
<file path=[Content_Types].xml><?xml version="1.0" encoding="utf-8"?>
<Types xmlns="http://schemas.openxmlformats.org/package/2006/content-type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4.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5.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6.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7.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defaultThemeVersion="166925"/>
  <mc:AlternateContent xmlns:mc="http://schemas.openxmlformats.org/markup-compatibility/2006">
    <mc:Choice Requires="x15">
      <x15ac:absPath xmlns:x15ac="http://schemas.microsoft.com/office/spreadsheetml/2010/11/ac" url="https://lumivero-my.sharepoint.com/personal/jorellana_lumivero_com/Documents/Documents/Presentations/Webinar - @RISK in Oil and Gas - JOrellana/"/>
    </mc:Choice>
  </mc:AlternateContent>
  <xr:revisionPtr revIDLastSave="3412" documentId="8_{4545DC8B-85D1-4878-81D9-C1EFA89F3FC4}" xr6:coauthVersionLast="47" xr6:coauthVersionMax="47" xr10:uidLastSave="{E28D5B78-C648-40D4-A6F7-16CABDB8FE30}"/>
  <bookViews>
    <workbookView xWindow="-108" yWindow="-108" windowWidth="30936" windowHeight="16896" xr2:uid="{76BF2EEF-71F4-4AF8-936A-C5EDAE2B9EF6}"/>
  </bookViews>
  <sheets>
    <sheet name="Start" sheetId="44" r:id="rId1"/>
    <sheet name="DataExploration" sheetId="19" r:id="rId2"/>
    <sheet name="Approach1" sheetId="23" r:id="rId3"/>
    <sheet name="Approach2" sheetId="11" r:id="rId4"/>
    <sheet name="Approach3" sheetId="6" r:id="rId5"/>
    <sheet name="Approach4" sheetId="4" r:id="rId6"/>
    <sheet name="Comparison" sheetId="7" r:id="rId7"/>
    <sheet name="_Palisade_DataViewerSettings" sheetId="5" state="hidden" r:id="rId8"/>
    <sheet name="_@RISKFitInformation" sheetId="24" state="hidden" r:id="rId9"/>
    <sheet name="Original Data" sheetId="1" r:id="rId10"/>
  </sheets>
  <definedNames>
    <definedName name="_AtRisk_FitDataRange_FIT_1C158_96BFD" localSheetId="2" hidden="1">Approach1!#REF!</definedName>
    <definedName name="_AtRisk_FitDataRange_FIT_1C158_96BFD" localSheetId="1" hidden="1">DataExploration!$D$5:$D$2614</definedName>
    <definedName name="_AtRisk_FitDataRange_FIT_1C158_96BFD" hidden="1">Approach2!#REF!</definedName>
    <definedName name="_AtRisk_FitDataRange_FIT_2E24F_2388A" localSheetId="2" hidden="1">Approach1!#REF!</definedName>
    <definedName name="_AtRisk_FitDataRange_FIT_2E24F_2388A" localSheetId="1" hidden="1">DataExploration!$D$5:$D$2614</definedName>
    <definedName name="_AtRisk_FitDataRange_FIT_2E24F_2388A" hidden="1">Approach2!#REF!</definedName>
    <definedName name="_AtRisk_FitDataRange_FIT_5F2FA_A3CFB" hidden="1">DataExploration!$E$5:$E$2614</definedName>
    <definedName name="_AtRisk_FitDataRange_FIT_A1482_624B2" hidden="1">DataExploration!$R$5:$R$2614</definedName>
    <definedName name="_AtRisk_FitDataRange_FIT_AFD5E_CB3A2" hidden="1">DataExploration!$F$4:$F$2614</definedName>
    <definedName name="_AtRisk_FitDataRange_FIT_DC93B_DCE7C" hidden="1">DataExploration!$G$4:$G$2614</definedName>
    <definedName name="_AtRisk_FitDataRange_FIT_E6A26_9A0BE" hidden="1">DataExploration!$D$4:$D$2614</definedName>
    <definedName name="_AtRisk_SimSetting_AutomaticResultsDisplayMode" hidden="1">0</definedName>
    <definedName name="_AtRisk_SimSetting_ConvergenceConfidenceLevel" hidden="1">0.95</definedName>
    <definedName name="_AtRisk_SimSetting_ConvergencePercentileToTest" hidden="1">0.9</definedName>
    <definedName name="_AtRisk_SimSetting_ConvergencePerformMeanTest" hidden="1">TRUE</definedName>
    <definedName name="_AtRisk_SimSetting_ConvergencePerformPercentileTest" hidden="1">FALSE</definedName>
    <definedName name="_AtRisk_SimSetting_ConvergencePerformStdDeviationTest" hidden="1">FALSE</definedName>
    <definedName name="_AtRisk_SimSetting_ConvergenceTestAllOutputs" hidden="1">TRUE</definedName>
    <definedName name="_AtRisk_SimSetting_ConvergenceTestingPeriod" hidden="1">100</definedName>
    <definedName name="_AtRisk_SimSetting_ConvergenceTolerance" hidden="1">0.03</definedName>
    <definedName name="_AtRisk_SimSetting_CorrelationEnabledState" hidden="1">1</definedName>
    <definedName name="_AtRisk_SimSetting_GoalSeekTargetValue" hidden="1">0</definedName>
    <definedName name="_AtRisk_SimSetting_LiveUpdate" hidden="1">TRUE</definedName>
    <definedName name="_AtRisk_SimSetting_MacroMode" hidden="1">0</definedName>
    <definedName name="_AtRisk_SimSetting_MacroRecalculationBehavior" hidden="1">0</definedName>
    <definedName name="_AtRisk_SimSetting_MaxAutoIterations" hidden="1">50000</definedName>
    <definedName name="_AtRisk_SimSetting_MultipleCPUCount" hidden="1">-1</definedName>
    <definedName name="_AtRisk_SimSetting_MultipleCPUMode" hidden="1">2</definedName>
    <definedName name="_AtRisk_SimSetting_MultipleCPUModeV8" hidden="1">2</definedName>
    <definedName name="_AtRisk_SimSetting_RandomNumberGenerator" hidden="1">0</definedName>
    <definedName name="_AtRisk_SimSetting_ShowSimulationProgressWindow" hidden="1">TRUE</definedName>
    <definedName name="_AtRisk_SimSetting_SimNameCount" hidden="1">0</definedName>
    <definedName name="_AtRisk_SimSetting_SmartSensitivityAnalysisEnabled" hidden="1">FALSE</definedName>
    <definedName name="_AtRisk_SimSetting_StatisticFunctionUpdating" hidden="1">1</definedName>
    <definedName name="_AtRisk_SimSetting_StdRecalcActiveSimulationNumber" hidden="1">1</definedName>
    <definedName name="_AtRisk_SimSetting_StdRecalcBehavior" hidden="1">1</definedName>
    <definedName name="_AtRisk_SimSetting_StdRecalcWithoutRiskStatic" hidden="1">1</definedName>
    <definedName name="_AtRisk_SimSetting_StdRecalcWithoutRiskStaticPercentile" hidden="1">0.5</definedName>
    <definedName name="_xlnm._FilterDatabase" localSheetId="4" hidden="1">Approach3!$D$3:$E$2616</definedName>
    <definedName name="_PalDV_1007497526" localSheetId="2" hidden="1">Approach1!#REF!</definedName>
    <definedName name="_PalDV_1007497526" localSheetId="3" hidden="1">Approach2!#REF!</definedName>
    <definedName name="_PalDV_1007497526" localSheetId="4" hidden="1">Approach3!#REF!</definedName>
    <definedName name="_PalDV_1007497526" localSheetId="1" hidden="1">DataExploration!#REF!</definedName>
    <definedName name="_PalDV_1007497526" hidden="1">'Original Data'!$B$4:$B$2616</definedName>
    <definedName name="_PalDV_1214881547" hidden="1">DataExploration!$E$6:$E$2614</definedName>
    <definedName name="_PalDV_130416795" localSheetId="2" hidden="1">Approach1!#REF!</definedName>
    <definedName name="_PalDV_130416795" localSheetId="1" hidden="1">DataExploration!#REF!</definedName>
    <definedName name="_PalDV_130416795" hidden="1">Approach2!#REF!</definedName>
    <definedName name="_PalDV_1349603126" localSheetId="2" hidden="1">Approach1!#REF!</definedName>
    <definedName name="_PalDV_1349603126" localSheetId="1" hidden="1">DataExploration!$C$5:$C$2614</definedName>
    <definedName name="_PalDV_1349603126" hidden="1">Approach2!#REF!</definedName>
    <definedName name="_PalDV_1367713022" localSheetId="2" hidden="1">Approach1!#REF!</definedName>
    <definedName name="_PalDV_1367713022" localSheetId="3" hidden="1">Approach2!#REF!</definedName>
    <definedName name="_PalDV_1367713022" localSheetId="4" hidden="1">Approach3!#REF!</definedName>
    <definedName name="_PalDV_1367713022" localSheetId="1" hidden="1">DataExploration!#REF!</definedName>
    <definedName name="_PalDV_1367713022" hidden="1">'Original Data'!$F$4:$F$2616</definedName>
    <definedName name="_PalDV_1512992824" localSheetId="2" hidden="1">Approach1!#REF!</definedName>
    <definedName name="_PalDV_1512992824" localSheetId="1" hidden="1">DataExploration!#REF!</definedName>
    <definedName name="_PalDV_1512992824" hidden="1">Approach2!#REF!</definedName>
    <definedName name="_PalDV_1550308308" localSheetId="2" hidden="1">Approach1!#REF!</definedName>
    <definedName name="_PalDV_1550308308" localSheetId="1" hidden="1">DataExploration!#REF!</definedName>
    <definedName name="_PalDV_1550308308" hidden="1">Approach2!#REF!</definedName>
    <definedName name="_PalDV_1611167691" localSheetId="2" hidden="1">Approach1!#REF!</definedName>
    <definedName name="_PalDV_1611167691" localSheetId="3" hidden="1">Approach2!#REF!</definedName>
    <definedName name="_PalDV_1611167691" localSheetId="4" hidden="1">Approach3!#REF!</definedName>
    <definedName name="_PalDV_1611167691" localSheetId="1" hidden="1">DataExploration!#REF!</definedName>
    <definedName name="_PalDV_1611167691" hidden="1">'Original Data'!$C$4:$C$2616</definedName>
    <definedName name="_PalDV_1844156588" hidden="1">DataExploration!$R$5:$R$2614</definedName>
    <definedName name="_PalDV_260949548" localSheetId="2" hidden="1">Approach1!#REF!</definedName>
    <definedName name="_PalDV_260949548" localSheetId="3" hidden="1">Approach2!#REF!</definedName>
    <definedName name="_PalDV_260949548" localSheetId="4" hidden="1">Approach3!#REF!</definedName>
    <definedName name="_PalDV_260949548" localSheetId="1" hidden="1">DataExploration!#REF!</definedName>
    <definedName name="_PalDV_260949548" hidden="1">'Original Data'!$D$4:$D$2616</definedName>
    <definedName name="_PalDV_356850388" localSheetId="2" hidden="1">Approach1!#REF!</definedName>
    <definedName name="_PalDV_356850388" localSheetId="3" hidden="1">Approach2!#REF!</definedName>
    <definedName name="_PalDV_356850388" localSheetId="4" hidden="1">Approach3!#REF!</definedName>
    <definedName name="_PalDV_356850388" localSheetId="1" hidden="1">DataExploration!#REF!</definedName>
    <definedName name="_PalDV_356850388" hidden="1">'Original Data'!#REF!</definedName>
    <definedName name="_PalDV_376911992" localSheetId="2" hidden="1">Approach1!#REF!</definedName>
    <definedName name="_PalDV_376911992" localSheetId="1" hidden="1">DataExploration!#REF!</definedName>
    <definedName name="_PalDV_376911992" hidden="1">Approach2!#REF!</definedName>
    <definedName name="_PalDV_38046954" localSheetId="2" hidden="1">Approach1!#REF!</definedName>
    <definedName name="_PalDV_38046954" localSheetId="1" hidden="1">DataExploration!$D$4:$D$2614</definedName>
    <definedName name="_PalDV_38046954" hidden="1">Approach2!#REF!</definedName>
    <definedName name="_PalDV_496183322" localSheetId="2" hidden="1">Approach1!$E$4:$E$2614</definedName>
    <definedName name="_PalDV_496183322" localSheetId="3" hidden="1">Approach2!$E$4:$E$2614</definedName>
    <definedName name="_PalDV_496183322" localSheetId="4" hidden="1">Approach3!$E$4:$E$2616</definedName>
    <definedName name="_PalDV_496183322" localSheetId="1" hidden="1">DataExploration!$B$4:$B$2614</definedName>
    <definedName name="_PalDV_496183322" hidden="1">'Original Data'!$E$4:$E$2616</definedName>
    <definedName name="_PalDV_685360389" localSheetId="2" hidden="1">Approach1!#REF!</definedName>
    <definedName name="_PalDV_685360389" localSheetId="1" hidden="1">DataExploration!#REF!</definedName>
    <definedName name="_PalDV_685360389" hidden="1">Approach2!#REF!</definedName>
    <definedName name="_PalDV_766029369" hidden="1">Approach3!$E$4:$E$2518</definedName>
    <definedName name="_PalDV_927368953" localSheetId="2" hidden="1">Approach1!#REF!</definedName>
    <definedName name="_PalDV_927368953" localSheetId="1" hidden="1">DataExploration!$C$4:$C$2614</definedName>
    <definedName name="_PalDV_927368953" hidden="1">Approach2!#REF!</definedName>
    <definedName name="Pal_Workbook_GUID" hidden="1">"MSRMKNYS2AKRNG2P1FEEWSBE"</definedName>
    <definedName name="RiskAfterRecalcMacro" hidden="1">""</definedName>
    <definedName name="RiskAfterSimMacro" hidden="1">""</definedName>
    <definedName name="RiskBeforeRecalcMacro" hidden="1">""</definedName>
    <definedName name="RiskBeforeSimMacro" hidden="1">""</definedName>
    <definedName name="RiskCollectDistributionSamples" hidden="1">2</definedName>
    <definedName name="RiskFixedSeed" hidden="1">1</definedName>
    <definedName name="RiskHasSettings" hidden="1">8</definedName>
    <definedName name="RiskMinimizeOnStart" hidden="1">FALSE</definedName>
    <definedName name="RiskMonitorConvergence" hidden="1">FALSE</definedName>
    <definedName name="RiskMultipleCPUSupportEnabled" hidden="1">FALSE</definedName>
    <definedName name="RiskNumIterations" hidden="1">1000</definedName>
    <definedName name="RiskNumSimulations" hidden="1">1</definedName>
    <definedName name="RiskPauseOnError" hidden="1">FALSE</definedName>
    <definedName name="RiskRunAfterRecalcMacro" hidden="1">FALSE</definedName>
    <definedName name="RiskRunAfterSimMacro" hidden="1">FALSE</definedName>
    <definedName name="RiskRunBeforeRecalcMacro" hidden="1">FALSE</definedName>
    <definedName name="RiskRunBeforeSimMacro" hidden="1">FALSE</definedName>
    <definedName name="RiskSamplingType" hidden="1">3</definedName>
    <definedName name="RiskSimulationResultsStorageLocation" hidden="1">"1"</definedName>
    <definedName name="RiskStandardRecalc" hidden="1">2</definedName>
    <definedName name="RiskUpdateDisplay" hidden="1">FALSE</definedName>
    <definedName name="RiskUseDifferentSeedForEachSim" hidden="1">FALSE</definedName>
    <definedName name="RiskUseFixedSeed" hidden="1">FALSE</definedName>
    <definedName name="RiskUseMultipleCPUs" hidden="1">FALSE</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1" i="24" l="1"/>
  <c r="C12" i="24"/>
  <c r="C13" i="24"/>
  <c r="C14" i="24"/>
  <c r="C15" i="24"/>
  <c r="A3" i="5"/>
  <c r="F3029" i="23" a="1"/>
  <c r="F3029" i="23" s="1"/>
  <c r="F3030" i="23" a="1"/>
  <c r="F3030" i="23" s="1"/>
  <c r="F3031" i="23" a="1"/>
  <c r="F3031" i="23" s="1"/>
  <c r="F3032" i="23" a="1"/>
  <c r="F3032" i="23" s="1"/>
  <c r="F3033" i="23" a="1"/>
  <c r="F3033" i="23" s="1"/>
  <c r="F3034" i="23" a="1"/>
  <c r="F3034" i="23" s="1"/>
  <c r="F2517" i="23" a="1"/>
  <c r="F2517" i="23" s="1"/>
  <c r="F2518" i="23" a="1"/>
  <c r="F2518" i="23" s="1"/>
  <c r="F2519" i="23" a="1"/>
  <c r="F2519" i="23" s="1"/>
  <c r="F2520" i="23" a="1"/>
  <c r="F2520" i="23" s="1"/>
  <c r="F2521" i="23" a="1"/>
  <c r="F2521" i="23" s="1"/>
  <c r="F2522" i="23" a="1"/>
  <c r="F2522" i="23" s="1"/>
  <c r="F2523" i="23" a="1"/>
  <c r="F2523" i="23" s="1"/>
  <c r="F2524" i="23" a="1"/>
  <c r="F2524" i="23" s="1"/>
  <c r="F2525" i="23" a="1"/>
  <c r="F2525" i="23" s="1"/>
  <c r="F2526" i="23" a="1"/>
  <c r="F2526" i="23" s="1"/>
  <c r="F2527" i="23" a="1"/>
  <c r="F2527" i="23" s="1"/>
  <c r="F2528" i="23" a="1"/>
  <c r="F2528" i="23" s="1"/>
  <c r="F2529" i="23" a="1"/>
  <c r="F2529" i="23" s="1"/>
  <c r="F2530" i="23" a="1"/>
  <c r="F2530" i="23" s="1"/>
  <c r="F2531" i="23" a="1"/>
  <c r="F2531" i="23" s="1"/>
  <c r="F2532" i="23" a="1"/>
  <c r="F2532" i="23" s="1"/>
  <c r="F2533" i="23" a="1"/>
  <c r="F2533" i="23" s="1"/>
  <c r="F2534" i="23" a="1"/>
  <c r="F2534" i="23" s="1"/>
  <c r="F2535" i="23" a="1"/>
  <c r="F2535" i="23" s="1"/>
  <c r="F2536" i="23" a="1"/>
  <c r="F2536" i="23" s="1"/>
  <c r="F2537" i="23" a="1"/>
  <c r="F2537" i="23" s="1"/>
  <c r="F2538" i="23" a="1"/>
  <c r="F2538" i="23" s="1"/>
  <c r="F2539" i="23" a="1"/>
  <c r="F2539" i="23" s="1"/>
  <c r="F2540" i="23" a="1"/>
  <c r="F2540" i="23" s="1"/>
  <c r="F2541" i="23" a="1"/>
  <c r="F2541" i="23" s="1"/>
  <c r="F2542" i="23" a="1"/>
  <c r="F2542" i="23" s="1"/>
  <c r="F2543" i="23" a="1"/>
  <c r="F2543" i="23" s="1"/>
  <c r="F2544" i="23" a="1"/>
  <c r="F2544" i="23" s="1"/>
  <c r="F2545" i="23" a="1"/>
  <c r="F2545" i="23" s="1"/>
  <c r="F2546" i="23" a="1"/>
  <c r="F2546" i="23" s="1"/>
  <c r="F2547" i="23" a="1"/>
  <c r="F2547" i="23" s="1"/>
  <c r="F2548" i="23" a="1"/>
  <c r="F2548" i="23" s="1"/>
  <c r="F2549" i="23" a="1"/>
  <c r="F2549" i="23" s="1"/>
  <c r="F2550" i="23" a="1"/>
  <c r="F2550" i="23" s="1"/>
  <c r="F2551" i="23" a="1"/>
  <c r="F2551" i="23" s="1"/>
  <c r="F2552" i="23" a="1"/>
  <c r="F2552" i="23" s="1"/>
  <c r="F2553" i="23" a="1"/>
  <c r="F2553" i="23" s="1"/>
  <c r="F2554" i="23" a="1"/>
  <c r="F2554" i="23" s="1"/>
  <c r="F2555" i="23" a="1"/>
  <c r="F2555" i="23" s="1"/>
  <c r="F2556" i="23" a="1"/>
  <c r="F2556" i="23" s="1"/>
  <c r="F2557" i="23" a="1"/>
  <c r="F2557" i="23" s="1"/>
  <c r="F2558" i="23" a="1"/>
  <c r="F2558" i="23" s="1"/>
  <c r="F2559" i="23" a="1"/>
  <c r="F2559" i="23" s="1"/>
  <c r="F2560" i="23" a="1"/>
  <c r="F2560" i="23" s="1"/>
  <c r="F2561" i="23" a="1"/>
  <c r="F2561" i="23" s="1"/>
  <c r="F2562" i="23" a="1"/>
  <c r="F2562" i="23" s="1"/>
  <c r="F2563" i="23" a="1"/>
  <c r="F2563" i="23" s="1"/>
  <c r="F2564" i="23" a="1"/>
  <c r="F2564" i="23" s="1"/>
  <c r="F2565" i="23" a="1"/>
  <c r="F2565" i="23" s="1"/>
  <c r="F2566" i="23" a="1"/>
  <c r="F2566" i="23" s="1"/>
  <c r="F2567" i="23" a="1"/>
  <c r="F2567" i="23" s="1"/>
  <c r="F2568" i="23" a="1"/>
  <c r="F2568" i="23" s="1"/>
  <c r="F2569" i="23" a="1"/>
  <c r="F2569" i="23" s="1"/>
  <c r="F2570" i="23" a="1"/>
  <c r="F2570" i="23" s="1"/>
  <c r="F2571" i="23" a="1"/>
  <c r="F2571" i="23" s="1"/>
  <c r="F2572" i="23" a="1"/>
  <c r="F2572" i="23" s="1"/>
  <c r="F2573" i="23" a="1"/>
  <c r="F2573" i="23" s="1"/>
  <c r="F2574" i="23" a="1"/>
  <c r="F2574" i="23" s="1"/>
  <c r="F2575" i="23" a="1"/>
  <c r="F2575" i="23" s="1"/>
  <c r="F2576" i="23" a="1"/>
  <c r="F2576" i="23" s="1"/>
  <c r="F2577" i="23" a="1"/>
  <c r="F2577" i="23" s="1"/>
  <c r="F2578" i="23" a="1"/>
  <c r="F2578" i="23" s="1"/>
  <c r="F2579" i="23" a="1"/>
  <c r="F2579" i="23" s="1"/>
  <c r="F2580" i="23" a="1"/>
  <c r="F2580" i="23" s="1"/>
  <c r="F2581" i="23" a="1"/>
  <c r="F2581" i="23" s="1"/>
  <c r="F2582" i="23" a="1"/>
  <c r="F2582" i="23" s="1"/>
  <c r="F2583" i="23" a="1"/>
  <c r="F2583" i="23" s="1"/>
  <c r="F2584" i="23" a="1"/>
  <c r="F2584" i="23" s="1"/>
  <c r="F2585" i="23" a="1"/>
  <c r="F2585" i="23" s="1"/>
  <c r="F2586" i="23" a="1"/>
  <c r="F2586" i="23" s="1"/>
  <c r="F2587" i="23" a="1"/>
  <c r="F2587" i="23" s="1"/>
  <c r="F2588" i="23" a="1"/>
  <c r="F2588" i="23" s="1"/>
  <c r="F2589" i="23" a="1"/>
  <c r="F2589" i="23" s="1"/>
  <c r="F2590" i="23" a="1"/>
  <c r="F2590" i="23" s="1"/>
  <c r="F2591" i="23" a="1"/>
  <c r="F2591" i="23" s="1"/>
  <c r="F2592" i="23" a="1"/>
  <c r="F2592" i="23" s="1"/>
  <c r="F2593" i="23" a="1"/>
  <c r="F2593" i="23" s="1"/>
  <c r="F2594" i="23" a="1"/>
  <c r="F2594" i="23" s="1"/>
  <c r="F2595" i="23" a="1"/>
  <c r="F2595" i="23" s="1"/>
  <c r="F2596" i="23" a="1"/>
  <c r="F2596" i="23" s="1"/>
  <c r="F2597" i="23" a="1"/>
  <c r="F2597" i="23" s="1"/>
  <c r="F2598" i="23" a="1"/>
  <c r="F2598" i="23" s="1"/>
  <c r="F2599" i="23" a="1"/>
  <c r="F2599" i="23" s="1"/>
  <c r="F2600" i="23" a="1"/>
  <c r="F2600" i="23" s="1"/>
  <c r="F2601" i="23" a="1"/>
  <c r="F2601" i="23" s="1"/>
  <c r="F2602" i="23" a="1"/>
  <c r="F2602" i="23" s="1"/>
  <c r="F2603" i="23" a="1"/>
  <c r="F2603" i="23" s="1"/>
  <c r="F2604" i="23" a="1"/>
  <c r="F2604" i="23" s="1"/>
  <c r="F2605" i="23" a="1"/>
  <c r="F2605" i="23" s="1"/>
  <c r="F2606" i="23" a="1"/>
  <c r="F2606" i="23" s="1"/>
  <c r="F2607" i="23" a="1"/>
  <c r="F2607" i="23" s="1"/>
  <c r="F2608" i="23" a="1"/>
  <c r="F2608" i="23" s="1"/>
  <c r="F2609" i="23" a="1"/>
  <c r="F2609" i="23" s="1"/>
  <c r="F2610" i="23" a="1"/>
  <c r="F2610" i="23" s="1"/>
  <c r="F2611" i="23" a="1"/>
  <c r="F2611" i="23" s="1"/>
  <c r="F2612" i="23" a="1"/>
  <c r="F2612" i="23" s="1"/>
  <c r="F2613" i="23" a="1"/>
  <c r="F2613" i="23" s="1"/>
  <c r="F2614" i="23" a="1"/>
  <c r="F2614" i="23" s="1"/>
  <c r="F2615" i="23" a="1"/>
  <c r="F2615" i="23" s="1"/>
  <c r="F2616" i="23" a="1"/>
  <c r="F2616" i="23" s="1"/>
  <c r="F2617" i="23" a="1"/>
  <c r="F2617" i="23" s="1"/>
  <c r="F2618" i="23" a="1"/>
  <c r="F2618" i="23" s="1"/>
  <c r="F2619" i="23" a="1"/>
  <c r="F2619" i="23" s="1"/>
  <c r="F2620" i="23" a="1"/>
  <c r="F2620" i="23" s="1"/>
  <c r="F2621" i="23" a="1"/>
  <c r="F2621" i="23" s="1"/>
  <c r="F2622" i="23" a="1"/>
  <c r="F2622" i="23" s="1"/>
  <c r="F2623" i="23" a="1"/>
  <c r="F2623" i="23" s="1"/>
  <c r="F2624" i="23" a="1"/>
  <c r="F2624" i="23" s="1"/>
  <c r="F2625" i="23" a="1"/>
  <c r="F2625" i="23" s="1"/>
  <c r="F2626" i="23" a="1"/>
  <c r="F2626" i="23" s="1"/>
  <c r="F2627" i="23" a="1"/>
  <c r="F2627" i="23" s="1"/>
  <c r="F2628" i="23" a="1"/>
  <c r="F2628" i="23" s="1"/>
  <c r="F2629" i="23" a="1"/>
  <c r="F2629" i="23" s="1"/>
  <c r="F2630" i="23" a="1"/>
  <c r="F2630" i="23" s="1"/>
  <c r="F2631" i="23" a="1"/>
  <c r="F2631" i="23" s="1"/>
  <c r="F2632" i="23" a="1"/>
  <c r="F2632" i="23" s="1"/>
  <c r="F2633" i="23" a="1"/>
  <c r="F2633" i="23" s="1"/>
  <c r="F2634" i="23" a="1"/>
  <c r="F2634" i="23" s="1"/>
  <c r="F2635" i="23" a="1"/>
  <c r="F2635" i="23" s="1"/>
  <c r="F2636" i="23" a="1"/>
  <c r="F2636" i="23" s="1"/>
  <c r="F2637" i="23" a="1"/>
  <c r="F2637" i="23" s="1"/>
  <c r="F2638" i="23" a="1"/>
  <c r="F2638" i="23" s="1"/>
  <c r="F2639" i="23" a="1"/>
  <c r="F2639" i="23" s="1"/>
  <c r="F2640" i="23" a="1"/>
  <c r="F2640" i="23" s="1"/>
  <c r="F2641" i="23" a="1"/>
  <c r="F2641" i="23" s="1"/>
  <c r="F2642" i="23" a="1"/>
  <c r="F2642" i="23" s="1"/>
  <c r="F2643" i="23" a="1"/>
  <c r="F2643" i="23" s="1"/>
  <c r="F2644" i="23" a="1"/>
  <c r="F2644" i="23" s="1"/>
  <c r="F2645" i="23" a="1"/>
  <c r="F2645" i="23" s="1"/>
  <c r="F2646" i="23" a="1"/>
  <c r="F2646" i="23" s="1"/>
  <c r="F2647" i="23" a="1"/>
  <c r="F2647" i="23" s="1"/>
  <c r="F2648" i="23" a="1"/>
  <c r="F2648" i="23" s="1"/>
  <c r="F2649" i="23" a="1"/>
  <c r="F2649" i="23" s="1"/>
  <c r="F2650" i="23" a="1"/>
  <c r="F2650" i="23" s="1"/>
  <c r="F2651" i="23" a="1"/>
  <c r="F2651" i="23" s="1"/>
  <c r="F2652" i="23" a="1"/>
  <c r="F2652" i="23" s="1"/>
  <c r="F2653" i="23" a="1"/>
  <c r="F2653" i="23" s="1"/>
  <c r="F2654" i="23" a="1"/>
  <c r="F2654" i="23" s="1"/>
  <c r="F2655" i="23" a="1"/>
  <c r="F2655" i="23" s="1"/>
  <c r="F2656" i="23" a="1"/>
  <c r="F2656" i="23" s="1"/>
  <c r="F2657" i="23" a="1"/>
  <c r="F2657" i="23" s="1"/>
  <c r="F2658" i="23" a="1"/>
  <c r="F2658" i="23" s="1"/>
  <c r="F2659" i="23" a="1"/>
  <c r="F2659" i="23" s="1"/>
  <c r="F2660" i="23" a="1"/>
  <c r="F2660" i="23" s="1"/>
  <c r="F2661" i="23" a="1"/>
  <c r="F2661" i="23" s="1"/>
  <c r="F2662" i="23" a="1"/>
  <c r="F2662" i="23" s="1"/>
  <c r="F2663" i="23" a="1"/>
  <c r="F2663" i="23" s="1"/>
  <c r="F2664" i="23" a="1"/>
  <c r="F2664" i="23" s="1"/>
  <c r="F2665" i="23" a="1"/>
  <c r="F2665" i="23" s="1"/>
  <c r="F2666" i="23" a="1"/>
  <c r="F2666" i="23" s="1"/>
  <c r="F2667" i="23" a="1"/>
  <c r="F2667" i="23" s="1"/>
  <c r="F2668" i="23" a="1"/>
  <c r="F2668" i="23" s="1"/>
  <c r="F2669" i="23" a="1"/>
  <c r="F2669" i="23" s="1"/>
  <c r="F2670" i="23" a="1"/>
  <c r="F2670" i="23" s="1"/>
  <c r="F2671" i="23" a="1"/>
  <c r="F2671" i="23" s="1"/>
  <c r="F2672" i="23" a="1"/>
  <c r="F2672" i="23" s="1"/>
  <c r="F2673" i="23" a="1"/>
  <c r="F2673" i="23" s="1"/>
  <c r="F2674" i="23" a="1"/>
  <c r="F2674" i="23" s="1"/>
  <c r="F2675" i="23" a="1"/>
  <c r="F2675" i="23" s="1"/>
  <c r="F2676" i="23" a="1"/>
  <c r="F2676" i="23" s="1"/>
  <c r="F2677" i="23" a="1"/>
  <c r="F2677" i="23" s="1"/>
  <c r="F2678" i="23" a="1"/>
  <c r="F2678" i="23" s="1"/>
  <c r="F2679" i="23" a="1"/>
  <c r="F2679" i="23" s="1"/>
  <c r="F2680" i="23" a="1"/>
  <c r="F2680" i="23" s="1"/>
  <c r="F2681" i="23" a="1"/>
  <c r="F2681" i="23" s="1"/>
  <c r="F2682" i="23" a="1"/>
  <c r="F2682" i="23" s="1"/>
  <c r="F2683" i="23" a="1"/>
  <c r="F2683" i="23" s="1"/>
  <c r="F2684" i="23" a="1"/>
  <c r="F2684" i="23" s="1"/>
  <c r="F2685" i="23" a="1"/>
  <c r="F2685" i="23" s="1"/>
  <c r="F2686" i="23" a="1"/>
  <c r="F2686" i="23" s="1"/>
  <c r="F2687" i="23" a="1"/>
  <c r="F2687" i="23" s="1"/>
  <c r="F2688" i="23" a="1"/>
  <c r="F2688" i="23" s="1"/>
  <c r="F2689" i="23" a="1"/>
  <c r="F2689" i="23" s="1"/>
  <c r="F2690" i="23" a="1"/>
  <c r="F2690" i="23" s="1"/>
  <c r="F2691" i="23" a="1"/>
  <c r="F2691" i="23" s="1"/>
  <c r="F2692" i="23" a="1"/>
  <c r="F2692" i="23" s="1"/>
  <c r="F2693" i="23" a="1"/>
  <c r="F2693" i="23" s="1"/>
  <c r="F2694" i="23" a="1"/>
  <c r="F2694" i="23" s="1"/>
  <c r="F2695" i="23" a="1"/>
  <c r="F2695" i="23" s="1"/>
  <c r="F2696" i="23" a="1"/>
  <c r="F2696" i="23" s="1"/>
  <c r="F2697" i="23" a="1"/>
  <c r="F2697" i="23" s="1"/>
  <c r="F2698" i="23" a="1"/>
  <c r="F2698" i="23" s="1"/>
  <c r="F2699" i="23" a="1"/>
  <c r="F2699" i="23" s="1"/>
  <c r="F2700" i="23" a="1"/>
  <c r="F2700" i="23" s="1"/>
  <c r="F2701" i="23" a="1"/>
  <c r="F2701" i="23" s="1"/>
  <c r="F2702" i="23" a="1"/>
  <c r="F2702" i="23" s="1"/>
  <c r="F2703" i="23" a="1"/>
  <c r="F2703" i="23" s="1"/>
  <c r="F2704" i="23" a="1"/>
  <c r="F2704" i="23" s="1"/>
  <c r="F2705" i="23" a="1"/>
  <c r="F2705" i="23" s="1"/>
  <c r="F2706" i="23" a="1"/>
  <c r="F2706" i="23" s="1"/>
  <c r="F2707" i="23" a="1"/>
  <c r="F2707" i="23" s="1"/>
  <c r="F2708" i="23" a="1"/>
  <c r="F2708" i="23" s="1"/>
  <c r="F2709" i="23" a="1"/>
  <c r="F2709" i="23" s="1"/>
  <c r="F2710" i="23" a="1"/>
  <c r="F2710" i="23" s="1"/>
  <c r="F2711" i="23" a="1"/>
  <c r="F2711" i="23" s="1"/>
  <c r="F2712" i="23" a="1"/>
  <c r="F2712" i="23" s="1"/>
  <c r="F2713" i="23" a="1"/>
  <c r="F2713" i="23" s="1"/>
  <c r="F2714" i="23" a="1"/>
  <c r="F2714" i="23" s="1"/>
  <c r="F2715" i="23" a="1"/>
  <c r="F2715" i="23" s="1"/>
  <c r="F2716" i="23" a="1"/>
  <c r="F2716" i="23" s="1"/>
  <c r="F2717" i="23" a="1"/>
  <c r="F2717" i="23" s="1"/>
  <c r="F2718" i="23" a="1"/>
  <c r="F2718" i="23" s="1"/>
  <c r="F2719" i="23" a="1"/>
  <c r="F2719" i="23" s="1"/>
  <c r="F2720" i="23" a="1"/>
  <c r="F2720" i="23" s="1"/>
  <c r="F2721" i="23" a="1"/>
  <c r="F2721" i="23" s="1"/>
  <c r="F2722" i="23" a="1"/>
  <c r="F2722" i="23" s="1"/>
  <c r="F2723" i="23" a="1"/>
  <c r="F2723" i="23" s="1"/>
  <c r="F2724" i="23" a="1"/>
  <c r="F2724" i="23" s="1"/>
  <c r="F2725" i="23" a="1"/>
  <c r="F2725" i="23" s="1"/>
  <c r="F2726" i="23" a="1"/>
  <c r="F2726" i="23" s="1"/>
  <c r="F2727" i="23" a="1"/>
  <c r="F2727" i="23" s="1"/>
  <c r="F2728" i="23" a="1"/>
  <c r="F2728" i="23" s="1"/>
  <c r="F2729" i="23" a="1"/>
  <c r="F2729" i="23" s="1"/>
  <c r="F2730" i="23" a="1"/>
  <c r="F2730" i="23" s="1"/>
  <c r="F2731" i="23" a="1"/>
  <c r="F2731" i="23" s="1"/>
  <c r="F2732" i="23" a="1"/>
  <c r="F2732" i="23" s="1"/>
  <c r="F2733" i="23" a="1"/>
  <c r="F2733" i="23" s="1"/>
  <c r="F2734" i="23" a="1"/>
  <c r="F2734" i="23" s="1"/>
  <c r="F2735" i="23" a="1"/>
  <c r="F2735" i="23" s="1"/>
  <c r="F2736" i="23" a="1"/>
  <c r="F2736" i="23" s="1"/>
  <c r="F2737" i="23" a="1"/>
  <c r="F2737" i="23" s="1"/>
  <c r="F2738" i="23" a="1"/>
  <c r="F2738" i="23" s="1"/>
  <c r="F2739" i="23" a="1"/>
  <c r="F2739" i="23" s="1"/>
  <c r="F2740" i="23" a="1"/>
  <c r="F2740" i="23" s="1"/>
  <c r="F2741" i="23" a="1"/>
  <c r="F2741" i="23" s="1"/>
  <c r="F2742" i="23" a="1"/>
  <c r="F2742" i="23" s="1"/>
  <c r="F2743" i="23" a="1"/>
  <c r="F2743" i="23" s="1"/>
  <c r="F2744" i="23" a="1"/>
  <c r="F2744" i="23" s="1"/>
  <c r="F2745" i="23" a="1"/>
  <c r="F2745" i="23" s="1"/>
  <c r="F2746" i="23" a="1"/>
  <c r="F2746" i="23" s="1"/>
  <c r="F2747" i="23" a="1"/>
  <c r="F2747" i="23" s="1"/>
  <c r="F2748" i="23" a="1"/>
  <c r="F2748" i="23" s="1"/>
  <c r="F2749" i="23" a="1"/>
  <c r="F2749" i="23" s="1"/>
  <c r="F2750" i="23" a="1"/>
  <c r="F2750" i="23" s="1"/>
  <c r="F2751" i="23" a="1"/>
  <c r="F2751" i="23" s="1"/>
  <c r="F2752" i="23" a="1"/>
  <c r="F2752" i="23" s="1"/>
  <c r="F2753" i="23" a="1"/>
  <c r="F2753" i="23" s="1"/>
  <c r="F2754" i="23" a="1"/>
  <c r="F2754" i="23" s="1"/>
  <c r="F2755" i="23" a="1"/>
  <c r="F2755" i="23" s="1"/>
  <c r="F2756" i="23" a="1"/>
  <c r="F2756" i="23" s="1"/>
  <c r="F2757" i="23" a="1"/>
  <c r="F2757" i="23" s="1"/>
  <c r="F2758" i="23" a="1"/>
  <c r="F2758" i="23" s="1"/>
  <c r="F2759" i="23" a="1"/>
  <c r="F2759" i="23" s="1"/>
  <c r="F2760" i="23" a="1"/>
  <c r="F2760" i="23" s="1"/>
  <c r="F2761" i="23" a="1"/>
  <c r="F2761" i="23" s="1"/>
  <c r="F2762" i="23" a="1"/>
  <c r="F2762" i="23" s="1"/>
  <c r="F2763" i="23" a="1"/>
  <c r="F2763" i="23" s="1"/>
  <c r="F2764" i="23" a="1"/>
  <c r="F2764" i="23" s="1"/>
  <c r="F2765" i="23" a="1"/>
  <c r="F2765" i="23" s="1"/>
  <c r="F2766" i="23" a="1"/>
  <c r="F2766" i="23" s="1"/>
  <c r="F2767" i="23" a="1"/>
  <c r="F2767" i="23" s="1"/>
  <c r="F2768" i="23" a="1"/>
  <c r="F2768" i="23" s="1"/>
  <c r="F2769" i="23" a="1"/>
  <c r="F2769" i="23" s="1"/>
  <c r="F2770" i="23" a="1"/>
  <c r="F2770" i="23" s="1"/>
  <c r="F2771" i="23" a="1"/>
  <c r="F2771" i="23" s="1"/>
  <c r="F2772" i="23" a="1"/>
  <c r="F2772" i="23" s="1"/>
  <c r="F2773" i="23" a="1"/>
  <c r="F2773" i="23" s="1"/>
  <c r="F2774" i="23" a="1"/>
  <c r="F2774" i="23" s="1"/>
  <c r="F2775" i="23" a="1"/>
  <c r="F2775" i="23" s="1"/>
  <c r="F2776" i="23" a="1"/>
  <c r="F2776" i="23" s="1"/>
  <c r="F2777" i="23" a="1"/>
  <c r="F2777" i="23" s="1"/>
  <c r="F2778" i="23" a="1"/>
  <c r="F2778" i="23" s="1"/>
  <c r="F2779" i="23" a="1"/>
  <c r="F2779" i="23" s="1"/>
  <c r="F2780" i="23" a="1"/>
  <c r="F2780" i="23" s="1"/>
  <c r="F2781" i="23" a="1"/>
  <c r="F2781" i="23" s="1"/>
  <c r="F2782" i="23" a="1"/>
  <c r="F2782" i="23" s="1"/>
  <c r="F2783" i="23" a="1"/>
  <c r="F2783" i="23" s="1"/>
  <c r="F2784" i="23" a="1"/>
  <c r="F2784" i="23" s="1"/>
  <c r="F2785" i="23" a="1"/>
  <c r="F2785" i="23" s="1"/>
  <c r="F2786" i="23" a="1"/>
  <c r="F2786" i="23" s="1"/>
  <c r="F2787" i="23" a="1"/>
  <c r="F2787" i="23" s="1"/>
  <c r="F2788" i="23" a="1"/>
  <c r="F2788" i="23" s="1"/>
  <c r="F2789" i="23" a="1"/>
  <c r="F2789" i="23" s="1"/>
  <c r="F2790" i="23" a="1"/>
  <c r="F2790" i="23" s="1"/>
  <c r="F2791" i="23" a="1"/>
  <c r="F2791" i="23" s="1"/>
  <c r="F2792" i="23" a="1"/>
  <c r="F2792" i="23" s="1"/>
  <c r="F2793" i="23" a="1"/>
  <c r="F2793" i="23" s="1"/>
  <c r="F2794" i="23" a="1"/>
  <c r="F2794" i="23" s="1"/>
  <c r="F2795" i="23" a="1"/>
  <c r="F2795" i="23" s="1"/>
  <c r="F2796" i="23" a="1"/>
  <c r="F2796" i="23" s="1"/>
  <c r="F2797" i="23" a="1"/>
  <c r="F2797" i="23" s="1"/>
  <c r="F2798" i="23" a="1"/>
  <c r="F2798" i="23" s="1"/>
  <c r="F2799" i="23" a="1"/>
  <c r="F2799" i="23" s="1"/>
  <c r="F2800" i="23" a="1"/>
  <c r="F2800" i="23" s="1"/>
  <c r="F2801" i="23" a="1"/>
  <c r="F2801" i="23" s="1"/>
  <c r="F2802" i="23" a="1"/>
  <c r="F2802" i="23" s="1"/>
  <c r="F2803" i="23" a="1"/>
  <c r="F2803" i="23" s="1"/>
  <c r="F2804" i="23" a="1"/>
  <c r="F2804" i="23" s="1"/>
  <c r="F2805" i="23" a="1"/>
  <c r="F2805" i="23" s="1"/>
  <c r="F2806" i="23" a="1"/>
  <c r="F2806" i="23" s="1"/>
  <c r="F2807" i="23" a="1"/>
  <c r="F2807" i="23" s="1"/>
  <c r="F2808" i="23" a="1"/>
  <c r="F2808" i="23" s="1"/>
  <c r="F2809" i="23" a="1"/>
  <c r="F2809" i="23" s="1"/>
  <c r="F2810" i="23" a="1"/>
  <c r="F2810" i="23" s="1"/>
  <c r="F2811" i="23" a="1"/>
  <c r="F2811" i="23" s="1"/>
  <c r="F2812" i="23" a="1"/>
  <c r="F2812" i="23" s="1"/>
  <c r="F2813" i="23" a="1"/>
  <c r="F2813" i="23" s="1"/>
  <c r="F2814" i="23" a="1"/>
  <c r="F2814" i="23" s="1"/>
  <c r="F2815" i="23" a="1"/>
  <c r="F2815" i="23" s="1"/>
  <c r="F2816" i="23" a="1"/>
  <c r="F2816" i="23" s="1"/>
  <c r="F2817" i="23" a="1"/>
  <c r="F2817" i="23" s="1"/>
  <c r="F2818" i="23" a="1"/>
  <c r="F2818" i="23" s="1"/>
  <c r="F2819" i="23" a="1"/>
  <c r="F2819" i="23" s="1"/>
  <c r="F2820" i="23" a="1"/>
  <c r="F2820" i="23" s="1"/>
  <c r="F2821" i="23" a="1"/>
  <c r="F2821" i="23" s="1"/>
  <c r="F2822" i="23" a="1"/>
  <c r="F2822" i="23" s="1"/>
  <c r="F2823" i="23" a="1"/>
  <c r="F2823" i="23" s="1"/>
  <c r="F2824" i="23" a="1"/>
  <c r="F2824" i="23" s="1"/>
  <c r="F2825" i="23" a="1"/>
  <c r="F2825" i="23" s="1"/>
  <c r="F2826" i="23" a="1"/>
  <c r="F2826" i="23" s="1"/>
  <c r="F2827" i="23" a="1"/>
  <c r="F2827" i="23" s="1"/>
  <c r="F2828" i="23" a="1"/>
  <c r="F2828" i="23" s="1"/>
  <c r="F2829" i="23" a="1"/>
  <c r="F2829" i="23" s="1"/>
  <c r="F2830" i="23" a="1"/>
  <c r="F2830" i="23" s="1"/>
  <c r="F2831" i="23" a="1"/>
  <c r="F2831" i="23" s="1"/>
  <c r="F2832" i="23" a="1"/>
  <c r="F2832" i="23" s="1"/>
  <c r="F2833" i="23" a="1"/>
  <c r="F2833" i="23" s="1"/>
  <c r="F2834" i="23" a="1"/>
  <c r="F2834" i="23" s="1"/>
  <c r="F2835" i="23" a="1"/>
  <c r="F2835" i="23" s="1"/>
  <c r="F2836" i="23" a="1"/>
  <c r="F2836" i="23" s="1"/>
  <c r="F2837" i="23" a="1"/>
  <c r="F2837" i="23" s="1"/>
  <c r="F2838" i="23" a="1"/>
  <c r="F2838" i="23" s="1"/>
  <c r="F2839" i="23" a="1"/>
  <c r="F2839" i="23" s="1"/>
  <c r="F2840" i="23" a="1"/>
  <c r="F2840" i="23" s="1"/>
  <c r="F2841" i="23" a="1"/>
  <c r="F2841" i="23" s="1"/>
  <c r="F2842" i="23" a="1"/>
  <c r="F2842" i="23" s="1"/>
  <c r="F2843" i="23" a="1"/>
  <c r="F2843" i="23" s="1"/>
  <c r="F2844" i="23" a="1"/>
  <c r="F2844" i="23" s="1"/>
  <c r="F2845" i="23" a="1"/>
  <c r="F2845" i="23" s="1"/>
  <c r="F2846" i="23" a="1"/>
  <c r="F2846" i="23" s="1"/>
  <c r="F2847" i="23" a="1"/>
  <c r="F2847" i="23" s="1"/>
  <c r="F2848" i="23" a="1"/>
  <c r="F2848" i="23" s="1"/>
  <c r="F2849" i="23" a="1"/>
  <c r="F2849" i="23" s="1"/>
  <c r="F2850" i="23" a="1"/>
  <c r="F2850" i="23" s="1"/>
  <c r="F2851" i="23" a="1"/>
  <c r="F2851" i="23" s="1"/>
  <c r="F2852" i="23" a="1"/>
  <c r="F2852" i="23" s="1"/>
  <c r="F2853" i="23" a="1"/>
  <c r="F2853" i="23" s="1"/>
  <c r="F2854" i="23" a="1"/>
  <c r="F2854" i="23" s="1"/>
  <c r="F2855" i="23" a="1"/>
  <c r="F2855" i="23" s="1"/>
  <c r="F2856" i="23" a="1"/>
  <c r="F2856" i="23" s="1"/>
  <c r="F2857" i="23" a="1"/>
  <c r="F2857" i="23" s="1"/>
  <c r="F2858" i="23" a="1"/>
  <c r="F2858" i="23" s="1"/>
  <c r="F2859" i="23" a="1"/>
  <c r="F2859" i="23" s="1"/>
  <c r="F2860" i="23" a="1"/>
  <c r="F2860" i="23" s="1"/>
  <c r="F2861" i="23" a="1"/>
  <c r="F2861" i="23" s="1"/>
  <c r="F2862" i="23" a="1"/>
  <c r="F2862" i="23" s="1"/>
  <c r="F2863" i="23" a="1"/>
  <c r="F2863" i="23" s="1"/>
  <c r="F2864" i="23" a="1"/>
  <c r="F2864" i="23" s="1"/>
  <c r="F2865" i="23" a="1"/>
  <c r="F2865" i="23" s="1"/>
  <c r="F2866" i="23" a="1"/>
  <c r="F2866" i="23" s="1"/>
  <c r="F2867" i="23" a="1"/>
  <c r="F2867" i="23" s="1"/>
  <c r="F2868" i="23" a="1"/>
  <c r="F2868" i="23" s="1"/>
  <c r="F2869" i="23" a="1"/>
  <c r="F2869" i="23" s="1"/>
  <c r="F2870" i="23" a="1"/>
  <c r="F2870" i="23" s="1"/>
  <c r="F2871" i="23" a="1"/>
  <c r="F2871" i="23" s="1"/>
  <c r="F2872" i="23" a="1"/>
  <c r="F2872" i="23" s="1"/>
  <c r="F2873" i="23" a="1"/>
  <c r="F2873" i="23" s="1"/>
  <c r="F2874" i="23" a="1"/>
  <c r="F2874" i="23" s="1"/>
  <c r="F2875" i="23" a="1"/>
  <c r="F2875" i="23" s="1"/>
  <c r="F2876" i="23" a="1"/>
  <c r="F2876" i="23" s="1"/>
  <c r="F2877" i="23" a="1"/>
  <c r="F2877" i="23" s="1"/>
  <c r="F2878" i="23" a="1"/>
  <c r="F2878" i="23" s="1"/>
  <c r="F2879" i="23" a="1"/>
  <c r="F2879" i="23" s="1"/>
  <c r="F2880" i="23" a="1"/>
  <c r="F2880" i="23" s="1"/>
  <c r="F2881" i="23" a="1"/>
  <c r="F2881" i="23" s="1"/>
  <c r="F2882" i="23" a="1"/>
  <c r="F2882" i="23" s="1"/>
  <c r="F2883" i="23" a="1"/>
  <c r="F2883" i="23" s="1"/>
  <c r="F2884" i="23" a="1"/>
  <c r="F2884" i="23" s="1"/>
  <c r="F2885" i="23" a="1"/>
  <c r="F2885" i="23" s="1"/>
  <c r="F2886" i="23" a="1"/>
  <c r="F2886" i="23" s="1"/>
  <c r="F2887" i="23" a="1"/>
  <c r="F2887" i="23" s="1"/>
  <c r="F2888" i="23" a="1"/>
  <c r="F2888" i="23" s="1"/>
  <c r="F2889" i="23" a="1"/>
  <c r="F2889" i="23" s="1"/>
  <c r="F2890" i="23" a="1"/>
  <c r="F2890" i="23" s="1"/>
  <c r="F2891" i="23" a="1"/>
  <c r="F2891" i="23" s="1"/>
  <c r="F2892" i="23" a="1"/>
  <c r="F2892" i="23" s="1"/>
  <c r="F2893" i="23" a="1"/>
  <c r="F2893" i="23" s="1"/>
  <c r="F2894" i="23" a="1"/>
  <c r="F2894" i="23" s="1"/>
  <c r="F2895" i="23" a="1"/>
  <c r="F2895" i="23" s="1"/>
  <c r="F2896" i="23" a="1"/>
  <c r="F2896" i="23" s="1"/>
  <c r="F2897" i="23" a="1"/>
  <c r="F2897" i="23" s="1"/>
  <c r="F2898" i="23" a="1"/>
  <c r="F2898" i="23" s="1"/>
  <c r="F2899" i="23" a="1"/>
  <c r="F2899" i="23" s="1"/>
  <c r="F2900" i="23" a="1"/>
  <c r="F2900" i="23" s="1"/>
  <c r="F2901" i="23" a="1"/>
  <c r="F2901" i="23" s="1"/>
  <c r="F2902" i="23" a="1"/>
  <c r="F2902" i="23" s="1"/>
  <c r="F2903" i="23" a="1"/>
  <c r="F2903" i="23" s="1"/>
  <c r="F2904" i="23" a="1"/>
  <c r="F2904" i="23" s="1"/>
  <c r="F2905" i="23" a="1"/>
  <c r="F2905" i="23" s="1"/>
  <c r="F2906" i="23" a="1"/>
  <c r="F2906" i="23" s="1"/>
  <c r="F2907" i="23" a="1"/>
  <c r="F2907" i="23" s="1"/>
  <c r="F2908" i="23" a="1"/>
  <c r="F2908" i="23" s="1"/>
  <c r="F2909" i="23" a="1"/>
  <c r="F2909" i="23" s="1"/>
  <c r="F2910" i="23" a="1"/>
  <c r="F2910" i="23" s="1"/>
  <c r="F2911" i="23" a="1"/>
  <c r="F2911" i="23" s="1"/>
  <c r="F2912" i="23" a="1"/>
  <c r="F2912" i="23" s="1"/>
  <c r="F2913" i="23" a="1"/>
  <c r="F2913" i="23" s="1"/>
  <c r="F2914" i="23" a="1"/>
  <c r="F2914" i="23" s="1"/>
  <c r="F2915" i="23" a="1"/>
  <c r="F2915" i="23" s="1"/>
  <c r="F2916" i="23" a="1"/>
  <c r="F2916" i="23" s="1"/>
  <c r="F2917" i="23" a="1"/>
  <c r="F2917" i="23" s="1"/>
  <c r="F2918" i="23" a="1"/>
  <c r="F2918" i="23" s="1"/>
  <c r="F2919" i="23" a="1"/>
  <c r="F2919" i="23" s="1"/>
  <c r="F2920" i="23" a="1"/>
  <c r="F2920" i="23" s="1"/>
  <c r="F2921" i="23" a="1"/>
  <c r="F2921" i="23" s="1"/>
  <c r="F2922" i="23" a="1"/>
  <c r="F2922" i="23" s="1"/>
  <c r="F2923" i="23" a="1"/>
  <c r="F2923" i="23" s="1"/>
  <c r="F2924" i="23" a="1"/>
  <c r="F2924" i="23" s="1"/>
  <c r="F2925" i="23" a="1"/>
  <c r="F2925" i="23" s="1"/>
  <c r="F2926" i="23" a="1"/>
  <c r="F2926" i="23" s="1"/>
  <c r="F2927" i="23" a="1"/>
  <c r="F2927" i="23" s="1"/>
  <c r="F2928" i="23" a="1"/>
  <c r="F2928" i="23" s="1"/>
  <c r="F2929" i="23" a="1"/>
  <c r="F2929" i="23" s="1"/>
  <c r="F2930" i="23" a="1"/>
  <c r="F2930" i="23" s="1"/>
  <c r="F2931" i="23" a="1"/>
  <c r="F2931" i="23" s="1"/>
  <c r="F2932" i="23" a="1"/>
  <c r="F2932" i="23" s="1"/>
  <c r="F2933" i="23" a="1"/>
  <c r="F2933" i="23" s="1"/>
  <c r="F2934" i="23" a="1"/>
  <c r="F2934" i="23" s="1"/>
  <c r="F2935" i="23" a="1"/>
  <c r="F2935" i="23" s="1"/>
  <c r="F2936" i="23" a="1"/>
  <c r="F2936" i="23" s="1"/>
  <c r="F2937" i="23" a="1"/>
  <c r="F2937" i="23" s="1"/>
  <c r="F2938" i="23" a="1"/>
  <c r="F2938" i="23" s="1"/>
  <c r="F2939" i="23" a="1"/>
  <c r="F2939" i="23" s="1"/>
  <c r="F2940" i="23" a="1"/>
  <c r="F2940" i="23" s="1"/>
  <c r="F2941" i="23" a="1"/>
  <c r="F2941" i="23" s="1"/>
  <c r="F2942" i="23" a="1"/>
  <c r="F2942" i="23" s="1"/>
  <c r="F2943" i="23" a="1"/>
  <c r="F2943" i="23" s="1"/>
  <c r="F2944" i="23" a="1"/>
  <c r="F2944" i="23" s="1"/>
  <c r="F2945" i="23" a="1"/>
  <c r="F2945" i="23" s="1"/>
  <c r="F2946" i="23" a="1"/>
  <c r="F2946" i="23" s="1"/>
  <c r="F2947" i="23" a="1"/>
  <c r="F2947" i="23" s="1"/>
  <c r="F2948" i="23" a="1"/>
  <c r="F2948" i="23" s="1"/>
  <c r="F2949" i="23" a="1"/>
  <c r="F2949" i="23" s="1"/>
  <c r="F2950" i="23" a="1"/>
  <c r="F2950" i="23" s="1"/>
  <c r="F2951" i="23" a="1"/>
  <c r="F2951" i="23" s="1"/>
  <c r="F2952" i="23" a="1"/>
  <c r="F2952" i="23" s="1"/>
  <c r="F2953" i="23" a="1"/>
  <c r="F2953" i="23" s="1"/>
  <c r="F2954" i="23" a="1"/>
  <c r="F2954" i="23" s="1"/>
  <c r="F2955" i="23" a="1"/>
  <c r="F2955" i="23" s="1"/>
  <c r="F2956" i="23" a="1"/>
  <c r="F2956" i="23" s="1"/>
  <c r="F2957" i="23" a="1"/>
  <c r="F2957" i="23" s="1"/>
  <c r="F2958" i="23" a="1"/>
  <c r="F2958" i="23" s="1"/>
  <c r="F2959" i="23" a="1"/>
  <c r="F2959" i="23" s="1"/>
  <c r="F2960" i="23" a="1"/>
  <c r="F2960" i="23" s="1"/>
  <c r="F2961" i="23" a="1"/>
  <c r="F2961" i="23" s="1"/>
  <c r="F2962" i="23" a="1"/>
  <c r="F2962" i="23" s="1"/>
  <c r="F2963" i="23" a="1"/>
  <c r="F2963" i="23" s="1"/>
  <c r="F2964" i="23" a="1"/>
  <c r="F2964" i="23" s="1"/>
  <c r="F2965" i="23" a="1"/>
  <c r="F2965" i="23" s="1"/>
  <c r="F2966" i="23" a="1"/>
  <c r="F2966" i="23" s="1"/>
  <c r="F2967" i="23" a="1"/>
  <c r="F2967" i="23" s="1"/>
  <c r="F2968" i="23" a="1"/>
  <c r="F2968" i="23" s="1"/>
  <c r="F2969" i="23" a="1"/>
  <c r="F2969" i="23" s="1"/>
  <c r="F2970" i="23" a="1"/>
  <c r="F2970" i="23" s="1"/>
  <c r="F2971" i="23" a="1"/>
  <c r="F2971" i="23" s="1"/>
  <c r="F2972" i="23" a="1"/>
  <c r="F2972" i="23" s="1"/>
  <c r="F2973" i="23" a="1"/>
  <c r="F2973" i="23" s="1"/>
  <c r="F2974" i="23" a="1"/>
  <c r="F2974" i="23" s="1"/>
  <c r="F2975" i="23" a="1"/>
  <c r="F2975" i="23" s="1"/>
  <c r="F2976" i="23" a="1"/>
  <c r="F2976" i="23" s="1"/>
  <c r="F2977" i="23" a="1"/>
  <c r="F2977" i="23" s="1"/>
  <c r="F2978" i="23" a="1"/>
  <c r="F2978" i="23" s="1"/>
  <c r="F2979" i="23" a="1"/>
  <c r="F2979" i="23" s="1"/>
  <c r="F2980" i="23" a="1"/>
  <c r="F2980" i="23" s="1"/>
  <c r="F2981" i="23" a="1"/>
  <c r="F2981" i="23" s="1"/>
  <c r="F2982" i="23" a="1"/>
  <c r="F2982" i="23" s="1"/>
  <c r="F2983" i="23" a="1"/>
  <c r="F2983" i="23" s="1"/>
  <c r="F2984" i="23" a="1"/>
  <c r="F2984" i="23" s="1"/>
  <c r="F2985" i="23" a="1"/>
  <c r="F2985" i="23" s="1"/>
  <c r="F2986" i="23" a="1"/>
  <c r="F2986" i="23" s="1"/>
  <c r="F2987" i="23" a="1"/>
  <c r="F2987" i="23" s="1"/>
  <c r="F2988" i="23" a="1"/>
  <c r="F2988" i="23" s="1"/>
  <c r="F2989" i="23" a="1"/>
  <c r="F2989" i="23" s="1"/>
  <c r="F2990" i="23" a="1"/>
  <c r="F2990" i="23" s="1"/>
  <c r="F2991" i="23" a="1"/>
  <c r="F2991" i="23" s="1"/>
  <c r="F2992" i="23" a="1"/>
  <c r="F2992" i="23" s="1"/>
  <c r="F2993" i="23" a="1"/>
  <c r="F2993" i="23" s="1"/>
  <c r="F2994" i="23" a="1"/>
  <c r="F2994" i="23" s="1"/>
  <c r="F2995" i="23" a="1"/>
  <c r="F2995" i="23" s="1"/>
  <c r="F2996" i="23" a="1"/>
  <c r="F2996" i="23" s="1"/>
  <c r="F2997" i="23" a="1"/>
  <c r="F2997" i="23" s="1"/>
  <c r="F2998" i="23" a="1"/>
  <c r="F2998" i="23" s="1"/>
  <c r="F2999" i="23" a="1"/>
  <c r="F2999" i="23" s="1"/>
  <c r="F3000" i="23" a="1"/>
  <c r="F3000" i="23" s="1"/>
  <c r="F3001" i="23" a="1"/>
  <c r="F3001" i="23" s="1"/>
  <c r="F3002" i="23" a="1"/>
  <c r="F3002" i="23" s="1"/>
  <c r="F3003" i="23" a="1"/>
  <c r="F3003" i="23" s="1"/>
  <c r="F3004" i="23" a="1"/>
  <c r="F3004" i="23" s="1"/>
  <c r="F3005" i="23" a="1"/>
  <c r="F3005" i="23" s="1"/>
  <c r="F3006" i="23" a="1"/>
  <c r="F3006" i="23" s="1"/>
  <c r="F3007" i="23" a="1"/>
  <c r="F3007" i="23" s="1"/>
  <c r="F3008" i="23" a="1"/>
  <c r="F3008" i="23" s="1"/>
  <c r="F3009" i="23" a="1"/>
  <c r="F3009" i="23" s="1"/>
  <c r="F3010" i="23" a="1"/>
  <c r="F3010" i="23" s="1"/>
  <c r="F3011" i="23" a="1"/>
  <c r="F3011" i="23" s="1"/>
  <c r="F3012" i="23" a="1"/>
  <c r="F3012" i="23" s="1"/>
  <c r="F3013" i="23" a="1"/>
  <c r="F3013" i="23" s="1"/>
  <c r="F3014" i="23" a="1"/>
  <c r="F3014" i="23" s="1"/>
  <c r="F3015" i="23" a="1"/>
  <c r="F3015" i="23" s="1"/>
  <c r="F3016" i="23" a="1"/>
  <c r="F3016" i="23" s="1"/>
  <c r="F3017" i="23" a="1"/>
  <c r="F3017" i="23" s="1"/>
  <c r="F3018" i="23" a="1"/>
  <c r="F3018" i="23" s="1"/>
  <c r="F3019" i="23" a="1"/>
  <c r="F3019" i="23" s="1"/>
  <c r="F3020" i="23" a="1"/>
  <c r="F3020" i="23" s="1"/>
  <c r="F3021" i="23" a="1"/>
  <c r="F3021" i="23" s="1"/>
  <c r="F3022" i="23" a="1"/>
  <c r="F3022" i="23" s="1"/>
  <c r="F3023" i="23" a="1"/>
  <c r="F3023" i="23" s="1"/>
  <c r="F3024" i="23" a="1"/>
  <c r="F3024" i="23" s="1"/>
  <c r="F3025" i="23" a="1"/>
  <c r="F3025" i="23" s="1"/>
  <c r="F3026" i="23" a="1"/>
  <c r="F3026" i="23" s="1"/>
  <c r="F3027" i="23" a="1"/>
  <c r="F3027" i="23" s="1"/>
  <c r="F3028" i="23" a="1"/>
  <c r="F3028" i="23" s="1"/>
  <c r="A2" i="5"/>
  <c r="K1" i="11"/>
  <c r="F2517" i="11" a="1"/>
  <c r="F2517" i="11" s="1"/>
  <c r="D2615" i="23"/>
  <c r="D2616" i="23" s="1"/>
  <c r="B2614" i="23"/>
  <c r="C2614" i="23"/>
  <c r="A2614" i="23"/>
  <c r="B2613" i="23"/>
  <c r="C2613" i="23"/>
  <c r="A2613" i="23"/>
  <c r="B2612" i="23"/>
  <c r="C2612" i="23"/>
  <c r="A2612" i="23"/>
  <c r="B2611" i="23"/>
  <c r="C2611" i="23" s="1"/>
  <c r="A2611" i="23"/>
  <c r="B2610" i="23"/>
  <c r="C2610" i="23"/>
  <c r="A2610" i="23"/>
  <c r="B2609" i="23"/>
  <c r="C2609" i="23"/>
  <c r="A2609" i="23"/>
  <c r="B2608" i="23"/>
  <c r="C2608" i="23"/>
  <c r="A2608" i="23"/>
  <c r="B2607" i="23"/>
  <c r="C2607" i="23" s="1"/>
  <c r="A2607" i="23"/>
  <c r="B2606" i="23"/>
  <c r="C2606" i="23"/>
  <c r="A2606" i="23"/>
  <c r="B2605" i="23"/>
  <c r="C2605" i="23"/>
  <c r="A2605" i="23"/>
  <c r="B2604" i="23"/>
  <c r="C2604" i="23"/>
  <c r="A2604" i="23"/>
  <c r="B2603" i="23"/>
  <c r="C2603" i="23" s="1"/>
  <c r="A2603" i="23"/>
  <c r="B2602" i="23"/>
  <c r="C2602" i="23"/>
  <c r="A2602" i="23"/>
  <c r="B2601" i="23"/>
  <c r="C2601" i="23"/>
  <c r="A2601" i="23"/>
  <c r="B2600" i="23"/>
  <c r="C2600" i="23"/>
  <c r="A2600" i="23"/>
  <c r="B2599" i="23"/>
  <c r="C2599" i="23" s="1"/>
  <c r="A2599" i="23"/>
  <c r="B2598" i="23"/>
  <c r="C2598" i="23"/>
  <c r="A2598" i="23"/>
  <c r="B2597" i="23"/>
  <c r="C2597" i="23"/>
  <c r="A2597" i="23"/>
  <c r="B2596" i="23"/>
  <c r="C2596" i="23"/>
  <c r="A2596" i="23"/>
  <c r="B2595" i="23"/>
  <c r="C2595" i="23" s="1"/>
  <c r="A2595" i="23"/>
  <c r="B2594" i="23"/>
  <c r="C2594" i="23"/>
  <c r="A2594" i="23"/>
  <c r="B2593" i="23"/>
  <c r="C2593" i="23"/>
  <c r="A2593" i="23"/>
  <c r="B2592" i="23"/>
  <c r="C2592" i="23"/>
  <c r="A2592" i="23"/>
  <c r="B2591" i="23"/>
  <c r="C2591" i="23" s="1"/>
  <c r="A2591" i="23"/>
  <c r="B2590" i="23"/>
  <c r="C2590" i="23"/>
  <c r="A2590" i="23"/>
  <c r="B2589" i="23"/>
  <c r="C2589" i="23"/>
  <c r="A2589" i="23"/>
  <c r="B2588" i="23"/>
  <c r="C2588" i="23"/>
  <c r="A2588" i="23"/>
  <c r="B2587" i="23"/>
  <c r="C2587" i="23" s="1"/>
  <c r="A2587" i="23"/>
  <c r="B2586" i="23"/>
  <c r="C2586" i="23"/>
  <c r="A2586" i="23"/>
  <c r="B2585" i="23"/>
  <c r="C2585" i="23"/>
  <c r="A2585" i="23"/>
  <c r="B2584" i="23"/>
  <c r="C2584" i="23"/>
  <c r="A2584" i="23"/>
  <c r="B2583" i="23"/>
  <c r="C2583" i="23" s="1"/>
  <c r="A2583" i="23"/>
  <c r="B2582" i="23"/>
  <c r="C2582" i="23"/>
  <c r="A2582" i="23"/>
  <c r="B2581" i="23"/>
  <c r="C2581" i="23"/>
  <c r="A2581" i="23"/>
  <c r="B2580" i="23"/>
  <c r="C2580" i="23"/>
  <c r="A2580" i="23"/>
  <c r="B2579" i="23"/>
  <c r="C2579" i="23" s="1"/>
  <c r="A2579" i="23"/>
  <c r="B2578" i="23"/>
  <c r="C2578" i="23"/>
  <c r="A2578" i="23"/>
  <c r="B2577" i="23"/>
  <c r="C2577" i="23"/>
  <c r="A2577" i="23"/>
  <c r="B2576" i="23"/>
  <c r="C2576" i="23"/>
  <c r="A2576" i="23"/>
  <c r="B2575" i="23"/>
  <c r="C2575" i="23" s="1"/>
  <c r="A2575" i="23"/>
  <c r="B2574" i="23"/>
  <c r="C2574" i="23"/>
  <c r="A2574" i="23"/>
  <c r="B2573" i="23"/>
  <c r="C2573" i="23"/>
  <c r="A2573" i="23"/>
  <c r="B2572" i="23"/>
  <c r="C2572" i="23"/>
  <c r="A2572" i="23"/>
  <c r="B2571" i="23"/>
  <c r="C2571" i="23" s="1"/>
  <c r="A2571" i="23"/>
  <c r="B2570" i="23"/>
  <c r="C2570" i="23"/>
  <c r="A2570" i="23"/>
  <c r="B2569" i="23"/>
  <c r="C2569" i="23"/>
  <c r="A2569" i="23"/>
  <c r="B2568" i="23"/>
  <c r="C2568" i="23"/>
  <c r="A2568" i="23"/>
  <c r="B2567" i="23"/>
  <c r="C2567" i="23" s="1"/>
  <c r="A2567" i="23"/>
  <c r="B2566" i="23"/>
  <c r="C2566" i="23"/>
  <c r="A2566" i="23"/>
  <c r="B2565" i="23"/>
  <c r="C2565" i="23"/>
  <c r="A2565" i="23"/>
  <c r="B2564" i="23"/>
  <c r="C2564" i="23"/>
  <c r="A2564" i="23"/>
  <c r="B2563" i="23"/>
  <c r="C2563" i="23" s="1"/>
  <c r="A2563" i="23"/>
  <c r="B2562" i="23"/>
  <c r="C2562" i="23"/>
  <c r="A2562" i="23"/>
  <c r="B2561" i="23"/>
  <c r="C2561" i="23"/>
  <c r="A2561" i="23"/>
  <c r="B2560" i="23"/>
  <c r="C2560" i="23"/>
  <c r="A2560" i="23"/>
  <c r="B2559" i="23"/>
  <c r="C2559" i="23" s="1"/>
  <c r="A2559" i="23"/>
  <c r="B2558" i="23"/>
  <c r="C2558" i="23"/>
  <c r="A2558" i="23"/>
  <c r="B2557" i="23"/>
  <c r="C2557" i="23"/>
  <c r="A2557" i="23"/>
  <c r="B2556" i="23"/>
  <c r="C2556" i="23"/>
  <c r="A2556" i="23"/>
  <c r="B2555" i="23"/>
  <c r="C2555" i="23" s="1"/>
  <c r="A2555" i="23"/>
  <c r="B2554" i="23"/>
  <c r="C2554" i="23"/>
  <c r="A2554" i="23"/>
  <c r="B2553" i="23"/>
  <c r="C2553" i="23"/>
  <c r="A2553" i="23"/>
  <c r="B2552" i="23"/>
  <c r="C2552" i="23"/>
  <c r="A2552" i="23"/>
  <c r="B2551" i="23"/>
  <c r="C2551" i="23" s="1"/>
  <c r="A2551" i="23"/>
  <c r="B2550" i="23"/>
  <c r="C2550" i="23"/>
  <c r="A2550" i="23"/>
  <c r="B2549" i="23"/>
  <c r="C2549" i="23"/>
  <c r="A2549" i="23"/>
  <c r="B2548" i="23"/>
  <c r="C2548" i="23"/>
  <c r="A2548" i="23"/>
  <c r="B2547" i="23"/>
  <c r="C2547" i="23" s="1"/>
  <c r="A2547" i="23"/>
  <c r="B2546" i="23"/>
  <c r="C2546" i="23"/>
  <c r="A2546" i="23"/>
  <c r="B2545" i="23"/>
  <c r="C2545" i="23"/>
  <c r="A2545" i="23"/>
  <c r="B2544" i="23"/>
  <c r="C2544" i="23"/>
  <c r="A2544" i="23"/>
  <c r="B2543" i="23"/>
  <c r="C2543" i="23" s="1"/>
  <c r="A2543" i="23"/>
  <c r="B2542" i="23"/>
  <c r="C2542" i="23"/>
  <c r="A2542" i="23"/>
  <c r="B2541" i="23"/>
  <c r="C2541" i="23"/>
  <c r="A2541" i="23"/>
  <c r="B2540" i="23"/>
  <c r="C2540" i="23"/>
  <c r="A2540" i="23"/>
  <c r="B2539" i="23"/>
  <c r="C2539" i="23" s="1"/>
  <c r="A2539" i="23"/>
  <c r="B2538" i="23"/>
  <c r="C2538" i="23"/>
  <c r="A2538" i="23"/>
  <c r="B2537" i="23"/>
  <c r="C2537" i="23"/>
  <c r="A2537" i="23"/>
  <c r="B2536" i="23"/>
  <c r="C2536" i="23"/>
  <c r="A2536" i="23"/>
  <c r="B2535" i="23"/>
  <c r="C2535" i="23" s="1"/>
  <c r="A2535" i="23"/>
  <c r="B2534" i="23"/>
  <c r="C2534" i="23"/>
  <c r="A2534" i="23"/>
  <c r="B2533" i="23"/>
  <c r="C2533" i="23"/>
  <c r="A2533" i="23"/>
  <c r="B2532" i="23"/>
  <c r="C2532" i="23"/>
  <c r="A2532" i="23"/>
  <c r="B2531" i="23"/>
  <c r="C2531" i="23" s="1"/>
  <c r="A2531" i="23"/>
  <c r="B2530" i="23"/>
  <c r="C2530" i="23"/>
  <c r="A2530" i="23"/>
  <c r="B2529" i="23"/>
  <c r="C2529" i="23"/>
  <c r="A2529" i="23"/>
  <c r="B2528" i="23"/>
  <c r="C2528" i="23"/>
  <c r="A2528" i="23"/>
  <c r="B2527" i="23"/>
  <c r="C2527" i="23" s="1"/>
  <c r="A2527" i="23"/>
  <c r="B2526" i="23"/>
  <c r="C2526" i="23"/>
  <c r="A2526" i="23"/>
  <c r="B2525" i="23"/>
  <c r="C2525" i="23"/>
  <c r="A2525" i="23"/>
  <c r="B2524" i="23"/>
  <c r="C2524" i="23"/>
  <c r="A2524" i="23"/>
  <c r="B2523" i="23"/>
  <c r="C2523" i="23" s="1"/>
  <c r="A2523" i="23"/>
  <c r="B2522" i="23"/>
  <c r="C2522" i="23"/>
  <c r="A2522" i="23"/>
  <c r="B2521" i="23"/>
  <c r="C2521" i="23"/>
  <c r="A2521" i="23"/>
  <c r="B2520" i="23"/>
  <c r="C2520" i="23"/>
  <c r="A2520" i="23"/>
  <c r="B2519" i="23"/>
  <c r="C2519" i="23" s="1"/>
  <c r="A2519" i="23"/>
  <c r="B2518" i="23"/>
  <c r="C2518" i="23"/>
  <c r="A2518" i="23"/>
  <c r="B2517" i="23"/>
  <c r="C2517" i="23"/>
  <c r="A2517" i="23"/>
  <c r="B2516" i="23"/>
  <c r="C2516" i="23"/>
  <c r="A2516" i="23"/>
  <c r="B2515" i="23"/>
  <c r="C2515" i="23" s="1"/>
  <c r="A2515" i="23"/>
  <c r="B2514" i="23"/>
  <c r="C2514" i="23"/>
  <c r="A2514" i="23"/>
  <c r="B2513" i="23"/>
  <c r="C2513" i="23"/>
  <c r="A2513" i="23"/>
  <c r="B2512" i="23"/>
  <c r="C2512" i="23"/>
  <c r="A2512" i="23"/>
  <c r="B2511" i="23"/>
  <c r="C2511" i="23" s="1"/>
  <c r="A2511" i="23"/>
  <c r="B2510" i="23"/>
  <c r="C2510" i="23"/>
  <c r="A2510" i="23"/>
  <c r="B2509" i="23"/>
  <c r="C2509" i="23"/>
  <c r="A2509" i="23"/>
  <c r="B2508" i="23"/>
  <c r="C2508" i="23"/>
  <c r="A2508" i="23"/>
  <c r="B2507" i="23"/>
  <c r="C2507" i="23" s="1"/>
  <c r="A2507" i="23"/>
  <c r="B2506" i="23"/>
  <c r="C2506" i="23"/>
  <c r="A2506" i="23"/>
  <c r="B2505" i="23"/>
  <c r="C2505" i="23"/>
  <c r="A2505" i="23"/>
  <c r="B2504" i="23"/>
  <c r="C2504" i="23"/>
  <c r="A2504" i="23"/>
  <c r="B2503" i="23"/>
  <c r="C2503" i="23" s="1"/>
  <c r="A2503" i="23"/>
  <c r="B2502" i="23"/>
  <c r="C2502" i="23"/>
  <c r="A2502" i="23"/>
  <c r="B2501" i="23"/>
  <c r="C2501" i="23"/>
  <c r="A2501" i="23"/>
  <c r="B2500" i="23"/>
  <c r="C2500" i="23"/>
  <c r="A2500" i="23"/>
  <c r="B2499" i="23"/>
  <c r="C2499" i="23" s="1"/>
  <c r="A2499" i="23"/>
  <c r="B2498" i="23"/>
  <c r="C2498" i="23"/>
  <c r="A2498" i="23"/>
  <c r="B2497" i="23"/>
  <c r="C2497" i="23"/>
  <c r="A2497" i="23"/>
  <c r="B2496" i="23"/>
  <c r="C2496" i="23"/>
  <c r="A2496" i="23"/>
  <c r="B2495" i="23"/>
  <c r="C2495" i="23" s="1"/>
  <c r="A2495" i="23"/>
  <c r="B2494" i="23"/>
  <c r="C2494" i="23"/>
  <c r="A2494" i="23"/>
  <c r="B2493" i="23"/>
  <c r="C2493" i="23"/>
  <c r="A2493" i="23"/>
  <c r="B2492" i="23"/>
  <c r="C2492" i="23"/>
  <c r="A2492" i="23"/>
  <c r="B2491" i="23"/>
  <c r="C2491" i="23" s="1"/>
  <c r="A2491" i="23"/>
  <c r="B2490" i="23"/>
  <c r="C2490" i="23"/>
  <c r="A2490" i="23"/>
  <c r="B2489" i="23"/>
  <c r="C2489" i="23"/>
  <c r="A2489" i="23"/>
  <c r="B2488" i="23"/>
  <c r="C2488" i="23"/>
  <c r="A2488" i="23"/>
  <c r="B2487" i="23"/>
  <c r="C2487" i="23" s="1"/>
  <c r="A2487" i="23"/>
  <c r="B2486" i="23"/>
  <c r="C2486" i="23"/>
  <c r="A2486" i="23"/>
  <c r="B2485" i="23"/>
  <c r="C2485" i="23"/>
  <c r="A2485" i="23"/>
  <c r="B2484" i="23"/>
  <c r="C2484" i="23"/>
  <c r="A2484" i="23"/>
  <c r="B2483" i="23"/>
  <c r="C2483" i="23" s="1"/>
  <c r="A2483" i="23"/>
  <c r="B2482" i="23"/>
  <c r="C2482" i="23"/>
  <c r="A2482" i="23"/>
  <c r="B2481" i="23"/>
  <c r="C2481" i="23"/>
  <c r="A2481" i="23"/>
  <c r="B2480" i="23"/>
  <c r="C2480" i="23"/>
  <c r="A2480" i="23"/>
  <c r="B2479" i="23"/>
  <c r="C2479" i="23" s="1"/>
  <c r="A2479" i="23"/>
  <c r="B2478" i="23"/>
  <c r="C2478" i="23"/>
  <c r="A2478" i="23"/>
  <c r="B2477" i="23"/>
  <c r="C2477" i="23"/>
  <c r="A2477" i="23"/>
  <c r="B2476" i="23"/>
  <c r="C2476" i="23"/>
  <c r="A2476" i="23"/>
  <c r="B2475" i="23"/>
  <c r="C2475" i="23" s="1"/>
  <c r="A2475" i="23"/>
  <c r="B2474" i="23"/>
  <c r="C2474" i="23"/>
  <c r="A2474" i="23"/>
  <c r="B2473" i="23"/>
  <c r="C2473" i="23"/>
  <c r="A2473" i="23"/>
  <c r="B2472" i="23"/>
  <c r="C2472" i="23"/>
  <c r="A2472" i="23"/>
  <c r="B2471" i="23"/>
  <c r="C2471" i="23" s="1"/>
  <c r="A2471" i="23"/>
  <c r="B2470" i="23"/>
  <c r="C2470" i="23"/>
  <c r="A2470" i="23"/>
  <c r="B2469" i="23"/>
  <c r="C2469" i="23"/>
  <c r="A2469" i="23"/>
  <c r="B2468" i="23"/>
  <c r="C2468" i="23"/>
  <c r="A2468" i="23"/>
  <c r="B2467" i="23"/>
  <c r="C2467" i="23" s="1"/>
  <c r="A2467" i="23"/>
  <c r="B2466" i="23"/>
  <c r="C2466" i="23"/>
  <c r="A2466" i="23"/>
  <c r="B2465" i="23"/>
  <c r="C2465" i="23"/>
  <c r="A2465" i="23"/>
  <c r="B2464" i="23"/>
  <c r="C2464" i="23"/>
  <c r="A2464" i="23"/>
  <c r="B2463" i="23"/>
  <c r="C2463" i="23" s="1"/>
  <c r="A2463" i="23"/>
  <c r="B2462" i="23"/>
  <c r="C2462" i="23"/>
  <c r="A2462" i="23"/>
  <c r="B2461" i="23"/>
  <c r="C2461" i="23"/>
  <c r="A2461" i="23"/>
  <c r="B2460" i="23"/>
  <c r="C2460" i="23"/>
  <c r="A2460" i="23"/>
  <c r="B2459" i="23"/>
  <c r="C2459" i="23" s="1"/>
  <c r="A2459" i="23"/>
  <c r="B2458" i="23"/>
  <c r="C2458" i="23"/>
  <c r="A2458" i="23"/>
  <c r="B2457" i="23"/>
  <c r="C2457" i="23"/>
  <c r="A2457" i="23"/>
  <c r="B2456" i="23"/>
  <c r="C2456" i="23"/>
  <c r="A2456" i="23"/>
  <c r="B2455" i="23"/>
  <c r="C2455" i="23" s="1"/>
  <c r="A2455" i="23"/>
  <c r="B2454" i="23"/>
  <c r="C2454" i="23"/>
  <c r="A2454" i="23"/>
  <c r="B2453" i="23"/>
  <c r="C2453" i="23"/>
  <c r="A2453" i="23"/>
  <c r="B2452" i="23"/>
  <c r="C2452" i="23"/>
  <c r="A2452" i="23"/>
  <c r="B2451" i="23"/>
  <c r="C2451" i="23" s="1"/>
  <c r="A2451" i="23"/>
  <c r="B2450" i="23"/>
  <c r="C2450" i="23"/>
  <c r="A2450" i="23"/>
  <c r="B2449" i="23"/>
  <c r="C2449" i="23"/>
  <c r="A2449" i="23"/>
  <c r="B2448" i="23"/>
  <c r="C2448" i="23"/>
  <c r="A2448" i="23"/>
  <c r="B2447" i="23"/>
  <c r="C2447" i="23" s="1"/>
  <c r="A2447" i="23"/>
  <c r="B2446" i="23"/>
  <c r="C2446" i="23"/>
  <c r="A2446" i="23"/>
  <c r="B2445" i="23"/>
  <c r="C2445" i="23"/>
  <c r="A2445" i="23"/>
  <c r="B2444" i="23"/>
  <c r="C2444" i="23"/>
  <c r="A2444" i="23"/>
  <c r="B2443" i="23"/>
  <c r="C2443" i="23" s="1"/>
  <c r="A2443" i="23"/>
  <c r="B2442" i="23"/>
  <c r="C2442" i="23"/>
  <c r="A2442" i="23"/>
  <c r="B2441" i="23"/>
  <c r="C2441" i="23"/>
  <c r="A2441" i="23"/>
  <c r="B2440" i="23"/>
  <c r="C2440" i="23"/>
  <c r="A2440" i="23"/>
  <c r="B2439" i="23"/>
  <c r="C2439" i="23" s="1"/>
  <c r="A2439" i="23"/>
  <c r="B2438" i="23"/>
  <c r="C2438" i="23"/>
  <c r="A2438" i="23"/>
  <c r="B2437" i="23"/>
  <c r="C2437" i="23"/>
  <c r="A2437" i="23"/>
  <c r="B2436" i="23"/>
  <c r="C2436" i="23"/>
  <c r="A2436" i="23"/>
  <c r="B2435" i="23"/>
  <c r="C2435" i="23" s="1"/>
  <c r="A2435" i="23"/>
  <c r="B2434" i="23"/>
  <c r="C2434" i="23"/>
  <c r="A2434" i="23"/>
  <c r="B2433" i="23"/>
  <c r="C2433" i="23"/>
  <c r="A2433" i="23"/>
  <c r="B2432" i="23"/>
  <c r="C2432" i="23"/>
  <c r="A2432" i="23"/>
  <c r="B2431" i="23"/>
  <c r="C2431" i="23" s="1"/>
  <c r="A2431" i="23"/>
  <c r="B2430" i="23"/>
  <c r="C2430" i="23"/>
  <c r="A2430" i="23"/>
  <c r="B2429" i="23"/>
  <c r="C2429" i="23"/>
  <c r="A2429" i="23"/>
  <c r="B2428" i="23"/>
  <c r="C2428" i="23"/>
  <c r="A2428" i="23"/>
  <c r="B2427" i="23"/>
  <c r="C2427" i="23" s="1"/>
  <c r="A2427" i="23"/>
  <c r="B2426" i="23"/>
  <c r="C2426" i="23"/>
  <c r="A2426" i="23"/>
  <c r="B2425" i="23"/>
  <c r="C2425" i="23"/>
  <c r="A2425" i="23"/>
  <c r="B2424" i="23"/>
  <c r="C2424" i="23"/>
  <c r="A2424" i="23"/>
  <c r="B2423" i="23"/>
  <c r="C2423" i="23" s="1"/>
  <c r="A2423" i="23"/>
  <c r="B2422" i="23"/>
  <c r="C2422" i="23"/>
  <c r="A2422" i="23"/>
  <c r="B2421" i="23"/>
  <c r="C2421" i="23"/>
  <c r="A2421" i="23"/>
  <c r="B2420" i="23"/>
  <c r="C2420" i="23"/>
  <c r="A2420" i="23"/>
  <c r="B2419" i="23"/>
  <c r="C2419" i="23" s="1"/>
  <c r="A2419" i="23"/>
  <c r="B2418" i="23"/>
  <c r="C2418" i="23"/>
  <c r="A2418" i="23"/>
  <c r="B2417" i="23"/>
  <c r="C2417" i="23"/>
  <c r="A2417" i="23"/>
  <c r="B2416" i="23"/>
  <c r="C2416" i="23"/>
  <c r="A2416" i="23"/>
  <c r="B2415" i="23"/>
  <c r="C2415" i="23" s="1"/>
  <c r="A2415" i="23"/>
  <c r="B2414" i="23"/>
  <c r="C2414" i="23"/>
  <c r="A2414" i="23"/>
  <c r="B2413" i="23"/>
  <c r="C2413" i="23"/>
  <c r="A2413" i="23"/>
  <c r="B2412" i="23"/>
  <c r="C2412" i="23"/>
  <c r="A2412" i="23"/>
  <c r="B2411" i="23"/>
  <c r="C2411" i="23" s="1"/>
  <c r="A2411" i="23"/>
  <c r="B2410" i="23"/>
  <c r="C2410" i="23"/>
  <c r="A2410" i="23"/>
  <c r="B2409" i="23"/>
  <c r="C2409" i="23"/>
  <c r="A2409" i="23"/>
  <c r="B2408" i="23"/>
  <c r="C2408" i="23"/>
  <c r="A2408" i="23"/>
  <c r="B2407" i="23"/>
  <c r="C2407" i="23" s="1"/>
  <c r="A2407" i="23"/>
  <c r="B2406" i="23"/>
  <c r="C2406" i="23"/>
  <c r="A2406" i="23"/>
  <c r="B2405" i="23"/>
  <c r="C2405" i="23"/>
  <c r="A2405" i="23"/>
  <c r="B2404" i="23"/>
  <c r="C2404" i="23"/>
  <c r="A2404" i="23"/>
  <c r="B2403" i="23"/>
  <c r="C2403" i="23" s="1"/>
  <c r="A2403" i="23"/>
  <c r="B2402" i="23"/>
  <c r="C2402" i="23"/>
  <c r="A2402" i="23"/>
  <c r="B2401" i="23"/>
  <c r="C2401" i="23"/>
  <c r="A2401" i="23"/>
  <c r="B2400" i="23"/>
  <c r="C2400" i="23"/>
  <c r="A2400" i="23"/>
  <c r="B2399" i="23"/>
  <c r="C2399" i="23" s="1"/>
  <c r="A2399" i="23"/>
  <c r="B2398" i="23"/>
  <c r="C2398" i="23"/>
  <c r="A2398" i="23"/>
  <c r="B2397" i="23"/>
  <c r="C2397" i="23"/>
  <c r="A2397" i="23"/>
  <c r="B2396" i="23"/>
  <c r="C2396" i="23"/>
  <c r="A2396" i="23"/>
  <c r="B2395" i="23"/>
  <c r="C2395" i="23" s="1"/>
  <c r="A2395" i="23"/>
  <c r="B2394" i="23"/>
  <c r="C2394" i="23"/>
  <c r="A2394" i="23"/>
  <c r="B2393" i="23"/>
  <c r="C2393" i="23"/>
  <c r="A2393" i="23"/>
  <c r="B2392" i="23"/>
  <c r="C2392" i="23"/>
  <c r="A2392" i="23"/>
  <c r="B2391" i="23"/>
  <c r="C2391" i="23" s="1"/>
  <c r="A2391" i="23"/>
  <c r="B2390" i="23"/>
  <c r="C2390" i="23"/>
  <c r="A2390" i="23"/>
  <c r="B2389" i="23"/>
  <c r="C2389" i="23"/>
  <c r="A2389" i="23"/>
  <c r="B2388" i="23"/>
  <c r="C2388" i="23"/>
  <c r="A2388" i="23"/>
  <c r="B2387" i="23"/>
  <c r="C2387" i="23" s="1"/>
  <c r="A2387" i="23"/>
  <c r="B2386" i="23"/>
  <c r="C2386" i="23"/>
  <c r="A2386" i="23"/>
  <c r="B2385" i="23"/>
  <c r="C2385" i="23"/>
  <c r="A2385" i="23"/>
  <c r="B2384" i="23"/>
  <c r="C2384" i="23"/>
  <c r="A2384" i="23"/>
  <c r="B2383" i="23"/>
  <c r="C2383" i="23" s="1"/>
  <c r="A2383" i="23"/>
  <c r="B2382" i="23"/>
  <c r="C2382" i="23"/>
  <c r="A2382" i="23"/>
  <c r="B2381" i="23"/>
  <c r="C2381" i="23"/>
  <c r="A2381" i="23"/>
  <c r="B2380" i="23"/>
  <c r="C2380" i="23"/>
  <c r="A2380" i="23"/>
  <c r="B2379" i="23"/>
  <c r="C2379" i="23" s="1"/>
  <c r="A2379" i="23"/>
  <c r="B2378" i="23"/>
  <c r="C2378" i="23"/>
  <c r="A2378" i="23"/>
  <c r="B2377" i="23"/>
  <c r="C2377" i="23"/>
  <c r="A2377" i="23"/>
  <c r="B2376" i="23"/>
  <c r="C2376" i="23"/>
  <c r="A2376" i="23"/>
  <c r="B2375" i="23"/>
  <c r="C2375" i="23" s="1"/>
  <c r="A2375" i="23"/>
  <c r="B2374" i="23"/>
  <c r="C2374" i="23"/>
  <c r="A2374" i="23"/>
  <c r="B2373" i="23"/>
  <c r="C2373" i="23"/>
  <c r="A2373" i="23"/>
  <c r="B2372" i="23"/>
  <c r="C2372" i="23"/>
  <c r="A2372" i="23"/>
  <c r="B2371" i="23"/>
  <c r="C2371" i="23" s="1"/>
  <c r="A2371" i="23"/>
  <c r="B2370" i="23"/>
  <c r="C2370" i="23"/>
  <c r="A2370" i="23"/>
  <c r="B2369" i="23"/>
  <c r="C2369" i="23"/>
  <c r="A2369" i="23"/>
  <c r="B2368" i="23"/>
  <c r="C2368" i="23"/>
  <c r="A2368" i="23"/>
  <c r="B2367" i="23"/>
  <c r="C2367" i="23" s="1"/>
  <c r="A2367" i="23"/>
  <c r="B2366" i="23"/>
  <c r="C2366" i="23"/>
  <c r="A2366" i="23"/>
  <c r="B2365" i="23"/>
  <c r="C2365" i="23"/>
  <c r="A2365" i="23"/>
  <c r="B2364" i="23"/>
  <c r="C2364" i="23"/>
  <c r="A2364" i="23"/>
  <c r="B2363" i="23"/>
  <c r="C2363" i="23" s="1"/>
  <c r="A2363" i="23"/>
  <c r="B2362" i="23"/>
  <c r="C2362" i="23"/>
  <c r="A2362" i="23"/>
  <c r="B2361" i="23"/>
  <c r="C2361" i="23"/>
  <c r="A2361" i="23"/>
  <c r="B2360" i="23"/>
  <c r="C2360" i="23"/>
  <c r="A2360" i="23"/>
  <c r="B2359" i="23"/>
  <c r="C2359" i="23" s="1"/>
  <c r="A2359" i="23"/>
  <c r="B2358" i="23"/>
  <c r="C2358" i="23"/>
  <c r="A2358" i="23"/>
  <c r="B2357" i="23"/>
  <c r="C2357" i="23"/>
  <c r="A2357" i="23"/>
  <c r="B2356" i="23"/>
  <c r="C2356" i="23"/>
  <c r="A2356" i="23"/>
  <c r="B2355" i="23"/>
  <c r="C2355" i="23" s="1"/>
  <c r="A2355" i="23"/>
  <c r="B2354" i="23"/>
  <c r="C2354" i="23"/>
  <c r="A2354" i="23"/>
  <c r="B2353" i="23"/>
  <c r="C2353" i="23"/>
  <c r="A2353" i="23"/>
  <c r="B2352" i="23"/>
  <c r="C2352" i="23"/>
  <c r="A2352" i="23"/>
  <c r="B2351" i="23"/>
  <c r="C2351" i="23" s="1"/>
  <c r="A2351" i="23"/>
  <c r="B2350" i="23"/>
  <c r="C2350" i="23"/>
  <c r="A2350" i="23"/>
  <c r="B2349" i="23"/>
  <c r="C2349" i="23"/>
  <c r="A2349" i="23"/>
  <c r="B2348" i="23"/>
  <c r="C2348" i="23"/>
  <c r="A2348" i="23"/>
  <c r="B2347" i="23"/>
  <c r="C2347" i="23" s="1"/>
  <c r="A2347" i="23"/>
  <c r="B2346" i="23"/>
  <c r="C2346" i="23"/>
  <c r="A2346" i="23"/>
  <c r="B2345" i="23"/>
  <c r="C2345" i="23"/>
  <c r="A2345" i="23"/>
  <c r="B2344" i="23"/>
  <c r="C2344" i="23"/>
  <c r="A2344" i="23"/>
  <c r="B2343" i="23"/>
  <c r="C2343" i="23" s="1"/>
  <c r="A2343" i="23"/>
  <c r="B2342" i="23"/>
  <c r="C2342" i="23"/>
  <c r="A2342" i="23"/>
  <c r="B2341" i="23"/>
  <c r="C2341" i="23"/>
  <c r="A2341" i="23"/>
  <c r="B2340" i="23"/>
  <c r="C2340" i="23"/>
  <c r="A2340" i="23"/>
  <c r="B2339" i="23"/>
  <c r="C2339" i="23" s="1"/>
  <c r="A2339" i="23"/>
  <c r="B2338" i="23"/>
  <c r="C2338" i="23"/>
  <c r="A2338" i="23"/>
  <c r="B2337" i="23"/>
  <c r="C2337" i="23"/>
  <c r="A2337" i="23"/>
  <c r="B2336" i="23"/>
  <c r="C2336" i="23"/>
  <c r="A2336" i="23"/>
  <c r="B2335" i="23"/>
  <c r="C2335" i="23" s="1"/>
  <c r="A2335" i="23"/>
  <c r="B2334" i="23"/>
  <c r="C2334" i="23"/>
  <c r="A2334" i="23"/>
  <c r="B2333" i="23"/>
  <c r="C2333" i="23"/>
  <c r="A2333" i="23"/>
  <c r="B2332" i="23"/>
  <c r="C2332" i="23"/>
  <c r="A2332" i="23"/>
  <c r="B2331" i="23"/>
  <c r="C2331" i="23" s="1"/>
  <c r="A2331" i="23"/>
  <c r="B2330" i="23"/>
  <c r="C2330" i="23"/>
  <c r="A2330" i="23"/>
  <c r="B2329" i="23"/>
  <c r="C2329" i="23"/>
  <c r="A2329" i="23"/>
  <c r="B2328" i="23"/>
  <c r="C2328" i="23"/>
  <c r="A2328" i="23"/>
  <c r="B2327" i="23"/>
  <c r="C2327" i="23" s="1"/>
  <c r="A2327" i="23"/>
  <c r="B2326" i="23"/>
  <c r="C2326" i="23"/>
  <c r="A2326" i="23"/>
  <c r="B2325" i="23"/>
  <c r="C2325" i="23"/>
  <c r="A2325" i="23"/>
  <c r="B2324" i="23"/>
  <c r="C2324" i="23"/>
  <c r="A2324" i="23"/>
  <c r="B2323" i="23"/>
  <c r="C2323" i="23" s="1"/>
  <c r="A2323" i="23"/>
  <c r="B2322" i="23"/>
  <c r="C2322" i="23"/>
  <c r="A2322" i="23"/>
  <c r="B2321" i="23"/>
  <c r="C2321" i="23"/>
  <c r="A2321" i="23"/>
  <c r="B2320" i="23"/>
  <c r="C2320" i="23"/>
  <c r="A2320" i="23"/>
  <c r="B2319" i="23"/>
  <c r="C2319" i="23" s="1"/>
  <c r="A2319" i="23"/>
  <c r="B2318" i="23"/>
  <c r="C2318" i="23"/>
  <c r="A2318" i="23"/>
  <c r="B2317" i="23"/>
  <c r="C2317" i="23"/>
  <c r="A2317" i="23"/>
  <c r="B2316" i="23"/>
  <c r="C2316" i="23"/>
  <c r="A2316" i="23"/>
  <c r="B2315" i="23"/>
  <c r="C2315" i="23" s="1"/>
  <c r="A2315" i="23"/>
  <c r="B2314" i="23"/>
  <c r="C2314" i="23"/>
  <c r="A2314" i="23"/>
  <c r="B2313" i="23"/>
  <c r="C2313" i="23"/>
  <c r="A2313" i="23"/>
  <c r="B2312" i="23"/>
  <c r="C2312" i="23"/>
  <c r="A2312" i="23"/>
  <c r="B2311" i="23"/>
  <c r="C2311" i="23" s="1"/>
  <c r="A2311" i="23"/>
  <c r="B2310" i="23"/>
  <c r="C2310" i="23"/>
  <c r="A2310" i="23"/>
  <c r="B2309" i="23"/>
  <c r="C2309" i="23"/>
  <c r="A2309" i="23"/>
  <c r="B2308" i="23"/>
  <c r="C2308" i="23"/>
  <c r="A2308" i="23"/>
  <c r="B2307" i="23"/>
  <c r="C2307" i="23" s="1"/>
  <c r="A2307" i="23"/>
  <c r="B2306" i="23"/>
  <c r="C2306" i="23"/>
  <c r="A2306" i="23"/>
  <c r="B2305" i="23"/>
  <c r="C2305" i="23"/>
  <c r="A2305" i="23"/>
  <c r="B2304" i="23"/>
  <c r="C2304" i="23"/>
  <c r="A2304" i="23"/>
  <c r="B2303" i="23"/>
  <c r="C2303" i="23" s="1"/>
  <c r="A2303" i="23"/>
  <c r="B2302" i="23"/>
  <c r="C2302" i="23"/>
  <c r="A2302" i="23"/>
  <c r="B2301" i="23"/>
  <c r="C2301" i="23"/>
  <c r="A2301" i="23"/>
  <c r="B2300" i="23"/>
  <c r="C2300" i="23"/>
  <c r="A2300" i="23"/>
  <c r="B2299" i="23"/>
  <c r="C2299" i="23" s="1"/>
  <c r="A2299" i="23"/>
  <c r="B2298" i="23"/>
  <c r="C2298" i="23"/>
  <c r="A2298" i="23"/>
  <c r="B2297" i="23"/>
  <c r="C2297" i="23"/>
  <c r="A2297" i="23"/>
  <c r="B2296" i="23"/>
  <c r="C2296" i="23"/>
  <c r="A2296" i="23"/>
  <c r="B2295" i="23"/>
  <c r="C2295" i="23" s="1"/>
  <c r="A2295" i="23"/>
  <c r="B2294" i="23"/>
  <c r="C2294" i="23"/>
  <c r="A2294" i="23"/>
  <c r="B2293" i="23"/>
  <c r="C2293" i="23"/>
  <c r="A2293" i="23"/>
  <c r="B2292" i="23"/>
  <c r="C2292" i="23"/>
  <c r="A2292" i="23"/>
  <c r="B2291" i="23"/>
  <c r="C2291" i="23" s="1"/>
  <c r="A2291" i="23"/>
  <c r="B2290" i="23"/>
  <c r="C2290" i="23"/>
  <c r="A2290" i="23"/>
  <c r="B2289" i="23"/>
  <c r="C2289" i="23"/>
  <c r="A2289" i="23"/>
  <c r="B2288" i="23"/>
  <c r="C2288" i="23"/>
  <c r="A2288" i="23"/>
  <c r="B2287" i="23"/>
  <c r="C2287" i="23" s="1"/>
  <c r="A2287" i="23"/>
  <c r="B2286" i="23"/>
  <c r="C2286" i="23"/>
  <c r="A2286" i="23"/>
  <c r="B2285" i="23"/>
  <c r="C2285" i="23"/>
  <c r="A2285" i="23"/>
  <c r="B2284" i="23"/>
  <c r="C2284" i="23"/>
  <c r="A2284" i="23"/>
  <c r="B2283" i="23"/>
  <c r="C2283" i="23" s="1"/>
  <c r="A2283" i="23"/>
  <c r="B2282" i="23"/>
  <c r="C2282" i="23"/>
  <c r="A2282" i="23"/>
  <c r="B2281" i="23"/>
  <c r="C2281" i="23"/>
  <c r="A2281" i="23"/>
  <c r="B2280" i="23"/>
  <c r="C2280" i="23"/>
  <c r="A2280" i="23"/>
  <c r="B2279" i="23"/>
  <c r="C2279" i="23"/>
  <c r="A2279" i="23"/>
  <c r="B2278" i="23"/>
  <c r="C2278" i="23"/>
  <c r="A2278" i="23"/>
  <c r="B2277" i="23"/>
  <c r="C2277" i="23"/>
  <c r="A2277" i="23"/>
  <c r="B2276" i="23"/>
  <c r="C2276" i="23"/>
  <c r="A2276" i="23"/>
  <c r="B2275" i="23"/>
  <c r="C2275" i="23"/>
  <c r="A2275" i="23"/>
  <c r="B2274" i="23"/>
  <c r="C2274" i="23"/>
  <c r="A2274" i="23"/>
  <c r="B2273" i="23"/>
  <c r="C2273" i="23"/>
  <c r="A2273" i="23"/>
  <c r="B2272" i="23"/>
  <c r="C2272" i="23"/>
  <c r="A2272" i="23"/>
  <c r="B2271" i="23"/>
  <c r="C2271" i="23"/>
  <c r="A2271" i="23"/>
  <c r="B2270" i="23"/>
  <c r="C2270" i="23"/>
  <c r="A2270" i="23"/>
  <c r="B2269" i="23"/>
  <c r="C2269" i="23"/>
  <c r="A2269" i="23"/>
  <c r="B2268" i="23"/>
  <c r="C2268" i="23"/>
  <c r="A2268" i="23"/>
  <c r="B2267" i="23"/>
  <c r="C2267" i="23"/>
  <c r="A2267" i="23"/>
  <c r="B2266" i="23"/>
  <c r="C2266" i="23"/>
  <c r="A2266" i="23"/>
  <c r="B2265" i="23"/>
  <c r="C2265" i="23"/>
  <c r="A2265" i="23"/>
  <c r="B2264" i="23"/>
  <c r="C2264" i="23"/>
  <c r="A2264" i="23"/>
  <c r="B2263" i="23"/>
  <c r="C2263" i="23"/>
  <c r="A2263" i="23"/>
  <c r="B2262" i="23"/>
  <c r="C2262" i="23"/>
  <c r="A2262" i="23"/>
  <c r="B2261" i="23"/>
  <c r="C2261" i="23"/>
  <c r="A2261" i="23"/>
  <c r="B2260" i="23"/>
  <c r="C2260" i="23"/>
  <c r="A2260" i="23"/>
  <c r="B2259" i="23"/>
  <c r="C2259" i="23"/>
  <c r="A2259" i="23"/>
  <c r="B2258" i="23"/>
  <c r="C2258" i="23"/>
  <c r="A2258" i="23"/>
  <c r="B2257" i="23"/>
  <c r="C2257" i="23"/>
  <c r="A2257" i="23"/>
  <c r="B2256" i="23"/>
  <c r="C2256" i="23"/>
  <c r="A2256" i="23"/>
  <c r="B2255" i="23"/>
  <c r="C2255" i="23"/>
  <c r="A2255" i="23"/>
  <c r="B2254" i="23"/>
  <c r="C2254" i="23"/>
  <c r="A2254" i="23"/>
  <c r="B2253" i="23"/>
  <c r="C2253" i="23"/>
  <c r="A2253" i="23"/>
  <c r="B2252" i="23"/>
  <c r="C2252" i="23"/>
  <c r="A2252" i="23"/>
  <c r="B2251" i="23"/>
  <c r="C2251" i="23"/>
  <c r="A2251" i="23"/>
  <c r="B2250" i="23"/>
  <c r="C2250" i="23"/>
  <c r="A2250" i="23"/>
  <c r="B2249" i="23"/>
  <c r="C2249" i="23"/>
  <c r="A2249" i="23"/>
  <c r="B2248" i="23"/>
  <c r="C2248" i="23"/>
  <c r="A2248" i="23"/>
  <c r="B2247" i="23"/>
  <c r="C2247" i="23"/>
  <c r="A2247" i="23"/>
  <c r="B2246" i="23"/>
  <c r="C2246" i="23"/>
  <c r="A2246" i="23"/>
  <c r="B2245" i="23"/>
  <c r="C2245" i="23"/>
  <c r="A2245" i="23"/>
  <c r="B2244" i="23"/>
  <c r="C2244" i="23"/>
  <c r="A2244" i="23"/>
  <c r="B2243" i="23"/>
  <c r="C2243" i="23"/>
  <c r="A2243" i="23"/>
  <c r="B2242" i="23"/>
  <c r="C2242" i="23"/>
  <c r="A2242" i="23"/>
  <c r="B2241" i="23"/>
  <c r="C2241" i="23"/>
  <c r="A2241" i="23"/>
  <c r="B2240" i="23"/>
  <c r="C2240" i="23"/>
  <c r="A2240" i="23"/>
  <c r="B2239" i="23"/>
  <c r="C2239" i="23"/>
  <c r="A2239" i="23"/>
  <c r="B2238" i="23"/>
  <c r="C2238" i="23"/>
  <c r="A2238" i="23"/>
  <c r="B2237" i="23"/>
  <c r="C2237" i="23"/>
  <c r="A2237" i="23"/>
  <c r="B2236" i="23"/>
  <c r="C2236" i="23"/>
  <c r="A2236" i="23"/>
  <c r="B2235" i="23"/>
  <c r="C2235" i="23"/>
  <c r="A2235" i="23"/>
  <c r="B2234" i="23"/>
  <c r="C2234" i="23"/>
  <c r="A2234" i="23"/>
  <c r="B2233" i="23"/>
  <c r="C2233" i="23"/>
  <c r="A2233" i="23"/>
  <c r="B2232" i="23"/>
  <c r="C2232" i="23"/>
  <c r="A2232" i="23"/>
  <c r="B2231" i="23"/>
  <c r="C2231" i="23"/>
  <c r="A2231" i="23"/>
  <c r="B2230" i="23"/>
  <c r="C2230" i="23"/>
  <c r="A2230" i="23"/>
  <c r="B2229" i="23"/>
  <c r="C2229" i="23"/>
  <c r="A2229" i="23"/>
  <c r="B2228" i="23"/>
  <c r="C2228" i="23"/>
  <c r="A2228" i="23"/>
  <c r="B2227" i="23"/>
  <c r="C2227" i="23"/>
  <c r="A2227" i="23"/>
  <c r="B2226" i="23"/>
  <c r="C2226" i="23"/>
  <c r="A2226" i="23"/>
  <c r="B2225" i="23"/>
  <c r="C2225" i="23"/>
  <c r="A2225" i="23"/>
  <c r="B2224" i="23"/>
  <c r="C2224" i="23"/>
  <c r="A2224" i="23"/>
  <c r="B2223" i="23"/>
  <c r="C2223" i="23"/>
  <c r="A2223" i="23"/>
  <c r="B2222" i="23"/>
  <c r="C2222" i="23"/>
  <c r="A2222" i="23"/>
  <c r="B2221" i="23"/>
  <c r="C2221" i="23"/>
  <c r="A2221" i="23"/>
  <c r="B2220" i="23"/>
  <c r="C2220" i="23"/>
  <c r="A2220" i="23"/>
  <c r="B2219" i="23"/>
  <c r="C2219" i="23"/>
  <c r="A2219" i="23"/>
  <c r="B2218" i="23"/>
  <c r="C2218" i="23"/>
  <c r="A2218" i="23"/>
  <c r="B2217" i="23"/>
  <c r="C2217" i="23"/>
  <c r="A2217" i="23"/>
  <c r="B2216" i="23"/>
  <c r="C2216" i="23"/>
  <c r="A2216" i="23"/>
  <c r="B2215" i="23"/>
  <c r="C2215" i="23"/>
  <c r="A2215" i="23"/>
  <c r="B2214" i="23"/>
  <c r="C2214" i="23"/>
  <c r="A2214" i="23"/>
  <c r="B2213" i="23"/>
  <c r="C2213" i="23"/>
  <c r="A2213" i="23"/>
  <c r="B2212" i="23"/>
  <c r="C2212" i="23"/>
  <c r="A2212" i="23"/>
  <c r="B2211" i="23"/>
  <c r="C2211" i="23"/>
  <c r="A2211" i="23"/>
  <c r="B2210" i="23"/>
  <c r="C2210" i="23"/>
  <c r="A2210" i="23"/>
  <c r="B2209" i="23"/>
  <c r="C2209" i="23"/>
  <c r="A2209" i="23"/>
  <c r="B2208" i="23"/>
  <c r="C2208" i="23"/>
  <c r="A2208" i="23"/>
  <c r="B2207" i="23"/>
  <c r="C2207" i="23"/>
  <c r="A2207" i="23"/>
  <c r="B2206" i="23"/>
  <c r="C2206" i="23"/>
  <c r="A2206" i="23"/>
  <c r="B2205" i="23"/>
  <c r="C2205" i="23"/>
  <c r="A2205" i="23"/>
  <c r="B2204" i="23"/>
  <c r="C2204" i="23"/>
  <c r="A2204" i="23"/>
  <c r="B2203" i="23"/>
  <c r="C2203" i="23"/>
  <c r="A2203" i="23"/>
  <c r="B2202" i="23"/>
  <c r="C2202" i="23"/>
  <c r="A2202" i="23"/>
  <c r="B2201" i="23"/>
  <c r="C2201" i="23"/>
  <c r="A2201" i="23"/>
  <c r="B2200" i="23"/>
  <c r="C2200" i="23"/>
  <c r="A2200" i="23"/>
  <c r="B2199" i="23"/>
  <c r="C2199" i="23"/>
  <c r="A2199" i="23"/>
  <c r="B2198" i="23"/>
  <c r="C2198" i="23"/>
  <c r="A2198" i="23"/>
  <c r="B2197" i="23"/>
  <c r="C2197" i="23"/>
  <c r="A2197" i="23"/>
  <c r="B2196" i="23"/>
  <c r="C2196" i="23"/>
  <c r="A2196" i="23"/>
  <c r="B2195" i="23"/>
  <c r="C2195" i="23"/>
  <c r="A2195" i="23"/>
  <c r="B2194" i="23"/>
  <c r="C2194" i="23"/>
  <c r="A2194" i="23"/>
  <c r="B2193" i="23"/>
  <c r="C2193" i="23"/>
  <c r="A2193" i="23"/>
  <c r="B2192" i="23"/>
  <c r="C2192" i="23"/>
  <c r="A2192" i="23"/>
  <c r="B2191" i="23"/>
  <c r="C2191" i="23"/>
  <c r="A2191" i="23"/>
  <c r="B2190" i="23"/>
  <c r="C2190" i="23"/>
  <c r="A2190" i="23"/>
  <c r="B2189" i="23"/>
  <c r="C2189" i="23"/>
  <c r="A2189" i="23"/>
  <c r="B2188" i="23"/>
  <c r="C2188" i="23"/>
  <c r="A2188" i="23"/>
  <c r="B2187" i="23"/>
  <c r="C2187" i="23"/>
  <c r="A2187" i="23"/>
  <c r="B2186" i="23"/>
  <c r="C2186" i="23"/>
  <c r="A2186" i="23"/>
  <c r="B2185" i="23"/>
  <c r="C2185" i="23"/>
  <c r="A2185" i="23"/>
  <c r="B2184" i="23"/>
  <c r="C2184" i="23"/>
  <c r="A2184" i="23"/>
  <c r="B2183" i="23"/>
  <c r="C2183" i="23"/>
  <c r="A2183" i="23"/>
  <c r="B2182" i="23"/>
  <c r="C2182" i="23"/>
  <c r="A2182" i="23"/>
  <c r="B2181" i="23"/>
  <c r="C2181" i="23"/>
  <c r="A2181" i="23"/>
  <c r="B2180" i="23"/>
  <c r="C2180" i="23"/>
  <c r="A2180" i="23"/>
  <c r="B2179" i="23"/>
  <c r="C2179" i="23"/>
  <c r="A2179" i="23"/>
  <c r="B2178" i="23"/>
  <c r="C2178" i="23"/>
  <c r="A2178" i="23"/>
  <c r="B2177" i="23"/>
  <c r="C2177" i="23"/>
  <c r="A2177" i="23"/>
  <c r="B2176" i="23"/>
  <c r="C2176" i="23"/>
  <c r="A2176" i="23"/>
  <c r="B2175" i="23"/>
  <c r="C2175" i="23"/>
  <c r="A2175" i="23"/>
  <c r="B2174" i="23"/>
  <c r="C2174" i="23"/>
  <c r="A2174" i="23"/>
  <c r="B2173" i="23"/>
  <c r="C2173" i="23"/>
  <c r="A2173" i="23"/>
  <c r="B2172" i="23"/>
  <c r="C2172" i="23"/>
  <c r="A2172" i="23"/>
  <c r="B2171" i="23"/>
  <c r="C2171" i="23"/>
  <c r="A2171" i="23"/>
  <c r="B2170" i="23"/>
  <c r="C2170" i="23"/>
  <c r="A2170" i="23"/>
  <c r="B2169" i="23"/>
  <c r="C2169" i="23"/>
  <c r="A2169" i="23"/>
  <c r="B2168" i="23"/>
  <c r="C2168" i="23"/>
  <c r="A2168" i="23"/>
  <c r="B2167" i="23"/>
  <c r="C2167" i="23"/>
  <c r="A2167" i="23"/>
  <c r="B2166" i="23"/>
  <c r="C2166" i="23"/>
  <c r="A2166" i="23"/>
  <c r="B2165" i="23"/>
  <c r="C2165" i="23"/>
  <c r="A2165" i="23"/>
  <c r="B2164" i="23"/>
  <c r="C2164" i="23"/>
  <c r="A2164" i="23"/>
  <c r="B2163" i="23"/>
  <c r="C2163" i="23"/>
  <c r="A2163" i="23"/>
  <c r="B2162" i="23"/>
  <c r="C2162" i="23"/>
  <c r="A2162" i="23"/>
  <c r="B2161" i="23"/>
  <c r="C2161" i="23"/>
  <c r="A2161" i="23"/>
  <c r="B2160" i="23"/>
  <c r="C2160" i="23"/>
  <c r="A2160" i="23"/>
  <c r="B2159" i="23"/>
  <c r="C2159" i="23"/>
  <c r="A2159" i="23"/>
  <c r="B2158" i="23"/>
  <c r="C2158" i="23"/>
  <c r="A2158" i="23"/>
  <c r="B2157" i="23"/>
  <c r="C2157" i="23"/>
  <c r="A2157" i="23"/>
  <c r="B2156" i="23"/>
  <c r="C2156" i="23"/>
  <c r="A2156" i="23"/>
  <c r="B2155" i="23"/>
  <c r="C2155" i="23"/>
  <c r="A2155" i="23"/>
  <c r="B2154" i="23"/>
  <c r="C2154" i="23"/>
  <c r="A2154" i="23"/>
  <c r="B2153" i="23"/>
  <c r="C2153" i="23"/>
  <c r="A2153" i="23"/>
  <c r="B2152" i="23"/>
  <c r="C2152" i="23"/>
  <c r="A2152" i="23"/>
  <c r="B2151" i="23"/>
  <c r="C2151" i="23"/>
  <c r="A2151" i="23"/>
  <c r="B2150" i="23"/>
  <c r="C2150" i="23"/>
  <c r="A2150" i="23"/>
  <c r="B2149" i="23"/>
  <c r="C2149" i="23"/>
  <c r="A2149" i="23"/>
  <c r="B2148" i="23"/>
  <c r="C2148" i="23"/>
  <c r="A2148" i="23"/>
  <c r="B2147" i="23"/>
  <c r="C2147" i="23"/>
  <c r="A2147" i="23"/>
  <c r="B2146" i="23"/>
  <c r="C2146" i="23"/>
  <c r="A2146" i="23"/>
  <c r="B2145" i="23"/>
  <c r="C2145" i="23"/>
  <c r="A2145" i="23"/>
  <c r="B2144" i="23"/>
  <c r="C2144" i="23"/>
  <c r="A2144" i="23"/>
  <c r="B2143" i="23"/>
  <c r="C2143" i="23"/>
  <c r="A2143" i="23"/>
  <c r="B2142" i="23"/>
  <c r="C2142" i="23"/>
  <c r="A2142" i="23"/>
  <c r="B2141" i="23"/>
  <c r="C2141" i="23"/>
  <c r="A2141" i="23"/>
  <c r="B2140" i="23"/>
  <c r="C2140" i="23"/>
  <c r="A2140" i="23"/>
  <c r="B2139" i="23"/>
  <c r="C2139" i="23"/>
  <c r="A2139" i="23"/>
  <c r="B2138" i="23"/>
  <c r="C2138" i="23"/>
  <c r="A2138" i="23"/>
  <c r="B2137" i="23"/>
  <c r="C2137" i="23"/>
  <c r="A2137" i="23"/>
  <c r="B2136" i="23"/>
  <c r="C2136" i="23"/>
  <c r="A2136" i="23"/>
  <c r="B2135" i="23"/>
  <c r="C2135" i="23"/>
  <c r="A2135" i="23"/>
  <c r="B2134" i="23"/>
  <c r="C2134" i="23"/>
  <c r="A2134" i="23"/>
  <c r="B2133" i="23"/>
  <c r="C2133" i="23"/>
  <c r="A2133" i="23"/>
  <c r="B2132" i="23"/>
  <c r="C2132" i="23"/>
  <c r="A2132" i="23"/>
  <c r="B2131" i="23"/>
  <c r="C2131" i="23"/>
  <c r="A2131" i="23"/>
  <c r="B2130" i="23"/>
  <c r="C2130" i="23"/>
  <c r="A2130" i="23"/>
  <c r="B2129" i="23"/>
  <c r="C2129" i="23"/>
  <c r="A2129" i="23"/>
  <c r="B2128" i="23"/>
  <c r="C2128" i="23"/>
  <c r="A2128" i="23"/>
  <c r="B2127" i="23"/>
  <c r="C2127" i="23"/>
  <c r="A2127" i="23"/>
  <c r="B2126" i="23"/>
  <c r="C2126" i="23"/>
  <c r="A2126" i="23"/>
  <c r="B2125" i="23"/>
  <c r="C2125" i="23"/>
  <c r="A2125" i="23"/>
  <c r="B2124" i="23"/>
  <c r="C2124" i="23"/>
  <c r="A2124" i="23"/>
  <c r="B2123" i="23"/>
  <c r="C2123" i="23"/>
  <c r="A2123" i="23"/>
  <c r="B2122" i="23"/>
  <c r="C2122" i="23"/>
  <c r="A2122" i="23"/>
  <c r="B2121" i="23"/>
  <c r="C2121" i="23"/>
  <c r="A2121" i="23"/>
  <c r="B2120" i="23"/>
  <c r="C2120" i="23"/>
  <c r="A2120" i="23"/>
  <c r="B2119" i="23"/>
  <c r="C2119" i="23"/>
  <c r="A2119" i="23"/>
  <c r="B2118" i="23"/>
  <c r="C2118" i="23"/>
  <c r="A2118" i="23"/>
  <c r="B2117" i="23"/>
  <c r="C2117" i="23"/>
  <c r="A2117" i="23"/>
  <c r="B2116" i="23"/>
  <c r="C2116" i="23"/>
  <c r="A2116" i="23"/>
  <c r="B2115" i="23"/>
  <c r="C2115" i="23"/>
  <c r="A2115" i="23"/>
  <c r="B2114" i="23"/>
  <c r="C2114" i="23"/>
  <c r="A2114" i="23"/>
  <c r="B2113" i="23"/>
  <c r="C2113" i="23"/>
  <c r="A2113" i="23"/>
  <c r="B2112" i="23"/>
  <c r="C2112" i="23"/>
  <c r="A2112" i="23"/>
  <c r="B2111" i="23"/>
  <c r="C2111" i="23"/>
  <c r="A2111" i="23"/>
  <c r="B2110" i="23"/>
  <c r="C2110" i="23"/>
  <c r="A2110" i="23"/>
  <c r="B2109" i="23"/>
  <c r="C2109" i="23"/>
  <c r="A2109" i="23"/>
  <c r="B2108" i="23"/>
  <c r="C2108" i="23"/>
  <c r="A2108" i="23"/>
  <c r="B2107" i="23"/>
  <c r="C2107" i="23"/>
  <c r="A2107" i="23"/>
  <c r="B2106" i="23"/>
  <c r="C2106" i="23"/>
  <c r="A2106" i="23"/>
  <c r="B2105" i="23"/>
  <c r="C2105" i="23"/>
  <c r="A2105" i="23"/>
  <c r="B2104" i="23"/>
  <c r="C2104" i="23"/>
  <c r="A2104" i="23"/>
  <c r="B2103" i="23"/>
  <c r="C2103" i="23"/>
  <c r="A2103" i="23"/>
  <c r="B2102" i="23"/>
  <c r="C2102" i="23"/>
  <c r="A2102" i="23"/>
  <c r="B2101" i="23"/>
  <c r="C2101" i="23"/>
  <c r="A2101" i="23"/>
  <c r="B2100" i="23"/>
  <c r="C2100" i="23"/>
  <c r="A2100" i="23"/>
  <c r="B2099" i="23"/>
  <c r="C2099" i="23"/>
  <c r="A2099" i="23"/>
  <c r="B2098" i="23"/>
  <c r="C2098" i="23"/>
  <c r="A2098" i="23"/>
  <c r="B2097" i="23"/>
  <c r="C2097" i="23"/>
  <c r="A2097" i="23"/>
  <c r="B2096" i="23"/>
  <c r="C2096" i="23"/>
  <c r="A2096" i="23"/>
  <c r="B2095" i="23"/>
  <c r="C2095" i="23"/>
  <c r="A2095" i="23"/>
  <c r="B2094" i="23"/>
  <c r="C2094" i="23"/>
  <c r="A2094" i="23"/>
  <c r="B2093" i="23"/>
  <c r="C2093" i="23"/>
  <c r="A2093" i="23"/>
  <c r="B2092" i="23"/>
  <c r="C2092" i="23"/>
  <c r="A2092" i="23"/>
  <c r="B2091" i="23"/>
  <c r="C2091" i="23"/>
  <c r="A2091" i="23"/>
  <c r="B2090" i="23"/>
  <c r="C2090" i="23"/>
  <c r="A2090" i="23"/>
  <c r="B2089" i="23"/>
  <c r="C2089" i="23"/>
  <c r="A2089" i="23"/>
  <c r="B2088" i="23"/>
  <c r="C2088" i="23"/>
  <c r="A2088" i="23"/>
  <c r="B2087" i="23"/>
  <c r="C2087" i="23"/>
  <c r="A2087" i="23"/>
  <c r="B2086" i="23"/>
  <c r="C2086" i="23"/>
  <c r="A2086" i="23"/>
  <c r="B2085" i="23"/>
  <c r="C2085" i="23"/>
  <c r="A2085" i="23"/>
  <c r="B2084" i="23"/>
  <c r="C2084" i="23"/>
  <c r="A2084" i="23"/>
  <c r="B2083" i="23"/>
  <c r="C2083" i="23"/>
  <c r="A2083" i="23"/>
  <c r="B2082" i="23"/>
  <c r="C2082" i="23"/>
  <c r="A2082" i="23"/>
  <c r="B2081" i="23"/>
  <c r="C2081" i="23"/>
  <c r="A2081" i="23"/>
  <c r="B2080" i="23"/>
  <c r="C2080" i="23"/>
  <c r="A2080" i="23"/>
  <c r="B2079" i="23"/>
  <c r="C2079" i="23"/>
  <c r="A2079" i="23"/>
  <c r="B2078" i="23"/>
  <c r="C2078" i="23"/>
  <c r="A2078" i="23"/>
  <c r="B2077" i="23"/>
  <c r="C2077" i="23"/>
  <c r="A2077" i="23"/>
  <c r="B2076" i="23"/>
  <c r="C2076" i="23"/>
  <c r="A2076" i="23"/>
  <c r="B2075" i="23"/>
  <c r="C2075" i="23"/>
  <c r="A2075" i="23"/>
  <c r="B2074" i="23"/>
  <c r="C2074" i="23"/>
  <c r="A2074" i="23"/>
  <c r="B2073" i="23"/>
  <c r="C2073" i="23"/>
  <c r="A2073" i="23"/>
  <c r="B2072" i="23"/>
  <c r="C2072" i="23"/>
  <c r="A2072" i="23"/>
  <c r="B2071" i="23"/>
  <c r="C2071" i="23"/>
  <c r="A2071" i="23"/>
  <c r="B2070" i="23"/>
  <c r="C2070" i="23"/>
  <c r="A2070" i="23"/>
  <c r="B2069" i="23"/>
  <c r="C2069" i="23"/>
  <c r="A2069" i="23"/>
  <c r="B2068" i="23"/>
  <c r="C2068" i="23"/>
  <c r="A2068" i="23"/>
  <c r="B2067" i="23"/>
  <c r="C2067" i="23"/>
  <c r="A2067" i="23"/>
  <c r="B2066" i="23"/>
  <c r="C2066" i="23"/>
  <c r="A2066" i="23"/>
  <c r="B2065" i="23"/>
  <c r="C2065" i="23"/>
  <c r="A2065" i="23"/>
  <c r="B2064" i="23"/>
  <c r="C2064" i="23"/>
  <c r="A2064" i="23"/>
  <c r="B2063" i="23"/>
  <c r="C2063" i="23"/>
  <c r="A2063" i="23"/>
  <c r="B2062" i="23"/>
  <c r="C2062" i="23"/>
  <c r="A2062" i="23"/>
  <c r="B2061" i="23"/>
  <c r="C2061" i="23"/>
  <c r="A2061" i="23"/>
  <c r="B2060" i="23"/>
  <c r="C2060" i="23"/>
  <c r="A2060" i="23"/>
  <c r="B2059" i="23"/>
  <c r="C2059" i="23"/>
  <c r="A2059" i="23"/>
  <c r="B2058" i="23"/>
  <c r="C2058" i="23"/>
  <c r="A2058" i="23"/>
  <c r="B2057" i="23"/>
  <c r="C2057" i="23"/>
  <c r="A2057" i="23"/>
  <c r="B2056" i="23"/>
  <c r="C2056" i="23"/>
  <c r="A2056" i="23"/>
  <c r="B2055" i="23"/>
  <c r="C2055" i="23"/>
  <c r="A2055" i="23"/>
  <c r="B2054" i="23"/>
  <c r="C2054" i="23"/>
  <c r="A2054" i="23"/>
  <c r="B2053" i="23"/>
  <c r="C2053" i="23"/>
  <c r="A2053" i="23"/>
  <c r="B2052" i="23"/>
  <c r="C2052" i="23"/>
  <c r="A2052" i="23"/>
  <c r="B2051" i="23"/>
  <c r="C2051" i="23"/>
  <c r="A2051" i="23"/>
  <c r="B2050" i="23"/>
  <c r="C2050" i="23"/>
  <c r="A2050" i="23"/>
  <c r="B2049" i="23"/>
  <c r="C2049" i="23"/>
  <c r="A2049" i="23"/>
  <c r="B2048" i="23"/>
  <c r="C2048" i="23"/>
  <c r="A2048" i="23"/>
  <c r="B2047" i="23"/>
  <c r="C2047" i="23"/>
  <c r="A2047" i="23"/>
  <c r="B2046" i="23"/>
  <c r="C2046" i="23"/>
  <c r="A2046" i="23"/>
  <c r="B2045" i="23"/>
  <c r="C2045" i="23"/>
  <c r="A2045" i="23"/>
  <c r="B2044" i="23"/>
  <c r="C2044" i="23"/>
  <c r="A2044" i="23"/>
  <c r="B2043" i="23"/>
  <c r="C2043" i="23"/>
  <c r="A2043" i="23"/>
  <c r="B2042" i="23"/>
  <c r="C2042" i="23"/>
  <c r="A2042" i="23"/>
  <c r="B2041" i="23"/>
  <c r="C2041" i="23"/>
  <c r="A2041" i="23"/>
  <c r="B2040" i="23"/>
  <c r="C2040" i="23"/>
  <c r="A2040" i="23"/>
  <c r="B2039" i="23"/>
  <c r="C2039" i="23"/>
  <c r="A2039" i="23"/>
  <c r="B2038" i="23"/>
  <c r="C2038" i="23"/>
  <c r="A2038" i="23"/>
  <c r="B2037" i="23"/>
  <c r="C2037" i="23"/>
  <c r="A2037" i="23"/>
  <c r="B2036" i="23"/>
  <c r="C2036" i="23"/>
  <c r="A2036" i="23"/>
  <c r="B2035" i="23"/>
  <c r="C2035" i="23"/>
  <c r="A2035" i="23"/>
  <c r="B2034" i="23"/>
  <c r="C2034" i="23"/>
  <c r="A2034" i="23"/>
  <c r="B2033" i="23"/>
  <c r="C2033" i="23"/>
  <c r="A2033" i="23"/>
  <c r="B2032" i="23"/>
  <c r="C2032" i="23"/>
  <c r="A2032" i="23"/>
  <c r="B2031" i="23"/>
  <c r="C2031" i="23"/>
  <c r="A2031" i="23"/>
  <c r="B2030" i="23"/>
  <c r="C2030" i="23"/>
  <c r="A2030" i="23"/>
  <c r="B2029" i="23"/>
  <c r="C2029" i="23"/>
  <c r="A2029" i="23"/>
  <c r="B2028" i="23"/>
  <c r="C2028" i="23"/>
  <c r="A2028" i="23"/>
  <c r="B2027" i="23"/>
  <c r="C2027" i="23"/>
  <c r="A2027" i="23"/>
  <c r="B2026" i="23"/>
  <c r="C2026" i="23"/>
  <c r="A2026" i="23"/>
  <c r="B2025" i="23"/>
  <c r="C2025" i="23"/>
  <c r="A2025" i="23"/>
  <c r="B2024" i="23"/>
  <c r="C2024" i="23"/>
  <c r="A2024" i="23"/>
  <c r="B2023" i="23"/>
  <c r="C2023" i="23"/>
  <c r="A2023" i="23"/>
  <c r="B2022" i="23"/>
  <c r="C2022" i="23"/>
  <c r="A2022" i="23"/>
  <c r="B2021" i="23"/>
  <c r="C2021" i="23"/>
  <c r="A2021" i="23"/>
  <c r="B2020" i="23"/>
  <c r="C2020" i="23"/>
  <c r="A2020" i="23"/>
  <c r="B2019" i="23"/>
  <c r="C2019" i="23"/>
  <c r="A2019" i="23"/>
  <c r="B2018" i="23"/>
  <c r="C2018" i="23"/>
  <c r="A2018" i="23"/>
  <c r="B2017" i="23"/>
  <c r="C2017" i="23"/>
  <c r="A2017" i="23"/>
  <c r="B2016" i="23"/>
  <c r="C2016" i="23"/>
  <c r="A2016" i="23"/>
  <c r="B2015" i="23"/>
  <c r="C2015" i="23"/>
  <c r="A2015" i="23"/>
  <c r="B2014" i="23"/>
  <c r="C2014" i="23"/>
  <c r="A2014" i="23"/>
  <c r="B2013" i="23"/>
  <c r="C2013" i="23"/>
  <c r="A2013" i="23"/>
  <c r="B2012" i="23"/>
  <c r="C2012" i="23"/>
  <c r="A2012" i="23"/>
  <c r="B2011" i="23"/>
  <c r="C2011" i="23"/>
  <c r="A2011" i="23"/>
  <c r="B2010" i="23"/>
  <c r="C2010" i="23"/>
  <c r="A2010" i="23"/>
  <c r="B2009" i="23"/>
  <c r="C2009" i="23"/>
  <c r="A2009" i="23"/>
  <c r="B2008" i="23"/>
  <c r="C2008" i="23"/>
  <c r="A2008" i="23"/>
  <c r="B2007" i="23"/>
  <c r="C2007" i="23"/>
  <c r="A2007" i="23"/>
  <c r="B2006" i="23"/>
  <c r="C2006" i="23"/>
  <c r="A2006" i="23"/>
  <c r="B2005" i="23"/>
  <c r="C2005" i="23"/>
  <c r="A2005" i="23"/>
  <c r="B2004" i="23"/>
  <c r="C2004" i="23"/>
  <c r="A2004" i="23"/>
  <c r="B2003" i="23"/>
  <c r="C2003" i="23"/>
  <c r="A2003" i="23"/>
  <c r="B2002" i="23"/>
  <c r="C2002" i="23"/>
  <c r="A2002" i="23"/>
  <c r="B2001" i="23"/>
  <c r="C2001" i="23"/>
  <c r="A2001" i="23"/>
  <c r="B2000" i="23"/>
  <c r="C2000" i="23"/>
  <c r="A2000" i="23"/>
  <c r="B1999" i="23"/>
  <c r="C1999" i="23"/>
  <c r="A1999" i="23"/>
  <c r="B1998" i="23"/>
  <c r="C1998" i="23"/>
  <c r="A1998" i="23"/>
  <c r="B1997" i="23"/>
  <c r="C1997" i="23"/>
  <c r="A1997" i="23"/>
  <c r="B1996" i="23"/>
  <c r="C1996" i="23"/>
  <c r="A1996" i="23"/>
  <c r="B1995" i="23"/>
  <c r="C1995" i="23"/>
  <c r="A1995" i="23"/>
  <c r="B1994" i="23"/>
  <c r="C1994" i="23"/>
  <c r="A1994" i="23"/>
  <c r="B1993" i="23"/>
  <c r="C1993" i="23"/>
  <c r="A1993" i="23"/>
  <c r="B1992" i="23"/>
  <c r="C1992" i="23"/>
  <c r="A1992" i="23"/>
  <c r="B1991" i="23"/>
  <c r="C1991" i="23"/>
  <c r="A1991" i="23"/>
  <c r="B1990" i="23"/>
  <c r="C1990" i="23"/>
  <c r="A1990" i="23"/>
  <c r="B1989" i="23"/>
  <c r="C1989" i="23"/>
  <c r="A1989" i="23"/>
  <c r="B1988" i="23"/>
  <c r="C1988" i="23"/>
  <c r="A1988" i="23"/>
  <c r="B1987" i="23"/>
  <c r="C1987" i="23"/>
  <c r="A1987" i="23"/>
  <c r="B1986" i="23"/>
  <c r="C1986" i="23"/>
  <c r="A1986" i="23"/>
  <c r="B1985" i="23"/>
  <c r="C1985" i="23"/>
  <c r="A1985" i="23"/>
  <c r="B1984" i="23"/>
  <c r="C1984" i="23"/>
  <c r="A1984" i="23"/>
  <c r="B1983" i="23"/>
  <c r="C1983" i="23"/>
  <c r="A1983" i="23"/>
  <c r="B1982" i="23"/>
  <c r="C1982" i="23"/>
  <c r="A1982" i="23"/>
  <c r="B1981" i="23"/>
  <c r="C1981" i="23"/>
  <c r="A1981" i="23"/>
  <c r="B1980" i="23"/>
  <c r="C1980" i="23"/>
  <c r="A1980" i="23"/>
  <c r="B1979" i="23"/>
  <c r="C1979" i="23"/>
  <c r="A1979" i="23"/>
  <c r="B1978" i="23"/>
  <c r="C1978" i="23"/>
  <c r="A1978" i="23"/>
  <c r="B1977" i="23"/>
  <c r="C1977" i="23"/>
  <c r="A1977" i="23"/>
  <c r="B1976" i="23"/>
  <c r="C1976" i="23"/>
  <c r="A1976" i="23"/>
  <c r="B1975" i="23"/>
  <c r="C1975" i="23"/>
  <c r="A1975" i="23"/>
  <c r="B1974" i="23"/>
  <c r="C1974" i="23"/>
  <c r="A1974" i="23"/>
  <c r="B1973" i="23"/>
  <c r="C1973" i="23"/>
  <c r="A1973" i="23"/>
  <c r="B1972" i="23"/>
  <c r="C1972" i="23"/>
  <c r="A1972" i="23"/>
  <c r="B1971" i="23"/>
  <c r="C1971" i="23"/>
  <c r="A1971" i="23"/>
  <c r="B1970" i="23"/>
  <c r="C1970" i="23"/>
  <c r="A1970" i="23"/>
  <c r="B1969" i="23"/>
  <c r="C1969" i="23"/>
  <c r="A1969" i="23"/>
  <c r="B1968" i="23"/>
  <c r="C1968" i="23"/>
  <c r="A1968" i="23"/>
  <c r="B1967" i="23"/>
  <c r="C1967" i="23"/>
  <c r="A1967" i="23"/>
  <c r="B1966" i="23"/>
  <c r="C1966" i="23"/>
  <c r="A1966" i="23"/>
  <c r="B1965" i="23"/>
  <c r="C1965" i="23"/>
  <c r="A1965" i="23"/>
  <c r="B1964" i="23"/>
  <c r="C1964" i="23"/>
  <c r="A1964" i="23"/>
  <c r="B1963" i="23"/>
  <c r="C1963" i="23"/>
  <c r="A1963" i="23"/>
  <c r="B1962" i="23"/>
  <c r="C1962" i="23"/>
  <c r="A1962" i="23"/>
  <c r="B1961" i="23"/>
  <c r="C1961" i="23"/>
  <c r="A1961" i="23"/>
  <c r="B1960" i="23"/>
  <c r="C1960" i="23"/>
  <c r="A1960" i="23"/>
  <c r="B1959" i="23"/>
  <c r="C1959" i="23"/>
  <c r="A1959" i="23"/>
  <c r="B1958" i="23"/>
  <c r="C1958" i="23"/>
  <c r="A1958" i="23"/>
  <c r="B1957" i="23"/>
  <c r="C1957" i="23"/>
  <c r="A1957" i="23"/>
  <c r="B1956" i="23"/>
  <c r="C1956" i="23"/>
  <c r="A1956" i="23"/>
  <c r="B1955" i="23"/>
  <c r="C1955" i="23"/>
  <c r="A1955" i="23"/>
  <c r="B1954" i="23"/>
  <c r="C1954" i="23"/>
  <c r="A1954" i="23"/>
  <c r="B1953" i="23"/>
  <c r="C1953" i="23"/>
  <c r="A1953" i="23"/>
  <c r="B1952" i="23"/>
  <c r="C1952" i="23"/>
  <c r="A1952" i="23"/>
  <c r="B1951" i="23"/>
  <c r="C1951" i="23"/>
  <c r="A1951" i="23"/>
  <c r="B1950" i="23"/>
  <c r="C1950" i="23"/>
  <c r="A1950" i="23"/>
  <c r="B1949" i="23"/>
  <c r="C1949" i="23"/>
  <c r="A1949" i="23"/>
  <c r="B1948" i="23"/>
  <c r="C1948" i="23"/>
  <c r="A1948" i="23"/>
  <c r="B1947" i="23"/>
  <c r="C1947" i="23"/>
  <c r="A1947" i="23"/>
  <c r="B1946" i="23"/>
  <c r="C1946" i="23"/>
  <c r="A1946" i="23"/>
  <c r="B1945" i="23"/>
  <c r="C1945" i="23"/>
  <c r="A1945" i="23"/>
  <c r="B1944" i="23"/>
  <c r="C1944" i="23"/>
  <c r="A1944" i="23"/>
  <c r="B1943" i="23"/>
  <c r="C1943" i="23"/>
  <c r="A1943" i="23"/>
  <c r="B1942" i="23"/>
  <c r="C1942" i="23"/>
  <c r="A1942" i="23"/>
  <c r="B1941" i="23"/>
  <c r="C1941" i="23"/>
  <c r="A1941" i="23"/>
  <c r="B1940" i="23"/>
  <c r="C1940" i="23"/>
  <c r="A1940" i="23"/>
  <c r="B1939" i="23"/>
  <c r="C1939" i="23"/>
  <c r="A1939" i="23"/>
  <c r="B1938" i="23"/>
  <c r="C1938" i="23"/>
  <c r="A1938" i="23"/>
  <c r="B1937" i="23"/>
  <c r="C1937" i="23"/>
  <c r="A1937" i="23"/>
  <c r="B1936" i="23"/>
  <c r="C1936" i="23"/>
  <c r="A1936" i="23"/>
  <c r="B1935" i="23"/>
  <c r="C1935" i="23"/>
  <c r="A1935" i="23"/>
  <c r="B1934" i="23"/>
  <c r="C1934" i="23"/>
  <c r="A1934" i="23"/>
  <c r="B1933" i="23"/>
  <c r="C1933" i="23"/>
  <c r="A1933" i="23"/>
  <c r="B1932" i="23"/>
  <c r="C1932" i="23"/>
  <c r="A1932" i="23"/>
  <c r="B1931" i="23"/>
  <c r="C1931" i="23"/>
  <c r="A1931" i="23"/>
  <c r="B1930" i="23"/>
  <c r="C1930" i="23"/>
  <c r="A1930" i="23"/>
  <c r="B1929" i="23"/>
  <c r="C1929" i="23"/>
  <c r="A1929" i="23"/>
  <c r="B1928" i="23"/>
  <c r="C1928" i="23"/>
  <c r="A1928" i="23"/>
  <c r="B1927" i="23"/>
  <c r="C1927" i="23"/>
  <c r="A1927" i="23"/>
  <c r="B1926" i="23"/>
  <c r="C1926" i="23"/>
  <c r="A1926" i="23"/>
  <c r="B1925" i="23"/>
  <c r="C1925" i="23"/>
  <c r="A1925" i="23"/>
  <c r="B1924" i="23"/>
  <c r="C1924" i="23"/>
  <c r="A1924" i="23"/>
  <c r="B1923" i="23"/>
  <c r="C1923" i="23"/>
  <c r="A1923" i="23"/>
  <c r="B1922" i="23"/>
  <c r="C1922" i="23"/>
  <c r="A1922" i="23"/>
  <c r="B1921" i="23"/>
  <c r="C1921" i="23"/>
  <c r="A1921" i="23"/>
  <c r="B1920" i="23"/>
  <c r="C1920" i="23"/>
  <c r="A1920" i="23"/>
  <c r="B1919" i="23"/>
  <c r="C1919" i="23"/>
  <c r="A1919" i="23"/>
  <c r="B1918" i="23"/>
  <c r="C1918" i="23"/>
  <c r="A1918" i="23"/>
  <c r="B1917" i="23"/>
  <c r="C1917" i="23"/>
  <c r="A1917" i="23"/>
  <c r="B1916" i="23"/>
  <c r="C1916" i="23"/>
  <c r="A1916" i="23"/>
  <c r="B1915" i="23"/>
  <c r="C1915" i="23"/>
  <c r="A1915" i="23"/>
  <c r="B1914" i="23"/>
  <c r="C1914" i="23"/>
  <c r="A1914" i="23"/>
  <c r="B1913" i="23"/>
  <c r="C1913" i="23"/>
  <c r="A1913" i="23"/>
  <c r="B1912" i="23"/>
  <c r="C1912" i="23"/>
  <c r="A1912" i="23"/>
  <c r="B1911" i="23"/>
  <c r="C1911" i="23"/>
  <c r="A1911" i="23"/>
  <c r="B1910" i="23"/>
  <c r="C1910" i="23"/>
  <c r="A1910" i="23"/>
  <c r="B1909" i="23"/>
  <c r="C1909" i="23"/>
  <c r="A1909" i="23"/>
  <c r="B1908" i="23"/>
  <c r="C1908" i="23"/>
  <c r="A1908" i="23"/>
  <c r="B1907" i="23"/>
  <c r="C1907" i="23"/>
  <c r="A1907" i="23"/>
  <c r="B1906" i="23"/>
  <c r="C1906" i="23"/>
  <c r="A1906" i="23"/>
  <c r="B1905" i="23"/>
  <c r="C1905" i="23"/>
  <c r="A1905" i="23"/>
  <c r="B1904" i="23"/>
  <c r="C1904" i="23"/>
  <c r="A1904" i="23"/>
  <c r="B1903" i="23"/>
  <c r="C1903" i="23"/>
  <c r="A1903" i="23"/>
  <c r="B1902" i="23"/>
  <c r="C1902" i="23"/>
  <c r="A1902" i="23"/>
  <c r="B1901" i="23"/>
  <c r="C1901" i="23"/>
  <c r="A1901" i="23"/>
  <c r="B1900" i="23"/>
  <c r="C1900" i="23"/>
  <c r="A1900" i="23"/>
  <c r="B1899" i="23"/>
  <c r="C1899" i="23"/>
  <c r="A1899" i="23"/>
  <c r="B1898" i="23"/>
  <c r="C1898" i="23"/>
  <c r="A1898" i="23"/>
  <c r="B1897" i="23"/>
  <c r="C1897" i="23"/>
  <c r="A1897" i="23"/>
  <c r="B1896" i="23"/>
  <c r="C1896" i="23"/>
  <c r="A1896" i="23"/>
  <c r="B1895" i="23"/>
  <c r="C1895" i="23"/>
  <c r="A1895" i="23"/>
  <c r="B1894" i="23"/>
  <c r="C1894" i="23"/>
  <c r="A1894" i="23"/>
  <c r="B1893" i="23"/>
  <c r="C1893" i="23"/>
  <c r="A1893" i="23"/>
  <c r="B1892" i="23"/>
  <c r="C1892" i="23"/>
  <c r="A1892" i="23"/>
  <c r="B1891" i="23"/>
  <c r="C1891" i="23"/>
  <c r="A1891" i="23"/>
  <c r="B1890" i="23"/>
  <c r="C1890" i="23"/>
  <c r="A1890" i="23"/>
  <c r="B1889" i="23"/>
  <c r="C1889" i="23"/>
  <c r="A1889" i="23"/>
  <c r="B1888" i="23"/>
  <c r="C1888" i="23"/>
  <c r="A1888" i="23"/>
  <c r="B1887" i="23"/>
  <c r="C1887" i="23"/>
  <c r="A1887" i="23"/>
  <c r="B1886" i="23"/>
  <c r="C1886" i="23"/>
  <c r="A1886" i="23"/>
  <c r="B1885" i="23"/>
  <c r="C1885" i="23"/>
  <c r="A1885" i="23"/>
  <c r="B1884" i="23"/>
  <c r="C1884" i="23"/>
  <c r="A1884" i="23"/>
  <c r="B1883" i="23"/>
  <c r="C1883" i="23"/>
  <c r="A1883" i="23"/>
  <c r="B1882" i="23"/>
  <c r="C1882" i="23"/>
  <c r="A1882" i="23"/>
  <c r="B1881" i="23"/>
  <c r="C1881" i="23"/>
  <c r="A1881" i="23"/>
  <c r="B1880" i="23"/>
  <c r="C1880" i="23"/>
  <c r="A1880" i="23"/>
  <c r="B1879" i="23"/>
  <c r="C1879" i="23"/>
  <c r="A1879" i="23"/>
  <c r="B1878" i="23"/>
  <c r="C1878" i="23"/>
  <c r="A1878" i="23"/>
  <c r="B1877" i="23"/>
  <c r="C1877" i="23"/>
  <c r="A1877" i="23"/>
  <c r="B1876" i="23"/>
  <c r="C1876" i="23"/>
  <c r="A1876" i="23"/>
  <c r="B1875" i="23"/>
  <c r="C1875" i="23"/>
  <c r="A1875" i="23"/>
  <c r="B1874" i="23"/>
  <c r="C1874" i="23"/>
  <c r="A1874" i="23"/>
  <c r="B1873" i="23"/>
  <c r="C1873" i="23"/>
  <c r="A1873" i="23"/>
  <c r="B1872" i="23"/>
  <c r="C1872" i="23"/>
  <c r="A1872" i="23"/>
  <c r="B1871" i="23"/>
  <c r="C1871" i="23"/>
  <c r="A1871" i="23"/>
  <c r="B1870" i="23"/>
  <c r="C1870" i="23"/>
  <c r="A1870" i="23"/>
  <c r="B1869" i="23"/>
  <c r="C1869" i="23"/>
  <c r="A1869" i="23"/>
  <c r="B1868" i="23"/>
  <c r="C1868" i="23"/>
  <c r="A1868" i="23"/>
  <c r="B1867" i="23"/>
  <c r="C1867" i="23"/>
  <c r="A1867" i="23"/>
  <c r="B1866" i="23"/>
  <c r="C1866" i="23"/>
  <c r="A1866" i="23"/>
  <c r="B1865" i="23"/>
  <c r="C1865" i="23"/>
  <c r="A1865" i="23"/>
  <c r="B1864" i="23"/>
  <c r="C1864" i="23"/>
  <c r="A1864" i="23"/>
  <c r="B1863" i="23"/>
  <c r="C1863" i="23"/>
  <c r="A1863" i="23"/>
  <c r="B1862" i="23"/>
  <c r="C1862" i="23"/>
  <c r="A1862" i="23"/>
  <c r="B1861" i="23"/>
  <c r="C1861" i="23"/>
  <c r="A1861" i="23"/>
  <c r="B1860" i="23"/>
  <c r="C1860" i="23"/>
  <c r="A1860" i="23"/>
  <c r="B1859" i="23"/>
  <c r="C1859" i="23"/>
  <c r="A1859" i="23"/>
  <c r="B1858" i="23"/>
  <c r="C1858" i="23"/>
  <c r="A1858" i="23"/>
  <c r="B1857" i="23"/>
  <c r="C1857" i="23"/>
  <c r="A1857" i="23"/>
  <c r="B1856" i="23"/>
  <c r="C1856" i="23"/>
  <c r="A1856" i="23"/>
  <c r="B1855" i="23"/>
  <c r="C1855" i="23"/>
  <c r="A1855" i="23"/>
  <c r="B1854" i="23"/>
  <c r="C1854" i="23"/>
  <c r="A1854" i="23"/>
  <c r="B1853" i="23"/>
  <c r="C1853" i="23"/>
  <c r="A1853" i="23"/>
  <c r="B1852" i="23"/>
  <c r="C1852" i="23"/>
  <c r="A1852" i="23"/>
  <c r="B1851" i="23"/>
  <c r="C1851" i="23"/>
  <c r="A1851" i="23"/>
  <c r="B1850" i="23"/>
  <c r="C1850" i="23"/>
  <c r="A1850" i="23"/>
  <c r="B1849" i="23"/>
  <c r="C1849" i="23"/>
  <c r="A1849" i="23"/>
  <c r="B1848" i="23"/>
  <c r="C1848" i="23"/>
  <c r="A1848" i="23"/>
  <c r="B1847" i="23"/>
  <c r="C1847" i="23"/>
  <c r="A1847" i="23"/>
  <c r="B1846" i="23"/>
  <c r="C1846" i="23"/>
  <c r="A1846" i="23"/>
  <c r="B1845" i="23"/>
  <c r="C1845" i="23"/>
  <c r="A1845" i="23"/>
  <c r="B1844" i="23"/>
  <c r="C1844" i="23"/>
  <c r="A1844" i="23"/>
  <c r="B1843" i="23"/>
  <c r="C1843" i="23"/>
  <c r="A1843" i="23"/>
  <c r="B1842" i="23"/>
  <c r="C1842" i="23"/>
  <c r="A1842" i="23"/>
  <c r="B1841" i="23"/>
  <c r="C1841" i="23"/>
  <c r="A1841" i="23"/>
  <c r="B1840" i="23"/>
  <c r="C1840" i="23"/>
  <c r="A1840" i="23"/>
  <c r="B1839" i="23"/>
  <c r="C1839" i="23"/>
  <c r="A1839" i="23"/>
  <c r="B1838" i="23"/>
  <c r="C1838" i="23"/>
  <c r="A1838" i="23"/>
  <c r="B1837" i="23"/>
  <c r="C1837" i="23"/>
  <c r="A1837" i="23"/>
  <c r="B1836" i="23"/>
  <c r="C1836" i="23"/>
  <c r="A1836" i="23"/>
  <c r="B1835" i="23"/>
  <c r="C1835" i="23"/>
  <c r="A1835" i="23"/>
  <c r="B1834" i="23"/>
  <c r="C1834" i="23"/>
  <c r="A1834" i="23"/>
  <c r="B1833" i="23"/>
  <c r="C1833" i="23"/>
  <c r="A1833" i="23"/>
  <c r="B1832" i="23"/>
  <c r="C1832" i="23"/>
  <c r="A1832" i="23"/>
  <c r="B1831" i="23"/>
  <c r="C1831" i="23"/>
  <c r="A1831" i="23"/>
  <c r="B1830" i="23"/>
  <c r="C1830" i="23"/>
  <c r="A1830" i="23"/>
  <c r="B1829" i="23"/>
  <c r="C1829" i="23"/>
  <c r="A1829" i="23"/>
  <c r="B1828" i="23"/>
  <c r="C1828" i="23"/>
  <c r="A1828" i="23"/>
  <c r="B1827" i="23"/>
  <c r="C1827" i="23"/>
  <c r="A1827" i="23"/>
  <c r="B1826" i="23"/>
  <c r="C1826" i="23"/>
  <c r="A1826" i="23"/>
  <c r="B1825" i="23"/>
  <c r="C1825" i="23"/>
  <c r="A1825" i="23"/>
  <c r="B1824" i="23"/>
  <c r="C1824" i="23"/>
  <c r="A1824" i="23"/>
  <c r="B1823" i="23"/>
  <c r="C1823" i="23"/>
  <c r="A1823" i="23"/>
  <c r="B1822" i="23"/>
  <c r="C1822" i="23"/>
  <c r="A1822" i="23"/>
  <c r="B1821" i="23"/>
  <c r="C1821" i="23"/>
  <c r="A1821" i="23"/>
  <c r="B1820" i="23"/>
  <c r="C1820" i="23"/>
  <c r="A1820" i="23"/>
  <c r="B1819" i="23"/>
  <c r="C1819" i="23"/>
  <c r="A1819" i="23"/>
  <c r="B1818" i="23"/>
  <c r="C1818" i="23"/>
  <c r="A1818" i="23"/>
  <c r="B1817" i="23"/>
  <c r="C1817" i="23"/>
  <c r="A1817" i="23"/>
  <c r="B1816" i="23"/>
  <c r="C1816" i="23"/>
  <c r="A1816" i="23"/>
  <c r="B1815" i="23"/>
  <c r="C1815" i="23"/>
  <c r="A1815" i="23"/>
  <c r="B1814" i="23"/>
  <c r="C1814" i="23"/>
  <c r="A1814" i="23"/>
  <c r="B1813" i="23"/>
  <c r="C1813" i="23"/>
  <c r="A1813" i="23"/>
  <c r="B1812" i="23"/>
  <c r="C1812" i="23"/>
  <c r="A1812" i="23"/>
  <c r="B1811" i="23"/>
  <c r="C1811" i="23"/>
  <c r="A1811" i="23"/>
  <c r="B1810" i="23"/>
  <c r="C1810" i="23"/>
  <c r="A1810" i="23"/>
  <c r="B1809" i="23"/>
  <c r="C1809" i="23"/>
  <c r="A1809" i="23"/>
  <c r="B1808" i="23"/>
  <c r="C1808" i="23"/>
  <c r="A1808" i="23"/>
  <c r="B1807" i="23"/>
  <c r="C1807" i="23"/>
  <c r="A1807" i="23"/>
  <c r="B1806" i="23"/>
  <c r="C1806" i="23"/>
  <c r="A1806" i="23"/>
  <c r="B1805" i="23"/>
  <c r="C1805" i="23"/>
  <c r="A1805" i="23"/>
  <c r="B1804" i="23"/>
  <c r="C1804" i="23"/>
  <c r="A1804" i="23"/>
  <c r="B1803" i="23"/>
  <c r="C1803" i="23"/>
  <c r="A1803" i="23"/>
  <c r="B1802" i="23"/>
  <c r="C1802" i="23"/>
  <c r="A1802" i="23"/>
  <c r="B1801" i="23"/>
  <c r="C1801" i="23"/>
  <c r="A1801" i="23"/>
  <c r="B1800" i="23"/>
  <c r="C1800" i="23"/>
  <c r="A1800" i="23"/>
  <c r="B1799" i="23"/>
  <c r="C1799" i="23"/>
  <c r="A1799" i="23"/>
  <c r="B1798" i="23"/>
  <c r="C1798" i="23"/>
  <c r="A1798" i="23"/>
  <c r="B1797" i="23"/>
  <c r="C1797" i="23"/>
  <c r="A1797" i="23"/>
  <c r="B1796" i="23"/>
  <c r="C1796" i="23"/>
  <c r="A1796" i="23"/>
  <c r="B1795" i="23"/>
  <c r="C1795" i="23"/>
  <c r="A1795" i="23"/>
  <c r="B1794" i="23"/>
  <c r="C1794" i="23"/>
  <c r="A1794" i="23"/>
  <c r="B1793" i="23"/>
  <c r="C1793" i="23"/>
  <c r="A1793" i="23"/>
  <c r="B1792" i="23"/>
  <c r="C1792" i="23"/>
  <c r="A1792" i="23"/>
  <c r="B1791" i="23"/>
  <c r="C1791" i="23"/>
  <c r="A1791" i="23"/>
  <c r="B1790" i="23"/>
  <c r="C1790" i="23"/>
  <c r="A1790" i="23"/>
  <c r="B1789" i="23"/>
  <c r="C1789" i="23"/>
  <c r="A1789" i="23"/>
  <c r="B1788" i="23"/>
  <c r="C1788" i="23"/>
  <c r="A1788" i="23"/>
  <c r="B1787" i="23"/>
  <c r="C1787" i="23"/>
  <c r="A1787" i="23"/>
  <c r="B1786" i="23"/>
  <c r="C1786" i="23"/>
  <c r="A1786" i="23"/>
  <c r="B1785" i="23"/>
  <c r="C1785" i="23"/>
  <c r="A1785" i="23"/>
  <c r="B1784" i="23"/>
  <c r="C1784" i="23"/>
  <c r="A1784" i="23"/>
  <c r="B1783" i="23"/>
  <c r="C1783" i="23"/>
  <c r="A1783" i="23"/>
  <c r="B1782" i="23"/>
  <c r="C1782" i="23"/>
  <c r="A1782" i="23"/>
  <c r="B1781" i="23"/>
  <c r="C1781" i="23"/>
  <c r="A1781" i="23"/>
  <c r="B1780" i="23"/>
  <c r="C1780" i="23"/>
  <c r="A1780" i="23"/>
  <c r="B1779" i="23"/>
  <c r="C1779" i="23"/>
  <c r="A1779" i="23"/>
  <c r="B1778" i="23"/>
  <c r="C1778" i="23"/>
  <c r="A1778" i="23"/>
  <c r="B1777" i="23"/>
  <c r="C1777" i="23"/>
  <c r="A1777" i="23"/>
  <c r="B1776" i="23"/>
  <c r="C1776" i="23"/>
  <c r="A1776" i="23"/>
  <c r="B1775" i="23"/>
  <c r="C1775" i="23"/>
  <c r="A1775" i="23"/>
  <c r="B1774" i="23"/>
  <c r="C1774" i="23"/>
  <c r="A1774" i="23"/>
  <c r="B1773" i="23"/>
  <c r="C1773" i="23"/>
  <c r="A1773" i="23"/>
  <c r="B1772" i="23"/>
  <c r="C1772" i="23"/>
  <c r="A1772" i="23"/>
  <c r="B1771" i="23"/>
  <c r="C1771" i="23"/>
  <c r="A1771" i="23"/>
  <c r="B1770" i="23"/>
  <c r="C1770" i="23"/>
  <c r="A1770" i="23"/>
  <c r="B1769" i="23"/>
  <c r="C1769" i="23"/>
  <c r="A1769" i="23"/>
  <c r="B1768" i="23"/>
  <c r="C1768" i="23"/>
  <c r="A1768" i="23"/>
  <c r="B1767" i="23"/>
  <c r="C1767" i="23"/>
  <c r="A1767" i="23"/>
  <c r="B1766" i="23"/>
  <c r="C1766" i="23"/>
  <c r="A1766" i="23"/>
  <c r="B1765" i="23"/>
  <c r="C1765" i="23"/>
  <c r="A1765" i="23"/>
  <c r="B1764" i="23"/>
  <c r="C1764" i="23"/>
  <c r="A1764" i="23"/>
  <c r="B1763" i="23"/>
  <c r="C1763" i="23"/>
  <c r="A1763" i="23"/>
  <c r="B1762" i="23"/>
  <c r="C1762" i="23"/>
  <c r="A1762" i="23"/>
  <c r="B1761" i="23"/>
  <c r="C1761" i="23"/>
  <c r="A1761" i="23"/>
  <c r="B1760" i="23"/>
  <c r="C1760" i="23"/>
  <c r="A1760" i="23"/>
  <c r="B1759" i="23"/>
  <c r="C1759" i="23"/>
  <c r="A1759" i="23"/>
  <c r="B1758" i="23"/>
  <c r="C1758" i="23"/>
  <c r="A1758" i="23"/>
  <c r="B1757" i="23"/>
  <c r="C1757" i="23"/>
  <c r="A1757" i="23"/>
  <c r="B1756" i="23"/>
  <c r="C1756" i="23"/>
  <c r="A1756" i="23"/>
  <c r="B1755" i="23"/>
  <c r="C1755" i="23"/>
  <c r="A1755" i="23"/>
  <c r="B1754" i="23"/>
  <c r="C1754" i="23"/>
  <c r="A1754" i="23"/>
  <c r="B1753" i="23"/>
  <c r="C1753" i="23"/>
  <c r="A1753" i="23"/>
  <c r="B1752" i="23"/>
  <c r="C1752" i="23"/>
  <c r="A1752" i="23"/>
  <c r="B1751" i="23"/>
  <c r="C1751" i="23"/>
  <c r="A1751" i="23"/>
  <c r="B1750" i="23"/>
  <c r="C1750" i="23"/>
  <c r="A1750" i="23"/>
  <c r="B1749" i="23"/>
  <c r="C1749" i="23"/>
  <c r="A1749" i="23"/>
  <c r="B1748" i="23"/>
  <c r="C1748" i="23"/>
  <c r="A1748" i="23"/>
  <c r="B1747" i="23"/>
  <c r="C1747" i="23"/>
  <c r="A1747" i="23"/>
  <c r="B1746" i="23"/>
  <c r="C1746" i="23"/>
  <c r="A1746" i="23"/>
  <c r="B1745" i="23"/>
  <c r="C1745" i="23"/>
  <c r="A1745" i="23"/>
  <c r="B1744" i="23"/>
  <c r="C1744" i="23"/>
  <c r="A1744" i="23"/>
  <c r="B1743" i="23"/>
  <c r="C1743" i="23"/>
  <c r="A1743" i="23"/>
  <c r="B1742" i="23"/>
  <c r="C1742" i="23"/>
  <c r="A1742" i="23"/>
  <c r="B1741" i="23"/>
  <c r="C1741" i="23"/>
  <c r="A1741" i="23"/>
  <c r="B1740" i="23"/>
  <c r="C1740" i="23"/>
  <c r="A1740" i="23"/>
  <c r="B1739" i="23"/>
  <c r="C1739" i="23"/>
  <c r="A1739" i="23"/>
  <c r="B1738" i="23"/>
  <c r="C1738" i="23"/>
  <c r="A1738" i="23"/>
  <c r="B1737" i="23"/>
  <c r="C1737" i="23"/>
  <c r="A1737" i="23"/>
  <c r="B1736" i="23"/>
  <c r="C1736" i="23"/>
  <c r="A1736" i="23"/>
  <c r="B1735" i="23"/>
  <c r="C1735" i="23"/>
  <c r="A1735" i="23"/>
  <c r="B1734" i="23"/>
  <c r="C1734" i="23"/>
  <c r="A1734" i="23"/>
  <c r="B1733" i="23"/>
  <c r="C1733" i="23"/>
  <c r="A1733" i="23"/>
  <c r="B1732" i="23"/>
  <c r="C1732" i="23"/>
  <c r="A1732" i="23"/>
  <c r="B1731" i="23"/>
  <c r="C1731" i="23"/>
  <c r="A1731" i="23"/>
  <c r="B1730" i="23"/>
  <c r="C1730" i="23"/>
  <c r="A1730" i="23"/>
  <c r="B1729" i="23"/>
  <c r="C1729" i="23"/>
  <c r="A1729" i="23"/>
  <c r="B1728" i="23"/>
  <c r="C1728" i="23"/>
  <c r="A1728" i="23"/>
  <c r="B1727" i="23"/>
  <c r="C1727" i="23"/>
  <c r="A1727" i="23"/>
  <c r="B1726" i="23"/>
  <c r="C1726" i="23"/>
  <c r="A1726" i="23"/>
  <c r="B1725" i="23"/>
  <c r="C1725" i="23"/>
  <c r="A1725" i="23"/>
  <c r="B1724" i="23"/>
  <c r="C1724" i="23"/>
  <c r="A1724" i="23"/>
  <c r="B1723" i="23"/>
  <c r="C1723" i="23"/>
  <c r="A1723" i="23"/>
  <c r="B1722" i="23"/>
  <c r="C1722" i="23"/>
  <c r="A1722" i="23"/>
  <c r="B1721" i="23"/>
  <c r="C1721" i="23"/>
  <c r="A1721" i="23"/>
  <c r="B1720" i="23"/>
  <c r="C1720" i="23"/>
  <c r="A1720" i="23"/>
  <c r="B1719" i="23"/>
  <c r="C1719" i="23"/>
  <c r="A1719" i="23"/>
  <c r="B1718" i="23"/>
  <c r="C1718" i="23"/>
  <c r="A1718" i="23"/>
  <c r="B1717" i="23"/>
  <c r="C1717" i="23"/>
  <c r="A1717" i="23"/>
  <c r="B1716" i="23"/>
  <c r="C1716" i="23"/>
  <c r="A1716" i="23"/>
  <c r="B1715" i="23"/>
  <c r="C1715" i="23"/>
  <c r="A1715" i="23"/>
  <c r="B1714" i="23"/>
  <c r="C1714" i="23"/>
  <c r="A1714" i="23"/>
  <c r="B1713" i="23"/>
  <c r="C1713" i="23"/>
  <c r="A1713" i="23"/>
  <c r="B1712" i="23"/>
  <c r="C1712" i="23"/>
  <c r="A1712" i="23"/>
  <c r="B1711" i="23"/>
  <c r="C1711" i="23"/>
  <c r="A1711" i="23"/>
  <c r="B1710" i="23"/>
  <c r="C1710" i="23"/>
  <c r="A1710" i="23"/>
  <c r="B1709" i="23"/>
  <c r="C1709" i="23"/>
  <c r="A1709" i="23"/>
  <c r="B1708" i="23"/>
  <c r="C1708" i="23"/>
  <c r="A1708" i="23"/>
  <c r="B1707" i="23"/>
  <c r="C1707" i="23"/>
  <c r="A1707" i="23"/>
  <c r="B1706" i="23"/>
  <c r="C1706" i="23"/>
  <c r="A1706" i="23"/>
  <c r="B1705" i="23"/>
  <c r="C1705" i="23"/>
  <c r="A1705" i="23"/>
  <c r="B1704" i="23"/>
  <c r="C1704" i="23"/>
  <c r="A1704" i="23"/>
  <c r="B1703" i="23"/>
  <c r="C1703" i="23"/>
  <c r="A1703" i="23"/>
  <c r="B1702" i="23"/>
  <c r="C1702" i="23"/>
  <c r="A1702" i="23"/>
  <c r="B1701" i="23"/>
  <c r="C1701" i="23"/>
  <c r="A1701" i="23"/>
  <c r="B1700" i="23"/>
  <c r="C1700" i="23"/>
  <c r="A1700" i="23"/>
  <c r="B1699" i="23"/>
  <c r="C1699" i="23"/>
  <c r="A1699" i="23"/>
  <c r="B1698" i="23"/>
  <c r="C1698" i="23"/>
  <c r="A1698" i="23"/>
  <c r="B1697" i="23"/>
  <c r="C1697" i="23"/>
  <c r="A1697" i="23"/>
  <c r="B1696" i="23"/>
  <c r="C1696" i="23"/>
  <c r="A1696" i="23"/>
  <c r="B1695" i="23"/>
  <c r="C1695" i="23"/>
  <c r="A1695" i="23"/>
  <c r="B1694" i="23"/>
  <c r="C1694" i="23"/>
  <c r="A1694" i="23"/>
  <c r="B1693" i="23"/>
  <c r="C1693" i="23"/>
  <c r="A1693" i="23"/>
  <c r="B1692" i="23"/>
  <c r="C1692" i="23"/>
  <c r="A1692" i="23"/>
  <c r="B1691" i="23"/>
  <c r="C1691" i="23"/>
  <c r="A1691" i="23"/>
  <c r="B1690" i="23"/>
  <c r="C1690" i="23"/>
  <c r="A1690" i="23"/>
  <c r="B1689" i="23"/>
  <c r="C1689" i="23"/>
  <c r="A1689" i="23"/>
  <c r="B1688" i="23"/>
  <c r="C1688" i="23"/>
  <c r="A1688" i="23"/>
  <c r="B1687" i="23"/>
  <c r="C1687" i="23"/>
  <c r="A1687" i="23"/>
  <c r="B1686" i="23"/>
  <c r="C1686" i="23"/>
  <c r="A1686" i="23"/>
  <c r="B1685" i="23"/>
  <c r="C1685" i="23"/>
  <c r="A1685" i="23"/>
  <c r="B1684" i="23"/>
  <c r="C1684" i="23"/>
  <c r="A1684" i="23"/>
  <c r="B1683" i="23"/>
  <c r="C1683" i="23"/>
  <c r="A1683" i="23"/>
  <c r="B1682" i="23"/>
  <c r="C1682" i="23"/>
  <c r="A1682" i="23"/>
  <c r="B1681" i="23"/>
  <c r="C1681" i="23"/>
  <c r="A1681" i="23"/>
  <c r="B1680" i="23"/>
  <c r="C1680" i="23"/>
  <c r="A1680" i="23"/>
  <c r="B1679" i="23"/>
  <c r="C1679" i="23"/>
  <c r="A1679" i="23"/>
  <c r="B1678" i="23"/>
  <c r="C1678" i="23"/>
  <c r="A1678" i="23"/>
  <c r="B1677" i="23"/>
  <c r="C1677" i="23"/>
  <c r="A1677" i="23"/>
  <c r="B1676" i="23"/>
  <c r="C1676" i="23"/>
  <c r="A1676" i="23"/>
  <c r="B1675" i="23"/>
  <c r="C1675" i="23"/>
  <c r="A1675" i="23"/>
  <c r="B1674" i="23"/>
  <c r="C1674" i="23"/>
  <c r="A1674" i="23"/>
  <c r="B1673" i="23"/>
  <c r="C1673" i="23"/>
  <c r="A1673" i="23"/>
  <c r="B1672" i="23"/>
  <c r="C1672" i="23"/>
  <c r="A1672" i="23"/>
  <c r="B1671" i="23"/>
  <c r="C1671" i="23"/>
  <c r="A1671" i="23"/>
  <c r="B1670" i="23"/>
  <c r="C1670" i="23"/>
  <c r="A1670" i="23"/>
  <c r="B1669" i="23"/>
  <c r="C1669" i="23"/>
  <c r="A1669" i="23"/>
  <c r="B1668" i="23"/>
  <c r="C1668" i="23"/>
  <c r="A1668" i="23"/>
  <c r="B1667" i="23"/>
  <c r="C1667" i="23"/>
  <c r="A1667" i="23"/>
  <c r="B1666" i="23"/>
  <c r="C1666" i="23"/>
  <c r="A1666" i="23"/>
  <c r="B1665" i="23"/>
  <c r="C1665" i="23"/>
  <c r="A1665" i="23"/>
  <c r="B1664" i="23"/>
  <c r="C1664" i="23"/>
  <c r="A1664" i="23"/>
  <c r="B1663" i="23"/>
  <c r="C1663" i="23"/>
  <c r="A1663" i="23"/>
  <c r="B1662" i="23"/>
  <c r="C1662" i="23"/>
  <c r="A1662" i="23"/>
  <c r="B1661" i="23"/>
  <c r="C1661" i="23"/>
  <c r="A1661" i="23"/>
  <c r="B1660" i="23"/>
  <c r="C1660" i="23"/>
  <c r="A1660" i="23"/>
  <c r="B1659" i="23"/>
  <c r="C1659" i="23"/>
  <c r="A1659" i="23"/>
  <c r="B1658" i="23"/>
  <c r="C1658" i="23"/>
  <c r="A1658" i="23"/>
  <c r="B1657" i="23"/>
  <c r="C1657" i="23"/>
  <c r="A1657" i="23"/>
  <c r="B1656" i="23"/>
  <c r="C1656" i="23"/>
  <c r="A1656" i="23"/>
  <c r="B1655" i="23"/>
  <c r="C1655" i="23"/>
  <c r="A1655" i="23"/>
  <c r="B1654" i="23"/>
  <c r="C1654" i="23"/>
  <c r="A1654" i="23"/>
  <c r="B1653" i="23"/>
  <c r="C1653" i="23"/>
  <c r="A1653" i="23"/>
  <c r="B1652" i="23"/>
  <c r="C1652" i="23"/>
  <c r="A1652" i="23"/>
  <c r="B1651" i="23"/>
  <c r="C1651" i="23"/>
  <c r="A1651" i="23"/>
  <c r="B1650" i="23"/>
  <c r="C1650" i="23"/>
  <c r="A1650" i="23"/>
  <c r="B1649" i="23"/>
  <c r="C1649" i="23"/>
  <c r="A1649" i="23"/>
  <c r="B1648" i="23"/>
  <c r="C1648" i="23"/>
  <c r="A1648" i="23"/>
  <c r="B1647" i="23"/>
  <c r="C1647" i="23"/>
  <c r="A1647" i="23"/>
  <c r="B1646" i="23"/>
  <c r="C1646" i="23"/>
  <c r="A1646" i="23"/>
  <c r="B1645" i="23"/>
  <c r="C1645" i="23"/>
  <c r="A1645" i="23"/>
  <c r="B1644" i="23"/>
  <c r="C1644" i="23"/>
  <c r="A1644" i="23"/>
  <c r="B1643" i="23"/>
  <c r="C1643" i="23"/>
  <c r="A1643" i="23"/>
  <c r="B1642" i="23"/>
  <c r="C1642" i="23"/>
  <c r="A1642" i="23"/>
  <c r="B1641" i="23"/>
  <c r="C1641" i="23"/>
  <c r="A1641" i="23"/>
  <c r="B1640" i="23"/>
  <c r="C1640" i="23"/>
  <c r="A1640" i="23"/>
  <c r="B1639" i="23"/>
  <c r="C1639" i="23"/>
  <c r="A1639" i="23"/>
  <c r="B1638" i="23"/>
  <c r="C1638" i="23"/>
  <c r="A1638" i="23"/>
  <c r="B1637" i="23"/>
  <c r="C1637" i="23"/>
  <c r="A1637" i="23"/>
  <c r="B1636" i="23"/>
  <c r="C1636" i="23"/>
  <c r="A1636" i="23"/>
  <c r="B1635" i="23"/>
  <c r="C1635" i="23"/>
  <c r="A1635" i="23"/>
  <c r="B1634" i="23"/>
  <c r="C1634" i="23"/>
  <c r="A1634" i="23"/>
  <c r="B1633" i="23"/>
  <c r="C1633" i="23"/>
  <c r="A1633" i="23"/>
  <c r="B1632" i="23"/>
  <c r="C1632" i="23"/>
  <c r="A1632" i="23"/>
  <c r="B1631" i="23"/>
  <c r="C1631" i="23"/>
  <c r="A1631" i="23"/>
  <c r="B1630" i="23"/>
  <c r="C1630" i="23"/>
  <c r="A1630" i="23"/>
  <c r="B1629" i="23"/>
  <c r="C1629" i="23"/>
  <c r="A1629" i="23"/>
  <c r="B1628" i="23"/>
  <c r="C1628" i="23"/>
  <c r="A1628" i="23"/>
  <c r="B1627" i="23"/>
  <c r="C1627" i="23"/>
  <c r="A1627" i="23"/>
  <c r="B1626" i="23"/>
  <c r="C1626" i="23"/>
  <c r="A1626" i="23"/>
  <c r="B1625" i="23"/>
  <c r="C1625" i="23"/>
  <c r="A1625" i="23"/>
  <c r="B1624" i="23"/>
  <c r="C1624" i="23"/>
  <c r="A1624" i="23"/>
  <c r="B1623" i="23"/>
  <c r="C1623" i="23"/>
  <c r="A1623" i="23"/>
  <c r="B1622" i="23"/>
  <c r="C1622" i="23"/>
  <c r="A1622" i="23"/>
  <c r="B1621" i="23"/>
  <c r="C1621" i="23"/>
  <c r="A1621" i="23"/>
  <c r="B1620" i="23"/>
  <c r="C1620" i="23"/>
  <c r="A1620" i="23"/>
  <c r="B1619" i="23"/>
  <c r="C1619" i="23"/>
  <c r="A1619" i="23"/>
  <c r="B1618" i="23"/>
  <c r="C1618" i="23"/>
  <c r="A1618" i="23"/>
  <c r="B1617" i="23"/>
  <c r="C1617" i="23"/>
  <c r="A1617" i="23"/>
  <c r="B1616" i="23"/>
  <c r="C1616" i="23"/>
  <c r="A1616" i="23"/>
  <c r="B1615" i="23"/>
  <c r="C1615" i="23"/>
  <c r="A1615" i="23"/>
  <c r="B1614" i="23"/>
  <c r="C1614" i="23"/>
  <c r="A1614" i="23"/>
  <c r="B1613" i="23"/>
  <c r="C1613" i="23"/>
  <c r="A1613" i="23"/>
  <c r="B1612" i="23"/>
  <c r="C1612" i="23"/>
  <c r="A1612" i="23"/>
  <c r="B1611" i="23"/>
  <c r="C1611" i="23"/>
  <c r="A1611" i="23"/>
  <c r="B1610" i="23"/>
  <c r="C1610" i="23"/>
  <c r="A1610" i="23"/>
  <c r="B1609" i="23"/>
  <c r="C1609" i="23"/>
  <c r="A1609" i="23"/>
  <c r="B1608" i="23"/>
  <c r="C1608" i="23"/>
  <c r="A1608" i="23"/>
  <c r="B1607" i="23"/>
  <c r="C1607" i="23"/>
  <c r="A1607" i="23"/>
  <c r="B1606" i="23"/>
  <c r="C1606" i="23"/>
  <c r="A1606" i="23"/>
  <c r="B1605" i="23"/>
  <c r="C1605" i="23"/>
  <c r="A1605" i="23"/>
  <c r="B1604" i="23"/>
  <c r="C1604" i="23"/>
  <c r="A1604" i="23"/>
  <c r="B1603" i="23"/>
  <c r="C1603" i="23"/>
  <c r="A1603" i="23"/>
  <c r="B1602" i="23"/>
  <c r="C1602" i="23"/>
  <c r="A1602" i="23"/>
  <c r="B1601" i="23"/>
  <c r="C1601" i="23"/>
  <c r="A1601" i="23"/>
  <c r="B1600" i="23"/>
  <c r="C1600" i="23"/>
  <c r="A1600" i="23"/>
  <c r="B1599" i="23"/>
  <c r="C1599" i="23"/>
  <c r="A1599" i="23"/>
  <c r="B1598" i="23"/>
  <c r="C1598" i="23"/>
  <c r="A1598" i="23"/>
  <c r="B1597" i="23"/>
  <c r="C1597" i="23"/>
  <c r="A1597" i="23"/>
  <c r="B1596" i="23"/>
  <c r="C1596" i="23"/>
  <c r="A1596" i="23"/>
  <c r="B1595" i="23"/>
  <c r="C1595" i="23"/>
  <c r="A1595" i="23"/>
  <c r="B1594" i="23"/>
  <c r="C1594" i="23"/>
  <c r="A1594" i="23"/>
  <c r="B1593" i="23"/>
  <c r="C1593" i="23"/>
  <c r="A1593" i="23"/>
  <c r="B1592" i="23"/>
  <c r="C1592" i="23"/>
  <c r="A1592" i="23"/>
  <c r="B1591" i="23"/>
  <c r="C1591" i="23"/>
  <c r="A1591" i="23"/>
  <c r="B1590" i="23"/>
  <c r="C1590" i="23"/>
  <c r="A1590" i="23"/>
  <c r="B1589" i="23"/>
  <c r="C1589" i="23"/>
  <c r="A1589" i="23"/>
  <c r="B1588" i="23"/>
  <c r="C1588" i="23"/>
  <c r="A1588" i="23"/>
  <c r="B1587" i="23"/>
  <c r="C1587" i="23"/>
  <c r="A1587" i="23"/>
  <c r="B1586" i="23"/>
  <c r="C1586" i="23"/>
  <c r="A1586" i="23"/>
  <c r="B1585" i="23"/>
  <c r="C1585" i="23"/>
  <c r="A1585" i="23"/>
  <c r="B1584" i="23"/>
  <c r="C1584" i="23"/>
  <c r="A1584" i="23"/>
  <c r="B1583" i="23"/>
  <c r="C1583" i="23"/>
  <c r="A1583" i="23"/>
  <c r="B1582" i="23"/>
  <c r="C1582" i="23"/>
  <c r="A1582" i="23"/>
  <c r="B1581" i="23"/>
  <c r="C1581" i="23"/>
  <c r="A1581" i="23"/>
  <c r="B1580" i="23"/>
  <c r="C1580" i="23"/>
  <c r="A1580" i="23"/>
  <c r="B1579" i="23"/>
  <c r="C1579" i="23"/>
  <c r="A1579" i="23"/>
  <c r="B1578" i="23"/>
  <c r="C1578" i="23"/>
  <c r="A1578" i="23"/>
  <c r="B1577" i="23"/>
  <c r="C1577" i="23"/>
  <c r="A1577" i="23"/>
  <c r="B1576" i="23"/>
  <c r="C1576" i="23"/>
  <c r="A1576" i="23"/>
  <c r="B1575" i="23"/>
  <c r="C1575" i="23"/>
  <c r="A1575" i="23"/>
  <c r="B1574" i="23"/>
  <c r="C1574" i="23"/>
  <c r="A1574" i="23"/>
  <c r="B1573" i="23"/>
  <c r="C1573" i="23"/>
  <c r="A1573" i="23"/>
  <c r="B1572" i="23"/>
  <c r="C1572" i="23"/>
  <c r="A1572" i="23"/>
  <c r="B1571" i="23"/>
  <c r="C1571" i="23"/>
  <c r="A1571" i="23"/>
  <c r="B1570" i="23"/>
  <c r="C1570" i="23"/>
  <c r="A1570" i="23"/>
  <c r="B1569" i="23"/>
  <c r="C1569" i="23"/>
  <c r="A1569" i="23"/>
  <c r="B1568" i="23"/>
  <c r="C1568" i="23"/>
  <c r="A1568" i="23"/>
  <c r="B1567" i="23"/>
  <c r="C1567" i="23"/>
  <c r="A1567" i="23"/>
  <c r="B1566" i="23"/>
  <c r="C1566" i="23"/>
  <c r="A1566" i="23"/>
  <c r="B1565" i="23"/>
  <c r="C1565" i="23"/>
  <c r="A1565" i="23"/>
  <c r="B1564" i="23"/>
  <c r="C1564" i="23"/>
  <c r="A1564" i="23"/>
  <c r="B1563" i="23"/>
  <c r="C1563" i="23"/>
  <c r="A1563" i="23"/>
  <c r="B1562" i="23"/>
  <c r="C1562" i="23"/>
  <c r="A1562" i="23"/>
  <c r="B1561" i="23"/>
  <c r="C1561" i="23"/>
  <c r="A1561" i="23"/>
  <c r="B1560" i="23"/>
  <c r="C1560" i="23"/>
  <c r="A1560" i="23"/>
  <c r="B1559" i="23"/>
  <c r="C1559" i="23"/>
  <c r="A1559" i="23"/>
  <c r="B1558" i="23"/>
  <c r="C1558" i="23"/>
  <c r="A1558" i="23"/>
  <c r="B1557" i="23"/>
  <c r="C1557" i="23"/>
  <c r="A1557" i="23"/>
  <c r="B1556" i="23"/>
  <c r="C1556" i="23"/>
  <c r="A1556" i="23"/>
  <c r="B1555" i="23"/>
  <c r="C1555" i="23"/>
  <c r="A1555" i="23"/>
  <c r="B1554" i="23"/>
  <c r="C1554" i="23"/>
  <c r="A1554" i="23"/>
  <c r="B1553" i="23"/>
  <c r="C1553" i="23"/>
  <c r="A1553" i="23"/>
  <c r="B1552" i="23"/>
  <c r="C1552" i="23"/>
  <c r="A1552" i="23"/>
  <c r="B1551" i="23"/>
  <c r="C1551" i="23"/>
  <c r="A1551" i="23"/>
  <c r="B1550" i="23"/>
  <c r="C1550" i="23"/>
  <c r="A1550" i="23"/>
  <c r="B1549" i="23"/>
  <c r="C1549" i="23"/>
  <c r="A1549" i="23"/>
  <c r="B1548" i="23"/>
  <c r="C1548" i="23"/>
  <c r="A1548" i="23"/>
  <c r="B1547" i="23"/>
  <c r="C1547" i="23"/>
  <c r="A1547" i="23"/>
  <c r="B1546" i="23"/>
  <c r="C1546" i="23"/>
  <c r="A1546" i="23"/>
  <c r="B1545" i="23"/>
  <c r="C1545" i="23"/>
  <c r="A1545" i="23"/>
  <c r="B1544" i="23"/>
  <c r="C1544" i="23"/>
  <c r="A1544" i="23"/>
  <c r="B1543" i="23"/>
  <c r="C1543" i="23"/>
  <c r="A1543" i="23"/>
  <c r="B1542" i="23"/>
  <c r="C1542" i="23"/>
  <c r="A1542" i="23"/>
  <c r="B1541" i="23"/>
  <c r="C1541" i="23"/>
  <c r="A1541" i="23"/>
  <c r="B1540" i="23"/>
  <c r="C1540" i="23"/>
  <c r="A1540" i="23"/>
  <c r="B1539" i="23"/>
  <c r="C1539" i="23"/>
  <c r="A1539" i="23"/>
  <c r="B1538" i="23"/>
  <c r="C1538" i="23"/>
  <c r="A1538" i="23"/>
  <c r="B1537" i="23"/>
  <c r="C1537" i="23"/>
  <c r="A1537" i="23"/>
  <c r="B1536" i="23"/>
  <c r="C1536" i="23"/>
  <c r="A1536" i="23"/>
  <c r="B1535" i="23"/>
  <c r="C1535" i="23"/>
  <c r="A1535" i="23"/>
  <c r="B1534" i="23"/>
  <c r="C1534" i="23"/>
  <c r="A1534" i="23"/>
  <c r="B1533" i="23"/>
  <c r="C1533" i="23"/>
  <c r="A1533" i="23"/>
  <c r="B1532" i="23"/>
  <c r="C1532" i="23"/>
  <c r="A1532" i="23"/>
  <c r="B1531" i="23"/>
  <c r="C1531" i="23"/>
  <c r="A1531" i="23"/>
  <c r="B1530" i="23"/>
  <c r="C1530" i="23"/>
  <c r="A1530" i="23"/>
  <c r="B1529" i="23"/>
  <c r="C1529" i="23"/>
  <c r="A1529" i="23"/>
  <c r="B1528" i="23"/>
  <c r="C1528" i="23"/>
  <c r="A1528" i="23"/>
  <c r="B1527" i="23"/>
  <c r="C1527" i="23"/>
  <c r="A1527" i="23"/>
  <c r="B1526" i="23"/>
  <c r="C1526" i="23"/>
  <c r="A1526" i="23"/>
  <c r="B1525" i="23"/>
  <c r="C1525" i="23"/>
  <c r="A1525" i="23"/>
  <c r="B1524" i="23"/>
  <c r="C1524" i="23"/>
  <c r="A1524" i="23"/>
  <c r="B1523" i="23"/>
  <c r="C1523" i="23"/>
  <c r="A1523" i="23"/>
  <c r="B1522" i="23"/>
  <c r="C1522" i="23"/>
  <c r="A1522" i="23"/>
  <c r="B1521" i="23"/>
  <c r="C1521" i="23"/>
  <c r="A1521" i="23"/>
  <c r="B1520" i="23"/>
  <c r="C1520" i="23"/>
  <c r="A1520" i="23"/>
  <c r="B1519" i="23"/>
  <c r="C1519" i="23"/>
  <c r="A1519" i="23"/>
  <c r="B1518" i="23"/>
  <c r="C1518" i="23"/>
  <c r="A1518" i="23"/>
  <c r="B1517" i="23"/>
  <c r="C1517" i="23"/>
  <c r="A1517" i="23"/>
  <c r="B1516" i="23"/>
  <c r="C1516" i="23"/>
  <c r="A1516" i="23"/>
  <c r="B1515" i="23"/>
  <c r="C1515" i="23"/>
  <c r="A1515" i="23"/>
  <c r="B1514" i="23"/>
  <c r="C1514" i="23"/>
  <c r="A1514" i="23"/>
  <c r="B1513" i="23"/>
  <c r="C1513" i="23"/>
  <c r="A1513" i="23"/>
  <c r="B1512" i="23"/>
  <c r="C1512" i="23"/>
  <c r="A1512" i="23"/>
  <c r="B1511" i="23"/>
  <c r="C1511" i="23"/>
  <c r="A1511" i="23"/>
  <c r="B1510" i="23"/>
  <c r="C1510" i="23"/>
  <c r="A1510" i="23"/>
  <c r="B1509" i="23"/>
  <c r="C1509" i="23"/>
  <c r="A1509" i="23"/>
  <c r="B1508" i="23"/>
  <c r="C1508" i="23"/>
  <c r="A1508" i="23"/>
  <c r="B1507" i="23"/>
  <c r="C1507" i="23"/>
  <c r="A1507" i="23"/>
  <c r="B1506" i="23"/>
  <c r="C1506" i="23"/>
  <c r="A1506" i="23"/>
  <c r="B1505" i="23"/>
  <c r="C1505" i="23"/>
  <c r="A1505" i="23"/>
  <c r="B1504" i="23"/>
  <c r="C1504" i="23"/>
  <c r="A1504" i="23"/>
  <c r="B1503" i="23"/>
  <c r="C1503" i="23"/>
  <c r="A1503" i="23"/>
  <c r="B1502" i="23"/>
  <c r="C1502" i="23"/>
  <c r="A1502" i="23"/>
  <c r="B1501" i="23"/>
  <c r="C1501" i="23"/>
  <c r="A1501" i="23"/>
  <c r="B1500" i="23"/>
  <c r="C1500" i="23"/>
  <c r="A1500" i="23"/>
  <c r="B1499" i="23"/>
  <c r="C1499" i="23"/>
  <c r="A1499" i="23"/>
  <c r="B1498" i="23"/>
  <c r="C1498" i="23"/>
  <c r="A1498" i="23"/>
  <c r="B1497" i="23"/>
  <c r="C1497" i="23"/>
  <c r="A1497" i="23"/>
  <c r="B1496" i="23"/>
  <c r="C1496" i="23"/>
  <c r="A1496" i="23"/>
  <c r="B1495" i="23"/>
  <c r="C1495" i="23"/>
  <c r="A1495" i="23"/>
  <c r="B1494" i="23"/>
  <c r="C1494" i="23"/>
  <c r="A1494" i="23"/>
  <c r="B1493" i="23"/>
  <c r="C1493" i="23"/>
  <c r="A1493" i="23"/>
  <c r="B1492" i="23"/>
  <c r="C1492" i="23"/>
  <c r="A1492" i="23"/>
  <c r="B1491" i="23"/>
  <c r="C1491" i="23"/>
  <c r="A1491" i="23"/>
  <c r="B1490" i="23"/>
  <c r="C1490" i="23"/>
  <c r="A1490" i="23"/>
  <c r="B1489" i="23"/>
  <c r="C1489" i="23"/>
  <c r="A1489" i="23"/>
  <c r="B1488" i="23"/>
  <c r="C1488" i="23"/>
  <c r="A1488" i="23"/>
  <c r="B1487" i="23"/>
  <c r="C1487" i="23"/>
  <c r="A1487" i="23"/>
  <c r="B1486" i="23"/>
  <c r="C1486" i="23"/>
  <c r="A1486" i="23"/>
  <c r="B1485" i="23"/>
  <c r="C1485" i="23"/>
  <c r="A1485" i="23"/>
  <c r="B1484" i="23"/>
  <c r="C1484" i="23"/>
  <c r="A1484" i="23"/>
  <c r="B1483" i="23"/>
  <c r="C1483" i="23"/>
  <c r="A1483" i="23"/>
  <c r="B1482" i="23"/>
  <c r="C1482" i="23"/>
  <c r="A1482" i="23"/>
  <c r="B1481" i="23"/>
  <c r="C1481" i="23"/>
  <c r="A1481" i="23"/>
  <c r="B1480" i="23"/>
  <c r="C1480" i="23"/>
  <c r="A1480" i="23"/>
  <c r="B1479" i="23"/>
  <c r="C1479" i="23"/>
  <c r="A1479" i="23"/>
  <c r="B1478" i="23"/>
  <c r="C1478" i="23"/>
  <c r="A1478" i="23"/>
  <c r="B1477" i="23"/>
  <c r="C1477" i="23"/>
  <c r="A1477" i="23"/>
  <c r="B1476" i="23"/>
  <c r="C1476" i="23"/>
  <c r="A1476" i="23"/>
  <c r="B1475" i="23"/>
  <c r="C1475" i="23"/>
  <c r="A1475" i="23"/>
  <c r="B1474" i="23"/>
  <c r="C1474" i="23"/>
  <c r="A1474" i="23"/>
  <c r="B1473" i="23"/>
  <c r="C1473" i="23"/>
  <c r="A1473" i="23"/>
  <c r="B1472" i="23"/>
  <c r="C1472" i="23"/>
  <c r="A1472" i="23"/>
  <c r="B1471" i="23"/>
  <c r="C1471" i="23"/>
  <c r="A1471" i="23"/>
  <c r="B1470" i="23"/>
  <c r="C1470" i="23"/>
  <c r="A1470" i="23"/>
  <c r="B1469" i="23"/>
  <c r="C1469" i="23"/>
  <c r="A1469" i="23"/>
  <c r="B1468" i="23"/>
  <c r="C1468" i="23"/>
  <c r="A1468" i="23"/>
  <c r="B1467" i="23"/>
  <c r="C1467" i="23"/>
  <c r="A1467" i="23"/>
  <c r="B1466" i="23"/>
  <c r="C1466" i="23"/>
  <c r="A1466" i="23"/>
  <c r="B1465" i="23"/>
  <c r="C1465" i="23"/>
  <c r="A1465" i="23"/>
  <c r="B1464" i="23"/>
  <c r="C1464" i="23"/>
  <c r="A1464" i="23"/>
  <c r="B1463" i="23"/>
  <c r="C1463" i="23"/>
  <c r="A1463" i="23"/>
  <c r="B1462" i="23"/>
  <c r="C1462" i="23"/>
  <c r="A1462" i="23"/>
  <c r="B1461" i="23"/>
  <c r="C1461" i="23"/>
  <c r="A1461" i="23"/>
  <c r="B1460" i="23"/>
  <c r="C1460" i="23"/>
  <c r="A1460" i="23"/>
  <c r="B1459" i="23"/>
  <c r="C1459" i="23"/>
  <c r="A1459" i="23"/>
  <c r="B1458" i="23"/>
  <c r="C1458" i="23"/>
  <c r="A1458" i="23"/>
  <c r="B1457" i="23"/>
  <c r="C1457" i="23"/>
  <c r="A1457" i="23"/>
  <c r="B1456" i="23"/>
  <c r="C1456" i="23"/>
  <c r="A1456" i="23"/>
  <c r="B1455" i="23"/>
  <c r="C1455" i="23"/>
  <c r="A1455" i="23"/>
  <c r="B1454" i="23"/>
  <c r="C1454" i="23"/>
  <c r="A1454" i="23"/>
  <c r="B1453" i="23"/>
  <c r="C1453" i="23"/>
  <c r="A1453" i="23"/>
  <c r="B1452" i="23"/>
  <c r="C1452" i="23"/>
  <c r="A1452" i="23"/>
  <c r="B1451" i="23"/>
  <c r="C1451" i="23"/>
  <c r="A1451" i="23"/>
  <c r="B1450" i="23"/>
  <c r="C1450" i="23"/>
  <c r="A1450" i="23"/>
  <c r="B1449" i="23"/>
  <c r="C1449" i="23"/>
  <c r="A1449" i="23"/>
  <c r="B1448" i="23"/>
  <c r="C1448" i="23"/>
  <c r="A1448" i="23"/>
  <c r="B1447" i="23"/>
  <c r="C1447" i="23"/>
  <c r="A1447" i="23"/>
  <c r="B1446" i="23"/>
  <c r="C1446" i="23"/>
  <c r="A1446" i="23"/>
  <c r="B1445" i="23"/>
  <c r="C1445" i="23"/>
  <c r="A1445" i="23"/>
  <c r="B1444" i="23"/>
  <c r="C1444" i="23"/>
  <c r="A1444" i="23"/>
  <c r="B1443" i="23"/>
  <c r="C1443" i="23"/>
  <c r="A1443" i="23"/>
  <c r="B1442" i="23"/>
  <c r="C1442" i="23"/>
  <c r="A1442" i="23"/>
  <c r="B1441" i="23"/>
  <c r="C1441" i="23"/>
  <c r="A1441" i="23"/>
  <c r="B1440" i="23"/>
  <c r="C1440" i="23"/>
  <c r="A1440" i="23"/>
  <c r="B1439" i="23"/>
  <c r="C1439" i="23"/>
  <c r="A1439" i="23"/>
  <c r="B1438" i="23"/>
  <c r="C1438" i="23"/>
  <c r="A1438" i="23"/>
  <c r="B1437" i="23"/>
  <c r="C1437" i="23"/>
  <c r="A1437" i="23"/>
  <c r="B1436" i="23"/>
  <c r="C1436" i="23"/>
  <c r="A1436" i="23"/>
  <c r="B1435" i="23"/>
  <c r="C1435" i="23"/>
  <c r="A1435" i="23"/>
  <c r="B1434" i="23"/>
  <c r="C1434" i="23"/>
  <c r="A1434" i="23"/>
  <c r="B1433" i="23"/>
  <c r="C1433" i="23"/>
  <c r="A1433" i="23"/>
  <c r="B1432" i="23"/>
  <c r="C1432" i="23"/>
  <c r="A1432" i="23"/>
  <c r="B1431" i="23"/>
  <c r="C1431" i="23"/>
  <c r="A1431" i="23"/>
  <c r="B1430" i="23"/>
  <c r="C1430" i="23"/>
  <c r="A1430" i="23"/>
  <c r="B1429" i="23"/>
  <c r="C1429" i="23"/>
  <c r="A1429" i="23"/>
  <c r="B1428" i="23"/>
  <c r="C1428" i="23"/>
  <c r="A1428" i="23"/>
  <c r="B1427" i="23"/>
  <c r="C1427" i="23"/>
  <c r="A1427" i="23"/>
  <c r="B1426" i="23"/>
  <c r="C1426" i="23"/>
  <c r="A1426" i="23"/>
  <c r="B1425" i="23"/>
  <c r="C1425" i="23"/>
  <c r="A1425" i="23"/>
  <c r="B1424" i="23"/>
  <c r="C1424" i="23"/>
  <c r="A1424" i="23"/>
  <c r="B1423" i="23"/>
  <c r="C1423" i="23"/>
  <c r="A1423" i="23"/>
  <c r="B1422" i="23"/>
  <c r="C1422" i="23"/>
  <c r="A1422" i="23"/>
  <c r="B1421" i="23"/>
  <c r="C1421" i="23"/>
  <c r="A1421" i="23"/>
  <c r="B1420" i="23"/>
  <c r="C1420" i="23"/>
  <c r="A1420" i="23"/>
  <c r="B1419" i="23"/>
  <c r="C1419" i="23"/>
  <c r="A1419" i="23"/>
  <c r="B1418" i="23"/>
  <c r="C1418" i="23"/>
  <c r="A1418" i="23"/>
  <c r="B1417" i="23"/>
  <c r="C1417" i="23"/>
  <c r="A1417" i="23"/>
  <c r="B1416" i="23"/>
  <c r="C1416" i="23"/>
  <c r="A1416" i="23"/>
  <c r="B1415" i="23"/>
  <c r="C1415" i="23"/>
  <c r="A1415" i="23"/>
  <c r="B1414" i="23"/>
  <c r="C1414" i="23"/>
  <c r="A1414" i="23"/>
  <c r="B1413" i="23"/>
  <c r="C1413" i="23"/>
  <c r="A1413" i="23"/>
  <c r="B1412" i="23"/>
  <c r="C1412" i="23"/>
  <c r="A1412" i="23"/>
  <c r="B1411" i="23"/>
  <c r="C1411" i="23"/>
  <c r="A1411" i="23"/>
  <c r="B1410" i="23"/>
  <c r="C1410" i="23"/>
  <c r="A1410" i="23"/>
  <c r="B1409" i="23"/>
  <c r="C1409" i="23"/>
  <c r="A1409" i="23"/>
  <c r="B1408" i="23"/>
  <c r="C1408" i="23"/>
  <c r="A1408" i="23"/>
  <c r="B1407" i="23"/>
  <c r="C1407" i="23"/>
  <c r="A1407" i="23"/>
  <c r="B1406" i="23"/>
  <c r="C1406" i="23"/>
  <c r="A1406" i="23"/>
  <c r="B1405" i="23"/>
  <c r="C1405" i="23"/>
  <c r="A1405" i="23"/>
  <c r="B1404" i="23"/>
  <c r="C1404" i="23"/>
  <c r="A1404" i="23"/>
  <c r="B1403" i="23"/>
  <c r="C1403" i="23"/>
  <c r="A1403" i="23"/>
  <c r="B1402" i="23"/>
  <c r="C1402" i="23"/>
  <c r="A1402" i="23"/>
  <c r="B1401" i="23"/>
  <c r="C1401" i="23"/>
  <c r="A1401" i="23"/>
  <c r="B1400" i="23"/>
  <c r="C1400" i="23"/>
  <c r="A1400" i="23"/>
  <c r="B1399" i="23"/>
  <c r="C1399" i="23"/>
  <c r="A1399" i="23"/>
  <c r="B1398" i="23"/>
  <c r="C1398" i="23"/>
  <c r="A1398" i="23"/>
  <c r="B1397" i="23"/>
  <c r="C1397" i="23"/>
  <c r="A1397" i="23"/>
  <c r="B1396" i="23"/>
  <c r="C1396" i="23"/>
  <c r="A1396" i="23"/>
  <c r="B1395" i="23"/>
  <c r="C1395" i="23"/>
  <c r="A1395" i="23"/>
  <c r="B1394" i="23"/>
  <c r="C1394" i="23"/>
  <c r="A1394" i="23"/>
  <c r="B1393" i="23"/>
  <c r="C1393" i="23"/>
  <c r="A1393" i="23"/>
  <c r="B1392" i="23"/>
  <c r="C1392" i="23"/>
  <c r="A1392" i="23"/>
  <c r="B1391" i="23"/>
  <c r="C1391" i="23"/>
  <c r="A1391" i="23"/>
  <c r="B1390" i="23"/>
  <c r="C1390" i="23"/>
  <c r="A1390" i="23"/>
  <c r="B1389" i="23"/>
  <c r="C1389" i="23"/>
  <c r="A1389" i="23"/>
  <c r="B1388" i="23"/>
  <c r="C1388" i="23"/>
  <c r="A1388" i="23"/>
  <c r="B1387" i="23"/>
  <c r="C1387" i="23"/>
  <c r="A1387" i="23"/>
  <c r="B1386" i="23"/>
  <c r="C1386" i="23"/>
  <c r="A1386" i="23"/>
  <c r="B1385" i="23"/>
  <c r="C1385" i="23"/>
  <c r="A1385" i="23"/>
  <c r="B1384" i="23"/>
  <c r="C1384" i="23"/>
  <c r="A1384" i="23"/>
  <c r="B1383" i="23"/>
  <c r="C1383" i="23"/>
  <c r="A1383" i="23"/>
  <c r="B1382" i="23"/>
  <c r="C1382" i="23"/>
  <c r="A1382" i="23"/>
  <c r="B1381" i="23"/>
  <c r="C1381" i="23"/>
  <c r="A1381" i="23"/>
  <c r="B1380" i="23"/>
  <c r="C1380" i="23"/>
  <c r="A1380" i="23"/>
  <c r="B1379" i="23"/>
  <c r="C1379" i="23"/>
  <c r="A1379" i="23"/>
  <c r="B1378" i="23"/>
  <c r="C1378" i="23"/>
  <c r="A1378" i="23"/>
  <c r="B1377" i="23"/>
  <c r="C1377" i="23"/>
  <c r="A1377" i="23"/>
  <c r="B1376" i="23"/>
  <c r="C1376" i="23"/>
  <c r="A1376" i="23"/>
  <c r="B1375" i="23"/>
  <c r="C1375" i="23"/>
  <c r="A1375" i="23"/>
  <c r="B1374" i="23"/>
  <c r="C1374" i="23"/>
  <c r="A1374" i="23"/>
  <c r="B1373" i="23"/>
  <c r="C1373" i="23"/>
  <c r="A1373" i="23"/>
  <c r="B1372" i="23"/>
  <c r="C1372" i="23"/>
  <c r="A1372" i="23"/>
  <c r="B1371" i="23"/>
  <c r="C1371" i="23"/>
  <c r="A1371" i="23"/>
  <c r="B1370" i="23"/>
  <c r="C1370" i="23"/>
  <c r="A1370" i="23"/>
  <c r="B1369" i="23"/>
  <c r="C1369" i="23"/>
  <c r="A1369" i="23"/>
  <c r="B1368" i="23"/>
  <c r="C1368" i="23"/>
  <c r="A1368" i="23"/>
  <c r="B1367" i="23"/>
  <c r="C1367" i="23"/>
  <c r="A1367" i="23"/>
  <c r="B1366" i="23"/>
  <c r="C1366" i="23"/>
  <c r="A1366" i="23"/>
  <c r="B1365" i="23"/>
  <c r="C1365" i="23"/>
  <c r="A1365" i="23"/>
  <c r="B1364" i="23"/>
  <c r="C1364" i="23"/>
  <c r="A1364" i="23"/>
  <c r="B1363" i="23"/>
  <c r="C1363" i="23"/>
  <c r="A1363" i="23"/>
  <c r="B1362" i="23"/>
  <c r="C1362" i="23"/>
  <c r="A1362" i="23"/>
  <c r="B1361" i="23"/>
  <c r="C1361" i="23"/>
  <c r="A1361" i="23"/>
  <c r="B1360" i="23"/>
  <c r="C1360" i="23"/>
  <c r="A1360" i="23"/>
  <c r="B1359" i="23"/>
  <c r="C1359" i="23"/>
  <c r="A1359" i="23"/>
  <c r="B1358" i="23"/>
  <c r="C1358" i="23"/>
  <c r="A1358" i="23"/>
  <c r="B1357" i="23"/>
  <c r="C1357" i="23"/>
  <c r="A1357" i="23"/>
  <c r="B1356" i="23"/>
  <c r="C1356" i="23"/>
  <c r="A1356" i="23"/>
  <c r="B1355" i="23"/>
  <c r="C1355" i="23"/>
  <c r="A1355" i="23"/>
  <c r="B1354" i="23"/>
  <c r="C1354" i="23"/>
  <c r="A1354" i="23"/>
  <c r="B1353" i="23"/>
  <c r="C1353" i="23"/>
  <c r="A1353" i="23"/>
  <c r="B1352" i="23"/>
  <c r="C1352" i="23"/>
  <c r="A1352" i="23"/>
  <c r="B1351" i="23"/>
  <c r="C1351" i="23"/>
  <c r="A1351" i="23"/>
  <c r="B1350" i="23"/>
  <c r="C1350" i="23"/>
  <c r="A1350" i="23"/>
  <c r="B1349" i="23"/>
  <c r="C1349" i="23"/>
  <c r="A1349" i="23"/>
  <c r="B1348" i="23"/>
  <c r="C1348" i="23"/>
  <c r="A1348" i="23"/>
  <c r="B1347" i="23"/>
  <c r="C1347" i="23"/>
  <c r="A1347" i="23"/>
  <c r="B1346" i="23"/>
  <c r="C1346" i="23"/>
  <c r="A1346" i="23"/>
  <c r="B1345" i="23"/>
  <c r="C1345" i="23"/>
  <c r="A1345" i="23"/>
  <c r="B1344" i="23"/>
  <c r="C1344" i="23"/>
  <c r="A1344" i="23"/>
  <c r="B1343" i="23"/>
  <c r="C1343" i="23"/>
  <c r="A1343" i="23"/>
  <c r="B1342" i="23"/>
  <c r="C1342" i="23"/>
  <c r="A1342" i="23"/>
  <c r="B1341" i="23"/>
  <c r="C1341" i="23"/>
  <c r="A1341" i="23"/>
  <c r="B1340" i="23"/>
  <c r="C1340" i="23"/>
  <c r="A1340" i="23"/>
  <c r="B1339" i="23"/>
  <c r="C1339" i="23"/>
  <c r="A1339" i="23"/>
  <c r="B1338" i="23"/>
  <c r="C1338" i="23"/>
  <c r="A1338" i="23"/>
  <c r="B1337" i="23"/>
  <c r="C1337" i="23"/>
  <c r="A1337" i="23"/>
  <c r="B1336" i="23"/>
  <c r="C1336" i="23"/>
  <c r="A1336" i="23"/>
  <c r="B1335" i="23"/>
  <c r="C1335" i="23"/>
  <c r="A1335" i="23"/>
  <c r="B1334" i="23"/>
  <c r="C1334" i="23"/>
  <c r="A1334" i="23"/>
  <c r="B1333" i="23"/>
  <c r="C1333" i="23"/>
  <c r="A1333" i="23"/>
  <c r="B1332" i="23"/>
  <c r="C1332" i="23"/>
  <c r="A1332" i="23"/>
  <c r="B1331" i="23"/>
  <c r="C1331" i="23"/>
  <c r="A1331" i="23"/>
  <c r="B1330" i="23"/>
  <c r="C1330" i="23"/>
  <c r="A1330" i="23"/>
  <c r="B1329" i="23"/>
  <c r="C1329" i="23"/>
  <c r="A1329" i="23"/>
  <c r="B1328" i="23"/>
  <c r="C1328" i="23"/>
  <c r="A1328" i="23"/>
  <c r="B1327" i="23"/>
  <c r="C1327" i="23"/>
  <c r="A1327" i="23"/>
  <c r="B1326" i="23"/>
  <c r="C1326" i="23"/>
  <c r="A1326" i="23"/>
  <c r="B1325" i="23"/>
  <c r="C1325" i="23"/>
  <c r="A1325" i="23"/>
  <c r="B1324" i="23"/>
  <c r="C1324" i="23"/>
  <c r="A1324" i="23"/>
  <c r="B1323" i="23"/>
  <c r="C1323" i="23"/>
  <c r="A1323" i="23"/>
  <c r="B1322" i="23"/>
  <c r="C1322" i="23"/>
  <c r="A1322" i="23"/>
  <c r="B1321" i="23"/>
  <c r="C1321" i="23"/>
  <c r="A1321" i="23"/>
  <c r="B1320" i="23"/>
  <c r="C1320" i="23"/>
  <c r="A1320" i="23"/>
  <c r="B1319" i="23"/>
  <c r="C1319" i="23"/>
  <c r="A1319" i="23"/>
  <c r="B1318" i="23"/>
  <c r="C1318" i="23"/>
  <c r="A1318" i="23"/>
  <c r="B1317" i="23"/>
  <c r="C1317" i="23"/>
  <c r="A1317" i="23"/>
  <c r="B1316" i="23"/>
  <c r="C1316" i="23"/>
  <c r="A1316" i="23"/>
  <c r="B1315" i="23"/>
  <c r="C1315" i="23"/>
  <c r="A1315" i="23"/>
  <c r="B1314" i="23"/>
  <c r="C1314" i="23"/>
  <c r="A1314" i="23"/>
  <c r="B1313" i="23"/>
  <c r="C1313" i="23"/>
  <c r="A1313" i="23"/>
  <c r="B1312" i="23"/>
  <c r="C1312" i="23"/>
  <c r="A1312" i="23"/>
  <c r="B1311" i="23"/>
  <c r="C1311" i="23"/>
  <c r="A1311" i="23"/>
  <c r="B1310" i="23"/>
  <c r="C1310" i="23"/>
  <c r="A1310" i="23"/>
  <c r="B1309" i="23"/>
  <c r="C1309" i="23"/>
  <c r="A1309" i="23"/>
  <c r="B1308" i="23"/>
  <c r="C1308" i="23"/>
  <c r="A1308" i="23"/>
  <c r="B1307" i="23"/>
  <c r="C1307" i="23"/>
  <c r="A1307" i="23"/>
  <c r="B1306" i="23"/>
  <c r="C1306" i="23"/>
  <c r="A1306" i="23"/>
  <c r="B1305" i="23"/>
  <c r="C1305" i="23"/>
  <c r="A1305" i="23"/>
  <c r="B1304" i="23"/>
  <c r="C1304" i="23"/>
  <c r="A1304" i="23"/>
  <c r="B1303" i="23"/>
  <c r="C1303" i="23"/>
  <c r="A1303" i="23"/>
  <c r="B1302" i="23"/>
  <c r="C1302" i="23"/>
  <c r="A1302" i="23"/>
  <c r="B1301" i="23"/>
  <c r="C1301" i="23"/>
  <c r="A1301" i="23"/>
  <c r="B1300" i="23"/>
  <c r="C1300" i="23"/>
  <c r="A1300" i="23"/>
  <c r="B1299" i="23"/>
  <c r="C1299" i="23"/>
  <c r="A1299" i="23"/>
  <c r="B1298" i="23"/>
  <c r="C1298" i="23"/>
  <c r="A1298" i="23"/>
  <c r="B1297" i="23"/>
  <c r="C1297" i="23"/>
  <c r="A1297" i="23"/>
  <c r="B1296" i="23"/>
  <c r="C1296" i="23"/>
  <c r="A1296" i="23"/>
  <c r="B1295" i="23"/>
  <c r="C1295" i="23"/>
  <c r="A1295" i="23"/>
  <c r="B1294" i="23"/>
  <c r="C1294" i="23"/>
  <c r="A1294" i="23"/>
  <c r="B1293" i="23"/>
  <c r="C1293" i="23"/>
  <c r="A1293" i="23"/>
  <c r="B1292" i="23"/>
  <c r="C1292" i="23"/>
  <c r="A1292" i="23"/>
  <c r="B1291" i="23"/>
  <c r="C1291" i="23"/>
  <c r="A1291" i="23"/>
  <c r="B1290" i="23"/>
  <c r="C1290" i="23"/>
  <c r="A1290" i="23"/>
  <c r="B1289" i="23"/>
  <c r="C1289" i="23"/>
  <c r="A1289" i="23"/>
  <c r="B1288" i="23"/>
  <c r="C1288" i="23"/>
  <c r="A1288" i="23"/>
  <c r="B1287" i="23"/>
  <c r="C1287" i="23"/>
  <c r="A1287" i="23"/>
  <c r="B1286" i="23"/>
  <c r="C1286" i="23"/>
  <c r="A1286" i="23"/>
  <c r="B1285" i="23"/>
  <c r="C1285" i="23"/>
  <c r="A1285" i="23"/>
  <c r="B1284" i="23"/>
  <c r="C1284" i="23"/>
  <c r="A1284" i="23"/>
  <c r="B1283" i="23"/>
  <c r="C1283" i="23"/>
  <c r="A1283" i="23"/>
  <c r="B1282" i="23"/>
  <c r="C1282" i="23"/>
  <c r="A1282" i="23"/>
  <c r="B1281" i="23"/>
  <c r="C1281" i="23"/>
  <c r="A1281" i="23"/>
  <c r="B1280" i="23"/>
  <c r="C1280" i="23"/>
  <c r="A1280" i="23"/>
  <c r="B1279" i="23"/>
  <c r="C1279" i="23"/>
  <c r="A1279" i="23"/>
  <c r="B1278" i="23"/>
  <c r="C1278" i="23"/>
  <c r="A1278" i="23"/>
  <c r="B1277" i="23"/>
  <c r="C1277" i="23"/>
  <c r="A1277" i="23"/>
  <c r="B1276" i="23"/>
  <c r="C1276" i="23"/>
  <c r="A1276" i="23"/>
  <c r="B1275" i="23"/>
  <c r="C1275" i="23"/>
  <c r="A1275" i="23"/>
  <c r="B1274" i="23"/>
  <c r="C1274" i="23"/>
  <c r="A1274" i="23"/>
  <c r="B1273" i="23"/>
  <c r="C1273" i="23"/>
  <c r="A1273" i="23"/>
  <c r="B1272" i="23"/>
  <c r="C1272" i="23"/>
  <c r="A1272" i="23"/>
  <c r="B1271" i="23"/>
  <c r="C1271" i="23"/>
  <c r="A1271" i="23"/>
  <c r="B1270" i="23"/>
  <c r="C1270" i="23"/>
  <c r="A1270" i="23"/>
  <c r="B1269" i="23"/>
  <c r="C1269" i="23"/>
  <c r="A1269" i="23"/>
  <c r="B1268" i="23"/>
  <c r="C1268" i="23"/>
  <c r="A1268" i="23"/>
  <c r="B1267" i="23"/>
  <c r="C1267" i="23"/>
  <c r="A1267" i="23"/>
  <c r="B1266" i="23"/>
  <c r="C1266" i="23"/>
  <c r="A1266" i="23"/>
  <c r="B1265" i="23"/>
  <c r="C1265" i="23"/>
  <c r="A1265" i="23"/>
  <c r="B1264" i="23"/>
  <c r="C1264" i="23"/>
  <c r="A1264" i="23"/>
  <c r="B1263" i="23"/>
  <c r="C1263" i="23"/>
  <c r="A1263" i="23"/>
  <c r="B1262" i="23"/>
  <c r="C1262" i="23"/>
  <c r="A1262" i="23"/>
  <c r="B1261" i="23"/>
  <c r="C1261" i="23"/>
  <c r="A1261" i="23"/>
  <c r="B1260" i="23"/>
  <c r="C1260" i="23"/>
  <c r="A1260" i="23"/>
  <c r="B1259" i="23"/>
  <c r="C1259" i="23"/>
  <c r="A1259" i="23"/>
  <c r="B1258" i="23"/>
  <c r="C1258" i="23"/>
  <c r="A1258" i="23"/>
  <c r="B1257" i="23"/>
  <c r="C1257" i="23"/>
  <c r="A1257" i="23"/>
  <c r="B1256" i="23"/>
  <c r="C1256" i="23"/>
  <c r="A1256" i="23"/>
  <c r="B1255" i="23"/>
  <c r="C1255" i="23"/>
  <c r="A1255" i="23"/>
  <c r="B1254" i="23"/>
  <c r="C1254" i="23"/>
  <c r="A1254" i="23"/>
  <c r="B1253" i="23"/>
  <c r="C1253" i="23"/>
  <c r="A1253" i="23"/>
  <c r="B1252" i="23"/>
  <c r="C1252" i="23"/>
  <c r="A1252" i="23"/>
  <c r="B1251" i="23"/>
  <c r="C1251" i="23"/>
  <c r="A1251" i="23"/>
  <c r="B1250" i="23"/>
  <c r="C1250" i="23"/>
  <c r="A1250" i="23"/>
  <c r="B1249" i="23"/>
  <c r="C1249" i="23"/>
  <c r="A1249" i="23"/>
  <c r="B1248" i="23"/>
  <c r="C1248" i="23"/>
  <c r="A1248" i="23"/>
  <c r="B1247" i="23"/>
  <c r="C1247" i="23"/>
  <c r="A1247" i="23"/>
  <c r="B1246" i="23"/>
  <c r="C1246" i="23"/>
  <c r="A1246" i="23"/>
  <c r="B1245" i="23"/>
  <c r="C1245" i="23"/>
  <c r="A1245" i="23"/>
  <c r="B1244" i="23"/>
  <c r="C1244" i="23"/>
  <c r="A1244" i="23"/>
  <c r="B1243" i="23"/>
  <c r="C1243" i="23"/>
  <c r="A1243" i="23"/>
  <c r="B1242" i="23"/>
  <c r="C1242" i="23"/>
  <c r="A1242" i="23"/>
  <c r="B1241" i="23"/>
  <c r="C1241" i="23"/>
  <c r="A1241" i="23"/>
  <c r="B1240" i="23"/>
  <c r="C1240" i="23"/>
  <c r="A1240" i="23"/>
  <c r="B1239" i="23"/>
  <c r="C1239" i="23"/>
  <c r="A1239" i="23"/>
  <c r="B1238" i="23"/>
  <c r="C1238" i="23"/>
  <c r="A1238" i="23"/>
  <c r="B1237" i="23"/>
  <c r="C1237" i="23"/>
  <c r="A1237" i="23"/>
  <c r="B1236" i="23"/>
  <c r="C1236" i="23"/>
  <c r="A1236" i="23"/>
  <c r="B1235" i="23"/>
  <c r="C1235" i="23"/>
  <c r="A1235" i="23"/>
  <c r="B1234" i="23"/>
  <c r="C1234" i="23"/>
  <c r="A1234" i="23"/>
  <c r="B1233" i="23"/>
  <c r="C1233" i="23"/>
  <c r="A1233" i="23"/>
  <c r="B1232" i="23"/>
  <c r="C1232" i="23"/>
  <c r="A1232" i="23"/>
  <c r="B1231" i="23"/>
  <c r="C1231" i="23"/>
  <c r="A1231" i="23"/>
  <c r="B1230" i="23"/>
  <c r="C1230" i="23"/>
  <c r="A1230" i="23"/>
  <c r="B1229" i="23"/>
  <c r="C1229" i="23"/>
  <c r="A1229" i="23"/>
  <c r="B1228" i="23"/>
  <c r="C1228" i="23"/>
  <c r="A1228" i="23"/>
  <c r="B1227" i="23"/>
  <c r="C1227" i="23"/>
  <c r="A1227" i="23"/>
  <c r="B1226" i="23"/>
  <c r="C1226" i="23"/>
  <c r="A1226" i="23"/>
  <c r="B1225" i="23"/>
  <c r="C1225" i="23"/>
  <c r="A1225" i="23"/>
  <c r="B1224" i="23"/>
  <c r="C1224" i="23"/>
  <c r="A1224" i="23"/>
  <c r="B1223" i="23"/>
  <c r="C1223" i="23"/>
  <c r="A1223" i="23"/>
  <c r="B1222" i="23"/>
  <c r="C1222" i="23"/>
  <c r="A1222" i="23"/>
  <c r="B1221" i="23"/>
  <c r="C1221" i="23"/>
  <c r="A1221" i="23"/>
  <c r="B1220" i="23"/>
  <c r="C1220" i="23"/>
  <c r="A1220" i="23"/>
  <c r="B1219" i="23"/>
  <c r="C1219" i="23"/>
  <c r="A1219" i="23"/>
  <c r="B1218" i="23"/>
  <c r="C1218" i="23"/>
  <c r="A1218" i="23"/>
  <c r="B1217" i="23"/>
  <c r="C1217" i="23"/>
  <c r="A1217" i="23"/>
  <c r="B1216" i="23"/>
  <c r="C1216" i="23"/>
  <c r="A1216" i="23"/>
  <c r="B1215" i="23"/>
  <c r="C1215" i="23"/>
  <c r="A1215" i="23"/>
  <c r="B1214" i="23"/>
  <c r="C1214" i="23"/>
  <c r="A1214" i="23"/>
  <c r="B1213" i="23"/>
  <c r="C1213" i="23"/>
  <c r="A1213" i="23"/>
  <c r="B1212" i="23"/>
  <c r="C1212" i="23"/>
  <c r="A1212" i="23"/>
  <c r="B1211" i="23"/>
  <c r="C1211" i="23"/>
  <c r="A1211" i="23"/>
  <c r="B1210" i="23"/>
  <c r="C1210" i="23"/>
  <c r="A1210" i="23"/>
  <c r="B1209" i="23"/>
  <c r="C1209" i="23"/>
  <c r="A1209" i="23"/>
  <c r="B1208" i="23"/>
  <c r="C1208" i="23"/>
  <c r="A1208" i="23"/>
  <c r="B1207" i="23"/>
  <c r="C1207" i="23"/>
  <c r="A1207" i="23"/>
  <c r="B1206" i="23"/>
  <c r="C1206" i="23"/>
  <c r="A1206" i="23"/>
  <c r="B1205" i="23"/>
  <c r="C1205" i="23"/>
  <c r="A1205" i="23"/>
  <c r="B1204" i="23"/>
  <c r="C1204" i="23"/>
  <c r="A1204" i="23"/>
  <c r="B1203" i="23"/>
  <c r="C1203" i="23"/>
  <c r="A1203" i="23"/>
  <c r="B1202" i="23"/>
  <c r="C1202" i="23"/>
  <c r="A1202" i="23"/>
  <c r="B1201" i="23"/>
  <c r="C1201" i="23"/>
  <c r="A1201" i="23"/>
  <c r="B1200" i="23"/>
  <c r="C1200" i="23"/>
  <c r="A1200" i="23"/>
  <c r="B1199" i="23"/>
  <c r="C1199" i="23"/>
  <c r="A1199" i="23"/>
  <c r="B1198" i="23"/>
  <c r="C1198" i="23"/>
  <c r="A1198" i="23"/>
  <c r="B1197" i="23"/>
  <c r="C1197" i="23"/>
  <c r="A1197" i="23"/>
  <c r="B1196" i="23"/>
  <c r="C1196" i="23"/>
  <c r="A1196" i="23"/>
  <c r="B1195" i="23"/>
  <c r="C1195" i="23"/>
  <c r="A1195" i="23"/>
  <c r="B1194" i="23"/>
  <c r="C1194" i="23"/>
  <c r="A1194" i="23"/>
  <c r="B1193" i="23"/>
  <c r="C1193" i="23"/>
  <c r="A1193" i="23"/>
  <c r="B1192" i="23"/>
  <c r="C1192" i="23"/>
  <c r="A1192" i="23"/>
  <c r="B1191" i="23"/>
  <c r="C1191" i="23"/>
  <c r="A1191" i="23"/>
  <c r="B1190" i="23"/>
  <c r="C1190" i="23"/>
  <c r="A1190" i="23"/>
  <c r="B1189" i="23"/>
  <c r="C1189" i="23"/>
  <c r="A1189" i="23"/>
  <c r="B1188" i="23"/>
  <c r="C1188" i="23"/>
  <c r="A1188" i="23"/>
  <c r="B1187" i="23"/>
  <c r="C1187" i="23"/>
  <c r="A1187" i="23"/>
  <c r="B1186" i="23"/>
  <c r="C1186" i="23"/>
  <c r="A1186" i="23"/>
  <c r="B1185" i="23"/>
  <c r="C1185" i="23"/>
  <c r="A1185" i="23"/>
  <c r="B1184" i="23"/>
  <c r="C1184" i="23"/>
  <c r="A1184" i="23"/>
  <c r="B1183" i="23"/>
  <c r="C1183" i="23"/>
  <c r="A1183" i="23"/>
  <c r="B1182" i="23"/>
  <c r="C1182" i="23"/>
  <c r="A1182" i="23"/>
  <c r="B1181" i="23"/>
  <c r="C1181" i="23"/>
  <c r="A1181" i="23"/>
  <c r="B1180" i="23"/>
  <c r="C1180" i="23"/>
  <c r="A1180" i="23"/>
  <c r="B1179" i="23"/>
  <c r="C1179" i="23"/>
  <c r="A1179" i="23"/>
  <c r="B1178" i="23"/>
  <c r="C1178" i="23"/>
  <c r="A1178" i="23"/>
  <c r="B1177" i="23"/>
  <c r="C1177" i="23"/>
  <c r="A1177" i="23"/>
  <c r="B1176" i="23"/>
  <c r="C1176" i="23"/>
  <c r="A1176" i="23"/>
  <c r="B1175" i="23"/>
  <c r="C1175" i="23"/>
  <c r="A1175" i="23"/>
  <c r="B1174" i="23"/>
  <c r="C1174" i="23"/>
  <c r="A1174" i="23"/>
  <c r="B1173" i="23"/>
  <c r="C1173" i="23"/>
  <c r="A1173" i="23"/>
  <c r="B1172" i="23"/>
  <c r="C1172" i="23"/>
  <c r="A1172" i="23"/>
  <c r="B1171" i="23"/>
  <c r="C1171" i="23"/>
  <c r="A1171" i="23"/>
  <c r="B1170" i="23"/>
  <c r="C1170" i="23"/>
  <c r="A1170" i="23"/>
  <c r="B1169" i="23"/>
  <c r="C1169" i="23"/>
  <c r="A1169" i="23"/>
  <c r="B1168" i="23"/>
  <c r="C1168" i="23"/>
  <c r="A1168" i="23"/>
  <c r="B1167" i="23"/>
  <c r="C1167" i="23"/>
  <c r="A1167" i="23"/>
  <c r="B1166" i="23"/>
  <c r="C1166" i="23"/>
  <c r="A1166" i="23"/>
  <c r="B1165" i="23"/>
  <c r="C1165" i="23"/>
  <c r="A1165" i="23"/>
  <c r="B1164" i="23"/>
  <c r="C1164" i="23"/>
  <c r="A1164" i="23"/>
  <c r="B1163" i="23"/>
  <c r="C1163" i="23"/>
  <c r="A1163" i="23"/>
  <c r="B1162" i="23"/>
  <c r="C1162" i="23"/>
  <c r="A1162" i="23"/>
  <c r="B1161" i="23"/>
  <c r="C1161" i="23"/>
  <c r="A1161" i="23"/>
  <c r="B1160" i="23"/>
  <c r="C1160" i="23"/>
  <c r="A1160" i="23"/>
  <c r="B1159" i="23"/>
  <c r="C1159" i="23"/>
  <c r="A1159" i="23"/>
  <c r="B1158" i="23"/>
  <c r="C1158" i="23"/>
  <c r="A1158" i="23"/>
  <c r="B1157" i="23"/>
  <c r="C1157" i="23"/>
  <c r="A1157" i="23"/>
  <c r="B1156" i="23"/>
  <c r="C1156" i="23"/>
  <c r="A1156" i="23"/>
  <c r="B1155" i="23"/>
  <c r="C1155" i="23"/>
  <c r="A1155" i="23"/>
  <c r="B1154" i="23"/>
  <c r="C1154" i="23"/>
  <c r="A1154" i="23"/>
  <c r="B1153" i="23"/>
  <c r="C1153" i="23"/>
  <c r="A1153" i="23"/>
  <c r="B1152" i="23"/>
  <c r="C1152" i="23"/>
  <c r="A1152" i="23"/>
  <c r="B1151" i="23"/>
  <c r="C1151" i="23"/>
  <c r="A1151" i="23"/>
  <c r="B1150" i="23"/>
  <c r="C1150" i="23"/>
  <c r="A1150" i="23"/>
  <c r="B1149" i="23"/>
  <c r="C1149" i="23"/>
  <c r="A1149" i="23"/>
  <c r="B1148" i="23"/>
  <c r="C1148" i="23"/>
  <c r="A1148" i="23"/>
  <c r="B1147" i="23"/>
  <c r="C1147" i="23"/>
  <c r="A1147" i="23"/>
  <c r="B1146" i="23"/>
  <c r="C1146" i="23"/>
  <c r="A1146" i="23"/>
  <c r="B1145" i="23"/>
  <c r="C1145" i="23"/>
  <c r="A1145" i="23"/>
  <c r="B1144" i="23"/>
  <c r="C1144" i="23"/>
  <c r="A1144" i="23"/>
  <c r="B1143" i="23"/>
  <c r="C1143" i="23"/>
  <c r="A1143" i="23"/>
  <c r="B1142" i="23"/>
  <c r="C1142" i="23"/>
  <c r="A1142" i="23"/>
  <c r="B1141" i="23"/>
  <c r="C1141" i="23"/>
  <c r="A1141" i="23"/>
  <c r="B1140" i="23"/>
  <c r="C1140" i="23"/>
  <c r="A1140" i="23"/>
  <c r="B1139" i="23"/>
  <c r="C1139" i="23"/>
  <c r="A1139" i="23"/>
  <c r="B1138" i="23"/>
  <c r="C1138" i="23"/>
  <c r="A1138" i="23"/>
  <c r="B1137" i="23"/>
  <c r="C1137" i="23"/>
  <c r="A1137" i="23"/>
  <c r="B1136" i="23"/>
  <c r="C1136" i="23"/>
  <c r="A1136" i="23"/>
  <c r="B1135" i="23"/>
  <c r="C1135" i="23"/>
  <c r="A1135" i="23"/>
  <c r="B1134" i="23"/>
  <c r="C1134" i="23"/>
  <c r="A1134" i="23"/>
  <c r="B1133" i="23"/>
  <c r="C1133" i="23"/>
  <c r="A1133" i="23"/>
  <c r="B1132" i="23"/>
  <c r="C1132" i="23"/>
  <c r="A1132" i="23"/>
  <c r="B1131" i="23"/>
  <c r="C1131" i="23"/>
  <c r="A1131" i="23"/>
  <c r="B1130" i="23"/>
  <c r="C1130" i="23"/>
  <c r="A1130" i="23"/>
  <c r="B1129" i="23"/>
  <c r="C1129" i="23"/>
  <c r="A1129" i="23"/>
  <c r="B1128" i="23"/>
  <c r="C1128" i="23"/>
  <c r="A1128" i="23"/>
  <c r="B1127" i="23"/>
  <c r="C1127" i="23"/>
  <c r="A1127" i="23"/>
  <c r="B1126" i="23"/>
  <c r="C1126" i="23"/>
  <c r="A1126" i="23"/>
  <c r="B1125" i="23"/>
  <c r="C1125" i="23"/>
  <c r="A1125" i="23"/>
  <c r="B1124" i="23"/>
  <c r="C1124" i="23"/>
  <c r="A1124" i="23"/>
  <c r="B1123" i="23"/>
  <c r="C1123" i="23"/>
  <c r="A1123" i="23"/>
  <c r="B1122" i="23"/>
  <c r="C1122" i="23"/>
  <c r="A1122" i="23"/>
  <c r="B1121" i="23"/>
  <c r="C1121" i="23"/>
  <c r="A1121" i="23"/>
  <c r="B1120" i="23"/>
  <c r="C1120" i="23"/>
  <c r="A1120" i="23"/>
  <c r="B1119" i="23"/>
  <c r="C1119" i="23"/>
  <c r="A1119" i="23"/>
  <c r="B1118" i="23"/>
  <c r="C1118" i="23"/>
  <c r="A1118" i="23"/>
  <c r="B1117" i="23"/>
  <c r="C1117" i="23"/>
  <c r="A1117" i="23"/>
  <c r="B1116" i="23"/>
  <c r="C1116" i="23"/>
  <c r="A1116" i="23"/>
  <c r="B1115" i="23"/>
  <c r="C1115" i="23"/>
  <c r="A1115" i="23"/>
  <c r="B1114" i="23"/>
  <c r="C1114" i="23"/>
  <c r="A1114" i="23"/>
  <c r="B1113" i="23"/>
  <c r="C1113" i="23"/>
  <c r="A1113" i="23"/>
  <c r="B1112" i="23"/>
  <c r="C1112" i="23"/>
  <c r="A1112" i="23"/>
  <c r="B1111" i="23"/>
  <c r="C1111" i="23"/>
  <c r="A1111" i="23"/>
  <c r="B1110" i="23"/>
  <c r="C1110" i="23"/>
  <c r="A1110" i="23"/>
  <c r="B1109" i="23"/>
  <c r="C1109" i="23"/>
  <c r="A1109" i="23"/>
  <c r="B1108" i="23"/>
  <c r="C1108" i="23"/>
  <c r="A1108" i="23"/>
  <c r="B1107" i="23"/>
  <c r="C1107" i="23"/>
  <c r="A1107" i="23"/>
  <c r="B1106" i="23"/>
  <c r="C1106" i="23"/>
  <c r="A1106" i="23"/>
  <c r="B1105" i="23"/>
  <c r="C1105" i="23"/>
  <c r="A1105" i="23"/>
  <c r="B1104" i="23"/>
  <c r="C1104" i="23"/>
  <c r="A1104" i="23"/>
  <c r="B1103" i="23"/>
  <c r="C1103" i="23"/>
  <c r="A1103" i="23"/>
  <c r="B1102" i="23"/>
  <c r="C1102" i="23"/>
  <c r="A1102" i="23"/>
  <c r="B1101" i="23"/>
  <c r="C1101" i="23"/>
  <c r="A1101" i="23"/>
  <c r="B1100" i="23"/>
  <c r="C1100" i="23"/>
  <c r="A1100" i="23"/>
  <c r="B1099" i="23"/>
  <c r="C1099" i="23"/>
  <c r="A1099" i="23"/>
  <c r="B1098" i="23"/>
  <c r="C1098" i="23"/>
  <c r="A1098" i="23"/>
  <c r="B1097" i="23"/>
  <c r="C1097" i="23"/>
  <c r="A1097" i="23"/>
  <c r="B1096" i="23"/>
  <c r="C1096" i="23"/>
  <c r="A1096" i="23"/>
  <c r="B1095" i="23"/>
  <c r="C1095" i="23"/>
  <c r="A1095" i="23"/>
  <c r="B1094" i="23"/>
  <c r="C1094" i="23"/>
  <c r="A1094" i="23"/>
  <c r="B1093" i="23"/>
  <c r="C1093" i="23"/>
  <c r="A1093" i="23"/>
  <c r="B1092" i="23"/>
  <c r="C1092" i="23"/>
  <c r="A1092" i="23"/>
  <c r="B1091" i="23"/>
  <c r="C1091" i="23"/>
  <c r="A1091" i="23"/>
  <c r="B1090" i="23"/>
  <c r="C1090" i="23"/>
  <c r="A1090" i="23"/>
  <c r="B1089" i="23"/>
  <c r="C1089" i="23"/>
  <c r="A1089" i="23"/>
  <c r="B1088" i="23"/>
  <c r="C1088" i="23"/>
  <c r="A1088" i="23"/>
  <c r="B1087" i="23"/>
  <c r="C1087" i="23"/>
  <c r="A1087" i="23"/>
  <c r="B1086" i="23"/>
  <c r="C1086" i="23"/>
  <c r="A1086" i="23"/>
  <c r="B1085" i="23"/>
  <c r="C1085" i="23"/>
  <c r="A1085" i="23"/>
  <c r="B1084" i="23"/>
  <c r="C1084" i="23"/>
  <c r="A1084" i="23"/>
  <c r="B1083" i="23"/>
  <c r="C1083" i="23"/>
  <c r="A1083" i="23"/>
  <c r="B1082" i="23"/>
  <c r="C1082" i="23"/>
  <c r="A1082" i="23"/>
  <c r="B1081" i="23"/>
  <c r="C1081" i="23"/>
  <c r="A1081" i="23"/>
  <c r="B1080" i="23"/>
  <c r="C1080" i="23"/>
  <c r="A1080" i="23"/>
  <c r="B1079" i="23"/>
  <c r="C1079" i="23"/>
  <c r="A1079" i="23"/>
  <c r="B1078" i="23"/>
  <c r="C1078" i="23"/>
  <c r="A1078" i="23"/>
  <c r="B1077" i="23"/>
  <c r="C1077" i="23"/>
  <c r="A1077" i="23"/>
  <c r="B1076" i="23"/>
  <c r="C1076" i="23"/>
  <c r="A1076" i="23"/>
  <c r="B1075" i="23"/>
  <c r="C1075" i="23"/>
  <c r="A1075" i="23"/>
  <c r="B1074" i="23"/>
  <c r="C1074" i="23"/>
  <c r="A1074" i="23"/>
  <c r="B1073" i="23"/>
  <c r="C1073" i="23"/>
  <c r="A1073" i="23"/>
  <c r="B1072" i="23"/>
  <c r="C1072" i="23"/>
  <c r="A1072" i="23"/>
  <c r="B1071" i="23"/>
  <c r="C1071" i="23"/>
  <c r="A1071" i="23"/>
  <c r="B1070" i="23"/>
  <c r="C1070" i="23"/>
  <c r="A1070" i="23"/>
  <c r="B1069" i="23"/>
  <c r="C1069" i="23"/>
  <c r="A1069" i="23"/>
  <c r="B1068" i="23"/>
  <c r="C1068" i="23"/>
  <c r="A1068" i="23"/>
  <c r="B1067" i="23"/>
  <c r="C1067" i="23"/>
  <c r="A1067" i="23"/>
  <c r="B1066" i="23"/>
  <c r="C1066" i="23"/>
  <c r="A1066" i="23"/>
  <c r="B1065" i="23"/>
  <c r="C1065" i="23"/>
  <c r="A1065" i="23"/>
  <c r="B1064" i="23"/>
  <c r="C1064" i="23"/>
  <c r="A1064" i="23"/>
  <c r="B1063" i="23"/>
  <c r="C1063" i="23"/>
  <c r="A1063" i="23"/>
  <c r="B1062" i="23"/>
  <c r="C1062" i="23"/>
  <c r="A1062" i="23"/>
  <c r="B1061" i="23"/>
  <c r="C1061" i="23"/>
  <c r="A1061" i="23"/>
  <c r="B1060" i="23"/>
  <c r="C1060" i="23"/>
  <c r="A1060" i="23"/>
  <c r="B1059" i="23"/>
  <c r="C1059" i="23"/>
  <c r="A1059" i="23"/>
  <c r="B1058" i="23"/>
  <c r="C1058" i="23"/>
  <c r="A1058" i="23"/>
  <c r="B1057" i="23"/>
  <c r="C1057" i="23"/>
  <c r="A1057" i="23"/>
  <c r="B1056" i="23"/>
  <c r="C1056" i="23"/>
  <c r="A1056" i="23"/>
  <c r="B1055" i="23"/>
  <c r="C1055" i="23"/>
  <c r="A1055" i="23"/>
  <c r="B1054" i="23"/>
  <c r="C1054" i="23"/>
  <c r="A1054" i="23"/>
  <c r="B1053" i="23"/>
  <c r="C1053" i="23"/>
  <c r="A1053" i="23"/>
  <c r="B1052" i="23"/>
  <c r="C1052" i="23"/>
  <c r="A1052" i="23"/>
  <c r="B1051" i="23"/>
  <c r="C1051" i="23"/>
  <c r="A1051" i="23"/>
  <c r="B1050" i="23"/>
  <c r="C1050" i="23"/>
  <c r="A1050" i="23"/>
  <c r="B1049" i="23"/>
  <c r="C1049" i="23"/>
  <c r="A1049" i="23"/>
  <c r="B1048" i="23"/>
  <c r="C1048" i="23"/>
  <c r="A1048" i="23"/>
  <c r="B1047" i="23"/>
  <c r="C1047" i="23"/>
  <c r="A1047" i="23"/>
  <c r="B1046" i="23"/>
  <c r="C1046" i="23"/>
  <c r="A1046" i="23"/>
  <c r="B1045" i="23"/>
  <c r="C1045" i="23"/>
  <c r="A1045" i="23"/>
  <c r="B1044" i="23"/>
  <c r="C1044" i="23"/>
  <c r="A1044" i="23"/>
  <c r="B1043" i="23"/>
  <c r="C1043" i="23"/>
  <c r="A1043" i="23"/>
  <c r="B1042" i="23"/>
  <c r="C1042" i="23"/>
  <c r="A1042" i="23"/>
  <c r="B1041" i="23"/>
  <c r="C1041" i="23"/>
  <c r="A1041" i="23"/>
  <c r="B1040" i="23"/>
  <c r="C1040" i="23"/>
  <c r="A1040" i="23"/>
  <c r="B1039" i="23"/>
  <c r="C1039" i="23"/>
  <c r="A1039" i="23"/>
  <c r="B1038" i="23"/>
  <c r="C1038" i="23"/>
  <c r="A1038" i="23"/>
  <c r="B1037" i="23"/>
  <c r="C1037" i="23"/>
  <c r="A1037" i="23"/>
  <c r="B1036" i="23"/>
  <c r="C1036" i="23"/>
  <c r="A1036" i="23"/>
  <c r="B1035" i="23"/>
  <c r="C1035" i="23"/>
  <c r="A1035" i="23"/>
  <c r="B1034" i="23"/>
  <c r="C1034" i="23"/>
  <c r="A1034" i="23"/>
  <c r="B1033" i="23"/>
  <c r="C1033" i="23"/>
  <c r="A1033" i="23"/>
  <c r="B1032" i="23"/>
  <c r="C1032" i="23"/>
  <c r="A1032" i="23"/>
  <c r="B1031" i="23"/>
  <c r="C1031" i="23"/>
  <c r="A1031" i="23"/>
  <c r="B1030" i="23"/>
  <c r="C1030" i="23"/>
  <c r="A1030" i="23"/>
  <c r="B1029" i="23"/>
  <c r="C1029" i="23"/>
  <c r="A1029" i="23"/>
  <c r="B1028" i="23"/>
  <c r="C1028" i="23"/>
  <c r="A1028" i="23"/>
  <c r="B1027" i="23"/>
  <c r="C1027" i="23"/>
  <c r="A1027" i="23"/>
  <c r="B1026" i="23"/>
  <c r="C1026" i="23"/>
  <c r="A1026" i="23"/>
  <c r="B1025" i="23"/>
  <c r="C1025" i="23"/>
  <c r="A1025" i="23"/>
  <c r="B1024" i="23"/>
  <c r="C1024" i="23"/>
  <c r="A1024" i="23"/>
  <c r="B1023" i="23"/>
  <c r="C1023" i="23"/>
  <c r="A1023" i="23"/>
  <c r="B1022" i="23"/>
  <c r="C1022" i="23"/>
  <c r="A1022" i="23"/>
  <c r="B1021" i="23"/>
  <c r="C1021" i="23"/>
  <c r="A1021" i="23"/>
  <c r="B1020" i="23"/>
  <c r="C1020" i="23"/>
  <c r="A1020" i="23"/>
  <c r="B1019" i="23"/>
  <c r="C1019" i="23"/>
  <c r="A1019" i="23"/>
  <c r="B1018" i="23"/>
  <c r="C1018" i="23"/>
  <c r="A1018" i="23"/>
  <c r="B1017" i="23"/>
  <c r="C1017" i="23"/>
  <c r="A1017" i="23"/>
  <c r="B1016" i="23"/>
  <c r="C1016" i="23"/>
  <c r="A1016" i="23"/>
  <c r="B1015" i="23"/>
  <c r="C1015" i="23"/>
  <c r="A1015" i="23"/>
  <c r="B1014" i="23"/>
  <c r="C1014" i="23"/>
  <c r="A1014" i="23"/>
  <c r="B1013" i="23"/>
  <c r="C1013" i="23"/>
  <c r="A1013" i="23"/>
  <c r="B1012" i="23"/>
  <c r="C1012" i="23"/>
  <c r="A1012" i="23"/>
  <c r="B1011" i="23"/>
  <c r="C1011" i="23"/>
  <c r="A1011" i="23"/>
  <c r="B1010" i="23"/>
  <c r="C1010" i="23"/>
  <c r="A1010" i="23"/>
  <c r="B1009" i="23"/>
  <c r="C1009" i="23"/>
  <c r="A1009" i="23"/>
  <c r="B1008" i="23"/>
  <c r="C1008" i="23"/>
  <c r="A1008" i="23"/>
  <c r="B1007" i="23"/>
  <c r="C1007" i="23"/>
  <c r="A1007" i="23"/>
  <c r="B1006" i="23"/>
  <c r="C1006" i="23"/>
  <c r="A1006" i="23"/>
  <c r="B1005" i="23"/>
  <c r="C1005" i="23"/>
  <c r="A1005" i="23"/>
  <c r="B1004" i="23"/>
  <c r="C1004" i="23"/>
  <c r="A1004" i="23"/>
  <c r="B1003" i="23"/>
  <c r="C1003" i="23"/>
  <c r="A1003" i="23"/>
  <c r="B1002" i="23"/>
  <c r="C1002" i="23"/>
  <c r="A1002" i="23"/>
  <c r="B1001" i="23"/>
  <c r="C1001" i="23"/>
  <c r="A1001" i="23"/>
  <c r="B1000" i="23"/>
  <c r="C1000" i="23"/>
  <c r="A1000" i="23"/>
  <c r="B999" i="23"/>
  <c r="C999" i="23"/>
  <c r="A999" i="23"/>
  <c r="B998" i="23"/>
  <c r="C998" i="23"/>
  <c r="A998" i="23"/>
  <c r="B997" i="23"/>
  <c r="C997" i="23"/>
  <c r="A997" i="23"/>
  <c r="B996" i="23"/>
  <c r="C996" i="23"/>
  <c r="A996" i="23"/>
  <c r="B995" i="23"/>
  <c r="C995" i="23"/>
  <c r="A995" i="23"/>
  <c r="B994" i="23"/>
  <c r="C994" i="23"/>
  <c r="A994" i="23"/>
  <c r="B993" i="23"/>
  <c r="C993" i="23"/>
  <c r="A993" i="23"/>
  <c r="B992" i="23"/>
  <c r="C992" i="23"/>
  <c r="A992" i="23"/>
  <c r="B991" i="23"/>
  <c r="C991" i="23"/>
  <c r="A991" i="23"/>
  <c r="B990" i="23"/>
  <c r="C990" i="23"/>
  <c r="A990" i="23"/>
  <c r="B989" i="23"/>
  <c r="C989" i="23"/>
  <c r="A989" i="23"/>
  <c r="B988" i="23"/>
  <c r="C988" i="23"/>
  <c r="A988" i="23"/>
  <c r="B987" i="23"/>
  <c r="C987" i="23"/>
  <c r="A987" i="23"/>
  <c r="B986" i="23"/>
  <c r="C986" i="23"/>
  <c r="A986" i="23"/>
  <c r="B985" i="23"/>
  <c r="C985" i="23"/>
  <c r="A985" i="23"/>
  <c r="B984" i="23"/>
  <c r="C984" i="23"/>
  <c r="A984" i="23"/>
  <c r="B983" i="23"/>
  <c r="C983" i="23"/>
  <c r="A983" i="23"/>
  <c r="B982" i="23"/>
  <c r="C982" i="23"/>
  <c r="A982" i="23"/>
  <c r="B981" i="23"/>
  <c r="C981" i="23"/>
  <c r="A981" i="23"/>
  <c r="B980" i="23"/>
  <c r="C980" i="23"/>
  <c r="A980" i="23"/>
  <c r="B979" i="23"/>
  <c r="C979" i="23"/>
  <c r="A979" i="23"/>
  <c r="B978" i="23"/>
  <c r="C978" i="23"/>
  <c r="A978" i="23"/>
  <c r="B977" i="23"/>
  <c r="C977" i="23"/>
  <c r="A977" i="23"/>
  <c r="B976" i="23"/>
  <c r="C976" i="23"/>
  <c r="A976" i="23"/>
  <c r="B975" i="23"/>
  <c r="C975" i="23"/>
  <c r="A975" i="23"/>
  <c r="B974" i="23"/>
  <c r="C974" i="23"/>
  <c r="A974" i="23"/>
  <c r="B973" i="23"/>
  <c r="C973" i="23"/>
  <c r="A973" i="23"/>
  <c r="B972" i="23"/>
  <c r="C972" i="23"/>
  <c r="A972" i="23"/>
  <c r="B971" i="23"/>
  <c r="C971" i="23"/>
  <c r="A971" i="23"/>
  <c r="B970" i="23"/>
  <c r="C970" i="23"/>
  <c r="A970" i="23"/>
  <c r="B969" i="23"/>
  <c r="C969" i="23"/>
  <c r="A969" i="23"/>
  <c r="B968" i="23"/>
  <c r="C968" i="23"/>
  <c r="A968" i="23"/>
  <c r="B967" i="23"/>
  <c r="C967" i="23"/>
  <c r="A967" i="23"/>
  <c r="B966" i="23"/>
  <c r="C966" i="23"/>
  <c r="A966" i="23"/>
  <c r="B965" i="23"/>
  <c r="C965" i="23"/>
  <c r="A965" i="23"/>
  <c r="B964" i="23"/>
  <c r="C964" i="23"/>
  <c r="A964" i="23"/>
  <c r="B963" i="23"/>
  <c r="C963" i="23"/>
  <c r="A963" i="23"/>
  <c r="B962" i="23"/>
  <c r="C962" i="23"/>
  <c r="A962" i="23"/>
  <c r="B961" i="23"/>
  <c r="C961" i="23"/>
  <c r="A961" i="23"/>
  <c r="B960" i="23"/>
  <c r="C960" i="23"/>
  <c r="A960" i="23"/>
  <c r="B959" i="23"/>
  <c r="C959" i="23"/>
  <c r="A959" i="23"/>
  <c r="B958" i="23"/>
  <c r="C958" i="23"/>
  <c r="A958" i="23"/>
  <c r="B957" i="23"/>
  <c r="C957" i="23"/>
  <c r="A957" i="23"/>
  <c r="B956" i="23"/>
  <c r="C956" i="23"/>
  <c r="A956" i="23"/>
  <c r="B955" i="23"/>
  <c r="C955" i="23"/>
  <c r="A955" i="23"/>
  <c r="B954" i="23"/>
  <c r="C954" i="23"/>
  <c r="A954" i="23"/>
  <c r="B953" i="23"/>
  <c r="C953" i="23"/>
  <c r="A953" i="23"/>
  <c r="B952" i="23"/>
  <c r="C952" i="23"/>
  <c r="A952" i="23"/>
  <c r="B951" i="23"/>
  <c r="C951" i="23"/>
  <c r="A951" i="23"/>
  <c r="B950" i="23"/>
  <c r="C950" i="23"/>
  <c r="A950" i="23"/>
  <c r="B949" i="23"/>
  <c r="C949" i="23"/>
  <c r="A949" i="23"/>
  <c r="B948" i="23"/>
  <c r="C948" i="23"/>
  <c r="A948" i="23"/>
  <c r="B947" i="23"/>
  <c r="C947" i="23"/>
  <c r="A947" i="23"/>
  <c r="B946" i="23"/>
  <c r="C946" i="23"/>
  <c r="A946" i="23"/>
  <c r="B945" i="23"/>
  <c r="C945" i="23"/>
  <c r="A945" i="23"/>
  <c r="B944" i="23"/>
  <c r="C944" i="23"/>
  <c r="A944" i="23"/>
  <c r="B943" i="23"/>
  <c r="C943" i="23"/>
  <c r="A943" i="23"/>
  <c r="B942" i="23"/>
  <c r="C942" i="23"/>
  <c r="A942" i="23"/>
  <c r="B941" i="23"/>
  <c r="C941" i="23"/>
  <c r="A941" i="23"/>
  <c r="B940" i="23"/>
  <c r="C940" i="23"/>
  <c r="A940" i="23"/>
  <c r="B939" i="23"/>
  <c r="C939" i="23"/>
  <c r="A939" i="23"/>
  <c r="B938" i="23"/>
  <c r="C938" i="23"/>
  <c r="A938" i="23"/>
  <c r="B937" i="23"/>
  <c r="C937" i="23"/>
  <c r="A937" i="23"/>
  <c r="B936" i="23"/>
  <c r="C936" i="23"/>
  <c r="A936" i="23"/>
  <c r="B935" i="23"/>
  <c r="C935" i="23"/>
  <c r="A935" i="23"/>
  <c r="B934" i="23"/>
  <c r="C934" i="23"/>
  <c r="A934" i="23"/>
  <c r="B933" i="23"/>
  <c r="C933" i="23"/>
  <c r="A933" i="23"/>
  <c r="B932" i="23"/>
  <c r="C932" i="23"/>
  <c r="A932" i="23"/>
  <c r="B931" i="23"/>
  <c r="C931" i="23"/>
  <c r="A931" i="23"/>
  <c r="B930" i="23"/>
  <c r="C930" i="23"/>
  <c r="A930" i="23"/>
  <c r="B929" i="23"/>
  <c r="C929" i="23"/>
  <c r="A929" i="23"/>
  <c r="B928" i="23"/>
  <c r="C928" i="23"/>
  <c r="A928" i="23"/>
  <c r="B927" i="23"/>
  <c r="C927" i="23"/>
  <c r="A927" i="23"/>
  <c r="B926" i="23"/>
  <c r="C926" i="23"/>
  <c r="A926" i="23"/>
  <c r="B925" i="23"/>
  <c r="C925" i="23"/>
  <c r="A925" i="23"/>
  <c r="B924" i="23"/>
  <c r="C924" i="23"/>
  <c r="A924" i="23"/>
  <c r="B923" i="23"/>
  <c r="C923" i="23"/>
  <c r="A923" i="23"/>
  <c r="B922" i="23"/>
  <c r="C922" i="23"/>
  <c r="A922" i="23"/>
  <c r="B921" i="23"/>
  <c r="C921" i="23"/>
  <c r="A921" i="23"/>
  <c r="B920" i="23"/>
  <c r="C920" i="23"/>
  <c r="A920" i="23"/>
  <c r="B919" i="23"/>
  <c r="C919" i="23"/>
  <c r="A919" i="23"/>
  <c r="B918" i="23"/>
  <c r="C918" i="23"/>
  <c r="A918" i="23"/>
  <c r="B917" i="23"/>
  <c r="C917" i="23"/>
  <c r="A917" i="23"/>
  <c r="B916" i="23"/>
  <c r="C916" i="23"/>
  <c r="A916" i="23"/>
  <c r="B915" i="23"/>
  <c r="C915" i="23"/>
  <c r="A915" i="23"/>
  <c r="B914" i="23"/>
  <c r="C914" i="23"/>
  <c r="A914" i="23"/>
  <c r="B913" i="23"/>
  <c r="C913" i="23"/>
  <c r="A913" i="23"/>
  <c r="B912" i="23"/>
  <c r="C912" i="23"/>
  <c r="A912" i="23"/>
  <c r="B911" i="23"/>
  <c r="C911" i="23"/>
  <c r="A911" i="23"/>
  <c r="B910" i="23"/>
  <c r="C910" i="23"/>
  <c r="A910" i="23"/>
  <c r="B909" i="23"/>
  <c r="C909" i="23"/>
  <c r="A909" i="23"/>
  <c r="B908" i="23"/>
  <c r="C908" i="23"/>
  <c r="A908" i="23"/>
  <c r="B907" i="23"/>
  <c r="C907" i="23"/>
  <c r="A907" i="23"/>
  <c r="B906" i="23"/>
  <c r="C906" i="23"/>
  <c r="A906" i="23"/>
  <c r="B905" i="23"/>
  <c r="C905" i="23"/>
  <c r="A905" i="23"/>
  <c r="B904" i="23"/>
  <c r="C904" i="23"/>
  <c r="A904" i="23"/>
  <c r="B903" i="23"/>
  <c r="C903" i="23"/>
  <c r="A903" i="23"/>
  <c r="B902" i="23"/>
  <c r="C902" i="23"/>
  <c r="A902" i="23"/>
  <c r="B901" i="23"/>
  <c r="C901" i="23"/>
  <c r="A901" i="23"/>
  <c r="B900" i="23"/>
  <c r="C900" i="23"/>
  <c r="A900" i="23"/>
  <c r="B899" i="23"/>
  <c r="C899" i="23"/>
  <c r="A899" i="23"/>
  <c r="B898" i="23"/>
  <c r="C898" i="23"/>
  <c r="A898" i="23"/>
  <c r="B897" i="23"/>
  <c r="C897" i="23"/>
  <c r="A897" i="23"/>
  <c r="B896" i="23"/>
  <c r="C896" i="23"/>
  <c r="A896" i="23"/>
  <c r="B895" i="23"/>
  <c r="C895" i="23"/>
  <c r="A895" i="23"/>
  <c r="B894" i="23"/>
  <c r="C894" i="23"/>
  <c r="A894" i="23"/>
  <c r="B893" i="23"/>
  <c r="C893" i="23"/>
  <c r="A893" i="23"/>
  <c r="B892" i="23"/>
  <c r="C892" i="23"/>
  <c r="A892" i="23"/>
  <c r="B891" i="23"/>
  <c r="C891" i="23"/>
  <c r="A891" i="23"/>
  <c r="B890" i="23"/>
  <c r="C890" i="23"/>
  <c r="A890" i="23"/>
  <c r="B889" i="23"/>
  <c r="C889" i="23"/>
  <c r="A889" i="23"/>
  <c r="B888" i="23"/>
  <c r="C888" i="23"/>
  <c r="A888" i="23"/>
  <c r="B887" i="23"/>
  <c r="C887" i="23"/>
  <c r="A887" i="23"/>
  <c r="B886" i="23"/>
  <c r="C886" i="23"/>
  <c r="A886" i="23"/>
  <c r="B885" i="23"/>
  <c r="C885" i="23"/>
  <c r="A885" i="23"/>
  <c r="B884" i="23"/>
  <c r="C884" i="23"/>
  <c r="A884" i="23"/>
  <c r="B883" i="23"/>
  <c r="C883" i="23"/>
  <c r="A883" i="23"/>
  <c r="B882" i="23"/>
  <c r="C882" i="23"/>
  <c r="A882" i="23"/>
  <c r="B881" i="23"/>
  <c r="C881" i="23"/>
  <c r="A881" i="23"/>
  <c r="B880" i="23"/>
  <c r="C880" i="23"/>
  <c r="A880" i="23"/>
  <c r="B879" i="23"/>
  <c r="C879" i="23"/>
  <c r="A879" i="23"/>
  <c r="B878" i="23"/>
  <c r="C878" i="23"/>
  <c r="A878" i="23"/>
  <c r="B877" i="23"/>
  <c r="C877" i="23"/>
  <c r="A877" i="23"/>
  <c r="B876" i="23"/>
  <c r="C876" i="23"/>
  <c r="A876" i="23"/>
  <c r="B875" i="23"/>
  <c r="C875" i="23"/>
  <c r="A875" i="23"/>
  <c r="B874" i="23"/>
  <c r="C874" i="23"/>
  <c r="A874" i="23"/>
  <c r="B873" i="23"/>
  <c r="C873" i="23"/>
  <c r="A873" i="23"/>
  <c r="B872" i="23"/>
  <c r="C872" i="23"/>
  <c r="A872" i="23"/>
  <c r="B871" i="23"/>
  <c r="C871" i="23"/>
  <c r="A871" i="23"/>
  <c r="B870" i="23"/>
  <c r="C870" i="23"/>
  <c r="A870" i="23"/>
  <c r="B869" i="23"/>
  <c r="C869" i="23"/>
  <c r="A869" i="23"/>
  <c r="B868" i="23"/>
  <c r="C868" i="23"/>
  <c r="A868" i="23"/>
  <c r="B867" i="23"/>
  <c r="C867" i="23"/>
  <c r="A867" i="23"/>
  <c r="B866" i="23"/>
  <c r="C866" i="23"/>
  <c r="A866" i="23"/>
  <c r="B865" i="23"/>
  <c r="C865" i="23"/>
  <c r="A865" i="23"/>
  <c r="B864" i="23"/>
  <c r="C864" i="23"/>
  <c r="A864" i="23"/>
  <c r="B863" i="23"/>
  <c r="C863" i="23"/>
  <c r="A863" i="23"/>
  <c r="B862" i="23"/>
  <c r="C862" i="23"/>
  <c r="A862" i="23"/>
  <c r="B861" i="23"/>
  <c r="C861" i="23"/>
  <c r="A861" i="23"/>
  <c r="B860" i="23"/>
  <c r="C860" i="23"/>
  <c r="A860" i="23"/>
  <c r="B859" i="23"/>
  <c r="C859" i="23"/>
  <c r="A859" i="23"/>
  <c r="B858" i="23"/>
  <c r="C858" i="23"/>
  <c r="A858" i="23"/>
  <c r="B857" i="23"/>
  <c r="C857" i="23"/>
  <c r="A857" i="23"/>
  <c r="B856" i="23"/>
  <c r="C856" i="23"/>
  <c r="A856" i="23"/>
  <c r="B855" i="23"/>
  <c r="C855" i="23"/>
  <c r="A855" i="23"/>
  <c r="B854" i="23"/>
  <c r="C854" i="23"/>
  <c r="A854" i="23"/>
  <c r="B853" i="23"/>
  <c r="C853" i="23"/>
  <c r="A853" i="23"/>
  <c r="B852" i="23"/>
  <c r="C852" i="23"/>
  <c r="A852" i="23"/>
  <c r="B851" i="23"/>
  <c r="C851" i="23"/>
  <c r="A851" i="23"/>
  <c r="B850" i="23"/>
  <c r="C850" i="23"/>
  <c r="A850" i="23"/>
  <c r="B849" i="23"/>
  <c r="C849" i="23"/>
  <c r="A849" i="23"/>
  <c r="B848" i="23"/>
  <c r="C848" i="23"/>
  <c r="A848" i="23"/>
  <c r="B847" i="23"/>
  <c r="C847" i="23"/>
  <c r="A847" i="23"/>
  <c r="B846" i="23"/>
  <c r="C846" i="23"/>
  <c r="A846" i="23"/>
  <c r="B845" i="23"/>
  <c r="C845" i="23"/>
  <c r="A845" i="23"/>
  <c r="B844" i="23"/>
  <c r="C844" i="23"/>
  <c r="A844" i="23"/>
  <c r="B843" i="23"/>
  <c r="C843" i="23"/>
  <c r="A843" i="23"/>
  <c r="B842" i="23"/>
  <c r="C842" i="23"/>
  <c r="A842" i="23"/>
  <c r="B841" i="23"/>
  <c r="C841" i="23"/>
  <c r="A841" i="23"/>
  <c r="B840" i="23"/>
  <c r="C840" i="23"/>
  <c r="A840" i="23"/>
  <c r="B839" i="23"/>
  <c r="C839" i="23"/>
  <c r="A839" i="23"/>
  <c r="B838" i="23"/>
  <c r="C838" i="23"/>
  <c r="A838" i="23"/>
  <c r="B837" i="23"/>
  <c r="C837" i="23"/>
  <c r="A837" i="23"/>
  <c r="B836" i="23"/>
  <c r="C836" i="23"/>
  <c r="A836" i="23"/>
  <c r="B835" i="23"/>
  <c r="C835" i="23"/>
  <c r="A835" i="23"/>
  <c r="B834" i="23"/>
  <c r="C834" i="23"/>
  <c r="A834" i="23"/>
  <c r="B833" i="23"/>
  <c r="C833" i="23"/>
  <c r="A833" i="23"/>
  <c r="B832" i="23"/>
  <c r="C832" i="23"/>
  <c r="A832" i="23"/>
  <c r="B831" i="23"/>
  <c r="C831" i="23"/>
  <c r="A831" i="23"/>
  <c r="B830" i="23"/>
  <c r="C830" i="23"/>
  <c r="A830" i="23"/>
  <c r="B829" i="23"/>
  <c r="C829" i="23"/>
  <c r="A829" i="23"/>
  <c r="B828" i="23"/>
  <c r="C828" i="23"/>
  <c r="A828" i="23"/>
  <c r="B827" i="23"/>
  <c r="C827" i="23"/>
  <c r="A827" i="23"/>
  <c r="B826" i="23"/>
  <c r="C826" i="23"/>
  <c r="A826" i="23"/>
  <c r="B825" i="23"/>
  <c r="C825" i="23"/>
  <c r="A825" i="23"/>
  <c r="B824" i="23"/>
  <c r="C824" i="23"/>
  <c r="A824" i="23"/>
  <c r="B823" i="23"/>
  <c r="C823" i="23"/>
  <c r="A823" i="23"/>
  <c r="B822" i="23"/>
  <c r="C822" i="23"/>
  <c r="A822" i="23"/>
  <c r="B821" i="23"/>
  <c r="C821" i="23"/>
  <c r="A821" i="23"/>
  <c r="B820" i="23"/>
  <c r="C820" i="23"/>
  <c r="A820" i="23"/>
  <c r="B819" i="23"/>
  <c r="C819" i="23"/>
  <c r="A819" i="23"/>
  <c r="B818" i="23"/>
  <c r="C818" i="23"/>
  <c r="A818" i="23"/>
  <c r="B817" i="23"/>
  <c r="C817" i="23"/>
  <c r="A817" i="23"/>
  <c r="B816" i="23"/>
  <c r="C816" i="23"/>
  <c r="A816" i="23"/>
  <c r="B815" i="23"/>
  <c r="C815" i="23"/>
  <c r="A815" i="23"/>
  <c r="B814" i="23"/>
  <c r="C814" i="23"/>
  <c r="A814" i="23"/>
  <c r="B813" i="23"/>
  <c r="C813" i="23"/>
  <c r="A813" i="23"/>
  <c r="B812" i="23"/>
  <c r="C812" i="23"/>
  <c r="A812" i="23"/>
  <c r="B811" i="23"/>
  <c r="C811" i="23"/>
  <c r="A811" i="23"/>
  <c r="B810" i="23"/>
  <c r="C810" i="23"/>
  <c r="A810" i="23"/>
  <c r="B809" i="23"/>
  <c r="C809" i="23"/>
  <c r="A809" i="23"/>
  <c r="B808" i="23"/>
  <c r="C808" i="23"/>
  <c r="A808" i="23"/>
  <c r="B807" i="23"/>
  <c r="C807" i="23"/>
  <c r="A807" i="23"/>
  <c r="B806" i="23"/>
  <c r="C806" i="23"/>
  <c r="A806" i="23"/>
  <c r="B805" i="23"/>
  <c r="C805" i="23"/>
  <c r="A805" i="23"/>
  <c r="B804" i="23"/>
  <c r="C804" i="23"/>
  <c r="A804" i="23"/>
  <c r="B803" i="23"/>
  <c r="C803" i="23"/>
  <c r="A803" i="23"/>
  <c r="B802" i="23"/>
  <c r="C802" i="23"/>
  <c r="A802" i="23"/>
  <c r="B801" i="23"/>
  <c r="C801" i="23"/>
  <c r="A801" i="23"/>
  <c r="B800" i="23"/>
  <c r="C800" i="23"/>
  <c r="A800" i="23"/>
  <c r="B799" i="23"/>
  <c r="C799" i="23"/>
  <c r="A799" i="23"/>
  <c r="B798" i="23"/>
  <c r="C798" i="23"/>
  <c r="A798" i="23"/>
  <c r="B797" i="23"/>
  <c r="C797" i="23"/>
  <c r="A797" i="23"/>
  <c r="B796" i="23"/>
  <c r="C796" i="23"/>
  <c r="A796" i="23"/>
  <c r="B795" i="23"/>
  <c r="C795" i="23"/>
  <c r="A795" i="23"/>
  <c r="B794" i="23"/>
  <c r="C794" i="23"/>
  <c r="A794" i="23"/>
  <c r="B793" i="23"/>
  <c r="C793" i="23"/>
  <c r="A793" i="23"/>
  <c r="B792" i="23"/>
  <c r="C792" i="23"/>
  <c r="A792" i="23"/>
  <c r="B791" i="23"/>
  <c r="C791" i="23"/>
  <c r="A791" i="23"/>
  <c r="B790" i="23"/>
  <c r="C790" i="23"/>
  <c r="A790" i="23"/>
  <c r="B789" i="23"/>
  <c r="C789" i="23"/>
  <c r="A789" i="23"/>
  <c r="B788" i="23"/>
  <c r="C788" i="23"/>
  <c r="A788" i="23"/>
  <c r="B787" i="23"/>
  <c r="C787" i="23"/>
  <c r="A787" i="23"/>
  <c r="B786" i="23"/>
  <c r="C786" i="23"/>
  <c r="A786" i="23"/>
  <c r="B785" i="23"/>
  <c r="C785" i="23"/>
  <c r="A785" i="23"/>
  <c r="B784" i="23"/>
  <c r="C784" i="23"/>
  <c r="A784" i="23"/>
  <c r="B783" i="23"/>
  <c r="C783" i="23"/>
  <c r="A783" i="23"/>
  <c r="B782" i="23"/>
  <c r="C782" i="23"/>
  <c r="A782" i="23"/>
  <c r="B781" i="23"/>
  <c r="C781" i="23"/>
  <c r="A781" i="23"/>
  <c r="B780" i="23"/>
  <c r="C780" i="23"/>
  <c r="A780" i="23"/>
  <c r="B779" i="23"/>
  <c r="C779" i="23"/>
  <c r="A779" i="23"/>
  <c r="B778" i="23"/>
  <c r="C778" i="23"/>
  <c r="A778" i="23"/>
  <c r="B777" i="23"/>
  <c r="C777" i="23"/>
  <c r="A777" i="23"/>
  <c r="B776" i="23"/>
  <c r="C776" i="23"/>
  <c r="A776" i="23"/>
  <c r="B775" i="23"/>
  <c r="C775" i="23"/>
  <c r="A775" i="23"/>
  <c r="B774" i="23"/>
  <c r="C774" i="23"/>
  <c r="A774" i="23"/>
  <c r="B773" i="23"/>
  <c r="C773" i="23"/>
  <c r="A773" i="23"/>
  <c r="B772" i="23"/>
  <c r="C772" i="23"/>
  <c r="A772" i="23"/>
  <c r="B771" i="23"/>
  <c r="C771" i="23"/>
  <c r="A771" i="23"/>
  <c r="B770" i="23"/>
  <c r="C770" i="23"/>
  <c r="A770" i="23"/>
  <c r="B769" i="23"/>
  <c r="C769" i="23"/>
  <c r="A769" i="23"/>
  <c r="B768" i="23"/>
  <c r="C768" i="23"/>
  <c r="A768" i="23"/>
  <c r="B767" i="23"/>
  <c r="C767" i="23"/>
  <c r="A767" i="23"/>
  <c r="B766" i="23"/>
  <c r="C766" i="23"/>
  <c r="A766" i="23"/>
  <c r="B765" i="23"/>
  <c r="C765" i="23"/>
  <c r="A765" i="23"/>
  <c r="B764" i="23"/>
  <c r="C764" i="23"/>
  <c r="A764" i="23"/>
  <c r="B763" i="23"/>
  <c r="C763" i="23"/>
  <c r="A763" i="23"/>
  <c r="B762" i="23"/>
  <c r="C762" i="23"/>
  <c r="A762" i="23"/>
  <c r="B761" i="23"/>
  <c r="C761" i="23"/>
  <c r="A761" i="23"/>
  <c r="B760" i="23"/>
  <c r="C760" i="23"/>
  <c r="A760" i="23"/>
  <c r="B759" i="23"/>
  <c r="C759" i="23"/>
  <c r="A759" i="23"/>
  <c r="B758" i="23"/>
  <c r="C758" i="23"/>
  <c r="A758" i="23"/>
  <c r="B757" i="23"/>
  <c r="C757" i="23"/>
  <c r="A757" i="23"/>
  <c r="B756" i="23"/>
  <c r="C756" i="23"/>
  <c r="A756" i="23"/>
  <c r="B755" i="23"/>
  <c r="C755" i="23"/>
  <c r="A755" i="23"/>
  <c r="B754" i="23"/>
  <c r="C754" i="23"/>
  <c r="A754" i="23"/>
  <c r="B753" i="23"/>
  <c r="C753" i="23"/>
  <c r="A753" i="23"/>
  <c r="B752" i="23"/>
  <c r="C752" i="23"/>
  <c r="A752" i="23"/>
  <c r="B751" i="23"/>
  <c r="C751" i="23"/>
  <c r="A751" i="23"/>
  <c r="B750" i="23"/>
  <c r="C750" i="23"/>
  <c r="A750" i="23"/>
  <c r="B749" i="23"/>
  <c r="C749" i="23"/>
  <c r="A749" i="23"/>
  <c r="B748" i="23"/>
  <c r="C748" i="23"/>
  <c r="A748" i="23"/>
  <c r="B747" i="23"/>
  <c r="C747" i="23"/>
  <c r="A747" i="23"/>
  <c r="B746" i="23"/>
  <c r="C746" i="23"/>
  <c r="A746" i="23"/>
  <c r="B745" i="23"/>
  <c r="C745" i="23"/>
  <c r="A745" i="23"/>
  <c r="B744" i="23"/>
  <c r="C744" i="23"/>
  <c r="A744" i="23"/>
  <c r="B743" i="23"/>
  <c r="C743" i="23"/>
  <c r="A743" i="23"/>
  <c r="B742" i="23"/>
  <c r="C742" i="23"/>
  <c r="A742" i="23"/>
  <c r="B741" i="23"/>
  <c r="C741" i="23"/>
  <c r="A741" i="23"/>
  <c r="B740" i="23"/>
  <c r="C740" i="23"/>
  <c r="A740" i="23"/>
  <c r="B739" i="23"/>
  <c r="C739" i="23"/>
  <c r="A739" i="23"/>
  <c r="B738" i="23"/>
  <c r="C738" i="23"/>
  <c r="A738" i="23"/>
  <c r="B737" i="23"/>
  <c r="C737" i="23"/>
  <c r="A737" i="23"/>
  <c r="B736" i="23"/>
  <c r="C736" i="23"/>
  <c r="A736" i="23"/>
  <c r="B735" i="23"/>
  <c r="C735" i="23"/>
  <c r="A735" i="23"/>
  <c r="B734" i="23"/>
  <c r="C734" i="23"/>
  <c r="A734" i="23"/>
  <c r="B733" i="23"/>
  <c r="C733" i="23"/>
  <c r="A733" i="23"/>
  <c r="B732" i="23"/>
  <c r="C732" i="23"/>
  <c r="A732" i="23"/>
  <c r="B731" i="23"/>
  <c r="C731" i="23"/>
  <c r="A731" i="23"/>
  <c r="B730" i="23"/>
  <c r="C730" i="23"/>
  <c r="A730" i="23"/>
  <c r="B729" i="23"/>
  <c r="C729" i="23"/>
  <c r="A729" i="23"/>
  <c r="B728" i="23"/>
  <c r="C728" i="23"/>
  <c r="A728" i="23"/>
  <c r="B727" i="23"/>
  <c r="C727" i="23"/>
  <c r="A727" i="23"/>
  <c r="B726" i="23"/>
  <c r="C726" i="23"/>
  <c r="A726" i="23"/>
  <c r="B725" i="23"/>
  <c r="C725" i="23"/>
  <c r="A725" i="23"/>
  <c r="B724" i="23"/>
  <c r="C724" i="23"/>
  <c r="A724" i="23"/>
  <c r="B723" i="23"/>
  <c r="C723" i="23"/>
  <c r="A723" i="23"/>
  <c r="B722" i="23"/>
  <c r="C722" i="23"/>
  <c r="A722" i="23"/>
  <c r="B721" i="23"/>
  <c r="C721" i="23"/>
  <c r="A721" i="23"/>
  <c r="B720" i="23"/>
  <c r="C720" i="23"/>
  <c r="A720" i="23"/>
  <c r="B719" i="23"/>
  <c r="C719" i="23"/>
  <c r="A719" i="23"/>
  <c r="B718" i="23"/>
  <c r="C718" i="23"/>
  <c r="A718" i="23"/>
  <c r="B717" i="23"/>
  <c r="C717" i="23"/>
  <c r="A717" i="23"/>
  <c r="B716" i="23"/>
  <c r="C716" i="23"/>
  <c r="A716" i="23"/>
  <c r="B715" i="23"/>
  <c r="C715" i="23"/>
  <c r="A715" i="23"/>
  <c r="B714" i="23"/>
  <c r="C714" i="23"/>
  <c r="A714" i="23"/>
  <c r="B713" i="23"/>
  <c r="C713" i="23"/>
  <c r="A713" i="23"/>
  <c r="B712" i="23"/>
  <c r="C712" i="23"/>
  <c r="A712" i="23"/>
  <c r="B711" i="23"/>
  <c r="C711" i="23"/>
  <c r="A711" i="23"/>
  <c r="B710" i="23"/>
  <c r="C710" i="23"/>
  <c r="A710" i="23"/>
  <c r="B709" i="23"/>
  <c r="C709" i="23"/>
  <c r="A709" i="23"/>
  <c r="B708" i="23"/>
  <c r="C708" i="23"/>
  <c r="A708" i="23"/>
  <c r="B707" i="23"/>
  <c r="C707" i="23"/>
  <c r="A707" i="23"/>
  <c r="B706" i="23"/>
  <c r="C706" i="23"/>
  <c r="A706" i="23"/>
  <c r="B705" i="23"/>
  <c r="C705" i="23"/>
  <c r="A705" i="23"/>
  <c r="B704" i="23"/>
  <c r="C704" i="23"/>
  <c r="A704" i="23"/>
  <c r="B703" i="23"/>
  <c r="C703" i="23"/>
  <c r="A703" i="23"/>
  <c r="B702" i="23"/>
  <c r="C702" i="23"/>
  <c r="A702" i="23"/>
  <c r="B701" i="23"/>
  <c r="C701" i="23"/>
  <c r="A701" i="23"/>
  <c r="B700" i="23"/>
  <c r="C700" i="23"/>
  <c r="A700" i="23"/>
  <c r="B699" i="23"/>
  <c r="C699" i="23"/>
  <c r="A699" i="23"/>
  <c r="B698" i="23"/>
  <c r="C698" i="23"/>
  <c r="A698" i="23"/>
  <c r="B697" i="23"/>
  <c r="C697" i="23"/>
  <c r="A697" i="23"/>
  <c r="B696" i="23"/>
  <c r="C696" i="23"/>
  <c r="A696" i="23"/>
  <c r="B695" i="23"/>
  <c r="C695" i="23"/>
  <c r="A695" i="23"/>
  <c r="B694" i="23"/>
  <c r="C694" i="23"/>
  <c r="A694" i="23"/>
  <c r="B693" i="23"/>
  <c r="C693" i="23"/>
  <c r="A693" i="23"/>
  <c r="B692" i="23"/>
  <c r="C692" i="23"/>
  <c r="A692" i="23"/>
  <c r="B691" i="23"/>
  <c r="C691" i="23"/>
  <c r="A691" i="23"/>
  <c r="B690" i="23"/>
  <c r="C690" i="23"/>
  <c r="A690" i="23"/>
  <c r="B689" i="23"/>
  <c r="C689" i="23"/>
  <c r="A689" i="23"/>
  <c r="B688" i="23"/>
  <c r="C688" i="23"/>
  <c r="A688" i="23"/>
  <c r="B687" i="23"/>
  <c r="C687" i="23"/>
  <c r="A687" i="23"/>
  <c r="B686" i="23"/>
  <c r="C686" i="23"/>
  <c r="A686" i="23"/>
  <c r="B685" i="23"/>
  <c r="C685" i="23"/>
  <c r="A685" i="23"/>
  <c r="B684" i="23"/>
  <c r="C684" i="23"/>
  <c r="A684" i="23"/>
  <c r="B683" i="23"/>
  <c r="C683" i="23"/>
  <c r="A683" i="23"/>
  <c r="B682" i="23"/>
  <c r="C682" i="23"/>
  <c r="A682" i="23"/>
  <c r="B681" i="23"/>
  <c r="C681" i="23"/>
  <c r="A681" i="23"/>
  <c r="B680" i="23"/>
  <c r="C680" i="23"/>
  <c r="A680" i="23"/>
  <c r="B679" i="23"/>
  <c r="C679" i="23"/>
  <c r="A679" i="23"/>
  <c r="B678" i="23"/>
  <c r="C678" i="23"/>
  <c r="A678" i="23"/>
  <c r="B677" i="23"/>
  <c r="C677" i="23"/>
  <c r="A677" i="23"/>
  <c r="B676" i="23"/>
  <c r="C676" i="23"/>
  <c r="A676" i="23"/>
  <c r="B675" i="23"/>
  <c r="C675" i="23"/>
  <c r="A675" i="23"/>
  <c r="B674" i="23"/>
  <c r="C674" i="23"/>
  <c r="A674" i="23"/>
  <c r="B673" i="23"/>
  <c r="C673" i="23"/>
  <c r="A673" i="23"/>
  <c r="B672" i="23"/>
  <c r="C672" i="23"/>
  <c r="A672" i="23"/>
  <c r="B671" i="23"/>
  <c r="C671" i="23"/>
  <c r="A671" i="23"/>
  <c r="B670" i="23"/>
  <c r="C670" i="23"/>
  <c r="A670" i="23"/>
  <c r="B669" i="23"/>
  <c r="C669" i="23"/>
  <c r="A669" i="23"/>
  <c r="B668" i="23"/>
  <c r="C668" i="23"/>
  <c r="A668" i="23"/>
  <c r="B667" i="23"/>
  <c r="C667" i="23"/>
  <c r="A667" i="23"/>
  <c r="B666" i="23"/>
  <c r="C666" i="23"/>
  <c r="A666" i="23"/>
  <c r="B665" i="23"/>
  <c r="C665" i="23"/>
  <c r="A665" i="23"/>
  <c r="B664" i="23"/>
  <c r="C664" i="23"/>
  <c r="A664" i="23"/>
  <c r="B663" i="23"/>
  <c r="C663" i="23"/>
  <c r="A663" i="23"/>
  <c r="B662" i="23"/>
  <c r="C662" i="23"/>
  <c r="A662" i="23"/>
  <c r="B661" i="23"/>
  <c r="C661" i="23"/>
  <c r="A661" i="23"/>
  <c r="B660" i="23"/>
  <c r="C660" i="23"/>
  <c r="A660" i="23"/>
  <c r="B659" i="23"/>
  <c r="C659" i="23"/>
  <c r="A659" i="23"/>
  <c r="B658" i="23"/>
  <c r="C658" i="23"/>
  <c r="A658" i="23"/>
  <c r="B657" i="23"/>
  <c r="C657" i="23"/>
  <c r="A657" i="23"/>
  <c r="B656" i="23"/>
  <c r="C656" i="23"/>
  <c r="A656" i="23"/>
  <c r="B655" i="23"/>
  <c r="C655" i="23"/>
  <c r="A655" i="23"/>
  <c r="B654" i="23"/>
  <c r="C654" i="23"/>
  <c r="A654" i="23"/>
  <c r="B653" i="23"/>
  <c r="C653" i="23"/>
  <c r="A653" i="23"/>
  <c r="B652" i="23"/>
  <c r="C652" i="23"/>
  <c r="A652" i="23"/>
  <c r="B651" i="23"/>
  <c r="C651" i="23"/>
  <c r="A651" i="23"/>
  <c r="B650" i="23"/>
  <c r="C650" i="23"/>
  <c r="A650" i="23"/>
  <c r="B649" i="23"/>
  <c r="C649" i="23"/>
  <c r="A649" i="23"/>
  <c r="B648" i="23"/>
  <c r="C648" i="23"/>
  <c r="A648" i="23"/>
  <c r="B647" i="23"/>
  <c r="C647" i="23"/>
  <c r="A647" i="23"/>
  <c r="B646" i="23"/>
  <c r="C646" i="23"/>
  <c r="A646" i="23"/>
  <c r="B645" i="23"/>
  <c r="C645" i="23"/>
  <c r="A645" i="23"/>
  <c r="B644" i="23"/>
  <c r="C644" i="23"/>
  <c r="A644" i="23"/>
  <c r="B643" i="23"/>
  <c r="C643" i="23"/>
  <c r="A643" i="23"/>
  <c r="B642" i="23"/>
  <c r="C642" i="23"/>
  <c r="A642" i="23"/>
  <c r="B641" i="23"/>
  <c r="C641" i="23"/>
  <c r="A641" i="23"/>
  <c r="B640" i="23"/>
  <c r="C640" i="23"/>
  <c r="A640" i="23"/>
  <c r="B639" i="23"/>
  <c r="C639" i="23"/>
  <c r="A639" i="23"/>
  <c r="B638" i="23"/>
  <c r="C638" i="23"/>
  <c r="A638" i="23"/>
  <c r="B637" i="23"/>
  <c r="C637" i="23"/>
  <c r="A637" i="23"/>
  <c r="B636" i="23"/>
  <c r="C636" i="23"/>
  <c r="A636" i="23"/>
  <c r="B635" i="23"/>
  <c r="C635" i="23"/>
  <c r="A635" i="23"/>
  <c r="B634" i="23"/>
  <c r="C634" i="23"/>
  <c r="A634" i="23"/>
  <c r="B633" i="23"/>
  <c r="C633" i="23"/>
  <c r="A633" i="23"/>
  <c r="B632" i="23"/>
  <c r="C632" i="23"/>
  <c r="A632" i="23"/>
  <c r="B631" i="23"/>
  <c r="C631" i="23"/>
  <c r="A631" i="23"/>
  <c r="B630" i="23"/>
  <c r="C630" i="23"/>
  <c r="A630" i="23"/>
  <c r="B629" i="23"/>
  <c r="C629" i="23"/>
  <c r="A629" i="23"/>
  <c r="B628" i="23"/>
  <c r="C628" i="23"/>
  <c r="A628" i="23"/>
  <c r="B627" i="23"/>
  <c r="C627" i="23"/>
  <c r="A627" i="23"/>
  <c r="B626" i="23"/>
  <c r="C626" i="23"/>
  <c r="A626" i="23"/>
  <c r="B625" i="23"/>
  <c r="C625" i="23"/>
  <c r="A625" i="23"/>
  <c r="B624" i="23"/>
  <c r="C624" i="23"/>
  <c r="A624" i="23"/>
  <c r="B623" i="23"/>
  <c r="C623" i="23"/>
  <c r="A623" i="23"/>
  <c r="B622" i="23"/>
  <c r="C622" i="23"/>
  <c r="A622" i="23"/>
  <c r="B621" i="23"/>
  <c r="C621" i="23"/>
  <c r="A621" i="23"/>
  <c r="B620" i="23"/>
  <c r="C620" i="23"/>
  <c r="A620" i="23"/>
  <c r="B619" i="23"/>
  <c r="C619" i="23"/>
  <c r="A619" i="23"/>
  <c r="B618" i="23"/>
  <c r="C618" i="23"/>
  <c r="A618" i="23"/>
  <c r="B617" i="23"/>
  <c r="C617" i="23"/>
  <c r="A617" i="23"/>
  <c r="B616" i="23"/>
  <c r="C616" i="23"/>
  <c r="A616" i="23"/>
  <c r="B615" i="23"/>
  <c r="C615" i="23"/>
  <c r="A615" i="23"/>
  <c r="B614" i="23"/>
  <c r="C614" i="23"/>
  <c r="A614" i="23"/>
  <c r="B613" i="23"/>
  <c r="C613" i="23"/>
  <c r="A613" i="23"/>
  <c r="B612" i="23"/>
  <c r="C612" i="23"/>
  <c r="A612" i="23"/>
  <c r="B611" i="23"/>
  <c r="C611" i="23"/>
  <c r="A611" i="23"/>
  <c r="B610" i="23"/>
  <c r="C610" i="23"/>
  <c r="A610" i="23"/>
  <c r="B609" i="23"/>
  <c r="C609" i="23"/>
  <c r="A609" i="23"/>
  <c r="B608" i="23"/>
  <c r="C608" i="23"/>
  <c r="A608" i="23"/>
  <c r="B607" i="23"/>
  <c r="C607" i="23"/>
  <c r="A607" i="23"/>
  <c r="B606" i="23"/>
  <c r="C606" i="23"/>
  <c r="A606" i="23"/>
  <c r="B605" i="23"/>
  <c r="C605" i="23"/>
  <c r="A605" i="23"/>
  <c r="B604" i="23"/>
  <c r="C604" i="23"/>
  <c r="A604" i="23"/>
  <c r="B603" i="23"/>
  <c r="C603" i="23"/>
  <c r="A603" i="23"/>
  <c r="B602" i="23"/>
  <c r="C602" i="23"/>
  <c r="A602" i="23"/>
  <c r="B601" i="23"/>
  <c r="C601" i="23"/>
  <c r="A601" i="23"/>
  <c r="B600" i="23"/>
  <c r="C600" i="23"/>
  <c r="A600" i="23"/>
  <c r="B599" i="23"/>
  <c r="C599" i="23"/>
  <c r="A599" i="23"/>
  <c r="B598" i="23"/>
  <c r="C598" i="23"/>
  <c r="A598" i="23"/>
  <c r="B597" i="23"/>
  <c r="C597" i="23"/>
  <c r="A597" i="23"/>
  <c r="B596" i="23"/>
  <c r="C596" i="23"/>
  <c r="A596" i="23"/>
  <c r="B595" i="23"/>
  <c r="C595" i="23"/>
  <c r="A595" i="23"/>
  <c r="B594" i="23"/>
  <c r="C594" i="23"/>
  <c r="A594" i="23"/>
  <c r="B593" i="23"/>
  <c r="C593" i="23"/>
  <c r="A593" i="23"/>
  <c r="B592" i="23"/>
  <c r="C592" i="23"/>
  <c r="A592" i="23"/>
  <c r="B591" i="23"/>
  <c r="C591" i="23"/>
  <c r="A591" i="23"/>
  <c r="B590" i="23"/>
  <c r="C590" i="23"/>
  <c r="A590" i="23"/>
  <c r="B589" i="23"/>
  <c r="C589" i="23"/>
  <c r="A589" i="23"/>
  <c r="B588" i="23"/>
  <c r="C588" i="23"/>
  <c r="A588" i="23"/>
  <c r="B587" i="23"/>
  <c r="C587" i="23"/>
  <c r="A587" i="23"/>
  <c r="B586" i="23"/>
  <c r="C586" i="23"/>
  <c r="A586" i="23"/>
  <c r="B585" i="23"/>
  <c r="C585" i="23"/>
  <c r="A585" i="23"/>
  <c r="B584" i="23"/>
  <c r="C584" i="23"/>
  <c r="A584" i="23"/>
  <c r="B583" i="23"/>
  <c r="C583" i="23"/>
  <c r="A583" i="23"/>
  <c r="B582" i="23"/>
  <c r="C582" i="23"/>
  <c r="A582" i="23"/>
  <c r="B581" i="23"/>
  <c r="C581" i="23"/>
  <c r="A581" i="23"/>
  <c r="B580" i="23"/>
  <c r="C580" i="23"/>
  <c r="A580" i="23"/>
  <c r="B579" i="23"/>
  <c r="C579" i="23"/>
  <c r="A579" i="23"/>
  <c r="B578" i="23"/>
  <c r="C578" i="23"/>
  <c r="A578" i="23"/>
  <c r="B577" i="23"/>
  <c r="C577" i="23"/>
  <c r="A577" i="23"/>
  <c r="B576" i="23"/>
  <c r="C576" i="23"/>
  <c r="A576" i="23"/>
  <c r="B575" i="23"/>
  <c r="C575" i="23"/>
  <c r="A575" i="23"/>
  <c r="B574" i="23"/>
  <c r="C574" i="23"/>
  <c r="A574" i="23"/>
  <c r="B573" i="23"/>
  <c r="C573" i="23"/>
  <c r="A573" i="23"/>
  <c r="B572" i="23"/>
  <c r="C572" i="23"/>
  <c r="A572" i="23"/>
  <c r="B571" i="23"/>
  <c r="C571" i="23"/>
  <c r="A571" i="23"/>
  <c r="B570" i="23"/>
  <c r="C570" i="23"/>
  <c r="A570" i="23"/>
  <c r="B569" i="23"/>
  <c r="C569" i="23"/>
  <c r="A569" i="23"/>
  <c r="B568" i="23"/>
  <c r="C568" i="23"/>
  <c r="A568" i="23"/>
  <c r="B567" i="23"/>
  <c r="C567" i="23"/>
  <c r="A567" i="23"/>
  <c r="B566" i="23"/>
  <c r="C566" i="23"/>
  <c r="A566" i="23"/>
  <c r="B565" i="23"/>
  <c r="C565" i="23"/>
  <c r="A565" i="23"/>
  <c r="B564" i="23"/>
  <c r="C564" i="23"/>
  <c r="A564" i="23"/>
  <c r="B563" i="23"/>
  <c r="C563" i="23"/>
  <c r="A563" i="23"/>
  <c r="B562" i="23"/>
  <c r="C562" i="23"/>
  <c r="A562" i="23"/>
  <c r="B561" i="23"/>
  <c r="C561" i="23"/>
  <c r="A561" i="23"/>
  <c r="B560" i="23"/>
  <c r="C560" i="23"/>
  <c r="A560" i="23"/>
  <c r="B559" i="23"/>
  <c r="C559" i="23"/>
  <c r="A559" i="23"/>
  <c r="B558" i="23"/>
  <c r="C558" i="23"/>
  <c r="A558" i="23"/>
  <c r="B557" i="23"/>
  <c r="C557" i="23"/>
  <c r="A557" i="23"/>
  <c r="B556" i="23"/>
  <c r="C556" i="23"/>
  <c r="A556" i="23"/>
  <c r="B555" i="23"/>
  <c r="C555" i="23"/>
  <c r="A555" i="23"/>
  <c r="B554" i="23"/>
  <c r="C554" i="23"/>
  <c r="A554" i="23"/>
  <c r="B553" i="23"/>
  <c r="C553" i="23"/>
  <c r="A553" i="23"/>
  <c r="B552" i="23"/>
  <c r="C552" i="23"/>
  <c r="A552" i="23"/>
  <c r="B551" i="23"/>
  <c r="C551" i="23"/>
  <c r="A551" i="23"/>
  <c r="B550" i="23"/>
  <c r="C550" i="23"/>
  <c r="A550" i="23"/>
  <c r="B549" i="23"/>
  <c r="C549" i="23"/>
  <c r="A549" i="23"/>
  <c r="B548" i="23"/>
  <c r="C548" i="23"/>
  <c r="A548" i="23"/>
  <c r="B547" i="23"/>
  <c r="C547" i="23"/>
  <c r="A547" i="23"/>
  <c r="B546" i="23"/>
  <c r="C546" i="23"/>
  <c r="A546" i="23"/>
  <c r="B545" i="23"/>
  <c r="C545" i="23"/>
  <c r="A545" i="23"/>
  <c r="B544" i="23"/>
  <c r="C544" i="23"/>
  <c r="A544" i="23"/>
  <c r="B543" i="23"/>
  <c r="C543" i="23"/>
  <c r="A543" i="23"/>
  <c r="B542" i="23"/>
  <c r="C542" i="23"/>
  <c r="A542" i="23"/>
  <c r="B541" i="23"/>
  <c r="C541" i="23"/>
  <c r="A541" i="23"/>
  <c r="B540" i="23"/>
  <c r="C540" i="23"/>
  <c r="A540" i="23"/>
  <c r="B539" i="23"/>
  <c r="C539" i="23"/>
  <c r="A539" i="23"/>
  <c r="B538" i="23"/>
  <c r="C538" i="23"/>
  <c r="A538" i="23"/>
  <c r="B537" i="23"/>
  <c r="C537" i="23"/>
  <c r="A537" i="23"/>
  <c r="B536" i="23"/>
  <c r="C536" i="23"/>
  <c r="A536" i="23"/>
  <c r="B535" i="23"/>
  <c r="C535" i="23"/>
  <c r="A535" i="23"/>
  <c r="B534" i="23"/>
  <c r="C534" i="23"/>
  <c r="A534" i="23"/>
  <c r="B533" i="23"/>
  <c r="C533" i="23"/>
  <c r="A533" i="23"/>
  <c r="B532" i="23"/>
  <c r="C532" i="23"/>
  <c r="A532" i="23"/>
  <c r="B531" i="23"/>
  <c r="C531" i="23"/>
  <c r="A531" i="23"/>
  <c r="B530" i="23"/>
  <c r="C530" i="23"/>
  <c r="A530" i="23"/>
  <c r="B529" i="23"/>
  <c r="C529" i="23"/>
  <c r="A529" i="23"/>
  <c r="B528" i="23"/>
  <c r="C528" i="23"/>
  <c r="A528" i="23"/>
  <c r="B527" i="23"/>
  <c r="C527" i="23"/>
  <c r="A527" i="23"/>
  <c r="B526" i="23"/>
  <c r="C526" i="23"/>
  <c r="A526" i="23"/>
  <c r="B525" i="23"/>
  <c r="C525" i="23"/>
  <c r="A525" i="23"/>
  <c r="B524" i="23"/>
  <c r="C524" i="23"/>
  <c r="A524" i="23"/>
  <c r="B523" i="23"/>
  <c r="C523" i="23"/>
  <c r="A523" i="23"/>
  <c r="B522" i="23"/>
  <c r="C522" i="23"/>
  <c r="A522" i="23"/>
  <c r="B521" i="23"/>
  <c r="C521" i="23"/>
  <c r="A521" i="23"/>
  <c r="B520" i="23"/>
  <c r="C520" i="23"/>
  <c r="A520" i="23"/>
  <c r="B519" i="23"/>
  <c r="C519" i="23"/>
  <c r="A519" i="23"/>
  <c r="B518" i="23"/>
  <c r="C518" i="23"/>
  <c r="A518" i="23"/>
  <c r="B517" i="23"/>
  <c r="C517" i="23"/>
  <c r="A517" i="23"/>
  <c r="B516" i="23"/>
  <c r="C516" i="23"/>
  <c r="A516" i="23"/>
  <c r="B515" i="23"/>
  <c r="C515" i="23"/>
  <c r="A515" i="23"/>
  <c r="B514" i="23"/>
  <c r="C514" i="23"/>
  <c r="A514" i="23"/>
  <c r="B513" i="23"/>
  <c r="C513" i="23"/>
  <c r="A513" i="23"/>
  <c r="B512" i="23"/>
  <c r="C512" i="23"/>
  <c r="A512" i="23"/>
  <c r="B511" i="23"/>
  <c r="C511" i="23"/>
  <c r="A511" i="23"/>
  <c r="B510" i="23"/>
  <c r="C510" i="23"/>
  <c r="A510" i="23"/>
  <c r="B509" i="23"/>
  <c r="C509" i="23"/>
  <c r="A509" i="23"/>
  <c r="B508" i="23"/>
  <c r="C508" i="23"/>
  <c r="A508" i="23"/>
  <c r="B507" i="23"/>
  <c r="C507" i="23"/>
  <c r="A507" i="23"/>
  <c r="B506" i="23"/>
  <c r="C506" i="23"/>
  <c r="A506" i="23"/>
  <c r="B505" i="23"/>
  <c r="C505" i="23"/>
  <c r="A505" i="23"/>
  <c r="B504" i="23"/>
  <c r="C504" i="23"/>
  <c r="A504" i="23"/>
  <c r="B503" i="23"/>
  <c r="C503" i="23"/>
  <c r="A503" i="23"/>
  <c r="B502" i="23"/>
  <c r="C502" i="23"/>
  <c r="A502" i="23"/>
  <c r="B501" i="23"/>
  <c r="C501" i="23"/>
  <c r="A501" i="23"/>
  <c r="B500" i="23"/>
  <c r="C500" i="23"/>
  <c r="A500" i="23"/>
  <c r="B499" i="23"/>
  <c r="C499" i="23"/>
  <c r="A499" i="23"/>
  <c r="B498" i="23"/>
  <c r="C498" i="23"/>
  <c r="A498" i="23"/>
  <c r="B497" i="23"/>
  <c r="C497" i="23"/>
  <c r="A497" i="23"/>
  <c r="B496" i="23"/>
  <c r="C496" i="23"/>
  <c r="A496" i="23"/>
  <c r="B495" i="23"/>
  <c r="C495" i="23"/>
  <c r="A495" i="23"/>
  <c r="B494" i="23"/>
  <c r="C494" i="23"/>
  <c r="A494" i="23"/>
  <c r="B493" i="23"/>
  <c r="C493" i="23"/>
  <c r="A493" i="23"/>
  <c r="B492" i="23"/>
  <c r="C492" i="23"/>
  <c r="A492" i="23"/>
  <c r="B491" i="23"/>
  <c r="C491" i="23"/>
  <c r="A491" i="23"/>
  <c r="B490" i="23"/>
  <c r="C490" i="23"/>
  <c r="A490" i="23"/>
  <c r="B489" i="23"/>
  <c r="C489" i="23"/>
  <c r="A489" i="23"/>
  <c r="B488" i="23"/>
  <c r="C488" i="23"/>
  <c r="A488" i="23"/>
  <c r="B487" i="23"/>
  <c r="C487" i="23"/>
  <c r="A487" i="23"/>
  <c r="B486" i="23"/>
  <c r="C486" i="23"/>
  <c r="A486" i="23"/>
  <c r="B485" i="23"/>
  <c r="C485" i="23"/>
  <c r="A485" i="23"/>
  <c r="B484" i="23"/>
  <c r="C484" i="23"/>
  <c r="A484" i="23"/>
  <c r="B483" i="23"/>
  <c r="C483" i="23"/>
  <c r="A483" i="23"/>
  <c r="B482" i="23"/>
  <c r="C482" i="23"/>
  <c r="A482" i="23"/>
  <c r="B481" i="23"/>
  <c r="C481" i="23"/>
  <c r="A481" i="23"/>
  <c r="B480" i="23"/>
  <c r="C480" i="23"/>
  <c r="A480" i="23"/>
  <c r="B479" i="23"/>
  <c r="C479" i="23"/>
  <c r="A479" i="23"/>
  <c r="B478" i="23"/>
  <c r="C478" i="23"/>
  <c r="A478" i="23"/>
  <c r="B477" i="23"/>
  <c r="C477" i="23"/>
  <c r="A477" i="23"/>
  <c r="B476" i="23"/>
  <c r="C476" i="23"/>
  <c r="A476" i="23"/>
  <c r="B475" i="23"/>
  <c r="C475" i="23"/>
  <c r="A475" i="23"/>
  <c r="B474" i="23"/>
  <c r="C474" i="23"/>
  <c r="A474" i="23"/>
  <c r="B473" i="23"/>
  <c r="C473" i="23"/>
  <c r="A473" i="23"/>
  <c r="B472" i="23"/>
  <c r="C472" i="23"/>
  <c r="A472" i="23"/>
  <c r="B471" i="23"/>
  <c r="C471" i="23"/>
  <c r="A471" i="23"/>
  <c r="B470" i="23"/>
  <c r="C470" i="23"/>
  <c r="A470" i="23"/>
  <c r="B469" i="23"/>
  <c r="C469" i="23"/>
  <c r="A469" i="23"/>
  <c r="B468" i="23"/>
  <c r="C468" i="23"/>
  <c r="A468" i="23"/>
  <c r="B467" i="23"/>
  <c r="C467" i="23"/>
  <c r="A467" i="23"/>
  <c r="B466" i="23"/>
  <c r="C466" i="23"/>
  <c r="A466" i="23"/>
  <c r="B465" i="23"/>
  <c r="C465" i="23"/>
  <c r="A465" i="23"/>
  <c r="B464" i="23"/>
  <c r="C464" i="23"/>
  <c r="A464" i="23"/>
  <c r="B463" i="23"/>
  <c r="C463" i="23"/>
  <c r="A463" i="23"/>
  <c r="B462" i="23"/>
  <c r="C462" i="23"/>
  <c r="A462" i="23"/>
  <c r="B461" i="23"/>
  <c r="C461" i="23"/>
  <c r="A461" i="23"/>
  <c r="B460" i="23"/>
  <c r="C460" i="23"/>
  <c r="A460" i="23"/>
  <c r="B459" i="23"/>
  <c r="C459" i="23"/>
  <c r="A459" i="23"/>
  <c r="B458" i="23"/>
  <c r="C458" i="23"/>
  <c r="A458" i="23"/>
  <c r="B457" i="23"/>
  <c r="C457" i="23"/>
  <c r="A457" i="23"/>
  <c r="B456" i="23"/>
  <c r="C456" i="23"/>
  <c r="A456" i="23"/>
  <c r="B455" i="23"/>
  <c r="C455" i="23"/>
  <c r="A455" i="23"/>
  <c r="B454" i="23"/>
  <c r="C454" i="23"/>
  <c r="A454" i="23"/>
  <c r="B453" i="23"/>
  <c r="C453" i="23"/>
  <c r="A453" i="23"/>
  <c r="B452" i="23"/>
  <c r="C452" i="23"/>
  <c r="A452" i="23"/>
  <c r="B451" i="23"/>
  <c r="C451" i="23"/>
  <c r="A451" i="23"/>
  <c r="B450" i="23"/>
  <c r="C450" i="23"/>
  <c r="A450" i="23"/>
  <c r="B449" i="23"/>
  <c r="C449" i="23"/>
  <c r="A449" i="23"/>
  <c r="B448" i="23"/>
  <c r="C448" i="23"/>
  <c r="A448" i="23"/>
  <c r="B447" i="23"/>
  <c r="C447" i="23"/>
  <c r="A447" i="23"/>
  <c r="B446" i="23"/>
  <c r="C446" i="23"/>
  <c r="A446" i="23"/>
  <c r="B445" i="23"/>
  <c r="C445" i="23"/>
  <c r="A445" i="23"/>
  <c r="B444" i="23"/>
  <c r="C444" i="23"/>
  <c r="A444" i="23"/>
  <c r="B443" i="23"/>
  <c r="C443" i="23"/>
  <c r="A443" i="23"/>
  <c r="B442" i="23"/>
  <c r="C442" i="23"/>
  <c r="A442" i="23"/>
  <c r="B441" i="23"/>
  <c r="C441" i="23"/>
  <c r="A441" i="23"/>
  <c r="B440" i="23"/>
  <c r="C440" i="23"/>
  <c r="A440" i="23"/>
  <c r="B439" i="23"/>
  <c r="C439" i="23"/>
  <c r="A439" i="23"/>
  <c r="B438" i="23"/>
  <c r="C438" i="23"/>
  <c r="A438" i="23"/>
  <c r="B437" i="23"/>
  <c r="C437" i="23"/>
  <c r="A437" i="23"/>
  <c r="B436" i="23"/>
  <c r="C436" i="23"/>
  <c r="A436" i="23"/>
  <c r="B435" i="23"/>
  <c r="C435" i="23"/>
  <c r="A435" i="23"/>
  <c r="B434" i="23"/>
  <c r="C434" i="23"/>
  <c r="A434" i="23"/>
  <c r="B433" i="23"/>
  <c r="C433" i="23"/>
  <c r="A433" i="23"/>
  <c r="B432" i="23"/>
  <c r="C432" i="23"/>
  <c r="A432" i="23"/>
  <c r="B431" i="23"/>
  <c r="C431" i="23"/>
  <c r="A431" i="23"/>
  <c r="B430" i="23"/>
  <c r="C430" i="23"/>
  <c r="A430" i="23"/>
  <c r="B429" i="23"/>
  <c r="C429" i="23"/>
  <c r="A429" i="23"/>
  <c r="B428" i="23"/>
  <c r="C428" i="23"/>
  <c r="A428" i="23"/>
  <c r="B427" i="23"/>
  <c r="C427" i="23"/>
  <c r="A427" i="23"/>
  <c r="B426" i="23"/>
  <c r="C426" i="23"/>
  <c r="A426" i="23"/>
  <c r="B425" i="23"/>
  <c r="C425" i="23"/>
  <c r="A425" i="23"/>
  <c r="B424" i="23"/>
  <c r="C424" i="23"/>
  <c r="A424" i="23"/>
  <c r="B423" i="23"/>
  <c r="C423" i="23"/>
  <c r="A423" i="23"/>
  <c r="B422" i="23"/>
  <c r="C422" i="23"/>
  <c r="A422" i="23"/>
  <c r="B421" i="23"/>
  <c r="C421" i="23"/>
  <c r="A421" i="23"/>
  <c r="B420" i="23"/>
  <c r="C420" i="23"/>
  <c r="A420" i="23"/>
  <c r="B419" i="23"/>
  <c r="C419" i="23"/>
  <c r="A419" i="23"/>
  <c r="B418" i="23"/>
  <c r="C418" i="23"/>
  <c r="A418" i="23"/>
  <c r="B417" i="23"/>
  <c r="C417" i="23"/>
  <c r="A417" i="23"/>
  <c r="B416" i="23"/>
  <c r="C416" i="23"/>
  <c r="A416" i="23"/>
  <c r="B415" i="23"/>
  <c r="C415" i="23"/>
  <c r="A415" i="23"/>
  <c r="B414" i="23"/>
  <c r="C414" i="23"/>
  <c r="A414" i="23"/>
  <c r="B413" i="23"/>
  <c r="C413" i="23"/>
  <c r="A413" i="23"/>
  <c r="B412" i="23"/>
  <c r="C412" i="23"/>
  <c r="A412" i="23"/>
  <c r="B411" i="23"/>
  <c r="C411" i="23"/>
  <c r="A411" i="23"/>
  <c r="B410" i="23"/>
  <c r="C410" i="23"/>
  <c r="A410" i="23"/>
  <c r="B409" i="23"/>
  <c r="C409" i="23"/>
  <c r="A409" i="23"/>
  <c r="B408" i="23"/>
  <c r="C408" i="23"/>
  <c r="A408" i="23"/>
  <c r="B407" i="23"/>
  <c r="C407" i="23"/>
  <c r="A407" i="23"/>
  <c r="B406" i="23"/>
  <c r="C406" i="23"/>
  <c r="A406" i="23"/>
  <c r="B405" i="23"/>
  <c r="C405" i="23"/>
  <c r="A405" i="23"/>
  <c r="B404" i="23"/>
  <c r="C404" i="23"/>
  <c r="A404" i="23"/>
  <c r="B403" i="23"/>
  <c r="C403" i="23"/>
  <c r="A403" i="23"/>
  <c r="B402" i="23"/>
  <c r="C402" i="23"/>
  <c r="A402" i="23"/>
  <c r="B401" i="23"/>
  <c r="C401" i="23"/>
  <c r="A401" i="23"/>
  <c r="B400" i="23"/>
  <c r="C400" i="23"/>
  <c r="A400" i="23"/>
  <c r="B399" i="23"/>
  <c r="C399" i="23"/>
  <c r="A399" i="23"/>
  <c r="B398" i="23"/>
  <c r="C398" i="23"/>
  <c r="A398" i="23"/>
  <c r="B397" i="23"/>
  <c r="C397" i="23"/>
  <c r="A397" i="23"/>
  <c r="B396" i="23"/>
  <c r="C396" i="23"/>
  <c r="A396" i="23"/>
  <c r="B395" i="23"/>
  <c r="C395" i="23"/>
  <c r="A395" i="23"/>
  <c r="B394" i="23"/>
  <c r="C394" i="23"/>
  <c r="A394" i="23"/>
  <c r="B393" i="23"/>
  <c r="C393" i="23"/>
  <c r="A393" i="23"/>
  <c r="B392" i="23"/>
  <c r="C392" i="23"/>
  <c r="A392" i="23"/>
  <c r="B391" i="23"/>
  <c r="C391" i="23"/>
  <c r="A391" i="23"/>
  <c r="B390" i="23"/>
  <c r="C390" i="23"/>
  <c r="A390" i="23"/>
  <c r="B389" i="23"/>
  <c r="C389" i="23"/>
  <c r="A389" i="23"/>
  <c r="B388" i="23"/>
  <c r="C388" i="23"/>
  <c r="A388" i="23"/>
  <c r="B387" i="23"/>
  <c r="C387" i="23"/>
  <c r="A387" i="23"/>
  <c r="B386" i="23"/>
  <c r="C386" i="23"/>
  <c r="A386" i="23"/>
  <c r="B385" i="23"/>
  <c r="C385" i="23"/>
  <c r="A385" i="23"/>
  <c r="B384" i="23"/>
  <c r="C384" i="23"/>
  <c r="A384" i="23"/>
  <c r="B383" i="23"/>
  <c r="C383" i="23"/>
  <c r="A383" i="23"/>
  <c r="B382" i="23"/>
  <c r="C382" i="23"/>
  <c r="A382" i="23"/>
  <c r="B381" i="23"/>
  <c r="C381" i="23"/>
  <c r="A381" i="23"/>
  <c r="B380" i="23"/>
  <c r="C380" i="23"/>
  <c r="A380" i="23"/>
  <c r="B379" i="23"/>
  <c r="C379" i="23"/>
  <c r="A379" i="23"/>
  <c r="B378" i="23"/>
  <c r="C378" i="23"/>
  <c r="A378" i="23"/>
  <c r="B377" i="23"/>
  <c r="C377" i="23"/>
  <c r="A377" i="23"/>
  <c r="B376" i="23"/>
  <c r="C376" i="23"/>
  <c r="A376" i="23"/>
  <c r="B375" i="23"/>
  <c r="C375" i="23"/>
  <c r="A375" i="23"/>
  <c r="B374" i="23"/>
  <c r="C374" i="23"/>
  <c r="A374" i="23"/>
  <c r="B373" i="23"/>
  <c r="C373" i="23"/>
  <c r="A373" i="23"/>
  <c r="B372" i="23"/>
  <c r="C372" i="23"/>
  <c r="A372" i="23"/>
  <c r="B371" i="23"/>
  <c r="C371" i="23"/>
  <c r="A371" i="23"/>
  <c r="B370" i="23"/>
  <c r="C370" i="23"/>
  <c r="A370" i="23"/>
  <c r="B369" i="23"/>
  <c r="C369" i="23"/>
  <c r="A369" i="23"/>
  <c r="B368" i="23"/>
  <c r="C368" i="23"/>
  <c r="A368" i="23"/>
  <c r="B367" i="23"/>
  <c r="C367" i="23"/>
  <c r="A367" i="23"/>
  <c r="B366" i="23"/>
  <c r="C366" i="23"/>
  <c r="A366" i="23"/>
  <c r="B365" i="23"/>
  <c r="C365" i="23"/>
  <c r="A365" i="23"/>
  <c r="B364" i="23"/>
  <c r="C364" i="23"/>
  <c r="A364" i="23"/>
  <c r="B363" i="23"/>
  <c r="C363" i="23"/>
  <c r="A363" i="23"/>
  <c r="B362" i="23"/>
  <c r="C362" i="23"/>
  <c r="A362" i="23"/>
  <c r="B361" i="23"/>
  <c r="C361" i="23"/>
  <c r="A361" i="23"/>
  <c r="B360" i="23"/>
  <c r="C360" i="23"/>
  <c r="A360" i="23"/>
  <c r="B359" i="23"/>
  <c r="C359" i="23"/>
  <c r="A359" i="23"/>
  <c r="B358" i="23"/>
  <c r="C358" i="23"/>
  <c r="A358" i="23"/>
  <c r="B357" i="23"/>
  <c r="C357" i="23"/>
  <c r="A357" i="23"/>
  <c r="B356" i="23"/>
  <c r="C356" i="23"/>
  <c r="A356" i="23"/>
  <c r="B355" i="23"/>
  <c r="C355" i="23"/>
  <c r="A355" i="23"/>
  <c r="B354" i="23"/>
  <c r="C354" i="23"/>
  <c r="A354" i="23"/>
  <c r="B353" i="23"/>
  <c r="C353" i="23"/>
  <c r="A353" i="23"/>
  <c r="B352" i="23"/>
  <c r="C352" i="23"/>
  <c r="A352" i="23"/>
  <c r="B351" i="23"/>
  <c r="C351" i="23"/>
  <c r="A351" i="23"/>
  <c r="B350" i="23"/>
  <c r="C350" i="23"/>
  <c r="A350" i="23"/>
  <c r="B349" i="23"/>
  <c r="C349" i="23"/>
  <c r="A349" i="23"/>
  <c r="B348" i="23"/>
  <c r="C348" i="23"/>
  <c r="A348" i="23"/>
  <c r="B347" i="23"/>
  <c r="C347" i="23"/>
  <c r="A347" i="23"/>
  <c r="B346" i="23"/>
  <c r="C346" i="23"/>
  <c r="A346" i="23"/>
  <c r="B345" i="23"/>
  <c r="C345" i="23"/>
  <c r="A345" i="23"/>
  <c r="B344" i="23"/>
  <c r="C344" i="23"/>
  <c r="A344" i="23"/>
  <c r="B343" i="23"/>
  <c r="C343" i="23"/>
  <c r="A343" i="23"/>
  <c r="B342" i="23"/>
  <c r="C342" i="23"/>
  <c r="A342" i="23"/>
  <c r="B341" i="23"/>
  <c r="C341" i="23"/>
  <c r="A341" i="23"/>
  <c r="B340" i="23"/>
  <c r="C340" i="23"/>
  <c r="A340" i="23"/>
  <c r="B339" i="23"/>
  <c r="C339" i="23"/>
  <c r="A339" i="23"/>
  <c r="B338" i="23"/>
  <c r="C338" i="23"/>
  <c r="A338" i="23"/>
  <c r="B337" i="23"/>
  <c r="C337" i="23"/>
  <c r="A337" i="23"/>
  <c r="B336" i="23"/>
  <c r="C336" i="23"/>
  <c r="A336" i="23"/>
  <c r="B335" i="23"/>
  <c r="C335" i="23"/>
  <c r="A335" i="23"/>
  <c r="B334" i="23"/>
  <c r="C334" i="23"/>
  <c r="A334" i="23"/>
  <c r="B333" i="23"/>
  <c r="C333" i="23"/>
  <c r="A333" i="23"/>
  <c r="B332" i="23"/>
  <c r="C332" i="23"/>
  <c r="A332" i="23"/>
  <c r="B331" i="23"/>
  <c r="C331" i="23"/>
  <c r="A331" i="23"/>
  <c r="B330" i="23"/>
  <c r="C330" i="23"/>
  <c r="A330" i="23"/>
  <c r="B329" i="23"/>
  <c r="C329" i="23"/>
  <c r="A329" i="23"/>
  <c r="B328" i="23"/>
  <c r="C328" i="23"/>
  <c r="A328" i="23"/>
  <c r="B327" i="23"/>
  <c r="C327" i="23"/>
  <c r="A327" i="23"/>
  <c r="B326" i="23"/>
  <c r="C326" i="23"/>
  <c r="A326" i="23"/>
  <c r="B325" i="23"/>
  <c r="C325" i="23"/>
  <c r="A325" i="23"/>
  <c r="B324" i="23"/>
  <c r="C324" i="23"/>
  <c r="A324" i="23"/>
  <c r="B323" i="23"/>
  <c r="C323" i="23"/>
  <c r="A323" i="23"/>
  <c r="B322" i="23"/>
  <c r="C322" i="23"/>
  <c r="A322" i="23"/>
  <c r="B321" i="23"/>
  <c r="C321" i="23"/>
  <c r="A321" i="23"/>
  <c r="B320" i="23"/>
  <c r="C320" i="23"/>
  <c r="A320" i="23"/>
  <c r="B319" i="23"/>
  <c r="C319" i="23"/>
  <c r="A319" i="23"/>
  <c r="B318" i="23"/>
  <c r="C318" i="23"/>
  <c r="A318" i="23"/>
  <c r="B317" i="23"/>
  <c r="C317" i="23"/>
  <c r="A317" i="23"/>
  <c r="B316" i="23"/>
  <c r="C316" i="23"/>
  <c r="A316" i="23"/>
  <c r="B315" i="23"/>
  <c r="C315" i="23"/>
  <c r="A315" i="23"/>
  <c r="B314" i="23"/>
  <c r="C314" i="23"/>
  <c r="A314" i="23"/>
  <c r="B313" i="23"/>
  <c r="C313" i="23"/>
  <c r="A313" i="23"/>
  <c r="B312" i="23"/>
  <c r="C312" i="23"/>
  <c r="A312" i="23"/>
  <c r="B311" i="23"/>
  <c r="C311" i="23"/>
  <c r="A311" i="23"/>
  <c r="B310" i="23"/>
  <c r="C310" i="23"/>
  <c r="A310" i="23"/>
  <c r="B309" i="23"/>
  <c r="C309" i="23"/>
  <c r="A309" i="23"/>
  <c r="B308" i="23"/>
  <c r="C308" i="23"/>
  <c r="A308" i="23"/>
  <c r="B307" i="23"/>
  <c r="C307" i="23"/>
  <c r="A307" i="23"/>
  <c r="B306" i="23"/>
  <c r="C306" i="23"/>
  <c r="A306" i="23"/>
  <c r="B305" i="23"/>
  <c r="C305" i="23"/>
  <c r="A305" i="23"/>
  <c r="B304" i="23"/>
  <c r="C304" i="23"/>
  <c r="A304" i="23"/>
  <c r="B303" i="23"/>
  <c r="C303" i="23"/>
  <c r="A303" i="23"/>
  <c r="B302" i="23"/>
  <c r="C302" i="23"/>
  <c r="A302" i="23"/>
  <c r="B301" i="23"/>
  <c r="C301" i="23"/>
  <c r="A301" i="23"/>
  <c r="B300" i="23"/>
  <c r="C300" i="23"/>
  <c r="A300" i="23"/>
  <c r="B299" i="23"/>
  <c r="C299" i="23"/>
  <c r="A299" i="23"/>
  <c r="B298" i="23"/>
  <c r="C298" i="23"/>
  <c r="A298" i="23"/>
  <c r="B297" i="23"/>
  <c r="C297" i="23"/>
  <c r="A297" i="23"/>
  <c r="B296" i="23"/>
  <c r="C296" i="23"/>
  <c r="A296" i="23"/>
  <c r="B295" i="23"/>
  <c r="C295" i="23"/>
  <c r="A295" i="23"/>
  <c r="B294" i="23"/>
  <c r="C294" i="23"/>
  <c r="A294" i="23"/>
  <c r="B293" i="23"/>
  <c r="C293" i="23"/>
  <c r="A293" i="23"/>
  <c r="B292" i="23"/>
  <c r="C292" i="23"/>
  <c r="A292" i="23"/>
  <c r="B291" i="23"/>
  <c r="C291" i="23"/>
  <c r="A291" i="23"/>
  <c r="B290" i="23"/>
  <c r="C290" i="23"/>
  <c r="A290" i="23"/>
  <c r="B289" i="23"/>
  <c r="C289" i="23"/>
  <c r="A289" i="23"/>
  <c r="B288" i="23"/>
  <c r="C288" i="23"/>
  <c r="A288" i="23"/>
  <c r="B287" i="23"/>
  <c r="C287" i="23"/>
  <c r="A287" i="23"/>
  <c r="B286" i="23"/>
  <c r="C286" i="23"/>
  <c r="A286" i="23"/>
  <c r="B285" i="23"/>
  <c r="C285" i="23"/>
  <c r="A285" i="23"/>
  <c r="B284" i="23"/>
  <c r="C284" i="23"/>
  <c r="A284" i="23"/>
  <c r="B283" i="23"/>
  <c r="C283" i="23"/>
  <c r="A283" i="23"/>
  <c r="B282" i="23"/>
  <c r="C282" i="23"/>
  <c r="A282" i="23"/>
  <c r="B281" i="23"/>
  <c r="C281" i="23"/>
  <c r="A281" i="23"/>
  <c r="B280" i="23"/>
  <c r="C280" i="23"/>
  <c r="A280" i="23"/>
  <c r="B279" i="23"/>
  <c r="C279" i="23"/>
  <c r="A279" i="23"/>
  <c r="B278" i="23"/>
  <c r="C278" i="23"/>
  <c r="A278" i="23"/>
  <c r="B277" i="23"/>
  <c r="C277" i="23"/>
  <c r="A277" i="23"/>
  <c r="B276" i="23"/>
  <c r="C276" i="23"/>
  <c r="A276" i="23"/>
  <c r="B275" i="23"/>
  <c r="C275" i="23"/>
  <c r="A275" i="23"/>
  <c r="B274" i="23"/>
  <c r="C274" i="23"/>
  <c r="A274" i="23"/>
  <c r="B273" i="23"/>
  <c r="C273" i="23"/>
  <c r="A273" i="23"/>
  <c r="B272" i="23"/>
  <c r="C272" i="23"/>
  <c r="A272" i="23"/>
  <c r="B271" i="23"/>
  <c r="C271" i="23"/>
  <c r="A271" i="23"/>
  <c r="B270" i="23"/>
  <c r="C270" i="23"/>
  <c r="A270" i="23"/>
  <c r="B269" i="23"/>
  <c r="C269" i="23"/>
  <c r="A269" i="23"/>
  <c r="B268" i="23"/>
  <c r="C268" i="23"/>
  <c r="A268" i="23"/>
  <c r="B267" i="23"/>
  <c r="C267" i="23"/>
  <c r="A267" i="23"/>
  <c r="B266" i="23"/>
  <c r="C266" i="23"/>
  <c r="A266" i="23"/>
  <c r="B265" i="23"/>
  <c r="C265" i="23"/>
  <c r="A265" i="23"/>
  <c r="B264" i="23"/>
  <c r="C264" i="23"/>
  <c r="A264" i="23"/>
  <c r="B263" i="23"/>
  <c r="C263" i="23"/>
  <c r="A263" i="23"/>
  <c r="B262" i="23"/>
  <c r="C262" i="23"/>
  <c r="A262" i="23"/>
  <c r="B261" i="23"/>
  <c r="C261" i="23"/>
  <c r="A261" i="23"/>
  <c r="B260" i="23"/>
  <c r="C260" i="23"/>
  <c r="A260" i="23"/>
  <c r="B259" i="23"/>
  <c r="C259" i="23"/>
  <c r="A259" i="23"/>
  <c r="B258" i="23"/>
  <c r="C258" i="23"/>
  <c r="A258" i="23"/>
  <c r="B257" i="23"/>
  <c r="C257" i="23"/>
  <c r="A257" i="23"/>
  <c r="B256" i="23"/>
  <c r="C256" i="23"/>
  <c r="A256" i="23"/>
  <c r="B255" i="23"/>
  <c r="C255" i="23"/>
  <c r="A255" i="23"/>
  <c r="B254" i="23"/>
  <c r="C254" i="23"/>
  <c r="A254" i="23"/>
  <c r="B253" i="23"/>
  <c r="C253" i="23"/>
  <c r="A253" i="23"/>
  <c r="B252" i="23"/>
  <c r="C252" i="23"/>
  <c r="A252" i="23"/>
  <c r="B251" i="23"/>
  <c r="C251" i="23"/>
  <c r="A251" i="23"/>
  <c r="B250" i="23"/>
  <c r="C250" i="23"/>
  <c r="A250" i="23"/>
  <c r="B249" i="23"/>
  <c r="C249" i="23"/>
  <c r="A249" i="23"/>
  <c r="B248" i="23"/>
  <c r="C248" i="23"/>
  <c r="A248" i="23"/>
  <c r="B247" i="23"/>
  <c r="C247" i="23"/>
  <c r="A247" i="23"/>
  <c r="B246" i="23"/>
  <c r="C246" i="23"/>
  <c r="A246" i="23"/>
  <c r="B245" i="23"/>
  <c r="C245" i="23"/>
  <c r="A245" i="23"/>
  <c r="B244" i="23"/>
  <c r="C244" i="23"/>
  <c r="A244" i="23"/>
  <c r="B243" i="23"/>
  <c r="C243" i="23"/>
  <c r="A243" i="23"/>
  <c r="B242" i="23"/>
  <c r="C242" i="23"/>
  <c r="A242" i="23"/>
  <c r="B241" i="23"/>
  <c r="C241" i="23"/>
  <c r="A241" i="23"/>
  <c r="B240" i="23"/>
  <c r="C240" i="23"/>
  <c r="A240" i="23"/>
  <c r="B239" i="23"/>
  <c r="C239" i="23"/>
  <c r="A239" i="23"/>
  <c r="B238" i="23"/>
  <c r="C238" i="23"/>
  <c r="A238" i="23"/>
  <c r="B237" i="23"/>
  <c r="C237" i="23"/>
  <c r="A237" i="23"/>
  <c r="B236" i="23"/>
  <c r="C236" i="23"/>
  <c r="A236" i="23"/>
  <c r="B235" i="23"/>
  <c r="C235" i="23"/>
  <c r="A235" i="23"/>
  <c r="B234" i="23"/>
  <c r="C234" i="23"/>
  <c r="A234" i="23"/>
  <c r="B233" i="23"/>
  <c r="C233" i="23"/>
  <c r="A233" i="23"/>
  <c r="B232" i="23"/>
  <c r="C232" i="23"/>
  <c r="A232" i="23"/>
  <c r="B231" i="23"/>
  <c r="C231" i="23"/>
  <c r="A231" i="23"/>
  <c r="B230" i="23"/>
  <c r="C230" i="23"/>
  <c r="A230" i="23"/>
  <c r="B229" i="23"/>
  <c r="C229" i="23"/>
  <c r="A229" i="23"/>
  <c r="B228" i="23"/>
  <c r="C228" i="23"/>
  <c r="A228" i="23"/>
  <c r="B227" i="23"/>
  <c r="C227" i="23"/>
  <c r="A227" i="23"/>
  <c r="B226" i="23"/>
  <c r="C226" i="23"/>
  <c r="A226" i="23"/>
  <c r="B225" i="23"/>
  <c r="C225" i="23"/>
  <c r="A225" i="23"/>
  <c r="B224" i="23"/>
  <c r="C224" i="23"/>
  <c r="A224" i="23"/>
  <c r="B223" i="23"/>
  <c r="C223" i="23"/>
  <c r="A223" i="23"/>
  <c r="B222" i="23"/>
  <c r="C222" i="23"/>
  <c r="A222" i="23"/>
  <c r="B221" i="23"/>
  <c r="C221" i="23"/>
  <c r="A221" i="23"/>
  <c r="B220" i="23"/>
  <c r="C220" i="23"/>
  <c r="A220" i="23"/>
  <c r="B219" i="23"/>
  <c r="C219" i="23"/>
  <c r="A219" i="23"/>
  <c r="B218" i="23"/>
  <c r="C218" i="23"/>
  <c r="A218" i="23"/>
  <c r="B217" i="23"/>
  <c r="C217" i="23"/>
  <c r="A217" i="23"/>
  <c r="B216" i="23"/>
  <c r="C216" i="23"/>
  <c r="A216" i="23"/>
  <c r="B215" i="23"/>
  <c r="C215" i="23"/>
  <c r="A215" i="23"/>
  <c r="B214" i="23"/>
  <c r="C214" i="23"/>
  <c r="A214" i="23"/>
  <c r="B213" i="23"/>
  <c r="C213" i="23"/>
  <c r="A213" i="23"/>
  <c r="B212" i="23"/>
  <c r="C212" i="23"/>
  <c r="A212" i="23"/>
  <c r="B211" i="23"/>
  <c r="C211" i="23"/>
  <c r="A211" i="23"/>
  <c r="B210" i="23"/>
  <c r="C210" i="23"/>
  <c r="A210" i="23"/>
  <c r="B209" i="23"/>
  <c r="C209" i="23"/>
  <c r="A209" i="23"/>
  <c r="B208" i="23"/>
  <c r="C208" i="23"/>
  <c r="A208" i="23"/>
  <c r="B207" i="23"/>
  <c r="C207" i="23"/>
  <c r="A207" i="23"/>
  <c r="B206" i="23"/>
  <c r="C206" i="23"/>
  <c r="A206" i="23"/>
  <c r="B205" i="23"/>
  <c r="C205" i="23"/>
  <c r="A205" i="23"/>
  <c r="B204" i="23"/>
  <c r="C204" i="23"/>
  <c r="A204" i="23"/>
  <c r="B203" i="23"/>
  <c r="C203" i="23"/>
  <c r="A203" i="23"/>
  <c r="B202" i="23"/>
  <c r="C202" i="23"/>
  <c r="A202" i="23"/>
  <c r="B201" i="23"/>
  <c r="C201" i="23"/>
  <c r="A201" i="23"/>
  <c r="B200" i="23"/>
  <c r="C200" i="23"/>
  <c r="A200" i="23"/>
  <c r="B199" i="23"/>
  <c r="C199" i="23"/>
  <c r="A199" i="23"/>
  <c r="B198" i="23"/>
  <c r="C198" i="23"/>
  <c r="A198" i="23"/>
  <c r="B197" i="23"/>
  <c r="C197" i="23"/>
  <c r="A197" i="23"/>
  <c r="B196" i="23"/>
  <c r="C196" i="23"/>
  <c r="A196" i="23"/>
  <c r="B195" i="23"/>
  <c r="C195" i="23"/>
  <c r="A195" i="23"/>
  <c r="B194" i="23"/>
  <c r="C194" i="23"/>
  <c r="A194" i="23"/>
  <c r="B193" i="23"/>
  <c r="C193" i="23"/>
  <c r="A193" i="23"/>
  <c r="B192" i="23"/>
  <c r="C192" i="23"/>
  <c r="A192" i="23"/>
  <c r="B191" i="23"/>
  <c r="C191" i="23"/>
  <c r="A191" i="23"/>
  <c r="B190" i="23"/>
  <c r="C190" i="23"/>
  <c r="A190" i="23"/>
  <c r="B189" i="23"/>
  <c r="C189" i="23"/>
  <c r="A189" i="23"/>
  <c r="B188" i="23"/>
  <c r="C188" i="23"/>
  <c r="A188" i="23"/>
  <c r="B187" i="23"/>
  <c r="C187" i="23"/>
  <c r="A187" i="23"/>
  <c r="B186" i="23"/>
  <c r="C186" i="23"/>
  <c r="A186" i="23"/>
  <c r="B185" i="23"/>
  <c r="C185" i="23"/>
  <c r="A185" i="23"/>
  <c r="B184" i="23"/>
  <c r="C184" i="23"/>
  <c r="A184" i="23"/>
  <c r="B183" i="23"/>
  <c r="C183" i="23"/>
  <c r="A183" i="23"/>
  <c r="B182" i="23"/>
  <c r="C182" i="23"/>
  <c r="A182" i="23"/>
  <c r="B181" i="23"/>
  <c r="C181" i="23"/>
  <c r="A181" i="23"/>
  <c r="B180" i="23"/>
  <c r="C180" i="23"/>
  <c r="A180" i="23"/>
  <c r="B179" i="23"/>
  <c r="C179" i="23"/>
  <c r="A179" i="23"/>
  <c r="B178" i="23"/>
  <c r="C178" i="23"/>
  <c r="A178" i="23"/>
  <c r="B177" i="23"/>
  <c r="C177" i="23"/>
  <c r="A177" i="23"/>
  <c r="B176" i="23"/>
  <c r="C176" i="23"/>
  <c r="A176" i="23"/>
  <c r="B175" i="23"/>
  <c r="C175" i="23"/>
  <c r="A175" i="23"/>
  <c r="B174" i="23"/>
  <c r="C174" i="23"/>
  <c r="A174" i="23"/>
  <c r="B173" i="23"/>
  <c r="C173" i="23"/>
  <c r="A173" i="23"/>
  <c r="B172" i="23"/>
  <c r="C172" i="23"/>
  <c r="A172" i="23"/>
  <c r="B171" i="23"/>
  <c r="C171" i="23"/>
  <c r="A171" i="23"/>
  <c r="B170" i="23"/>
  <c r="C170" i="23"/>
  <c r="A170" i="23"/>
  <c r="B169" i="23"/>
  <c r="C169" i="23"/>
  <c r="A169" i="23"/>
  <c r="B168" i="23"/>
  <c r="C168" i="23"/>
  <c r="A168" i="23"/>
  <c r="B167" i="23"/>
  <c r="C167" i="23"/>
  <c r="A167" i="23"/>
  <c r="B166" i="23"/>
  <c r="C166" i="23"/>
  <c r="A166" i="23"/>
  <c r="B165" i="23"/>
  <c r="C165" i="23"/>
  <c r="A165" i="23"/>
  <c r="B164" i="23"/>
  <c r="C164" i="23"/>
  <c r="A164" i="23"/>
  <c r="B163" i="23"/>
  <c r="C163" i="23"/>
  <c r="A163" i="23"/>
  <c r="B162" i="23"/>
  <c r="C162" i="23"/>
  <c r="A162" i="23"/>
  <c r="B161" i="23"/>
  <c r="C161" i="23"/>
  <c r="A161" i="23"/>
  <c r="B160" i="23"/>
  <c r="C160" i="23"/>
  <c r="A160" i="23"/>
  <c r="B159" i="23"/>
  <c r="C159" i="23"/>
  <c r="A159" i="23"/>
  <c r="B158" i="23"/>
  <c r="C158" i="23"/>
  <c r="A158" i="23"/>
  <c r="B157" i="23"/>
  <c r="C157" i="23"/>
  <c r="A157" i="23"/>
  <c r="B156" i="23"/>
  <c r="C156" i="23"/>
  <c r="A156" i="23"/>
  <c r="B155" i="23"/>
  <c r="C155" i="23"/>
  <c r="A155" i="23"/>
  <c r="B154" i="23"/>
  <c r="C154" i="23"/>
  <c r="A154" i="23"/>
  <c r="B153" i="23"/>
  <c r="C153" i="23"/>
  <c r="A153" i="23"/>
  <c r="B152" i="23"/>
  <c r="C152" i="23"/>
  <c r="A152" i="23"/>
  <c r="B151" i="23"/>
  <c r="C151" i="23"/>
  <c r="A151" i="23"/>
  <c r="B150" i="23"/>
  <c r="C150" i="23"/>
  <c r="A150" i="23"/>
  <c r="B149" i="23"/>
  <c r="C149" i="23"/>
  <c r="A149" i="23"/>
  <c r="B148" i="23"/>
  <c r="C148" i="23"/>
  <c r="A148" i="23"/>
  <c r="B147" i="23"/>
  <c r="C147" i="23"/>
  <c r="A147" i="23"/>
  <c r="B146" i="23"/>
  <c r="C146" i="23"/>
  <c r="A146" i="23"/>
  <c r="B145" i="23"/>
  <c r="C145" i="23"/>
  <c r="A145" i="23"/>
  <c r="B144" i="23"/>
  <c r="C144" i="23"/>
  <c r="A144" i="23"/>
  <c r="B143" i="23"/>
  <c r="C143" i="23"/>
  <c r="A143" i="23"/>
  <c r="B142" i="23"/>
  <c r="C142" i="23"/>
  <c r="A142" i="23"/>
  <c r="B141" i="23"/>
  <c r="C141" i="23"/>
  <c r="A141" i="23"/>
  <c r="B140" i="23"/>
  <c r="C140" i="23"/>
  <c r="A140" i="23"/>
  <c r="B139" i="23"/>
  <c r="C139" i="23"/>
  <c r="A139" i="23"/>
  <c r="B138" i="23"/>
  <c r="C138" i="23"/>
  <c r="A138" i="23"/>
  <c r="B137" i="23"/>
  <c r="C137" i="23"/>
  <c r="A137" i="23"/>
  <c r="B136" i="23"/>
  <c r="C136" i="23"/>
  <c r="A136" i="23"/>
  <c r="B135" i="23"/>
  <c r="C135" i="23"/>
  <c r="A135" i="23"/>
  <c r="B134" i="23"/>
  <c r="C134" i="23"/>
  <c r="A134" i="23"/>
  <c r="B133" i="23"/>
  <c r="C133" i="23"/>
  <c r="A133" i="23"/>
  <c r="B132" i="23"/>
  <c r="C132" i="23"/>
  <c r="A132" i="23"/>
  <c r="B131" i="23"/>
  <c r="C131" i="23"/>
  <c r="A131" i="23"/>
  <c r="B130" i="23"/>
  <c r="C130" i="23"/>
  <c r="A130" i="23"/>
  <c r="B129" i="23"/>
  <c r="C129" i="23"/>
  <c r="A129" i="23"/>
  <c r="B128" i="23"/>
  <c r="C128" i="23"/>
  <c r="A128" i="23"/>
  <c r="B127" i="23"/>
  <c r="C127" i="23"/>
  <c r="A127" i="23"/>
  <c r="B126" i="23"/>
  <c r="C126" i="23"/>
  <c r="A126" i="23"/>
  <c r="B125" i="23"/>
  <c r="C125" i="23"/>
  <c r="A125" i="23"/>
  <c r="B124" i="23"/>
  <c r="C124" i="23"/>
  <c r="A124" i="23"/>
  <c r="B123" i="23"/>
  <c r="C123" i="23"/>
  <c r="A123" i="23"/>
  <c r="B122" i="23"/>
  <c r="C122" i="23"/>
  <c r="A122" i="23"/>
  <c r="B121" i="23"/>
  <c r="C121" i="23"/>
  <c r="A121" i="23"/>
  <c r="B120" i="23"/>
  <c r="C120" i="23"/>
  <c r="A120" i="23"/>
  <c r="B119" i="23"/>
  <c r="C119" i="23"/>
  <c r="A119" i="23"/>
  <c r="B118" i="23"/>
  <c r="C118" i="23"/>
  <c r="A118" i="23"/>
  <c r="B117" i="23"/>
  <c r="C117" i="23"/>
  <c r="A117" i="23"/>
  <c r="B116" i="23"/>
  <c r="C116" i="23"/>
  <c r="A116" i="23"/>
  <c r="B115" i="23"/>
  <c r="C115" i="23"/>
  <c r="A115" i="23"/>
  <c r="B114" i="23"/>
  <c r="C114" i="23"/>
  <c r="A114" i="23"/>
  <c r="B113" i="23"/>
  <c r="C113" i="23"/>
  <c r="A113" i="23"/>
  <c r="B112" i="23"/>
  <c r="C112" i="23"/>
  <c r="A112" i="23"/>
  <c r="B111" i="23"/>
  <c r="C111" i="23"/>
  <c r="A111" i="23"/>
  <c r="B110" i="23"/>
  <c r="C110" i="23"/>
  <c r="A110" i="23"/>
  <c r="B109" i="23"/>
  <c r="C109" i="23"/>
  <c r="A109" i="23"/>
  <c r="B108" i="23"/>
  <c r="C108" i="23"/>
  <c r="A108" i="23"/>
  <c r="B107" i="23"/>
  <c r="C107" i="23"/>
  <c r="A107" i="23"/>
  <c r="B106" i="23"/>
  <c r="C106" i="23"/>
  <c r="A106" i="23"/>
  <c r="B105" i="23"/>
  <c r="C105" i="23"/>
  <c r="A105" i="23"/>
  <c r="B104" i="23"/>
  <c r="C104" i="23"/>
  <c r="A104" i="23"/>
  <c r="B103" i="23"/>
  <c r="C103" i="23"/>
  <c r="A103" i="23"/>
  <c r="B102" i="23"/>
  <c r="C102" i="23"/>
  <c r="A102" i="23"/>
  <c r="B101" i="23"/>
  <c r="C101" i="23"/>
  <c r="A101" i="23"/>
  <c r="B100" i="23"/>
  <c r="C100" i="23"/>
  <c r="A100" i="23"/>
  <c r="B99" i="23"/>
  <c r="C99" i="23"/>
  <c r="A99" i="23"/>
  <c r="B98" i="23"/>
  <c r="C98" i="23"/>
  <c r="A98" i="23"/>
  <c r="B97" i="23"/>
  <c r="C97" i="23"/>
  <c r="A97" i="23"/>
  <c r="B96" i="23"/>
  <c r="C96" i="23"/>
  <c r="A96" i="23"/>
  <c r="B95" i="23"/>
  <c r="C95" i="23"/>
  <c r="A95" i="23"/>
  <c r="B94" i="23"/>
  <c r="C94" i="23"/>
  <c r="A94" i="23"/>
  <c r="B93" i="23"/>
  <c r="C93" i="23"/>
  <c r="A93" i="23"/>
  <c r="B92" i="23"/>
  <c r="C92" i="23"/>
  <c r="A92" i="23"/>
  <c r="B91" i="23"/>
  <c r="C91" i="23"/>
  <c r="A91" i="23"/>
  <c r="B90" i="23"/>
  <c r="C90" i="23"/>
  <c r="A90" i="23"/>
  <c r="B89" i="23"/>
  <c r="C89" i="23"/>
  <c r="A89" i="23"/>
  <c r="B88" i="23"/>
  <c r="C88" i="23"/>
  <c r="A88" i="23"/>
  <c r="B87" i="23"/>
  <c r="C87" i="23"/>
  <c r="A87" i="23"/>
  <c r="B86" i="23"/>
  <c r="C86" i="23"/>
  <c r="A86" i="23"/>
  <c r="B85" i="23"/>
  <c r="C85" i="23"/>
  <c r="A85" i="23"/>
  <c r="B84" i="23"/>
  <c r="C84" i="23"/>
  <c r="A84" i="23"/>
  <c r="B83" i="23"/>
  <c r="C83" i="23"/>
  <c r="A83" i="23"/>
  <c r="B82" i="23"/>
  <c r="C82" i="23"/>
  <c r="A82" i="23"/>
  <c r="B81" i="23"/>
  <c r="C81" i="23"/>
  <c r="A81" i="23"/>
  <c r="B80" i="23"/>
  <c r="C80" i="23"/>
  <c r="A80" i="23"/>
  <c r="B79" i="23"/>
  <c r="C79" i="23"/>
  <c r="A79" i="23"/>
  <c r="B78" i="23"/>
  <c r="C78" i="23"/>
  <c r="A78" i="23"/>
  <c r="B77" i="23"/>
  <c r="C77" i="23"/>
  <c r="A77" i="23"/>
  <c r="B76" i="23"/>
  <c r="C76" i="23"/>
  <c r="A76" i="23"/>
  <c r="B75" i="23"/>
  <c r="C75" i="23"/>
  <c r="A75" i="23"/>
  <c r="B74" i="23"/>
  <c r="C74" i="23"/>
  <c r="A74" i="23"/>
  <c r="B73" i="23"/>
  <c r="C73" i="23"/>
  <c r="A73" i="23"/>
  <c r="B72" i="23"/>
  <c r="C72" i="23"/>
  <c r="A72" i="23"/>
  <c r="B71" i="23"/>
  <c r="C71" i="23"/>
  <c r="A71" i="23"/>
  <c r="B70" i="23"/>
  <c r="C70" i="23"/>
  <c r="A70" i="23"/>
  <c r="B69" i="23"/>
  <c r="C69" i="23"/>
  <c r="A69" i="23"/>
  <c r="B68" i="23"/>
  <c r="C68" i="23"/>
  <c r="A68" i="23"/>
  <c r="B67" i="23"/>
  <c r="C67" i="23"/>
  <c r="A67" i="23"/>
  <c r="B66" i="23"/>
  <c r="C66" i="23"/>
  <c r="A66" i="23"/>
  <c r="B65" i="23"/>
  <c r="C65" i="23"/>
  <c r="A65" i="23"/>
  <c r="B64" i="23"/>
  <c r="C64" i="23"/>
  <c r="A64" i="23"/>
  <c r="B63" i="23"/>
  <c r="C63" i="23"/>
  <c r="A63" i="23"/>
  <c r="B62" i="23"/>
  <c r="C62" i="23"/>
  <c r="A62" i="23"/>
  <c r="B61" i="23"/>
  <c r="C61" i="23"/>
  <c r="A61" i="23"/>
  <c r="B60" i="23"/>
  <c r="C60" i="23"/>
  <c r="A60" i="23"/>
  <c r="B59" i="23"/>
  <c r="C59" i="23"/>
  <c r="A59" i="23"/>
  <c r="B58" i="23"/>
  <c r="C58" i="23"/>
  <c r="A58" i="23"/>
  <c r="B57" i="23"/>
  <c r="C57" i="23"/>
  <c r="A57" i="23"/>
  <c r="B56" i="23"/>
  <c r="C56" i="23"/>
  <c r="A56" i="23"/>
  <c r="B55" i="23"/>
  <c r="C55" i="23"/>
  <c r="A55" i="23"/>
  <c r="B54" i="23"/>
  <c r="C54" i="23"/>
  <c r="A54" i="23"/>
  <c r="B53" i="23"/>
  <c r="C53" i="23"/>
  <c r="A53" i="23"/>
  <c r="B52" i="23"/>
  <c r="C52" i="23"/>
  <c r="A52" i="23"/>
  <c r="B51" i="23"/>
  <c r="C51" i="23"/>
  <c r="A51" i="23"/>
  <c r="B50" i="23"/>
  <c r="C50" i="23"/>
  <c r="A50" i="23"/>
  <c r="B49" i="23"/>
  <c r="C49" i="23"/>
  <c r="A49" i="23"/>
  <c r="B48" i="23"/>
  <c r="C48" i="23"/>
  <c r="A48" i="23"/>
  <c r="B47" i="23"/>
  <c r="C47" i="23"/>
  <c r="A47" i="23"/>
  <c r="B46" i="23"/>
  <c r="C46" i="23"/>
  <c r="A46" i="23"/>
  <c r="B45" i="23"/>
  <c r="C45" i="23"/>
  <c r="A45" i="23"/>
  <c r="B44" i="23"/>
  <c r="C44" i="23"/>
  <c r="A44" i="23"/>
  <c r="B43" i="23"/>
  <c r="C43" i="23"/>
  <c r="A43" i="23"/>
  <c r="B42" i="23"/>
  <c r="C42" i="23"/>
  <c r="A42" i="23"/>
  <c r="B41" i="23"/>
  <c r="C41" i="23"/>
  <c r="A41" i="23"/>
  <c r="B40" i="23"/>
  <c r="C40" i="23"/>
  <c r="A40" i="23"/>
  <c r="B39" i="23"/>
  <c r="C39" i="23"/>
  <c r="A39" i="23"/>
  <c r="B38" i="23"/>
  <c r="C38" i="23"/>
  <c r="A38" i="23"/>
  <c r="B37" i="23"/>
  <c r="C37" i="23"/>
  <c r="A37" i="23"/>
  <c r="B36" i="23"/>
  <c r="C36" i="23"/>
  <c r="A36" i="23"/>
  <c r="B35" i="23"/>
  <c r="C35" i="23"/>
  <c r="A35" i="23"/>
  <c r="B34" i="23"/>
  <c r="C34" i="23"/>
  <c r="A34" i="23"/>
  <c r="B33" i="23"/>
  <c r="C33" i="23"/>
  <c r="A33" i="23"/>
  <c r="B32" i="23"/>
  <c r="C32" i="23"/>
  <c r="A32" i="23"/>
  <c r="B31" i="23"/>
  <c r="C31" i="23"/>
  <c r="A31" i="23"/>
  <c r="B30" i="23"/>
  <c r="C30" i="23"/>
  <c r="A30" i="23"/>
  <c r="B29" i="23"/>
  <c r="C29" i="23"/>
  <c r="A29" i="23"/>
  <c r="B28" i="23"/>
  <c r="C28" i="23"/>
  <c r="A28" i="23"/>
  <c r="L27" i="23"/>
  <c r="B27" i="23"/>
  <c r="C27" i="23" s="1"/>
  <c r="A27" i="23"/>
  <c r="L26" i="23"/>
  <c r="B26" i="23"/>
  <c r="C26" i="23" s="1"/>
  <c r="A26" i="23"/>
  <c r="L25" i="23"/>
  <c r="B25" i="23"/>
  <c r="C25" i="23"/>
  <c r="A25" i="23"/>
  <c r="L24" i="23"/>
  <c r="B24" i="23"/>
  <c r="C24" i="23"/>
  <c r="A24" i="23"/>
  <c r="L23" i="23"/>
  <c r="B23" i="23"/>
  <c r="C23" i="23" s="1"/>
  <c r="A23" i="23"/>
  <c r="L22" i="23"/>
  <c r="B22" i="23"/>
  <c r="C22" i="23"/>
  <c r="A22" i="23"/>
  <c r="L21" i="23"/>
  <c r="B21" i="23"/>
  <c r="C21" i="23"/>
  <c r="A21" i="23"/>
  <c r="L20" i="23"/>
  <c r="B20" i="23"/>
  <c r="C20" i="23" s="1"/>
  <c r="A20" i="23"/>
  <c r="L19" i="23"/>
  <c r="B19" i="23"/>
  <c r="C19" i="23" s="1"/>
  <c r="A19" i="23"/>
  <c r="L18" i="23"/>
  <c r="B18" i="23"/>
  <c r="C18" i="23"/>
  <c r="A18" i="23"/>
  <c r="L17" i="23"/>
  <c r="B17" i="23"/>
  <c r="C17" i="23" s="1"/>
  <c r="A17" i="23"/>
  <c r="L16" i="23"/>
  <c r="B16" i="23"/>
  <c r="C16" i="23"/>
  <c r="A16" i="23"/>
  <c r="L15" i="23"/>
  <c r="B15" i="23"/>
  <c r="C15" i="23"/>
  <c r="A15" i="23"/>
  <c r="L14" i="23"/>
  <c r="B14" i="23"/>
  <c r="C14" i="23" s="1"/>
  <c r="A14" i="23"/>
  <c r="L13" i="23"/>
  <c r="B13" i="23"/>
  <c r="C13" i="23"/>
  <c r="A13" i="23"/>
  <c r="L12" i="23"/>
  <c r="B12" i="23"/>
  <c r="C12" i="23"/>
  <c r="A12" i="23"/>
  <c r="L11" i="23"/>
  <c r="B11" i="23"/>
  <c r="C11" i="23" s="1"/>
  <c r="A11" i="23"/>
  <c r="L10" i="23"/>
  <c r="B10" i="23"/>
  <c r="C10" i="23" s="1"/>
  <c r="A10" i="23"/>
  <c r="L9" i="23"/>
  <c r="B9" i="23"/>
  <c r="C9" i="23"/>
  <c r="A9" i="23"/>
  <c r="L8" i="23"/>
  <c r="B8" i="23"/>
  <c r="C8" i="23" s="1"/>
  <c r="A8" i="23"/>
  <c r="L7" i="23"/>
  <c r="B7" i="23"/>
  <c r="C7" i="23"/>
  <c r="A7" i="23"/>
  <c r="L6" i="23"/>
  <c r="B6" i="23"/>
  <c r="C6" i="23" s="1"/>
  <c r="A6" i="23"/>
  <c r="L5" i="23"/>
  <c r="B5" i="23"/>
  <c r="C5" i="23" s="1"/>
  <c r="A5" i="23"/>
  <c r="L4" i="23"/>
  <c r="B4" i="23"/>
  <c r="C4" i="23"/>
  <c r="A4" i="23"/>
  <c r="G18" i="19"/>
  <c r="G19" i="19"/>
  <c r="G20" i="19"/>
  <c r="G21" i="19"/>
  <c r="G22" i="19"/>
  <c r="G23" i="19"/>
  <c r="G24" i="19"/>
  <c r="G25" i="19"/>
  <c r="G26" i="19"/>
  <c r="G27" i="19"/>
  <c r="G28" i="19"/>
  <c r="G29" i="19"/>
  <c r="G30" i="19"/>
  <c r="G31" i="19"/>
  <c r="G32" i="19"/>
  <c r="G33" i="19"/>
  <c r="G34" i="19"/>
  <c r="G35" i="19"/>
  <c r="G36" i="19"/>
  <c r="G37" i="19"/>
  <c r="G38" i="19"/>
  <c r="G39" i="19"/>
  <c r="G40" i="19"/>
  <c r="G41" i="19"/>
  <c r="G42" i="19"/>
  <c r="G43" i="19"/>
  <c r="G44" i="19"/>
  <c r="G45" i="19"/>
  <c r="G46" i="19"/>
  <c r="G47" i="19"/>
  <c r="G48" i="19"/>
  <c r="G49" i="19"/>
  <c r="G50" i="19"/>
  <c r="G51" i="19"/>
  <c r="G52" i="19"/>
  <c r="G53" i="19"/>
  <c r="G54" i="19"/>
  <c r="G55" i="19"/>
  <c r="G56" i="19"/>
  <c r="G57" i="19"/>
  <c r="G58" i="19"/>
  <c r="G59" i="19"/>
  <c r="G60" i="19"/>
  <c r="G61" i="19"/>
  <c r="G62" i="19"/>
  <c r="G63" i="19"/>
  <c r="G64" i="19"/>
  <c r="G65" i="19"/>
  <c r="G66" i="19"/>
  <c r="G67" i="19"/>
  <c r="G68" i="19"/>
  <c r="G69" i="19"/>
  <c r="G70" i="19"/>
  <c r="G71" i="19"/>
  <c r="G72" i="19"/>
  <c r="G73" i="19"/>
  <c r="G74" i="19"/>
  <c r="G75" i="19"/>
  <c r="G76" i="19"/>
  <c r="G77" i="19"/>
  <c r="G78" i="19"/>
  <c r="G79" i="19"/>
  <c r="G80" i="19"/>
  <c r="G81" i="19"/>
  <c r="G82" i="19"/>
  <c r="G83" i="19"/>
  <c r="G84" i="19"/>
  <c r="G85" i="19"/>
  <c r="G86" i="19"/>
  <c r="G87" i="19"/>
  <c r="G88" i="19"/>
  <c r="G89" i="19"/>
  <c r="G90" i="19"/>
  <c r="G91" i="19"/>
  <c r="G92" i="19"/>
  <c r="G93" i="19"/>
  <c r="G94" i="19"/>
  <c r="G95" i="19"/>
  <c r="G96" i="19"/>
  <c r="G97" i="19"/>
  <c r="G98" i="19"/>
  <c r="G99" i="19"/>
  <c r="G100" i="19"/>
  <c r="G101" i="19"/>
  <c r="G102" i="19"/>
  <c r="G103" i="19"/>
  <c r="G104" i="19"/>
  <c r="G105" i="19"/>
  <c r="G106" i="19"/>
  <c r="G107" i="19"/>
  <c r="G108" i="19"/>
  <c r="G109" i="19"/>
  <c r="G110" i="19"/>
  <c r="G111" i="19"/>
  <c r="G112" i="19"/>
  <c r="G113" i="19"/>
  <c r="G114" i="19"/>
  <c r="G115" i="19"/>
  <c r="G116" i="19"/>
  <c r="G117" i="19"/>
  <c r="G118" i="19"/>
  <c r="G119" i="19"/>
  <c r="G120" i="19"/>
  <c r="G121" i="19"/>
  <c r="G122" i="19"/>
  <c r="G123" i="19"/>
  <c r="G124" i="19"/>
  <c r="G125" i="19"/>
  <c r="G126" i="19"/>
  <c r="G127" i="19"/>
  <c r="G128" i="19"/>
  <c r="G129" i="19"/>
  <c r="G130" i="19"/>
  <c r="G131" i="19"/>
  <c r="G132" i="19"/>
  <c r="G133" i="19"/>
  <c r="G134" i="19"/>
  <c r="G135" i="19"/>
  <c r="G136" i="19"/>
  <c r="G137" i="19"/>
  <c r="G138" i="19"/>
  <c r="G139" i="19"/>
  <c r="G140" i="19"/>
  <c r="G141" i="19"/>
  <c r="G142" i="19"/>
  <c r="G143" i="19"/>
  <c r="G144" i="19"/>
  <c r="G145" i="19"/>
  <c r="G146" i="19"/>
  <c r="G147" i="19"/>
  <c r="G148" i="19"/>
  <c r="G149" i="19"/>
  <c r="G150" i="19"/>
  <c r="G151" i="19"/>
  <c r="G152" i="19"/>
  <c r="G153" i="19"/>
  <c r="G154" i="19"/>
  <c r="G155" i="19"/>
  <c r="G156" i="19"/>
  <c r="G157" i="19"/>
  <c r="G158" i="19"/>
  <c r="G159" i="19"/>
  <c r="G160" i="19"/>
  <c r="G161" i="19"/>
  <c r="G162" i="19"/>
  <c r="G164" i="19"/>
  <c r="G171" i="19"/>
  <c r="G173" i="19"/>
  <c r="G259" i="19"/>
  <c r="G260" i="19"/>
  <c r="G261" i="19"/>
  <c r="G262" i="19"/>
  <c r="G263" i="19"/>
  <c r="G264" i="19"/>
  <c r="G265" i="19"/>
  <c r="G266" i="19"/>
  <c r="G267" i="19"/>
  <c r="G268" i="19"/>
  <c r="G269" i="19"/>
  <c r="G270" i="19"/>
  <c r="G271" i="19"/>
  <c r="G272" i="19"/>
  <c r="G273" i="19"/>
  <c r="G274" i="19"/>
  <c r="G275" i="19"/>
  <c r="G276" i="19"/>
  <c r="G277" i="19"/>
  <c r="G279" i="19"/>
  <c r="G284" i="19"/>
  <c r="G291" i="19"/>
  <c r="G292" i="19"/>
  <c r="G294" i="19"/>
  <c r="G295" i="19"/>
  <c r="G296" i="19"/>
  <c r="G300" i="19"/>
  <c r="G302" i="19"/>
  <c r="G303" i="19"/>
  <c r="G304" i="19"/>
  <c r="G305" i="19"/>
  <c r="G306" i="19"/>
  <c r="G307" i="19"/>
  <c r="G308" i="19"/>
  <c r="G309" i="19"/>
  <c r="G310" i="19"/>
  <c r="G311" i="19"/>
  <c r="G312" i="19"/>
  <c r="G313" i="19"/>
  <c r="G315" i="19"/>
  <c r="G316" i="19"/>
  <c r="G317" i="19"/>
  <c r="G319" i="19"/>
  <c r="G395" i="19"/>
  <c r="G396" i="19"/>
  <c r="G397" i="19"/>
  <c r="G398" i="19"/>
  <c r="G399" i="19"/>
  <c r="G400" i="19"/>
  <c r="G401" i="19"/>
  <c r="G402" i="19"/>
  <c r="G403" i="19"/>
  <c r="G404" i="19"/>
  <c r="G405" i="19"/>
  <c r="G406" i="19"/>
  <c r="G407" i="19"/>
  <c r="G408" i="19"/>
  <c r="G409" i="19"/>
  <c r="G410" i="19"/>
  <c r="G411" i="19"/>
  <c r="G412" i="19"/>
  <c r="G413" i="19"/>
  <c r="G414" i="19"/>
  <c r="G415" i="19"/>
  <c r="G416" i="19"/>
  <c r="G417" i="19"/>
  <c r="G418" i="19"/>
  <c r="G419" i="19"/>
  <c r="G420" i="19"/>
  <c r="G421" i="19"/>
  <c r="G422" i="19"/>
  <c r="G423" i="19"/>
  <c r="G424" i="19"/>
  <c r="G425" i="19"/>
  <c r="G426" i="19"/>
  <c r="G427" i="19"/>
  <c r="G428" i="19"/>
  <c r="G429" i="19"/>
  <c r="G430" i="19"/>
  <c r="G431" i="19"/>
  <c r="G432" i="19"/>
  <c r="G433" i="19"/>
  <c r="G434" i="19"/>
  <c r="G435" i="19"/>
  <c r="G436" i="19"/>
  <c r="G437" i="19"/>
  <c r="G438" i="19"/>
  <c r="G439" i="19"/>
  <c r="G440" i="19"/>
  <c r="G441" i="19"/>
  <c r="G442" i="19"/>
  <c r="G443" i="19"/>
  <c r="G444" i="19"/>
  <c r="G445" i="19"/>
  <c r="G446" i="19"/>
  <c r="G447" i="19"/>
  <c r="G448" i="19"/>
  <c r="G449" i="19"/>
  <c r="G450" i="19"/>
  <c r="G451" i="19"/>
  <c r="G452" i="19"/>
  <c r="G453" i="19"/>
  <c r="G454" i="19"/>
  <c r="G455" i="19"/>
  <c r="G456" i="19"/>
  <c r="G457" i="19"/>
  <c r="G458" i="19"/>
  <c r="G459" i="19"/>
  <c r="G460" i="19"/>
  <c r="G461" i="19"/>
  <c r="G462" i="19"/>
  <c r="G463" i="19"/>
  <c r="G464" i="19"/>
  <c r="G465" i="19"/>
  <c r="G466" i="19"/>
  <c r="G467" i="19"/>
  <c r="G468" i="19"/>
  <c r="G469" i="19"/>
  <c r="G470" i="19"/>
  <c r="G471" i="19"/>
  <c r="G472" i="19"/>
  <c r="G473" i="19"/>
  <c r="G474" i="19"/>
  <c r="G475" i="19"/>
  <c r="G476" i="19"/>
  <c r="G477" i="19"/>
  <c r="G478" i="19"/>
  <c r="G479" i="19"/>
  <c r="G480" i="19"/>
  <c r="G481" i="19"/>
  <c r="G482" i="19"/>
  <c r="G483" i="19"/>
  <c r="G484" i="19"/>
  <c r="G485" i="19"/>
  <c r="G486" i="19"/>
  <c r="G487" i="19"/>
  <c r="G488" i="19"/>
  <c r="G489" i="19"/>
  <c r="G490" i="19"/>
  <c r="G491" i="19"/>
  <c r="G492" i="19"/>
  <c r="G493" i="19"/>
  <c r="G494" i="19"/>
  <c r="G495" i="19"/>
  <c r="G496" i="19"/>
  <c r="G497" i="19"/>
  <c r="G498" i="19"/>
  <c r="G499" i="19"/>
  <c r="G500" i="19"/>
  <c r="G501" i="19"/>
  <c r="G502" i="19"/>
  <c r="G503" i="19"/>
  <c r="G504" i="19"/>
  <c r="G505" i="19"/>
  <c r="G506" i="19"/>
  <c r="G507" i="19"/>
  <c r="G508" i="19"/>
  <c r="G509" i="19"/>
  <c r="G510" i="19"/>
  <c r="G511" i="19"/>
  <c r="G512" i="19"/>
  <c r="G513" i="19"/>
  <c r="G514" i="19"/>
  <c r="G515" i="19"/>
  <c r="G516" i="19"/>
  <c r="G517" i="19"/>
  <c r="G518" i="19"/>
  <c r="G519" i="19"/>
  <c r="G520" i="19"/>
  <c r="G521" i="19"/>
  <c r="G522" i="19"/>
  <c r="G523" i="19"/>
  <c r="G524" i="19"/>
  <c r="G525" i="19"/>
  <c r="G526" i="19"/>
  <c r="G527" i="19"/>
  <c r="G528" i="19"/>
  <c r="G529" i="19"/>
  <c r="G530" i="19"/>
  <c r="G531" i="19"/>
  <c r="G532" i="19"/>
  <c r="G533" i="19"/>
  <c r="G534" i="19"/>
  <c r="G535" i="19"/>
  <c r="G536" i="19"/>
  <c r="G537" i="19"/>
  <c r="G538" i="19"/>
  <c r="G539" i="19"/>
  <c r="G540" i="19"/>
  <c r="G541" i="19"/>
  <c r="G542" i="19"/>
  <c r="G543" i="19"/>
  <c r="G544" i="19"/>
  <c r="G545" i="19"/>
  <c r="G546" i="19"/>
  <c r="G547" i="19"/>
  <c r="G548" i="19"/>
  <c r="G549" i="19"/>
  <c r="G550" i="19"/>
  <c r="G551" i="19"/>
  <c r="G552" i="19"/>
  <c r="G553" i="19"/>
  <c r="G554" i="19"/>
  <c r="G555" i="19"/>
  <c r="G556" i="19"/>
  <c r="G557" i="19"/>
  <c r="G558" i="19"/>
  <c r="G559" i="19"/>
  <c r="G560" i="19"/>
  <c r="G561" i="19"/>
  <c r="G562" i="19"/>
  <c r="G563" i="19"/>
  <c r="G564" i="19"/>
  <c r="G565" i="19"/>
  <c r="G566" i="19"/>
  <c r="G567" i="19"/>
  <c r="G568" i="19"/>
  <c r="G569" i="19"/>
  <c r="G570" i="19"/>
  <c r="G571" i="19"/>
  <c r="G572" i="19"/>
  <c r="G573" i="19"/>
  <c r="G574" i="19"/>
  <c r="G575" i="19"/>
  <c r="G576" i="19"/>
  <c r="G577" i="19"/>
  <c r="G578" i="19"/>
  <c r="G579" i="19"/>
  <c r="G580" i="19"/>
  <c r="G581" i="19"/>
  <c r="G582" i="19"/>
  <c r="G583" i="19"/>
  <c r="G584" i="19"/>
  <c r="G585" i="19"/>
  <c r="G586" i="19"/>
  <c r="G587" i="19"/>
  <c r="G588" i="19"/>
  <c r="G589" i="19"/>
  <c r="G590" i="19"/>
  <c r="G591" i="19"/>
  <c r="G592" i="19"/>
  <c r="G593" i="19"/>
  <c r="G594" i="19"/>
  <c r="G595" i="19"/>
  <c r="G596" i="19"/>
  <c r="G597" i="19"/>
  <c r="G598" i="19"/>
  <c r="G599" i="19"/>
  <c r="G600" i="19"/>
  <c r="G601" i="19"/>
  <c r="G602" i="19"/>
  <c r="G603" i="19"/>
  <c r="G604" i="19"/>
  <c r="G605" i="19"/>
  <c r="G606" i="19"/>
  <c r="G607" i="19"/>
  <c r="G608" i="19"/>
  <c r="G609" i="19"/>
  <c r="G610" i="19"/>
  <c r="G611" i="19"/>
  <c r="G612" i="19"/>
  <c r="G613" i="19"/>
  <c r="G614" i="19"/>
  <c r="G615" i="19"/>
  <c r="G619" i="19"/>
  <c r="G620" i="19"/>
  <c r="G621" i="19"/>
  <c r="G622" i="19"/>
  <c r="G623" i="19"/>
  <c r="G624" i="19"/>
  <c r="G625" i="19"/>
  <c r="G626" i="19"/>
  <c r="G627" i="19"/>
  <c r="G629" i="19"/>
  <c r="G630" i="19"/>
  <c r="G631" i="19"/>
  <c r="G632" i="19"/>
  <c r="G633" i="19"/>
  <c r="G634" i="19"/>
  <c r="G635" i="19"/>
  <c r="G636" i="19"/>
  <c r="G637" i="19"/>
  <c r="G638" i="19"/>
  <c r="G639" i="19"/>
  <c r="G640" i="19"/>
  <c r="G641" i="19"/>
  <c r="G642" i="19"/>
  <c r="G643" i="19"/>
  <c r="G644" i="19"/>
  <c r="G645" i="19"/>
  <c r="G646" i="19"/>
  <c r="G647" i="19"/>
  <c r="G648" i="19"/>
  <c r="G649" i="19"/>
  <c r="G650" i="19"/>
  <c r="G651" i="19"/>
  <c r="G652" i="19"/>
  <c r="G653" i="19"/>
  <c r="G654" i="19"/>
  <c r="G655" i="19"/>
  <c r="G656" i="19"/>
  <c r="G657" i="19"/>
  <c r="G658" i="19"/>
  <c r="G659" i="19"/>
  <c r="G660" i="19"/>
  <c r="G661" i="19"/>
  <c r="G662" i="19"/>
  <c r="G663" i="19"/>
  <c r="G664" i="19"/>
  <c r="G665" i="19"/>
  <c r="G666" i="19"/>
  <c r="G667" i="19"/>
  <c r="G668" i="19"/>
  <c r="G669" i="19"/>
  <c r="G670" i="19"/>
  <c r="G671" i="19"/>
  <c r="G672" i="19"/>
  <c r="G673" i="19"/>
  <c r="G674" i="19"/>
  <c r="G675" i="19"/>
  <c r="G676" i="19"/>
  <c r="G677" i="19"/>
  <c r="G678" i="19"/>
  <c r="G679" i="19"/>
  <c r="G680" i="19"/>
  <c r="G681" i="19"/>
  <c r="G682" i="19"/>
  <c r="G683" i="19"/>
  <c r="G684" i="19"/>
  <c r="G685" i="19"/>
  <c r="G686" i="19"/>
  <c r="G687" i="19"/>
  <c r="G688" i="19"/>
  <c r="G689" i="19"/>
  <c r="G690" i="19"/>
  <c r="G691" i="19"/>
  <c r="G692" i="19"/>
  <c r="G693" i="19"/>
  <c r="G694" i="19"/>
  <c r="G695" i="19"/>
  <c r="G696" i="19"/>
  <c r="G697" i="19"/>
  <c r="G698" i="19"/>
  <c r="G699" i="19"/>
  <c r="G700" i="19"/>
  <c r="G702" i="19"/>
  <c r="G707" i="19"/>
  <c r="G713" i="19"/>
  <c r="G714" i="19"/>
  <c r="G715" i="19"/>
  <c r="G716" i="19"/>
  <c r="G717" i="19"/>
  <c r="G718" i="19"/>
  <c r="G719" i="19"/>
  <c r="G720" i="19"/>
  <c r="G721" i="19"/>
  <c r="G722" i="19"/>
  <c r="G723" i="19"/>
  <c r="G724" i="19"/>
  <c r="G725" i="19"/>
  <c r="G726" i="19"/>
  <c r="G727" i="19"/>
  <c r="G728" i="19"/>
  <c r="G729" i="19"/>
  <c r="G730" i="19"/>
  <c r="G731" i="19"/>
  <c r="G732" i="19"/>
  <c r="G733" i="19"/>
  <c r="G734" i="19"/>
  <c r="G735" i="19"/>
  <c r="G736" i="19"/>
  <c r="G737" i="19"/>
  <c r="G742" i="19"/>
  <c r="G804" i="19"/>
  <c r="G805" i="19"/>
  <c r="G806" i="19"/>
  <c r="G807" i="19"/>
  <c r="G808" i="19"/>
  <c r="G809" i="19"/>
  <c r="G810" i="19"/>
  <c r="G811" i="19"/>
  <c r="G812" i="19"/>
  <c r="G813" i="19"/>
  <c r="G814" i="19"/>
  <c r="G815" i="19"/>
  <c r="G816" i="19"/>
  <c r="G817" i="19"/>
  <c r="G818" i="19"/>
  <c r="G834" i="19"/>
  <c r="G835" i="19"/>
  <c r="G836" i="19"/>
  <c r="G837" i="19"/>
  <c r="G838" i="19"/>
  <c r="G839" i="19"/>
  <c r="G840" i="19"/>
  <c r="G841" i="19"/>
  <c r="G842" i="19"/>
  <c r="G843" i="19"/>
  <c r="G844" i="19"/>
  <c r="G845" i="19"/>
  <c r="G846" i="19"/>
  <c r="G847" i="19"/>
  <c r="G848" i="19"/>
  <c r="G849" i="19"/>
  <c r="G850" i="19"/>
  <c r="G851" i="19"/>
  <c r="G852" i="19"/>
  <c r="G853" i="19"/>
  <c r="G858" i="19"/>
  <c r="G859" i="19"/>
  <c r="G860" i="19"/>
  <c r="G861" i="19"/>
  <c r="G862" i="19"/>
  <c r="G863" i="19"/>
  <c r="G864" i="19"/>
  <c r="G865" i="19"/>
  <c r="G866" i="19"/>
  <c r="G867" i="19"/>
  <c r="G868" i="19"/>
  <c r="G869" i="19"/>
  <c r="G870" i="19"/>
  <c r="G871" i="19"/>
  <c r="G872" i="19"/>
  <c r="G873" i="19"/>
  <c r="G874" i="19"/>
  <c r="G875" i="19"/>
  <c r="G876" i="19"/>
  <c r="G877" i="19"/>
  <c r="G878" i="19"/>
  <c r="G879" i="19"/>
  <c r="G880" i="19"/>
  <c r="G881" i="19"/>
  <c r="G882" i="19"/>
  <c r="G883" i="19"/>
  <c r="G884" i="19"/>
  <c r="G885" i="19"/>
  <c r="G886" i="19"/>
  <c r="G887" i="19"/>
  <c r="G888" i="19"/>
  <c r="G889" i="19"/>
  <c r="G890" i="19"/>
  <c r="G891" i="19"/>
  <c r="G892" i="19"/>
  <c r="G893" i="19"/>
  <c r="G894" i="19"/>
  <c r="G895" i="19"/>
  <c r="G896" i="19"/>
  <c r="G897" i="19"/>
  <c r="G898" i="19"/>
  <c r="G899" i="19"/>
  <c r="G900" i="19"/>
  <c r="G901" i="19"/>
  <c r="G902" i="19"/>
  <c r="G904" i="19"/>
  <c r="G905" i="19"/>
  <c r="G906" i="19"/>
  <c r="G907" i="19"/>
  <c r="G908" i="19"/>
  <c r="G909" i="19"/>
  <c r="G910" i="19"/>
  <c r="G911" i="19"/>
  <c r="G912" i="19"/>
  <c r="G913" i="19"/>
  <c r="G914" i="19"/>
  <c r="G915" i="19"/>
  <c r="G916" i="19"/>
  <c r="G917" i="19"/>
  <c r="G918" i="19"/>
  <c r="G919" i="19"/>
  <c r="G920" i="19"/>
  <c r="G921" i="19"/>
  <c r="G922" i="19"/>
  <c r="G923" i="19"/>
  <c r="G924" i="19"/>
  <c r="G925" i="19"/>
  <c r="G926" i="19"/>
  <c r="G927" i="19"/>
  <c r="G928" i="19"/>
  <c r="G929" i="19"/>
  <c r="G930" i="19"/>
  <c r="G931" i="19"/>
  <c r="G932" i="19"/>
  <c r="G933" i="19"/>
  <c r="G934" i="19"/>
  <c r="G935" i="19"/>
  <c r="G936" i="19"/>
  <c r="G937" i="19"/>
  <c r="G938" i="19"/>
  <c r="G949" i="19"/>
  <c r="G951" i="19"/>
  <c r="G952" i="19"/>
  <c r="G1251" i="19"/>
  <c r="G1252" i="19"/>
  <c r="G1253" i="19"/>
  <c r="G1254" i="19"/>
  <c r="G1255" i="19"/>
  <c r="G1256" i="19"/>
  <c r="G1257" i="19"/>
  <c r="G1258" i="19"/>
  <c r="G1259" i="19"/>
  <c r="G1260" i="19"/>
  <c r="G1261" i="19"/>
  <c r="G1262" i="19"/>
  <c r="G1263" i="19"/>
  <c r="G1264" i="19"/>
  <c r="G1265" i="19"/>
  <c r="G1535" i="19"/>
  <c r="G1539" i="19"/>
  <c r="G1540" i="19"/>
  <c r="G1549" i="19"/>
  <c r="G1550" i="19"/>
  <c r="G1551" i="19"/>
  <c r="G1552" i="19"/>
  <c r="G1553" i="19"/>
  <c r="G1554" i="19"/>
  <c r="G1555" i="19"/>
  <c r="G1556" i="19"/>
  <c r="G1557" i="19"/>
  <c r="G1558" i="19"/>
  <c r="G1559" i="19"/>
  <c r="G1560" i="19"/>
  <c r="G1561" i="19"/>
  <c r="G1562" i="19"/>
  <c r="G1563" i="19"/>
  <c r="G1564" i="19"/>
  <c r="G1565" i="19"/>
  <c r="G1566" i="19"/>
  <c r="G1567" i="19"/>
  <c r="G1568" i="19"/>
  <c r="G1569" i="19"/>
  <c r="G1570" i="19"/>
  <c r="G1571" i="19"/>
  <c r="G1572" i="19"/>
  <c r="G1573" i="19"/>
  <c r="G1574" i="19"/>
  <c r="G1575" i="19"/>
  <c r="G1576" i="19"/>
  <c r="G1577" i="19"/>
  <c r="G1578" i="19"/>
  <c r="G1579" i="19"/>
  <c r="G1580" i="19"/>
  <c r="G1581" i="19"/>
  <c r="G1582" i="19"/>
  <c r="G1583" i="19"/>
  <c r="G1584" i="19"/>
  <c r="G1585" i="19"/>
  <c r="G1586" i="19"/>
  <c r="G1587" i="19"/>
  <c r="G1588" i="19"/>
  <c r="G1589" i="19"/>
  <c r="G1590" i="19"/>
  <c r="G1591" i="19"/>
  <c r="G1592" i="19"/>
  <c r="G1593" i="19"/>
  <c r="G1594" i="19"/>
  <c r="G1595" i="19"/>
  <c r="G1596" i="19"/>
  <c r="G1597" i="19"/>
  <c r="G1598" i="19"/>
  <c r="G1599" i="19"/>
  <c r="G1600" i="19"/>
  <c r="G1601" i="19"/>
  <c r="G1602" i="19"/>
  <c r="G1603" i="19"/>
  <c r="G1604" i="19"/>
  <c r="G1605" i="19"/>
  <c r="G1606" i="19"/>
  <c r="G1607" i="19"/>
  <c r="G1608" i="19"/>
  <c r="G1609" i="19"/>
  <c r="G1610" i="19"/>
  <c r="G1611" i="19"/>
  <c r="G1612" i="19"/>
  <c r="G1613" i="19"/>
  <c r="G1614" i="19"/>
  <c r="G1615" i="19"/>
  <c r="G1616" i="19"/>
  <c r="G1617" i="19"/>
  <c r="G1618" i="19"/>
  <c r="G1619" i="19"/>
  <c r="G1620" i="19"/>
  <c r="G1621" i="19"/>
  <c r="G1622" i="19"/>
  <c r="G1623" i="19"/>
  <c r="G1624" i="19"/>
  <c r="G1625" i="19"/>
  <c r="G1626" i="19"/>
  <c r="G1627" i="19"/>
  <c r="G1628" i="19"/>
  <c r="G1629" i="19"/>
  <c r="G1630" i="19"/>
  <c r="G1631" i="19"/>
  <c r="G1632" i="19"/>
  <c r="G1633" i="19"/>
  <c r="G1634" i="19"/>
  <c r="G1635" i="19"/>
  <c r="G1636" i="19"/>
  <c r="G1637" i="19"/>
  <c r="G1638" i="19"/>
  <c r="G1639" i="19"/>
  <c r="G1640" i="19"/>
  <c r="G1641" i="19"/>
  <c r="G1642" i="19"/>
  <c r="G1643" i="19"/>
  <c r="G1644" i="19"/>
  <c r="G1645" i="19"/>
  <c r="G1646" i="19"/>
  <c r="G1647" i="19"/>
  <c r="G1648" i="19"/>
  <c r="G1649" i="19"/>
  <c r="G1650" i="19"/>
  <c r="G1651" i="19"/>
  <c r="G1652" i="19"/>
  <c r="G1653" i="19"/>
  <c r="G1654" i="19"/>
  <c r="G1655" i="19"/>
  <c r="G1656" i="19"/>
  <c r="G1657" i="19"/>
  <c r="G1658" i="19"/>
  <c r="G1659" i="19"/>
  <c r="G1660" i="19"/>
  <c r="G1661" i="19"/>
  <c r="G1662" i="19"/>
  <c r="G1663" i="19"/>
  <c r="G1664" i="19"/>
  <c r="G1665" i="19"/>
  <c r="G1666" i="19"/>
  <c r="G1667" i="19"/>
  <c r="G1668" i="19"/>
  <c r="G1669" i="19"/>
  <c r="G1670" i="19"/>
  <c r="G1671" i="19"/>
  <c r="G1672" i="19"/>
  <c r="G1673" i="19"/>
  <c r="G1674" i="19"/>
  <c r="G1675" i="19"/>
  <c r="G1676" i="19"/>
  <c r="G1677" i="19"/>
  <c r="G1678" i="19"/>
  <c r="G1679" i="19"/>
  <c r="G1680" i="19"/>
  <c r="G1681" i="19"/>
  <c r="G1682" i="19"/>
  <c r="G1683" i="19"/>
  <c r="G1684" i="19"/>
  <c r="G1685" i="19"/>
  <c r="G1686" i="19"/>
  <c r="G1687" i="19"/>
  <c r="G1688" i="19"/>
  <c r="G1689" i="19"/>
  <c r="G1690" i="19"/>
  <c r="G1691" i="19"/>
  <c r="G1692" i="19"/>
  <c r="G1693" i="19"/>
  <c r="G1694" i="19"/>
  <c r="G1695" i="19"/>
  <c r="G1696" i="19"/>
  <c r="G1697" i="19"/>
  <c r="G1698" i="19"/>
  <c r="G1699" i="19"/>
  <c r="G1700" i="19"/>
  <c r="G1701" i="19"/>
  <c r="G1702" i="19"/>
  <c r="G1703" i="19"/>
  <c r="G1704" i="19"/>
  <c r="G1705" i="19"/>
  <c r="G1706" i="19"/>
  <c r="G1707" i="19"/>
  <c r="G1708" i="19"/>
  <c r="G1709" i="19"/>
  <c r="G1710" i="19"/>
  <c r="G1711" i="19"/>
  <c r="G1712" i="19"/>
  <c r="G1713" i="19"/>
  <c r="G1714" i="19"/>
  <c r="G1715" i="19"/>
  <c r="G1716" i="19"/>
  <c r="G1717" i="19"/>
  <c r="G1718" i="19"/>
  <c r="G1719" i="19"/>
  <c r="G1720" i="19"/>
  <c r="G1721" i="19"/>
  <c r="G1722" i="19"/>
  <c r="G1723" i="19"/>
  <c r="G1724" i="19"/>
  <c r="G1725" i="19"/>
  <c r="G1726" i="19"/>
  <c r="G1727" i="19"/>
  <c r="G1728" i="19"/>
  <c r="G1729" i="19"/>
  <c r="G1730" i="19"/>
  <c r="G1731" i="19"/>
  <c r="G1732" i="19"/>
  <c r="G1733" i="19"/>
  <c r="G1734" i="19"/>
  <c r="G1735" i="19"/>
  <c r="G1736" i="19"/>
  <c r="G1737" i="19"/>
  <c r="G1738" i="19"/>
  <c r="G1739" i="19"/>
  <c r="G1740" i="19"/>
  <c r="G1741" i="19"/>
  <c r="G1742" i="19"/>
  <c r="G1743" i="19"/>
  <c r="G1744" i="19"/>
  <c r="G1745" i="19"/>
  <c r="G1746" i="19"/>
  <c r="G1747" i="19"/>
  <c r="G1748" i="19"/>
  <c r="G1749" i="19"/>
  <c r="G1750" i="19"/>
  <c r="G1751" i="19"/>
  <c r="G1752" i="19"/>
  <c r="G1753" i="19"/>
  <c r="G1754" i="19"/>
  <c r="G1755" i="19"/>
  <c r="G1756" i="19"/>
  <c r="G1757" i="19"/>
  <c r="G1758" i="19"/>
  <c r="G1759" i="19"/>
  <c r="G1760" i="19"/>
  <c r="G1761" i="19"/>
  <c r="G1762" i="19"/>
  <c r="G1763" i="19"/>
  <c r="G1764" i="19"/>
  <c r="G1765" i="19"/>
  <c r="G2045" i="19"/>
  <c r="G2054" i="19"/>
  <c r="G2055" i="19"/>
  <c r="G2056" i="19"/>
  <c r="G2057" i="19"/>
  <c r="G2058" i="19"/>
  <c r="G2059" i="19"/>
  <c r="G2060" i="19"/>
  <c r="G2061" i="19"/>
  <c r="G2062" i="19"/>
  <c r="G2063" i="19"/>
  <c r="G2064" i="19"/>
  <c r="G2065" i="19"/>
  <c r="G2066" i="19"/>
  <c r="G2067" i="19"/>
  <c r="G2068" i="19"/>
  <c r="G2069" i="19"/>
  <c r="G2070" i="19"/>
  <c r="G2071" i="19"/>
  <c r="G2072" i="19"/>
  <c r="G2073" i="19"/>
  <c r="G2074" i="19"/>
  <c r="G2075" i="19"/>
  <c r="G2076" i="19"/>
  <c r="G2077" i="19"/>
  <c r="G2078" i="19"/>
  <c r="G2079" i="19"/>
  <c r="G2080" i="19"/>
  <c r="G2081" i="19"/>
  <c r="G2082" i="19"/>
  <c r="G2083" i="19"/>
  <c r="G2085" i="19"/>
  <c r="G2086" i="19"/>
  <c r="G2087" i="19"/>
  <c r="G2088" i="19"/>
  <c r="G2089" i="19"/>
  <c r="G2090" i="19"/>
  <c r="G2091" i="19"/>
  <c r="G2092" i="19"/>
  <c r="G2093" i="19"/>
  <c r="G2094" i="19"/>
  <c r="G2095" i="19"/>
  <c r="G2096" i="19"/>
  <c r="G2097" i="19"/>
  <c r="G2098" i="19"/>
  <c r="G2099" i="19"/>
  <c r="G2100" i="19"/>
  <c r="G2101" i="19"/>
  <c r="G2102" i="19"/>
  <c r="G2103" i="19"/>
  <c r="G2104" i="19"/>
  <c r="G2105" i="19"/>
  <c r="G2106" i="19"/>
  <c r="G2107" i="19"/>
  <c r="G2108" i="19"/>
  <c r="G2109" i="19"/>
  <c r="G2110" i="19"/>
  <c r="G2111" i="19"/>
  <c r="G2112" i="19"/>
  <c r="G2113" i="19"/>
  <c r="G2114" i="19"/>
  <c r="G2115" i="19"/>
  <c r="G2116" i="19"/>
  <c r="G2117" i="19"/>
  <c r="G2118" i="19"/>
  <c r="G2119" i="19"/>
  <c r="G2120" i="19"/>
  <c r="G2121" i="19"/>
  <c r="G2122" i="19"/>
  <c r="G2123" i="19"/>
  <c r="G2124" i="19"/>
  <c r="G2125" i="19"/>
  <c r="G2126" i="19"/>
  <c r="G2127" i="19"/>
  <c r="G2128" i="19"/>
  <c r="G2129" i="19"/>
  <c r="G2130" i="19"/>
  <c r="G2131" i="19"/>
  <c r="G2132" i="19"/>
  <c r="G2133" i="19"/>
  <c r="G2134" i="19"/>
  <c r="G2135" i="19"/>
  <c r="G2136" i="19"/>
  <c r="G2137" i="19"/>
  <c r="G2138" i="19"/>
  <c r="G2139" i="19"/>
  <c r="G2140" i="19"/>
  <c r="G2141" i="19"/>
  <c r="G2142" i="19"/>
  <c r="G2143" i="19"/>
  <c r="G2144" i="19"/>
  <c r="G2145" i="19"/>
  <c r="G2146" i="19"/>
  <c r="G2147" i="19"/>
  <c r="G2148" i="19"/>
  <c r="G2149" i="19"/>
  <c r="G2150" i="19"/>
  <c r="G2151" i="19"/>
  <c r="G2152" i="19"/>
  <c r="G2153" i="19"/>
  <c r="G2155" i="19"/>
  <c r="G2157" i="19"/>
  <c r="G2158" i="19"/>
  <c r="G2159" i="19"/>
  <c r="G2180" i="19"/>
  <c r="G5" i="19"/>
  <c r="F6" i="19"/>
  <c r="F7" i="19"/>
  <c r="F8" i="19"/>
  <c r="F9" i="19"/>
  <c r="F10" i="19"/>
  <c r="F11" i="19"/>
  <c r="F12" i="19"/>
  <c r="F13" i="19"/>
  <c r="F14" i="19"/>
  <c r="F15" i="19"/>
  <c r="F16" i="19"/>
  <c r="F17" i="19"/>
  <c r="F18" i="19"/>
  <c r="F19" i="19"/>
  <c r="F20" i="19"/>
  <c r="F21" i="19"/>
  <c r="F22" i="19"/>
  <c r="F23" i="19"/>
  <c r="F24" i="19"/>
  <c r="F25" i="19"/>
  <c r="F26" i="19"/>
  <c r="F27" i="19"/>
  <c r="F28" i="19"/>
  <c r="F29" i="19"/>
  <c r="F30" i="19"/>
  <c r="F31" i="19"/>
  <c r="F32" i="19"/>
  <c r="F33" i="19"/>
  <c r="F34" i="19"/>
  <c r="F35" i="19"/>
  <c r="F36" i="19"/>
  <c r="F37" i="19"/>
  <c r="F38" i="19"/>
  <c r="F39" i="19"/>
  <c r="F40" i="19"/>
  <c r="F41" i="19"/>
  <c r="F42" i="19"/>
  <c r="F43" i="19"/>
  <c r="F44" i="19"/>
  <c r="F45" i="19"/>
  <c r="F46" i="19"/>
  <c r="F47" i="19"/>
  <c r="F48" i="19"/>
  <c r="F49" i="19"/>
  <c r="F50" i="19"/>
  <c r="F51" i="19"/>
  <c r="F52" i="19"/>
  <c r="F53" i="19"/>
  <c r="F54" i="19"/>
  <c r="F55" i="19"/>
  <c r="F56" i="19"/>
  <c r="F57" i="19"/>
  <c r="F58" i="19"/>
  <c r="F59" i="19"/>
  <c r="F60" i="19"/>
  <c r="F61" i="19"/>
  <c r="F62" i="19"/>
  <c r="F63" i="19"/>
  <c r="F64" i="19"/>
  <c r="F65" i="19"/>
  <c r="F66" i="19"/>
  <c r="F67" i="19"/>
  <c r="F68" i="19"/>
  <c r="F69" i="19"/>
  <c r="F70" i="19"/>
  <c r="F71" i="19"/>
  <c r="F72" i="19"/>
  <c r="F73" i="19"/>
  <c r="F74" i="19"/>
  <c r="F75" i="19"/>
  <c r="F76" i="19"/>
  <c r="F77" i="19"/>
  <c r="F78" i="19"/>
  <c r="F79" i="19"/>
  <c r="F80" i="19"/>
  <c r="F81" i="19"/>
  <c r="F82" i="19"/>
  <c r="F83" i="19"/>
  <c r="F84" i="19"/>
  <c r="F85" i="19"/>
  <c r="F86" i="19"/>
  <c r="F87" i="19"/>
  <c r="F88" i="19"/>
  <c r="F89" i="19"/>
  <c r="F90" i="19"/>
  <c r="F91" i="19"/>
  <c r="F92" i="19"/>
  <c r="F93" i="19"/>
  <c r="F94" i="19"/>
  <c r="F95" i="19"/>
  <c r="F96" i="19"/>
  <c r="F97" i="19"/>
  <c r="F98" i="19"/>
  <c r="F99" i="19"/>
  <c r="F100" i="19"/>
  <c r="F101" i="19"/>
  <c r="F102" i="19"/>
  <c r="F103" i="19"/>
  <c r="F104" i="19"/>
  <c r="F105" i="19"/>
  <c r="F106" i="19"/>
  <c r="F107" i="19"/>
  <c r="F108" i="19"/>
  <c r="F109" i="19"/>
  <c r="F110" i="19"/>
  <c r="F111" i="19"/>
  <c r="F112" i="19"/>
  <c r="F113" i="19"/>
  <c r="F114" i="19"/>
  <c r="F115" i="19"/>
  <c r="F116" i="19"/>
  <c r="F117" i="19"/>
  <c r="F118" i="19"/>
  <c r="F119" i="19"/>
  <c r="F120" i="19"/>
  <c r="F121" i="19"/>
  <c r="F122" i="19"/>
  <c r="F123" i="19"/>
  <c r="F124" i="19"/>
  <c r="F125" i="19"/>
  <c r="F126" i="19"/>
  <c r="F127" i="19"/>
  <c r="F128" i="19"/>
  <c r="F129" i="19"/>
  <c r="F130" i="19"/>
  <c r="F131" i="19"/>
  <c r="F132" i="19"/>
  <c r="F133" i="19"/>
  <c r="F134" i="19"/>
  <c r="F135" i="19"/>
  <c r="F136" i="19"/>
  <c r="F137" i="19"/>
  <c r="F138" i="19"/>
  <c r="F139" i="19"/>
  <c r="F140" i="19"/>
  <c r="F141" i="19"/>
  <c r="F142" i="19"/>
  <c r="F143" i="19"/>
  <c r="F144" i="19"/>
  <c r="F145" i="19"/>
  <c r="F146" i="19"/>
  <c r="F147" i="19"/>
  <c r="F148" i="19"/>
  <c r="F149" i="19"/>
  <c r="F150" i="19"/>
  <c r="F151" i="19"/>
  <c r="F152" i="19"/>
  <c r="F153" i="19"/>
  <c r="F154" i="19"/>
  <c r="F155" i="19"/>
  <c r="F156" i="19"/>
  <c r="F157" i="19"/>
  <c r="F158" i="19"/>
  <c r="F159" i="19"/>
  <c r="F160" i="19"/>
  <c r="F161" i="19"/>
  <c r="F162" i="19"/>
  <c r="F163" i="19"/>
  <c r="F164" i="19"/>
  <c r="F165" i="19"/>
  <c r="F166" i="19"/>
  <c r="F167" i="19"/>
  <c r="F168" i="19"/>
  <c r="F169" i="19"/>
  <c r="F170" i="19"/>
  <c r="F171" i="19"/>
  <c r="F172" i="19"/>
  <c r="F173" i="19"/>
  <c r="F174" i="19"/>
  <c r="F175" i="19"/>
  <c r="F176" i="19"/>
  <c r="F177" i="19"/>
  <c r="F178" i="19"/>
  <c r="F179" i="19"/>
  <c r="F180" i="19"/>
  <c r="F181" i="19"/>
  <c r="F182" i="19"/>
  <c r="F183" i="19"/>
  <c r="F184" i="19"/>
  <c r="F185" i="19"/>
  <c r="F186" i="19"/>
  <c r="F187" i="19"/>
  <c r="F188" i="19"/>
  <c r="F189" i="19"/>
  <c r="F190" i="19"/>
  <c r="F191" i="19"/>
  <c r="F192" i="19"/>
  <c r="F193" i="19"/>
  <c r="F194" i="19"/>
  <c r="F195" i="19"/>
  <c r="F196" i="19"/>
  <c r="F197" i="19"/>
  <c r="F198" i="19"/>
  <c r="F199" i="19"/>
  <c r="F200" i="19"/>
  <c r="F201" i="19"/>
  <c r="F202" i="19"/>
  <c r="F203" i="19"/>
  <c r="F204" i="19"/>
  <c r="F205" i="19"/>
  <c r="F206" i="19"/>
  <c r="F207" i="19"/>
  <c r="F208" i="19"/>
  <c r="F209" i="19"/>
  <c r="F210" i="19"/>
  <c r="F211" i="19"/>
  <c r="F212" i="19"/>
  <c r="F213" i="19"/>
  <c r="F214" i="19"/>
  <c r="F215" i="19"/>
  <c r="F216" i="19"/>
  <c r="F217" i="19"/>
  <c r="F218" i="19"/>
  <c r="F219" i="19"/>
  <c r="F220" i="19"/>
  <c r="F221" i="19"/>
  <c r="F222" i="19"/>
  <c r="F223" i="19"/>
  <c r="F224" i="19"/>
  <c r="F225" i="19"/>
  <c r="F226" i="19"/>
  <c r="F227" i="19"/>
  <c r="F228" i="19"/>
  <c r="F229" i="19"/>
  <c r="F230" i="19"/>
  <c r="F231" i="19"/>
  <c r="F232" i="19"/>
  <c r="F233" i="19"/>
  <c r="F234" i="19"/>
  <c r="F235" i="19"/>
  <c r="F236" i="19"/>
  <c r="F237" i="19"/>
  <c r="F238" i="19"/>
  <c r="F239" i="19"/>
  <c r="F240" i="19"/>
  <c r="F241" i="19"/>
  <c r="F242" i="19"/>
  <c r="F243" i="19"/>
  <c r="F244" i="19"/>
  <c r="F245" i="19"/>
  <c r="F246" i="19"/>
  <c r="F247" i="19"/>
  <c r="F248" i="19"/>
  <c r="F249" i="19"/>
  <c r="F250" i="19"/>
  <c r="F251" i="19"/>
  <c r="F252" i="19"/>
  <c r="F253" i="19"/>
  <c r="F254" i="19"/>
  <c r="F255" i="19"/>
  <c r="F256" i="19"/>
  <c r="F257" i="19"/>
  <c r="F258" i="19"/>
  <c r="F278" i="19"/>
  <c r="F280" i="19"/>
  <c r="F281" i="19"/>
  <c r="F282" i="19"/>
  <c r="F283" i="19"/>
  <c r="F285" i="19"/>
  <c r="F286" i="19"/>
  <c r="F287" i="19"/>
  <c r="F288" i="19"/>
  <c r="F289" i="19"/>
  <c r="F290" i="19"/>
  <c r="F293" i="19"/>
  <c r="F297" i="19"/>
  <c r="F298" i="19"/>
  <c r="F299" i="19"/>
  <c r="F301" i="19"/>
  <c r="F314" i="19"/>
  <c r="F318" i="19"/>
  <c r="F320" i="19"/>
  <c r="F321" i="19"/>
  <c r="F322" i="19"/>
  <c r="F323" i="19"/>
  <c r="F324" i="19"/>
  <c r="F325" i="19"/>
  <c r="F326" i="19"/>
  <c r="F327" i="19"/>
  <c r="F328" i="19"/>
  <c r="F329" i="19"/>
  <c r="F330" i="19"/>
  <c r="F331" i="19"/>
  <c r="F332" i="19"/>
  <c r="F333" i="19"/>
  <c r="F334" i="19"/>
  <c r="F335" i="19"/>
  <c r="F336" i="19"/>
  <c r="F337" i="19"/>
  <c r="F338" i="19"/>
  <c r="F339" i="19"/>
  <c r="F340" i="19"/>
  <c r="F341" i="19"/>
  <c r="F342" i="19"/>
  <c r="F343" i="19"/>
  <c r="F344" i="19"/>
  <c r="F345" i="19"/>
  <c r="F346" i="19"/>
  <c r="F347" i="19"/>
  <c r="F348" i="19"/>
  <c r="F349" i="19"/>
  <c r="F350" i="19"/>
  <c r="F351" i="19"/>
  <c r="F352" i="19"/>
  <c r="F353" i="19"/>
  <c r="F354" i="19"/>
  <c r="F355" i="19"/>
  <c r="F356" i="19"/>
  <c r="F357" i="19"/>
  <c r="F358" i="19"/>
  <c r="F359" i="19"/>
  <c r="F360" i="19"/>
  <c r="F361" i="19"/>
  <c r="F362" i="19"/>
  <c r="F363" i="19"/>
  <c r="F364" i="19"/>
  <c r="F365" i="19"/>
  <c r="F366" i="19"/>
  <c r="F367" i="19"/>
  <c r="F368" i="19"/>
  <c r="F369" i="19"/>
  <c r="F370" i="19"/>
  <c r="F371" i="19"/>
  <c r="F372" i="19"/>
  <c r="F373" i="19"/>
  <c r="F374" i="19"/>
  <c r="F375" i="19"/>
  <c r="F376" i="19"/>
  <c r="F377" i="19"/>
  <c r="F378" i="19"/>
  <c r="F379" i="19"/>
  <c r="F380" i="19"/>
  <c r="F381" i="19"/>
  <c r="F382" i="19"/>
  <c r="F383" i="19"/>
  <c r="F384" i="19"/>
  <c r="F385" i="19"/>
  <c r="F386" i="19"/>
  <c r="F387" i="19"/>
  <c r="F388" i="19"/>
  <c r="F389" i="19"/>
  <c r="F390" i="19"/>
  <c r="F391" i="19"/>
  <c r="F392" i="19"/>
  <c r="F393" i="19"/>
  <c r="F394" i="19"/>
  <c r="F616" i="19"/>
  <c r="F617" i="19"/>
  <c r="F618" i="19"/>
  <c r="F628" i="19"/>
  <c r="F701" i="19"/>
  <c r="F703" i="19"/>
  <c r="F704" i="19"/>
  <c r="F705" i="19"/>
  <c r="F706" i="19"/>
  <c r="F708" i="19"/>
  <c r="F709" i="19"/>
  <c r="F710" i="19"/>
  <c r="F711" i="19"/>
  <c r="F712" i="19"/>
  <c r="F738" i="19"/>
  <c r="F739" i="19"/>
  <c r="F740" i="19"/>
  <c r="F741" i="19"/>
  <c r="F743" i="19"/>
  <c r="F744" i="19"/>
  <c r="F745" i="19"/>
  <c r="F746" i="19"/>
  <c r="F747" i="19"/>
  <c r="F748" i="19"/>
  <c r="F749" i="19"/>
  <c r="F750" i="19"/>
  <c r="F751" i="19"/>
  <c r="F752" i="19"/>
  <c r="F753" i="19"/>
  <c r="F754" i="19"/>
  <c r="F755" i="19"/>
  <c r="F756" i="19"/>
  <c r="F757" i="19"/>
  <c r="F758" i="19"/>
  <c r="F759" i="19"/>
  <c r="F760" i="19"/>
  <c r="F761" i="19"/>
  <c r="F762" i="19"/>
  <c r="F763" i="19"/>
  <c r="F764" i="19"/>
  <c r="F765" i="19"/>
  <c r="F766" i="19"/>
  <c r="F767" i="19"/>
  <c r="F768" i="19"/>
  <c r="F769" i="19"/>
  <c r="F770" i="19"/>
  <c r="F771" i="19"/>
  <c r="F772" i="19"/>
  <c r="F773" i="19"/>
  <c r="F774" i="19"/>
  <c r="F775" i="19"/>
  <c r="F776" i="19"/>
  <c r="F777" i="19"/>
  <c r="F778" i="19"/>
  <c r="F779" i="19"/>
  <c r="F780" i="19"/>
  <c r="F781" i="19"/>
  <c r="F782" i="19"/>
  <c r="F783" i="19"/>
  <c r="F784" i="19"/>
  <c r="F785" i="19"/>
  <c r="F786" i="19"/>
  <c r="F787" i="19"/>
  <c r="F788" i="19"/>
  <c r="F789" i="19"/>
  <c r="F790" i="19"/>
  <c r="F791" i="19"/>
  <c r="F792" i="19"/>
  <c r="F793" i="19"/>
  <c r="F794" i="19"/>
  <c r="F795" i="19"/>
  <c r="F796" i="19"/>
  <c r="F797" i="19"/>
  <c r="F798" i="19"/>
  <c r="F799" i="19"/>
  <c r="F800" i="19"/>
  <c r="F801" i="19"/>
  <c r="F802" i="19"/>
  <c r="F803" i="19"/>
  <c r="F819" i="19"/>
  <c r="F820" i="19"/>
  <c r="F821" i="19"/>
  <c r="F822" i="19"/>
  <c r="F823" i="19"/>
  <c r="F824" i="19"/>
  <c r="F825" i="19"/>
  <c r="F826" i="19"/>
  <c r="F827" i="19"/>
  <c r="F828" i="19"/>
  <c r="F829" i="19"/>
  <c r="F830" i="19"/>
  <c r="F831" i="19"/>
  <c r="F832" i="19"/>
  <c r="F833" i="19"/>
  <c r="F854" i="19"/>
  <c r="F855" i="19"/>
  <c r="F856" i="19"/>
  <c r="F857" i="19"/>
  <c r="F903" i="19"/>
  <c r="F939" i="19"/>
  <c r="F940" i="19"/>
  <c r="F941" i="19"/>
  <c r="F942" i="19"/>
  <c r="F943" i="19"/>
  <c r="F944" i="19"/>
  <c r="F945" i="19"/>
  <c r="F946" i="19"/>
  <c r="F947" i="19"/>
  <c r="F948" i="19"/>
  <c r="F950" i="19"/>
  <c r="F953" i="19"/>
  <c r="F954" i="19"/>
  <c r="F955" i="19"/>
  <c r="F956" i="19"/>
  <c r="F957" i="19"/>
  <c r="F958" i="19"/>
  <c r="F959" i="19"/>
  <c r="F960" i="19"/>
  <c r="F961" i="19"/>
  <c r="F962" i="19"/>
  <c r="F963" i="19"/>
  <c r="F964" i="19"/>
  <c r="F965" i="19"/>
  <c r="F966" i="19"/>
  <c r="F967" i="19"/>
  <c r="F968" i="19"/>
  <c r="F969" i="19"/>
  <c r="F970" i="19"/>
  <c r="F971" i="19"/>
  <c r="F972" i="19"/>
  <c r="F973" i="19"/>
  <c r="F974" i="19"/>
  <c r="F975" i="19"/>
  <c r="F976" i="19"/>
  <c r="F977" i="19"/>
  <c r="F978" i="19"/>
  <c r="F979" i="19"/>
  <c r="F980" i="19"/>
  <c r="F981" i="19"/>
  <c r="F982" i="19"/>
  <c r="F983" i="19"/>
  <c r="F984" i="19"/>
  <c r="F985" i="19"/>
  <c r="F986" i="19"/>
  <c r="F987" i="19"/>
  <c r="F988" i="19"/>
  <c r="F989" i="19"/>
  <c r="F990" i="19"/>
  <c r="F991" i="19"/>
  <c r="F992" i="19"/>
  <c r="F993" i="19"/>
  <c r="F994" i="19"/>
  <c r="F995" i="19"/>
  <c r="F996" i="19"/>
  <c r="F997" i="19"/>
  <c r="F998" i="19"/>
  <c r="F999" i="19"/>
  <c r="F1000" i="19"/>
  <c r="F1001" i="19"/>
  <c r="F1002" i="19"/>
  <c r="F1003" i="19"/>
  <c r="F1004" i="19"/>
  <c r="F1005" i="19"/>
  <c r="F1006" i="19"/>
  <c r="F1007" i="19"/>
  <c r="F1008" i="19"/>
  <c r="F1009" i="19"/>
  <c r="F1010" i="19"/>
  <c r="F1011" i="19"/>
  <c r="F1012" i="19"/>
  <c r="F1013" i="19"/>
  <c r="F1014" i="19"/>
  <c r="F1015" i="19"/>
  <c r="F1016" i="19"/>
  <c r="F1017" i="19"/>
  <c r="F1018" i="19"/>
  <c r="F1019" i="19"/>
  <c r="F1020" i="19"/>
  <c r="F1021" i="19"/>
  <c r="F1022" i="19"/>
  <c r="F1023" i="19"/>
  <c r="F1024" i="19"/>
  <c r="F1025" i="19"/>
  <c r="F1026" i="19"/>
  <c r="F1027" i="19"/>
  <c r="F1028" i="19"/>
  <c r="F1029" i="19"/>
  <c r="F1030" i="19"/>
  <c r="F1031" i="19"/>
  <c r="F1032" i="19"/>
  <c r="F1033" i="19"/>
  <c r="F1034" i="19"/>
  <c r="F1035" i="19"/>
  <c r="F1036" i="19"/>
  <c r="F1037" i="19"/>
  <c r="F1038" i="19"/>
  <c r="F1039" i="19"/>
  <c r="F1040" i="19"/>
  <c r="F1041" i="19"/>
  <c r="F1042" i="19"/>
  <c r="F1043" i="19"/>
  <c r="F1044" i="19"/>
  <c r="F1045" i="19"/>
  <c r="F1046" i="19"/>
  <c r="F1047" i="19"/>
  <c r="F1048" i="19"/>
  <c r="F1049" i="19"/>
  <c r="F1050" i="19"/>
  <c r="F1051" i="19"/>
  <c r="F1052" i="19"/>
  <c r="F1053" i="19"/>
  <c r="F1054" i="19"/>
  <c r="F1055" i="19"/>
  <c r="F1056" i="19"/>
  <c r="F1057" i="19"/>
  <c r="F1058" i="19"/>
  <c r="F1059" i="19"/>
  <c r="F1060" i="19"/>
  <c r="F1061" i="19"/>
  <c r="F1062" i="19"/>
  <c r="F1063" i="19"/>
  <c r="F1064" i="19"/>
  <c r="F1065" i="19"/>
  <c r="F1066" i="19"/>
  <c r="F1067" i="19"/>
  <c r="F1068" i="19"/>
  <c r="F1069" i="19"/>
  <c r="F1070" i="19"/>
  <c r="F1071" i="19"/>
  <c r="F1072" i="19"/>
  <c r="F1073" i="19"/>
  <c r="F1074" i="19"/>
  <c r="F1075" i="19"/>
  <c r="F1076" i="19"/>
  <c r="F1077" i="19"/>
  <c r="F1078" i="19"/>
  <c r="F1079" i="19"/>
  <c r="F1080" i="19"/>
  <c r="F1081" i="19"/>
  <c r="F1082" i="19"/>
  <c r="F1083" i="19"/>
  <c r="F1084" i="19"/>
  <c r="F1085" i="19"/>
  <c r="F1086" i="19"/>
  <c r="F1087" i="19"/>
  <c r="F1088" i="19"/>
  <c r="F1089" i="19"/>
  <c r="F1090" i="19"/>
  <c r="F1091" i="19"/>
  <c r="F1092" i="19"/>
  <c r="F1093" i="19"/>
  <c r="F1094" i="19"/>
  <c r="F1095" i="19"/>
  <c r="F1096" i="19"/>
  <c r="F1097" i="19"/>
  <c r="F1098" i="19"/>
  <c r="F1099" i="19"/>
  <c r="F1100" i="19"/>
  <c r="F1101" i="19"/>
  <c r="F1102" i="19"/>
  <c r="F1103" i="19"/>
  <c r="F1104" i="19"/>
  <c r="F1105" i="19"/>
  <c r="F1106" i="19"/>
  <c r="F1107" i="19"/>
  <c r="F1108" i="19"/>
  <c r="F1109" i="19"/>
  <c r="F1110" i="19"/>
  <c r="F1111" i="19"/>
  <c r="F1112" i="19"/>
  <c r="F1113" i="19"/>
  <c r="F1114" i="19"/>
  <c r="F1115" i="19"/>
  <c r="F1116" i="19"/>
  <c r="F1117" i="19"/>
  <c r="F1118" i="19"/>
  <c r="F1119" i="19"/>
  <c r="F1120" i="19"/>
  <c r="F1121" i="19"/>
  <c r="F1122" i="19"/>
  <c r="F1123" i="19"/>
  <c r="F1124" i="19"/>
  <c r="F1125" i="19"/>
  <c r="F1126" i="19"/>
  <c r="F1127" i="19"/>
  <c r="F1128" i="19"/>
  <c r="F1129" i="19"/>
  <c r="F1130" i="19"/>
  <c r="F1131" i="19"/>
  <c r="F1132" i="19"/>
  <c r="F1133" i="19"/>
  <c r="F1134" i="19"/>
  <c r="F1135" i="19"/>
  <c r="F1136" i="19"/>
  <c r="F1137" i="19"/>
  <c r="F1138" i="19"/>
  <c r="F1139" i="19"/>
  <c r="F1140" i="19"/>
  <c r="F1141" i="19"/>
  <c r="F1142" i="19"/>
  <c r="F1143" i="19"/>
  <c r="F1144" i="19"/>
  <c r="F1145" i="19"/>
  <c r="F1146" i="19"/>
  <c r="F1147" i="19"/>
  <c r="F1148" i="19"/>
  <c r="F1149" i="19"/>
  <c r="F1150" i="19"/>
  <c r="F1151" i="19"/>
  <c r="F1152" i="19"/>
  <c r="F1153" i="19"/>
  <c r="F1154" i="19"/>
  <c r="F1155" i="19"/>
  <c r="F1156" i="19"/>
  <c r="F1157" i="19"/>
  <c r="F1158" i="19"/>
  <c r="F1159" i="19"/>
  <c r="F1160" i="19"/>
  <c r="F1161" i="19"/>
  <c r="F1162" i="19"/>
  <c r="F1163" i="19"/>
  <c r="F1164" i="19"/>
  <c r="F1165" i="19"/>
  <c r="F1166" i="19"/>
  <c r="F1167" i="19"/>
  <c r="F1168" i="19"/>
  <c r="F1169" i="19"/>
  <c r="F1170" i="19"/>
  <c r="F1171" i="19"/>
  <c r="F1172" i="19"/>
  <c r="F1173" i="19"/>
  <c r="F1174" i="19"/>
  <c r="F1175" i="19"/>
  <c r="F1176" i="19"/>
  <c r="F1177" i="19"/>
  <c r="F1178" i="19"/>
  <c r="F1179" i="19"/>
  <c r="F1180" i="19"/>
  <c r="F1181" i="19"/>
  <c r="F1182" i="19"/>
  <c r="F1183" i="19"/>
  <c r="F1184" i="19"/>
  <c r="F1185" i="19"/>
  <c r="F1186" i="19"/>
  <c r="F1187" i="19"/>
  <c r="F1188" i="19"/>
  <c r="F1189" i="19"/>
  <c r="F1190" i="19"/>
  <c r="F1191" i="19"/>
  <c r="F1192" i="19"/>
  <c r="F1193" i="19"/>
  <c r="F1194" i="19"/>
  <c r="F1195" i="19"/>
  <c r="F1196" i="19"/>
  <c r="F1197" i="19"/>
  <c r="F1198" i="19"/>
  <c r="F1199" i="19"/>
  <c r="F1200" i="19"/>
  <c r="F1201" i="19"/>
  <c r="F1202" i="19"/>
  <c r="F1203" i="19"/>
  <c r="F1204" i="19"/>
  <c r="F1205" i="19"/>
  <c r="F1206" i="19"/>
  <c r="F1207" i="19"/>
  <c r="F1208" i="19"/>
  <c r="F1209" i="19"/>
  <c r="F1210" i="19"/>
  <c r="F1211" i="19"/>
  <c r="F1212" i="19"/>
  <c r="F1213" i="19"/>
  <c r="F1214" i="19"/>
  <c r="F1215" i="19"/>
  <c r="F1216" i="19"/>
  <c r="F1217" i="19"/>
  <c r="F1218" i="19"/>
  <c r="F1219" i="19"/>
  <c r="F1220" i="19"/>
  <c r="F1221" i="19"/>
  <c r="F1222" i="19"/>
  <c r="F1223" i="19"/>
  <c r="F1224" i="19"/>
  <c r="F1225" i="19"/>
  <c r="F1226" i="19"/>
  <c r="F1227" i="19"/>
  <c r="F1228" i="19"/>
  <c r="F1229" i="19"/>
  <c r="F1230" i="19"/>
  <c r="F1231" i="19"/>
  <c r="F1232" i="19"/>
  <c r="F1233" i="19"/>
  <c r="F1234" i="19"/>
  <c r="F1235" i="19"/>
  <c r="F1236" i="19"/>
  <c r="F1237" i="19"/>
  <c r="F1238" i="19"/>
  <c r="F1239" i="19"/>
  <c r="F1240" i="19"/>
  <c r="F1241" i="19"/>
  <c r="F1242" i="19"/>
  <c r="F1243" i="19"/>
  <c r="F1244" i="19"/>
  <c r="F1245" i="19"/>
  <c r="F1246" i="19"/>
  <c r="F1247" i="19"/>
  <c r="F1248" i="19"/>
  <c r="F1249" i="19"/>
  <c r="F1250" i="19"/>
  <c r="F1266" i="19"/>
  <c r="F1267" i="19"/>
  <c r="F1268" i="19"/>
  <c r="F1269" i="19"/>
  <c r="F1270" i="19"/>
  <c r="F1271" i="19"/>
  <c r="F1272" i="19"/>
  <c r="F1273" i="19"/>
  <c r="F1274" i="19"/>
  <c r="F1275" i="19"/>
  <c r="F1276" i="19"/>
  <c r="F1277" i="19"/>
  <c r="F1278" i="19"/>
  <c r="F1279" i="19"/>
  <c r="F1280" i="19"/>
  <c r="F1281" i="19"/>
  <c r="F1282" i="19"/>
  <c r="F1283" i="19"/>
  <c r="F1284" i="19"/>
  <c r="F1285" i="19"/>
  <c r="F1286" i="19"/>
  <c r="F1287" i="19"/>
  <c r="F1288" i="19"/>
  <c r="F1289" i="19"/>
  <c r="F1290" i="19"/>
  <c r="F1291" i="19"/>
  <c r="F1292" i="19"/>
  <c r="F1293" i="19"/>
  <c r="F1294" i="19"/>
  <c r="F1295" i="19"/>
  <c r="F1296" i="19"/>
  <c r="F1297" i="19"/>
  <c r="F1298" i="19"/>
  <c r="F1299" i="19"/>
  <c r="F1300" i="19"/>
  <c r="F1301" i="19"/>
  <c r="F1302" i="19"/>
  <c r="F1303" i="19"/>
  <c r="F1304" i="19"/>
  <c r="F1305" i="19"/>
  <c r="F1306" i="19"/>
  <c r="F1307" i="19"/>
  <c r="F1308" i="19"/>
  <c r="F1309" i="19"/>
  <c r="F1310" i="19"/>
  <c r="F1311" i="19"/>
  <c r="F1312" i="19"/>
  <c r="F1313" i="19"/>
  <c r="F1314" i="19"/>
  <c r="F1315" i="19"/>
  <c r="F1316" i="19"/>
  <c r="F1317" i="19"/>
  <c r="F1318" i="19"/>
  <c r="F1319" i="19"/>
  <c r="F1320" i="19"/>
  <c r="F1321" i="19"/>
  <c r="F1322" i="19"/>
  <c r="F1323" i="19"/>
  <c r="F1324" i="19"/>
  <c r="F1325" i="19"/>
  <c r="F1326" i="19"/>
  <c r="F1327" i="19"/>
  <c r="F1328" i="19"/>
  <c r="F1329" i="19"/>
  <c r="F1330" i="19"/>
  <c r="F1331" i="19"/>
  <c r="F1332" i="19"/>
  <c r="F1333" i="19"/>
  <c r="F1334" i="19"/>
  <c r="F1335" i="19"/>
  <c r="F1336" i="19"/>
  <c r="F1337" i="19"/>
  <c r="F1338" i="19"/>
  <c r="F1339" i="19"/>
  <c r="F1340" i="19"/>
  <c r="F1341" i="19"/>
  <c r="F1342" i="19"/>
  <c r="F1343" i="19"/>
  <c r="F1344" i="19"/>
  <c r="F1345" i="19"/>
  <c r="F1346" i="19"/>
  <c r="F1347" i="19"/>
  <c r="F1348" i="19"/>
  <c r="F1349" i="19"/>
  <c r="F1350" i="19"/>
  <c r="F1351" i="19"/>
  <c r="F1352" i="19"/>
  <c r="F1353" i="19"/>
  <c r="F1354" i="19"/>
  <c r="F1355" i="19"/>
  <c r="F1356" i="19"/>
  <c r="F1357" i="19"/>
  <c r="F1358" i="19"/>
  <c r="F1359" i="19"/>
  <c r="F1360" i="19"/>
  <c r="F1361" i="19"/>
  <c r="F1362" i="19"/>
  <c r="F1363" i="19"/>
  <c r="F1364" i="19"/>
  <c r="F1365" i="19"/>
  <c r="F1366" i="19"/>
  <c r="F1367" i="19"/>
  <c r="F1368" i="19"/>
  <c r="F1369" i="19"/>
  <c r="F1370" i="19"/>
  <c r="F1371" i="19"/>
  <c r="F1372" i="19"/>
  <c r="F1373" i="19"/>
  <c r="F1374" i="19"/>
  <c r="F1375" i="19"/>
  <c r="F1376" i="19"/>
  <c r="F1377" i="19"/>
  <c r="F1378" i="19"/>
  <c r="F1379" i="19"/>
  <c r="F1380" i="19"/>
  <c r="F1381" i="19"/>
  <c r="F1382" i="19"/>
  <c r="F1383" i="19"/>
  <c r="F1384" i="19"/>
  <c r="F1385" i="19"/>
  <c r="F1386" i="19"/>
  <c r="F1387" i="19"/>
  <c r="F1388" i="19"/>
  <c r="F1389" i="19"/>
  <c r="F1390" i="19"/>
  <c r="F1391" i="19"/>
  <c r="F1392" i="19"/>
  <c r="F1393" i="19"/>
  <c r="F1394" i="19"/>
  <c r="F1395" i="19"/>
  <c r="F1396" i="19"/>
  <c r="F1397" i="19"/>
  <c r="F1398" i="19"/>
  <c r="F1399" i="19"/>
  <c r="F1400" i="19"/>
  <c r="F1401" i="19"/>
  <c r="F1402" i="19"/>
  <c r="F1403" i="19"/>
  <c r="F1404" i="19"/>
  <c r="F1405" i="19"/>
  <c r="F1406" i="19"/>
  <c r="F1407" i="19"/>
  <c r="F1408" i="19"/>
  <c r="F1409" i="19"/>
  <c r="F1410" i="19"/>
  <c r="F1411" i="19"/>
  <c r="F1412" i="19"/>
  <c r="F1413" i="19"/>
  <c r="F1414" i="19"/>
  <c r="F1415" i="19"/>
  <c r="F1416" i="19"/>
  <c r="F1417" i="19"/>
  <c r="F1418" i="19"/>
  <c r="F1419" i="19"/>
  <c r="F1420" i="19"/>
  <c r="F1421" i="19"/>
  <c r="F1422" i="19"/>
  <c r="F1423" i="19"/>
  <c r="F1424" i="19"/>
  <c r="F1425" i="19"/>
  <c r="F1426" i="19"/>
  <c r="F1427" i="19"/>
  <c r="F1428" i="19"/>
  <c r="F1429" i="19"/>
  <c r="F1430" i="19"/>
  <c r="F1431" i="19"/>
  <c r="F1432" i="19"/>
  <c r="F1433" i="19"/>
  <c r="F1434" i="19"/>
  <c r="F1435" i="19"/>
  <c r="F1436" i="19"/>
  <c r="F1437" i="19"/>
  <c r="F1438" i="19"/>
  <c r="F1439" i="19"/>
  <c r="F1440" i="19"/>
  <c r="F1441" i="19"/>
  <c r="F1442" i="19"/>
  <c r="F1443" i="19"/>
  <c r="F1444" i="19"/>
  <c r="F1445" i="19"/>
  <c r="F1446" i="19"/>
  <c r="F1447" i="19"/>
  <c r="F1448" i="19"/>
  <c r="F1449" i="19"/>
  <c r="F1450" i="19"/>
  <c r="F1451" i="19"/>
  <c r="F1452" i="19"/>
  <c r="F1453" i="19"/>
  <c r="F1454" i="19"/>
  <c r="F1455" i="19"/>
  <c r="F1456" i="19"/>
  <c r="F1457" i="19"/>
  <c r="F1458" i="19"/>
  <c r="F1459" i="19"/>
  <c r="F1460" i="19"/>
  <c r="F1461" i="19"/>
  <c r="F1462" i="19"/>
  <c r="F1463" i="19"/>
  <c r="F1464" i="19"/>
  <c r="F1465" i="19"/>
  <c r="F1466" i="19"/>
  <c r="F1467" i="19"/>
  <c r="F1468" i="19"/>
  <c r="F1469" i="19"/>
  <c r="F1470" i="19"/>
  <c r="F1471" i="19"/>
  <c r="F1472" i="19"/>
  <c r="F1473" i="19"/>
  <c r="F1474" i="19"/>
  <c r="F1475" i="19"/>
  <c r="F1476" i="19"/>
  <c r="F1477" i="19"/>
  <c r="F1478" i="19"/>
  <c r="F1479" i="19"/>
  <c r="F1480" i="19"/>
  <c r="F1481" i="19"/>
  <c r="F1482" i="19"/>
  <c r="F1483" i="19"/>
  <c r="F1484" i="19"/>
  <c r="F1485" i="19"/>
  <c r="F1486" i="19"/>
  <c r="F1487" i="19"/>
  <c r="F1488" i="19"/>
  <c r="F1489" i="19"/>
  <c r="F1490" i="19"/>
  <c r="F1491" i="19"/>
  <c r="F1492" i="19"/>
  <c r="F1493" i="19"/>
  <c r="F1494" i="19"/>
  <c r="F1495" i="19"/>
  <c r="F1496" i="19"/>
  <c r="F1497" i="19"/>
  <c r="F1498" i="19"/>
  <c r="F1499" i="19"/>
  <c r="F1500" i="19"/>
  <c r="F1501" i="19"/>
  <c r="F1502" i="19"/>
  <c r="F1503" i="19"/>
  <c r="F1504" i="19"/>
  <c r="F1505" i="19"/>
  <c r="F1506" i="19"/>
  <c r="F1507" i="19"/>
  <c r="F1508" i="19"/>
  <c r="F1509" i="19"/>
  <c r="F1510" i="19"/>
  <c r="F1511" i="19"/>
  <c r="F1512" i="19"/>
  <c r="F1513" i="19"/>
  <c r="F1514" i="19"/>
  <c r="F1515" i="19"/>
  <c r="F1516" i="19"/>
  <c r="F1517" i="19"/>
  <c r="F1518" i="19"/>
  <c r="F1519" i="19"/>
  <c r="F1520" i="19"/>
  <c r="F1521" i="19"/>
  <c r="F1522" i="19"/>
  <c r="F1523" i="19"/>
  <c r="F1524" i="19"/>
  <c r="F1525" i="19"/>
  <c r="F1526" i="19"/>
  <c r="F1527" i="19"/>
  <c r="F1528" i="19"/>
  <c r="F1529" i="19"/>
  <c r="F1530" i="19"/>
  <c r="F1531" i="19"/>
  <c r="F1532" i="19"/>
  <c r="F1533" i="19"/>
  <c r="F1534" i="19"/>
  <c r="F1536" i="19"/>
  <c r="F1537" i="19"/>
  <c r="F1538" i="19"/>
  <c r="F1541" i="19"/>
  <c r="F1542" i="19"/>
  <c r="F1543" i="19"/>
  <c r="F1544" i="19"/>
  <c r="F1545" i="19"/>
  <c r="F1546" i="19"/>
  <c r="F1547" i="19"/>
  <c r="F1548" i="19"/>
  <c r="F1766" i="19"/>
  <c r="F1767" i="19"/>
  <c r="F1768" i="19"/>
  <c r="F1769" i="19"/>
  <c r="F1770" i="19"/>
  <c r="F1771" i="19"/>
  <c r="F1772" i="19"/>
  <c r="F1773" i="19"/>
  <c r="F1774" i="19"/>
  <c r="F1775" i="19"/>
  <c r="F1776" i="19"/>
  <c r="F1777" i="19"/>
  <c r="F1778" i="19"/>
  <c r="F1779" i="19"/>
  <c r="F1780" i="19"/>
  <c r="F1781" i="19"/>
  <c r="F1782" i="19"/>
  <c r="F1783" i="19"/>
  <c r="F1784" i="19"/>
  <c r="F1785" i="19"/>
  <c r="F1786" i="19"/>
  <c r="F1787" i="19"/>
  <c r="F1788" i="19"/>
  <c r="F1789" i="19"/>
  <c r="F1790" i="19"/>
  <c r="F1791" i="19"/>
  <c r="F1792" i="19"/>
  <c r="F1793" i="19"/>
  <c r="F1794" i="19"/>
  <c r="F1795" i="19"/>
  <c r="F1796" i="19"/>
  <c r="F1797" i="19"/>
  <c r="F1798" i="19"/>
  <c r="F1799" i="19"/>
  <c r="F1800" i="19"/>
  <c r="F1801" i="19"/>
  <c r="F1802" i="19"/>
  <c r="F1803" i="19"/>
  <c r="F1804" i="19"/>
  <c r="F1805" i="19"/>
  <c r="F1806" i="19"/>
  <c r="F1807" i="19"/>
  <c r="F1808" i="19"/>
  <c r="F1809" i="19"/>
  <c r="F1810" i="19"/>
  <c r="F1811" i="19"/>
  <c r="F1812" i="19"/>
  <c r="F1813" i="19"/>
  <c r="F1814" i="19"/>
  <c r="F1815" i="19"/>
  <c r="F1816" i="19"/>
  <c r="F1817" i="19"/>
  <c r="F1818" i="19"/>
  <c r="F1819" i="19"/>
  <c r="F1820" i="19"/>
  <c r="F1821" i="19"/>
  <c r="F1822" i="19"/>
  <c r="F1823" i="19"/>
  <c r="F1824" i="19"/>
  <c r="F1825" i="19"/>
  <c r="F1826" i="19"/>
  <c r="F1827" i="19"/>
  <c r="F1828" i="19"/>
  <c r="F1829" i="19"/>
  <c r="F1830" i="19"/>
  <c r="F1831" i="19"/>
  <c r="F1832" i="19"/>
  <c r="F1833" i="19"/>
  <c r="F1834" i="19"/>
  <c r="F1835" i="19"/>
  <c r="F1836" i="19"/>
  <c r="F1837" i="19"/>
  <c r="F1838" i="19"/>
  <c r="F1839" i="19"/>
  <c r="F1840" i="19"/>
  <c r="F1841" i="19"/>
  <c r="F1842" i="19"/>
  <c r="F1843" i="19"/>
  <c r="F1844" i="19"/>
  <c r="F1845" i="19"/>
  <c r="F1846" i="19"/>
  <c r="F1847" i="19"/>
  <c r="F1848" i="19"/>
  <c r="F1849" i="19"/>
  <c r="F1850" i="19"/>
  <c r="F1851" i="19"/>
  <c r="F1852" i="19"/>
  <c r="F1853" i="19"/>
  <c r="F1854" i="19"/>
  <c r="F1855" i="19"/>
  <c r="F1856" i="19"/>
  <c r="F1857" i="19"/>
  <c r="F1858" i="19"/>
  <c r="F1859" i="19"/>
  <c r="F1860" i="19"/>
  <c r="F1861" i="19"/>
  <c r="F1862" i="19"/>
  <c r="F1863" i="19"/>
  <c r="F1864" i="19"/>
  <c r="F1865" i="19"/>
  <c r="F1866" i="19"/>
  <c r="F1867" i="19"/>
  <c r="F1868" i="19"/>
  <c r="F1869" i="19"/>
  <c r="F1870" i="19"/>
  <c r="F1871" i="19"/>
  <c r="F1872" i="19"/>
  <c r="F1873" i="19"/>
  <c r="F1874" i="19"/>
  <c r="F1875" i="19"/>
  <c r="F1876" i="19"/>
  <c r="F1877" i="19"/>
  <c r="F1878" i="19"/>
  <c r="F1879" i="19"/>
  <c r="F1880" i="19"/>
  <c r="F1881" i="19"/>
  <c r="F1882" i="19"/>
  <c r="F1883" i="19"/>
  <c r="F1884" i="19"/>
  <c r="F1885" i="19"/>
  <c r="F1886" i="19"/>
  <c r="F1887" i="19"/>
  <c r="F1888" i="19"/>
  <c r="F1889" i="19"/>
  <c r="F1890" i="19"/>
  <c r="F1891" i="19"/>
  <c r="F1892" i="19"/>
  <c r="F1893" i="19"/>
  <c r="F1894" i="19"/>
  <c r="F1895" i="19"/>
  <c r="F1896" i="19"/>
  <c r="F1897" i="19"/>
  <c r="F1898" i="19"/>
  <c r="F1899" i="19"/>
  <c r="F1900" i="19"/>
  <c r="F1901" i="19"/>
  <c r="F1902" i="19"/>
  <c r="F1903" i="19"/>
  <c r="F1904" i="19"/>
  <c r="F1905" i="19"/>
  <c r="F1906" i="19"/>
  <c r="F1907" i="19"/>
  <c r="F1908" i="19"/>
  <c r="F1909" i="19"/>
  <c r="F1910" i="19"/>
  <c r="F1911" i="19"/>
  <c r="F1912" i="19"/>
  <c r="F1913" i="19"/>
  <c r="F1914" i="19"/>
  <c r="F1915" i="19"/>
  <c r="F1916" i="19"/>
  <c r="F1917" i="19"/>
  <c r="F1918" i="19"/>
  <c r="F1919" i="19"/>
  <c r="F1920" i="19"/>
  <c r="F1921" i="19"/>
  <c r="F1922" i="19"/>
  <c r="F1923" i="19"/>
  <c r="F1924" i="19"/>
  <c r="F1925" i="19"/>
  <c r="F1926" i="19"/>
  <c r="F1927" i="19"/>
  <c r="F1928" i="19"/>
  <c r="F1929" i="19"/>
  <c r="F1930" i="19"/>
  <c r="F1931" i="19"/>
  <c r="F1932" i="19"/>
  <c r="F1933" i="19"/>
  <c r="F1934" i="19"/>
  <c r="F1935" i="19"/>
  <c r="F1936" i="19"/>
  <c r="F1937" i="19"/>
  <c r="F1938" i="19"/>
  <c r="F1939" i="19"/>
  <c r="F1940" i="19"/>
  <c r="F1941" i="19"/>
  <c r="F1942" i="19"/>
  <c r="F1943" i="19"/>
  <c r="F1944" i="19"/>
  <c r="F1945" i="19"/>
  <c r="F1946" i="19"/>
  <c r="F1947" i="19"/>
  <c r="F1948" i="19"/>
  <c r="F1949" i="19"/>
  <c r="F1950" i="19"/>
  <c r="F1951" i="19"/>
  <c r="F1952" i="19"/>
  <c r="F1953" i="19"/>
  <c r="F1954" i="19"/>
  <c r="F1955" i="19"/>
  <c r="F1956" i="19"/>
  <c r="F1957" i="19"/>
  <c r="F1958" i="19"/>
  <c r="F1959" i="19"/>
  <c r="F1960" i="19"/>
  <c r="F1961" i="19"/>
  <c r="F1962" i="19"/>
  <c r="F1963" i="19"/>
  <c r="F1964" i="19"/>
  <c r="F1965" i="19"/>
  <c r="F1966" i="19"/>
  <c r="F1967" i="19"/>
  <c r="F1968" i="19"/>
  <c r="F1969" i="19"/>
  <c r="F1970" i="19"/>
  <c r="F1971" i="19"/>
  <c r="F1972" i="19"/>
  <c r="F1973" i="19"/>
  <c r="F1974" i="19"/>
  <c r="F1975" i="19"/>
  <c r="F1976" i="19"/>
  <c r="F1977" i="19"/>
  <c r="F1978" i="19"/>
  <c r="F1979" i="19"/>
  <c r="F1980" i="19"/>
  <c r="F1981" i="19"/>
  <c r="F1982" i="19"/>
  <c r="F1983" i="19"/>
  <c r="F1984" i="19"/>
  <c r="F1985" i="19"/>
  <c r="F1986" i="19"/>
  <c r="F1987" i="19"/>
  <c r="F1988" i="19"/>
  <c r="F1989" i="19"/>
  <c r="F1990" i="19"/>
  <c r="F1991" i="19"/>
  <c r="F1992" i="19"/>
  <c r="F1993" i="19"/>
  <c r="F1994" i="19"/>
  <c r="F1995" i="19"/>
  <c r="F1996" i="19"/>
  <c r="F1997" i="19"/>
  <c r="F1998" i="19"/>
  <c r="F1999" i="19"/>
  <c r="F2000" i="19"/>
  <c r="F2001" i="19"/>
  <c r="F2002" i="19"/>
  <c r="F2003" i="19"/>
  <c r="F2004" i="19"/>
  <c r="F2005" i="19"/>
  <c r="F2006" i="19"/>
  <c r="F2007" i="19"/>
  <c r="F2008" i="19"/>
  <c r="F2009" i="19"/>
  <c r="F2010" i="19"/>
  <c r="F2011" i="19"/>
  <c r="F2012" i="19"/>
  <c r="F2013" i="19"/>
  <c r="F2014" i="19"/>
  <c r="F2015" i="19"/>
  <c r="F2016" i="19"/>
  <c r="F2017" i="19"/>
  <c r="F2018" i="19"/>
  <c r="F2019" i="19"/>
  <c r="F2020" i="19"/>
  <c r="F2021" i="19"/>
  <c r="F2022" i="19"/>
  <c r="F2023" i="19"/>
  <c r="F2024" i="19"/>
  <c r="F2025" i="19"/>
  <c r="F2026" i="19"/>
  <c r="F2027" i="19"/>
  <c r="F2028" i="19"/>
  <c r="F2029" i="19"/>
  <c r="F2030" i="19"/>
  <c r="F2031" i="19"/>
  <c r="F2032" i="19"/>
  <c r="F2033" i="19"/>
  <c r="F2034" i="19"/>
  <c r="F2035" i="19"/>
  <c r="F2036" i="19"/>
  <c r="F2037" i="19"/>
  <c r="F2038" i="19"/>
  <c r="F2039" i="19"/>
  <c r="F2040" i="19"/>
  <c r="F2041" i="19"/>
  <c r="F2042" i="19"/>
  <c r="F2043" i="19"/>
  <c r="F2044" i="19"/>
  <c r="F2045" i="19"/>
  <c r="F2046" i="19"/>
  <c r="F2047" i="19"/>
  <c r="F2048" i="19"/>
  <c r="F2049" i="19"/>
  <c r="F2050" i="19"/>
  <c r="F2051" i="19"/>
  <c r="F2052" i="19"/>
  <c r="F2053" i="19"/>
  <c r="F2054" i="19"/>
  <c r="F2055" i="19"/>
  <c r="F2056" i="19"/>
  <c r="F2057" i="19"/>
  <c r="F2058" i="19"/>
  <c r="F2059" i="19"/>
  <c r="F2060" i="19"/>
  <c r="F2061" i="19"/>
  <c r="F2062" i="19"/>
  <c r="F2063" i="19"/>
  <c r="F2064" i="19"/>
  <c r="F2065" i="19"/>
  <c r="F2066" i="19"/>
  <c r="F2067" i="19"/>
  <c r="F2068" i="19"/>
  <c r="F2069" i="19"/>
  <c r="F2070" i="19"/>
  <c r="F2071" i="19"/>
  <c r="F2072" i="19"/>
  <c r="F2073" i="19"/>
  <c r="F2074" i="19"/>
  <c r="F2075" i="19"/>
  <c r="F2076" i="19"/>
  <c r="F2077" i="19"/>
  <c r="F2078" i="19"/>
  <c r="F2079" i="19"/>
  <c r="F2080" i="19"/>
  <c r="F2081" i="19"/>
  <c r="F2082" i="19"/>
  <c r="F2083" i="19"/>
  <c r="F2084" i="19"/>
  <c r="F2085" i="19"/>
  <c r="F2086" i="19"/>
  <c r="F2087" i="19"/>
  <c r="F2088" i="19"/>
  <c r="F2089" i="19"/>
  <c r="F2090" i="19"/>
  <c r="F2091" i="19"/>
  <c r="F2092" i="19"/>
  <c r="F2093" i="19"/>
  <c r="F2094" i="19"/>
  <c r="F2095" i="19"/>
  <c r="F2096" i="19"/>
  <c r="F2097" i="19"/>
  <c r="F2098" i="19"/>
  <c r="F2099" i="19"/>
  <c r="F2100" i="19"/>
  <c r="F2101" i="19"/>
  <c r="F2102" i="19"/>
  <c r="F2103" i="19"/>
  <c r="F2104" i="19"/>
  <c r="F2105" i="19"/>
  <c r="F2106" i="19"/>
  <c r="F2107" i="19"/>
  <c r="F2108" i="19"/>
  <c r="F2109" i="19"/>
  <c r="F2110" i="19"/>
  <c r="F2111" i="19"/>
  <c r="F2112" i="19"/>
  <c r="F2113" i="19"/>
  <c r="F2114" i="19"/>
  <c r="F2115" i="19"/>
  <c r="F2116" i="19"/>
  <c r="F2117" i="19"/>
  <c r="F2118" i="19"/>
  <c r="F2119" i="19"/>
  <c r="F2120" i="19"/>
  <c r="F2121" i="19"/>
  <c r="F2122" i="19"/>
  <c r="F2123" i="19"/>
  <c r="F2124" i="19"/>
  <c r="F2125" i="19"/>
  <c r="F2126" i="19"/>
  <c r="F2127" i="19"/>
  <c r="F2128" i="19"/>
  <c r="F2129" i="19"/>
  <c r="F2130" i="19"/>
  <c r="F2131" i="19"/>
  <c r="F2132" i="19"/>
  <c r="F2133" i="19"/>
  <c r="F2134" i="19"/>
  <c r="F2135" i="19"/>
  <c r="F2136" i="19"/>
  <c r="F2137" i="19"/>
  <c r="F2138" i="19"/>
  <c r="F2139" i="19"/>
  <c r="F2140" i="19"/>
  <c r="F2141" i="19"/>
  <c r="F2142" i="19"/>
  <c r="F2143" i="19"/>
  <c r="F2144" i="19"/>
  <c r="F2145" i="19"/>
  <c r="F2146" i="19"/>
  <c r="F2147" i="19"/>
  <c r="F2148" i="19"/>
  <c r="F2149" i="19"/>
  <c r="F2150" i="19"/>
  <c r="F2151" i="19"/>
  <c r="F2152" i="19"/>
  <c r="F2153" i="19"/>
  <c r="F2154" i="19"/>
  <c r="F2155" i="19"/>
  <c r="F2156" i="19"/>
  <c r="F2157" i="19"/>
  <c r="F2158" i="19"/>
  <c r="F2159" i="19"/>
  <c r="F2160" i="19"/>
  <c r="F2161" i="19"/>
  <c r="F2162" i="19"/>
  <c r="F2163" i="19"/>
  <c r="F2164" i="19"/>
  <c r="F2165" i="19"/>
  <c r="F2166" i="19"/>
  <c r="F2167" i="19"/>
  <c r="F2168" i="19"/>
  <c r="F2169" i="19"/>
  <c r="F2170" i="19"/>
  <c r="F2171" i="19"/>
  <c r="F2172" i="19"/>
  <c r="F2173" i="19"/>
  <c r="F2174" i="19"/>
  <c r="F2175" i="19"/>
  <c r="F2176" i="19"/>
  <c r="F2177" i="19"/>
  <c r="F2178" i="19"/>
  <c r="F2179" i="19"/>
  <c r="F2180" i="19"/>
  <c r="F2181" i="19"/>
  <c r="F2182" i="19"/>
  <c r="F2183" i="19"/>
  <c r="F2184" i="19"/>
  <c r="F2185" i="19"/>
  <c r="F2186" i="19"/>
  <c r="F2187" i="19"/>
  <c r="F2188" i="19"/>
  <c r="F2189" i="19"/>
  <c r="F2190" i="19"/>
  <c r="F2191" i="19"/>
  <c r="F2192" i="19"/>
  <c r="F2193" i="19"/>
  <c r="F2194" i="19"/>
  <c r="F2195" i="19"/>
  <c r="F2196" i="19"/>
  <c r="F2197" i="19"/>
  <c r="F2198" i="19"/>
  <c r="F2199" i="19"/>
  <c r="F2200" i="19"/>
  <c r="F2201" i="19"/>
  <c r="F2202" i="19"/>
  <c r="F2203" i="19"/>
  <c r="F2204" i="19"/>
  <c r="F2205" i="19"/>
  <c r="F2206" i="19"/>
  <c r="F2207" i="19"/>
  <c r="F2208" i="19"/>
  <c r="F2209" i="19"/>
  <c r="F2210" i="19"/>
  <c r="F2211" i="19"/>
  <c r="F2212" i="19"/>
  <c r="F2213" i="19"/>
  <c r="F2214" i="19"/>
  <c r="F2215" i="19"/>
  <c r="F2216" i="19"/>
  <c r="F2217" i="19"/>
  <c r="F2218" i="19"/>
  <c r="F2219" i="19"/>
  <c r="F2220" i="19"/>
  <c r="F2221" i="19"/>
  <c r="F2222" i="19"/>
  <c r="F2223" i="19"/>
  <c r="F2224" i="19"/>
  <c r="F2225" i="19"/>
  <c r="F2226" i="19"/>
  <c r="F2227" i="19"/>
  <c r="F2228" i="19"/>
  <c r="F2229" i="19"/>
  <c r="F2230" i="19"/>
  <c r="F2231" i="19"/>
  <c r="F2232" i="19"/>
  <c r="F2233" i="19"/>
  <c r="F2234" i="19"/>
  <c r="F2235" i="19"/>
  <c r="F2236" i="19"/>
  <c r="F2237" i="19"/>
  <c r="F2238" i="19"/>
  <c r="F2239" i="19"/>
  <c r="F2240" i="19"/>
  <c r="F2241" i="19"/>
  <c r="F2242" i="19"/>
  <c r="F2243" i="19"/>
  <c r="F2244" i="19"/>
  <c r="F2245" i="19"/>
  <c r="F2246" i="19"/>
  <c r="F2247" i="19"/>
  <c r="F2248" i="19"/>
  <c r="F2249" i="19"/>
  <c r="F2250" i="19"/>
  <c r="F2251" i="19"/>
  <c r="F2252" i="19"/>
  <c r="F2253" i="19"/>
  <c r="F2254" i="19"/>
  <c r="F2255" i="19"/>
  <c r="F2256" i="19"/>
  <c r="F2257" i="19"/>
  <c r="F2258" i="19"/>
  <c r="F2259" i="19"/>
  <c r="F2260" i="19"/>
  <c r="F2261" i="19"/>
  <c r="F2262" i="19"/>
  <c r="F2263" i="19"/>
  <c r="F2264" i="19"/>
  <c r="F2265" i="19"/>
  <c r="F2266" i="19"/>
  <c r="F2267" i="19"/>
  <c r="F2268" i="19"/>
  <c r="F2269" i="19"/>
  <c r="F2270" i="19"/>
  <c r="F2271" i="19"/>
  <c r="F2272" i="19"/>
  <c r="F2273" i="19"/>
  <c r="F2274" i="19"/>
  <c r="F2275" i="19"/>
  <c r="F2276" i="19"/>
  <c r="F2277" i="19"/>
  <c r="F2278" i="19"/>
  <c r="F2279" i="19"/>
  <c r="F2280" i="19"/>
  <c r="F2281" i="19"/>
  <c r="F2282" i="19"/>
  <c r="F2283" i="19"/>
  <c r="F2284" i="19"/>
  <c r="F2285" i="19"/>
  <c r="F2286" i="19"/>
  <c r="F2287" i="19"/>
  <c r="F2288" i="19"/>
  <c r="F2289" i="19"/>
  <c r="F2290" i="19"/>
  <c r="F2291" i="19"/>
  <c r="F2292" i="19"/>
  <c r="F2293" i="19"/>
  <c r="F2294" i="19"/>
  <c r="F2295" i="19"/>
  <c r="F2296" i="19"/>
  <c r="F2297" i="19"/>
  <c r="F2298" i="19"/>
  <c r="F2299" i="19"/>
  <c r="F2300" i="19"/>
  <c r="F2301" i="19"/>
  <c r="F2302" i="19"/>
  <c r="F2303" i="19"/>
  <c r="F2304" i="19"/>
  <c r="F2305" i="19"/>
  <c r="F2306" i="19"/>
  <c r="F2307" i="19"/>
  <c r="F2308" i="19"/>
  <c r="F2309" i="19"/>
  <c r="F2310" i="19"/>
  <c r="F2311" i="19"/>
  <c r="F2312" i="19"/>
  <c r="F2313" i="19"/>
  <c r="F2314" i="19"/>
  <c r="F2315" i="19"/>
  <c r="F2316" i="19"/>
  <c r="F2317" i="19"/>
  <c r="F2318" i="19"/>
  <c r="F2319" i="19"/>
  <c r="F2320" i="19"/>
  <c r="F2321" i="19"/>
  <c r="F2322" i="19"/>
  <c r="F2323" i="19"/>
  <c r="F2324" i="19"/>
  <c r="F2325" i="19"/>
  <c r="F2326" i="19"/>
  <c r="F2327" i="19"/>
  <c r="F2328" i="19"/>
  <c r="F2329" i="19"/>
  <c r="F2330" i="19"/>
  <c r="F2331" i="19"/>
  <c r="F2332" i="19"/>
  <c r="F2333" i="19"/>
  <c r="F2334" i="19"/>
  <c r="F2335" i="19"/>
  <c r="F2336" i="19"/>
  <c r="F2337" i="19"/>
  <c r="F2338" i="19"/>
  <c r="F2339" i="19"/>
  <c r="F2340" i="19"/>
  <c r="F2341" i="19"/>
  <c r="F2342" i="19"/>
  <c r="F2343" i="19"/>
  <c r="F2344" i="19"/>
  <c r="F2345" i="19"/>
  <c r="F2346" i="19"/>
  <c r="F2347" i="19"/>
  <c r="F2348" i="19"/>
  <c r="F2349" i="19"/>
  <c r="F2350" i="19"/>
  <c r="F2351" i="19"/>
  <c r="F2352" i="19"/>
  <c r="F2353" i="19"/>
  <c r="F2354" i="19"/>
  <c r="F2355" i="19"/>
  <c r="F2356" i="19"/>
  <c r="F2357" i="19"/>
  <c r="F2358" i="19"/>
  <c r="F2359" i="19"/>
  <c r="F2360" i="19"/>
  <c r="F2361" i="19"/>
  <c r="F2362" i="19"/>
  <c r="F2363" i="19"/>
  <c r="F2364" i="19"/>
  <c r="F2365" i="19"/>
  <c r="F2366" i="19"/>
  <c r="F2367" i="19"/>
  <c r="F2368" i="19"/>
  <c r="F2369" i="19"/>
  <c r="F2370" i="19"/>
  <c r="F2371" i="19"/>
  <c r="F2372" i="19"/>
  <c r="F2373" i="19"/>
  <c r="F2374" i="19"/>
  <c r="F2375" i="19"/>
  <c r="F2376" i="19"/>
  <c r="F2377" i="19"/>
  <c r="F2378" i="19"/>
  <c r="F2379" i="19"/>
  <c r="F2380" i="19"/>
  <c r="F2381" i="19"/>
  <c r="F2382" i="19"/>
  <c r="F2383" i="19"/>
  <c r="F2384" i="19"/>
  <c r="F2385" i="19"/>
  <c r="F2386" i="19"/>
  <c r="F2387" i="19"/>
  <c r="F2388" i="19"/>
  <c r="F2389" i="19"/>
  <c r="F2390" i="19"/>
  <c r="F2391" i="19"/>
  <c r="F2392" i="19"/>
  <c r="F2393" i="19"/>
  <c r="F2394" i="19"/>
  <c r="F2395" i="19"/>
  <c r="F2396" i="19"/>
  <c r="F2397" i="19"/>
  <c r="F2398" i="19"/>
  <c r="F2399" i="19"/>
  <c r="F2400" i="19"/>
  <c r="F2401" i="19"/>
  <c r="F2402" i="19"/>
  <c r="F2403" i="19"/>
  <c r="F2404" i="19"/>
  <c r="F2405" i="19"/>
  <c r="F2406" i="19"/>
  <c r="F2407" i="19"/>
  <c r="F2408" i="19"/>
  <c r="F2409" i="19"/>
  <c r="F2410" i="19"/>
  <c r="F2411" i="19"/>
  <c r="F2412" i="19"/>
  <c r="F2413" i="19"/>
  <c r="F2414" i="19"/>
  <c r="F2415" i="19"/>
  <c r="F2416" i="19"/>
  <c r="F2417" i="19"/>
  <c r="F2418" i="19"/>
  <c r="F2419" i="19"/>
  <c r="F2420" i="19"/>
  <c r="F2421" i="19"/>
  <c r="F2422" i="19"/>
  <c r="F2423" i="19"/>
  <c r="F2424" i="19"/>
  <c r="F2425" i="19"/>
  <c r="F2426" i="19"/>
  <c r="F2427" i="19"/>
  <c r="F2428" i="19"/>
  <c r="F2429" i="19"/>
  <c r="F2430" i="19"/>
  <c r="F2431" i="19"/>
  <c r="F2432" i="19"/>
  <c r="F2433" i="19"/>
  <c r="F2434" i="19"/>
  <c r="F2435" i="19"/>
  <c r="F2436" i="19"/>
  <c r="F2437" i="19"/>
  <c r="F2438" i="19"/>
  <c r="F2439" i="19"/>
  <c r="F2440" i="19"/>
  <c r="F2441" i="19"/>
  <c r="F2442" i="19"/>
  <c r="F2443" i="19"/>
  <c r="F2444" i="19"/>
  <c r="F2445" i="19"/>
  <c r="F2446" i="19"/>
  <c r="F2447" i="19"/>
  <c r="F2448" i="19"/>
  <c r="F2449" i="19"/>
  <c r="F2450" i="19"/>
  <c r="F2451" i="19"/>
  <c r="F2452" i="19"/>
  <c r="F2453" i="19"/>
  <c r="F2454" i="19"/>
  <c r="F2455" i="19"/>
  <c r="F2456" i="19"/>
  <c r="F2457" i="19"/>
  <c r="F2458" i="19"/>
  <c r="F2459" i="19"/>
  <c r="F2460" i="19"/>
  <c r="F2461" i="19"/>
  <c r="F2462" i="19"/>
  <c r="F2463" i="19"/>
  <c r="F2464" i="19"/>
  <c r="F2465" i="19"/>
  <c r="F2466" i="19"/>
  <c r="F2467" i="19"/>
  <c r="F2468" i="19"/>
  <c r="F2469" i="19"/>
  <c r="F2470" i="19"/>
  <c r="F2471" i="19"/>
  <c r="F2472" i="19"/>
  <c r="F2473" i="19"/>
  <c r="F2474" i="19"/>
  <c r="F2475" i="19"/>
  <c r="F2476" i="19"/>
  <c r="F2477" i="19"/>
  <c r="F2478" i="19"/>
  <c r="F2479" i="19"/>
  <c r="F2480" i="19"/>
  <c r="F2481" i="19"/>
  <c r="F2482" i="19"/>
  <c r="F2483" i="19"/>
  <c r="F2484" i="19"/>
  <c r="F2485" i="19"/>
  <c r="F2486" i="19"/>
  <c r="F2487" i="19"/>
  <c r="F2488" i="19"/>
  <c r="F2489" i="19"/>
  <c r="F2490" i="19"/>
  <c r="F2491" i="19"/>
  <c r="F2492" i="19"/>
  <c r="F2493" i="19"/>
  <c r="F2494" i="19"/>
  <c r="F2495" i="19"/>
  <c r="F2496" i="19"/>
  <c r="F2497" i="19"/>
  <c r="F2498" i="19"/>
  <c r="F2499" i="19"/>
  <c r="F2500" i="19"/>
  <c r="F2501" i="19"/>
  <c r="F2502" i="19"/>
  <c r="F2503" i="19"/>
  <c r="F2504" i="19"/>
  <c r="F2505" i="19"/>
  <c r="F2506" i="19"/>
  <c r="F2507" i="19"/>
  <c r="F2508" i="19"/>
  <c r="F2509" i="19"/>
  <c r="F2510" i="19"/>
  <c r="F2511" i="19"/>
  <c r="F2512" i="19"/>
  <c r="F2513" i="19"/>
  <c r="F2514" i="19"/>
  <c r="F2515" i="19"/>
  <c r="F2516" i="19"/>
  <c r="F2517" i="19"/>
  <c r="F2518" i="19"/>
  <c r="F2519" i="19"/>
  <c r="F2520" i="19"/>
  <c r="F2521" i="19"/>
  <c r="F2522" i="19"/>
  <c r="F2523" i="19"/>
  <c r="F2524" i="19"/>
  <c r="F2525" i="19"/>
  <c r="F2526" i="19"/>
  <c r="F2527" i="19"/>
  <c r="F2528" i="19"/>
  <c r="F2529" i="19"/>
  <c r="F2530" i="19"/>
  <c r="F2531" i="19"/>
  <c r="F2532" i="19"/>
  <c r="F2533" i="19"/>
  <c r="F2534" i="19"/>
  <c r="F2535" i="19"/>
  <c r="F2536" i="19"/>
  <c r="F2537" i="19"/>
  <c r="F2538" i="19"/>
  <c r="F2539" i="19"/>
  <c r="F2540" i="19"/>
  <c r="F2541" i="19"/>
  <c r="F2542" i="19"/>
  <c r="F2543" i="19"/>
  <c r="F2544" i="19"/>
  <c r="F2545" i="19"/>
  <c r="F2546" i="19"/>
  <c r="F2547" i="19"/>
  <c r="F2548" i="19"/>
  <c r="F2549" i="19"/>
  <c r="F2550" i="19"/>
  <c r="F2551" i="19"/>
  <c r="F2552" i="19"/>
  <c r="F2553" i="19"/>
  <c r="F2554" i="19"/>
  <c r="F2555" i="19"/>
  <c r="F2556" i="19"/>
  <c r="F2557" i="19"/>
  <c r="F2558" i="19"/>
  <c r="F2559" i="19"/>
  <c r="F2560" i="19"/>
  <c r="F2561" i="19"/>
  <c r="F2562" i="19"/>
  <c r="F2563" i="19"/>
  <c r="F2564" i="19"/>
  <c r="F2565" i="19"/>
  <c r="F2566" i="19"/>
  <c r="F2567" i="19"/>
  <c r="F2568" i="19"/>
  <c r="F2569" i="19"/>
  <c r="F2570" i="19"/>
  <c r="F2571" i="19"/>
  <c r="F2572" i="19"/>
  <c r="F2573" i="19"/>
  <c r="F2574" i="19"/>
  <c r="F2575" i="19"/>
  <c r="F2576" i="19"/>
  <c r="F2577" i="19"/>
  <c r="F2578" i="19"/>
  <c r="F2579" i="19"/>
  <c r="F2580" i="19"/>
  <c r="F2581" i="19"/>
  <c r="F2582" i="19"/>
  <c r="F2583" i="19"/>
  <c r="F2584" i="19"/>
  <c r="F2585" i="19"/>
  <c r="F2586" i="19"/>
  <c r="F2587" i="19"/>
  <c r="F2588" i="19"/>
  <c r="F2589" i="19"/>
  <c r="F2590" i="19"/>
  <c r="F2591" i="19"/>
  <c r="F2592" i="19"/>
  <c r="F2593" i="19"/>
  <c r="F2594" i="19"/>
  <c r="F2595" i="19"/>
  <c r="F2596" i="19"/>
  <c r="F2597" i="19"/>
  <c r="F2598" i="19"/>
  <c r="F2599" i="19"/>
  <c r="F2600" i="19"/>
  <c r="F2601" i="19"/>
  <c r="F2602" i="19"/>
  <c r="F2603" i="19"/>
  <c r="F2604" i="19"/>
  <c r="F2605" i="19"/>
  <c r="F2606" i="19"/>
  <c r="F2607" i="19"/>
  <c r="F2608" i="19"/>
  <c r="F2609" i="19"/>
  <c r="F2610" i="19"/>
  <c r="F2611" i="19"/>
  <c r="F2612" i="19"/>
  <c r="F2613" i="19"/>
  <c r="F2614" i="19"/>
  <c r="F5" i="19"/>
  <c r="E163" i="19"/>
  <c r="E165" i="19"/>
  <c r="E166" i="19"/>
  <c r="E167" i="19"/>
  <c r="E168" i="19"/>
  <c r="E169" i="19"/>
  <c r="E170" i="19"/>
  <c r="E172" i="19"/>
  <c r="E174" i="19"/>
  <c r="E175" i="19"/>
  <c r="E176" i="19"/>
  <c r="E177" i="19"/>
  <c r="E178" i="19"/>
  <c r="E179" i="19"/>
  <c r="E180" i="19"/>
  <c r="E181" i="19"/>
  <c r="E182" i="19"/>
  <c r="E183" i="19"/>
  <c r="E184" i="19"/>
  <c r="E185" i="19"/>
  <c r="E186" i="19"/>
  <c r="E187" i="19"/>
  <c r="E188" i="19"/>
  <c r="E189" i="19"/>
  <c r="E190" i="19"/>
  <c r="E191" i="19"/>
  <c r="E192" i="19"/>
  <c r="E193" i="19"/>
  <c r="E194" i="19"/>
  <c r="E195" i="19"/>
  <c r="E196" i="19"/>
  <c r="E197" i="19"/>
  <c r="E198" i="19"/>
  <c r="E199" i="19"/>
  <c r="E200" i="19"/>
  <c r="E201" i="19"/>
  <c r="E202" i="19"/>
  <c r="E203" i="19"/>
  <c r="E204" i="19"/>
  <c r="E205" i="19"/>
  <c r="E206" i="19"/>
  <c r="E207" i="19"/>
  <c r="E208" i="19"/>
  <c r="E209" i="19"/>
  <c r="E210" i="19"/>
  <c r="E211" i="19"/>
  <c r="E212" i="19"/>
  <c r="E213" i="19"/>
  <c r="E214" i="19"/>
  <c r="E215" i="19"/>
  <c r="E216" i="19"/>
  <c r="E217" i="19"/>
  <c r="E218" i="19"/>
  <c r="E219" i="19"/>
  <c r="E220" i="19"/>
  <c r="E221" i="19"/>
  <c r="E222" i="19"/>
  <c r="E223" i="19"/>
  <c r="E224" i="19"/>
  <c r="E225" i="19"/>
  <c r="E226" i="19"/>
  <c r="E227" i="19"/>
  <c r="E228" i="19"/>
  <c r="E229" i="19"/>
  <c r="E230" i="19"/>
  <c r="E231" i="19"/>
  <c r="E232" i="19"/>
  <c r="E233" i="19"/>
  <c r="E234" i="19"/>
  <c r="E235" i="19"/>
  <c r="E236" i="19"/>
  <c r="E237" i="19"/>
  <c r="E238" i="19"/>
  <c r="E239" i="19"/>
  <c r="E240" i="19"/>
  <c r="E241" i="19"/>
  <c r="E242" i="19"/>
  <c r="E243" i="19"/>
  <c r="E244" i="19"/>
  <c r="E245" i="19"/>
  <c r="E246" i="19"/>
  <c r="E247" i="19"/>
  <c r="E248" i="19"/>
  <c r="E249" i="19"/>
  <c r="E250" i="19"/>
  <c r="E251" i="19"/>
  <c r="E252" i="19"/>
  <c r="E253" i="19"/>
  <c r="E254" i="19"/>
  <c r="E255" i="19"/>
  <c r="E256" i="19"/>
  <c r="E257" i="19"/>
  <c r="E258" i="19"/>
  <c r="E259" i="19"/>
  <c r="E260" i="19"/>
  <c r="E261" i="19"/>
  <c r="E262" i="19"/>
  <c r="E263" i="19"/>
  <c r="E264" i="19"/>
  <c r="E265" i="19"/>
  <c r="E266" i="19"/>
  <c r="E267" i="19"/>
  <c r="E268" i="19"/>
  <c r="E269" i="19"/>
  <c r="E270" i="19"/>
  <c r="E271" i="19"/>
  <c r="E272" i="19"/>
  <c r="E273" i="19"/>
  <c r="E274" i="19"/>
  <c r="E275" i="19"/>
  <c r="E276" i="19"/>
  <c r="E277" i="19"/>
  <c r="E278" i="19"/>
  <c r="E279" i="19"/>
  <c r="E280" i="19"/>
  <c r="E281" i="19"/>
  <c r="E282" i="19"/>
  <c r="E283" i="19"/>
  <c r="E284" i="19"/>
  <c r="E285" i="19"/>
  <c r="E286" i="19"/>
  <c r="E287" i="19"/>
  <c r="E288" i="19"/>
  <c r="E289" i="19"/>
  <c r="E290" i="19"/>
  <c r="E291" i="19"/>
  <c r="E292" i="19"/>
  <c r="E293" i="19"/>
  <c r="E294" i="19"/>
  <c r="E295" i="19"/>
  <c r="E296" i="19"/>
  <c r="E297" i="19"/>
  <c r="E298" i="19"/>
  <c r="E299" i="19"/>
  <c r="E300" i="19"/>
  <c r="E301" i="19"/>
  <c r="E302" i="19"/>
  <c r="E303" i="19"/>
  <c r="E304" i="19"/>
  <c r="E305" i="19"/>
  <c r="E306" i="19"/>
  <c r="E307" i="19"/>
  <c r="E308" i="19"/>
  <c r="E309" i="19"/>
  <c r="E310" i="19"/>
  <c r="E311" i="19"/>
  <c r="E312" i="19"/>
  <c r="E313" i="19"/>
  <c r="E314" i="19"/>
  <c r="E315" i="19"/>
  <c r="E316" i="19"/>
  <c r="E317" i="19"/>
  <c r="E318" i="19"/>
  <c r="E319" i="19"/>
  <c r="E320" i="19"/>
  <c r="E321" i="19"/>
  <c r="E322" i="19"/>
  <c r="E323" i="19"/>
  <c r="E324" i="19"/>
  <c r="E325" i="19"/>
  <c r="E326" i="19"/>
  <c r="E327" i="19"/>
  <c r="E328" i="19"/>
  <c r="E329" i="19"/>
  <c r="E330" i="19"/>
  <c r="E331" i="19"/>
  <c r="E332" i="19"/>
  <c r="E333" i="19"/>
  <c r="E334" i="19"/>
  <c r="E335" i="19"/>
  <c r="E336" i="19"/>
  <c r="E337" i="19"/>
  <c r="E338" i="19"/>
  <c r="E339" i="19"/>
  <c r="E340" i="19"/>
  <c r="E341" i="19"/>
  <c r="E342" i="19"/>
  <c r="E343" i="19"/>
  <c r="E344" i="19"/>
  <c r="E345" i="19"/>
  <c r="E346" i="19"/>
  <c r="E347" i="19"/>
  <c r="E348" i="19"/>
  <c r="E349" i="19"/>
  <c r="E350" i="19"/>
  <c r="E351" i="19"/>
  <c r="E352" i="19"/>
  <c r="E353" i="19"/>
  <c r="E354" i="19"/>
  <c r="E355" i="19"/>
  <c r="E356" i="19"/>
  <c r="E357" i="19"/>
  <c r="E358" i="19"/>
  <c r="E359" i="19"/>
  <c r="E360" i="19"/>
  <c r="E361" i="19"/>
  <c r="E362" i="19"/>
  <c r="E363" i="19"/>
  <c r="E364" i="19"/>
  <c r="E365" i="19"/>
  <c r="E366" i="19"/>
  <c r="E367" i="19"/>
  <c r="E368" i="19"/>
  <c r="E369" i="19"/>
  <c r="E370" i="19"/>
  <c r="E371" i="19"/>
  <c r="E372" i="19"/>
  <c r="E373" i="19"/>
  <c r="E374" i="19"/>
  <c r="E375" i="19"/>
  <c r="E376" i="19"/>
  <c r="E377" i="19"/>
  <c r="E378" i="19"/>
  <c r="E379" i="19"/>
  <c r="E380" i="19"/>
  <c r="E381" i="19"/>
  <c r="E382" i="19"/>
  <c r="E383" i="19"/>
  <c r="E384" i="19"/>
  <c r="E385" i="19"/>
  <c r="E386" i="19"/>
  <c r="E387" i="19"/>
  <c r="E388" i="19"/>
  <c r="E389" i="19"/>
  <c r="E390" i="19"/>
  <c r="E391" i="19"/>
  <c r="E392" i="19"/>
  <c r="E393" i="19"/>
  <c r="E394" i="19"/>
  <c r="E395" i="19"/>
  <c r="E396" i="19"/>
  <c r="E397" i="19"/>
  <c r="E398" i="19"/>
  <c r="E399" i="19"/>
  <c r="E400" i="19"/>
  <c r="E401" i="19"/>
  <c r="E402" i="19"/>
  <c r="E403" i="19"/>
  <c r="E404" i="19"/>
  <c r="E405" i="19"/>
  <c r="E406" i="19"/>
  <c r="E407" i="19"/>
  <c r="E408" i="19"/>
  <c r="E409" i="19"/>
  <c r="E410" i="19"/>
  <c r="E411" i="19"/>
  <c r="E412" i="19"/>
  <c r="E413" i="19"/>
  <c r="E414" i="19"/>
  <c r="E415" i="19"/>
  <c r="E416" i="19"/>
  <c r="E417" i="19"/>
  <c r="E418" i="19"/>
  <c r="E419" i="19"/>
  <c r="E420" i="19"/>
  <c r="E421" i="19"/>
  <c r="E422" i="19"/>
  <c r="E423" i="19"/>
  <c r="E424" i="19"/>
  <c r="E425" i="19"/>
  <c r="E426" i="19"/>
  <c r="E427" i="19"/>
  <c r="E428" i="19"/>
  <c r="E429" i="19"/>
  <c r="E430" i="19"/>
  <c r="E431" i="19"/>
  <c r="E432" i="19"/>
  <c r="E433" i="19"/>
  <c r="E434" i="19"/>
  <c r="E435" i="19"/>
  <c r="E436" i="19"/>
  <c r="E437" i="19"/>
  <c r="E438" i="19"/>
  <c r="E439" i="19"/>
  <c r="E440" i="19"/>
  <c r="E441" i="19"/>
  <c r="E442" i="19"/>
  <c r="E443" i="19"/>
  <c r="E444" i="19"/>
  <c r="E445" i="19"/>
  <c r="E446" i="19"/>
  <c r="E447" i="19"/>
  <c r="E448" i="19"/>
  <c r="E449" i="19"/>
  <c r="E450" i="19"/>
  <c r="E451" i="19"/>
  <c r="E452" i="19"/>
  <c r="E453" i="19"/>
  <c r="E454" i="19"/>
  <c r="E455" i="19"/>
  <c r="E456" i="19"/>
  <c r="E457" i="19"/>
  <c r="E458" i="19"/>
  <c r="E459" i="19"/>
  <c r="E460" i="19"/>
  <c r="E461" i="19"/>
  <c r="E462" i="19"/>
  <c r="E463" i="19"/>
  <c r="E464" i="19"/>
  <c r="E465" i="19"/>
  <c r="E466" i="19"/>
  <c r="E467" i="19"/>
  <c r="E468" i="19"/>
  <c r="E469" i="19"/>
  <c r="E470" i="19"/>
  <c r="E471" i="19"/>
  <c r="E472" i="19"/>
  <c r="E473" i="19"/>
  <c r="E474" i="19"/>
  <c r="E475" i="19"/>
  <c r="E476" i="19"/>
  <c r="E477" i="19"/>
  <c r="E478" i="19"/>
  <c r="E479" i="19"/>
  <c r="E480" i="19"/>
  <c r="E481" i="19"/>
  <c r="E482" i="19"/>
  <c r="E483" i="19"/>
  <c r="E484" i="19"/>
  <c r="E485" i="19"/>
  <c r="E486" i="19"/>
  <c r="E487" i="19"/>
  <c r="E488" i="19"/>
  <c r="E489" i="19"/>
  <c r="E490" i="19"/>
  <c r="E491" i="19"/>
  <c r="E492" i="19"/>
  <c r="E493" i="19"/>
  <c r="E494" i="19"/>
  <c r="E495" i="19"/>
  <c r="E496" i="19"/>
  <c r="E497" i="19"/>
  <c r="E498" i="19"/>
  <c r="E499" i="19"/>
  <c r="E500" i="19"/>
  <c r="E501" i="19"/>
  <c r="E502" i="19"/>
  <c r="E503" i="19"/>
  <c r="E504" i="19"/>
  <c r="E505" i="19"/>
  <c r="E506" i="19"/>
  <c r="E507" i="19"/>
  <c r="E508" i="19"/>
  <c r="E509" i="19"/>
  <c r="E510" i="19"/>
  <c r="E511" i="19"/>
  <c r="E512" i="19"/>
  <c r="E513" i="19"/>
  <c r="E514" i="19"/>
  <c r="E515" i="19"/>
  <c r="E516" i="19"/>
  <c r="E517" i="19"/>
  <c r="E518" i="19"/>
  <c r="E519" i="19"/>
  <c r="E520" i="19"/>
  <c r="E521" i="19"/>
  <c r="E522" i="19"/>
  <c r="E523" i="19"/>
  <c r="E524" i="19"/>
  <c r="E525" i="19"/>
  <c r="E526" i="19"/>
  <c r="E527" i="19"/>
  <c r="E528" i="19"/>
  <c r="E529" i="19"/>
  <c r="E530" i="19"/>
  <c r="E531" i="19"/>
  <c r="E532" i="19"/>
  <c r="E533" i="19"/>
  <c r="E534" i="19"/>
  <c r="E535" i="19"/>
  <c r="E536" i="19"/>
  <c r="E537" i="19"/>
  <c r="E538" i="19"/>
  <c r="E539" i="19"/>
  <c r="E540" i="19"/>
  <c r="E541" i="19"/>
  <c r="E542" i="19"/>
  <c r="E543" i="19"/>
  <c r="E544" i="19"/>
  <c r="E545" i="19"/>
  <c r="E546" i="19"/>
  <c r="E547" i="19"/>
  <c r="E548" i="19"/>
  <c r="E549" i="19"/>
  <c r="E550" i="19"/>
  <c r="E551" i="19"/>
  <c r="E552" i="19"/>
  <c r="E553" i="19"/>
  <c r="E554" i="19"/>
  <c r="E555" i="19"/>
  <c r="E556" i="19"/>
  <c r="E557" i="19"/>
  <c r="E558" i="19"/>
  <c r="E559" i="19"/>
  <c r="E560" i="19"/>
  <c r="E561" i="19"/>
  <c r="E562" i="19"/>
  <c r="E563" i="19"/>
  <c r="E564" i="19"/>
  <c r="E565" i="19"/>
  <c r="E566" i="19"/>
  <c r="E567" i="19"/>
  <c r="E568" i="19"/>
  <c r="E569" i="19"/>
  <c r="E570" i="19"/>
  <c r="E571" i="19"/>
  <c r="E572" i="19"/>
  <c r="E573" i="19"/>
  <c r="E574" i="19"/>
  <c r="E575" i="19"/>
  <c r="E576" i="19"/>
  <c r="E577" i="19"/>
  <c r="E578" i="19"/>
  <c r="E579" i="19"/>
  <c r="E580" i="19"/>
  <c r="E581" i="19"/>
  <c r="E582" i="19"/>
  <c r="E583" i="19"/>
  <c r="E584" i="19"/>
  <c r="E585" i="19"/>
  <c r="E586" i="19"/>
  <c r="E587" i="19"/>
  <c r="E588" i="19"/>
  <c r="E589" i="19"/>
  <c r="E590" i="19"/>
  <c r="E591" i="19"/>
  <c r="E592" i="19"/>
  <c r="E593" i="19"/>
  <c r="E594" i="19"/>
  <c r="E595" i="19"/>
  <c r="E596" i="19"/>
  <c r="E597" i="19"/>
  <c r="E598" i="19"/>
  <c r="E599" i="19"/>
  <c r="E600" i="19"/>
  <c r="E601" i="19"/>
  <c r="E602" i="19"/>
  <c r="E603" i="19"/>
  <c r="E604" i="19"/>
  <c r="E605" i="19"/>
  <c r="E606" i="19"/>
  <c r="E607" i="19"/>
  <c r="E608" i="19"/>
  <c r="E609" i="19"/>
  <c r="E610" i="19"/>
  <c r="E611" i="19"/>
  <c r="E612" i="19"/>
  <c r="E613" i="19"/>
  <c r="E614" i="19"/>
  <c r="E615" i="19"/>
  <c r="E616" i="19"/>
  <c r="E617" i="19"/>
  <c r="E618" i="19"/>
  <c r="E619" i="19"/>
  <c r="E620" i="19"/>
  <c r="E621" i="19"/>
  <c r="E622" i="19"/>
  <c r="E623" i="19"/>
  <c r="E624" i="19"/>
  <c r="E625" i="19"/>
  <c r="E626" i="19"/>
  <c r="E627" i="19"/>
  <c r="E628" i="19"/>
  <c r="E629" i="19"/>
  <c r="E630" i="19"/>
  <c r="E631" i="19"/>
  <c r="E632" i="19"/>
  <c r="E633" i="19"/>
  <c r="E634" i="19"/>
  <c r="E635" i="19"/>
  <c r="E636" i="19"/>
  <c r="E637" i="19"/>
  <c r="E638" i="19"/>
  <c r="E639" i="19"/>
  <c r="E640" i="19"/>
  <c r="E641" i="19"/>
  <c r="E642" i="19"/>
  <c r="E643" i="19"/>
  <c r="E644" i="19"/>
  <c r="E645" i="19"/>
  <c r="E646" i="19"/>
  <c r="E647" i="19"/>
  <c r="E648" i="19"/>
  <c r="E649" i="19"/>
  <c r="E650" i="19"/>
  <c r="E651" i="19"/>
  <c r="E652" i="19"/>
  <c r="E653" i="19"/>
  <c r="E654" i="19"/>
  <c r="E655" i="19"/>
  <c r="E656" i="19"/>
  <c r="E657" i="19"/>
  <c r="E658" i="19"/>
  <c r="E659" i="19"/>
  <c r="E660" i="19"/>
  <c r="E661" i="19"/>
  <c r="E662" i="19"/>
  <c r="E663" i="19"/>
  <c r="E664" i="19"/>
  <c r="E665" i="19"/>
  <c r="E666" i="19"/>
  <c r="E667" i="19"/>
  <c r="E668" i="19"/>
  <c r="E669" i="19"/>
  <c r="E670" i="19"/>
  <c r="E671" i="19"/>
  <c r="E672" i="19"/>
  <c r="E673" i="19"/>
  <c r="E674" i="19"/>
  <c r="E675" i="19"/>
  <c r="E676" i="19"/>
  <c r="E677" i="19"/>
  <c r="E678" i="19"/>
  <c r="E679" i="19"/>
  <c r="E680" i="19"/>
  <c r="E681" i="19"/>
  <c r="E682" i="19"/>
  <c r="E683" i="19"/>
  <c r="E684" i="19"/>
  <c r="E685" i="19"/>
  <c r="E686" i="19"/>
  <c r="E687" i="19"/>
  <c r="E688" i="19"/>
  <c r="E689" i="19"/>
  <c r="E690" i="19"/>
  <c r="E691" i="19"/>
  <c r="E692" i="19"/>
  <c r="E693" i="19"/>
  <c r="E694" i="19"/>
  <c r="E695" i="19"/>
  <c r="E696" i="19"/>
  <c r="E697" i="19"/>
  <c r="E698" i="19"/>
  <c r="E699" i="19"/>
  <c r="E700" i="19"/>
  <c r="E701" i="19"/>
  <c r="E702" i="19"/>
  <c r="E703" i="19"/>
  <c r="E704" i="19"/>
  <c r="E705" i="19"/>
  <c r="E706" i="19"/>
  <c r="E707" i="19"/>
  <c r="E708" i="19"/>
  <c r="E709" i="19"/>
  <c r="E710" i="19"/>
  <c r="E711" i="19"/>
  <c r="E712" i="19"/>
  <c r="E713" i="19"/>
  <c r="E714" i="19"/>
  <c r="E715" i="19"/>
  <c r="E716" i="19"/>
  <c r="E717" i="19"/>
  <c r="E718" i="19"/>
  <c r="E719" i="19"/>
  <c r="E720" i="19"/>
  <c r="E721" i="19"/>
  <c r="E722" i="19"/>
  <c r="E723" i="19"/>
  <c r="E724" i="19"/>
  <c r="E725" i="19"/>
  <c r="E726" i="19"/>
  <c r="E727" i="19"/>
  <c r="E728" i="19"/>
  <c r="E729" i="19"/>
  <c r="E730" i="19"/>
  <c r="E731" i="19"/>
  <c r="E732" i="19"/>
  <c r="E733" i="19"/>
  <c r="E734" i="19"/>
  <c r="E735" i="19"/>
  <c r="E736" i="19"/>
  <c r="E737" i="19"/>
  <c r="E738" i="19"/>
  <c r="E739" i="19"/>
  <c r="E740" i="19"/>
  <c r="E741" i="19"/>
  <c r="E742" i="19"/>
  <c r="E743" i="19"/>
  <c r="E744" i="19"/>
  <c r="E745" i="19"/>
  <c r="E746" i="19"/>
  <c r="E747" i="19"/>
  <c r="E748" i="19"/>
  <c r="E749" i="19"/>
  <c r="E750" i="19"/>
  <c r="E751" i="19"/>
  <c r="E752" i="19"/>
  <c r="E753" i="19"/>
  <c r="E754" i="19"/>
  <c r="E755" i="19"/>
  <c r="E756" i="19"/>
  <c r="E757" i="19"/>
  <c r="E758" i="19"/>
  <c r="E759" i="19"/>
  <c r="E760" i="19"/>
  <c r="E761" i="19"/>
  <c r="E762" i="19"/>
  <c r="E763" i="19"/>
  <c r="E764" i="19"/>
  <c r="E765" i="19"/>
  <c r="E766" i="19"/>
  <c r="E767" i="19"/>
  <c r="E768" i="19"/>
  <c r="E769" i="19"/>
  <c r="E770" i="19"/>
  <c r="E771" i="19"/>
  <c r="E772" i="19"/>
  <c r="E773" i="19"/>
  <c r="E774" i="19"/>
  <c r="E775" i="19"/>
  <c r="E776" i="19"/>
  <c r="E777" i="19"/>
  <c r="E778" i="19"/>
  <c r="E779" i="19"/>
  <c r="E780" i="19"/>
  <c r="E781" i="19"/>
  <c r="E782" i="19"/>
  <c r="E783" i="19"/>
  <c r="E784" i="19"/>
  <c r="E785" i="19"/>
  <c r="E786" i="19"/>
  <c r="E787" i="19"/>
  <c r="E788" i="19"/>
  <c r="E789" i="19"/>
  <c r="E790" i="19"/>
  <c r="E791" i="19"/>
  <c r="E792" i="19"/>
  <c r="E793" i="19"/>
  <c r="E794" i="19"/>
  <c r="E795" i="19"/>
  <c r="E796" i="19"/>
  <c r="E797" i="19"/>
  <c r="E798" i="19"/>
  <c r="E799" i="19"/>
  <c r="E800" i="19"/>
  <c r="E801" i="19"/>
  <c r="E802" i="19"/>
  <c r="E803" i="19"/>
  <c r="E804" i="19"/>
  <c r="E805" i="19"/>
  <c r="E806" i="19"/>
  <c r="E807" i="19"/>
  <c r="E808" i="19"/>
  <c r="E809" i="19"/>
  <c r="E810" i="19"/>
  <c r="E811" i="19"/>
  <c r="E812" i="19"/>
  <c r="E813" i="19"/>
  <c r="E814" i="19"/>
  <c r="E815" i="19"/>
  <c r="E816" i="19"/>
  <c r="E817" i="19"/>
  <c r="E818" i="19"/>
  <c r="E819" i="19"/>
  <c r="E820" i="19"/>
  <c r="E821" i="19"/>
  <c r="E822" i="19"/>
  <c r="E823" i="19"/>
  <c r="E824" i="19"/>
  <c r="E825" i="19"/>
  <c r="E826" i="19"/>
  <c r="E827" i="19"/>
  <c r="E828" i="19"/>
  <c r="E829" i="19"/>
  <c r="E830" i="19"/>
  <c r="E831" i="19"/>
  <c r="E832" i="19"/>
  <c r="E833" i="19"/>
  <c r="E834" i="19"/>
  <c r="E835" i="19"/>
  <c r="E836" i="19"/>
  <c r="E837" i="19"/>
  <c r="E838" i="19"/>
  <c r="E839" i="19"/>
  <c r="E840" i="19"/>
  <c r="E841" i="19"/>
  <c r="E842" i="19"/>
  <c r="E843" i="19"/>
  <c r="E844" i="19"/>
  <c r="E845" i="19"/>
  <c r="E846" i="19"/>
  <c r="E847" i="19"/>
  <c r="E848" i="19"/>
  <c r="E849" i="19"/>
  <c r="E850" i="19"/>
  <c r="E851" i="19"/>
  <c r="E852" i="19"/>
  <c r="E853" i="19"/>
  <c r="E854" i="19"/>
  <c r="E855" i="19"/>
  <c r="E856" i="19"/>
  <c r="E857" i="19"/>
  <c r="E858" i="19"/>
  <c r="E859" i="19"/>
  <c r="E860" i="19"/>
  <c r="E861" i="19"/>
  <c r="E862" i="19"/>
  <c r="E863" i="19"/>
  <c r="E864" i="19"/>
  <c r="E865" i="19"/>
  <c r="E866" i="19"/>
  <c r="E867" i="19"/>
  <c r="E868" i="19"/>
  <c r="E869" i="19"/>
  <c r="E870" i="19"/>
  <c r="E871" i="19"/>
  <c r="E872" i="19"/>
  <c r="E873" i="19"/>
  <c r="E874" i="19"/>
  <c r="E875" i="19"/>
  <c r="E876" i="19"/>
  <c r="E877" i="19"/>
  <c r="E878" i="19"/>
  <c r="E879" i="19"/>
  <c r="E880" i="19"/>
  <c r="E881" i="19"/>
  <c r="E882" i="19"/>
  <c r="E883" i="19"/>
  <c r="E884" i="19"/>
  <c r="E885" i="19"/>
  <c r="E886" i="19"/>
  <c r="E887" i="19"/>
  <c r="E888" i="19"/>
  <c r="E889" i="19"/>
  <c r="E890" i="19"/>
  <c r="E891" i="19"/>
  <c r="E892" i="19"/>
  <c r="E893" i="19"/>
  <c r="E894" i="19"/>
  <c r="E895" i="19"/>
  <c r="E896" i="19"/>
  <c r="E897" i="19"/>
  <c r="E898" i="19"/>
  <c r="E899" i="19"/>
  <c r="E900" i="19"/>
  <c r="E901" i="19"/>
  <c r="E902" i="19"/>
  <c r="E903" i="19"/>
  <c r="E904" i="19"/>
  <c r="E905" i="19"/>
  <c r="E906" i="19"/>
  <c r="E907" i="19"/>
  <c r="E908" i="19"/>
  <c r="E909" i="19"/>
  <c r="E910" i="19"/>
  <c r="E911" i="19"/>
  <c r="E912" i="19"/>
  <c r="E913" i="19"/>
  <c r="E914" i="19"/>
  <c r="E915" i="19"/>
  <c r="E916" i="19"/>
  <c r="E917" i="19"/>
  <c r="E918" i="19"/>
  <c r="E919" i="19"/>
  <c r="E920" i="19"/>
  <c r="E921" i="19"/>
  <c r="E922" i="19"/>
  <c r="E923" i="19"/>
  <c r="E924" i="19"/>
  <c r="E925" i="19"/>
  <c r="E926" i="19"/>
  <c r="E927" i="19"/>
  <c r="E928" i="19"/>
  <c r="E929" i="19"/>
  <c r="E930" i="19"/>
  <c r="E931" i="19"/>
  <c r="E932" i="19"/>
  <c r="E933" i="19"/>
  <c r="E934" i="19"/>
  <c r="E935" i="19"/>
  <c r="E936" i="19"/>
  <c r="E937" i="19"/>
  <c r="E938" i="19"/>
  <c r="E939" i="19"/>
  <c r="E940" i="19"/>
  <c r="E941" i="19"/>
  <c r="E942" i="19"/>
  <c r="E943" i="19"/>
  <c r="E944" i="19"/>
  <c r="E945" i="19"/>
  <c r="E946" i="19"/>
  <c r="E947" i="19"/>
  <c r="E948" i="19"/>
  <c r="E949" i="19"/>
  <c r="E950" i="19"/>
  <c r="E951" i="19"/>
  <c r="E952" i="19"/>
  <c r="E953" i="19"/>
  <c r="E954" i="19"/>
  <c r="E955" i="19"/>
  <c r="E956" i="19"/>
  <c r="E957" i="19"/>
  <c r="E958" i="19"/>
  <c r="E959" i="19"/>
  <c r="E960" i="19"/>
  <c r="E961" i="19"/>
  <c r="E962" i="19"/>
  <c r="E963" i="19"/>
  <c r="E964" i="19"/>
  <c r="E965" i="19"/>
  <c r="E966" i="19"/>
  <c r="E967" i="19"/>
  <c r="E968" i="19"/>
  <c r="E969" i="19"/>
  <c r="E970" i="19"/>
  <c r="E971" i="19"/>
  <c r="E972" i="19"/>
  <c r="E973" i="19"/>
  <c r="E974" i="19"/>
  <c r="E975" i="19"/>
  <c r="E976" i="19"/>
  <c r="E977" i="19"/>
  <c r="E978" i="19"/>
  <c r="E979" i="19"/>
  <c r="E980" i="19"/>
  <c r="E981" i="19"/>
  <c r="E982" i="19"/>
  <c r="E983" i="19"/>
  <c r="E984" i="19"/>
  <c r="E985" i="19"/>
  <c r="E986" i="19"/>
  <c r="E987" i="19"/>
  <c r="E988" i="19"/>
  <c r="E989" i="19"/>
  <c r="E990" i="19"/>
  <c r="E991" i="19"/>
  <c r="E992" i="19"/>
  <c r="E993" i="19"/>
  <c r="E994" i="19"/>
  <c r="E995" i="19"/>
  <c r="E996" i="19"/>
  <c r="E997" i="19"/>
  <c r="E998" i="19"/>
  <c r="E999" i="19"/>
  <c r="E1000" i="19"/>
  <c r="E1001" i="19"/>
  <c r="E1002" i="19"/>
  <c r="E1003" i="19"/>
  <c r="E1004" i="19"/>
  <c r="E1005" i="19"/>
  <c r="E1006" i="19"/>
  <c r="E1007" i="19"/>
  <c r="E1008" i="19"/>
  <c r="E1009" i="19"/>
  <c r="E1010" i="19"/>
  <c r="E1011" i="19"/>
  <c r="E1012" i="19"/>
  <c r="E1013" i="19"/>
  <c r="E1014" i="19"/>
  <c r="E1015" i="19"/>
  <c r="E1016" i="19"/>
  <c r="E1017" i="19"/>
  <c r="E1018" i="19"/>
  <c r="E1019" i="19"/>
  <c r="E1020" i="19"/>
  <c r="E1021" i="19"/>
  <c r="E1022" i="19"/>
  <c r="E1023" i="19"/>
  <c r="E1024" i="19"/>
  <c r="E1025" i="19"/>
  <c r="E1026" i="19"/>
  <c r="E1027" i="19"/>
  <c r="E1028" i="19"/>
  <c r="E1029" i="19"/>
  <c r="E1030" i="19"/>
  <c r="E1031" i="19"/>
  <c r="E1032" i="19"/>
  <c r="E1033" i="19"/>
  <c r="E1034" i="19"/>
  <c r="E1035" i="19"/>
  <c r="E1036" i="19"/>
  <c r="E1037" i="19"/>
  <c r="E1038" i="19"/>
  <c r="E1039" i="19"/>
  <c r="E1040" i="19"/>
  <c r="E1041" i="19"/>
  <c r="E1042" i="19"/>
  <c r="E1043" i="19"/>
  <c r="E1044" i="19"/>
  <c r="E1045" i="19"/>
  <c r="E1046" i="19"/>
  <c r="E1047" i="19"/>
  <c r="E1048" i="19"/>
  <c r="E1049" i="19"/>
  <c r="E1050" i="19"/>
  <c r="E1051" i="19"/>
  <c r="E1052" i="19"/>
  <c r="E1053" i="19"/>
  <c r="E1054" i="19"/>
  <c r="E1055" i="19"/>
  <c r="E1056" i="19"/>
  <c r="E1057" i="19"/>
  <c r="E1058" i="19"/>
  <c r="E1059" i="19"/>
  <c r="E1060" i="19"/>
  <c r="E1061" i="19"/>
  <c r="E1062" i="19"/>
  <c r="E1063" i="19"/>
  <c r="E1064" i="19"/>
  <c r="E1065" i="19"/>
  <c r="E1066" i="19"/>
  <c r="E1067" i="19"/>
  <c r="E1068" i="19"/>
  <c r="E1069" i="19"/>
  <c r="E1070" i="19"/>
  <c r="E1071" i="19"/>
  <c r="E1072" i="19"/>
  <c r="E1073" i="19"/>
  <c r="E1074" i="19"/>
  <c r="E1075" i="19"/>
  <c r="E1076" i="19"/>
  <c r="E1077" i="19"/>
  <c r="E1078" i="19"/>
  <c r="E1079" i="19"/>
  <c r="E1080" i="19"/>
  <c r="E1081" i="19"/>
  <c r="E1082" i="19"/>
  <c r="E1083" i="19"/>
  <c r="E1084" i="19"/>
  <c r="E1085" i="19"/>
  <c r="E1086" i="19"/>
  <c r="E1087" i="19"/>
  <c r="E1088" i="19"/>
  <c r="E1089" i="19"/>
  <c r="E1090" i="19"/>
  <c r="E1091" i="19"/>
  <c r="E1092" i="19"/>
  <c r="E1093" i="19"/>
  <c r="E1094" i="19"/>
  <c r="E1095" i="19"/>
  <c r="E1096" i="19"/>
  <c r="E1097" i="19"/>
  <c r="E1098" i="19"/>
  <c r="E1099" i="19"/>
  <c r="E1100" i="19"/>
  <c r="E1101" i="19"/>
  <c r="E1102" i="19"/>
  <c r="E1103" i="19"/>
  <c r="E1104" i="19"/>
  <c r="E1105" i="19"/>
  <c r="E1106" i="19"/>
  <c r="E1107" i="19"/>
  <c r="E1108" i="19"/>
  <c r="E1109" i="19"/>
  <c r="E1110" i="19"/>
  <c r="E1111" i="19"/>
  <c r="E1112" i="19"/>
  <c r="E1113" i="19"/>
  <c r="E1114" i="19"/>
  <c r="E1115" i="19"/>
  <c r="E1116" i="19"/>
  <c r="E1117" i="19"/>
  <c r="E1118" i="19"/>
  <c r="E1119" i="19"/>
  <c r="E1120" i="19"/>
  <c r="E1121" i="19"/>
  <c r="E1122" i="19"/>
  <c r="E1123" i="19"/>
  <c r="E1124" i="19"/>
  <c r="E1125" i="19"/>
  <c r="E1126" i="19"/>
  <c r="E1127" i="19"/>
  <c r="E1128" i="19"/>
  <c r="E1129" i="19"/>
  <c r="E1130" i="19"/>
  <c r="E1131" i="19"/>
  <c r="E1132" i="19"/>
  <c r="E1133" i="19"/>
  <c r="E1134" i="19"/>
  <c r="E1135" i="19"/>
  <c r="E1136" i="19"/>
  <c r="E1137" i="19"/>
  <c r="E1138" i="19"/>
  <c r="E1139" i="19"/>
  <c r="E1140" i="19"/>
  <c r="E1141" i="19"/>
  <c r="E1142" i="19"/>
  <c r="E1143" i="19"/>
  <c r="E1144" i="19"/>
  <c r="E1145" i="19"/>
  <c r="E1146" i="19"/>
  <c r="E1147" i="19"/>
  <c r="E1148" i="19"/>
  <c r="E1149" i="19"/>
  <c r="E1150" i="19"/>
  <c r="E1151" i="19"/>
  <c r="E1152" i="19"/>
  <c r="E1153" i="19"/>
  <c r="E1154" i="19"/>
  <c r="E1155" i="19"/>
  <c r="E1156" i="19"/>
  <c r="E1157" i="19"/>
  <c r="E1158" i="19"/>
  <c r="E1159" i="19"/>
  <c r="E1160" i="19"/>
  <c r="E1161" i="19"/>
  <c r="E1162" i="19"/>
  <c r="E1163" i="19"/>
  <c r="E1164" i="19"/>
  <c r="E1165" i="19"/>
  <c r="E1166" i="19"/>
  <c r="E1167" i="19"/>
  <c r="E1168" i="19"/>
  <c r="E1169" i="19"/>
  <c r="E1170" i="19"/>
  <c r="E1171" i="19"/>
  <c r="E1172" i="19"/>
  <c r="E1173" i="19"/>
  <c r="E1174" i="19"/>
  <c r="E1175" i="19"/>
  <c r="E1176" i="19"/>
  <c r="E1177" i="19"/>
  <c r="E1178" i="19"/>
  <c r="E1179" i="19"/>
  <c r="E1180" i="19"/>
  <c r="E1181" i="19"/>
  <c r="E1182" i="19"/>
  <c r="E1183" i="19"/>
  <c r="E1184" i="19"/>
  <c r="E1185" i="19"/>
  <c r="E1186" i="19"/>
  <c r="E1187" i="19"/>
  <c r="E1188" i="19"/>
  <c r="E1189" i="19"/>
  <c r="E1190" i="19"/>
  <c r="E1191" i="19"/>
  <c r="E1192" i="19"/>
  <c r="E1193" i="19"/>
  <c r="E1194" i="19"/>
  <c r="E1195" i="19"/>
  <c r="E1196" i="19"/>
  <c r="E1197" i="19"/>
  <c r="E1198" i="19"/>
  <c r="E1199" i="19"/>
  <c r="E1200" i="19"/>
  <c r="E1201" i="19"/>
  <c r="E1202" i="19"/>
  <c r="E1203" i="19"/>
  <c r="E1204" i="19"/>
  <c r="E1205" i="19"/>
  <c r="E1206" i="19"/>
  <c r="E1207" i="19"/>
  <c r="E1208" i="19"/>
  <c r="E1209" i="19"/>
  <c r="E1210" i="19"/>
  <c r="E1211" i="19"/>
  <c r="E1212" i="19"/>
  <c r="E1213" i="19"/>
  <c r="E1214" i="19"/>
  <c r="E1215" i="19"/>
  <c r="E1216" i="19"/>
  <c r="E1217" i="19"/>
  <c r="E1218" i="19"/>
  <c r="E1219" i="19"/>
  <c r="E1220" i="19"/>
  <c r="E1221" i="19"/>
  <c r="E1222" i="19"/>
  <c r="E1223" i="19"/>
  <c r="E1224" i="19"/>
  <c r="E1225" i="19"/>
  <c r="E1226" i="19"/>
  <c r="E1227" i="19"/>
  <c r="E1228" i="19"/>
  <c r="E1229" i="19"/>
  <c r="E1230" i="19"/>
  <c r="E1231" i="19"/>
  <c r="E1232" i="19"/>
  <c r="E1233" i="19"/>
  <c r="E1234" i="19"/>
  <c r="E1235" i="19"/>
  <c r="E1236" i="19"/>
  <c r="E1237" i="19"/>
  <c r="E1238" i="19"/>
  <c r="E1239" i="19"/>
  <c r="E1240" i="19"/>
  <c r="E1241" i="19"/>
  <c r="E1242" i="19"/>
  <c r="E1243" i="19"/>
  <c r="E1244" i="19"/>
  <c r="E1245" i="19"/>
  <c r="E1246" i="19"/>
  <c r="E1247" i="19"/>
  <c r="E1248" i="19"/>
  <c r="E1249" i="19"/>
  <c r="E1250" i="19"/>
  <c r="E1251" i="19"/>
  <c r="E1252" i="19"/>
  <c r="E1253" i="19"/>
  <c r="E1254" i="19"/>
  <c r="E1255" i="19"/>
  <c r="E1256" i="19"/>
  <c r="E1257" i="19"/>
  <c r="E1258" i="19"/>
  <c r="E1259" i="19"/>
  <c r="E1260" i="19"/>
  <c r="E1261" i="19"/>
  <c r="E1262" i="19"/>
  <c r="E1263" i="19"/>
  <c r="E1264" i="19"/>
  <c r="E1265" i="19"/>
  <c r="E1266" i="19"/>
  <c r="E1267" i="19"/>
  <c r="E1268" i="19"/>
  <c r="E1269" i="19"/>
  <c r="E1270" i="19"/>
  <c r="E1271" i="19"/>
  <c r="E1272" i="19"/>
  <c r="E1273" i="19"/>
  <c r="E1274" i="19"/>
  <c r="E1275" i="19"/>
  <c r="E1276" i="19"/>
  <c r="E1277" i="19"/>
  <c r="E1278" i="19"/>
  <c r="E1279" i="19"/>
  <c r="E1280" i="19"/>
  <c r="E1281" i="19"/>
  <c r="E1282" i="19"/>
  <c r="E1283" i="19"/>
  <c r="E1284" i="19"/>
  <c r="E1285" i="19"/>
  <c r="E1286" i="19"/>
  <c r="E1287" i="19"/>
  <c r="E1288" i="19"/>
  <c r="E1289" i="19"/>
  <c r="E1290" i="19"/>
  <c r="E1291" i="19"/>
  <c r="E1292" i="19"/>
  <c r="E1293" i="19"/>
  <c r="E1294" i="19"/>
  <c r="E1295" i="19"/>
  <c r="E1296" i="19"/>
  <c r="E1297" i="19"/>
  <c r="E1298" i="19"/>
  <c r="E1299" i="19"/>
  <c r="E1300" i="19"/>
  <c r="E1301" i="19"/>
  <c r="E1302" i="19"/>
  <c r="E1303" i="19"/>
  <c r="E1304" i="19"/>
  <c r="E1305" i="19"/>
  <c r="E1306" i="19"/>
  <c r="E1307" i="19"/>
  <c r="E1308" i="19"/>
  <c r="E1309" i="19"/>
  <c r="E1310" i="19"/>
  <c r="E1311" i="19"/>
  <c r="E1312" i="19"/>
  <c r="E1313" i="19"/>
  <c r="E1314" i="19"/>
  <c r="E1315" i="19"/>
  <c r="E1316" i="19"/>
  <c r="E1317" i="19"/>
  <c r="E1318" i="19"/>
  <c r="E1319" i="19"/>
  <c r="E1320" i="19"/>
  <c r="E1321" i="19"/>
  <c r="E1322" i="19"/>
  <c r="E1323" i="19"/>
  <c r="E1324" i="19"/>
  <c r="E1325" i="19"/>
  <c r="E1326" i="19"/>
  <c r="E1327" i="19"/>
  <c r="E1328" i="19"/>
  <c r="E1329" i="19"/>
  <c r="E1330" i="19"/>
  <c r="E1331" i="19"/>
  <c r="E1332" i="19"/>
  <c r="E1333" i="19"/>
  <c r="E1334" i="19"/>
  <c r="E1335" i="19"/>
  <c r="E1336" i="19"/>
  <c r="E1337" i="19"/>
  <c r="E1338" i="19"/>
  <c r="E1339" i="19"/>
  <c r="E1340" i="19"/>
  <c r="E1341" i="19"/>
  <c r="E1342" i="19"/>
  <c r="E1343" i="19"/>
  <c r="E1344" i="19"/>
  <c r="E1345" i="19"/>
  <c r="E1346" i="19"/>
  <c r="E1347" i="19"/>
  <c r="E1348" i="19"/>
  <c r="E1349" i="19"/>
  <c r="E1350" i="19"/>
  <c r="E1351" i="19"/>
  <c r="E1352" i="19"/>
  <c r="E1353" i="19"/>
  <c r="E1354" i="19"/>
  <c r="E1355" i="19"/>
  <c r="E1356" i="19"/>
  <c r="E1357" i="19"/>
  <c r="E1358" i="19"/>
  <c r="E1359" i="19"/>
  <c r="E1360" i="19"/>
  <c r="E1361" i="19"/>
  <c r="E1362" i="19"/>
  <c r="E1363" i="19"/>
  <c r="E1364" i="19"/>
  <c r="E1365" i="19"/>
  <c r="E1366" i="19"/>
  <c r="E1367" i="19"/>
  <c r="E1368" i="19"/>
  <c r="E1369" i="19"/>
  <c r="E1370" i="19"/>
  <c r="E1371" i="19"/>
  <c r="E1372" i="19"/>
  <c r="E1373" i="19"/>
  <c r="E1374" i="19"/>
  <c r="E1375" i="19"/>
  <c r="E1376" i="19"/>
  <c r="E1377" i="19"/>
  <c r="E1378" i="19"/>
  <c r="E1379" i="19"/>
  <c r="E1380" i="19"/>
  <c r="E1381" i="19"/>
  <c r="E1382" i="19"/>
  <c r="E1383" i="19"/>
  <c r="E1384" i="19"/>
  <c r="E1385" i="19"/>
  <c r="E1386" i="19"/>
  <c r="E1387" i="19"/>
  <c r="E1388" i="19"/>
  <c r="E1389" i="19"/>
  <c r="E1390" i="19"/>
  <c r="E1391" i="19"/>
  <c r="E1392" i="19"/>
  <c r="E1393" i="19"/>
  <c r="E1394" i="19"/>
  <c r="E1395" i="19"/>
  <c r="E1396" i="19"/>
  <c r="E1397" i="19"/>
  <c r="E1398" i="19"/>
  <c r="E1399" i="19"/>
  <c r="E1400" i="19"/>
  <c r="E1401" i="19"/>
  <c r="E1402" i="19"/>
  <c r="E1403" i="19"/>
  <c r="E1404" i="19"/>
  <c r="E1405" i="19"/>
  <c r="E1406" i="19"/>
  <c r="E1407" i="19"/>
  <c r="E1408" i="19"/>
  <c r="E1409" i="19"/>
  <c r="E1410" i="19"/>
  <c r="E1411" i="19"/>
  <c r="E1412" i="19"/>
  <c r="E1413" i="19"/>
  <c r="E1414" i="19"/>
  <c r="E1415" i="19"/>
  <c r="E1416" i="19"/>
  <c r="E1417" i="19"/>
  <c r="E1418" i="19"/>
  <c r="E1419" i="19"/>
  <c r="E1420" i="19"/>
  <c r="E1421" i="19"/>
  <c r="E1422" i="19"/>
  <c r="E1423" i="19"/>
  <c r="E1424" i="19"/>
  <c r="E1425" i="19"/>
  <c r="E1426" i="19"/>
  <c r="E1427" i="19"/>
  <c r="E1428" i="19"/>
  <c r="E1429" i="19"/>
  <c r="E1430" i="19"/>
  <c r="E1431" i="19"/>
  <c r="E1432" i="19"/>
  <c r="E1433" i="19"/>
  <c r="E1434" i="19"/>
  <c r="E1435" i="19"/>
  <c r="E1436" i="19"/>
  <c r="E1437" i="19"/>
  <c r="E1438" i="19"/>
  <c r="E1439" i="19"/>
  <c r="E1440" i="19"/>
  <c r="E1441" i="19"/>
  <c r="E1442" i="19"/>
  <c r="E1443" i="19"/>
  <c r="E1444" i="19"/>
  <c r="E1445" i="19"/>
  <c r="E1446" i="19"/>
  <c r="E1447" i="19"/>
  <c r="E1448" i="19"/>
  <c r="E1449" i="19"/>
  <c r="E1450" i="19"/>
  <c r="E1451" i="19"/>
  <c r="E1452" i="19"/>
  <c r="E1453" i="19"/>
  <c r="E1454" i="19"/>
  <c r="E1455" i="19"/>
  <c r="E1456" i="19"/>
  <c r="E1457" i="19"/>
  <c r="E1458" i="19"/>
  <c r="E1459" i="19"/>
  <c r="E1460" i="19"/>
  <c r="E1461" i="19"/>
  <c r="E1462" i="19"/>
  <c r="E1463" i="19"/>
  <c r="E1464" i="19"/>
  <c r="E1465" i="19"/>
  <c r="E1466" i="19"/>
  <c r="E1467" i="19"/>
  <c r="E1468" i="19"/>
  <c r="E1469" i="19"/>
  <c r="E1470" i="19"/>
  <c r="E1471" i="19"/>
  <c r="E1472" i="19"/>
  <c r="E1473" i="19"/>
  <c r="E1474" i="19"/>
  <c r="E1475" i="19"/>
  <c r="E1476" i="19"/>
  <c r="E1477" i="19"/>
  <c r="E1478" i="19"/>
  <c r="E1479" i="19"/>
  <c r="E1480" i="19"/>
  <c r="E1481" i="19"/>
  <c r="E1482" i="19"/>
  <c r="E1483" i="19"/>
  <c r="E1484" i="19"/>
  <c r="E1485" i="19"/>
  <c r="E1486" i="19"/>
  <c r="E1487" i="19"/>
  <c r="E1488" i="19"/>
  <c r="E1489" i="19"/>
  <c r="E1490" i="19"/>
  <c r="E1491" i="19"/>
  <c r="E1492" i="19"/>
  <c r="E1493" i="19"/>
  <c r="E1494" i="19"/>
  <c r="E1495" i="19"/>
  <c r="E1496" i="19"/>
  <c r="E1497" i="19"/>
  <c r="E1498" i="19"/>
  <c r="E1499" i="19"/>
  <c r="E1500" i="19"/>
  <c r="E1501" i="19"/>
  <c r="E1502" i="19"/>
  <c r="E1503" i="19"/>
  <c r="E1504" i="19"/>
  <c r="E1505" i="19"/>
  <c r="E1506" i="19"/>
  <c r="E1507" i="19"/>
  <c r="E1508" i="19"/>
  <c r="E1509" i="19"/>
  <c r="E1510" i="19"/>
  <c r="E1511" i="19"/>
  <c r="E1512" i="19"/>
  <c r="E1513" i="19"/>
  <c r="E1514" i="19"/>
  <c r="E1515" i="19"/>
  <c r="E1516" i="19"/>
  <c r="E1517" i="19"/>
  <c r="E1518" i="19"/>
  <c r="E1519" i="19"/>
  <c r="E1520" i="19"/>
  <c r="E1521" i="19"/>
  <c r="E1522" i="19"/>
  <c r="E1523" i="19"/>
  <c r="E1524" i="19"/>
  <c r="E1525" i="19"/>
  <c r="E1526" i="19"/>
  <c r="E1527" i="19"/>
  <c r="E1528" i="19"/>
  <c r="E1529" i="19"/>
  <c r="E1530" i="19"/>
  <c r="E1531" i="19"/>
  <c r="E1532" i="19"/>
  <c r="E1533" i="19"/>
  <c r="E1534" i="19"/>
  <c r="E1535" i="19"/>
  <c r="E1536" i="19"/>
  <c r="E1537" i="19"/>
  <c r="E1538" i="19"/>
  <c r="E1539" i="19"/>
  <c r="E1540" i="19"/>
  <c r="E1541" i="19"/>
  <c r="E1542" i="19"/>
  <c r="E1543" i="19"/>
  <c r="E1544" i="19"/>
  <c r="E1545" i="19"/>
  <c r="E1546" i="19"/>
  <c r="E1547" i="19"/>
  <c r="E1548" i="19"/>
  <c r="E1549" i="19"/>
  <c r="E1550" i="19"/>
  <c r="E1551" i="19"/>
  <c r="E1552" i="19"/>
  <c r="E1553" i="19"/>
  <c r="E1554" i="19"/>
  <c r="E1555" i="19"/>
  <c r="E1556" i="19"/>
  <c r="E1557" i="19"/>
  <c r="E1558" i="19"/>
  <c r="E1559" i="19"/>
  <c r="E1560" i="19"/>
  <c r="E1561" i="19"/>
  <c r="E1562" i="19"/>
  <c r="E1563" i="19"/>
  <c r="E1564" i="19"/>
  <c r="E1565" i="19"/>
  <c r="E1566" i="19"/>
  <c r="E1567" i="19"/>
  <c r="E1568" i="19"/>
  <c r="E1569" i="19"/>
  <c r="E1570" i="19"/>
  <c r="E1571" i="19"/>
  <c r="E1572" i="19"/>
  <c r="E1573" i="19"/>
  <c r="E1574" i="19"/>
  <c r="E1575" i="19"/>
  <c r="E1576" i="19"/>
  <c r="E1577" i="19"/>
  <c r="E1578" i="19"/>
  <c r="E1579" i="19"/>
  <c r="E1580" i="19"/>
  <c r="E1581" i="19"/>
  <c r="E1582" i="19"/>
  <c r="E1583" i="19"/>
  <c r="E1584" i="19"/>
  <c r="E1585" i="19"/>
  <c r="E1586" i="19"/>
  <c r="E1587" i="19"/>
  <c r="E1588" i="19"/>
  <c r="E1589" i="19"/>
  <c r="E1590" i="19"/>
  <c r="E1591" i="19"/>
  <c r="E1592" i="19"/>
  <c r="E1593" i="19"/>
  <c r="E1594" i="19"/>
  <c r="E1595" i="19"/>
  <c r="E1596" i="19"/>
  <c r="E1597" i="19"/>
  <c r="E1598" i="19"/>
  <c r="E1599" i="19"/>
  <c r="E1600" i="19"/>
  <c r="E1601" i="19"/>
  <c r="E1602" i="19"/>
  <c r="E1603" i="19"/>
  <c r="E1604" i="19"/>
  <c r="E1605" i="19"/>
  <c r="E1606" i="19"/>
  <c r="E1607" i="19"/>
  <c r="E1608" i="19"/>
  <c r="E1609" i="19"/>
  <c r="E1610" i="19"/>
  <c r="E1611" i="19"/>
  <c r="E1612" i="19"/>
  <c r="E1613" i="19"/>
  <c r="E1614" i="19"/>
  <c r="E1615" i="19"/>
  <c r="E1616" i="19"/>
  <c r="E1617" i="19"/>
  <c r="E1618" i="19"/>
  <c r="E1619" i="19"/>
  <c r="E1620" i="19"/>
  <c r="E1621" i="19"/>
  <c r="E1622" i="19"/>
  <c r="E1623" i="19"/>
  <c r="E1624" i="19"/>
  <c r="E1625" i="19"/>
  <c r="E1626" i="19"/>
  <c r="E1627" i="19"/>
  <c r="E1628" i="19"/>
  <c r="E1629" i="19"/>
  <c r="E1630" i="19"/>
  <c r="E1631" i="19"/>
  <c r="E1632" i="19"/>
  <c r="E1633" i="19"/>
  <c r="E1634" i="19"/>
  <c r="E1635" i="19"/>
  <c r="E1636" i="19"/>
  <c r="E1637" i="19"/>
  <c r="E1638" i="19"/>
  <c r="E1639" i="19"/>
  <c r="E1640" i="19"/>
  <c r="E1641" i="19"/>
  <c r="E1642" i="19"/>
  <c r="E1643" i="19"/>
  <c r="E1644" i="19"/>
  <c r="E1645" i="19"/>
  <c r="E1646" i="19"/>
  <c r="E1647" i="19"/>
  <c r="E1648" i="19"/>
  <c r="E1649" i="19"/>
  <c r="E1650" i="19"/>
  <c r="E1651" i="19"/>
  <c r="E1652" i="19"/>
  <c r="E1653" i="19"/>
  <c r="E1654" i="19"/>
  <c r="E1655" i="19"/>
  <c r="E1656" i="19"/>
  <c r="E1657" i="19"/>
  <c r="E1658" i="19"/>
  <c r="E1659" i="19"/>
  <c r="E1660" i="19"/>
  <c r="E1661" i="19"/>
  <c r="E1662" i="19"/>
  <c r="E1663" i="19"/>
  <c r="E1664" i="19"/>
  <c r="E1665" i="19"/>
  <c r="E1666" i="19"/>
  <c r="E1667" i="19"/>
  <c r="E1668" i="19"/>
  <c r="E1669" i="19"/>
  <c r="E1670" i="19"/>
  <c r="E1671" i="19"/>
  <c r="E1672" i="19"/>
  <c r="E1673" i="19"/>
  <c r="E1674" i="19"/>
  <c r="E1675" i="19"/>
  <c r="E1676" i="19"/>
  <c r="E1677" i="19"/>
  <c r="E1678" i="19"/>
  <c r="E1679" i="19"/>
  <c r="E1680" i="19"/>
  <c r="E1681" i="19"/>
  <c r="E1682" i="19"/>
  <c r="E1683" i="19"/>
  <c r="E1684" i="19"/>
  <c r="E1685" i="19"/>
  <c r="E1686" i="19"/>
  <c r="E1687" i="19"/>
  <c r="E1688" i="19"/>
  <c r="E1689" i="19"/>
  <c r="E1690" i="19"/>
  <c r="E1691" i="19"/>
  <c r="E1692" i="19"/>
  <c r="E1693" i="19"/>
  <c r="E1694" i="19"/>
  <c r="E1695" i="19"/>
  <c r="E1696" i="19"/>
  <c r="E1697" i="19"/>
  <c r="E1698" i="19"/>
  <c r="E1699" i="19"/>
  <c r="E1700" i="19"/>
  <c r="E1701" i="19"/>
  <c r="E1702" i="19"/>
  <c r="E1703" i="19"/>
  <c r="E1704" i="19"/>
  <c r="E1705" i="19"/>
  <c r="E1706" i="19"/>
  <c r="E1707" i="19"/>
  <c r="E1708" i="19"/>
  <c r="E1709" i="19"/>
  <c r="E1710" i="19"/>
  <c r="E1711" i="19"/>
  <c r="E1712" i="19"/>
  <c r="E1713" i="19"/>
  <c r="E1714" i="19"/>
  <c r="E1715" i="19"/>
  <c r="E1716" i="19"/>
  <c r="E1717" i="19"/>
  <c r="E1718" i="19"/>
  <c r="E1719" i="19"/>
  <c r="E1720" i="19"/>
  <c r="E1721" i="19"/>
  <c r="E1722" i="19"/>
  <c r="E1723" i="19"/>
  <c r="E1724" i="19"/>
  <c r="E1725" i="19"/>
  <c r="E1726" i="19"/>
  <c r="E1727" i="19"/>
  <c r="E1728" i="19"/>
  <c r="E1729" i="19"/>
  <c r="E1730" i="19"/>
  <c r="E1731" i="19"/>
  <c r="E1732" i="19"/>
  <c r="E1733" i="19"/>
  <c r="E1734" i="19"/>
  <c r="E1735" i="19"/>
  <c r="E1736" i="19"/>
  <c r="E1737" i="19"/>
  <c r="E1738" i="19"/>
  <c r="E1739" i="19"/>
  <c r="E1740" i="19"/>
  <c r="E1741" i="19"/>
  <c r="E1742" i="19"/>
  <c r="E1743" i="19"/>
  <c r="E1744" i="19"/>
  <c r="E1745" i="19"/>
  <c r="E1746" i="19"/>
  <c r="E1747" i="19"/>
  <c r="E1748" i="19"/>
  <c r="E1749" i="19"/>
  <c r="E1750" i="19"/>
  <c r="E1751" i="19"/>
  <c r="E1752" i="19"/>
  <c r="E1753" i="19"/>
  <c r="E1754" i="19"/>
  <c r="E1755" i="19"/>
  <c r="E1756" i="19"/>
  <c r="E1757" i="19"/>
  <c r="E1758" i="19"/>
  <c r="E1759" i="19"/>
  <c r="E1760" i="19"/>
  <c r="E1761" i="19"/>
  <c r="E1762" i="19"/>
  <c r="E1763" i="19"/>
  <c r="E1764" i="19"/>
  <c r="E1765" i="19"/>
  <c r="E1766" i="19"/>
  <c r="E1767" i="19"/>
  <c r="E1768" i="19"/>
  <c r="E1769" i="19"/>
  <c r="E1770" i="19"/>
  <c r="E1771" i="19"/>
  <c r="E1772" i="19"/>
  <c r="E1773" i="19"/>
  <c r="E1774" i="19"/>
  <c r="E1775" i="19"/>
  <c r="E1776" i="19"/>
  <c r="E1777" i="19"/>
  <c r="E1778" i="19"/>
  <c r="E1779" i="19"/>
  <c r="E1780" i="19"/>
  <c r="E1781" i="19"/>
  <c r="E1782" i="19"/>
  <c r="E1783" i="19"/>
  <c r="E1784" i="19"/>
  <c r="E1785" i="19"/>
  <c r="E1786" i="19"/>
  <c r="E1787" i="19"/>
  <c r="E1788" i="19"/>
  <c r="E1789" i="19"/>
  <c r="E1790" i="19"/>
  <c r="E1791" i="19"/>
  <c r="E1792" i="19"/>
  <c r="E1793" i="19"/>
  <c r="E1794" i="19"/>
  <c r="E1795" i="19"/>
  <c r="E1796" i="19"/>
  <c r="E1797" i="19"/>
  <c r="E1798" i="19"/>
  <c r="E1799" i="19"/>
  <c r="E1800" i="19"/>
  <c r="E1801" i="19"/>
  <c r="E1802" i="19"/>
  <c r="E1803" i="19"/>
  <c r="E1804" i="19"/>
  <c r="E1805" i="19"/>
  <c r="E1806" i="19"/>
  <c r="E1807" i="19"/>
  <c r="E1808" i="19"/>
  <c r="E1809" i="19"/>
  <c r="E1810" i="19"/>
  <c r="E1811" i="19"/>
  <c r="E1812" i="19"/>
  <c r="E1813" i="19"/>
  <c r="E1814" i="19"/>
  <c r="E1815" i="19"/>
  <c r="E1816" i="19"/>
  <c r="E1817" i="19"/>
  <c r="E1818" i="19"/>
  <c r="E1819" i="19"/>
  <c r="E1820" i="19"/>
  <c r="E1821" i="19"/>
  <c r="E1822" i="19"/>
  <c r="E1823" i="19"/>
  <c r="E1824" i="19"/>
  <c r="E1825" i="19"/>
  <c r="E1826" i="19"/>
  <c r="E1827" i="19"/>
  <c r="E1828" i="19"/>
  <c r="E1829" i="19"/>
  <c r="E1830" i="19"/>
  <c r="E1831" i="19"/>
  <c r="E1832" i="19"/>
  <c r="E1833" i="19"/>
  <c r="E1834" i="19"/>
  <c r="E1835" i="19"/>
  <c r="E1836" i="19"/>
  <c r="E1837" i="19"/>
  <c r="E1838" i="19"/>
  <c r="E1839" i="19"/>
  <c r="E1840" i="19"/>
  <c r="E1841" i="19"/>
  <c r="E1842" i="19"/>
  <c r="E1843" i="19"/>
  <c r="E1844" i="19"/>
  <c r="E1845" i="19"/>
  <c r="E1846" i="19"/>
  <c r="E1847" i="19"/>
  <c r="E1848" i="19"/>
  <c r="E1849" i="19"/>
  <c r="E1850" i="19"/>
  <c r="E1851" i="19"/>
  <c r="E1852" i="19"/>
  <c r="E1853" i="19"/>
  <c r="E1854" i="19"/>
  <c r="E1855" i="19"/>
  <c r="E1856" i="19"/>
  <c r="E1857" i="19"/>
  <c r="E1858" i="19"/>
  <c r="E1859" i="19"/>
  <c r="E1860" i="19"/>
  <c r="E1861" i="19"/>
  <c r="E1862" i="19"/>
  <c r="E1863" i="19"/>
  <c r="E1864" i="19"/>
  <c r="E1865" i="19"/>
  <c r="E1866" i="19"/>
  <c r="E1867" i="19"/>
  <c r="E1868" i="19"/>
  <c r="E1869" i="19"/>
  <c r="E1870" i="19"/>
  <c r="E1871" i="19"/>
  <c r="E1872" i="19"/>
  <c r="E1873" i="19"/>
  <c r="E1874" i="19"/>
  <c r="E1875" i="19"/>
  <c r="E1876" i="19"/>
  <c r="E1877" i="19"/>
  <c r="E1878" i="19"/>
  <c r="E1879" i="19"/>
  <c r="E1880" i="19"/>
  <c r="E1881" i="19"/>
  <c r="E1882" i="19"/>
  <c r="E1883" i="19"/>
  <c r="E1884" i="19"/>
  <c r="E1885" i="19"/>
  <c r="E1886" i="19"/>
  <c r="E1887" i="19"/>
  <c r="E1888" i="19"/>
  <c r="E1889" i="19"/>
  <c r="E1890" i="19"/>
  <c r="E1891" i="19"/>
  <c r="E1892" i="19"/>
  <c r="E1893" i="19"/>
  <c r="E1894" i="19"/>
  <c r="E1895" i="19"/>
  <c r="E1896" i="19"/>
  <c r="E1897" i="19"/>
  <c r="E1898" i="19"/>
  <c r="E1899" i="19"/>
  <c r="E1900" i="19"/>
  <c r="E1901" i="19"/>
  <c r="E1902" i="19"/>
  <c r="E1903" i="19"/>
  <c r="E1904" i="19"/>
  <c r="E1905" i="19"/>
  <c r="E1906" i="19"/>
  <c r="E1907" i="19"/>
  <c r="E1908" i="19"/>
  <c r="E1909" i="19"/>
  <c r="E1910" i="19"/>
  <c r="E1911" i="19"/>
  <c r="E1912" i="19"/>
  <c r="E1913" i="19"/>
  <c r="E1914" i="19"/>
  <c r="E1915" i="19"/>
  <c r="E1916" i="19"/>
  <c r="E1917" i="19"/>
  <c r="E1918" i="19"/>
  <c r="E1919" i="19"/>
  <c r="E1920" i="19"/>
  <c r="E1921" i="19"/>
  <c r="E1922" i="19"/>
  <c r="E1923" i="19"/>
  <c r="E1924" i="19"/>
  <c r="E1925" i="19"/>
  <c r="E1926" i="19"/>
  <c r="E1927" i="19"/>
  <c r="E1928" i="19"/>
  <c r="E1929" i="19"/>
  <c r="E1930" i="19"/>
  <c r="E1931" i="19"/>
  <c r="E1932" i="19"/>
  <c r="E1933" i="19"/>
  <c r="E1934" i="19"/>
  <c r="E1935" i="19"/>
  <c r="E1936" i="19"/>
  <c r="E1937" i="19"/>
  <c r="E1938" i="19"/>
  <c r="E1939" i="19"/>
  <c r="E1940" i="19"/>
  <c r="E1941" i="19"/>
  <c r="E1942" i="19"/>
  <c r="E1943" i="19"/>
  <c r="E1944" i="19"/>
  <c r="E1945" i="19"/>
  <c r="E1946" i="19"/>
  <c r="E1947" i="19"/>
  <c r="E1948" i="19"/>
  <c r="E1949" i="19"/>
  <c r="E1950" i="19"/>
  <c r="E1951" i="19"/>
  <c r="E1952" i="19"/>
  <c r="E1953" i="19"/>
  <c r="E1954" i="19"/>
  <c r="E1955" i="19"/>
  <c r="E1956" i="19"/>
  <c r="E1957" i="19"/>
  <c r="E1958" i="19"/>
  <c r="E1959" i="19"/>
  <c r="E1960" i="19"/>
  <c r="E1961" i="19"/>
  <c r="E1962" i="19"/>
  <c r="E1963" i="19"/>
  <c r="E1964" i="19"/>
  <c r="E1965" i="19"/>
  <c r="E1966" i="19"/>
  <c r="E1967" i="19"/>
  <c r="E1968" i="19"/>
  <c r="E1969" i="19"/>
  <c r="E1970" i="19"/>
  <c r="E1971" i="19"/>
  <c r="E1972" i="19"/>
  <c r="E1973" i="19"/>
  <c r="E1974" i="19"/>
  <c r="E1975" i="19"/>
  <c r="E1976" i="19"/>
  <c r="E1977" i="19"/>
  <c r="E1978" i="19"/>
  <c r="E1979" i="19"/>
  <c r="E1980" i="19"/>
  <c r="E1981" i="19"/>
  <c r="E1982" i="19"/>
  <c r="E1983" i="19"/>
  <c r="E1984" i="19"/>
  <c r="E1985" i="19"/>
  <c r="E1986" i="19"/>
  <c r="E1987" i="19"/>
  <c r="E1988" i="19"/>
  <c r="E1989" i="19"/>
  <c r="E1990" i="19"/>
  <c r="E1991" i="19"/>
  <c r="E1992" i="19"/>
  <c r="E1993" i="19"/>
  <c r="E1994" i="19"/>
  <c r="E1995" i="19"/>
  <c r="E1996" i="19"/>
  <c r="E1997" i="19"/>
  <c r="E1998" i="19"/>
  <c r="E1999" i="19"/>
  <c r="E2000" i="19"/>
  <c r="E2001" i="19"/>
  <c r="E2002" i="19"/>
  <c r="E2003" i="19"/>
  <c r="E2004" i="19"/>
  <c r="E2005" i="19"/>
  <c r="E2006" i="19"/>
  <c r="E2007" i="19"/>
  <c r="E2008" i="19"/>
  <c r="E2009" i="19"/>
  <c r="E2010" i="19"/>
  <c r="E2011" i="19"/>
  <c r="E2012" i="19"/>
  <c r="E2013" i="19"/>
  <c r="E2014" i="19"/>
  <c r="E2015" i="19"/>
  <c r="E2016" i="19"/>
  <c r="E2017" i="19"/>
  <c r="E2018" i="19"/>
  <c r="E2019" i="19"/>
  <c r="E2020" i="19"/>
  <c r="E2021" i="19"/>
  <c r="E2022" i="19"/>
  <c r="E2023" i="19"/>
  <c r="E2024" i="19"/>
  <c r="E2025" i="19"/>
  <c r="E2026" i="19"/>
  <c r="E2027" i="19"/>
  <c r="E2028" i="19"/>
  <c r="E2029" i="19"/>
  <c r="E2030" i="19"/>
  <c r="E2031" i="19"/>
  <c r="E2032" i="19"/>
  <c r="E2033" i="19"/>
  <c r="E2034" i="19"/>
  <c r="E2035" i="19"/>
  <c r="E2036" i="19"/>
  <c r="E2037" i="19"/>
  <c r="E2038" i="19"/>
  <c r="E2039" i="19"/>
  <c r="E2040" i="19"/>
  <c r="E2041" i="19"/>
  <c r="E2042" i="19"/>
  <c r="E2043" i="19"/>
  <c r="E2044" i="19"/>
  <c r="E2046" i="19"/>
  <c r="E2047" i="19"/>
  <c r="E2048" i="19"/>
  <c r="E2049" i="19"/>
  <c r="E2050" i="19"/>
  <c r="E2051" i="19"/>
  <c r="E2052" i="19"/>
  <c r="E2053" i="19"/>
  <c r="E2084" i="19"/>
  <c r="E2154" i="19"/>
  <c r="E2156" i="19"/>
  <c r="E2160" i="19"/>
  <c r="E2161" i="19"/>
  <c r="E2162" i="19"/>
  <c r="E2163" i="19"/>
  <c r="E2164" i="19"/>
  <c r="E2165" i="19"/>
  <c r="E2166" i="19"/>
  <c r="E2167" i="19"/>
  <c r="E2168" i="19"/>
  <c r="E2169" i="19"/>
  <c r="E2170" i="19"/>
  <c r="E2171" i="19"/>
  <c r="E2172" i="19"/>
  <c r="E2173" i="19"/>
  <c r="E2174" i="19"/>
  <c r="E2175" i="19"/>
  <c r="E2176" i="19"/>
  <c r="E2177" i="19"/>
  <c r="E2178" i="19"/>
  <c r="E2179" i="19"/>
  <c r="E2181" i="19"/>
  <c r="E2182" i="19"/>
  <c r="E2183" i="19"/>
  <c r="E2184" i="19"/>
  <c r="E2185" i="19"/>
  <c r="E2186" i="19"/>
  <c r="E2187" i="19"/>
  <c r="E2188" i="19"/>
  <c r="E2189" i="19"/>
  <c r="E2190" i="19"/>
  <c r="E2191" i="19"/>
  <c r="E2192" i="19"/>
  <c r="E2193" i="19"/>
  <c r="E2194" i="19"/>
  <c r="E2195" i="19"/>
  <c r="E2196" i="19"/>
  <c r="E2197" i="19"/>
  <c r="E2198" i="19"/>
  <c r="E2199" i="19"/>
  <c r="E2200" i="19"/>
  <c r="E2201" i="19"/>
  <c r="E2202" i="19"/>
  <c r="E2203" i="19"/>
  <c r="E2204" i="19"/>
  <c r="E2205" i="19"/>
  <c r="E2206" i="19"/>
  <c r="E2207" i="19"/>
  <c r="E2208" i="19"/>
  <c r="E2209" i="19"/>
  <c r="E2210" i="19"/>
  <c r="E2211" i="19"/>
  <c r="E2212" i="19"/>
  <c r="E2213" i="19"/>
  <c r="E2214" i="19"/>
  <c r="E2215" i="19"/>
  <c r="E2216" i="19"/>
  <c r="E2217" i="19"/>
  <c r="E2218" i="19"/>
  <c r="E2219" i="19"/>
  <c r="E2220" i="19"/>
  <c r="E2221" i="19"/>
  <c r="E2222" i="19"/>
  <c r="E2223" i="19"/>
  <c r="E2224" i="19"/>
  <c r="E2225" i="19"/>
  <c r="E2226" i="19"/>
  <c r="E2227" i="19"/>
  <c r="E2228" i="19"/>
  <c r="E2229" i="19"/>
  <c r="E2230" i="19"/>
  <c r="E2231" i="19"/>
  <c r="E2232" i="19"/>
  <c r="E2233" i="19"/>
  <c r="E2234" i="19"/>
  <c r="E2235" i="19"/>
  <c r="E2236" i="19"/>
  <c r="E2237" i="19"/>
  <c r="E2238" i="19"/>
  <c r="E2239" i="19"/>
  <c r="E2240" i="19"/>
  <c r="E2241" i="19"/>
  <c r="E2242" i="19"/>
  <c r="E2243" i="19"/>
  <c r="E2244" i="19"/>
  <c r="E2245" i="19"/>
  <c r="E2246" i="19"/>
  <c r="E2247" i="19"/>
  <c r="E2248" i="19"/>
  <c r="E2249" i="19"/>
  <c r="E2250" i="19"/>
  <c r="E2251" i="19"/>
  <c r="E2252" i="19"/>
  <c r="E2253" i="19"/>
  <c r="E2254" i="19"/>
  <c r="E2255" i="19"/>
  <c r="E2256" i="19"/>
  <c r="E2257" i="19"/>
  <c r="E2258" i="19"/>
  <c r="E2259" i="19"/>
  <c r="E2260" i="19"/>
  <c r="E2261" i="19"/>
  <c r="E2262" i="19"/>
  <c r="E2263" i="19"/>
  <c r="E2264" i="19"/>
  <c r="E2265" i="19"/>
  <c r="E2266" i="19"/>
  <c r="E2267" i="19"/>
  <c r="E2268" i="19"/>
  <c r="E2269" i="19"/>
  <c r="E2270" i="19"/>
  <c r="E2271" i="19"/>
  <c r="E2272" i="19"/>
  <c r="E2273" i="19"/>
  <c r="E2274" i="19"/>
  <c r="E2275" i="19"/>
  <c r="E2276" i="19"/>
  <c r="E2277" i="19"/>
  <c r="E2278" i="19"/>
  <c r="E2279" i="19"/>
  <c r="E2280" i="19"/>
  <c r="E2281" i="19"/>
  <c r="E2282" i="19"/>
  <c r="E2283" i="19"/>
  <c r="E2284" i="19"/>
  <c r="E2285" i="19"/>
  <c r="E2286" i="19"/>
  <c r="E2287" i="19"/>
  <c r="E2288" i="19"/>
  <c r="E2289" i="19"/>
  <c r="E2290" i="19"/>
  <c r="E2291" i="19"/>
  <c r="E2292" i="19"/>
  <c r="E2293" i="19"/>
  <c r="E2294" i="19"/>
  <c r="E2295" i="19"/>
  <c r="E2296" i="19"/>
  <c r="E2297" i="19"/>
  <c r="E2298" i="19"/>
  <c r="E2299" i="19"/>
  <c r="E2300" i="19"/>
  <c r="E2301" i="19"/>
  <c r="E2302" i="19"/>
  <c r="E2303" i="19"/>
  <c r="E2304" i="19"/>
  <c r="E2305" i="19"/>
  <c r="E2306" i="19"/>
  <c r="E2307" i="19"/>
  <c r="E2308" i="19"/>
  <c r="E2309" i="19"/>
  <c r="E2310" i="19"/>
  <c r="E2311" i="19"/>
  <c r="E2312" i="19"/>
  <c r="E2313" i="19"/>
  <c r="E2314" i="19"/>
  <c r="E2315" i="19"/>
  <c r="E2316" i="19"/>
  <c r="E2317" i="19"/>
  <c r="E2318" i="19"/>
  <c r="E2319" i="19"/>
  <c r="E2320" i="19"/>
  <c r="E2321" i="19"/>
  <c r="E2322" i="19"/>
  <c r="E2323" i="19"/>
  <c r="E2324" i="19"/>
  <c r="E2325" i="19"/>
  <c r="E2326" i="19"/>
  <c r="E2327" i="19"/>
  <c r="E2328" i="19"/>
  <c r="E2329" i="19"/>
  <c r="E2330" i="19"/>
  <c r="E2331" i="19"/>
  <c r="E2332" i="19"/>
  <c r="E2333" i="19"/>
  <c r="E2334" i="19"/>
  <c r="E2335" i="19"/>
  <c r="E2336" i="19"/>
  <c r="E2337" i="19"/>
  <c r="E2338" i="19"/>
  <c r="E2339" i="19"/>
  <c r="E2340" i="19"/>
  <c r="E2341" i="19"/>
  <c r="E2342" i="19"/>
  <c r="E2343" i="19"/>
  <c r="E2344" i="19"/>
  <c r="E2345" i="19"/>
  <c r="E2346" i="19"/>
  <c r="E2347" i="19"/>
  <c r="E2348" i="19"/>
  <c r="E2349" i="19"/>
  <c r="E2350" i="19"/>
  <c r="E2351" i="19"/>
  <c r="E2352" i="19"/>
  <c r="E2353" i="19"/>
  <c r="E2354" i="19"/>
  <c r="E2355" i="19"/>
  <c r="E2356" i="19"/>
  <c r="E2357" i="19"/>
  <c r="E2358" i="19"/>
  <c r="E2359" i="19"/>
  <c r="E2360" i="19"/>
  <c r="E2361" i="19"/>
  <c r="E2362" i="19"/>
  <c r="E2363" i="19"/>
  <c r="E2364" i="19"/>
  <c r="E2365" i="19"/>
  <c r="E2366" i="19"/>
  <c r="E2367" i="19"/>
  <c r="E2368" i="19"/>
  <c r="E2369" i="19"/>
  <c r="E2370" i="19"/>
  <c r="E2371" i="19"/>
  <c r="E2372" i="19"/>
  <c r="E2373" i="19"/>
  <c r="E2374" i="19"/>
  <c r="E2375" i="19"/>
  <c r="E2376" i="19"/>
  <c r="E2377" i="19"/>
  <c r="E2378" i="19"/>
  <c r="E2379" i="19"/>
  <c r="E2380" i="19"/>
  <c r="E2381" i="19"/>
  <c r="E2382" i="19"/>
  <c r="E2383" i="19"/>
  <c r="E2384" i="19"/>
  <c r="E2385" i="19"/>
  <c r="E2386" i="19"/>
  <c r="E2387" i="19"/>
  <c r="E2388" i="19"/>
  <c r="E2389" i="19"/>
  <c r="E2390" i="19"/>
  <c r="E2391" i="19"/>
  <c r="E2392" i="19"/>
  <c r="E2393" i="19"/>
  <c r="E2394" i="19"/>
  <c r="E2395" i="19"/>
  <c r="E2396" i="19"/>
  <c r="E2397" i="19"/>
  <c r="E2398" i="19"/>
  <c r="E2399" i="19"/>
  <c r="E2400" i="19"/>
  <c r="E2401" i="19"/>
  <c r="E2402" i="19"/>
  <c r="E2403" i="19"/>
  <c r="E2404" i="19"/>
  <c r="E2405" i="19"/>
  <c r="E2406" i="19"/>
  <c r="E2407" i="19"/>
  <c r="E2408" i="19"/>
  <c r="E2409" i="19"/>
  <c r="E2410" i="19"/>
  <c r="E2411" i="19"/>
  <c r="E2412" i="19"/>
  <c r="E2413" i="19"/>
  <c r="E2414" i="19"/>
  <c r="E2415" i="19"/>
  <c r="E2416" i="19"/>
  <c r="E2417" i="19"/>
  <c r="E2418" i="19"/>
  <c r="E2419" i="19"/>
  <c r="E2420" i="19"/>
  <c r="E2421" i="19"/>
  <c r="E2422" i="19"/>
  <c r="E2423" i="19"/>
  <c r="E2424" i="19"/>
  <c r="E2425" i="19"/>
  <c r="E2426" i="19"/>
  <c r="E2427" i="19"/>
  <c r="E2428" i="19"/>
  <c r="E2429" i="19"/>
  <c r="E2430" i="19"/>
  <c r="E2431" i="19"/>
  <c r="E2432" i="19"/>
  <c r="E2433" i="19"/>
  <c r="E2434" i="19"/>
  <c r="E2435" i="19"/>
  <c r="E2436" i="19"/>
  <c r="E2437" i="19"/>
  <c r="E2438" i="19"/>
  <c r="E2439" i="19"/>
  <c r="E2440" i="19"/>
  <c r="E2441" i="19"/>
  <c r="E2442" i="19"/>
  <c r="E2443" i="19"/>
  <c r="E2444" i="19"/>
  <c r="E2445" i="19"/>
  <c r="E2446" i="19"/>
  <c r="E2447" i="19"/>
  <c r="E2448" i="19"/>
  <c r="E2449" i="19"/>
  <c r="E2450" i="19"/>
  <c r="E2451" i="19"/>
  <c r="E2452" i="19"/>
  <c r="E2453" i="19"/>
  <c r="E2454" i="19"/>
  <c r="E2455" i="19"/>
  <c r="E2456" i="19"/>
  <c r="E2457" i="19"/>
  <c r="E2458" i="19"/>
  <c r="E2459" i="19"/>
  <c r="E2460" i="19"/>
  <c r="E2461" i="19"/>
  <c r="E2462" i="19"/>
  <c r="E2463" i="19"/>
  <c r="E2464" i="19"/>
  <c r="E2465" i="19"/>
  <c r="E2466" i="19"/>
  <c r="E2467" i="19"/>
  <c r="E2468" i="19"/>
  <c r="E2469" i="19"/>
  <c r="E2470" i="19"/>
  <c r="E2471" i="19"/>
  <c r="E2472" i="19"/>
  <c r="E2473" i="19"/>
  <c r="E2474" i="19"/>
  <c r="E2475" i="19"/>
  <c r="E2476" i="19"/>
  <c r="E2477" i="19"/>
  <c r="E2478" i="19"/>
  <c r="E2479" i="19"/>
  <c r="E2480" i="19"/>
  <c r="E2481" i="19"/>
  <c r="E2482" i="19"/>
  <c r="E2483" i="19"/>
  <c r="E2484" i="19"/>
  <c r="E2485" i="19"/>
  <c r="E2486" i="19"/>
  <c r="E2487" i="19"/>
  <c r="E2488" i="19"/>
  <c r="E2489" i="19"/>
  <c r="E2490" i="19"/>
  <c r="E2491" i="19"/>
  <c r="E2492" i="19"/>
  <c r="E2493" i="19"/>
  <c r="E2494" i="19"/>
  <c r="E2495" i="19"/>
  <c r="E2496" i="19"/>
  <c r="E2497" i="19"/>
  <c r="E2498" i="19"/>
  <c r="E2499" i="19"/>
  <c r="E2500" i="19"/>
  <c r="E2501" i="19"/>
  <c r="E2502" i="19"/>
  <c r="E2503" i="19"/>
  <c r="E2504" i="19"/>
  <c r="E2505" i="19"/>
  <c r="E2506" i="19"/>
  <c r="E2507" i="19"/>
  <c r="E2508" i="19"/>
  <c r="E2509" i="19"/>
  <c r="E2510" i="19"/>
  <c r="E2511" i="19"/>
  <c r="E2512" i="19"/>
  <c r="E2513" i="19"/>
  <c r="E2514" i="19"/>
  <c r="E2515" i="19"/>
  <c r="E2516" i="19"/>
  <c r="E2517" i="19"/>
  <c r="E2518" i="19"/>
  <c r="E2519" i="19"/>
  <c r="E2520" i="19"/>
  <c r="E2521" i="19"/>
  <c r="E2522" i="19"/>
  <c r="E2523" i="19"/>
  <c r="E2524" i="19"/>
  <c r="E2525" i="19"/>
  <c r="E2526" i="19"/>
  <c r="E2527" i="19"/>
  <c r="E2528" i="19"/>
  <c r="E2529" i="19"/>
  <c r="E2530" i="19"/>
  <c r="E2531" i="19"/>
  <c r="E2532" i="19"/>
  <c r="E2533" i="19"/>
  <c r="E2534" i="19"/>
  <c r="E2535" i="19"/>
  <c r="E2536" i="19"/>
  <c r="E2537" i="19"/>
  <c r="E2538" i="19"/>
  <c r="E2539" i="19"/>
  <c r="E2540" i="19"/>
  <c r="E2541" i="19"/>
  <c r="E2542" i="19"/>
  <c r="E2543" i="19"/>
  <c r="E2544" i="19"/>
  <c r="E2545" i="19"/>
  <c r="E2546" i="19"/>
  <c r="E2547" i="19"/>
  <c r="E2548" i="19"/>
  <c r="E2549" i="19"/>
  <c r="E2550" i="19"/>
  <c r="E2551" i="19"/>
  <c r="E2552" i="19"/>
  <c r="E2553" i="19"/>
  <c r="E2554" i="19"/>
  <c r="E2555" i="19"/>
  <c r="E2556" i="19"/>
  <c r="E2557" i="19"/>
  <c r="E2558" i="19"/>
  <c r="E2559" i="19"/>
  <c r="E2560" i="19"/>
  <c r="E2561" i="19"/>
  <c r="E2562" i="19"/>
  <c r="E2563" i="19"/>
  <c r="E2564" i="19"/>
  <c r="E2565" i="19"/>
  <c r="E2566" i="19"/>
  <c r="E2567" i="19"/>
  <c r="E2568" i="19"/>
  <c r="E2569" i="19"/>
  <c r="E2570" i="19"/>
  <c r="E2571" i="19"/>
  <c r="E2572" i="19"/>
  <c r="E2573" i="19"/>
  <c r="E2574" i="19"/>
  <c r="E2575" i="19"/>
  <c r="E2576" i="19"/>
  <c r="E2577" i="19"/>
  <c r="E2578" i="19"/>
  <c r="E2579" i="19"/>
  <c r="E2580" i="19"/>
  <c r="E2581" i="19"/>
  <c r="E2582" i="19"/>
  <c r="E2583" i="19"/>
  <c r="E2584" i="19"/>
  <c r="E2585" i="19"/>
  <c r="E2586" i="19"/>
  <c r="E2587" i="19"/>
  <c r="E2588" i="19"/>
  <c r="E2589" i="19"/>
  <c r="E2590" i="19"/>
  <c r="E2591" i="19"/>
  <c r="E2592" i="19"/>
  <c r="E2593" i="19"/>
  <c r="E2594" i="19"/>
  <c r="E2595" i="19"/>
  <c r="E2596" i="19"/>
  <c r="E2597" i="19"/>
  <c r="E2598" i="19"/>
  <c r="E2599" i="19"/>
  <c r="E2600" i="19"/>
  <c r="E2601" i="19"/>
  <c r="E2602" i="19"/>
  <c r="E2603" i="19"/>
  <c r="E2604" i="19"/>
  <c r="E2605" i="19"/>
  <c r="E2606" i="19"/>
  <c r="E2607" i="19"/>
  <c r="E2608" i="19"/>
  <c r="E2609" i="19"/>
  <c r="E2610" i="19"/>
  <c r="E2611" i="19"/>
  <c r="E2612" i="19"/>
  <c r="E2613" i="19"/>
  <c r="E2614" i="19"/>
  <c r="E6" i="19"/>
  <c r="E7" i="19"/>
  <c r="E8" i="19"/>
  <c r="E9" i="19"/>
  <c r="E10" i="19"/>
  <c r="E11" i="19"/>
  <c r="E12" i="19"/>
  <c r="E13" i="19"/>
  <c r="E14" i="19"/>
  <c r="E15" i="19"/>
  <c r="E16" i="19"/>
  <c r="E17" i="19"/>
  <c r="L18" i="11"/>
  <c r="L19" i="11"/>
  <c r="L20" i="11"/>
  <c r="L21" i="11"/>
  <c r="L22" i="11"/>
  <c r="L23" i="11"/>
  <c r="L24" i="11"/>
  <c r="L25" i="11"/>
  <c r="L26" i="11"/>
  <c r="L27" i="11"/>
  <c r="L17" i="11"/>
  <c r="L6" i="11"/>
  <c r="L7" i="11"/>
  <c r="L8" i="11"/>
  <c r="L9" i="11"/>
  <c r="L10" i="11"/>
  <c r="L11" i="11"/>
  <c r="L12" i="11"/>
  <c r="L13" i="11"/>
  <c r="L14" i="11"/>
  <c r="L15" i="11"/>
  <c r="L16" i="11"/>
  <c r="L5" i="11"/>
  <c r="L4" i="11"/>
  <c r="D2615" i="11"/>
  <c r="D2616" i="11" s="1"/>
  <c r="C2614" i="19"/>
  <c r="D2614" i="19"/>
  <c r="G2614" i="19" s="1"/>
  <c r="C2613" i="19"/>
  <c r="D2613" i="19" s="1"/>
  <c r="C2612" i="19"/>
  <c r="D2612" i="19"/>
  <c r="C2611" i="19"/>
  <c r="D2611" i="19"/>
  <c r="G2611" i="19" s="1"/>
  <c r="C2610" i="19"/>
  <c r="D2610" i="19"/>
  <c r="G2610" i="19"/>
  <c r="C2609" i="19"/>
  <c r="D2609" i="19"/>
  <c r="G2609" i="19" s="1"/>
  <c r="C2608" i="19"/>
  <c r="D2608" i="19"/>
  <c r="G2608" i="19" s="1"/>
  <c r="C2607" i="19"/>
  <c r="D2607" i="19"/>
  <c r="G2607" i="19"/>
  <c r="C2606" i="19"/>
  <c r="D2606" i="19"/>
  <c r="C2605" i="19"/>
  <c r="D2605" i="19"/>
  <c r="C2604" i="19"/>
  <c r="C2603" i="19"/>
  <c r="D2603" i="19" s="1"/>
  <c r="C2602" i="19"/>
  <c r="D2602" i="19" s="1"/>
  <c r="C2601" i="19"/>
  <c r="D2601" i="19" s="1"/>
  <c r="C2600" i="19"/>
  <c r="D2600" i="19" s="1"/>
  <c r="C2599" i="19"/>
  <c r="D2599" i="19"/>
  <c r="C2598" i="19"/>
  <c r="D2598" i="19"/>
  <c r="C2597" i="19"/>
  <c r="D2597" i="19" s="1"/>
  <c r="G2597" i="19" s="1"/>
  <c r="C2596" i="19"/>
  <c r="D2596" i="19"/>
  <c r="C2595" i="19"/>
  <c r="D2595" i="19"/>
  <c r="G2595" i="19" s="1"/>
  <c r="C2594" i="19"/>
  <c r="C2593" i="19"/>
  <c r="D2593" i="19" s="1"/>
  <c r="C2592" i="19"/>
  <c r="D2592" i="19"/>
  <c r="G2592" i="19" s="1"/>
  <c r="C2591" i="19"/>
  <c r="D2591" i="19" s="1"/>
  <c r="C2590" i="19"/>
  <c r="D2590" i="19"/>
  <c r="G2590" i="19"/>
  <c r="C2589" i="19"/>
  <c r="C2588" i="19"/>
  <c r="D2588" i="19" s="1"/>
  <c r="G2588" i="19" s="1"/>
  <c r="C2587" i="19"/>
  <c r="D2587" i="19"/>
  <c r="G2587" i="19" s="1"/>
  <c r="C2586" i="19"/>
  <c r="D2586" i="19"/>
  <c r="C2585" i="19"/>
  <c r="D2585" i="19"/>
  <c r="G2585" i="19"/>
  <c r="C2584" i="19"/>
  <c r="D2584" i="19"/>
  <c r="G2584" i="19"/>
  <c r="C2583" i="19"/>
  <c r="D2583" i="19"/>
  <c r="C2582" i="19"/>
  <c r="D2582" i="19" s="1"/>
  <c r="C2581" i="19"/>
  <c r="D2581" i="19"/>
  <c r="G2581" i="19" s="1"/>
  <c r="C2580" i="19"/>
  <c r="C2579" i="19"/>
  <c r="D2579" i="19"/>
  <c r="G2579" i="19"/>
  <c r="C2578" i="19"/>
  <c r="D2578" i="19"/>
  <c r="C2577" i="19"/>
  <c r="D2577" i="19"/>
  <c r="C2576" i="19"/>
  <c r="D2576" i="19" s="1"/>
  <c r="G2576" i="19" s="1"/>
  <c r="C2575" i="19"/>
  <c r="D2575" i="19" s="1"/>
  <c r="G2575" i="19"/>
  <c r="C2574" i="19"/>
  <c r="D2574" i="19" s="1"/>
  <c r="C2573" i="19"/>
  <c r="D2573" i="19"/>
  <c r="G2573" i="19"/>
  <c r="C2572" i="19"/>
  <c r="D2572" i="19" s="1"/>
  <c r="C2571" i="19"/>
  <c r="C2570" i="19"/>
  <c r="D2570" i="19"/>
  <c r="G2570" i="19" s="1"/>
  <c r="C2569" i="19"/>
  <c r="D2569" i="19" s="1"/>
  <c r="G2569" i="19" s="1"/>
  <c r="C2568" i="19"/>
  <c r="D2568" i="19"/>
  <c r="C2567" i="19"/>
  <c r="D2567" i="19"/>
  <c r="C2566" i="19"/>
  <c r="D2566" i="19" s="1"/>
  <c r="C2565" i="19"/>
  <c r="D2565" i="19"/>
  <c r="G2565" i="19"/>
  <c r="C2564" i="19"/>
  <c r="D2564" i="19"/>
  <c r="G2564" i="19" s="1"/>
  <c r="C2563" i="19"/>
  <c r="D2563" i="19"/>
  <c r="C2562" i="19"/>
  <c r="D2562" i="19"/>
  <c r="G2562" i="19" s="1"/>
  <c r="C2561" i="19"/>
  <c r="D2561" i="19"/>
  <c r="G2561" i="19"/>
  <c r="C2560" i="19"/>
  <c r="D2560" i="19" s="1"/>
  <c r="G2560" i="19"/>
  <c r="C2559" i="19"/>
  <c r="D2559" i="19" s="1"/>
  <c r="C2558" i="19"/>
  <c r="D2558" i="19"/>
  <c r="G2558" i="19"/>
  <c r="C2557" i="19"/>
  <c r="D2557" i="19" s="1"/>
  <c r="C2556" i="19"/>
  <c r="D2556" i="19" s="1"/>
  <c r="C2555" i="19"/>
  <c r="D2555" i="19"/>
  <c r="G2555" i="19" s="1"/>
  <c r="C2554" i="19"/>
  <c r="D2554" i="19" s="1"/>
  <c r="C2553" i="19"/>
  <c r="D2553" i="19" s="1"/>
  <c r="G2553" i="19" s="1"/>
  <c r="C2552" i="19"/>
  <c r="D2552" i="19" s="1"/>
  <c r="C2551" i="19"/>
  <c r="D2551" i="19"/>
  <c r="C2550" i="19"/>
  <c r="D2550" i="19"/>
  <c r="G2550" i="19" s="1"/>
  <c r="C2549" i="19"/>
  <c r="D2549" i="19"/>
  <c r="C2548" i="19"/>
  <c r="D2548" i="19"/>
  <c r="G2548" i="19"/>
  <c r="C2547" i="19"/>
  <c r="D2547" i="19" s="1"/>
  <c r="C2546" i="19"/>
  <c r="D2546" i="19"/>
  <c r="C2545" i="19"/>
  <c r="D2545" i="19"/>
  <c r="G2545" i="19" s="1"/>
  <c r="C2544" i="19"/>
  <c r="D2544" i="19" s="1"/>
  <c r="C2543" i="19"/>
  <c r="D2543" i="19"/>
  <c r="G2543" i="19" s="1"/>
  <c r="C2542" i="19"/>
  <c r="D2542" i="19"/>
  <c r="C2541" i="19"/>
  <c r="D2541" i="19"/>
  <c r="C2540" i="19"/>
  <c r="D2540" i="19"/>
  <c r="G2540" i="19" s="1"/>
  <c r="C2539" i="19"/>
  <c r="D2539" i="19" s="1"/>
  <c r="G2539" i="19" s="1"/>
  <c r="C2538" i="19"/>
  <c r="D2538" i="19"/>
  <c r="G2538" i="19"/>
  <c r="C2537" i="19"/>
  <c r="D2537" i="19" s="1"/>
  <c r="G2537" i="19" s="1"/>
  <c r="C2536" i="19"/>
  <c r="D2536" i="19"/>
  <c r="G2536" i="19" s="1"/>
  <c r="C2535" i="19"/>
  <c r="D2535" i="19"/>
  <c r="C2534" i="19"/>
  <c r="D2534" i="19" s="1"/>
  <c r="G2534" i="19" s="1"/>
  <c r="C2533" i="19"/>
  <c r="D2533" i="19"/>
  <c r="C2532" i="19"/>
  <c r="D2532" i="19" s="1"/>
  <c r="C2531" i="19"/>
  <c r="D2531" i="19"/>
  <c r="C2530" i="19"/>
  <c r="D2530" i="19" s="1"/>
  <c r="C2529" i="19"/>
  <c r="C2528" i="19"/>
  <c r="D2528" i="19"/>
  <c r="C2527" i="19"/>
  <c r="D2527" i="19" s="1"/>
  <c r="C2526" i="19"/>
  <c r="D2526" i="19"/>
  <c r="G2526" i="19" s="1"/>
  <c r="C2525" i="19"/>
  <c r="D2525" i="19"/>
  <c r="G2525" i="19" s="1"/>
  <c r="C2524" i="19"/>
  <c r="D2524" i="19" s="1"/>
  <c r="C2523" i="19"/>
  <c r="D2523" i="19"/>
  <c r="C2522" i="19"/>
  <c r="D2522" i="19"/>
  <c r="G2522" i="19" s="1"/>
  <c r="C2521" i="19"/>
  <c r="D2521" i="19" s="1"/>
  <c r="C2520" i="19"/>
  <c r="D2520" i="19"/>
  <c r="C2519" i="19"/>
  <c r="D2519" i="19"/>
  <c r="C2518" i="19"/>
  <c r="D2518" i="19" s="1"/>
  <c r="G2518" i="19" s="1"/>
  <c r="C2517" i="19"/>
  <c r="D2517" i="19"/>
  <c r="C2516" i="19"/>
  <c r="D2516" i="19" s="1"/>
  <c r="C2515" i="19"/>
  <c r="D2515" i="19"/>
  <c r="C2514" i="19"/>
  <c r="D2514" i="19"/>
  <c r="G2514" i="19"/>
  <c r="C2513" i="19"/>
  <c r="D2513" i="19"/>
  <c r="G2513" i="19"/>
  <c r="C2512" i="19"/>
  <c r="D2512" i="19" s="1"/>
  <c r="C2511" i="19"/>
  <c r="D2511" i="19" s="1"/>
  <c r="C2510" i="19"/>
  <c r="D2510" i="19"/>
  <c r="G2510" i="19"/>
  <c r="C2509" i="19"/>
  <c r="D2509" i="19"/>
  <c r="C2508" i="19"/>
  <c r="D2508" i="19"/>
  <c r="C2507" i="19"/>
  <c r="D2507" i="19"/>
  <c r="C2506" i="19"/>
  <c r="D2506" i="19" s="1"/>
  <c r="G2506" i="19" s="1"/>
  <c r="C2505" i="19"/>
  <c r="D2505" i="19"/>
  <c r="C2504" i="19"/>
  <c r="C2503" i="19"/>
  <c r="D2503" i="19" s="1"/>
  <c r="G2503" i="19" s="1"/>
  <c r="C2502" i="19"/>
  <c r="D2502" i="19"/>
  <c r="C2501" i="19"/>
  <c r="D2501" i="19"/>
  <c r="G2501" i="19" s="1"/>
  <c r="C2500" i="19"/>
  <c r="D2500" i="19" s="1"/>
  <c r="G2500" i="19"/>
  <c r="C2499" i="19"/>
  <c r="D2499" i="19" s="1"/>
  <c r="G2499" i="19" s="1"/>
  <c r="C2498" i="19"/>
  <c r="D2498" i="19"/>
  <c r="G2498" i="19"/>
  <c r="C2497" i="19"/>
  <c r="D2497" i="19" s="1"/>
  <c r="C2496" i="19"/>
  <c r="D2496" i="19" s="1"/>
  <c r="C2495" i="19"/>
  <c r="D2495" i="19"/>
  <c r="C2494" i="19"/>
  <c r="C2493" i="19"/>
  <c r="D2493" i="19"/>
  <c r="C2492" i="19"/>
  <c r="D2492" i="19"/>
  <c r="G2492" i="19"/>
  <c r="C2491" i="19"/>
  <c r="D2491" i="19"/>
  <c r="G2491" i="19" s="1"/>
  <c r="C2490" i="19"/>
  <c r="D2490" i="19" s="1"/>
  <c r="C2489" i="19"/>
  <c r="D2489" i="19"/>
  <c r="G2489" i="19" s="1"/>
  <c r="C2488" i="19"/>
  <c r="D2488" i="19"/>
  <c r="G2488" i="19" s="1"/>
  <c r="C2487" i="19"/>
  <c r="D2487" i="19"/>
  <c r="G2487" i="19" s="1"/>
  <c r="C2486" i="19"/>
  <c r="D2486" i="19"/>
  <c r="G2486" i="19" s="1"/>
  <c r="C2485" i="19"/>
  <c r="D2485" i="19" s="1"/>
  <c r="C2484" i="19"/>
  <c r="D2484" i="19" s="1"/>
  <c r="C2483" i="19"/>
  <c r="D2483" i="19" s="1"/>
  <c r="G2483" i="19" s="1"/>
  <c r="C2482" i="19"/>
  <c r="D2482" i="19" s="1"/>
  <c r="C2481" i="19"/>
  <c r="D2481" i="19"/>
  <c r="C2480" i="19"/>
  <c r="D2480" i="19" s="1"/>
  <c r="C2479" i="19"/>
  <c r="D2479" i="19"/>
  <c r="G2479" i="19" s="1"/>
  <c r="C2478" i="19"/>
  <c r="D2478" i="19"/>
  <c r="C2477" i="19"/>
  <c r="D2477" i="19" s="1"/>
  <c r="G2477" i="19" s="1"/>
  <c r="C2476" i="19"/>
  <c r="D2476" i="19" s="1"/>
  <c r="C2475" i="19"/>
  <c r="D2475" i="19" s="1"/>
  <c r="G2475" i="19"/>
  <c r="C2474" i="19"/>
  <c r="D2474" i="19"/>
  <c r="G2474" i="19" s="1"/>
  <c r="C2473" i="19"/>
  <c r="D2473" i="19" s="1"/>
  <c r="G2473" i="19" s="1"/>
  <c r="C2472" i="19"/>
  <c r="D2472" i="19" s="1"/>
  <c r="G2472" i="19" s="1"/>
  <c r="C2471" i="19"/>
  <c r="D2471" i="19" s="1"/>
  <c r="C2470" i="19"/>
  <c r="D2470" i="19"/>
  <c r="C2469" i="19"/>
  <c r="D2469" i="19"/>
  <c r="C2468" i="19"/>
  <c r="D2468" i="19"/>
  <c r="C2467" i="19"/>
  <c r="D2467" i="19" s="1"/>
  <c r="G2467" i="19"/>
  <c r="C2466" i="19"/>
  <c r="C2465" i="19"/>
  <c r="D2465" i="19" s="1"/>
  <c r="G2465" i="19" s="1"/>
  <c r="C2464" i="19"/>
  <c r="D2464" i="19"/>
  <c r="C2463" i="19"/>
  <c r="D2463" i="19"/>
  <c r="G2463" i="19" s="1"/>
  <c r="C2462" i="19"/>
  <c r="C2461" i="19"/>
  <c r="D2461" i="19"/>
  <c r="C2460" i="19"/>
  <c r="D2460" i="19" s="1"/>
  <c r="C2459" i="19"/>
  <c r="D2459" i="19" s="1"/>
  <c r="C2458" i="19"/>
  <c r="D2458" i="19" s="1"/>
  <c r="C2457" i="19"/>
  <c r="D2457" i="19"/>
  <c r="C2456" i="19"/>
  <c r="D2456" i="19" s="1"/>
  <c r="G2456" i="19"/>
  <c r="C2455" i="19"/>
  <c r="D2455" i="19"/>
  <c r="C2454" i="19"/>
  <c r="D2454" i="19" s="1"/>
  <c r="C2453" i="19"/>
  <c r="D2453" i="19"/>
  <c r="G2453" i="19"/>
  <c r="C2452" i="19"/>
  <c r="D2452" i="19" s="1"/>
  <c r="G2452" i="19" s="1"/>
  <c r="C2451" i="19"/>
  <c r="D2451" i="19"/>
  <c r="C2450" i="19"/>
  <c r="D2450" i="19"/>
  <c r="G2450" i="19" s="1"/>
  <c r="C2449" i="19"/>
  <c r="D2449" i="19" s="1"/>
  <c r="C2448" i="19"/>
  <c r="D2448" i="19" s="1"/>
  <c r="C2447" i="19"/>
  <c r="D2447" i="19" s="1"/>
  <c r="C2446" i="19"/>
  <c r="D2446" i="19"/>
  <c r="G2446" i="19" s="1"/>
  <c r="C2445" i="19"/>
  <c r="D2445" i="19"/>
  <c r="G2445" i="19"/>
  <c r="C2444" i="19"/>
  <c r="D2444" i="19" s="1"/>
  <c r="C2443" i="19"/>
  <c r="D2443" i="19" s="1"/>
  <c r="G2443" i="19" s="1"/>
  <c r="C2442" i="19"/>
  <c r="D2442" i="19" s="1"/>
  <c r="C2441" i="19"/>
  <c r="D2441" i="19" s="1"/>
  <c r="G2441" i="19" s="1"/>
  <c r="C2440" i="19"/>
  <c r="D2440" i="19" s="1"/>
  <c r="G2440" i="19" s="1"/>
  <c r="C2439" i="19"/>
  <c r="D2439" i="19"/>
  <c r="C2438" i="19"/>
  <c r="D2438" i="19"/>
  <c r="C2437" i="19"/>
  <c r="D2437" i="19"/>
  <c r="C2436" i="19"/>
  <c r="D2436" i="19"/>
  <c r="C2435" i="19"/>
  <c r="D2435" i="19"/>
  <c r="C2434" i="19"/>
  <c r="D2434" i="19" s="1"/>
  <c r="C2433" i="19"/>
  <c r="D2433" i="19"/>
  <c r="G2433" i="19"/>
  <c r="C2432" i="19"/>
  <c r="D2432" i="19"/>
  <c r="C2431" i="19"/>
  <c r="D2431" i="19"/>
  <c r="C2430" i="19"/>
  <c r="D2430" i="19" s="1"/>
  <c r="C2429" i="19"/>
  <c r="D2429" i="19"/>
  <c r="G2429" i="19" s="1"/>
  <c r="C2428" i="19"/>
  <c r="D2428" i="19"/>
  <c r="G2428" i="19"/>
  <c r="C2427" i="19"/>
  <c r="D2427" i="19"/>
  <c r="G2427" i="19"/>
  <c r="C2426" i="19"/>
  <c r="D2426" i="19" s="1"/>
  <c r="G2426" i="19" s="1"/>
  <c r="C2425" i="19"/>
  <c r="D2425" i="19" s="1"/>
  <c r="C2424" i="19"/>
  <c r="D2424" i="19" s="1"/>
  <c r="C2423" i="19"/>
  <c r="D2423" i="19" s="1"/>
  <c r="C2422" i="19"/>
  <c r="D2422" i="19"/>
  <c r="C2421" i="19"/>
  <c r="D2421" i="19"/>
  <c r="G2421" i="19"/>
  <c r="C2420" i="19"/>
  <c r="D2420" i="19" s="1"/>
  <c r="C2419" i="19"/>
  <c r="D2419" i="19" s="1"/>
  <c r="G2419" i="19" s="1"/>
  <c r="C2418" i="19"/>
  <c r="D2418" i="19"/>
  <c r="C2417" i="19"/>
  <c r="D2417" i="19" s="1"/>
  <c r="C2416" i="19"/>
  <c r="D2416" i="19"/>
  <c r="G2416" i="19"/>
  <c r="C2415" i="19"/>
  <c r="D2415" i="19"/>
  <c r="G2415" i="19" s="1"/>
  <c r="C2414" i="19"/>
  <c r="D2414" i="19" s="1"/>
  <c r="G2414" i="19"/>
  <c r="C2413" i="19"/>
  <c r="D2413" i="19" s="1"/>
  <c r="C2412" i="19"/>
  <c r="D2412" i="19"/>
  <c r="G2412" i="19" s="1"/>
  <c r="C2411" i="19"/>
  <c r="C2410" i="19"/>
  <c r="D2410" i="19" s="1"/>
  <c r="G2410" i="19" s="1"/>
  <c r="C2409" i="19"/>
  <c r="D2409" i="19" s="1"/>
  <c r="C2408" i="19"/>
  <c r="D2408" i="19"/>
  <c r="C2407" i="19"/>
  <c r="D2407" i="19"/>
  <c r="G2407" i="19" s="1"/>
  <c r="C2406" i="19"/>
  <c r="D2406" i="19"/>
  <c r="G2406" i="19"/>
  <c r="C2405" i="19"/>
  <c r="D2405" i="19"/>
  <c r="G2405" i="19" s="1"/>
  <c r="C2404" i="19"/>
  <c r="D2404" i="19" s="1"/>
  <c r="C2403" i="19"/>
  <c r="D2403" i="19" s="1"/>
  <c r="C2402" i="19"/>
  <c r="C2401" i="19"/>
  <c r="D2401" i="19" s="1"/>
  <c r="C2400" i="19"/>
  <c r="D2400" i="19"/>
  <c r="C2399" i="19"/>
  <c r="D2399" i="19"/>
  <c r="G2399" i="19"/>
  <c r="C2398" i="19"/>
  <c r="D2398" i="19" s="1"/>
  <c r="C2397" i="19"/>
  <c r="D2397" i="19"/>
  <c r="C2396" i="19"/>
  <c r="D2396" i="19" s="1"/>
  <c r="G2396" i="19" s="1"/>
  <c r="C2395" i="19"/>
  <c r="D2395" i="19"/>
  <c r="C2394" i="19"/>
  <c r="D2394" i="19" s="1"/>
  <c r="C2393" i="19"/>
  <c r="D2393" i="19"/>
  <c r="G2393" i="19" s="1"/>
  <c r="C2392" i="19"/>
  <c r="D2392" i="19" s="1"/>
  <c r="C2391" i="19"/>
  <c r="D2391" i="19"/>
  <c r="C2390" i="19"/>
  <c r="C2389" i="19"/>
  <c r="D2389" i="19" s="1"/>
  <c r="G2389" i="19" s="1"/>
  <c r="C2388" i="19"/>
  <c r="D2388" i="19"/>
  <c r="C2387" i="19"/>
  <c r="D2387" i="19" s="1"/>
  <c r="C2386" i="19"/>
  <c r="D2386" i="19" s="1"/>
  <c r="C2385" i="19"/>
  <c r="D2385" i="19"/>
  <c r="C2384" i="19"/>
  <c r="C2383" i="19"/>
  <c r="D2383" i="19"/>
  <c r="G2383" i="19"/>
  <c r="C2382" i="19"/>
  <c r="D2382" i="19"/>
  <c r="G2382" i="19"/>
  <c r="C2381" i="19"/>
  <c r="D2381" i="19"/>
  <c r="G2381" i="19" s="1"/>
  <c r="C2380" i="19"/>
  <c r="D2380" i="19"/>
  <c r="G2380" i="19" s="1"/>
  <c r="C2379" i="19"/>
  <c r="D2379" i="19"/>
  <c r="C2378" i="19"/>
  <c r="D2378" i="19" s="1"/>
  <c r="C2377" i="19"/>
  <c r="D2377" i="19" s="1"/>
  <c r="C2376" i="19"/>
  <c r="D2376" i="19"/>
  <c r="G2376" i="19"/>
  <c r="C2375" i="19"/>
  <c r="D2375" i="19"/>
  <c r="C2374" i="19"/>
  <c r="D2374" i="19" s="1"/>
  <c r="C2373" i="19"/>
  <c r="D2373" i="19"/>
  <c r="C2372" i="19"/>
  <c r="C2371" i="19"/>
  <c r="D2371" i="19"/>
  <c r="C2370" i="19"/>
  <c r="D2370" i="19"/>
  <c r="C2369" i="19"/>
  <c r="D2369" i="19" s="1"/>
  <c r="G2369" i="19"/>
  <c r="C2368" i="19"/>
  <c r="D2368" i="19"/>
  <c r="C2367" i="19"/>
  <c r="D2367" i="19"/>
  <c r="C2366" i="19"/>
  <c r="D2366" i="19" s="1"/>
  <c r="G2366" i="19"/>
  <c r="C2365" i="19"/>
  <c r="D2365" i="19"/>
  <c r="C2364" i="19"/>
  <c r="D2364" i="19" s="1"/>
  <c r="C2363" i="19"/>
  <c r="D2363" i="19"/>
  <c r="C2362" i="19"/>
  <c r="D2362" i="19" s="1"/>
  <c r="C2361" i="19"/>
  <c r="D2361" i="19" s="1"/>
  <c r="C2360" i="19"/>
  <c r="D2360" i="19" s="1"/>
  <c r="C2359" i="19"/>
  <c r="D2359" i="19"/>
  <c r="G2359" i="19"/>
  <c r="C2358" i="19"/>
  <c r="D2358" i="19"/>
  <c r="C2357" i="19"/>
  <c r="D2357" i="19"/>
  <c r="C2356" i="19"/>
  <c r="C2355" i="19"/>
  <c r="D2355" i="19" s="1"/>
  <c r="C2354" i="19"/>
  <c r="D2354" i="19" s="1"/>
  <c r="G2354" i="19" s="1"/>
  <c r="C2353" i="19"/>
  <c r="D2353" i="19"/>
  <c r="C2352" i="19"/>
  <c r="D2352" i="19" s="1"/>
  <c r="C2351" i="19"/>
  <c r="D2351" i="19"/>
  <c r="C2350" i="19"/>
  <c r="D2350" i="19" s="1"/>
  <c r="C2349" i="19"/>
  <c r="D2349" i="19"/>
  <c r="C2348" i="19"/>
  <c r="D2348" i="19" s="1"/>
  <c r="C2347" i="19"/>
  <c r="D2347" i="19" s="1"/>
  <c r="G2347" i="19" s="1"/>
  <c r="C2346" i="19"/>
  <c r="D2346" i="19" s="1"/>
  <c r="C2345" i="19"/>
  <c r="D2345" i="19" s="1"/>
  <c r="G2345" i="19" s="1"/>
  <c r="C2344" i="19"/>
  <c r="D2344" i="19" s="1"/>
  <c r="G2344" i="19"/>
  <c r="C2343" i="19"/>
  <c r="D2343" i="19"/>
  <c r="C2342" i="19"/>
  <c r="D2342" i="19" s="1"/>
  <c r="C2341" i="19"/>
  <c r="D2341" i="19" s="1"/>
  <c r="C2340" i="19"/>
  <c r="D2340" i="19"/>
  <c r="C2339" i="19"/>
  <c r="D2339" i="19" s="1"/>
  <c r="C2338" i="19"/>
  <c r="D2338" i="19"/>
  <c r="C2337" i="19"/>
  <c r="D2337" i="19"/>
  <c r="G2337" i="19" s="1"/>
  <c r="C2336" i="19"/>
  <c r="D2336" i="19" s="1"/>
  <c r="G2336" i="19" s="1"/>
  <c r="C2335" i="19"/>
  <c r="D2335" i="19"/>
  <c r="C2334" i="19"/>
  <c r="D2334" i="19"/>
  <c r="C2333" i="19"/>
  <c r="D2333" i="19"/>
  <c r="G2333" i="19" s="1"/>
  <c r="C2332" i="19"/>
  <c r="D2332" i="19"/>
  <c r="G2332" i="19"/>
  <c r="C2331" i="19"/>
  <c r="D2331" i="19" s="1"/>
  <c r="C2330" i="19"/>
  <c r="D2330" i="19"/>
  <c r="C2329" i="19"/>
  <c r="D2329" i="19" s="1"/>
  <c r="C2328" i="19"/>
  <c r="D2328" i="19"/>
  <c r="C2327" i="19"/>
  <c r="D2327" i="19" s="1"/>
  <c r="G2327" i="19"/>
  <c r="C2326" i="19"/>
  <c r="D2326" i="19"/>
  <c r="C2325" i="19"/>
  <c r="D2325" i="19" s="1"/>
  <c r="C2324" i="19"/>
  <c r="D2324" i="19"/>
  <c r="C2323" i="19"/>
  <c r="D2323" i="19"/>
  <c r="G2323" i="19" s="1"/>
  <c r="C2322" i="19"/>
  <c r="D2322" i="19" s="1"/>
  <c r="C2321" i="19"/>
  <c r="D2321" i="19"/>
  <c r="G2321" i="19" s="1"/>
  <c r="C2320" i="19"/>
  <c r="D2320" i="19" s="1"/>
  <c r="G2320" i="19" s="1"/>
  <c r="C2319" i="19"/>
  <c r="D2319" i="19"/>
  <c r="C2318" i="19"/>
  <c r="D2318" i="19" s="1"/>
  <c r="G2318" i="19" s="1"/>
  <c r="C2317" i="19"/>
  <c r="D2317" i="19"/>
  <c r="C2316" i="19"/>
  <c r="D2316" i="19" s="1"/>
  <c r="C2315" i="19"/>
  <c r="D2315" i="19" s="1"/>
  <c r="C2314" i="19"/>
  <c r="D2314" i="19" s="1"/>
  <c r="C2313" i="19"/>
  <c r="D2313" i="19" s="1"/>
  <c r="C2312" i="19"/>
  <c r="D2312" i="19" s="1"/>
  <c r="G2312" i="19" s="1"/>
  <c r="C2311" i="19"/>
  <c r="D2311" i="19" s="1"/>
  <c r="G2311" i="19" s="1"/>
  <c r="C2310" i="19"/>
  <c r="D2310" i="19"/>
  <c r="C2309" i="19"/>
  <c r="D2309" i="19"/>
  <c r="C2308" i="19"/>
  <c r="D2308" i="19"/>
  <c r="G2308" i="19"/>
  <c r="C2307" i="19"/>
  <c r="D2307" i="19" s="1"/>
  <c r="C2306" i="19"/>
  <c r="D2306" i="19" s="1"/>
  <c r="C2305" i="19"/>
  <c r="D2305" i="19"/>
  <c r="C2304" i="19"/>
  <c r="D2304" i="19"/>
  <c r="C2303" i="19"/>
  <c r="D2303" i="19"/>
  <c r="C2302" i="19"/>
  <c r="D2302" i="19"/>
  <c r="G2302" i="19" s="1"/>
  <c r="C2301" i="19"/>
  <c r="D2301" i="19"/>
  <c r="C2300" i="19"/>
  <c r="D2300" i="19" s="1"/>
  <c r="C2299" i="19"/>
  <c r="D2299" i="19"/>
  <c r="G2299" i="19"/>
  <c r="C2298" i="19"/>
  <c r="D2298" i="19"/>
  <c r="G2298" i="19" s="1"/>
  <c r="C2297" i="19"/>
  <c r="D2297" i="19"/>
  <c r="C2296" i="19"/>
  <c r="D2296" i="19"/>
  <c r="C2295" i="19"/>
  <c r="D2295" i="19"/>
  <c r="G2295" i="19" s="1"/>
  <c r="C2294" i="19"/>
  <c r="D2294" i="19"/>
  <c r="C2293" i="19"/>
  <c r="D2293" i="19"/>
  <c r="C2292" i="19"/>
  <c r="D2292" i="19" s="1"/>
  <c r="C2291" i="19"/>
  <c r="D2291" i="19" s="1"/>
  <c r="C2290" i="19"/>
  <c r="D2290" i="19"/>
  <c r="C2289" i="19"/>
  <c r="D2289" i="19" s="1"/>
  <c r="G2289" i="19" s="1"/>
  <c r="C2288" i="19"/>
  <c r="D2288" i="19" s="1"/>
  <c r="C2287" i="19"/>
  <c r="D2287" i="19"/>
  <c r="G2287" i="19" s="1"/>
  <c r="C2286" i="19"/>
  <c r="D2286" i="19"/>
  <c r="C2285" i="19"/>
  <c r="D2285" i="19"/>
  <c r="C2284" i="19"/>
  <c r="D2284" i="19"/>
  <c r="C2283" i="19"/>
  <c r="D2283" i="19"/>
  <c r="C2282" i="19"/>
  <c r="D2282" i="19" s="1"/>
  <c r="C2281" i="19"/>
  <c r="D2281" i="19" s="1"/>
  <c r="G2281" i="19"/>
  <c r="C2280" i="19"/>
  <c r="D2280" i="19" s="1"/>
  <c r="C2279" i="19"/>
  <c r="D2279" i="19" s="1"/>
  <c r="C2278" i="19"/>
  <c r="C2277" i="19"/>
  <c r="D2277" i="19"/>
  <c r="C2276" i="19"/>
  <c r="D2276" i="19"/>
  <c r="C2275" i="19"/>
  <c r="D2275" i="19"/>
  <c r="C2274" i="19"/>
  <c r="D2274" i="19"/>
  <c r="C2273" i="19"/>
  <c r="D2273" i="19"/>
  <c r="C2272" i="19"/>
  <c r="D2272" i="19"/>
  <c r="G2272" i="19"/>
  <c r="C2271" i="19"/>
  <c r="D2271" i="19" s="1"/>
  <c r="C2270" i="19"/>
  <c r="D2270" i="19"/>
  <c r="C2269" i="19"/>
  <c r="D2269" i="19" s="1"/>
  <c r="C2268" i="19"/>
  <c r="D2268" i="19" s="1"/>
  <c r="C2267" i="19"/>
  <c r="D2267" i="19"/>
  <c r="C2266" i="19"/>
  <c r="D2266" i="19" s="1"/>
  <c r="C2265" i="19"/>
  <c r="D2265" i="19"/>
  <c r="C2264" i="19"/>
  <c r="D2264" i="19"/>
  <c r="G2264" i="19" s="1"/>
  <c r="C2263" i="19"/>
  <c r="D2263" i="19" s="1"/>
  <c r="G2263" i="19" s="1"/>
  <c r="C2262" i="19"/>
  <c r="D2262" i="19" s="1"/>
  <c r="C2261" i="19"/>
  <c r="D2261" i="19"/>
  <c r="G2261" i="19"/>
  <c r="C2260" i="19"/>
  <c r="D2260" i="19"/>
  <c r="G2260" i="19"/>
  <c r="C2259" i="19"/>
  <c r="D2259" i="19"/>
  <c r="G2259" i="19" s="1"/>
  <c r="C2258" i="19"/>
  <c r="D2258" i="19"/>
  <c r="C2257" i="19"/>
  <c r="D2257" i="19" s="1"/>
  <c r="G2257" i="19" s="1"/>
  <c r="C2256" i="19"/>
  <c r="D2256" i="19" s="1"/>
  <c r="C2255" i="19"/>
  <c r="D2255" i="19" s="1"/>
  <c r="C2254" i="19"/>
  <c r="D2254" i="19"/>
  <c r="G2254" i="19"/>
  <c r="C2253" i="19"/>
  <c r="D2253" i="19"/>
  <c r="G2253" i="19"/>
  <c r="C2252" i="19"/>
  <c r="D2252" i="19" s="1"/>
  <c r="C2251" i="19"/>
  <c r="D2251" i="19" s="1"/>
  <c r="G2251" i="19"/>
  <c r="C2250" i="19"/>
  <c r="D2250" i="19"/>
  <c r="C2249" i="19"/>
  <c r="D2249" i="19" s="1"/>
  <c r="C2248" i="19"/>
  <c r="D2248" i="19"/>
  <c r="G2248" i="19"/>
  <c r="C2247" i="19"/>
  <c r="D2247" i="19" s="1"/>
  <c r="C2246" i="19"/>
  <c r="C2245" i="19"/>
  <c r="D2245" i="19"/>
  <c r="C2244" i="19"/>
  <c r="D2244" i="19" s="1"/>
  <c r="G2244" i="19" s="1"/>
  <c r="C2243" i="19"/>
  <c r="D2243" i="19" s="1"/>
  <c r="C2242" i="19"/>
  <c r="D2242" i="19"/>
  <c r="C2241" i="19"/>
  <c r="D2241" i="19" s="1"/>
  <c r="G2241" i="19" s="1"/>
  <c r="C2240" i="19"/>
  <c r="D2240" i="19" s="1"/>
  <c r="C2239" i="19"/>
  <c r="D2239" i="19"/>
  <c r="C2238" i="19"/>
  <c r="D2238" i="19" s="1"/>
  <c r="G2238" i="19" s="1"/>
  <c r="C2237" i="19"/>
  <c r="D2237" i="19"/>
  <c r="C2236" i="19"/>
  <c r="D2236" i="19"/>
  <c r="G2236" i="19" s="1"/>
  <c r="C2235" i="19"/>
  <c r="C2234" i="19"/>
  <c r="D2234" i="19"/>
  <c r="C2233" i="19"/>
  <c r="D2233" i="19"/>
  <c r="C2232" i="19"/>
  <c r="D2232" i="19" s="1"/>
  <c r="G2232" i="19" s="1"/>
  <c r="C2231" i="19"/>
  <c r="C2230" i="19"/>
  <c r="C2229" i="19"/>
  <c r="D2229" i="19"/>
  <c r="C2228" i="19"/>
  <c r="D2228" i="19" s="1"/>
  <c r="G2228" i="19" s="1"/>
  <c r="C2227" i="19"/>
  <c r="D2227" i="19"/>
  <c r="C2226" i="19"/>
  <c r="C2225" i="19"/>
  <c r="D2225" i="19"/>
  <c r="G2225" i="19" s="1"/>
  <c r="C2224" i="19"/>
  <c r="D2224" i="19" s="1"/>
  <c r="G2224" i="19" s="1"/>
  <c r="C2223" i="19"/>
  <c r="D2223" i="19"/>
  <c r="C2222" i="19"/>
  <c r="D2222" i="19"/>
  <c r="G2222" i="19"/>
  <c r="C2221" i="19"/>
  <c r="D2221" i="19"/>
  <c r="C2220" i="19"/>
  <c r="D2220" i="19" s="1"/>
  <c r="C2219" i="19"/>
  <c r="D2219" i="19" s="1"/>
  <c r="C2218" i="19"/>
  <c r="D2218" i="19"/>
  <c r="C2217" i="19"/>
  <c r="D2217" i="19"/>
  <c r="G2217" i="19"/>
  <c r="C2216" i="19"/>
  <c r="D2216" i="19"/>
  <c r="C2215" i="19"/>
  <c r="D2215" i="19"/>
  <c r="G2215" i="19" s="1"/>
  <c r="C2214" i="19"/>
  <c r="C2213" i="19"/>
  <c r="D2213" i="19" s="1"/>
  <c r="G2213" i="19" s="1"/>
  <c r="C2212" i="19"/>
  <c r="D2212" i="19" s="1"/>
  <c r="C2211" i="19"/>
  <c r="D2211" i="19"/>
  <c r="G2211" i="19"/>
  <c r="C2210" i="19"/>
  <c r="D2210" i="19"/>
  <c r="C2209" i="19"/>
  <c r="D2209" i="19"/>
  <c r="C2208" i="19"/>
  <c r="D2208" i="19"/>
  <c r="C2207" i="19"/>
  <c r="D2207" i="19"/>
  <c r="G2207" i="19" s="1"/>
  <c r="C2206" i="19"/>
  <c r="D2206" i="19" s="1"/>
  <c r="C2205" i="19"/>
  <c r="D2205" i="19"/>
  <c r="G2205" i="19" s="1"/>
  <c r="C2204" i="19"/>
  <c r="D2204" i="19" s="1"/>
  <c r="C2203" i="19"/>
  <c r="D2203" i="19"/>
  <c r="G2203" i="19"/>
  <c r="C2202" i="19"/>
  <c r="D2202" i="19" s="1"/>
  <c r="C2201" i="19"/>
  <c r="D2201" i="19"/>
  <c r="C2200" i="19"/>
  <c r="D2200" i="19" s="1"/>
  <c r="G2200" i="19" s="1"/>
  <c r="C2199" i="19"/>
  <c r="D2199" i="19" s="1"/>
  <c r="G2199" i="19" s="1"/>
  <c r="C2198" i="19"/>
  <c r="D2198" i="19"/>
  <c r="C2197" i="19"/>
  <c r="D2197" i="19"/>
  <c r="C2196" i="19"/>
  <c r="D2196" i="19" s="1"/>
  <c r="C2195" i="19"/>
  <c r="D2195" i="19"/>
  <c r="C2194" i="19"/>
  <c r="D2194" i="19" s="1"/>
  <c r="C2193" i="19"/>
  <c r="D2193" i="19" s="1"/>
  <c r="G2193" i="19"/>
  <c r="C2192" i="19"/>
  <c r="D2192" i="19" s="1"/>
  <c r="C2191" i="19"/>
  <c r="D2191" i="19" s="1"/>
  <c r="G2191" i="19" s="1"/>
  <c r="C2190" i="19"/>
  <c r="D2190" i="19"/>
  <c r="C2189" i="19"/>
  <c r="D2189" i="19"/>
  <c r="G2189" i="19" s="1"/>
  <c r="C2188" i="19"/>
  <c r="D2188" i="19"/>
  <c r="G2188" i="19"/>
  <c r="C2187" i="19"/>
  <c r="D2187" i="19"/>
  <c r="C2186" i="19"/>
  <c r="D2186" i="19"/>
  <c r="C2185" i="19"/>
  <c r="D2185" i="19"/>
  <c r="G2185" i="19"/>
  <c r="C2184" i="19"/>
  <c r="D2184" i="19" s="1"/>
  <c r="C2183" i="19"/>
  <c r="D2183" i="19"/>
  <c r="C2182" i="19"/>
  <c r="D2182" i="19"/>
  <c r="G2182" i="19"/>
  <c r="C2181" i="19"/>
  <c r="D2181" i="19"/>
  <c r="G2181" i="19" s="1"/>
  <c r="C2180" i="19"/>
  <c r="D2180" i="19"/>
  <c r="C2179" i="19"/>
  <c r="D2179" i="19"/>
  <c r="G2179" i="19" s="1"/>
  <c r="C2178" i="19"/>
  <c r="D2178" i="19"/>
  <c r="C2177" i="19"/>
  <c r="D2177" i="19"/>
  <c r="G2177" i="19"/>
  <c r="C2176" i="19"/>
  <c r="D2176" i="19" s="1"/>
  <c r="G2176" i="19" s="1"/>
  <c r="C2175" i="19"/>
  <c r="D2175" i="19" s="1"/>
  <c r="G2175" i="19" s="1"/>
  <c r="C2174" i="19"/>
  <c r="D2174" i="19"/>
  <c r="C2173" i="19"/>
  <c r="D2173" i="19"/>
  <c r="C2172" i="19"/>
  <c r="D2172" i="19" s="1"/>
  <c r="C2171" i="19"/>
  <c r="D2171" i="19" s="1"/>
  <c r="C2170" i="19"/>
  <c r="D2170" i="19"/>
  <c r="C2169" i="19"/>
  <c r="D2169" i="19"/>
  <c r="G2169" i="19" s="1"/>
  <c r="C2168" i="19"/>
  <c r="D2168" i="19" s="1"/>
  <c r="C2167" i="19"/>
  <c r="D2167" i="19" s="1"/>
  <c r="C2166" i="19"/>
  <c r="D2166" i="19"/>
  <c r="C2165" i="19"/>
  <c r="D2165" i="19" s="1"/>
  <c r="C2164" i="19"/>
  <c r="D2164" i="19"/>
  <c r="C2163" i="19"/>
  <c r="D2163" i="19" s="1"/>
  <c r="G2163" i="19"/>
  <c r="C2162" i="19"/>
  <c r="D2162" i="19"/>
  <c r="C2161" i="19"/>
  <c r="D2161" i="19"/>
  <c r="C2160" i="19"/>
  <c r="D2160" i="19"/>
  <c r="C2159" i="19"/>
  <c r="D2159" i="19" s="1"/>
  <c r="C2158" i="19"/>
  <c r="D2158" i="19"/>
  <c r="C2157" i="19"/>
  <c r="D2157" i="19"/>
  <c r="E2157" i="19"/>
  <c r="C2156" i="19"/>
  <c r="D2156" i="19"/>
  <c r="C2155" i="19"/>
  <c r="D2155" i="19"/>
  <c r="E2155" i="19" s="1"/>
  <c r="C2154" i="19"/>
  <c r="D2154" i="19" s="1"/>
  <c r="C2153" i="19"/>
  <c r="D2153" i="19"/>
  <c r="E2153" i="19" s="1"/>
  <c r="C2152" i="19"/>
  <c r="D2152" i="19"/>
  <c r="E2152" i="19"/>
  <c r="C2151" i="19"/>
  <c r="D2151" i="19" s="1"/>
  <c r="E2151" i="19" s="1"/>
  <c r="C2150" i="19"/>
  <c r="D2150" i="19"/>
  <c r="C2149" i="19"/>
  <c r="D2149" i="19" s="1"/>
  <c r="C2148" i="19"/>
  <c r="D2148" i="19" s="1"/>
  <c r="C2147" i="19"/>
  <c r="D2147" i="19" s="1"/>
  <c r="C2146" i="19"/>
  <c r="D2146" i="19"/>
  <c r="E2146" i="19" s="1"/>
  <c r="C2145" i="19"/>
  <c r="D2145" i="19"/>
  <c r="E2145" i="19" s="1"/>
  <c r="C2144" i="19"/>
  <c r="D2144" i="19" s="1"/>
  <c r="C2143" i="19"/>
  <c r="D2143" i="19" s="1"/>
  <c r="C2142" i="19"/>
  <c r="D2142" i="19"/>
  <c r="C2141" i="19"/>
  <c r="D2141" i="19"/>
  <c r="C2140" i="19"/>
  <c r="D2140" i="19"/>
  <c r="E2140" i="19" s="1"/>
  <c r="C2139" i="19"/>
  <c r="D2139" i="19"/>
  <c r="E2139" i="19" s="1"/>
  <c r="C2138" i="19"/>
  <c r="D2138" i="19" s="1"/>
  <c r="C2137" i="19"/>
  <c r="D2137" i="19" s="1"/>
  <c r="E2137" i="19" s="1"/>
  <c r="C2136" i="19"/>
  <c r="D2136" i="19" s="1"/>
  <c r="C2135" i="19"/>
  <c r="D2135" i="19"/>
  <c r="C2134" i="19"/>
  <c r="D2134" i="19" s="1"/>
  <c r="E2134" i="19" s="1"/>
  <c r="C2133" i="19"/>
  <c r="D2133" i="19" s="1"/>
  <c r="E2133" i="19" s="1"/>
  <c r="C2132" i="19"/>
  <c r="D2132" i="19" s="1"/>
  <c r="C2131" i="19"/>
  <c r="D2131" i="19" s="1"/>
  <c r="E2131" i="19" s="1"/>
  <c r="C2130" i="19"/>
  <c r="D2130" i="19" s="1"/>
  <c r="C2129" i="19"/>
  <c r="D2129" i="19"/>
  <c r="E2129" i="19"/>
  <c r="C2128" i="19"/>
  <c r="D2128" i="19"/>
  <c r="E2128" i="19"/>
  <c r="C2127" i="19"/>
  <c r="D2127" i="19"/>
  <c r="E2127" i="19" s="1"/>
  <c r="C2126" i="19"/>
  <c r="D2126" i="19"/>
  <c r="C2125" i="19"/>
  <c r="D2125" i="19" s="1"/>
  <c r="C2124" i="19"/>
  <c r="D2124" i="19"/>
  <c r="C2123" i="19"/>
  <c r="D2123" i="19"/>
  <c r="C2122" i="19"/>
  <c r="D2122" i="19" s="1"/>
  <c r="E2122" i="19"/>
  <c r="C2121" i="19"/>
  <c r="D2121" i="19" s="1"/>
  <c r="E2121" i="19" s="1"/>
  <c r="C2120" i="19"/>
  <c r="D2120" i="19" s="1"/>
  <c r="C2119" i="19"/>
  <c r="D2119" i="19" s="1"/>
  <c r="E2119" i="19" s="1"/>
  <c r="C2118" i="19"/>
  <c r="D2118" i="19"/>
  <c r="C2117" i="19"/>
  <c r="D2117" i="19" s="1"/>
  <c r="C2116" i="19"/>
  <c r="D2116" i="19"/>
  <c r="E2116" i="19"/>
  <c r="C2115" i="19"/>
  <c r="D2115" i="19"/>
  <c r="E2115" i="19"/>
  <c r="C2114" i="19"/>
  <c r="D2114" i="19" s="1"/>
  <c r="C2113" i="19"/>
  <c r="D2113" i="19"/>
  <c r="C2112" i="19"/>
  <c r="D2112" i="19" s="1"/>
  <c r="E2112" i="19"/>
  <c r="C2111" i="19"/>
  <c r="D2111" i="19"/>
  <c r="C2110" i="19"/>
  <c r="D2110" i="19" s="1"/>
  <c r="E2110" i="19"/>
  <c r="C2109" i="19"/>
  <c r="D2109" i="19"/>
  <c r="E2109" i="19" s="1"/>
  <c r="C2108" i="19"/>
  <c r="D2108" i="19" s="1"/>
  <c r="C2107" i="19"/>
  <c r="D2107" i="19" s="1"/>
  <c r="E2107" i="19" s="1"/>
  <c r="C2106" i="19"/>
  <c r="D2106" i="19"/>
  <c r="C2105" i="19"/>
  <c r="D2105" i="19"/>
  <c r="E2105" i="19" s="1"/>
  <c r="C2104" i="19"/>
  <c r="D2104" i="19" s="1"/>
  <c r="C2103" i="19"/>
  <c r="D2103" i="19"/>
  <c r="E2103" i="19"/>
  <c r="C2102" i="19"/>
  <c r="D2102" i="19" s="1"/>
  <c r="C2101" i="19"/>
  <c r="D2101" i="19" s="1"/>
  <c r="C2100" i="19"/>
  <c r="D2100" i="19"/>
  <c r="E2100" i="19"/>
  <c r="C2099" i="19"/>
  <c r="D2099" i="19" s="1"/>
  <c r="E2099" i="19" s="1"/>
  <c r="C2098" i="19"/>
  <c r="D2098" i="19"/>
  <c r="E2098" i="19" s="1"/>
  <c r="C2097" i="19"/>
  <c r="D2097" i="19"/>
  <c r="E2097" i="19" s="1"/>
  <c r="C2096" i="19"/>
  <c r="D2096" i="19"/>
  <c r="C2095" i="19"/>
  <c r="D2095" i="19" s="1"/>
  <c r="E2095" i="19" s="1"/>
  <c r="C2094" i="19"/>
  <c r="D2094" i="19"/>
  <c r="C2093" i="19"/>
  <c r="D2093" i="19"/>
  <c r="E2093" i="19" s="1"/>
  <c r="C2092" i="19"/>
  <c r="D2092" i="19" s="1"/>
  <c r="E2092" i="19" s="1"/>
  <c r="C2091" i="19"/>
  <c r="D2091" i="19"/>
  <c r="C2090" i="19"/>
  <c r="D2090" i="19" s="1"/>
  <c r="C2089" i="19"/>
  <c r="D2089" i="19"/>
  <c r="C2088" i="19"/>
  <c r="D2088" i="19" s="1"/>
  <c r="C2087" i="19"/>
  <c r="D2087" i="19"/>
  <c r="C2086" i="19"/>
  <c r="D2086" i="19"/>
  <c r="E2086" i="19"/>
  <c r="C2085" i="19"/>
  <c r="D2085" i="19" s="1"/>
  <c r="E2085" i="19" s="1"/>
  <c r="C2084" i="19"/>
  <c r="D2084" i="19"/>
  <c r="C2083" i="19"/>
  <c r="D2083" i="19" s="1"/>
  <c r="E2083" i="19" s="1"/>
  <c r="C2082" i="19"/>
  <c r="D2082" i="19" s="1"/>
  <c r="C2081" i="19"/>
  <c r="D2081" i="19"/>
  <c r="E2081" i="19" s="1"/>
  <c r="C2080" i="19"/>
  <c r="D2080" i="19"/>
  <c r="E2080" i="19" s="1"/>
  <c r="C2079" i="19"/>
  <c r="D2079" i="19"/>
  <c r="E2079" i="19" s="1"/>
  <c r="C2078" i="19"/>
  <c r="D2078" i="19"/>
  <c r="E2078" i="19" s="1"/>
  <c r="C2077" i="19"/>
  <c r="D2077" i="19" s="1"/>
  <c r="C2076" i="19"/>
  <c r="D2076" i="19"/>
  <c r="C2075" i="19"/>
  <c r="D2075" i="19"/>
  <c r="C2074" i="19"/>
  <c r="D2074" i="19"/>
  <c r="C2073" i="19"/>
  <c r="D2073" i="19" s="1"/>
  <c r="E2073" i="19" s="1"/>
  <c r="C2072" i="19"/>
  <c r="D2072" i="19" s="1"/>
  <c r="C2071" i="19"/>
  <c r="D2071" i="19"/>
  <c r="E2071" i="19" s="1"/>
  <c r="C2070" i="19"/>
  <c r="D2070" i="19"/>
  <c r="C2069" i="19"/>
  <c r="D2069" i="19"/>
  <c r="E2069" i="19" s="1"/>
  <c r="C2068" i="19"/>
  <c r="D2068" i="19"/>
  <c r="C2067" i="19"/>
  <c r="D2067" i="19" s="1"/>
  <c r="C2066" i="19"/>
  <c r="D2066" i="19"/>
  <c r="C2065" i="19"/>
  <c r="D2065" i="19" s="1"/>
  <c r="C2064" i="19"/>
  <c r="D2064" i="19" s="1"/>
  <c r="C2063" i="19"/>
  <c r="D2063" i="19"/>
  <c r="C2062" i="19"/>
  <c r="D2062" i="19"/>
  <c r="E2062" i="19" s="1"/>
  <c r="C2061" i="19"/>
  <c r="D2061" i="19" s="1"/>
  <c r="C2060" i="19"/>
  <c r="D2060" i="19"/>
  <c r="C2059" i="19"/>
  <c r="D2059" i="19"/>
  <c r="E2059" i="19" s="1"/>
  <c r="C2058" i="19"/>
  <c r="D2058" i="19"/>
  <c r="C2057" i="19"/>
  <c r="D2057" i="19"/>
  <c r="E2057" i="19"/>
  <c r="C2056" i="19"/>
  <c r="D2056" i="19" s="1"/>
  <c r="C2055" i="19"/>
  <c r="D2055" i="19" s="1"/>
  <c r="C2054" i="19"/>
  <c r="D2054" i="19" s="1"/>
  <c r="C2053" i="19"/>
  <c r="D2053" i="19"/>
  <c r="C2052" i="19"/>
  <c r="D2052" i="19" s="1"/>
  <c r="C2051" i="19"/>
  <c r="D2051" i="19"/>
  <c r="C2050" i="19"/>
  <c r="D2050" i="19"/>
  <c r="G2050" i="19"/>
  <c r="C2049" i="19"/>
  <c r="D2049" i="19"/>
  <c r="G2049" i="19" s="1"/>
  <c r="C2048" i="19"/>
  <c r="D2048" i="19"/>
  <c r="C2047" i="19"/>
  <c r="D2047" i="19" s="1"/>
  <c r="C2046" i="19"/>
  <c r="D2046" i="19"/>
  <c r="C2045" i="19"/>
  <c r="D2045" i="19" s="1"/>
  <c r="E2045" i="19" s="1"/>
  <c r="C2044" i="19"/>
  <c r="D2044" i="19"/>
  <c r="G2044" i="19" s="1"/>
  <c r="C2043" i="19"/>
  <c r="D2043" i="19"/>
  <c r="C2042" i="19"/>
  <c r="D2042" i="19"/>
  <c r="C2041" i="19"/>
  <c r="D2041" i="19" s="1"/>
  <c r="C2040" i="19"/>
  <c r="D2040" i="19"/>
  <c r="G2040" i="19" s="1"/>
  <c r="C2039" i="19"/>
  <c r="D2039" i="19" s="1"/>
  <c r="C2038" i="19"/>
  <c r="D2038" i="19"/>
  <c r="C2037" i="19"/>
  <c r="D2037" i="19"/>
  <c r="G2037" i="19"/>
  <c r="C2036" i="19"/>
  <c r="D2036" i="19" s="1"/>
  <c r="C2035" i="19"/>
  <c r="D2035" i="19" s="1"/>
  <c r="G2035" i="19" s="1"/>
  <c r="C2034" i="19"/>
  <c r="D2034" i="19" s="1"/>
  <c r="G2034" i="19" s="1"/>
  <c r="C2033" i="19"/>
  <c r="D2033" i="19" s="1"/>
  <c r="C2032" i="19"/>
  <c r="D2032" i="19"/>
  <c r="G2032" i="19" s="1"/>
  <c r="C2031" i="19"/>
  <c r="D2031" i="19"/>
  <c r="C2030" i="19"/>
  <c r="D2030" i="19"/>
  <c r="G2030" i="19"/>
  <c r="C2029" i="19"/>
  <c r="D2029" i="19" s="1"/>
  <c r="C2028" i="19"/>
  <c r="D2028" i="19"/>
  <c r="C2027" i="19"/>
  <c r="D2027" i="19"/>
  <c r="C2026" i="19"/>
  <c r="D2026" i="19" s="1"/>
  <c r="C2025" i="19"/>
  <c r="D2025" i="19"/>
  <c r="C2024" i="19"/>
  <c r="D2024" i="19" s="1"/>
  <c r="C2023" i="19"/>
  <c r="D2023" i="19" s="1"/>
  <c r="G2023" i="19"/>
  <c r="C2022" i="19"/>
  <c r="D2022" i="19" s="1"/>
  <c r="C2021" i="19"/>
  <c r="D2021" i="19" s="1"/>
  <c r="G2021" i="19"/>
  <c r="C2020" i="19"/>
  <c r="D2020" i="19" s="1"/>
  <c r="G2020" i="19" s="1"/>
  <c r="C2019" i="19"/>
  <c r="D2019" i="19"/>
  <c r="G2019" i="19" s="1"/>
  <c r="C2018" i="19"/>
  <c r="D2018" i="19" s="1"/>
  <c r="C2017" i="19"/>
  <c r="D2017" i="19" s="1"/>
  <c r="C2016" i="19"/>
  <c r="D2016" i="19" s="1"/>
  <c r="C2015" i="19"/>
  <c r="D2015" i="19" s="1"/>
  <c r="C2014" i="19"/>
  <c r="D2014" i="19" s="1"/>
  <c r="G2014" i="19" s="1"/>
  <c r="C2013" i="19"/>
  <c r="D2013" i="19" s="1"/>
  <c r="G2013" i="19" s="1"/>
  <c r="C2012" i="19"/>
  <c r="D2012" i="19" s="1"/>
  <c r="C2011" i="19"/>
  <c r="D2011" i="19" s="1"/>
  <c r="G2011" i="19"/>
  <c r="C2010" i="19"/>
  <c r="D2010" i="19" s="1"/>
  <c r="C2009" i="19"/>
  <c r="D2009" i="19" s="1"/>
  <c r="G2009" i="19"/>
  <c r="C2008" i="19"/>
  <c r="D2008" i="19" s="1"/>
  <c r="G2008" i="19" s="1"/>
  <c r="C2007" i="19"/>
  <c r="D2007" i="19"/>
  <c r="C2006" i="19"/>
  <c r="D2006" i="19"/>
  <c r="C2005" i="19"/>
  <c r="D2005" i="19" s="1"/>
  <c r="C2004" i="19"/>
  <c r="D2004" i="19"/>
  <c r="C2003" i="19"/>
  <c r="D2003" i="19"/>
  <c r="C2002" i="19"/>
  <c r="D2002" i="19" s="1"/>
  <c r="G2002" i="19" s="1"/>
  <c r="C2001" i="19"/>
  <c r="D2001" i="19"/>
  <c r="G2001" i="19"/>
  <c r="C2000" i="19"/>
  <c r="D2000" i="19" s="1"/>
  <c r="C1999" i="19"/>
  <c r="D1999" i="19"/>
  <c r="C1998" i="19"/>
  <c r="D1998" i="19"/>
  <c r="C1997" i="19"/>
  <c r="D1997" i="19"/>
  <c r="G1997" i="19" s="1"/>
  <c r="C1996" i="19"/>
  <c r="D1996" i="19"/>
  <c r="C1995" i="19"/>
  <c r="D1995" i="19" s="1"/>
  <c r="C1994" i="19"/>
  <c r="D1994" i="19" s="1"/>
  <c r="G1994" i="19" s="1"/>
  <c r="C1993" i="19"/>
  <c r="D1993" i="19" s="1"/>
  <c r="C1992" i="19"/>
  <c r="D1992" i="19"/>
  <c r="C1991" i="19"/>
  <c r="D1991" i="19" s="1"/>
  <c r="G1991" i="19" s="1"/>
  <c r="C1990" i="19"/>
  <c r="D1990" i="19"/>
  <c r="G1990" i="19"/>
  <c r="C1989" i="19"/>
  <c r="D1989" i="19" s="1"/>
  <c r="G1989" i="19" s="1"/>
  <c r="C1988" i="19"/>
  <c r="D1988" i="19" s="1"/>
  <c r="C1987" i="19"/>
  <c r="D1987" i="19" s="1"/>
  <c r="G1987" i="19" s="1"/>
  <c r="C1986" i="19"/>
  <c r="D1986" i="19"/>
  <c r="G1986" i="19"/>
  <c r="C1985" i="19"/>
  <c r="D1985" i="19"/>
  <c r="G1985" i="19"/>
  <c r="C1984" i="19"/>
  <c r="D1984" i="19"/>
  <c r="G1984" i="19" s="1"/>
  <c r="C1983" i="19"/>
  <c r="D1983" i="19" s="1"/>
  <c r="C1982" i="19"/>
  <c r="D1982" i="19" s="1"/>
  <c r="G1982" i="19" s="1"/>
  <c r="C1981" i="19"/>
  <c r="D1981" i="19" s="1"/>
  <c r="C1980" i="19"/>
  <c r="D1980" i="19" s="1"/>
  <c r="G1980" i="19" s="1"/>
  <c r="C1979" i="19"/>
  <c r="D1979" i="19"/>
  <c r="C1978" i="19"/>
  <c r="D1978" i="19"/>
  <c r="G1978" i="19"/>
  <c r="C1977" i="19"/>
  <c r="D1977" i="19" s="1"/>
  <c r="C1976" i="19"/>
  <c r="D1976" i="19"/>
  <c r="G1976" i="19" s="1"/>
  <c r="C1975" i="19"/>
  <c r="D1975" i="19"/>
  <c r="G1975" i="19"/>
  <c r="C1974" i="19"/>
  <c r="D1974" i="19"/>
  <c r="C1973" i="19"/>
  <c r="D1973" i="19" s="1"/>
  <c r="G1973" i="19"/>
  <c r="C1972" i="19"/>
  <c r="D1972" i="19" s="1"/>
  <c r="G1972" i="19"/>
  <c r="C1971" i="19"/>
  <c r="D1971" i="19" s="1"/>
  <c r="C1970" i="19"/>
  <c r="D1970" i="19"/>
  <c r="G1970" i="19"/>
  <c r="C1969" i="19"/>
  <c r="D1969" i="19" s="1"/>
  <c r="C1968" i="19"/>
  <c r="D1968" i="19" s="1"/>
  <c r="C1967" i="19"/>
  <c r="D1967" i="19" s="1"/>
  <c r="C1966" i="19"/>
  <c r="D1966" i="19"/>
  <c r="C1965" i="19"/>
  <c r="D1965" i="19"/>
  <c r="G1965" i="19" s="1"/>
  <c r="C1964" i="19"/>
  <c r="D1964" i="19" s="1"/>
  <c r="C1963" i="19"/>
  <c r="D1963" i="19" s="1"/>
  <c r="G1963" i="19" s="1"/>
  <c r="C1962" i="19"/>
  <c r="D1962" i="19" s="1"/>
  <c r="C1961" i="19"/>
  <c r="D1961" i="19"/>
  <c r="G1961" i="19"/>
  <c r="C1960" i="19"/>
  <c r="D1960" i="19" s="1"/>
  <c r="C1959" i="19"/>
  <c r="D1959" i="19"/>
  <c r="C1958" i="19"/>
  <c r="D1958" i="19"/>
  <c r="C1957" i="19"/>
  <c r="D1957" i="19"/>
  <c r="G1957" i="19" s="1"/>
  <c r="C1956" i="19"/>
  <c r="D1956" i="19"/>
  <c r="C1955" i="19"/>
  <c r="D1955" i="19"/>
  <c r="C1954" i="19"/>
  <c r="D1954" i="19" s="1"/>
  <c r="G1954" i="19" s="1"/>
  <c r="C1953" i="19"/>
  <c r="D1953" i="19"/>
  <c r="G1953" i="19" s="1"/>
  <c r="C1952" i="19"/>
  <c r="D1952" i="19" s="1"/>
  <c r="G1952" i="19" s="1"/>
  <c r="C1951" i="19"/>
  <c r="D1951" i="19" s="1"/>
  <c r="G1951" i="19" s="1"/>
  <c r="C1950" i="19"/>
  <c r="D1950" i="19"/>
  <c r="C1949" i="19"/>
  <c r="D1949" i="19" s="1"/>
  <c r="G1949" i="19"/>
  <c r="C1948" i="19"/>
  <c r="D1948" i="19" s="1"/>
  <c r="G1948" i="19"/>
  <c r="C1947" i="19"/>
  <c r="D1947" i="19"/>
  <c r="C1946" i="19"/>
  <c r="D1946" i="19" s="1"/>
  <c r="C1945" i="19"/>
  <c r="D1945" i="19"/>
  <c r="C1944" i="19"/>
  <c r="D1944" i="19" s="1"/>
  <c r="C1943" i="19"/>
  <c r="D1943" i="19"/>
  <c r="C1942" i="19"/>
  <c r="D1942" i="19" s="1"/>
  <c r="G1942" i="19" s="1"/>
  <c r="C1941" i="19"/>
  <c r="D1941" i="19"/>
  <c r="G1941" i="19" s="1"/>
  <c r="C1940" i="19"/>
  <c r="D1940" i="19" s="1"/>
  <c r="G1940" i="19" s="1"/>
  <c r="C1939" i="19"/>
  <c r="D1939" i="19" s="1"/>
  <c r="G1939" i="19"/>
  <c r="C1938" i="19"/>
  <c r="D1938" i="19" s="1"/>
  <c r="C1937" i="19"/>
  <c r="D1937" i="19"/>
  <c r="C1936" i="19"/>
  <c r="D1936" i="19"/>
  <c r="G1936" i="19"/>
  <c r="C1935" i="19"/>
  <c r="D1935" i="19" s="1"/>
  <c r="C1934" i="19"/>
  <c r="D1934" i="19" s="1"/>
  <c r="C1933" i="19"/>
  <c r="C1932" i="19"/>
  <c r="D1932" i="19"/>
  <c r="C1931" i="19"/>
  <c r="D1931" i="19"/>
  <c r="G1931" i="19"/>
  <c r="C1930" i="19"/>
  <c r="D1930" i="19"/>
  <c r="G1930" i="19"/>
  <c r="C1929" i="19"/>
  <c r="D1929" i="19" s="1"/>
  <c r="G1929" i="19" s="1"/>
  <c r="C1928" i="19"/>
  <c r="D1928" i="19"/>
  <c r="C1927" i="19"/>
  <c r="D1927" i="19" s="1"/>
  <c r="G1927" i="19"/>
  <c r="C1926" i="19"/>
  <c r="D1926" i="19"/>
  <c r="G1926" i="19"/>
  <c r="C1925" i="19"/>
  <c r="D1925" i="19" s="1"/>
  <c r="G1925" i="19" s="1"/>
  <c r="C1924" i="19"/>
  <c r="D1924" i="19" s="1"/>
  <c r="G1924" i="19" s="1"/>
  <c r="C1923" i="19"/>
  <c r="D1923" i="19" s="1"/>
  <c r="G1923" i="19"/>
  <c r="C1922" i="19"/>
  <c r="D1922" i="19"/>
  <c r="C1921" i="19"/>
  <c r="D1921" i="19"/>
  <c r="C1920" i="19"/>
  <c r="D1920" i="19" s="1"/>
  <c r="C1919" i="19"/>
  <c r="D1919" i="19" s="1"/>
  <c r="G1919" i="19" s="1"/>
  <c r="C1918" i="19"/>
  <c r="D1918" i="19" s="1"/>
  <c r="G1918" i="19" s="1"/>
  <c r="C1917" i="19"/>
  <c r="D1917" i="19"/>
  <c r="C1916" i="19"/>
  <c r="D1916" i="19"/>
  <c r="C1915" i="19"/>
  <c r="D1915" i="19"/>
  <c r="G1915" i="19"/>
  <c r="C1914" i="19"/>
  <c r="D1914" i="19" s="1"/>
  <c r="G1914" i="19" s="1"/>
  <c r="C1913" i="19"/>
  <c r="D1913" i="19"/>
  <c r="G1913" i="19" s="1"/>
  <c r="C1912" i="19"/>
  <c r="D1912" i="19"/>
  <c r="G1912" i="19"/>
  <c r="C1911" i="19"/>
  <c r="D1911" i="19" s="1"/>
  <c r="C1910" i="19"/>
  <c r="D1910" i="19"/>
  <c r="C1909" i="19"/>
  <c r="D1909" i="19" s="1"/>
  <c r="C1908" i="19"/>
  <c r="D1908" i="19"/>
  <c r="G1908" i="19" s="1"/>
  <c r="C1907" i="19"/>
  <c r="D1907" i="19"/>
  <c r="G1907" i="19" s="1"/>
  <c r="C1906" i="19"/>
  <c r="D1906" i="19" s="1"/>
  <c r="G1906" i="19" s="1"/>
  <c r="C1905" i="19"/>
  <c r="D1905" i="19" s="1"/>
  <c r="C1904" i="19"/>
  <c r="D1904" i="19" s="1"/>
  <c r="C1903" i="19"/>
  <c r="D1903" i="19"/>
  <c r="C1902" i="19"/>
  <c r="C1901" i="19"/>
  <c r="D1901" i="19" s="1"/>
  <c r="G1901" i="19" s="1"/>
  <c r="C1900" i="19"/>
  <c r="D1900" i="19"/>
  <c r="G1900" i="19" s="1"/>
  <c r="C1899" i="19"/>
  <c r="D1899" i="19"/>
  <c r="C1898" i="19"/>
  <c r="D1898" i="19" s="1"/>
  <c r="C1897" i="19"/>
  <c r="D1897" i="19" s="1"/>
  <c r="C1896" i="19"/>
  <c r="D1896" i="19"/>
  <c r="C1895" i="19"/>
  <c r="D1895" i="19" s="1"/>
  <c r="G1895" i="19" s="1"/>
  <c r="C1894" i="19"/>
  <c r="D1894" i="19" s="1"/>
  <c r="C1893" i="19"/>
  <c r="D1893" i="19"/>
  <c r="C1892" i="19"/>
  <c r="D1892" i="19"/>
  <c r="G1892" i="19"/>
  <c r="C1891" i="19"/>
  <c r="D1891" i="19" s="1"/>
  <c r="C1890" i="19"/>
  <c r="D1890" i="19" s="1"/>
  <c r="G1890" i="19"/>
  <c r="C1889" i="19"/>
  <c r="D1889" i="19" s="1"/>
  <c r="G1889" i="19"/>
  <c r="C1888" i="19"/>
  <c r="D1888" i="19" s="1"/>
  <c r="G1888" i="19" s="1"/>
  <c r="C1887" i="19"/>
  <c r="D1887" i="19"/>
  <c r="C1886" i="19"/>
  <c r="D1886" i="19" s="1"/>
  <c r="C1885" i="19"/>
  <c r="C1884" i="19"/>
  <c r="D1884" i="19" s="1"/>
  <c r="C1883" i="19"/>
  <c r="D1883" i="19"/>
  <c r="C1882" i="19"/>
  <c r="D1882" i="19" s="1"/>
  <c r="G1882" i="19" s="1"/>
  <c r="C1881" i="19"/>
  <c r="D1881" i="19"/>
  <c r="C1880" i="19"/>
  <c r="D1880" i="19"/>
  <c r="C1879" i="19"/>
  <c r="D1879" i="19" s="1"/>
  <c r="C1878" i="19"/>
  <c r="D1878" i="19" s="1"/>
  <c r="G1878" i="19" s="1"/>
  <c r="C1877" i="19"/>
  <c r="D1877" i="19" s="1"/>
  <c r="G1877" i="19"/>
  <c r="C1876" i="19"/>
  <c r="D1876" i="19" s="1"/>
  <c r="C1875" i="19"/>
  <c r="D1875" i="19"/>
  <c r="C1874" i="19"/>
  <c r="D1874" i="19"/>
  <c r="C1873" i="19"/>
  <c r="D1873" i="19" s="1"/>
  <c r="C1872" i="19"/>
  <c r="D1872" i="19" s="1"/>
  <c r="G1872" i="19" s="1"/>
  <c r="C1871" i="19"/>
  <c r="D1871" i="19" s="1"/>
  <c r="G1871" i="19" s="1"/>
  <c r="C1870" i="19"/>
  <c r="C1869" i="19"/>
  <c r="C1868" i="19"/>
  <c r="D1868" i="19"/>
  <c r="C1867" i="19"/>
  <c r="D1867" i="19"/>
  <c r="G1867" i="19"/>
  <c r="C1866" i="19"/>
  <c r="D1866" i="19" s="1"/>
  <c r="G1866" i="19" s="1"/>
  <c r="C1865" i="19"/>
  <c r="D1865" i="19" s="1"/>
  <c r="G1865" i="19" s="1"/>
  <c r="C1864" i="19"/>
  <c r="D1864" i="19"/>
  <c r="G1864" i="19" s="1"/>
  <c r="C1863" i="19"/>
  <c r="D1863" i="19" s="1"/>
  <c r="C1862" i="19"/>
  <c r="D1862" i="19"/>
  <c r="C1861" i="19"/>
  <c r="D1861" i="19"/>
  <c r="C1860" i="19"/>
  <c r="D1860" i="19" s="1"/>
  <c r="G1860" i="19" s="1"/>
  <c r="C1859" i="19"/>
  <c r="D1859" i="19"/>
  <c r="G1859" i="19" s="1"/>
  <c r="C1858" i="19"/>
  <c r="D1858" i="19" s="1"/>
  <c r="C1857" i="19"/>
  <c r="D1857" i="19"/>
  <c r="C1856" i="19"/>
  <c r="D1856" i="19"/>
  <c r="C1855" i="19"/>
  <c r="D1855" i="19" s="1"/>
  <c r="C1854" i="19"/>
  <c r="D1854" i="19" s="1"/>
  <c r="C1853" i="19"/>
  <c r="D1853" i="19"/>
  <c r="G1853" i="19"/>
  <c r="C1852" i="19"/>
  <c r="D1852" i="19" s="1"/>
  <c r="G1852" i="19" s="1"/>
  <c r="C1851" i="19"/>
  <c r="D1851" i="19"/>
  <c r="C1850" i="19"/>
  <c r="D1850" i="19"/>
  <c r="C1849" i="19"/>
  <c r="D1849" i="19" s="1"/>
  <c r="C1848" i="19"/>
  <c r="D1848" i="19" s="1"/>
  <c r="G1848" i="19" s="1"/>
  <c r="C1847" i="19"/>
  <c r="D1847" i="19"/>
  <c r="G1847" i="19" s="1"/>
  <c r="C1846" i="19"/>
  <c r="D1846" i="19"/>
  <c r="G1846" i="19"/>
  <c r="C1845" i="19"/>
  <c r="D1845" i="19"/>
  <c r="C1844" i="19"/>
  <c r="D1844" i="19"/>
  <c r="C1843" i="19"/>
  <c r="D1843" i="19"/>
  <c r="C1842" i="19"/>
  <c r="D1842" i="19"/>
  <c r="G1842" i="19" s="1"/>
  <c r="C1841" i="19"/>
  <c r="D1841" i="19"/>
  <c r="C1840" i="19"/>
  <c r="D1840" i="19" s="1"/>
  <c r="C1839" i="19"/>
  <c r="D1839" i="19" s="1"/>
  <c r="C1838" i="19"/>
  <c r="D1838" i="19" s="1"/>
  <c r="C1837" i="19"/>
  <c r="D1837" i="19" s="1"/>
  <c r="G1837" i="19" s="1"/>
  <c r="C1836" i="19"/>
  <c r="D1836" i="19" s="1"/>
  <c r="G1836" i="19" s="1"/>
  <c r="C1835" i="19"/>
  <c r="D1835" i="19" s="1"/>
  <c r="G1835" i="19" s="1"/>
  <c r="C1834" i="19"/>
  <c r="D1834" i="19" s="1"/>
  <c r="C1833" i="19"/>
  <c r="D1833" i="19" s="1"/>
  <c r="C1832" i="19"/>
  <c r="D1832" i="19"/>
  <c r="C1831" i="19"/>
  <c r="D1831" i="19" s="1"/>
  <c r="C1830" i="19"/>
  <c r="D1830" i="19" s="1"/>
  <c r="C1829" i="19"/>
  <c r="D1829" i="19"/>
  <c r="G1829" i="19" s="1"/>
  <c r="C1828" i="19"/>
  <c r="D1828" i="19" s="1"/>
  <c r="G1828" i="19" s="1"/>
  <c r="C1827" i="19"/>
  <c r="D1827" i="19" s="1"/>
  <c r="C1826" i="19"/>
  <c r="D1826" i="19" s="1"/>
  <c r="C1825" i="19"/>
  <c r="D1825" i="19" s="1"/>
  <c r="G1825" i="19" s="1"/>
  <c r="C1824" i="19"/>
  <c r="D1824" i="19" s="1"/>
  <c r="C1823" i="19"/>
  <c r="D1823" i="19"/>
  <c r="G1823" i="19" s="1"/>
  <c r="C1822" i="19"/>
  <c r="D1822" i="19"/>
  <c r="C1821" i="19"/>
  <c r="D1821" i="19" s="1"/>
  <c r="C1820" i="19"/>
  <c r="D1820" i="19"/>
  <c r="C1819" i="19"/>
  <c r="D1819" i="19" s="1"/>
  <c r="C1818" i="19"/>
  <c r="D1818" i="19"/>
  <c r="C1817" i="19"/>
  <c r="D1817" i="19" s="1"/>
  <c r="C1816" i="19"/>
  <c r="D1816" i="19" s="1"/>
  <c r="G1816" i="19"/>
  <c r="C1815" i="19"/>
  <c r="D1815" i="19"/>
  <c r="C1814" i="19"/>
  <c r="D1814" i="19" s="1"/>
  <c r="C1813" i="19"/>
  <c r="D1813" i="19" s="1"/>
  <c r="G1813" i="19" s="1"/>
  <c r="C1812" i="19"/>
  <c r="D1812" i="19" s="1"/>
  <c r="C1811" i="19"/>
  <c r="D1811" i="19" s="1"/>
  <c r="G1811" i="19" s="1"/>
  <c r="C1810" i="19"/>
  <c r="D1810" i="19"/>
  <c r="C1809" i="19"/>
  <c r="D1809" i="19" s="1"/>
  <c r="C1808" i="19"/>
  <c r="D1808" i="19"/>
  <c r="C1807" i="19"/>
  <c r="D1807" i="19" s="1"/>
  <c r="C1806" i="19"/>
  <c r="D1806" i="19"/>
  <c r="C1805" i="19"/>
  <c r="D1805" i="19"/>
  <c r="G1805" i="19" s="1"/>
  <c r="C1804" i="19"/>
  <c r="D1804" i="19"/>
  <c r="G1804" i="19"/>
  <c r="C1803" i="19"/>
  <c r="D1803" i="19"/>
  <c r="C1802" i="19"/>
  <c r="D1802" i="19"/>
  <c r="G1802" i="19" s="1"/>
  <c r="C1801" i="19"/>
  <c r="D1801" i="19" s="1"/>
  <c r="G1801" i="19" s="1"/>
  <c r="C1800" i="19"/>
  <c r="D1800" i="19" s="1"/>
  <c r="C1799" i="19"/>
  <c r="D1799" i="19"/>
  <c r="G1799" i="19"/>
  <c r="C1798" i="19"/>
  <c r="D1798" i="19" s="1"/>
  <c r="C1797" i="19"/>
  <c r="D1797" i="19"/>
  <c r="C1796" i="19"/>
  <c r="D1796" i="19" s="1"/>
  <c r="C1795" i="19"/>
  <c r="D1795" i="19" s="1"/>
  <c r="C1794" i="19"/>
  <c r="D1794" i="19" s="1"/>
  <c r="C1793" i="19"/>
  <c r="D1793" i="19"/>
  <c r="C1792" i="19"/>
  <c r="D1792" i="19"/>
  <c r="G1792" i="19"/>
  <c r="C1791" i="19"/>
  <c r="D1791" i="19"/>
  <c r="C1790" i="19"/>
  <c r="D1790" i="19"/>
  <c r="G1790" i="19" s="1"/>
  <c r="C1789" i="19"/>
  <c r="D1789" i="19" s="1"/>
  <c r="C1788" i="19"/>
  <c r="D1788" i="19"/>
  <c r="C1787" i="19"/>
  <c r="D1787" i="19"/>
  <c r="C1786" i="19"/>
  <c r="D1786" i="19"/>
  <c r="C1785" i="19"/>
  <c r="D1785" i="19"/>
  <c r="C1784" i="19"/>
  <c r="D1784" i="19"/>
  <c r="C1783" i="19"/>
  <c r="D1783" i="19" s="1"/>
  <c r="C1782" i="19"/>
  <c r="D1782" i="19"/>
  <c r="C1781" i="19"/>
  <c r="D1781" i="19"/>
  <c r="C1780" i="19"/>
  <c r="D1780" i="19"/>
  <c r="G1780" i="19" s="1"/>
  <c r="C1779" i="19"/>
  <c r="D1779" i="19"/>
  <c r="C1778" i="19"/>
  <c r="D1778" i="19"/>
  <c r="C1777" i="19"/>
  <c r="D1777" i="19" s="1"/>
  <c r="C1776" i="19"/>
  <c r="D1776" i="19" s="1"/>
  <c r="C1775" i="19"/>
  <c r="D1775" i="19" s="1"/>
  <c r="G1775" i="19" s="1"/>
  <c r="C1774" i="19"/>
  <c r="D1774" i="19"/>
  <c r="C1773" i="19"/>
  <c r="D1773" i="19"/>
  <c r="C1772" i="19"/>
  <c r="D1772" i="19"/>
  <c r="C1771" i="19"/>
  <c r="D1771" i="19"/>
  <c r="C1770" i="19"/>
  <c r="D1770" i="19"/>
  <c r="C1769" i="19"/>
  <c r="D1769" i="19"/>
  <c r="G1769" i="19"/>
  <c r="C1768" i="19"/>
  <c r="D1768" i="19"/>
  <c r="G1768" i="19"/>
  <c r="C1767" i="19"/>
  <c r="D1767" i="19"/>
  <c r="C1766" i="19"/>
  <c r="D1766" i="19"/>
  <c r="C1765" i="19"/>
  <c r="D1765" i="19"/>
  <c r="C1764" i="19"/>
  <c r="D1764" i="19"/>
  <c r="C1763" i="19"/>
  <c r="D1763" i="19"/>
  <c r="F1763" i="19"/>
  <c r="C1762" i="19"/>
  <c r="D1762" i="19" s="1"/>
  <c r="C1761" i="19"/>
  <c r="D1761" i="19" s="1"/>
  <c r="F1761" i="19"/>
  <c r="C1760" i="19"/>
  <c r="D1760" i="19" s="1"/>
  <c r="C1759" i="19"/>
  <c r="D1759" i="19" s="1"/>
  <c r="C1758" i="19"/>
  <c r="D1758" i="19"/>
  <c r="F1758" i="19"/>
  <c r="C1757" i="19"/>
  <c r="D1757" i="19"/>
  <c r="F1757" i="19"/>
  <c r="C1756" i="19"/>
  <c r="D1756" i="19"/>
  <c r="C1755" i="19"/>
  <c r="D1755" i="19" s="1"/>
  <c r="C1754" i="19"/>
  <c r="D1754" i="19" s="1"/>
  <c r="F1754" i="19" s="1"/>
  <c r="C1753" i="19"/>
  <c r="D1753" i="19" s="1"/>
  <c r="F1753" i="19" s="1"/>
  <c r="C1752" i="19"/>
  <c r="D1752" i="19" s="1"/>
  <c r="F1752" i="19" s="1"/>
  <c r="C1751" i="19"/>
  <c r="D1751" i="19"/>
  <c r="F1751" i="19" s="1"/>
  <c r="C1750" i="19"/>
  <c r="D1750" i="19"/>
  <c r="C1749" i="19"/>
  <c r="C1748" i="19"/>
  <c r="D1748" i="19" s="1"/>
  <c r="C1747" i="19"/>
  <c r="D1747" i="19"/>
  <c r="C1746" i="19"/>
  <c r="D1746" i="19" s="1"/>
  <c r="C1745" i="19"/>
  <c r="D1745" i="19"/>
  <c r="C1744" i="19"/>
  <c r="D1744" i="19" s="1"/>
  <c r="C1743" i="19"/>
  <c r="D1743" i="19" s="1"/>
  <c r="F1743" i="19" s="1"/>
  <c r="C1742" i="19"/>
  <c r="D1742" i="19" s="1"/>
  <c r="F1742" i="19" s="1"/>
  <c r="C1741" i="19"/>
  <c r="D1741" i="19"/>
  <c r="C1740" i="19"/>
  <c r="D1740" i="19"/>
  <c r="F1740" i="19" s="1"/>
  <c r="C1739" i="19"/>
  <c r="D1739" i="19"/>
  <c r="C1738" i="19"/>
  <c r="D1738" i="19"/>
  <c r="C1737" i="19"/>
  <c r="C1736" i="19"/>
  <c r="D1736" i="19"/>
  <c r="C1735" i="19"/>
  <c r="D1735" i="19" s="1"/>
  <c r="C1734" i="19"/>
  <c r="D1734" i="19"/>
  <c r="C1733" i="19"/>
  <c r="C1732" i="19"/>
  <c r="D1732" i="19"/>
  <c r="C1731" i="19"/>
  <c r="D1731" i="19"/>
  <c r="C1730" i="19"/>
  <c r="D1730" i="19" s="1"/>
  <c r="F1730" i="19" s="1"/>
  <c r="C1729" i="19"/>
  <c r="C1728" i="19"/>
  <c r="D1728" i="19" s="1"/>
  <c r="F1728" i="19"/>
  <c r="C1727" i="19"/>
  <c r="D1727" i="19"/>
  <c r="C1726" i="19"/>
  <c r="D1726" i="19"/>
  <c r="C1725" i="19"/>
  <c r="D1725" i="19"/>
  <c r="C1724" i="19"/>
  <c r="D1724" i="19" s="1"/>
  <c r="C1723" i="19"/>
  <c r="D1723" i="19"/>
  <c r="C1722" i="19"/>
  <c r="D1722" i="19"/>
  <c r="C1721" i="19"/>
  <c r="D1721" i="19" s="1"/>
  <c r="C1720" i="19"/>
  <c r="D1720" i="19"/>
  <c r="C1719" i="19"/>
  <c r="D1719" i="19"/>
  <c r="C1718" i="19"/>
  <c r="D1718" i="19" s="1"/>
  <c r="F1718" i="19" s="1"/>
  <c r="C1717" i="19"/>
  <c r="D1717" i="19" s="1"/>
  <c r="C1716" i="19"/>
  <c r="C1715" i="19"/>
  <c r="D1715" i="19"/>
  <c r="C1714" i="19"/>
  <c r="D1714" i="19" s="1"/>
  <c r="C1713" i="19"/>
  <c r="D1713" i="19" s="1"/>
  <c r="C1712" i="19"/>
  <c r="D1712" i="19"/>
  <c r="C1711" i="19"/>
  <c r="D1711" i="19" s="1"/>
  <c r="C1710" i="19"/>
  <c r="D1710" i="19"/>
  <c r="C1709" i="19"/>
  <c r="D1709" i="19"/>
  <c r="F1709" i="19" s="1"/>
  <c r="C1708" i="19"/>
  <c r="D1708" i="19"/>
  <c r="C1707" i="19"/>
  <c r="D1707" i="19" s="1"/>
  <c r="F1707" i="19" s="1"/>
  <c r="C1706" i="19"/>
  <c r="D1706" i="19"/>
  <c r="F1706" i="19" s="1"/>
  <c r="C1705" i="19"/>
  <c r="D1705" i="19"/>
  <c r="C1704" i="19"/>
  <c r="D1704" i="19"/>
  <c r="F1704" i="19" s="1"/>
  <c r="C1703" i="19"/>
  <c r="D1703" i="19"/>
  <c r="C1702" i="19"/>
  <c r="D1702" i="19"/>
  <c r="C1701" i="19"/>
  <c r="D1701" i="19"/>
  <c r="C1700" i="19"/>
  <c r="D1700" i="19" s="1"/>
  <c r="C1699" i="19"/>
  <c r="D1699" i="19"/>
  <c r="C1698" i="19"/>
  <c r="D1698" i="19"/>
  <c r="C1697" i="19"/>
  <c r="D1697" i="19" s="1"/>
  <c r="C1696" i="19"/>
  <c r="D1696" i="19" s="1"/>
  <c r="F1696" i="19" s="1"/>
  <c r="C1695" i="19"/>
  <c r="D1695" i="19" s="1"/>
  <c r="C1694" i="19"/>
  <c r="D1694" i="19"/>
  <c r="C1693" i="19"/>
  <c r="D1693" i="19"/>
  <c r="C1692" i="19"/>
  <c r="C1691" i="19"/>
  <c r="D1691" i="19" s="1"/>
  <c r="C1690" i="19"/>
  <c r="D1690" i="19"/>
  <c r="C1689" i="19"/>
  <c r="D1689" i="19" s="1"/>
  <c r="C1688" i="19"/>
  <c r="D1688" i="19" s="1"/>
  <c r="C1687" i="19"/>
  <c r="D1687" i="19" s="1"/>
  <c r="C1686" i="19"/>
  <c r="D1686" i="19"/>
  <c r="C1685" i="19"/>
  <c r="D1685" i="19"/>
  <c r="F1685" i="19" s="1"/>
  <c r="C1684" i="19"/>
  <c r="D1684" i="19"/>
  <c r="C1683" i="19"/>
  <c r="D1683" i="19" s="1"/>
  <c r="C1682" i="19"/>
  <c r="D1682" i="19"/>
  <c r="F1682" i="19" s="1"/>
  <c r="C1681" i="19"/>
  <c r="D1681" i="19" s="1"/>
  <c r="F1681" i="19" s="1"/>
  <c r="C1680" i="19"/>
  <c r="D1680" i="19" s="1"/>
  <c r="F1680" i="19" s="1"/>
  <c r="C1679" i="19"/>
  <c r="D1679" i="19"/>
  <c r="C1678" i="19"/>
  <c r="D1678" i="19" s="1"/>
  <c r="C1677" i="19"/>
  <c r="D1677" i="19" s="1"/>
  <c r="C1676" i="19"/>
  <c r="D1676" i="19"/>
  <c r="C1675" i="19"/>
  <c r="D1675" i="19" s="1"/>
  <c r="C1674" i="19"/>
  <c r="C1673" i="19"/>
  <c r="D1673" i="19"/>
  <c r="F1673" i="19" s="1"/>
  <c r="C1672" i="19"/>
  <c r="D1672" i="19" s="1"/>
  <c r="C1671" i="19"/>
  <c r="D1671" i="19"/>
  <c r="C1670" i="19"/>
  <c r="D1670" i="19"/>
  <c r="F1670" i="19" s="1"/>
  <c r="C1669" i="19"/>
  <c r="D1669" i="19" s="1"/>
  <c r="F1669" i="19" s="1"/>
  <c r="C1668" i="19"/>
  <c r="D1668" i="19"/>
  <c r="C1667" i="19"/>
  <c r="D1667" i="19" s="1"/>
  <c r="C1666" i="19"/>
  <c r="C1665" i="19"/>
  <c r="D1665" i="19"/>
  <c r="C1664" i="19"/>
  <c r="C1663" i="19"/>
  <c r="D1663" i="19" s="1"/>
  <c r="C1662" i="19"/>
  <c r="C1661" i="19"/>
  <c r="D1661" i="19"/>
  <c r="C1660" i="19"/>
  <c r="D1660" i="19"/>
  <c r="C1659" i="19"/>
  <c r="D1659" i="19"/>
  <c r="C1658" i="19"/>
  <c r="D1658" i="19"/>
  <c r="F1658" i="19"/>
  <c r="C1657" i="19"/>
  <c r="D1657" i="19" s="1"/>
  <c r="F1657" i="19"/>
  <c r="C1656" i="19"/>
  <c r="D1656" i="19"/>
  <c r="C1655" i="19"/>
  <c r="D1655" i="19"/>
  <c r="C1654" i="19"/>
  <c r="D1654" i="19"/>
  <c r="C1653" i="19"/>
  <c r="D1653" i="19" s="1"/>
  <c r="C1652" i="19"/>
  <c r="D1652" i="19"/>
  <c r="C1651" i="19"/>
  <c r="D1651" i="19" s="1"/>
  <c r="C1650" i="19"/>
  <c r="C1649" i="19"/>
  <c r="D1649" i="19" s="1"/>
  <c r="F1649" i="19"/>
  <c r="C1648" i="19"/>
  <c r="D1648" i="19"/>
  <c r="F1648" i="19"/>
  <c r="C1647" i="19"/>
  <c r="D1647" i="19" s="1"/>
  <c r="C1646" i="19"/>
  <c r="D1646" i="19"/>
  <c r="C1645" i="19"/>
  <c r="D1645" i="19"/>
  <c r="F1645" i="19" s="1"/>
  <c r="C1644" i="19"/>
  <c r="D1644" i="19"/>
  <c r="C1643" i="19"/>
  <c r="D1643" i="19"/>
  <c r="C1642" i="19"/>
  <c r="D1642" i="19" s="1"/>
  <c r="C1641" i="19"/>
  <c r="D1641" i="19" s="1"/>
  <c r="C1640" i="19"/>
  <c r="D1640" i="19"/>
  <c r="C1639" i="19"/>
  <c r="D1639" i="19" s="1"/>
  <c r="F1639" i="19" s="1"/>
  <c r="C1638" i="19"/>
  <c r="D1638" i="19" s="1"/>
  <c r="C1637" i="19"/>
  <c r="D1637" i="19"/>
  <c r="F1637" i="19" s="1"/>
  <c r="C1636" i="19"/>
  <c r="D1636" i="19" s="1"/>
  <c r="F1636" i="19" s="1"/>
  <c r="C1635" i="19"/>
  <c r="D1635" i="19" s="1"/>
  <c r="F1635" i="19" s="1"/>
  <c r="C1634" i="19"/>
  <c r="D1634" i="19" s="1"/>
  <c r="C1633" i="19"/>
  <c r="D1633" i="19"/>
  <c r="C1632" i="19"/>
  <c r="D1632" i="19" s="1"/>
  <c r="C1631" i="19"/>
  <c r="D1631" i="19"/>
  <c r="C1630" i="19"/>
  <c r="D1630" i="19" s="1"/>
  <c r="C1629" i="19"/>
  <c r="D1629" i="19" s="1"/>
  <c r="C1628" i="19"/>
  <c r="D1628" i="19" s="1"/>
  <c r="C1627" i="19"/>
  <c r="D1627" i="19"/>
  <c r="C1626" i="19"/>
  <c r="C1625" i="19"/>
  <c r="D1625" i="19"/>
  <c r="F1625" i="19" s="1"/>
  <c r="C1624" i="19"/>
  <c r="D1624" i="19"/>
  <c r="F1624" i="19"/>
  <c r="C1623" i="19"/>
  <c r="D1623" i="19" s="1"/>
  <c r="F1623" i="19" s="1"/>
  <c r="C1622" i="19"/>
  <c r="D1622" i="19"/>
  <c r="F1622" i="19" s="1"/>
  <c r="C1621" i="19"/>
  <c r="D1621" i="19"/>
  <c r="C1620" i="19"/>
  <c r="D1620" i="19"/>
  <c r="C1619" i="19"/>
  <c r="C1618" i="19"/>
  <c r="D1618" i="19" s="1"/>
  <c r="C1617" i="19"/>
  <c r="D1617" i="19" s="1"/>
  <c r="C1616" i="19"/>
  <c r="C1615" i="19"/>
  <c r="D1615" i="19"/>
  <c r="F1615" i="19" s="1"/>
  <c r="C1614" i="19"/>
  <c r="D1614" i="19"/>
  <c r="C1613" i="19"/>
  <c r="D1613" i="19" s="1"/>
  <c r="F1613" i="19" s="1"/>
  <c r="C1612" i="19"/>
  <c r="D1612" i="19" s="1"/>
  <c r="C1611" i="19"/>
  <c r="D1611" i="19" s="1"/>
  <c r="F1611" i="19"/>
  <c r="C1610" i="19"/>
  <c r="D1610" i="19" s="1"/>
  <c r="C1609" i="19"/>
  <c r="D1609" i="19"/>
  <c r="C1608" i="19"/>
  <c r="D1608" i="19" s="1"/>
  <c r="C1607" i="19"/>
  <c r="D1607" i="19" s="1"/>
  <c r="C1606" i="19"/>
  <c r="C1605" i="19"/>
  <c r="D1605" i="19" s="1"/>
  <c r="C1604" i="19"/>
  <c r="D1604" i="19"/>
  <c r="F1604" i="19" s="1"/>
  <c r="C1603" i="19"/>
  <c r="D1603" i="19" s="1"/>
  <c r="C1602" i="19"/>
  <c r="D1602" i="19"/>
  <c r="C1601" i="19"/>
  <c r="D1601" i="19"/>
  <c r="F1601" i="19" s="1"/>
  <c r="C1600" i="19"/>
  <c r="D1600" i="19" s="1"/>
  <c r="C1599" i="19"/>
  <c r="C1598" i="19"/>
  <c r="D1598" i="19"/>
  <c r="C1597" i="19"/>
  <c r="D1597" i="19" s="1"/>
  <c r="C1596" i="19"/>
  <c r="D1596" i="19"/>
  <c r="C1595" i="19"/>
  <c r="D1595" i="19"/>
  <c r="C1594" i="19"/>
  <c r="D1594" i="19"/>
  <c r="F1594" i="19" s="1"/>
  <c r="C1593" i="19"/>
  <c r="D1593" i="19"/>
  <c r="C1592" i="19"/>
  <c r="D1592" i="19"/>
  <c r="C1591" i="19"/>
  <c r="D1591" i="19" s="1"/>
  <c r="C1590" i="19"/>
  <c r="D1590" i="19"/>
  <c r="C1589" i="19"/>
  <c r="D1589" i="19" s="1"/>
  <c r="F1589" i="19"/>
  <c r="C1588" i="19"/>
  <c r="D1588" i="19"/>
  <c r="F1588" i="19" s="1"/>
  <c r="C1587" i="19"/>
  <c r="D1587" i="19"/>
  <c r="C1586" i="19"/>
  <c r="C1585" i="19"/>
  <c r="D1585" i="19" s="1"/>
  <c r="C1584" i="19"/>
  <c r="D1584" i="19"/>
  <c r="C1583" i="19"/>
  <c r="D1583" i="19"/>
  <c r="F1583" i="19" s="1"/>
  <c r="C1582" i="19"/>
  <c r="D1582" i="19"/>
  <c r="C1581" i="19"/>
  <c r="D1581" i="19" s="1"/>
  <c r="C1580" i="19"/>
  <c r="D1580" i="19"/>
  <c r="C1579" i="19"/>
  <c r="D1579" i="19"/>
  <c r="F1579" i="19" s="1"/>
  <c r="C1578" i="19"/>
  <c r="D1578" i="19"/>
  <c r="C1577" i="19"/>
  <c r="D1577" i="19"/>
  <c r="F1577" i="19"/>
  <c r="C1576" i="19"/>
  <c r="D1576" i="19" s="1"/>
  <c r="C1575" i="19"/>
  <c r="D1575" i="19" s="1"/>
  <c r="C1574" i="19"/>
  <c r="D1574" i="19"/>
  <c r="C1573" i="19"/>
  <c r="D1573" i="19" s="1"/>
  <c r="F1573" i="19" s="1"/>
  <c r="C1572" i="19"/>
  <c r="D1572" i="19" s="1"/>
  <c r="C1571" i="19"/>
  <c r="D1571" i="19" s="1"/>
  <c r="C1570" i="19"/>
  <c r="D1570" i="19"/>
  <c r="C1569" i="19"/>
  <c r="D1569" i="19"/>
  <c r="C1568" i="19"/>
  <c r="C1567" i="19"/>
  <c r="D1567" i="19" s="1"/>
  <c r="F1567" i="19" s="1"/>
  <c r="C1566" i="19"/>
  <c r="C1565" i="19"/>
  <c r="D1565" i="19"/>
  <c r="F1565" i="19" s="1"/>
  <c r="C1564" i="19"/>
  <c r="D1564" i="19"/>
  <c r="C1563" i="19"/>
  <c r="D1563" i="19"/>
  <c r="C1562" i="19"/>
  <c r="D1562" i="19"/>
  <c r="C1561" i="19"/>
  <c r="D1561" i="19"/>
  <c r="C1560" i="19"/>
  <c r="D1560" i="19" s="1"/>
  <c r="C1559" i="19"/>
  <c r="C1558" i="19"/>
  <c r="D1558" i="19" s="1"/>
  <c r="F1558" i="19" s="1"/>
  <c r="C1557" i="19"/>
  <c r="D1557" i="19" s="1"/>
  <c r="C1556" i="19"/>
  <c r="D1556" i="19" s="1"/>
  <c r="C1555" i="19"/>
  <c r="D1555" i="19" s="1"/>
  <c r="C1554" i="19"/>
  <c r="D1554" i="19" s="1"/>
  <c r="C1553" i="19"/>
  <c r="D1553" i="19" s="1"/>
  <c r="F1553" i="19" s="1"/>
  <c r="C1552" i="19"/>
  <c r="D1552" i="19"/>
  <c r="F1552" i="19" s="1"/>
  <c r="C1551" i="19"/>
  <c r="D1551" i="19"/>
  <c r="C1550" i="19"/>
  <c r="C1549" i="19"/>
  <c r="D1549" i="19"/>
  <c r="C1548" i="19"/>
  <c r="D1548" i="19"/>
  <c r="G1548" i="19" s="1"/>
  <c r="C1547" i="19"/>
  <c r="D1547" i="19"/>
  <c r="C1546" i="19"/>
  <c r="D1546" i="19" s="1"/>
  <c r="C1545" i="19"/>
  <c r="D1545" i="19"/>
  <c r="C1544" i="19"/>
  <c r="D1544" i="19"/>
  <c r="C1543" i="19"/>
  <c r="D1543" i="19" s="1"/>
  <c r="C1542" i="19"/>
  <c r="D1542" i="19"/>
  <c r="C1541" i="19"/>
  <c r="D1541" i="19"/>
  <c r="G1541" i="19"/>
  <c r="C1540" i="19"/>
  <c r="D1540" i="19" s="1"/>
  <c r="C1539" i="19"/>
  <c r="D1539" i="19"/>
  <c r="C1538" i="19"/>
  <c r="D1538" i="19"/>
  <c r="C1537" i="19"/>
  <c r="D1537" i="19"/>
  <c r="C1536" i="19"/>
  <c r="D1536" i="19" s="1"/>
  <c r="G1536" i="19" s="1"/>
  <c r="C1535" i="19"/>
  <c r="D1535" i="19"/>
  <c r="C1534" i="19"/>
  <c r="D1534" i="19" s="1"/>
  <c r="C1533" i="19"/>
  <c r="D1533" i="19" s="1"/>
  <c r="G1533" i="19" s="1"/>
  <c r="C1532" i="19"/>
  <c r="D1532" i="19"/>
  <c r="C1531" i="19"/>
  <c r="D1531" i="19" s="1"/>
  <c r="C1530" i="19"/>
  <c r="D1530" i="19"/>
  <c r="C1529" i="19"/>
  <c r="D1529" i="19"/>
  <c r="C1528" i="19"/>
  <c r="D1528" i="19"/>
  <c r="C1527" i="19"/>
  <c r="D1527" i="19" s="1"/>
  <c r="C1526" i="19"/>
  <c r="D1526" i="19"/>
  <c r="C1525" i="19"/>
  <c r="D1525" i="19"/>
  <c r="C1524" i="19"/>
  <c r="D1524" i="19"/>
  <c r="C1523" i="19"/>
  <c r="D1523" i="19"/>
  <c r="C1522" i="19"/>
  <c r="D1522" i="19"/>
  <c r="G1522" i="19"/>
  <c r="C1521" i="19"/>
  <c r="D1521" i="19" s="1"/>
  <c r="C1520" i="19"/>
  <c r="D1520" i="19"/>
  <c r="C1519" i="19"/>
  <c r="D1519" i="19"/>
  <c r="C1518" i="19"/>
  <c r="D1518" i="19"/>
  <c r="C1517" i="19"/>
  <c r="D1517" i="19"/>
  <c r="G1517" i="19" s="1"/>
  <c r="C1516" i="19"/>
  <c r="D1516" i="19"/>
  <c r="G1516" i="19" s="1"/>
  <c r="C1515" i="19"/>
  <c r="D1515" i="19" s="1"/>
  <c r="C1514" i="19"/>
  <c r="D1514" i="19"/>
  <c r="C1513" i="19"/>
  <c r="D1513" i="19" s="1"/>
  <c r="C1512" i="19"/>
  <c r="D1512" i="19"/>
  <c r="C1511" i="19"/>
  <c r="D1511" i="19" s="1"/>
  <c r="C1510" i="19"/>
  <c r="D1510" i="19" s="1"/>
  <c r="C1509" i="19"/>
  <c r="D1509" i="19"/>
  <c r="C1508" i="19"/>
  <c r="D1508" i="19" s="1"/>
  <c r="C1507" i="19"/>
  <c r="D1507" i="19"/>
  <c r="G1507" i="19"/>
  <c r="C1506" i="19"/>
  <c r="C1505" i="19"/>
  <c r="D1505" i="19"/>
  <c r="G1505" i="19" s="1"/>
  <c r="C1504" i="19"/>
  <c r="D1504" i="19"/>
  <c r="C1503" i="19"/>
  <c r="D1503" i="19" s="1"/>
  <c r="C1502" i="19"/>
  <c r="D1502" i="19" s="1"/>
  <c r="C1501" i="19"/>
  <c r="D1501" i="19"/>
  <c r="G1501" i="19"/>
  <c r="C1500" i="19"/>
  <c r="D1500" i="19" s="1"/>
  <c r="C1499" i="19"/>
  <c r="C1498" i="19"/>
  <c r="D1498" i="19"/>
  <c r="C1497" i="19"/>
  <c r="D1497" i="19"/>
  <c r="C1496" i="19"/>
  <c r="D1496" i="19" s="1"/>
  <c r="C1495" i="19"/>
  <c r="C1494" i="19"/>
  <c r="D1494" i="19"/>
  <c r="G1494" i="19"/>
  <c r="C1493" i="19"/>
  <c r="D1493" i="19" s="1"/>
  <c r="G1493" i="19" s="1"/>
  <c r="C1492" i="19"/>
  <c r="D1492" i="19"/>
  <c r="C1491" i="19"/>
  <c r="D1491" i="19" s="1"/>
  <c r="G1491" i="19" s="1"/>
  <c r="C1490" i="19"/>
  <c r="D1490" i="19"/>
  <c r="C1489" i="19"/>
  <c r="D1489" i="19" s="1"/>
  <c r="G1489" i="19" s="1"/>
  <c r="C1488" i="19"/>
  <c r="D1488" i="19"/>
  <c r="C1487" i="19"/>
  <c r="D1487" i="19"/>
  <c r="C1486" i="19"/>
  <c r="D1486" i="19"/>
  <c r="G1486" i="19" s="1"/>
  <c r="C1485" i="19"/>
  <c r="D1485" i="19"/>
  <c r="C1484" i="19"/>
  <c r="D1484" i="19"/>
  <c r="G1484" i="19" s="1"/>
  <c r="C1483" i="19"/>
  <c r="D1483" i="19"/>
  <c r="G1483" i="19"/>
  <c r="C1482" i="19"/>
  <c r="D1482" i="19"/>
  <c r="G1482" i="19"/>
  <c r="C1481" i="19"/>
  <c r="D1481" i="19"/>
  <c r="G1481" i="19" s="1"/>
  <c r="C1480" i="19"/>
  <c r="D1480" i="19" s="1"/>
  <c r="C1479" i="19"/>
  <c r="D1479" i="19" s="1"/>
  <c r="C1478" i="19"/>
  <c r="D1478" i="19"/>
  <c r="C1477" i="19"/>
  <c r="D1477" i="19"/>
  <c r="C1476" i="19"/>
  <c r="D1476" i="19"/>
  <c r="C1475" i="19"/>
  <c r="C1474" i="19"/>
  <c r="D1474" i="19" s="1"/>
  <c r="C1473" i="19"/>
  <c r="D1473" i="19" s="1"/>
  <c r="G1473" i="19" s="1"/>
  <c r="C1472" i="19"/>
  <c r="D1472" i="19"/>
  <c r="G1472" i="19" s="1"/>
  <c r="C1471" i="19"/>
  <c r="C1470" i="19"/>
  <c r="D1470" i="19"/>
  <c r="C1469" i="19"/>
  <c r="D1469" i="19"/>
  <c r="C1468" i="19"/>
  <c r="D1468" i="19"/>
  <c r="C1467" i="19"/>
  <c r="D1467" i="19" s="1"/>
  <c r="C1466" i="19"/>
  <c r="D1466" i="19"/>
  <c r="C1465" i="19"/>
  <c r="D1465" i="19"/>
  <c r="C1464" i="19"/>
  <c r="D1464" i="19"/>
  <c r="C1463" i="19"/>
  <c r="D1463" i="19" s="1"/>
  <c r="G1463" i="19" s="1"/>
  <c r="C1462" i="19"/>
  <c r="D1462" i="19" s="1"/>
  <c r="G1462" i="19" s="1"/>
  <c r="C1461" i="19"/>
  <c r="D1461" i="19"/>
  <c r="G1461" i="19" s="1"/>
  <c r="C1460" i="19"/>
  <c r="D1460" i="19" s="1"/>
  <c r="C1459" i="19"/>
  <c r="D1459" i="19"/>
  <c r="C1458" i="19"/>
  <c r="D1458" i="19"/>
  <c r="C1457" i="19"/>
  <c r="D1457" i="19" s="1"/>
  <c r="G1457" i="19"/>
  <c r="C1456" i="19"/>
  <c r="D1456" i="19" s="1"/>
  <c r="C1455" i="19"/>
  <c r="D1455" i="19"/>
  <c r="C1454" i="19"/>
  <c r="D1454" i="19"/>
  <c r="C1453" i="19"/>
  <c r="D1453" i="19"/>
  <c r="C1452" i="19"/>
  <c r="D1452" i="19"/>
  <c r="C1451" i="19"/>
  <c r="D1451" i="19" s="1"/>
  <c r="C1450" i="19"/>
  <c r="D1450" i="19" s="1"/>
  <c r="G1450" i="19" s="1"/>
  <c r="C1449" i="19"/>
  <c r="D1449" i="19"/>
  <c r="G1449" i="19" s="1"/>
  <c r="C1448" i="19"/>
  <c r="D1448" i="19" s="1"/>
  <c r="C1447" i="19"/>
  <c r="D1447" i="19"/>
  <c r="C1446" i="19"/>
  <c r="D1446" i="19"/>
  <c r="C1445" i="19"/>
  <c r="D1445" i="19"/>
  <c r="C1444" i="19"/>
  <c r="C1443" i="19"/>
  <c r="D1443" i="19" s="1"/>
  <c r="G1443" i="19" s="1"/>
  <c r="C1442" i="19"/>
  <c r="D1442" i="19"/>
  <c r="C1441" i="19"/>
  <c r="D1441" i="19"/>
  <c r="C1440" i="19"/>
  <c r="D1440" i="19"/>
  <c r="C1439" i="19"/>
  <c r="D1439" i="19"/>
  <c r="C1438" i="19"/>
  <c r="D1438" i="19" s="1"/>
  <c r="G1438" i="19"/>
  <c r="C1437" i="19"/>
  <c r="D1437" i="19" s="1"/>
  <c r="G1437" i="19" s="1"/>
  <c r="C1436" i="19"/>
  <c r="D1436" i="19"/>
  <c r="C1435" i="19"/>
  <c r="D1435" i="19"/>
  <c r="C1434" i="19"/>
  <c r="D1434" i="19" s="1"/>
  <c r="G1434" i="19" s="1"/>
  <c r="C1433" i="19"/>
  <c r="D1433" i="19"/>
  <c r="G1433" i="19" s="1"/>
  <c r="C1432" i="19"/>
  <c r="D1432" i="19" s="1"/>
  <c r="C1431" i="19"/>
  <c r="D1431" i="19"/>
  <c r="C1430" i="19"/>
  <c r="D1430" i="19" s="1"/>
  <c r="C1429" i="19"/>
  <c r="D1429" i="19"/>
  <c r="C1428" i="19"/>
  <c r="D1428" i="19" s="1"/>
  <c r="C1427" i="19"/>
  <c r="D1427" i="19"/>
  <c r="C1426" i="19"/>
  <c r="D1426" i="19"/>
  <c r="G1426" i="19" s="1"/>
  <c r="C1425" i="19"/>
  <c r="D1425" i="19" s="1"/>
  <c r="C1424" i="19"/>
  <c r="D1424" i="19" s="1"/>
  <c r="C1423" i="19"/>
  <c r="D1423" i="19"/>
  <c r="C1422" i="19"/>
  <c r="D1422" i="19" s="1"/>
  <c r="G1422" i="19" s="1"/>
  <c r="C1421" i="19"/>
  <c r="D1421" i="19" s="1"/>
  <c r="C1420" i="19"/>
  <c r="D1420" i="19"/>
  <c r="G1420" i="19" s="1"/>
  <c r="C1419" i="19"/>
  <c r="D1419" i="19"/>
  <c r="C1418" i="19"/>
  <c r="D1418" i="19" s="1"/>
  <c r="C1417" i="19"/>
  <c r="D1417" i="19"/>
  <c r="C1416" i="19"/>
  <c r="D1416" i="19"/>
  <c r="C1415" i="19"/>
  <c r="D1415" i="19"/>
  <c r="C1414" i="19"/>
  <c r="D1414" i="19" s="1"/>
  <c r="C1413" i="19"/>
  <c r="D1413" i="19"/>
  <c r="G1413" i="19" s="1"/>
  <c r="C1412" i="19"/>
  <c r="D1412" i="19" s="1"/>
  <c r="C1411" i="19"/>
  <c r="D1411" i="19" s="1"/>
  <c r="C1410" i="19"/>
  <c r="D1410" i="19"/>
  <c r="C1409" i="19"/>
  <c r="D1409" i="19"/>
  <c r="G1409" i="19" s="1"/>
  <c r="C1408" i="19"/>
  <c r="D1408" i="19"/>
  <c r="C1407" i="19"/>
  <c r="D1407" i="19"/>
  <c r="C1406" i="19"/>
  <c r="D1406" i="19" s="1"/>
  <c r="G1406" i="19" s="1"/>
  <c r="C1405" i="19"/>
  <c r="D1405" i="19"/>
  <c r="C1404" i="19"/>
  <c r="D1404" i="19" s="1"/>
  <c r="G1404" i="19" s="1"/>
  <c r="C1403" i="19"/>
  <c r="D1403" i="19"/>
  <c r="C1402" i="19"/>
  <c r="D1402" i="19"/>
  <c r="G1402" i="19"/>
  <c r="C1401" i="19"/>
  <c r="D1401" i="19"/>
  <c r="C1400" i="19"/>
  <c r="D1400" i="19"/>
  <c r="C1399" i="19"/>
  <c r="D1399" i="19"/>
  <c r="G1399" i="19" s="1"/>
  <c r="C1398" i="19"/>
  <c r="D1398" i="19" s="1"/>
  <c r="C1397" i="19"/>
  <c r="D1397" i="19" s="1"/>
  <c r="C1396" i="19"/>
  <c r="D1396" i="19"/>
  <c r="C1395" i="19"/>
  <c r="D1395" i="19" s="1"/>
  <c r="C1394" i="19"/>
  <c r="D1394" i="19"/>
  <c r="C1393" i="19"/>
  <c r="D1393" i="19"/>
  <c r="C1392" i="19"/>
  <c r="D1392" i="19"/>
  <c r="C1391" i="19"/>
  <c r="D1391" i="19" s="1"/>
  <c r="C1390" i="19"/>
  <c r="D1390" i="19"/>
  <c r="G1390" i="19" s="1"/>
  <c r="C1389" i="19"/>
  <c r="D1389" i="19" s="1"/>
  <c r="G1389" i="19" s="1"/>
  <c r="C1388" i="19"/>
  <c r="D1388" i="19" s="1"/>
  <c r="G1388" i="19" s="1"/>
  <c r="C1387" i="19"/>
  <c r="D1387" i="19"/>
  <c r="C1386" i="19"/>
  <c r="D1386" i="19" s="1"/>
  <c r="C1385" i="19"/>
  <c r="D1385" i="19"/>
  <c r="G1385" i="19" s="1"/>
  <c r="C1384" i="19"/>
  <c r="D1384" i="19"/>
  <c r="G1384" i="19"/>
  <c r="C1383" i="19"/>
  <c r="D1383" i="19" s="1"/>
  <c r="C1382" i="19"/>
  <c r="D1382" i="19"/>
  <c r="C1381" i="19"/>
  <c r="D1381" i="19" s="1"/>
  <c r="C1380" i="19"/>
  <c r="D1380" i="19" s="1"/>
  <c r="C1379" i="19"/>
  <c r="D1379" i="19" s="1"/>
  <c r="C1378" i="19"/>
  <c r="D1378" i="19" s="1"/>
  <c r="G1378" i="19" s="1"/>
  <c r="C1377" i="19"/>
  <c r="D1377" i="19"/>
  <c r="C1376" i="19"/>
  <c r="D1376" i="19" s="1"/>
  <c r="C1375" i="19"/>
  <c r="D1375" i="19" s="1"/>
  <c r="C1374" i="19"/>
  <c r="D1374" i="19"/>
  <c r="C1373" i="19"/>
  <c r="D1373" i="19"/>
  <c r="G1373" i="19"/>
  <c r="C1372" i="19"/>
  <c r="D1372" i="19" s="1"/>
  <c r="G1372" i="19"/>
  <c r="C1371" i="19"/>
  <c r="D1371" i="19"/>
  <c r="C1370" i="19"/>
  <c r="D1370" i="19" s="1"/>
  <c r="C1369" i="19"/>
  <c r="D1369" i="19"/>
  <c r="C1368" i="19"/>
  <c r="D1368" i="19"/>
  <c r="C1367" i="19"/>
  <c r="D1367" i="19" s="1"/>
  <c r="C1366" i="19"/>
  <c r="D1366" i="19" s="1"/>
  <c r="G1366" i="19" s="1"/>
  <c r="C1365" i="19"/>
  <c r="D1365" i="19"/>
  <c r="C1364" i="19"/>
  <c r="D1364" i="19"/>
  <c r="C1363" i="19"/>
  <c r="D1363" i="19" s="1"/>
  <c r="C1362" i="19"/>
  <c r="D1362" i="19"/>
  <c r="C1361" i="19"/>
  <c r="D1361" i="19" s="1"/>
  <c r="G1361" i="19" s="1"/>
  <c r="C1360" i="19"/>
  <c r="D1360" i="19"/>
  <c r="G1360" i="19" s="1"/>
  <c r="C1359" i="19"/>
  <c r="D1359" i="19"/>
  <c r="C1358" i="19"/>
  <c r="C1357" i="19"/>
  <c r="D1357" i="19" s="1"/>
  <c r="C1356" i="19"/>
  <c r="D1356" i="19"/>
  <c r="C1355" i="19"/>
  <c r="D1355" i="19" s="1"/>
  <c r="G1355" i="19" s="1"/>
  <c r="C1354" i="19"/>
  <c r="D1354" i="19" s="1"/>
  <c r="C1353" i="19"/>
  <c r="D1353" i="19" s="1"/>
  <c r="G1353" i="19" s="1"/>
  <c r="C1352" i="19"/>
  <c r="D1352" i="19" s="1"/>
  <c r="C1351" i="19"/>
  <c r="D1351" i="19"/>
  <c r="C1350" i="19"/>
  <c r="D1350" i="19"/>
  <c r="G1350" i="19"/>
  <c r="C1349" i="19"/>
  <c r="D1349" i="19" s="1"/>
  <c r="G1349" i="19"/>
  <c r="C1348" i="19"/>
  <c r="D1348" i="19" s="1"/>
  <c r="C1347" i="19"/>
  <c r="D1347" i="19" s="1"/>
  <c r="C1346" i="19"/>
  <c r="D1346" i="19"/>
  <c r="G1346" i="19"/>
  <c r="C1345" i="19"/>
  <c r="D1345" i="19"/>
  <c r="G1345" i="19" s="1"/>
  <c r="C1344" i="19"/>
  <c r="D1344" i="19"/>
  <c r="C1343" i="19"/>
  <c r="D1343" i="19" s="1"/>
  <c r="C1342" i="19"/>
  <c r="D1342" i="19" s="1"/>
  <c r="G1342" i="19" s="1"/>
  <c r="C1341" i="19"/>
  <c r="D1341" i="19" s="1"/>
  <c r="G1341" i="19" s="1"/>
  <c r="C1340" i="19"/>
  <c r="C1339" i="19"/>
  <c r="D1339" i="19"/>
  <c r="C1338" i="19"/>
  <c r="D1338" i="19"/>
  <c r="G1338" i="19"/>
  <c r="C1337" i="19"/>
  <c r="D1337" i="19" s="1"/>
  <c r="G1337" i="19" s="1"/>
  <c r="C1336" i="19"/>
  <c r="D1336" i="19" s="1"/>
  <c r="C1335" i="19"/>
  <c r="D1335" i="19"/>
  <c r="C1334" i="19"/>
  <c r="D1334" i="19"/>
  <c r="G1334" i="19"/>
  <c r="C1333" i="19"/>
  <c r="D1333" i="19"/>
  <c r="C1332" i="19"/>
  <c r="C1331" i="19"/>
  <c r="D1331" i="19" s="1"/>
  <c r="C1330" i="19"/>
  <c r="C1329" i="19"/>
  <c r="D1329" i="19" s="1"/>
  <c r="G1329" i="19" s="1"/>
  <c r="C1328" i="19"/>
  <c r="C1327" i="19"/>
  <c r="D1327" i="19"/>
  <c r="G1327" i="19"/>
  <c r="C1326" i="19"/>
  <c r="D1326" i="19"/>
  <c r="G1326" i="19"/>
  <c r="C1325" i="19"/>
  <c r="D1325" i="19"/>
  <c r="C1324" i="19"/>
  <c r="D1324" i="19" s="1"/>
  <c r="C1323" i="19"/>
  <c r="D1323" i="19"/>
  <c r="G1323" i="19" s="1"/>
  <c r="C1322" i="19"/>
  <c r="D1322" i="19"/>
  <c r="G1322" i="19"/>
  <c r="C1321" i="19"/>
  <c r="D1321" i="19"/>
  <c r="C1320" i="19"/>
  <c r="D1320" i="19" s="1"/>
  <c r="C1319" i="19"/>
  <c r="D1319" i="19" s="1"/>
  <c r="G1319" i="19" s="1"/>
  <c r="C1318" i="19"/>
  <c r="D1318" i="19" s="1"/>
  <c r="G1318" i="19" s="1"/>
  <c r="C1317" i="19"/>
  <c r="D1317" i="19" s="1"/>
  <c r="C1316" i="19"/>
  <c r="C1315" i="19"/>
  <c r="D1315" i="19"/>
  <c r="C1314" i="19"/>
  <c r="D1314" i="19" s="1"/>
  <c r="C1313" i="19"/>
  <c r="D1313" i="19"/>
  <c r="G1313" i="19"/>
  <c r="C1312" i="19"/>
  <c r="D1312" i="19"/>
  <c r="C1311" i="19"/>
  <c r="D1311" i="19"/>
  <c r="C1310" i="19"/>
  <c r="D1310" i="19" s="1"/>
  <c r="C1309" i="19"/>
  <c r="D1309" i="19"/>
  <c r="C1308" i="19"/>
  <c r="C1307" i="19"/>
  <c r="D1307" i="19"/>
  <c r="C1306" i="19"/>
  <c r="D1306" i="19"/>
  <c r="G1306" i="19" s="1"/>
  <c r="C1305" i="19"/>
  <c r="D1305" i="19"/>
  <c r="G1305" i="19" s="1"/>
  <c r="C1304" i="19"/>
  <c r="C1303" i="19"/>
  <c r="D1303" i="19"/>
  <c r="C1302" i="19"/>
  <c r="D1302" i="19"/>
  <c r="C1301" i="19"/>
  <c r="D1301" i="19"/>
  <c r="G1301" i="19"/>
  <c r="C1300" i="19"/>
  <c r="D1300" i="19" s="1"/>
  <c r="C1299" i="19"/>
  <c r="D1299" i="19" s="1"/>
  <c r="C1298" i="19"/>
  <c r="D1298" i="19" s="1"/>
  <c r="C1297" i="19"/>
  <c r="D1297" i="19" s="1"/>
  <c r="C1296" i="19"/>
  <c r="C1295" i="19"/>
  <c r="D1295" i="19" s="1"/>
  <c r="C1294" i="19"/>
  <c r="D1294" i="19"/>
  <c r="G1294" i="19"/>
  <c r="C1293" i="19"/>
  <c r="D1293" i="19"/>
  <c r="G1293" i="19" s="1"/>
  <c r="C1292" i="19"/>
  <c r="D1292" i="19" s="1"/>
  <c r="C1291" i="19"/>
  <c r="D1291" i="19" s="1"/>
  <c r="G1291" i="19"/>
  <c r="C1290" i="19"/>
  <c r="D1290" i="19"/>
  <c r="C1289" i="19"/>
  <c r="D1289" i="19"/>
  <c r="G1289" i="19"/>
  <c r="C1288" i="19"/>
  <c r="D1288" i="19" s="1"/>
  <c r="C1287" i="19"/>
  <c r="D1287" i="19"/>
  <c r="C1286" i="19"/>
  <c r="D1286" i="19" s="1"/>
  <c r="C1285" i="19"/>
  <c r="D1285" i="19" s="1"/>
  <c r="G1285" i="19" s="1"/>
  <c r="C1284" i="19"/>
  <c r="D1284" i="19"/>
  <c r="C1283" i="19"/>
  <c r="D1283" i="19"/>
  <c r="C1282" i="19"/>
  <c r="D1282" i="19"/>
  <c r="G1282" i="19" s="1"/>
  <c r="C1281" i="19"/>
  <c r="D1281" i="19"/>
  <c r="C1280" i="19"/>
  <c r="D1280" i="19"/>
  <c r="C1279" i="19"/>
  <c r="D1279" i="19" s="1"/>
  <c r="C1278" i="19"/>
  <c r="D1278" i="19"/>
  <c r="C1277" i="19"/>
  <c r="D1277" i="19" s="1"/>
  <c r="G1277" i="19" s="1"/>
  <c r="C1276" i="19"/>
  <c r="D1276" i="19"/>
  <c r="C1275" i="19"/>
  <c r="D1275" i="19" s="1"/>
  <c r="C1274" i="19"/>
  <c r="D1274" i="19"/>
  <c r="C1273" i="19"/>
  <c r="D1273" i="19" s="1"/>
  <c r="C1272" i="19"/>
  <c r="D1272" i="19"/>
  <c r="C1271" i="19"/>
  <c r="D1271" i="19" s="1"/>
  <c r="C1270" i="19"/>
  <c r="D1270" i="19" s="1"/>
  <c r="C1269" i="19"/>
  <c r="D1269" i="19" s="1"/>
  <c r="C1268" i="19"/>
  <c r="D1268" i="19"/>
  <c r="C1267" i="19"/>
  <c r="D1267" i="19"/>
  <c r="C1266" i="19"/>
  <c r="D1266" i="19" s="1"/>
  <c r="G1266" i="19" s="1"/>
  <c r="C1265" i="19"/>
  <c r="D1265" i="19"/>
  <c r="F1265" i="19"/>
  <c r="C1264" i="19"/>
  <c r="D1264" i="19" s="1"/>
  <c r="F1264" i="19" s="1"/>
  <c r="C1263" i="19"/>
  <c r="C1262" i="19"/>
  <c r="D1262" i="19"/>
  <c r="C1261" i="19"/>
  <c r="D1261" i="19"/>
  <c r="C1260" i="19"/>
  <c r="D1260" i="19"/>
  <c r="C1259" i="19"/>
  <c r="C1258" i="19"/>
  <c r="D1258" i="19"/>
  <c r="C1257" i="19"/>
  <c r="D1257" i="19" s="1"/>
  <c r="C1256" i="19"/>
  <c r="D1256" i="19"/>
  <c r="C1255" i="19"/>
  <c r="D1255" i="19"/>
  <c r="C1254" i="19"/>
  <c r="D1254" i="19"/>
  <c r="C1253" i="19"/>
  <c r="D1253" i="19"/>
  <c r="F1253" i="19" s="1"/>
  <c r="C1252" i="19"/>
  <c r="D1252" i="19"/>
  <c r="F1252" i="19" s="1"/>
  <c r="C1251" i="19"/>
  <c r="D1251" i="19" s="1"/>
  <c r="C1250" i="19"/>
  <c r="D1250" i="19" s="1"/>
  <c r="C1249" i="19"/>
  <c r="D1249" i="19" s="1"/>
  <c r="C1248" i="19"/>
  <c r="D1248" i="19" s="1"/>
  <c r="C1247" i="19"/>
  <c r="D1247" i="19"/>
  <c r="G1247" i="19" s="1"/>
  <c r="C1246" i="19"/>
  <c r="D1246" i="19"/>
  <c r="G1246" i="19" s="1"/>
  <c r="C1245" i="19"/>
  <c r="D1245" i="19"/>
  <c r="C1244" i="19"/>
  <c r="D1244" i="19" s="1"/>
  <c r="C1243" i="19"/>
  <c r="D1243" i="19"/>
  <c r="C1242" i="19"/>
  <c r="D1242" i="19" s="1"/>
  <c r="C1241" i="19"/>
  <c r="D1241" i="19" s="1"/>
  <c r="G1241" i="19" s="1"/>
  <c r="C1240" i="19"/>
  <c r="D1240" i="19" s="1"/>
  <c r="G1240" i="19"/>
  <c r="C1239" i="19"/>
  <c r="D1239" i="19"/>
  <c r="C1238" i="19"/>
  <c r="D1238" i="19"/>
  <c r="C1237" i="19"/>
  <c r="D1237" i="19" s="1"/>
  <c r="C1236" i="19"/>
  <c r="D1236" i="19" s="1"/>
  <c r="C1235" i="19"/>
  <c r="D1235" i="19" s="1"/>
  <c r="C1234" i="19"/>
  <c r="D1234" i="19" s="1"/>
  <c r="C1233" i="19"/>
  <c r="D1233" i="19"/>
  <c r="C1232" i="19"/>
  <c r="D1232" i="19" s="1"/>
  <c r="C1231" i="19"/>
  <c r="D1231" i="19"/>
  <c r="C1230" i="19"/>
  <c r="D1230" i="19" s="1"/>
  <c r="C1229" i="19"/>
  <c r="D1229" i="19"/>
  <c r="G1229" i="19"/>
  <c r="C1228" i="19"/>
  <c r="D1228" i="19" s="1"/>
  <c r="G1228" i="19" s="1"/>
  <c r="C1227" i="19"/>
  <c r="C1226" i="19"/>
  <c r="D1226" i="19"/>
  <c r="C1225" i="19"/>
  <c r="D1225" i="19" s="1"/>
  <c r="C1224" i="19"/>
  <c r="D1224" i="19"/>
  <c r="C1223" i="19"/>
  <c r="D1223" i="19" s="1"/>
  <c r="C1222" i="19"/>
  <c r="D1222" i="19" s="1"/>
  <c r="C1221" i="19"/>
  <c r="D1221" i="19" s="1"/>
  <c r="C1220" i="19"/>
  <c r="D1220" i="19"/>
  <c r="C1219" i="19"/>
  <c r="C1218" i="19"/>
  <c r="D1218" i="19" s="1"/>
  <c r="C1217" i="19"/>
  <c r="D1217" i="19" s="1"/>
  <c r="C1216" i="19"/>
  <c r="D1216" i="19"/>
  <c r="G1216" i="19"/>
  <c r="C1215" i="19"/>
  <c r="D1215" i="19"/>
  <c r="C1214" i="19"/>
  <c r="D1214" i="19"/>
  <c r="C1213" i="19"/>
  <c r="D1213" i="19"/>
  <c r="C1212" i="19"/>
  <c r="D1212" i="19"/>
  <c r="G1212" i="19" s="1"/>
  <c r="C1211" i="19"/>
  <c r="D1211" i="19"/>
  <c r="C1210" i="19"/>
  <c r="D1210" i="19" s="1"/>
  <c r="C1209" i="19"/>
  <c r="D1209" i="19"/>
  <c r="C1208" i="19"/>
  <c r="D1208" i="19"/>
  <c r="C1207" i="19"/>
  <c r="D1207" i="19" s="1"/>
  <c r="C1206" i="19"/>
  <c r="D1206" i="19"/>
  <c r="G1206" i="19"/>
  <c r="C1205" i="19"/>
  <c r="D1205" i="19"/>
  <c r="G1205" i="19"/>
  <c r="C1204" i="19"/>
  <c r="D1204" i="19"/>
  <c r="G1204" i="19"/>
  <c r="C1203" i="19"/>
  <c r="D1203" i="19"/>
  <c r="C1202" i="19"/>
  <c r="D1202" i="19"/>
  <c r="C1201" i="19"/>
  <c r="D1201" i="19"/>
  <c r="C1200" i="19"/>
  <c r="D1200" i="19"/>
  <c r="C1199" i="19"/>
  <c r="D1199" i="19" s="1"/>
  <c r="C1198" i="19"/>
  <c r="D1198" i="19"/>
  <c r="C1197" i="19"/>
  <c r="D1197" i="19" s="1"/>
  <c r="G1197" i="19" s="1"/>
  <c r="C1196" i="19"/>
  <c r="D1196" i="19"/>
  <c r="C1195" i="19"/>
  <c r="D1195" i="19"/>
  <c r="C1194" i="19"/>
  <c r="D1194" i="19"/>
  <c r="C1193" i="19"/>
  <c r="D1193" i="19" s="1"/>
  <c r="G1193" i="19"/>
  <c r="C1192" i="19"/>
  <c r="D1192" i="19" s="1"/>
  <c r="C1191" i="19"/>
  <c r="C1190" i="19"/>
  <c r="D1190" i="19"/>
  <c r="G1190" i="19"/>
  <c r="C1189" i="19"/>
  <c r="D1189" i="19"/>
  <c r="C1188" i="19"/>
  <c r="D1188" i="19"/>
  <c r="G1188" i="19" s="1"/>
  <c r="C1187" i="19"/>
  <c r="D1187" i="19"/>
  <c r="C1186" i="19"/>
  <c r="D1186" i="19"/>
  <c r="C1185" i="19"/>
  <c r="D1185" i="19"/>
  <c r="C1184" i="19"/>
  <c r="D1184" i="19"/>
  <c r="C1183" i="19"/>
  <c r="D1183" i="19"/>
  <c r="C1182" i="19"/>
  <c r="D1182" i="19" s="1"/>
  <c r="C1181" i="19"/>
  <c r="D1181" i="19" s="1"/>
  <c r="G1181" i="19" s="1"/>
  <c r="C1180" i="19"/>
  <c r="D1180" i="19" s="1"/>
  <c r="G1180" i="19"/>
  <c r="C1179" i="19"/>
  <c r="D1179" i="19" s="1"/>
  <c r="C1178" i="19"/>
  <c r="D1178" i="19"/>
  <c r="C1177" i="19"/>
  <c r="D1177" i="19" s="1"/>
  <c r="C1176" i="19"/>
  <c r="D1176" i="19"/>
  <c r="C1175" i="19"/>
  <c r="D1175" i="19"/>
  <c r="C1174" i="19"/>
  <c r="D1174" i="19"/>
  <c r="C1173" i="19"/>
  <c r="D1173" i="19" s="1"/>
  <c r="C1172" i="19"/>
  <c r="D1172" i="19"/>
  <c r="C1171" i="19"/>
  <c r="C1170" i="19"/>
  <c r="D1170" i="19" s="1"/>
  <c r="C1169" i="19"/>
  <c r="D1169" i="19"/>
  <c r="G1169" i="19"/>
  <c r="C1168" i="19"/>
  <c r="D1168" i="19"/>
  <c r="G1168" i="19" s="1"/>
  <c r="C1167" i="19"/>
  <c r="D1167" i="19" s="1"/>
  <c r="C1166" i="19"/>
  <c r="D1166" i="19"/>
  <c r="C1165" i="19"/>
  <c r="D1165" i="19" s="1"/>
  <c r="C1164" i="19"/>
  <c r="D1164" i="19" s="1"/>
  <c r="G1164" i="19" s="1"/>
  <c r="C1163" i="19"/>
  <c r="D1163" i="19"/>
  <c r="G1163" i="19" s="1"/>
  <c r="C1162" i="19"/>
  <c r="D1162" i="19" s="1"/>
  <c r="C1161" i="19"/>
  <c r="D1161" i="19"/>
  <c r="C1160" i="19"/>
  <c r="D1160" i="19" s="1"/>
  <c r="C1159" i="19"/>
  <c r="D1159" i="19" s="1"/>
  <c r="C1158" i="19"/>
  <c r="D1158" i="19" s="1"/>
  <c r="C1157" i="19"/>
  <c r="D1157" i="19"/>
  <c r="G1157" i="19"/>
  <c r="C1156" i="19"/>
  <c r="D1156" i="19" s="1"/>
  <c r="G1156" i="19" s="1"/>
  <c r="C1155" i="19"/>
  <c r="D1155" i="19"/>
  <c r="C1154" i="19"/>
  <c r="D1154" i="19"/>
  <c r="C1153" i="19"/>
  <c r="D1153" i="19" s="1"/>
  <c r="G1153" i="19" s="1"/>
  <c r="C1152" i="19"/>
  <c r="D1152" i="19"/>
  <c r="G1152" i="19"/>
  <c r="C1151" i="19"/>
  <c r="D1151" i="19" s="1"/>
  <c r="C1150" i="19"/>
  <c r="D1150" i="19" s="1"/>
  <c r="C1149" i="19"/>
  <c r="D1149" i="19" s="1"/>
  <c r="C1148" i="19"/>
  <c r="D1148" i="19" s="1"/>
  <c r="C1147" i="19"/>
  <c r="C1146" i="19"/>
  <c r="D1146" i="19"/>
  <c r="C1145" i="19"/>
  <c r="D1145" i="19" s="1"/>
  <c r="G1145" i="19" s="1"/>
  <c r="C1144" i="19"/>
  <c r="D1144" i="19" s="1"/>
  <c r="C1143" i="19"/>
  <c r="D1143" i="19" s="1"/>
  <c r="C1142" i="19"/>
  <c r="D1142" i="19" s="1"/>
  <c r="C1141" i="19"/>
  <c r="D1141" i="19"/>
  <c r="G1141" i="19" s="1"/>
  <c r="C1140" i="19"/>
  <c r="D1140" i="19" s="1"/>
  <c r="C1139" i="19"/>
  <c r="D1139" i="19" s="1"/>
  <c r="C1138" i="19"/>
  <c r="D1138" i="19"/>
  <c r="C1137" i="19"/>
  <c r="D1137" i="19" s="1"/>
  <c r="C1136" i="19"/>
  <c r="C1135" i="19"/>
  <c r="D1135" i="19" s="1"/>
  <c r="G1135" i="19" s="1"/>
  <c r="C1134" i="19"/>
  <c r="D1134" i="19" s="1"/>
  <c r="C1133" i="19"/>
  <c r="D1133" i="19" s="1"/>
  <c r="G1133" i="19" s="1"/>
  <c r="C1132" i="19"/>
  <c r="D1132" i="19"/>
  <c r="C1131" i="19"/>
  <c r="D1131" i="19" s="1"/>
  <c r="C1130" i="19"/>
  <c r="D1130" i="19"/>
  <c r="C1129" i="19"/>
  <c r="D1129" i="19" s="1"/>
  <c r="G1129" i="19" s="1"/>
  <c r="C1128" i="19"/>
  <c r="D1128" i="19"/>
  <c r="C1127" i="19"/>
  <c r="D1127" i="19"/>
  <c r="C1126" i="19"/>
  <c r="D1126" i="19"/>
  <c r="C1125" i="19"/>
  <c r="D1125" i="19"/>
  <c r="C1124" i="19"/>
  <c r="C1123" i="19"/>
  <c r="D1123" i="19" s="1"/>
  <c r="C1122" i="19"/>
  <c r="D1122" i="19" s="1"/>
  <c r="G1122" i="19"/>
  <c r="C1121" i="19"/>
  <c r="D1121" i="19" s="1"/>
  <c r="G1121" i="19" s="1"/>
  <c r="C1120" i="19"/>
  <c r="D1120" i="19" s="1"/>
  <c r="C1119" i="19"/>
  <c r="D1119" i="19" s="1"/>
  <c r="C1118" i="19"/>
  <c r="D1118" i="19"/>
  <c r="G1118" i="19" s="1"/>
  <c r="C1117" i="19"/>
  <c r="D1117" i="19" s="1"/>
  <c r="G1117" i="19" s="1"/>
  <c r="C1116" i="19"/>
  <c r="C1115" i="19"/>
  <c r="D1115" i="19" s="1"/>
  <c r="C1114" i="19"/>
  <c r="D1114" i="19"/>
  <c r="C1113" i="19"/>
  <c r="D1113" i="19"/>
  <c r="C1112" i="19"/>
  <c r="D1112" i="19"/>
  <c r="C1111" i="19"/>
  <c r="D1111" i="19"/>
  <c r="C1110" i="19"/>
  <c r="D1110" i="19"/>
  <c r="C1109" i="19"/>
  <c r="D1109" i="19" s="1"/>
  <c r="G1109" i="19" s="1"/>
  <c r="C1108" i="19"/>
  <c r="D1108" i="19"/>
  <c r="C1107" i="19"/>
  <c r="D1107" i="19"/>
  <c r="C1106" i="19"/>
  <c r="D1106" i="19"/>
  <c r="C1105" i="19"/>
  <c r="D1105" i="19" s="1"/>
  <c r="G1105" i="19" s="1"/>
  <c r="C1104" i="19"/>
  <c r="D1104" i="19" s="1"/>
  <c r="G1104" i="19" s="1"/>
  <c r="C1103" i="19"/>
  <c r="D1103" i="19"/>
  <c r="C1102" i="19"/>
  <c r="D1102" i="19" s="1"/>
  <c r="C1101" i="19"/>
  <c r="D1101" i="19"/>
  <c r="G1101" i="19"/>
  <c r="C1100" i="19"/>
  <c r="D1100" i="19"/>
  <c r="C1099" i="19"/>
  <c r="D1099" i="19" s="1"/>
  <c r="C1098" i="19"/>
  <c r="D1098" i="19"/>
  <c r="C1097" i="19"/>
  <c r="D1097" i="19"/>
  <c r="G1097" i="19" s="1"/>
  <c r="C1096" i="19"/>
  <c r="D1096" i="19" s="1"/>
  <c r="C1095" i="19"/>
  <c r="D1095" i="19"/>
  <c r="G1095" i="19"/>
  <c r="C1094" i="19"/>
  <c r="D1094" i="19"/>
  <c r="C1093" i="19"/>
  <c r="D1093" i="19"/>
  <c r="G1093" i="19"/>
  <c r="C1092" i="19"/>
  <c r="C1091" i="19"/>
  <c r="D1091" i="19"/>
  <c r="C1090" i="19"/>
  <c r="D1090" i="19"/>
  <c r="G1090" i="19"/>
  <c r="C1089" i="19"/>
  <c r="D1089" i="19" s="1"/>
  <c r="C1088" i="19"/>
  <c r="D1088" i="19" s="1"/>
  <c r="G1088" i="19" s="1"/>
  <c r="C1087" i="19"/>
  <c r="D1087" i="19" s="1"/>
  <c r="C1086" i="19"/>
  <c r="D1086" i="19" s="1"/>
  <c r="G1086" i="19" s="1"/>
  <c r="C1085" i="19"/>
  <c r="D1085" i="19"/>
  <c r="G1085" i="19" s="1"/>
  <c r="C1084" i="19"/>
  <c r="D1084" i="19"/>
  <c r="C1083" i="19"/>
  <c r="D1083" i="19" s="1"/>
  <c r="G1083" i="19" s="1"/>
  <c r="C1082" i="19"/>
  <c r="D1082" i="19" s="1"/>
  <c r="C1081" i="19"/>
  <c r="C1080" i="19"/>
  <c r="D1080" i="19" s="1"/>
  <c r="C1079" i="19"/>
  <c r="D1079" i="19" s="1"/>
  <c r="C1078" i="19"/>
  <c r="D1078" i="19" s="1"/>
  <c r="C1077" i="19"/>
  <c r="D1077" i="19" s="1"/>
  <c r="C1076" i="19"/>
  <c r="D1076" i="19"/>
  <c r="C1075" i="19"/>
  <c r="D1075" i="19"/>
  <c r="C1074" i="19"/>
  <c r="D1074" i="19"/>
  <c r="C1073" i="19"/>
  <c r="D1073" i="19"/>
  <c r="G1073" i="19"/>
  <c r="C1072" i="19"/>
  <c r="D1072" i="19" s="1"/>
  <c r="C1071" i="19"/>
  <c r="D1071" i="19"/>
  <c r="G1071" i="19"/>
  <c r="C1070" i="19"/>
  <c r="D1070" i="19" s="1"/>
  <c r="C1069" i="19"/>
  <c r="D1069" i="19" s="1"/>
  <c r="C1068" i="19"/>
  <c r="D1068" i="19"/>
  <c r="C1067" i="19"/>
  <c r="D1067" i="19"/>
  <c r="C1066" i="19"/>
  <c r="D1066" i="19" s="1"/>
  <c r="C1065" i="19"/>
  <c r="D1065" i="19"/>
  <c r="C1064" i="19"/>
  <c r="D1064" i="19" s="1"/>
  <c r="C1063" i="19"/>
  <c r="C1062" i="19"/>
  <c r="D1062" i="19" s="1"/>
  <c r="C1061" i="19"/>
  <c r="D1061" i="19"/>
  <c r="G1061" i="19"/>
  <c r="C1060" i="19"/>
  <c r="D1060" i="19" s="1"/>
  <c r="C1059" i="19"/>
  <c r="D1059" i="19"/>
  <c r="C1058" i="19"/>
  <c r="D1058" i="19"/>
  <c r="C1057" i="19"/>
  <c r="D1057" i="19" s="1"/>
  <c r="G1057" i="19"/>
  <c r="C1056" i="19"/>
  <c r="D1056" i="19" s="1"/>
  <c r="C1055" i="19"/>
  <c r="D1055" i="19" s="1"/>
  <c r="C1054" i="19"/>
  <c r="D1054" i="19"/>
  <c r="C1053" i="19"/>
  <c r="D1053" i="19"/>
  <c r="C1052" i="19"/>
  <c r="D1052" i="19"/>
  <c r="G1052" i="19"/>
  <c r="C1051" i="19"/>
  <c r="D1051" i="19" s="1"/>
  <c r="C1050" i="19"/>
  <c r="D1050" i="19"/>
  <c r="C1049" i="19"/>
  <c r="D1049" i="19" s="1"/>
  <c r="G1049" i="19"/>
  <c r="C1048" i="19"/>
  <c r="D1048" i="19" s="1"/>
  <c r="C1047" i="19"/>
  <c r="D1047" i="19"/>
  <c r="C1046" i="19"/>
  <c r="D1046" i="19"/>
  <c r="G1046" i="19" s="1"/>
  <c r="C1045" i="19"/>
  <c r="D1045" i="19" s="1"/>
  <c r="G1045" i="19" s="1"/>
  <c r="C1044" i="19"/>
  <c r="D1044" i="19" s="1"/>
  <c r="C1043" i="19"/>
  <c r="D1043" i="19"/>
  <c r="C1042" i="19"/>
  <c r="D1042" i="19"/>
  <c r="C1041" i="19"/>
  <c r="D1041" i="19"/>
  <c r="C1040" i="19"/>
  <c r="D1040" i="19"/>
  <c r="C1039" i="19"/>
  <c r="D1039" i="19" s="1"/>
  <c r="G1039" i="19" s="1"/>
  <c r="C1038" i="19"/>
  <c r="D1038" i="19"/>
  <c r="C1037" i="19"/>
  <c r="D1037" i="19"/>
  <c r="G1037" i="19" s="1"/>
  <c r="C1036" i="19"/>
  <c r="D1036" i="19" s="1"/>
  <c r="C1035" i="19"/>
  <c r="D1035" i="19"/>
  <c r="C1034" i="19"/>
  <c r="D1034" i="19"/>
  <c r="C1033" i="19"/>
  <c r="D1033" i="19" s="1"/>
  <c r="C1032" i="19"/>
  <c r="D1032" i="19" s="1"/>
  <c r="C1031" i="19"/>
  <c r="D1031" i="19" s="1"/>
  <c r="G1031" i="19" s="1"/>
  <c r="C1030" i="19"/>
  <c r="D1030" i="19" s="1"/>
  <c r="C1029" i="19"/>
  <c r="D1029" i="19"/>
  <c r="C1028" i="19"/>
  <c r="D1028" i="19"/>
  <c r="G1028" i="19" s="1"/>
  <c r="C1027" i="19"/>
  <c r="D1027" i="19"/>
  <c r="C1026" i="19"/>
  <c r="D1026" i="19"/>
  <c r="C1025" i="19"/>
  <c r="D1025" i="19" s="1"/>
  <c r="C1024" i="19"/>
  <c r="D1024" i="19" s="1"/>
  <c r="C1023" i="19"/>
  <c r="D1023" i="19"/>
  <c r="C1022" i="19"/>
  <c r="D1022" i="19" s="1"/>
  <c r="C1021" i="19"/>
  <c r="D1021" i="19" s="1"/>
  <c r="G1021" i="19"/>
  <c r="C1020" i="19"/>
  <c r="D1020" i="19"/>
  <c r="C1019" i="19"/>
  <c r="D1019" i="19"/>
  <c r="C1018" i="19"/>
  <c r="D1018" i="19" s="1"/>
  <c r="C1017" i="19"/>
  <c r="D1017" i="19"/>
  <c r="C1016" i="19"/>
  <c r="D1016" i="19"/>
  <c r="C1015" i="19"/>
  <c r="D1015" i="19"/>
  <c r="C1014" i="19"/>
  <c r="D1014" i="19"/>
  <c r="G1014" i="19"/>
  <c r="C1013" i="19"/>
  <c r="D1013" i="19"/>
  <c r="C1012" i="19"/>
  <c r="D1012" i="19" s="1"/>
  <c r="C1011" i="19"/>
  <c r="D1011" i="19"/>
  <c r="G1011" i="19"/>
  <c r="C1010" i="19"/>
  <c r="D1010" i="19"/>
  <c r="C1009" i="19"/>
  <c r="D1009" i="19"/>
  <c r="G1009" i="19"/>
  <c r="C1008" i="19"/>
  <c r="C1007" i="19"/>
  <c r="D1007" i="19"/>
  <c r="C1006" i="19"/>
  <c r="D1006" i="19"/>
  <c r="C1005" i="19"/>
  <c r="D1005" i="19"/>
  <c r="C1004" i="19"/>
  <c r="D1004" i="19"/>
  <c r="C1003" i="19"/>
  <c r="C1002" i="19"/>
  <c r="D1002" i="19"/>
  <c r="G1002" i="19"/>
  <c r="C1001" i="19"/>
  <c r="D1001" i="19"/>
  <c r="G1001" i="19" s="1"/>
  <c r="C1000" i="19"/>
  <c r="D1000" i="19"/>
  <c r="C999" i="19"/>
  <c r="D999" i="19" s="1"/>
  <c r="C998" i="19"/>
  <c r="D998" i="19"/>
  <c r="C997" i="19"/>
  <c r="D997" i="19"/>
  <c r="G997" i="19"/>
  <c r="C996" i="19"/>
  <c r="D996" i="19"/>
  <c r="C995" i="19"/>
  <c r="D995" i="19" s="1"/>
  <c r="G995" i="19" s="1"/>
  <c r="C994" i="19"/>
  <c r="D994" i="19"/>
  <c r="C993" i="19"/>
  <c r="D993" i="19"/>
  <c r="C992" i="19"/>
  <c r="D992" i="19"/>
  <c r="C991" i="19"/>
  <c r="D991" i="19"/>
  <c r="C990" i="19"/>
  <c r="D990" i="19"/>
  <c r="G990" i="19"/>
  <c r="C989" i="19"/>
  <c r="D989" i="19"/>
  <c r="C988" i="19"/>
  <c r="D988" i="19" s="1"/>
  <c r="C987" i="19"/>
  <c r="D987" i="19" s="1"/>
  <c r="C986" i="19"/>
  <c r="D986" i="19"/>
  <c r="C985" i="19"/>
  <c r="D985" i="19"/>
  <c r="G985" i="19"/>
  <c r="C984" i="19"/>
  <c r="C983" i="19"/>
  <c r="D983" i="19" s="1"/>
  <c r="C982" i="19"/>
  <c r="D982" i="19" s="1"/>
  <c r="C981" i="19"/>
  <c r="D981" i="19" s="1"/>
  <c r="C980" i="19"/>
  <c r="D980" i="19" s="1"/>
  <c r="C979" i="19"/>
  <c r="C978" i="19"/>
  <c r="D978" i="19"/>
  <c r="G978" i="19" s="1"/>
  <c r="C977" i="19"/>
  <c r="D977" i="19"/>
  <c r="G977" i="19"/>
  <c r="C976" i="19"/>
  <c r="D976" i="19" s="1"/>
  <c r="C975" i="19"/>
  <c r="D975" i="19"/>
  <c r="C974" i="19"/>
  <c r="D974" i="19" s="1"/>
  <c r="C973" i="19"/>
  <c r="D973" i="19" s="1"/>
  <c r="G973" i="19" s="1"/>
  <c r="C972" i="19"/>
  <c r="D972" i="19"/>
  <c r="G972" i="19"/>
  <c r="C971" i="19"/>
  <c r="D971" i="19" s="1"/>
  <c r="G971" i="19" s="1"/>
  <c r="C970" i="19"/>
  <c r="D970" i="19"/>
  <c r="C969" i="19"/>
  <c r="D969" i="19"/>
  <c r="C968" i="19"/>
  <c r="D968" i="19"/>
  <c r="C967" i="19"/>
  <c r="D967" i="19" s="1"/>
  <c r="C966" i="19"/>
  <c r="D966" i="19" s="1"/>
  <c r="G966" i="19" s="1"/>
  <c r="C965" i="19"/>
  <c r="D965" i="19" s="1"/>
  <c r="G965" i="19"/>
  <c r="C964" i="19"/>
  <c r="D964" i="19"/>
  <c r="C963" i="19"/>
  <c r="D963" i="19" s="1"/>
  <c r="C962" i="19"/>
  <c r="D962" i="19" s="1"/>
  <c r="C961" i="19"/>
  <c r="D961" i="19" s="1"/>
  <c r="G961" i="19" s="1"/>
  <c r="C960" i="19"/>
  <c r="D960" i="19" s="1"/>
  <c r="C959" i="19"/>
  <c r="D959" i="19"/>
  <c r="C958" i="19"/>
  <c r="D958" i="19"/>
  <c r="C957" i="19"/>
  <c r="D957" i="19" s="1"/>
  <c r="G957" i="19" s="1"/>
  <c r="C956" i="19"/>
  <c r="D956" i="19" s="1"/>
  <c r="G956" i="19" s="1"/>
  <c r="C955" i="19"/>
  <c r="D955" i="19" s="1"/>
  <c r="C954" i="19"/>
  <c r="D954" i="19"/>
  <c r="G954" i="19" s="1"/>
  <c r="C953" i="19"/>
  <c r="D953" i="19"/>
  <c r="C952" i="19"/>
  <c r="D952" i="19"/>
  <c r="C951" i="19"/>
  <c r="D951" i="19" s="1"/>
  <c r="C950" i="19"/>
  <c r="D950" i="19"/>
  <c r="C949" i="19"/>
  <c r="D949" i="19" s="1"/>
  <c r="F949" i="19" s="1"/>
  <c r="C948" i="19"/>
  <c r="D948" i="19" s="1"/>
  <c r="C947" i="19"/>
  <c r="D947" i="19"/>
  <c r="C946" i="19"/>
  <c r="D946" i="19" s="1"/>
  <c r="G946" i="19" s="1"/>
  <c r="C945" i="19"/>
  <c r="D945" i="19"/>
  <c r="C944" i="19"/>
  <c r="D944" i="19" s="1"/>
  <c r="G944" i="19"/>
  <c r="C943" i="19"/>
  <c r="D943" i="19" s="1"/>
  <c r="C942" i="19"/>
  <c r="D942" i="19"/>
  <c r="C941" i="19"/>
  <c r="D941" i="19"/>
  <c r="G941" i="19"/>
  <c r="C940" i="19"/>
  <c r="D940" i="19" s="1"/>
  <c r="C939" i="19"/>
  <c r="D939" i="19" s="1"/>
  <c r="C938" i="19"/>
  <c r="D938" i="19"/>
  <c r="F938" i="19" s="1"/>
  <c r="C937" i="19"/>
  <c r="D937" i="19" s="1"/>
  <c r="F937" i="19" s="1"/>
  <c r="C936" i="19"/>
  <c r="D936" i="19"/>
  <c r="F936" i="19"/>
  <c r="C935" i="19"/>
  <c r="D935" i="19"/>
  <c r="C934" i="19"/>
  <c r="D934" i="19" s="1"/>
  <c r="C933" i="19"/>
  <c r="D933" i="19" s="1"/>
  <c r="C932" i="19"/>
  <c r="D932" i="19"/>
  <c r="F932" i="19"/>
  <c r="C931" i="19"/>
  <c r="D931" i="19"/>
  <c r="F931" i="19"/>
  <c r="C930" i="19"/>
  <c r="D930" i="19" s="1"/>
  <c r="C929" i="19"/>
  <c r="D929" i="19" s="1"/>
  <c r="C928" i="19"/>
  <c r="D928" i="19"/>
  <c r="F928" i="19" s="1"/>
  <c r="C927" i="19"/>
  <c r="D927" i="19"/>
  <c r="F927" i="19" s="1"/>
  <c r="C926" i="19"/>
  <c r="D926" i="19"/>
  <c r="C925" i="19"/>
  <c r="D925" i="19"/>
  <c r="F925" i="19" s="1"/>
  <c r="C924" i="19"/>
  <c r="D924" i="19"/>
  <c r="C923" i="19"/>
  <c r="D923" i="19"/>
  <c r="C922" i="19"/>
  <c r="D922" i="19" s="1"/>
  <c r="C921" i="19"/>
  <c r="D921" i="19" s="1"/>
  <c r="F921" i="19" s="1"/>
  <c r="C920" i="19"/>
  <c r="D920" i="19" s="1"/>
  <c r="C919" i="19"/>
  <c r="D919" i="19" s="1"/>
  <c r="C918" i="19"/>
  <c r="D918" i="19"/>
  <c r="C917" i="19"/>
  <c r="D917" i="19"/>
  <c r="F917" i="19"/>
  <c r="C916" i="19"/>
  <c r="D916" i="19"/>
  <c r="C915" i="19"/>
  <c r="D915" i="19"/>
  <c r="C914" i="19"/>
  <c r="D914" i="19" s="1"/>
  <c r="F914" i="19" s="1"/>
  <c r="C913" i="19"/>
  <c r="D913" i="19"/>
  <c r="C912" i="19"/>
  <c r="D912" i="19"/>
  <c r="F912" i="19" s="1"/>
  <c r="C911" i="19"/>
  <c r="D911" i="19"/>
  <c r="C910" i="19"/>
  <c r="D910" i="19" s="1"/>
  <c r="F910" i="19" s="1"/>
  <c r="C909" i="19"/>
  <c r="D909" i="19"/>
  <c r="F909" i="19" s="1"/>
  <c r="C908" i="19"/>
  <c r="D908" i="19"/>
  <c r="C907" i="19"/>
  <c r="D907" i="19" s="1"/>
  <c r="C906" i="19"/>
  <c r="D906" i="19"/>
  <c r="C905" i="19"/>
  <c r="D905" i="19"/>
  <c r="F905" i="19" s="1"/>
  <c r="C904" i="19"/>
  <c r="D904" i="19"/>
  <c r="F904" i="19" s="1"/>
  <c r="C903" i="19"/>
  <c r="D903" i="19" s="1"/>
  <c r="C902" i="19"/>
  <c r="D902" i="19" s="1"/>
  <c r="F902" i="19" s="1"/>
  <c r="C901" i="19"/>
  <c r="D901" i="19" s="1"/>
  <c r="F901" i="19" s="1"/>
  <c r="C900" i="19"/>
  <c r="D900" i="19" s="1"/>
  <c r="C899" i="19"/>
  <c r="D899" i="19"/>
  <c r="F899" i="19"/>
  <c r="C898" i="19"/>
  <c r="D898" i="19"/>
  <c r="C897" i="19"/>
  <c r="D897" i="19"/>
  <c r="F897" i="19"/>
  <c r="C896" i="19"/>
  <c r="D896" i="19" s="1"/>
  <c r="C895" i="19"/>
  <c r="C894" i="19"/>
  <c r="D894" i="19" s="1"/>
  <c r="C893" i="19"/>
  <c r="D893" i="19"/>
  <c r="F893" i="19" s="1"/>
  <c r="C892" i="19"/>
  <c r="D892" i="19"/>
  <c r="F892" i="19" s="1"/>
  <c r="C891" i="19"/>
  <c r="D891" i="19"/>
  <c r="C890" i="19"/>
  <c r="D890" i="19"/>
  <c r="C889" i="19"/>
  <c r="D889" i="19" s="1"/>
  <c r="F889" i="19" s="1"/>
  <c r="C888" i="19"/>
  <c r="D888" i="19" s="1"/>
  <c r="C887" i="19"/>
  <c r="D887" i="19"/>
  <c r="F887" i="19" s="1"/>
  <c r="C886" i="19"/>
  <c r="D886" i="19" s="1"/>
  <c r="F886" i="19" s="1"/>
  <c r="C885" i="19"/>
  <c r="D885" i="19"/>
  <c r="F885" i="19"/>
  <c r="C884" i="19"/>
  <c r="D884" i="19" s="1"/>
  <c r="C883" i="19"/>
  <c r="D883" i="19"/>
  <c r="C882" i="19"/>
  <c r="D882" i="19" s="1"/>
  <c r="C881" i="19"/>
  <c r="D881" i="19"/>
  <c r="F881" i="19" s="1"/>
  <c r="C880" i="19"/>
  <c r="D880" i="19"/>
  <c r="F880" i="19"/>
  <c r="C879" i="19"/>
  <c r="D879" i="19" s="1"/>
  <c r="F879" i="19" s="1"/>
  <c r="C878" i="19"/>
  <c r="D878" i="19"/>
  <c r="F878" i="19" s="1"/>
  <c r="C877" i="19"/>
  <c r="D877" i="19" s="1"/>
  <c r="C876" i="19"/>
  <c r="D876" i="19" s="1"/>
  <c r="C875" i="19"/>
  <c r="D875" i="19" s="1"/>
  <c r="C874" i="19"/>
  <c r="D874" i="19"/>
  <c r="F874" i="19" s="1"/>
  <c r="C873" i="19"/>
  <c r="D873" i="19"/>
  <c r="C872" i="19"/>
  <c r="D872" i="19"/>
  <c r="C871" i="19"/>
  <c r="D871" i="19" s="1"/>
  <c r="C870" i="19"/>
  <c r="D870" i="19"/>
  <c r="C869" i="19"/>
  <c r="D869" i="19" s="1"/>
  <c r="F869" i="19" s="1"/>
  <c r="C868" i="19"/>
  <c r="D868" i="19" s="1"/>
  <c r="F868" i="19"/>
  <c r="C867" i="19"/>
  <c r="C866" i="19"/>
  <c r="D866" i="19"/>
  <c r="F866" i="19"/>
  <c r="C865" i="19"/>
  <c r="D865" i="19"/>
  <c r="F865" i="19" s="1"/>
  <c r="C864" i="19"/>
  <c r="D864" i="19" s="1"/>
  <c r="C863" i="19"/>
  <c r="D863" i="19" s="1"/>
  <c r="C862" i="19"/>
  <c r="D862" i="19"/>
  <c r="F862" i="19" s="1"/>
  <c r="C861" i="19"/>
  <c r="D861" i="19"/>
  <c r="C860" i="19"/>
  <c r="D860" i="19"/>
  <c r="C859" i="19"/>
  <c r="D859" i="19" s="1"/>
  <c r="C858" i="19"/>
  <c r="D858" i="19" s="1"/>
  <c r="C857" i="19"/>
  <c r="D857" i="19"/>
  <c r="G857" i="19"/>
  <c r="C856" i="19"/>
  <c r="D856" i="19"/>
  <c r="C855" i="19"/>
  <c r="D855" i="19"/>
  <c r="G855" i="19"/>
  <c r="C854" i="19"/>
  <c r="D854" i="19" s="1"/>
  <c r="G854" i="19"/>
  <c r="C853" i="19"/>
  <c r="D853" i="19" s="1"/>
  <c r="C852" i="19"/>
  <c r="D852" i="19"/>
  <c r="C851" i="19"/>
  <c r="D851" i="19" s="1"/>
  <c r="C850" i="19"/>
  <c r="D850" i="19"/>
  <c r="F850" i="19" s="1"/>
  <c r="C849" i="19"/>
  <c r="D849" i="19"/>
  <c r="C848" i="19"/>
  <c r="D848" i="19"/>
  <c r="F848" i="19" s="1"/>
  <c r="C847" i="19"/>
  <c r="D847" i="19"/>
  <c r="F847" i="19" s="1"/>
  <c r="C846" i="19"/>
  <c r="D846" i="19"/>
  <c r="C845" i="19"/>
  <c r="D845" i="19"/>
  <c r="C844" i="19"/>
  <c r="D844" i="19" s="1"/>
  <c r="F844" i="19" s="1"/>
  <c r="C843" i="19"/>
  <c r="D843" i="19" s="1"/>
  <c r="C842" i="19"/>
  <c r="D842" i="19" s="1"/>
  <c r="C841" i="19"/>
  <c r="D841" i="19"/>
  <c r="C840" i="19"/>
  <c r="D840" i="19"/>
  <c r="C839" i="19"/>
  <c r="D839" i="19"/>
  <c r="C838" i="19"/>
  <c r="D838" i="19" s="1"/>
  <c r="F838" i="19" s="1"/>
  <c r="C837" i="19"/>
  <c r="D837" i="19"/>
  <c r="F837" i="19" s="1"/>
  <c r="C836" i="19"/>
  <c r="D836" i="19"/>
  <c r="C835" i="19"/>
  <c r="D835" i="19" s="1"/>
  <c r="F835" i="19" s="1"/>
  <c r="C834" i="19"/>
  <c r="D834" i="19"/>
  <c r="C833" i="19"/>
  <c r="D833" i="19" s="1"/>
  <c r="C832" i="19"/>
  <c r="D832" i="19" s="1"/>
  <c r="C831" i="19"/>
  <c r="D831" i="19" s="1"/>
  <c r="G831" i="19"/>
  <c r="C830" i="19"/>
  <c r="D830" i="19" s="1"/>
  <c r="C829" i="19"/>
  <c r="D829" i="19" s="1"/>
  <c r="G829" i="19" s="1"/>
  <c r="C828" i="19"/>
  <c r="D828" i="19"/>
  <c r="C827" i="19"/>
  <c r="D827" i="19" s="1"/>
  <c r="G827" i="19" s="1"/>
  <c r="C826" i="19"/>
  <c r="D826" i="19"/>
  <c r="G826" i="19"/>
  <c r="C825" i="19"/>
  <c r="D825" i="19" s="1"/>
  <c r="C824" i="19"/>
  <c r="C823" i="19"/>
  <c r="D823" i="19"/>
  <c r="C822" i="19"/>
  <c r="D822" i="19" s="1"/>
  <c r="C821" i="19"/>
  <c r="D821" i="19" s="1"/>
  <c r="G821" i="19" s="1"/>
  <c r="C820" i="19"/>
  <c r="D820" i="19" s="1"/>
  <c r="C819" i="19"/>
  <c r="D819" i="19"/>
  <c r="G819" i="19"/>
  <c r="C818" i="19"/>
  <c r="D818" i="19" s="1"/>
  <c r="C817" i="19"/>
  <c r="D817" i="19"/>
  <c r="F817" i="19"/>
  <c r="C816" i="19"/>
  <c r="D816" i="19" s="1"/>
  <c r="C815" i="19"/>
  <c r="D815" i="19" s="1"/>
  <c r="F815" i="19" s="1"/>
  <c r="C814" i="19"/>
  <c r="D814" i="19"/>
  <c r="C813" i="19"/>
  <c r="D813" i="19" s="1"/>
  <c r="C812" i="19"/>
  <c r="D812" i="19"/>
  <c r="F812" i="19"/>
  <c r="C811" i="19"/>
  <c r="D811" i="19" s="1"/>
  <c r="C810" i="19"/>
  <c r="D810" i="19"/>
  <c r="C809" i="19"/>
  <c r="D809" i="19"/>
  <c r="C808" i="19"/>
  <c r="D808" i="19"/>
  <c r="C807" i="19"/>
  <c r="C806" i="19"/>
  <c r="D806" i="19" s="1"/>
  <c r="F806" i="19" s="1"/>
  <c r="C805" i="19"/>
  <c r="D805" i="19" s="1"/>
  <c r="F805" i="19" s="1"/>
  <c r="C804" i="19"/>
  <c r="D804" i="19"/>
  <c r="C803" i="19"/>
  <c r="D803" i="19" s="1"/>
  <c r="C802" i="19"/>
  <c r="D802" i="19" s="1"/>
  <c r="G802" i="19"/>
  <c r="C801" i="19"/>
  <c r="D801" i="19" s="1"/>
  <c r="C800" i="19"/>
  <c r="D800" i="19" s="1"/>
  <c r="C799" i="19"/>
  <c r="D799" i="19" s="1"/>
  <c r="C798" i="19"/>
  <c r="D798" i="19"/>
  <c r="C797" i="19"/>
  <c r="D797" i="19"/>
  <c r="C796" i="19"/>
  <c r="D796" i="19"/>
  <c r="C795" i="19"/>
  <c r="D795" i="19" s="1"/>
  <c r="G795" i="19" s="1"/>
  <c r="C794" i="19"/>
  <c r="D794" i="19"/>
  <c r="C793" i="19"/>
  <c r="D793" i="19" s="1"/>
  <c r="G793" i="19" s="1"/>
  <c r="C792" i="19"/>
  <c r="D792" i="19"/>
  <c r="C791" i="19"/>
  <c r="D791" i="19" s="1"/>
  <c r="C790" i="19"/>
  <c r="D790" i="19"/>
  <c r="G790" i="19" s="1"/>
  <c r="C789" i="19"/>
  <c r="D789" i="19"/>
  <c r="G789" i="19" s="1"/>
  <c r="C788" i="19"/>
  <c r="D788" i="19"/>
  <c r="C787" i="19"/>
  <c r="D787" i="19"/>
  <c r="C786" i="19"/>
  <c r="D786" i="19"/>
  <c r="C785" i="19"/>
  <c r="D785" i="19" s="1"/>
  <c r="G785" i="19" s="1"/>
  <c r="C784" i="19"/>
  <c r="D784" i="19" s="1"/>
  <c r="C783" i="19"/>
  <c r="D783" i="19"/>
  <c r="G783" i="19" s="1"/>
  <c r="C782" i="19"/>
  <c r="D782" i="19" s="1"/>
  <c r="C781" i="19"/>
  <c r="D781" i="19"/>
  <c r="C780" i="19"/>
  <c r="D780" i="19" s="1"/>
  <c r="C779" i="19"/>
  <c r="D779" i="19" s="1"/>
  <c r="C778" i="19"/>
  <c r="C777" i="19"/>
  <c r="D777" i="19"/>
  <c r="G777" i="19" s="1"/>
  <c r="C776" i="19"/>
  <c r="D776" i="19" s="1"/>
  <c r="G776" i="19" s="1"/>
  <c r="C775" i="19"/>
  <c r="D775" i="19"/>
  <c r="C774" i="19"/>
  <c r="D774" i="19"/>
  <c r="C773" i="19"/>
  <c r="D773" i="19" s="1"/>
  <c r="G773" i="19" s="1"/>
  <c r="C772" i="19"/>
  <c r="D772" i="19"/>
  <c r="C771" i="19"/>
  <c r="D771" i="19" s="1"/>
  <c r="G771" i="19" s="1"/>
  <c r="C770" i="19"/>
  <c r="D770" i="19" s="1"/>
  <c r="C769" i="19"/>
  <c r="D769" i="19"/>
  <c r="C768" i="19"/>
  <c r="D768" i="19"/>
  <c r="C767" i="19"/>
  <c r="D767" i="19"/>
  <c r="G767" i="19"/>
  <c r="C766" i="19"/>
  <c r="D766" i="19" s="1"/>
  <c r="G766" i="19" s="1"/>
  <c r="C765" i="19"/>
  <c r="D765" i="19" s="1"/>
  <c r="C764" i="19"/>
  <c r="D764" i="19"/>
  <c r="C763" i="19"/>
  <c r="D763" i="19"/>
  <c r="C762" i="19"/>
  <c r="D762" i="19"/>
  <c r="C761" i="19"/>
  <c r="D761" i="19"/>
  <c r="G761" i="19"/>
  <c r="C760" i="19"/>
  <c r="D760" i="19" s="1"/>
  <c r="G760" i="19" s="1"/>
  <c r="C759" i="19"/>
  <c r="D759" i="19"/>
  <c r="C758" i="19"/>
  <c r="D758" i="19"/>
  <c r="C757" i="19"/>
  <c r="D757" i="19"/>
  <c r="C756" i="19"/>
  <c r="D756" i="19"/>
  <c r="G756" i="19"/>
  <c r="C755" i="19"/>
  <c r="D755" i="19" s="1"/>
  <c r="C754" i="19"/>
  <c r="D754" i="19"/>
  <c r="C753" i="19"/>
  <c r="D753" i="19"/>
  <c r="C752" i="19"/>
  <c r="D752" i="19" s="1"/>
  <c r="C751" i="19"/>
  <c r="D751" i="19" s="1"/>
  <c r="C750" i="19"/>
  <c r="D750" i="19"/>
  <c r="C749" i="19"/>
  <c r="D749" i="19"/>
  <c r="G749" i="19"/>
  <c r="C748" i="19"/>
  <c r="D748" i="19"/>
  <c r="C747" i="19"/>
  <c r="D747" i="19"/>
  <c r="G747" i="19"/>
  <c r="C746" i="19"/>
  <c r="D746" i="19" s="1"/>
  <c r="G746" i="19" s="1"/>
  <c r="C745" i="19"/>
  <c r="D745" i="19" s="1"/>
  <c r="C744" i="19"/>
  <c r="D744" i="19"/>
  <c r="G744" i="19"/>
  <c r="C743" i="19"/>
  <c r="D743" i="19" s="1"/>
  <c r="C742" i="19"/>
  <c r="D742" i="19"/>
  <c r="C741" i="19"/>
  <c r="D741" i="19" s="1"/>
  <c r="G741" i="19" s="1"/>
  <c r="C740" i="19"/>
  <c r="D740" i="19"/>
  <c r="C739" i="19"/>
  <c r="D739" i="19"/>
  <c r="C738" i="19"/>
  <c r="D738" i="19"/>
  <c r="C737" i="19"/>
  <c r="D737" i="19"/>
  <c r="C736" i="19"/>
  <c r="D736" i="19"/>
  <c r="C735" i="19"/>
  <c r="D735" i="19" s="1"/>
  <c r="F735" i="19" s="1"/>
  <c r="C734" i="19"/>
  <c r="D734" i="19" s="1"/>
  <c r="C733" i="19"/>
  <c r="D733" i="19" s="1"/>
  <c r="C732" i="19"/>
  <c r="C731" i="19"/>
  <c r="D731" i="19"/>
  <c r="C730" i="19"/>
  <c r="D730" i="19"/>
  <c r="F730" i="19" s="1"/>
  <c r="C729" i="19"/>
  <c r="D729" i="19"/>
  <c r="C728" i="19"/>
  <c r="D728" i="19" s="1"/>
  <c r="C727" i="19"/>
  <c r="D727" i="19" s="1"/>
  <c r="C726" i="19"/>
  <c r="D726" i="19"/>
  <c r="C725" i="19"/>
  <c r="D725" i="19"/>
  <c r="C724" i="19"/>
  <c r="D724" i="19" s="1"/>
  <c r="C723" i="19"/>
  <c r="D723" i="19"/>
  <c r="C722" i="19"/>
  <c r="D722" i="19" s="1"/>
  <c r="F722" i="19" s="1"/>
  <c r="C721" i="19"/>
  <c r="D721" i="19" s="1"/>
  <c r="C720" i="19"/>
  <c r="D720" i="19"/>
  <c r="C719" i="19"/>
  <c r="D719" i="19"/>
  <c r="F719" i="19" s="1"/>
  <c r="C718" i="19"/>
  <c r="D718" i="19"/>
  <c r="C717" i="19"/>
  <c r="D717" i="19" s="1"/>
  <c r="F717" i="19" s="1"/>
  <c r="C716" i="19"/>
  <c r="D716" i="19" s="1"/>
  <c r="F716" i="19" s="1"/>
  <c r="C715" i="19"/>
  <c r="D715" i="19" s="1"/>
  <c r="C714" i="19"/>
  <c r="D714" i="19" s="1"/>
  <c r="F714" i="19" s="1"/>
  <c r="C713" i="19"/>
  <c r="D713" i="19"/>
  <c r="C712" i="19"/>
  <c r="D712" i="19" s="1"/>
  <c r="C711" i="19"/>
  <c r="D711" i="19"/>
  <c r="C710" i="19"/>
  <c r="D710" i="19" s="1"/>
  <c r="C709" i="19"/>
  <c r="D709" i="19" s="1"/>
  <c r="C708" i="19"/>
  <c r="D708" i="19" s="1"/>
  <c r="C707" i="19"/>
  <c r="D707" i="19"/>
  <c r="C706" i="19"/>
  <c r="D706" i="19" s="1"/>
  <c r="G706" i="19"/>
  <c r="C705" i="19"/>
  <c r="D705" i="19" s="1"/>
  <c r="C704" i="19"/>
  <c r="D704" i="19" s="1"/>
  <c r="C703" i="19"/>
  <c r="D703" i="19" s="1"/>
  <c r="C702" i="19"/>
  <c r="D702" i="19" s="1"/>
  <c r="C701" i="19"/>
  <c r="D701" i="19"/>
  <c r="G701" i="19"/>
  <c r="C700" i="19"/>
  <c r="D700" i="19" s="1"/>
  <c r="F700" i="19" s="1"/>
  <c r="C699" i="19"/>
  <c r="D699" i="19" s="1"/>
  <c r="F699" i="19"/>
  <c r="C698" i="19"/>
  <c r="D698" i="19" s="1"/>
  <c r="C697" i="19"/>
  <c r="D697" i="19"/>
  <c r="C696" i="19"/>
  <c r="D696" i="19"/>
  <c r="F696" i="19"/>
  <c r="C695" i="19"/>
  <c r="D695" i="19" s="1"/>
  <c r="F695" i="19" s="1"/>
  <c r="C694" i="19"/>
  <c r="D694" i="19" s="1"/>
  <c r="F694" i="19" s="1"/>
  <c r="C693" i="19"/>
  <c r="D693" i="19" s="1"/>
  <c r="C692" i="19"/>
  <c r="C691" i="19"/>
  <c r="D691" i="19"/>
  <c r="F691" i="19"/>
  <c r="C690" i="19"/>
  <c r="D690" i="19" s="1"/>
  <c r="F690" i="19" s="1"/>
  <c r="C689" i="19"/>
  <c r="D689" i="19"/>
  <c r="C688" i="19"/>
  <c r="D688" i="19" s="1"/>
  <c r="F688" i="19" s="1"/>
  <c r="C687" i="19"/>
  <c r="D687" i="19"/>
  <c r="F687" i="19"/>
  <c r="C686" i="19"/>
  <c r="D686" i="19"/>
  <c r="F686" i="19" s="1"/>
  <c r="C685" i="19"/>
  <c r="D685" i="19" s="1"/>
  <c r="F685" i="19" s="1"/>
  <c r="C684" i="19"/>
  <c r="D684" i="19" s="1"/>
  <c r="C683" i="19"/>
  <c r="C682" i="19"/>
  <c r="D682" i="19"/>
  <c r="C681" i="19"/>
  <c r="D681" i="19"/>
  <c r="F681" i="19" s="1"/>
  <c r="C680" i="19"/>
  <c r="D680" i="19"/>
  <c r="C679" i="19"/>
  <c r="D679" i="19" s="1"/>
  <c r="C678" i="19"/>
  <c r="D678" i="19" s="1"/>
  <c r="C677" i="19"/>
  <c r="D677" i="19" s="1"/>
  <c r="C676" i="19"/>
  <c r="D676" i="19"/>
  <c r="F676" i="19"/>
  <c r="C675" i="19"/>
  <c r="D675" i="19"/>
  <c r="F675" i="19"/>
  <c r="C674" i="19"/>
  <c r="D674" i="19" s="1"/>
  <c r="F674" i="19" s="1"/>
  <c r="C673" i="19"/>
  <c r="D673" i="19" s="1"/>
  <c r="C672" i="19"/>
  <c r="D672" i="19"/>
  <c r="C671" i="19"/>
  <c r="D671" i="19"/>
  <c r="F671" i="19"/>
  <c r="C670" i="19"/>
  <c r="C669" i="19"/>
  <c r="D669" i="19"/>
  <c r="F669" i="19" s="1"/>
  <c r="C668" i="19"/>
  <c r="D668" i="19" s="1"/>
  <c r="C667" i="19"/>
  <c r="D667" i="19" s="1"/>
  <c r="C666" i="19"/>
  <c r="D666" i="19"/>
  <c r="C665" i="19"/>
  <c r="D665" i="19"/>
  <c r="C664" i="19"/>
  <c r="D664" i="19"/>
  <c r="C663" i="19"/>
  <c r="D663" i="19" s="1"/>
  <c r="C662" i="19"/>
  <c r="D662" i="19" s="1"/>
  <c r="C661" i="19"/>
  <c r="D661" i="19" s="1"/>
  <c r="C660" i="19"/>
  <c r="D660" i="19"/>
  <c r="F660" i="19"/>
  <c r="C659" i="19"/>
  <c r="D659" i="19"/>
  <c r="C658" i="19"/>
  <c r="D658" i="19" s="1"/>
  <c r="C657" i="19"/>
  <c r="D657" i="19"/>
  <c r="C656" i="19"/>
  <c r="D656" i="19"/>
  <c r="C655" i="19"/>
  <c r="D655" i="19" s="1"/>
  <c r="C654" i="19"/>
  <c r="D654" i="19"/>
  <c r="C653" i="19"/>
  <c r="D653" i="19"/>
  <c r="F653" i="19"/>
  <c r="C652" i="19"/>
  <c r="D652" i="19" s="1"/>
  <c r="C651" i="19"/>
  <c r="D651" i="19"/>
  <c r="F651" i="19" s="1"/>
  <c r="C650" i="19"/>
  <c r="D650" i="19" s="1"/>
  <c r="C649" i="19"/>
  <c r="D649" i="19"/>
  <c r="F649" i="19" s="1"/>
  <c r="C648" i="19"/>
  <c r="D648" i="19"/>
  <c r="F648" i="19"/>
  <c r="C647" i="19"/>
  <c r="D647" i="19" s="1"/>
  <c r="C646" i="19"/>
  <c r="D646" i="19" s="1"/>
  <c r="F646" i="19" s="1"/>
  <c r="C645" i="19"/>
  <c r="D645" i="19" s="1"/>
  <c r="C644" i="19"/>
  <c r="D644" i="19"/>
  <c r="C643" i="19"/>
  <c r="D643" i="19" s="1"/>
  <c r="F643" i="19" s="1"/>
  <c r="C642" i="19"/>
  <c r="D642" i="19"/>
  <c r="C641" i="19"/>
  <c r="D641" i="19"/>
  <c r="F641" i="19" s="1"/>
  <c r="C640" i="19"/>
  <c r="D640" i="19" s="1"/>
  <c r="F640" i="19" s="1"/>
  <c r="C639" i="19"/>
  <c r="D639" i="19"/>
  <c r="C638" i="19"/>
  <c r="D638" i="19"/>
  <c r="C637" i="19"/>
  <c r="D637" i="19" s="1"/>
  <c r="C636" i="19"/>
  <c r="D636" i="19"/>
  <c r="C635" i="19"/>
  <c r="D635" i="19"/>
  <c r="F635" i="19" s="1"/>
  <c r="C634" i="19"/>
  <c r="D634" i="19"/>
  <c r="C633" i="19"/>
  <c r="D633" i="19" s="1"/>
  <c r="C632" i="19"/>
  <c r="D632" i="19" s="1"/>
  <c r="C631" i="19"/>
  <c r="D631" i="19" s="1"/>
  <c r="C630" i="19"/>
  <c r="D630" i="19"/>
  <c r="C629" i="19"/>
  <c r="D629" i="19" s="1"/>
  <c r="F629" i="19" s="1"/>
  <c r="C628" i="19"/>
  <c r="D628" i="19"/>
  <c r="G628" i="19"/>
  <c r="C627" i="19"/>
  <c r="D627" i="19" s="1"/>
  <c r="F627" i="19" s="1"/>
  <c r="C626" i="19"/>
  <c r="D626" i="19" s="1"/>
  <c r="C625" i="19"/>
  <c r="D625" i="19"/>
  <c r="C624" i="19"/>
  <c r="D624" i="19"/>
  <c r="F624" i="19"/>
  <c r="C623" i="19"/>
  <c r="D623" i="19"/>
  <c r="C622" i="19"/>
  <c r="D622" i="19"/>
  <c r="F622" i="19" s="1"/>
  <c r="C621" i="19"/>
  <c r="D621" i="19" s="1"/>
  <c r="C620" i="19"/>
  <c r="D620" i="19"/>
  <c r="C619" i="19"/>
  <c r="D619" i="19"/>
  <c r="C618" i="19"/>
  <c r="C617" i="19"/>
  <c r="D617" i="19" s="1"/>
  <c r="G617" i="19" s="1"/>
  <c r="C616" i="19"/>
  <c r="D616" i="19" s="1"/>
  <c r="G616" i="19" s="1"/>
  <c r="C615" i="19"/>
  <c r="D615" i="19" s="1"/>
  <c r="C614" i="19"/>
  <c r="D614" i="19" s="1"/>
  <c r="C613" i="19"/>
  <c r="D613" i="19"/>
  <c r="F613" i="19" s="1"/>
  <c r="C612" i="19"/>
  <c r="D612" i="19" s="1"/>
  <c r="F612" i="19"/>
  <c r="C611" i="19"/>
  <c r="D611" i="19"/>
  <c r="C610" i="19"/>
  <c r="D610" i="19"/>
  <c r="F610" i="19" s="1"/>
  <c r="C609" i="19"/>
  <c r="D609" i="19" s="1"/>
  <c r="F609" i="19" s="1"/>
  <c r="C608" i="19"/>
  <c r="D608" i="19"/>
  <c r="C607" i="19"/>
  <c r="C606" i="19"/>
  <c r="D606" i="19" s="1"/>
  <c r="C605" i="19"/>
  <c r="D605" i="19"/>
  <c r="C604" i="19"/>
  <c r="D604" i="19"/>
  <c r="F604" i="19"/>
  <c r="C603" i="19"/>
  <c r="D603" i="19"/>
  <c r="F603" i="19"/>
  <c r="C602" i="19"/>
  <c r="D602" i="19" s="1"/>
  <c r="F602" i="19" s="1"/>
  <c r="C601" i="19"/>
  <c r="D601" i="19" s="1"/>
  <c r="F601" i="19" s="1"/>
  <c r="C600" i="19"/>
  <c r="D600" i="19"/>
  <c r="C599" i="19"/>
  <c r="D599" i="19" s="1"/>
  <c r="C598" i="19"/>
  <c r="C597" i="19"/>
  <c r="D597" i="19"/>
  <c r="C596" i="19"/>
  <c r="D596" i="19" s="1"/>
  <c r="C595" i="19"/>
  <c r="D595" i="19" s="1"/>
  <c r="C594" i="19"/>
  <c r="D594" i="19" s="1"/>
  <c r="F594" i="19" s="1"/>
  <c r="C593" i="19"/>
  <c r="D593" i="19" s="1"/>
  <c r="C592" i="19"/>
  <c r="D592" i="19"/>
  <c r="F592" i="19"/>
  <c r="C591" i="19"/>
  <c r="D591" i="19"/>
  <c r="F591" i="19"/>
  <c r="C590" i="19"/>
  <c r="D590" i="19" s="1"/>
  <c r="C589" i="19"/>
  <c r="D589" i="19" s="1"/>
  <c r="C588" i="19"/>
  <c r="D588" i="19" s="1"/>
  <c r="F588" i="19" s="1"/>
  <c r="C587" i="19"/>
  <c r="D587" i="19"/>
  <c r="C586" i="19"/>
  <c r="D586" i="19"/>
  <c r="C585" i="19"/>
  <c r="D585" i="19"/>
  <c r="C584" i="19"/>
  <c r="D584" i="19" s="1"/>
  <c r="F584" i="19" s="1"/>
  <c r="C583" i="19"/>
  <c r="D583" i="19" s="1"/>
  <c r="F583" i="19" s="1"/>
  <c r="C582" i="19"/>
  <c r="D582" i="19" s="1"/>
  <c r="F582" i="19" s="1"/>
  <c r="C581" i="19"/>
  <c r="D581" i="19" s="1"/>
  <c r="F581" i="19" s="1"/>
  <c r="C580" i="19"/>
  <c r="D580" i="19"/>
  <c r="F580" i="19"/>
  <c r="C579" i="19"/>
  <c r="D579" i="19" s="1"/>
  <c r="F579" i="19" s="1"/>
  <c r="C578" i="19"/>
  <c r="D578" i="19" s="1"/>
  <c r="C577" i="19"/>
  <c r="D577" i="19" s="1"/>
  <c r="C576" i="19"/>
  <c r="D576" i="19" s="1"/>
  <c r="C575" i="19"/>
  <c r="D575" i="19"/>
  <c r="F575" i="19"/>
  <c r="C574" i="19"/>
  <c r="D574" i="19" s="1"/>
  <c r="C573" i="19"/>
  <c r="D573" i="19"/>
  <c r="C572" i="19"/>
  <c r="D572" i="19" s="1"/>
  <c r="C571" i="19"/>
  <c r="D571" i="19" s="1"/>
  <c r="F571" i="19" s="1"/>
  <c r="C570" i="19"/>
  <c r="D570" i="19" s="1"/>
  <c r="C569" i="19"/>
  <c r="D569" i="19"/>
  <c r="F569" i="19" s="1"/>
  <c r="C568" i="19"/>
  <c r="D568" i="19"/>
  <c r="F568" i="19" s="1"/>
  <c r="C567" i="19"/>
  <c r="D567" i="19"/>
  <c r="C566" i="19"/>
  <c r="D566" i="19" s="1"/>
  <c r="F566" i="19" s="1"/>
  <c r="C565" i="19"/>
  <c r="D565" i="19" s="1"/>
  <c r="C564" i="19"/>
  <c r="D564" i="19" s="1"/>
  <c r="C563" i="19"/>
  <c r="D563" i="19"/>
  <c r="F563" i="19" s="1"/>
  <c r="C562" i="19"/>
  <c r="D562" i="19" s="1"/>
  <c r="C561" i="19"/>
  <c r="D561" i="19"/>
  <c r="C560" i="19"/>
  <c r="D560" i="19"/>
  <c r="C559" i="19"/>
  <c r="D559" i="19" s="1"/>
  <c r="C558" i="19"/>
  <c r="D558" i="19"/>
  <c r="C557" i="19"/>
  <c r="D557" i="19"/>
  <c r="F557" i="19" s="1"/>
  <c r="C556" i="19"/>
  <c r="D556" i="19" s="1"/>
  <c r="C555" i="19"/>
  <c r="D555" i="19"/>
  <c r="C554" i="19"/>
  <c r="D554" i="19" s="1"/>
  <c r="F554" i="19" s="1"/>
  <c r="C553" i="19"/>
  <c r="D553" i="19"/>
  <c r="C552" i="19"/>
  <c r="D552" i="19"/>
  <c r="C551" i="19"/>
  <c r="D551" i="19" s="1"/>
  <c r="F551" i="19"/>
  <c r="C550" i="19"/>
  <c r="D550" i="19" s="1"/>
  <c r="C549" i="19"/>
  <c r="D549" i="19"/>
  <c r="C548" i="19"/>
  <c r="D548" i="19" s="1"/>
  <c r="C547" i="19"/>
  <c r="D547" i="19"/>
  <c r="C546" i="19"/>
  <c r="D546" i="19"/>
  <c r="F546" i="19"/>
  <c r="C545" i="19"/>
  <c r="D545" i="19"/>
  <c r="F545" i="19" s="1"/>
  <c r="C544" i="19"/>
  <c r="D544" i="19"/>
  <c r="C543" i="19"/>
  <c r="D543" i="19" s="1"/>
  <c r="C542" i="19"/>
  <c r="D542" i="19"/>
  <c r="F542" i="19"/>
  <c r="C541" i="19"/>
  <c r="D541" i="19"/>
  <c r="C540" i="19"/>
  <c r="D540" i="19" s="1"/>
  <c r="C539" i="19"/>
  <c r="D539" i="19" s="1"/>
  <c r="C538" i="19"/>
  <c r="D538" i="19"/>
  <c r="C537" i="19"/>
  <c r="D537" i="19"/>
  <c r="C536" i="19"/>
  <c r="D536" i="19"/>
  <c r="F536" i="19"/>
  <c r="C535" i="19"/>
  <c r="D535" i="19"/>
  <c r="F535" i="19" s="1"/>
  <c r="C534" i="19"/>
  <c r="D534" i="19" s="1"/>
  <c r="C533" i="19"/>
  <c r="D533" i="19"/>
  <c r="F533" i="19" s="1"/>
  <c r="C532" i="19"/>
  <c r="D532" i="19"/>
  <c r="F532" i="19"/>
  <c r="C531" i="19"/>
  <c r="D531" i="19"/>
  <c r="C530" i="19"/>
  <c r="D530" i="19"/>
  <c r="F530" i="19" s="1"/>
  <c r="C529" i="19"/>
  <c r="D529" i="19" s="1"/>
  <c r="C528" i="19"/>
  <c r="D528" i="19" s="1"/>
  <c r="C527" i="19"/>
  <c r="D527" i="19"/>
  <c r="F527" i="19" s="1"/>
  <c r="C526" i="19"/>
  <c r="D526" i="19"/>
  <c r="C525" i="19"/>
  <c r="D525" i="19" s="1"/>
  <c r="C524" i="19"/>
  <c r="D524" i="19"/>
  <c r="C523" i="19"/>
  <c r="D523" i="19" s="1"/>
  <c r="C522" i="19"/>
  <c r="D522" i="19"/>
  <c r="F522" i="19"/>
  <c r="C521" i="19"/>
  <c r="D521" i="19"/>
  <c r="C520" i="19"/>
  <c r="D520" i="19"/>
  <c r="C519" i="19"/>
  <c r="D519" i="19"/>
  <c r="C518" i="19"/>
  <c r="D518" i="19" s="1"/>
  <c r="F518" i="19" s="1"/>
  <c r="C517" i="19"/>
  <c r="D517" i="19"/>
  <c r="C516" i="19"/>
  <c r="D516" i="19" s="1"/>
  <c r="C515" i="19"/>
  <c r="D515" i="19"/>
  <c r="C514" i="19"/>
  <c r="D514" i="19"/>
  <c r="F514" i="19" s="1"/>
  <c r="C513" i="19"/>
  <c r="D513" i="19"/>
  <c r="F513" i="19"/>
  <c r="C512" i="19"/>
  <c r="D512" i="19"/>
  <c r="C511" i="19"/>
  <c r="D511" i="19" s="1"/>
  <c r="C510" i="19"/>
  <c r="D510" i="19"/>
  <c r="F510" i="19"/>
  <c r="C509" i="19"/>
  <c r="D509" i="19"/>
  <c r="F509" i="19" s="1"/>
  <c r="C508" i="19"/>
  <c r="D508" i="19"/>
  <c r="C507" i="19"/>
  <c r="D507" i="19"/>
  <c r="C506" i="19"/>
  <c r="D506" i="19" s="1"/>
  <c r="F506" i="19" s="1"/>
  <c r="C505" i="19"/>
  <c r="D505" i="19"/>
  <c r="C504" i="19"/>
  <c r="D504" i="19"/>
  <c r="F504" i="19"/>
  <c r="C503" i="19"/>
  <c r="D503" i="19" s="1"/>
  <c r="C502" i="19"/>
  <c r="D502" i="19"/>
  <c r="C501" i="19"/>
  <c r="D501" i="19" s="1"/>
  <c r="C500" i="19"/>
  <c r="D500" i="19"/>
  <c r="C499" i="19"/>
  <c r="D499" i="19" s="1"/>
  <c r="F499" i="19" s="1"/>
  <c r="C498" i="19"/>
  <c r="D498" i="19"/>
  <c r="C497" i="19"/>
  <c r="D497" i="19" s="1"/>
  <c r="C496" i="19"/>
  <c r="C495" i="19"/>
  <c r="D495" i="19"/>
  <c r="C494" i="19"/>
  <c r="D494" i="19"/>
  <c r="F494" i="19"/>
  <c r="C493" i="19"/>
  <c r="D493" i="19" s="1"/>
  <c r="C492" i="19"/>
  <c r="D492" i="19" s="1"/>
  <c r="C491" i="19"/>
  <c r="D491" i="19" s="1"/>
  <c r="F491" i="19" s="1"/>
  <c r="C490" i="19"/>
  <c r="C489" i="19"/>
  <c r="D489" i="19"/>
  <c r="C488" i="19"/>
  <c r="D488" i="19" s="1"/>
  <c r="C487" i="19"/>
  <c r="C486" i="19"/>
  <c r="D486" i="19"/>
  <c r="F486" i="19" s="1"/>
  <c r="C485" i="19"/>
  <c r="D485" i="19" s="1"/>
  <c r="F485" i="19" s="1"/>
  <c r="C484" i="19"/>
  <c r="D484" i="19" s="1"/>
  <c r="F484" i="19" s="1"/>
  <c r="C483" i="19"/>
  <c r="D483" i="19" s="1"/>
  <c r="F483" i="19" s="1"/>
  <c r="C482" i="19"/>
  <c r="D482" i="19"/>
  <c r="C481" i="19"/>
  <c r="D481" i="19"/>
  <c r="F481" i="19" s="1"/>
  <c r="C480" i="19"/>
  <c r="D480" i="19"/>
  <c r="C479" i="19"/>
  <c r="D479" i="19" s="1"/>
  <c r="C478" i="19"/>
  <c r="D478" i="19" s="1"/>
  <c r="F478" i="19" s="1"/>
  <c r="C477" i="19"/>
  <c r="D477" i="19" s="1"/>
  <c r="F477" i="19" s="1"/>
  <c r="C476" i="19"/>
  <c r="D476" i="19" s="1"/>
  <c r="C475" i="19"/>
  <c r="D475" i="19"/>
  <c r="C474" i="19"/>
  <c r="D474" i="19" s="1"/>
  <c r="C473" i="19"/>
  <c r="D473" i="19" s="1"/>
  <c r="F473" i="19" s="1"/>
  <c r="C472" i="19"/>
  <c r="D472" i="19"/>
  <c r="F472" i="19" s="1"/>
  <c r="C471" i="19"/>
  <c r="D471" i="19" s="1"/>
  <c r="C470" i="19"/>
  <c r="D470" i="19"/>
  <c r="F470" i="19" s="1"/>
  <c r="C469" i="19"/>
  <c r="D469" i="19" s="1"/>
  <c r="F469" i="19" s="1"/>
  <c r="C468" i="19"/>
  <c r="D468" i="19" s="1"/>
  <c r="C467" i="19"/>
  <c r="D467" i="19" s="1"/>
  <c r="F467" i="19" s="1"/>
  <c r="C466" i="19"/>
  <c r="D466" i="19"/>
  <c r="C465" i="19"/>
  <c r="D465" i="19"/>
  <c r="C464" i="19"/>
  <c r="D464" i="19"/>
  <c r="C463" i="19"/>
  <c r="D463" i="19" s="1"/>
  <c r="C462" i="19"/>
  <c r="D462" i="19"/>
  <c r="C461" i="19"/>
  <c r="D461" i="19" s="1"/>
  <c r="F461" i="19" s="1"/>
  <c r="C460" i="19"/>
  <c r="D460" i="19"/>
  <c r="F460" i="19"/>
  <c r="C459" i="19"/>
  <c r="D459" i="19"/>
  <c r="C458" i="19"/>
  <c r="D458" i="19" s="1"/>
  <c r="C457" i="19"/>
  <c r="D457" i="19" s="1"/>
  <c r="C456" i="19"/>
  <c r="D456" i="19"/>
  <c r="C455" i="19"/>
  <c r="D455" i="19"/>
  <c r="F455" i="19"/>
  <c r="C454" i="19"/>
  <c r="D454" i="19"/>
  <c r="C453" i="19"/>
  <c r="C452" i="19"/>
  <c r="D452" i="19" s="1"/>
  <c r="C451" i="19"/>
  <c r="D451" i="19" s="1"/>
  <c r="F451" i="19" s="1"/>
  <c r="C450" i="19"/>
  <c r="D450" i="19" s="1"/>
  <c r="C449" i="19"/>
  <c r="D449" i="19"/>
  <c r="F449" i="19"/>
  <c r="C448" i="19"/>
  <c r="D448" i="19"/>
  <c r="F448" i="19"/>
  <c r="C447" i="19"/>
  <c r="D447" i="19" s="1"/>
  <c r="C446" i="19"/>
  <c r="D446" i="19" s="1"/>
  <c r="C445" i="19"/>
  <c r="D445" i="19" s="1"/>
  <c r="C444" i="19"/>
  <c r="D444" i="19"/>
  <c r="C443" i="19"/>
  <c r="D443" i="19"/>
  <c r="C442" i="19"/>
  <c r="D442" i="19"/>
  <c r="C441" i="19"/>
  <c r="D441" i="19"/>
  <c r="C440" i="19"/>
  <c r="D440" i="19" s="1"/>
  <c r="F440" i="19" s="1"/>
  <c r="C439" i="19"/>
  <c r="D439" i="19"/>
  <c r="C438" i="19"/>
  <c r="D438" i="19" s="1"/>
  <c r="C437" i="19"/>
  <c r="D437" i="19"/>
  <c r="C436" i="19"/>
  <c r="D436" i="19"/>
  <c r="F436" i="19"/>
  <c r="C435" i="19"/>
  <c r="D435" i="19"/>
  <c r="F435" i="19"/>
  <c r="C434" i="19"/>
  <c r="D434" i="19"/>
  <c r="C433" i="19"/>
  <c r="D433" i="19" s="1"/>
  <c r="C432" i="19"/>
  <c r="D432" i="19"/>
  <c r="C431" i="19"/>
  <c r="D431" i="19" s="1"/>
  <c r="C430" i="19"/>
  <c r="D430" i="19"/>
  <c r="F430" i="19"/>
  <c r="C429" i="19"/>
  <c r="D429" i="19" s="1"/>
  <c r="C428" i="19"/>
  <c r="D428" i="19"/>
  <c r="F428" i="19" s="1"/>
  <c r="C427" i="19"/>
  <c r="D427" i="19"/>
  <c r="F427" i="19"/>
  <c r="C426" i="19"/>
  <c r="D426" i="19" s="1"/>
  <c r="C425" i="19"/>
  <c r="D425" i="19"/>
  <c r="F425" i="19"/>
  <c r="C424" i="19"/>
  <c r="D424" i="19"/>
  <c r="F424" i="19"/>
  <c r="C423" i="19"/>
  <c r="D423" i="19" s="1"/>
  <c r="C422" i="19"/>
  <c r="D422" i="19"/>
  <c r="C421" i="19"/>
  <c r="D421" i="19"/>
  <c r="C420" i="19"/>
  <c r="D420" i="19" s="1"/>
  <c r="F420" i="19" s="1"/>
  <c r="C419" i="19"/>
  <c r="D419" i="19"/>
  <c r="F419" i="19"/>
  <c r="C418" i="19"/>
  <c r="D418" i="19"/>
  <c r="C417" i="19"/>
  <c r="D417" i="19"/>
  <c r="F417" i="19"/>
  <c r="C416" i="19"/>
  <c r="D416" i="19" s="1"/>
  <c r="F416" i="19" s="1"/>
  <c r="C415" i="19"/>
  <c r="C414" i="19"/>
  <c r="D414" i="19"/>
  <c r="F414" i="19"/>
  <c r="C413" i="19"/>
  <c r="D413" i="19"/>
  <c r="C412" i="19"/>
  <c r="D412" i="19"/>
  <c r="F412" i="19"/>
  <c r="C411" i="19"/>
  <c r="D411" i="19" s="1"/>
  <c r="C410" i="19"/>
  <c r="D410" i="19"/>
  <c r="C409" i="19"/>
  <c r="D409" i="19"/>
  <c r="C408" i="19"/>
  <c r="D408" i="19" s="1"/>
  <c r="C407" i="19"/>
  <c r="D407" i="19"/>
  <c r="C406" i="19"/>
  <c r="D406" i="19" s="1"/>
  <c r="C405" i="19"/>
  <c r="D405" i="19"/>
  <c r="C404" i="19"/>
  <c r="D404" i="19" s="1"/>
  <c r="C403" i="19"/>
  <c r="D403" i="19"/>
  <c r="F403" i="19"/>
  <c r="C402" i="19"/>
  <c r="D402" i="19"/>
  <c r="F402" i="19"/>
  <c r="C401" i="19"/>
  <c r="D401" i="19"/>
  <c r="C400" i="19"/>
  <c r="D400" i="19" s="1"/>
  <c r="F400" i="19"/>
  <c r="C399" i="19"/>
  <c r="D399" i="19" s="1"/>
  <c r="C398" i="19"/>
  <c r="D398" i="19"/>
  <c r="C397" i="19"/>
  <c r="C396" i="19"/>
  <c r="D396" i="19"/>
  <c r="F396" i="19"/>
  <c r="C395" i="19"/>
  <c r="D395" i="19"/>
  <c r="F395" i="19"/>
  <c r="C394" i="19"/>
  <c r="D394" i="19"/>
  <c r="C393" i="19"/>
  <c r="D393" i="19"/>
  <c r="C392" i="19"/>
  <c r="D392" i="19" s="1"/>
  <c r="G392" i="19" s="1"/>
  <c r="C391" i="19"/>
  <c r="D391" i="19"/>
  <c r="C390" i="19"/>
  <c r="D390" i="19"/>
  <c r="C389" i="19"/>
  <c r="D389" i="19"/>
  <c r="G389" i="19"/>
  <c r="C388" i="19"/>
  <c r="D388" i="19"/>
  <c r="G388" i="19"/>
  <c r="C387" i="19"/>
  <c r="D387" i="19" s="1"/>
  <c r="C386" i="19"/>
  <c r="D386" i="19"/>
  <c r="C385" i="19"/>
  <c r="D385" i="19" s="1"/>
  <c r="G385" i="19" s="1"/>
  <c r="C384" i="19"/>
  <c r="D384" i="19"/>
  <c r="C383" i="19"/>
  <c r="D383" i="19"/>
  <c r="C382" i="19"/>
  <c r="C381" i="19"/>
  <c r="D381" i="19" s="1"/>
  <c r="G381" i="19" s="1"/>
  <c r="C380" i="19"/>
  <c r="D380" i="19"/>
  <c r="G380" i="19"/>
  <c r="C379" i="19"/>
  <c r="D379" i="19" s="1"/>
  <c r="G379" i="19"/>
  <c r="C378" i="19"/>
  <c r="D378" i="19"/>
  <c r="C377" i="19"/>
  <c r="D377" i="19" s="1"/>
  <c r="G377" i="19" s="1"/>
  <c r="C376" i="19"/>
  <c r="D376" i="19"/>
  <c r="G376" i="19"/>
  <c r="C375" i="19"/>
  <c r="D375" i="19"/>
  <c r="C374" i="19"/>
  <c r="D374" i="19" s="1"/>
  <c r="G374" i="19" s="1"/>
  <c r="C373" i="19"/>
  <c r="D373" i="19"/>
  <c r="C372" i="19"/>
  <c r="D372" i="19" s="1"/>
  <c r="G372" i="19" s="1"/>
  <c r="C371" i="19"/>
  <c r="D371" i="19"/>
  <c r="C370" i="19"/>
  <c r="D370" i="19"/>
  <c r="G370" i="19" s="1"/>
  <c r="C369" i="19"/>
  <c r="D369" i="19" s="1"/>
  <c r="C368" i="19"/>
  <c r="D368" i="19"/>
  <c r="G368" i="19"/>
  <c r="C367" i="19"/>
  <c r="D367" i="19"/>
  <c r="G367" i="19" s="1"/>
  <c r="C366" i="19"/>
  <c r="D366" i="19"/>
  <c r="C365" i="19"/>
  <c r="D365" i="19"/>
  <c r="C364" i="19"/>
  <c r="D364" i="19" s="1"/>
  <c r="G364" i="19" s="1"/>
  <c r="C363" i="19"/>
  <c r="D363" i="19"/>
  <c r="C362" i="19"/>
  <c r="D362" i="19" s="1"/>
  <c r="G362" i="19" s="1"/>
  <c r="C361" i="19"/>
  <c r="D361" i="19" s="1"/>
  <c r="C360" i="19"/>
  <c r="D360" i="19"/>
  <c r="C359" i="19"/>
  <c r="D359" i="19" s="1"/>
  <c r="C358" i="19"/>
  <c r="D358" i="19"/>
  <c r="G358" i="19"/>
  <c r="C357" i="19"/>
  <c r="D357" i="19"/>
  <c r="G357" i="19" s="1"/>
  <c r="C356" i="19"/>
  <c r="D356" i="19"/>
  <c r="G356" i="19" s="1"/>
  <c r="C355" i="19"/>
  <c r="D355" i="19"/>
  <c r="G355" i="19" s="1"/>
  <c r="C354" i="19"/>
  <c r="D354" i="19"/>
  <c r="C353" i="19"/>
  <c r="D353" i="19"/>
  <c r="C352" i="19"/>
  <c r="D352" i="19" s="1"/>
  <c r="C351" i="19"/>
  <c r="D351" i="19" s="1"/>
  <c r="G351" i="19" s="1"/>
  <c r="C350" i="19"/>
  <c r="D350" i="19" s="1"/>
  <c r="C349" i="19"/>
  <c r="D349" i="19"/>
  <c r="C348" i="19"/>
  <c r="D348" i="19" s="1"/>
  <c r="C347" i="19"/>
  <c r="D347" i="19"/>
  <c r="C346" i="19"/>
  <c r="D346" i="19" s="1"/>
  <c r="G346" i="19" s="1"/>
  <c r="C345" i="19"/>
  <c r="D345" i="19" s="1"/>
  <c r="C344" i="19"/>
  <c r="D344" i="19" s="1"/>
  <c r="G344" i="19" s="1"/>
  <c r="C343" i="19"/>
  <c r="D343" i="19"/>
  <c r="C342" i="19"/>
  <c r="D342" i="19"/>
  <c r="C341" i="19"/>
  <c r="D341" i="19" s="1"/>
  <c r="C340" i="19"/>
  <c r="D340" i="19"/>
  <c r="C339" i="19"/>
  <c r="D339" i="19" s="1"/>
  <c r="C338" i="19"/>
  <c r="D338" i="19"/>
  <c r="C337" i="19"/>
  <c r="D337" i="19"/>
  <c r="C336" i="19"/>
  <c r="D336" i="19" s="1"/>
  <c r="G336" i="19" s="1"/>
  <c r="C335" i="19"/>
  <c r="C334" i="19"/>
  <c r="D334" i="19"/>
  <c r="G334" i="19"/>
  <c r="C333" i="19"/>
  <c r="D333" i="19" s="1"/>
  <c r="G333" i="19" s="1"/>
  <c r="C332" i="19"/>
  <c r="D332" i="19"/>
  <c r="C331" i="19"/>
  <c r="D331" i="19"/>
  <c r="C330" i="19"/>
  <c r="D330" i="19" s="1"/>
  <c r="C329" i="19"/>
  <c r="D329" i="19" s="1"/>
  <c r="G329" i="19" s="1"/>
  <c r="C328" i="19"/>
  <c r="D328" i="19" s="1"/>
  <c r="G328" i="19" s="1"/>
  <c r="C327" i="19"/>
  <c r="D327" i="19" s="1"/>
  <c r="C326" i="19"/>
  <c r="D326" i="19"/>
  <c r="G326" i="19"/>
  <c r="C325" i="19"/>
  <c r="D325" i="19" s="1"/>
  <c r="C324" i="19"/>
  <c r="D324" i="19"/>
  <c r="C323" i="19"/>
  <c r="D323" i="19" s="1"/>
  <c r="C322" i="19"/>
  <c r="C321" i="19"/>
  <c r="D321" i="19"/>
  <c r="C320" i="19"/>
  <c r="D320" i="19" s="1"/>
  <c r="G320" i="19" s="1"/>
  <c r="C319" i="19"/>
  <c r="D319" i="19"/>
  <c r="C318" i="19"/>
  <c r="D318" i="19" s="1"/>
  <c r="G318" i="19" s="1"/>
  <c r="C317" i="19"/>
  <c r="D317" i="19"/>
  <c r="C316" i="19"/>
  <c r="D316" i="19"/>
  <c r="F316" i="19"/>
  <c r="C315" i="19"/>
  <c r="D315" i="19"/>
  <c r="C314" i="19"/>
  <c r="D314" i="19"/>
  <c r="C313" i="19"/>
  <c r="D313" i="19" s="1"/>
  <c r="C312" i="19"/>
  <c r="D312" i="19" s="1"/>
  <c r="C311" i="19"/>
  <c r="D311" i="19"/>
  <c r="C310" i="19"/>
  <c r="D310" i="19"/>
  <c r="F310" i="19"/>
  <c r="C309" i="19"/>
  <c r="D309" i="19"/>
  <c r="C308" i="19"/>
  <c r="D308" i="19"/>
  <c r="F308" i="19"/>
  <c r="C307" i="19"/>
  <c r="D307" i="19" s="1"/>
  <c r="F307" i="19" s="1"/>
  <c r="C306" i="19"/>
  <c r="C305" i="19"/>
  <c r="D305" i="19"/>
  <c r="F305" i="19" s="1"/>
  <c r="C304" i="19"/>
  <c r="D304" i="19"/>
  <c r="F304" i="19" s="1"/>
  <c r="C303" i="19"/>
  <c r="D303" i="19"/>
  <c r="C302" i="19"/>
  <c r="D302" i="19" s="1"/>
  <c r="F302" i="19" s="1"/>
  <c r="C301" i="19"/>
  <c r="D301" i="19" s="1"/>
  <c r="C300" i="19"/>
  <c r="D300" i="19" s="1"/>
  <c r="F300" i="19" s="1"/>
  <c r="C299" i="19"/>
  <c r="D299" i="19" s="1"/>
  <c r="C298" i="19"/>
  <c r="D298" i="19" s="1"/>
  <c r="C297" i="19"/>
  <c r="D297" i="19" s="1"/>
  <c r="G297" i="19" s="1"/>
  <c r="C296" i="19"/>
  <c r="D296" i="19"/>
  <c r="F296" i="19" s="1"/>
  <c r="C295" i="19"/>
  <c r="D295" i="19"/>
  <c r="C294" i="19"/>
  <c r="D294" i="19"/>
  <c r="C293" i="19"/>
  <c r="D293" i="19" s="1"/>
  <c r="G293" i="19" s="1"/>
  <c r="C292" i="19"/>
  <c r="D292" i="19"/>
  <c r="F292" i="19"/>
  <c r="C291" i="19"/>
  <c r="D291" i="19" s="1"/>
  <c r="C290" i="19"/>
  <c r="D290" i="19" s="1"/>
  <c r="C289" i="19"/>
  <c r="D289" i="19" s="1"/>
  <c r="C288" i="19"/>
  <c r="D288" i="19" s="1"/>
  <c r="G288" i="19" s="1"/>
  <c r="C287" i="19"/>
  <c r="D287" i="19" s="1"/>
  <c r="G287" i="19" s="1"/>
  <c r="C286" i="19"/>
  <c r="D286" i="19"/>
  <c r="G286" i="19"/>
  <c r="C285" i="19"/>
  <c r="D285" i="19" s="1"/>
  <c r="G285" i="19" s="1"/>
  <c r="C284" i="19"/>
  <c r="D284" i="19"/>
  <c r="F284" i="19" s="1"/>
  <c r="C283" i="19"/>
  <c r="D283" i="19" s="1"/>
  <c r="C282" i="19"/>
  <c r="D282" i="19"/>
  <c r="C281" i="19"/>
  <c r="D281" i="19"/>
  <c r="C280" i="19"/>
  <c r="D280" i="19"/>
  <c r="G280" i="19" s="1"/>
  <c r="C279" i="19"/>
  <c r="D279" i="19"/>
  <c r="C278" i="19"/>
  <c r="D278" i="19" s="1"/>
  <c r="C277" i="19"/>
  <c r="D277" i="19"/>
  <c r="C276" i="19"/>
  <c r="D276" i="19" s="1"/>
  <c r="C275" i="19"/>
  <c r="D275" i="19"/>
  <c r="F275" i="19"/>
  <c r="C274" i="19"/>
  <c r="D274" i="19" s="1"/>
  <c r="C273" i="19"/>
  <c r="D273" i="19" s="1"/>
  <c r="F273" i="19" s="1"/>
  <c r="C272" i="19"/>
  <c r="D272" i="19"/>
  <c r="C271" i="19"/>
  <c r="D271" i="19" s="1"/>
  <c r="F271" i="19" s="1"/>
  <c r="C270" i="19"/>
  <c r="D270" i="19"/>
  <c r="C269" i="19"/>
  <c r="D269" i="19" s="1"/>
  <c r="F269" i="19" s="1"/>
  <c r="C268" i="19"/>
  <c r="D268" i="19" s="1"/>
  <c r="C267" i="19"/>
  <c r="D267" i="19"/>
  <c r="C266" i="19"/>
  <c r="D266" i="19" s="1"/>
  <c r="C265" i="19"/>
  <c r="D265" i="19"/>
  <c r="F265" i="19"/>
  <c r="C264" i="19"/>
  <c r="D264" i="19"/>
  <c r="C263" i="19"/>
  <c r="D263" i="19" s="1"/>
  <c r="F263" i="19" s="1"/>
  <c r="C262" i="19"/>
  <c r="C261" i="19"/>
  <c r="D261" i="19"/>
  <c r="F261" i="19" s="1"/>
  <c r="C260" i="19"/>
  <c r="D260" i="19"/>
  <c r="C259" i="19"/>
  <c r="D259" i="19" s="1"/>
  <c r="F259" i="19" s="1"/>
  <c r="C258" i="19"/>
  <c r="D258" i="19"/>
  <c r="C257" i="19"/>
  <c r="D257" i="19" s="1"/>
  <c r="G257" i="19" s="1"/>
  <c r="C256" i="19"/>
  <c r="D256" i="19" s="1"/>
  <c r="C255" i="19"/>
  <c r="D255" i="19" s="1"/>
  <c r="C254" i="19"/>
  <c r="D254" i="19"/>
  <c r="G254" i="19"/>
  <c r="C253" i="19"/>
  <c r="D253" i="19" s="1"/>
  <c r="G253" i="19" s="1"/>
  <c r="C252" i="19"/>
  <c r="D252" i="19" s="1"/>
  <c r="G252" i="19" s="1"/>
  <c r="C251" i="19"/>
  <c r="C250" i="19"/>
  <c r="D250" i="19"/>
  <c r="G250" i="19" s="1"/>
  <c r="C249" i="19"/>
  <c r="D249" i="19" s="1"/>
  <c r="G249" i="19" s="1"/>
  <c r="C248" i="19"/>
  <c r="D248" i="19"/>
  <c r="C247" i="19"/>
  <c r="D247" i="19" s="1"/>
  <c r="C246" i="19"/>
  <c r="D246" i="19"/>
  <c r="C245" i="19"/>
  <c r="D245" i="19"/>
  <c r="C244" i="19"/>
  <c r="D244" i="19" s="1"/>
  <c r="C243" i="19"/>
  <c r="D243" i="19" s="1"/>
  <c r="C242" i="19"/>
  <c r="C241" i="19"/>
  <c r="D241" i="19"/>
  <c r="C240" i="19"/>
  <c r="C239" i="19"/>
  <c r="D239" i="19"/>
  <c r="C238" i="19"/>
  <c r="D238" i="19" s="1"/>
  <c r="G238" i="19" s="1"/>
  <c r="C237" i="19"/>
  <c r="D237" i="19"/>
  <c r="C236" i="19"/>
  <c r="D236" i="19"/>
  <c r="C235" i="19"/>
  <c r="D235" i="19"/>
  <c r="C234" i="19"/>
  <c r="D234" i="19"/>
  <c r="C233" i="19"/>
  <c r="D233" i="19" s="1"/>
  <c r="G233" i="19" s="1"/>
  <c r="C232" i="19"/>
  <c r="D232" i="19"/>
  <c r="G232" i="19" s="1"/>
  <c r="C231" i="19"/>
  <c r="D231" i="19"/>
  <c r="G231" i="19"/>
  <c r="C230" i="19"/>
  <c r="C229" i="19"/>
  <c r="D229" i="19"/>
  <c r="C228" i="19"/>
  <c r="D228" i="19"/>
  <c r="C227" i="19"/>
  <c r="D227" i="19"/>
  <c r="G227" i="19"/>
  <c r="C226" i="19"/>
  <c r="D226" i="19" s="1"/>
  <c r="C225" i="19"/>
  <c r="D225" i="19"/>
  <c r="G225" i="19"/>
  <c r="C224" i="19"/>
  <c r="C223" i="19"/>
  <c r="D223" i="19"/>
  <c r="C222" i="19"/>
  <c r="D222" i="19"/>
  <c r="C221" i="19"/>
  <c r="D221" i="19"/>
  <c r="G221" i="19"/>
  <c r="C220" i="19"/>
  <c r="D220" i="19"/>
  <c r="C219" i="19"/>
  <c r="D219" i="19"/>
  <c r="G219" i="19" s="1"/>
  <c r="C218" i="19"/>
  <c r="D218" i="19"/>
  <c r="C217" i="19"/>
  <c r="D217" i="19" s="1"/>
  <c r="C216" i="19"/>
  <c r="D216" i="19" s="1"/>
  <c r="G216" i="19" s="1"/>
  <c r="C215" i="19"/>
  <c r="D215" i="19" s="1"/>
  <c r="G215" i="19" s="1"/>
  <c r="C214" i="19"/>
  <c r="D214" i="19"/>
  <c r="G214" i="19" s="1"/>
  <c r="C213" i="19"/>
  <c r="D213" i="19"/>
  <c r="G213" i="19" s="1"/>
  <c r="C212" i="19"/>
  <c r="D212" i="19"/>
  <c r="C211" i="19"/>
  <c r="D211" i="19" s="1"/>
  <c r="G211" i="19" s="1"/>
  <c r="C210" i="19"/>
  <c r="D210" i="19" s="1"/>
  <c r="C209" i="19"/>
  <c r="D209" i="19"/>
  <c r="G209" i="19" s="1"/>
  <c r="C208" i="19"/>
  <c r="D208" i="19"/>
  <c r="G208" i="19" s="1"/>
  <c r="C207" i="19"/>
  <c r="D207" i="19"/>
  <c r="C206" i="19"/>
  <c r="D206" i="19" s="1"/>
  <c r="C205" i="19"/>
  <c r="D205" i="19"/>
  <c r="C204" i="19"/>
  <c r="D204" i="19" s="1"/>
  <c r="C203" i="19"/>
  <c r="D203" i="19" s="1"/>
  <c r="G203" i="19" s="1"/>
  <c r="C202" i="19"/>
  <c r="D202" i="19"/>
  <c r="G202" i="19" s="1"/>
  <c r="C201" i="19"/>
  <c r="D201" i="19" s="1"/>
  <c r="G201" i="19"/>
  <c r="C200" i="19"/>
  <c r="D200" i="19" s="1"/>
  <c r="C199" i="19"/>
  <c r="D199" i="19"/>
  <c r="C198" i="19"/>
  <c r="D198" i="19"/>
  <c r="C197" i="19"/>
  <c r="D197" i="19"/>
  <c r="G197" i="19"/>
  <c r="C196" i="19"/>
  <c r="D196" i="19" s="1"/>
  <c r="G196" i="19" s="1"/>
  <c r="C195" i="19"/>
  <c r="D195" i="19"/>
  <c r="C194" i="19"/>
  <c r="D194" i="19" s="1"/>
  <c r="C193" i="19"/>
  <c r="C192" i="19"/>
  <c r="D192" i="19"/>
  <c r="C191" i="19"/>
  <c r="D191" i="19" s="1"/>
  <c r="C190" i="19"/>
  <c r="D190" i="19" s="1"/>
  <c r="G190" i="19" s="1"/>
  <c r="C189" i="19"/>
  <c r="D189" i="19" s="1"/>
  <c r="G189" i="19"/>
  <c r="C188" i="19"/>
  <c r="D188" i="19" s="1"/>
  <c r="G188" i="19" s="1"/>
  <c r="C187" i="19"/>
  <c r="D187" i="19"/>
  <c r="G187" i="19"/>
  <c r="C186" i="19"/>
  <c r="D186" i="19"/>
  <c r="G186" i="19" s="1"/>
  <c r="C185" i="19"/>
  <c r="D185" i="19"/>
  <c r="C184" i="19"/>
  <c r="D184" i="19" s="1"/>
  <c r="G184" i="19" s="1"/>
  <c r="C183" i="19"/>
  <c r="D183" i="19"/>
  <c r="C182" i="19"/>
  <c r="D182" i="19"/>
  <c r="C181" i="19"/>
  <c r="D181" i="19"/>
  <c r="C180" i="19"/>
  <c r="D180" i="19"/>
  <c r="C179" i="19"/>
  <c r="D179" i="19"/>
  <c r="G179" i="19" s="1"/>
  <c r="C178" i="19"/>
  <c r="D178" i="19"/>
  <c r="C177" i="19"/>
  <c r="D177" i="19" s="1"/>
  <c r="C176" i="19"/>
  <c r="D176" i="19"/>
  <c r="G176" i="19"/>
  <c r="C175" i="19"/>
  <c r="D175" i="19"/>
  <c r="G175" i="19" s="1"/>
  <c r="C174" i="19"/>
  <c r="D174" i="19"/>
  <c r="C173" i="19"/>
  <c r="D173" i="19"/>
  <c r="C172" i="19"/>
  <c r="D172" i="19" s="1"/>
  <c r="G172" i="19" s="1"/>
  <c r="C171" i="19"/>
  <c r="D171" i="19"/>
  <c r="C170" i="19"/>
  <c r="D170" i="19"/>
  <c r="C169" i="19"/>
  <c r="D169" i="19"/>
  <c r="C168" i="19"/>
  <c r="D168" i="19" s="1"/>
  <c r="G168" i="19" s="1"/>
  <c r="C167" i="19"/>
  <c r="D167" i="19"/>
  <c r="C166" i="19"/>
  <c r="D166" i="19" s="1"/>
  <c r="C165" i="19"/>
  <c r="D165" i="19"/>
  <c r="G165" i="19"/>
  <c r="C164" i="19"/>
  <c r="D164" i="19" s="1"/>
  <c r="C163" i="19"/>
  <c r="D163" i="19"/>
  <c r="G163" i="19" s="1"/>
  <c r="C162" i="19"/>
  <c r="D162" i="19"/>
  <c r="E162" i="19"/>
  <c r="C161" i="19"/>
  <c r="D161" i="19" s="1"/>
  <c r="C160" i="19"/>
  <c r="D160" i="19"/>
  <c r="C159" i="19"/>
  <c r="D159" i="19"/>
  <c r="C158" i="19"/>
  <c r="C157" i="19"/>
  <c r="C156" i="19"/>
  <c r="D156" i="19" s="1"/>
  <c r="E156" i="19" s="1"/>
  <c r="C155" i="19"/>
  <c r="D155" i="19"/>
  <c r="E155" i="19" s="1"/>
  <c r="C154" i="19"/>
  <c r="D154" i="19" s="1"/>
  <c r="E154" i="19" s="1"/>
  <c r="C153" i="19"/>
  <c r="C152" i="19"/>
  <c r="D152" i="19" s="1"/>
  <c r="C151" i="19"/>
  <c r="D151" i="19" s="1"/>
  <c r="E151" i="19" s="1"/>
  <c r="C150" i="19"/>
  <c r="D150" i="19" s="1"/>
  <c r="C149" i="19"/>
  <c r="D149" i="19"/>
  <c r="C148" i="19"/>
  <c r="D148" i="19" s="1"/>
  <c r="E148" i="19" s="1"/>
  <c r="C147" i="19"/>
  <c r="D147" i="19"/>
  <c r="E147" i="19"/>
  <c r="C146" i="19"/>
  <c r="D146" i="19"/>
  <c r="C145" i="19"/>
  <c r="D145" i="19"/>
  <c r="C144" i="19"/>
  <c r="D144" i="19"/>
  <c r="E144" i="19"/>
  <c r="C143" i="19"/>
  <c r="D143" i="19" s="1"/>
  <c r="C142" i="19"/>
  <c r="D142" i="19"/>
  <c r="E142" i="19"/>
  <c r="C141" i="19"/>
  <c r="D141" i="19"/>
  <c r="C140" i="19"/>
  <c r="D140" i="19" s="1"/>
  <c r="C139" i="19"/>
  <c r="D139" i="19" s="1"/>
  <c r="C138" i="19"/>
  <c r="D138" i="19"/>
  <c r="C137" i="19"/>
  <c r="D137" i="19"/>
  <c r="C136" i="19"/>
  <c r="D136" i="19"/>
  <c r="E136" i="19" s="1"/>
  <c r="C135" i="19"/>
  <c r="D135" i="19"/>
  <c r="E135" i="19"/>
  <c r="C134" i="19"/>
  <c r="D134" i="19" s="1"/>
  <c r="C133" i="19"/>
  <c r="C132" i="19"/>
  <c r="D132" i="19"/>
  <c r="E132" i="19" s="1"/>
  <c r="C131" i="19"/>
  <c r="D131" i="19"/>
  <c r="C130" i="19"/>
  <c r="D130" i="19"/>
  <c r="E130" i="19"/>
  <c r="C129" i="19"/>
  <c r="D129" i="19"/>
  <c r="C128" i="19"/>
  <c r="D128" i="19" s="1"/>
  <c r="C127" i="19"/>
  <c r="D127" i="19"/>
  <c r="E127" i="19" s="1"/>
  <c r="C126" i="19"/>
  <c r="D126" i="19"/>
  <c r="C125" i="19"/>
  <c r="D125" i="19" s="1"/>
  <c r="C124" i="19"/>
  <c r="D124" i="19"/>
  <c r="C123" i="19"/>
  <c r="D123" i="19" s="1"/>
  <c r="C122" i="19"/>
  <c r="D122" i="19" s="1"/>
  <c r="E122" i="19" s="1"/>
  <c r="C121" i="19"/>
  <c r="D121" i="19"/>
  <c r="C120" i="19"/>
  <c r="D120" i="19"/>
  <c r="E120" i="19" s="1"/>
  <c r="C119" i="19"/>
  <c r="D119" i="19"/>
  <c r="C118" i="19"/>
  <c r="D118" i="19"/>
  <c r="C117" i="19"/>
  <c r="D117" i="19"/>
  <c r="C116" i="19"/>
  <c r="D116" i="19" s="1"/>
  <c r="E116" i="19" s="1"/>
  <c r="C115" i="19"/>
  <c r="D115" i="19"/>
  <c r="E115" i="19" s="1"/>
  <c r="C114" i="19"/>
  <c r="D114" i="19"/>
  <c r="C113" i="19"/>
  <c r="D113" i="19" s="1"/>
  <c r="C112" i="19"/>
  <c r="D112" i="19"/>
  <c r="C111" i="19"/>
  <c r="D111" i="19"/>
  <c r="C110" i="19"/>
  <c r="D110" i="19" s="1"/>
  <c r="C109" i="19"/>
  <c r="C108" i="19"/>
  <c r="D108" i="19" s="1"/>
  <c r="C107" i="19"/>
  <c r="D107" i="19"/>
  <c r="C106" i="19"/>
  <c r="D106" i="19"/>
  <c r="E106" i="19" s="1"/>
  <c r="C105" i="19"/>
  <c r="C104" i="19"/>
  <c r="D104" i="19"/>
  <c r="C103" i="19"/>
  <c r="D103" i="19" s="1"/>
  <c r="E103" i="19" s="1"/>
  <c r="C102" i="19"/>
  <c r="D102" i="19" s="1"/>
  <c r="C101" i="19"/>
  <c r="D101" i="19"/>
  <c r="E101" i="19"/>
  <c r="C100" i="19"/>
  <c r="D100" i="19" s="1"/>
  <c r="E100" i="19" s="1"/>
  <c r="C99" i="19"/>
  <c r="D99" i="19" s="1"/>
  <c r="E99" i="19"/>
  <c r="C98" i="19"/>
  <c r="D98" i="19" s="1"/>
  <c r="E98" i="19" s="1"/>
  <c r="C97" i="19"/>
  <c r="D97" i="19"/>
  <c r="C96" i="19"/>
  <c r="D96" i="19"/>
  <c r="E96" i="19"/>
  <c r="C95" i="19"/>
  <c r="D95" i="19"/>
  <c r="C94" i="19"/>
  <c r="D94" i="19" s="1"/>
  <c r="C93" i="19"/>
  <c r="D93" i="19" s="1"/>
  <c r="C92" i="19"/>
  <c r="D92" i="19"/>
  <c r="C91" i="19"/>
  <c r="D91" i="19"/>
  <c r="C90" i="19"/>
  <c r="D90" i="19"/>
  <c r="E90" i="19"/>
  <c r="C89" i="19"/>
  <c r="D89" i="19" s="1"/>
  <c r="C88" i="19"/>
  <c r="D88" i="19"/>
  <c r="E88" i="19" s="1"/>
  <c r="C87" i="19"/>
  <c r="D87" i="19"/>
  <c r="C86" i="19"/>
  <c r="D86" i="19"/>
  <c r="E86" i="19"/>
  <c r="C85" i="19"/>
  <c r="C84" i="19"/>
  <c r="D84" i="19" s="1"/>
  <c r="C83" i="19"/>
  <c r="D83" i="19" s="1"/>
  <c r="E83" i="19" s="1"/>
  <c r="C82" i="19"/>
  <c r="D82" i="19" s="1"/>
  <c r="E82" i="19" s="1"/>
  <c r="C81" i="19"/>
  <c r="C80" i="19"/>
  <c r="D80" i="19" s="1"/>
  <c r="C79" i="19"/>
  <c r="D79" i="19"/>
  <c r="C78" i="19"/>
  <c r="D78" i="19"/>
  <c r="C77" i="19"/>
  <c r="D77" i="19"/>
  <c r="E77" i="19" s="1"/>
  <c r="C76" i="19"/>
  <c r="D76" i="19" s="1"/>
  <c r="E76" i="19" s="1"/>
  <c r="C75" i="19"/>
  <c r="D75" i="19"/>
  <c r="E75" i="19" s="1"/>
  <c r="C74" i="19"/>
  <c r="D74" i="19" s="1"/>
  <c r="C73" i="19"/>
  <c r="D73" i="19"/>
  <c r="C72" i="19"/>
  <c r="D72" i="19"/>
  <c r="C71" i="19"/>
  <c r="D71" i="19" s="1"/>
  <c r="C70" i="19"/>
  <c r="D70" i="19"/>
  <c r="C69" i="19"/>
  <c r="D69" i="19" s="1"/>
  <c r="E69" i="19" s="1"/>
  <c r="C68" i="19"/>
  <c r="D68" i="19" s="1"/>
  <c r="E68" i="19" s="1"/>
  <c r="C67" i="19"/>
  <c r="D67" i="19"/>
  <c r="C66" i="19"/>
  <c r="D66" i="19"/>
  <c r="C65" i="19"/>
  <c r="D65" i="19"/>
  <c r="C64" i="19"/>
  <c r="D64" i="19"/>
  <c r="E64" i="19"/>
  <c r="C63" i="19"/>
  <c r="D63" i="19"/>
  <c r="E63" i="19" s="1"/>
  <c r="C62" i="19"/>
  <c r="D62" i="19"/>
  <c r="C61" i="19"/>
  <c r="D61" i="19" s="1"/>
  <c r="E61" i="19" s="1"/>
  <c r="C60" i="19"/>
  <c r="D60" i="19"/>
  <c r="C59" i="19"/>
  <c r="D59" i="19" s="1"/>
  <c r="C58" i="19"/>
  <c r="D58" i="19"/>
  <c r="C57" i="19"/>
  <c r="D57" i="19" s="1"/>
  <c r="C56" i="19"/>
  <c r="D56" i="19"/>
  <c r="E56" i="19"/>
  <c r="C55" i="19"/>
  <c r="D55" i="19" s="1"/>
  <c r="C54" i="19"/>
  <c r="D54" i="19"/>
  <c r="C53" i="19"/>
  <c r="D53" i="19"/>
  <c r="C52" i="19"/>
  <c r="D52" i="19"/>
  <c r="E52" i="19"/>
  <c r="C51" i="19"/>
  <c r="D51" i="19"/>
  <c r="E51" i="19"/>
  <c r="C50" i="19"/>
  <c r="C49" i="19"/>
  <c r="D49" i="19"/>
  <c r="C48" i="19"/>
  <c r="D48" i="19" s="1"/>
  <c r="C47" i="19"/>
  <c r="D47" i="19" s="1"/>
  <c r="C46" i="19"/>
  <c r="D46" i="19"/>
  <c r="C45" i="19"/>
  <c r="C44" i="19"/>
  <c r="D44" i="19"/>
  <c r="C43" i="19"/>
  <c r="D43" i="19" s="1"/>
  <c r="C42" i="19"/>
  <c r="C41" i="19"/>
  <c r="D41" i="19"/>
  <c r="C40" i="19"/>
  <c r="D40" i="19"/>
  <c r="E40" i="19" s="1"/>
  <c r="C39" i="19"/>
  <c r="D39" i="19"/>
  <c r="E39" i="19" s="1"/>
  <c r="C38" i="19"/>
  <c r="D38" i="19"/>
  <c r="C37" i="19"/>
  <c r="D37" i="19"/>
  <c r="C36" i="19"/>
  <c r="D36" i="19" s="1"/>
  <c r="E36" i="19" s="1"/>
  <c r="C35" i="19"/>
  <c r="D35" i="19"/>
  <c r="C34" i="19"/>
  <c r="D34" i="19"/>
  <c r="C33" i="19"/>
  <c r="D33" i="19" s="1"/>
  <c r="E33" i="19" s="1"/>
  <c r="C32" i="19"/>
  <c r="D32" i="19"/>
  <c r="C31" i="19"/>
  <c r="D31" i="19"/>
  <c r="C30" i="19"/>
  <c r="D30" i="19" s="1"/>
  <c r="C29" i="19"/>
  <c r="D29" i="19"/>
  <c r="C28" i="19"/>
  <c r="D28" i="19"/>
  <c r="E28" i="19" s="1"/>
  <c r="C27" i="19"/>
  <c r="D27" i="19"/>
  <c r="E27" i="19"/>
  <c r="C26" i="19"/>
  <c r="D26" i="19"/>
  <c r="C25" i="19"/>
  <c r="D25" i="19" s="1"/>
  <c r="C24" i="19"/>
  <c r="D24" i="19"/>
  <c r="C23" i="19"/>
  <c r="D23" i="19"/>
  <c r="C22" i="19"/>
  <c r="D22" i="19" s="1"/>
  <c r="C21" i="19"/>
  <c r="D21" i="19"/>
  <c r="E21" i="19" s="1"/>
  <c r="C20" i="19"/>
  <c r="D20" i="19"/>
  <c r="C19" i="19"/>
  <c r="D19" i="19" s="1"/>
  <c r="C18" i="19"/>
  <c r="D18" i="19" s="1"/>
  <c r="E18" i="19"/>
  <c r="C17" i="19"/>
  <c r="D17" i="19" s="1"/>
  <c r="G17" i="19" s="1"/>
  <c r="C16" i="19"/>
  <c r="D16" i="19" s="1"/>
  <c r="G16" i="19" s="1"/>
  <c r="C15" i="19"/>
  <c r="D15" i="19"/>
  <c r="C14" i="19"/>
  <c r="D14" i="19" s="1"/>
  <c r="C13" i="19"/>
  <c r="C12" i="19"/>
  <c r="D12" i="19" s="1"/>
  <c r="C11" i="19"/>
  <c r="D11" i="19" s="1"/>
  <c r="G11" i="19" s="1"/>
  <c r="C10" i="19"/>
  <c r="D10" i="19" s="1"/>
  <c r="C9" i="19"/>
  <c r="D9" i="19"/>
  <c r="G9" i="19"/>
  <c r="C8" i="19"/>
  <c r="D8" i="19" s="1"/>
  <c r="C7" i="19"/>
  <c r="D7" i="19" s="1"/>
  <c r="C6" i="19"/>
  <c r="D6" i="19" s="1"/>
  <c r="C5" i="19"/>
  <c r="D5" i="19"/>
  <c r="A5" i="11"/>
  <c r="B5" i="11"/>
  <c r="C5" i="11"/>
  <c r="A6" i="11"/>
  <c r="B6" i="11"/>
  <c r="C6" i="11" s="1"/>
  <c r="A7" i="11"/>
  <c r="B7" i="11"/>
  <c r="C7" i="11" s="1"/>
  <c r="A8" i="11"/>
  <c r="B8" i="11"/>
  <c r="C8" i="11"/>
  <c r="A9" i="11"/>
  <c r="B9" i="11"/>
  <c r="C9" i="11"/>
  <c r="A10" i="11"/>
  <c r="B10" i="11"/>
  <c r="C10" i="11" s="1"/>
  <c r="A11" i="11"/>
  <c r="B11" i="11"/>
  <c r="C11" i="11" s="1"/>
  <c r="A12" i="11"/>
  <c r="B12" i="11"/>
  <c r="C12" i="11"/>
  <c r="A13" i="11"/>
  <c r="B13" i="11"/>
  <c r="C13" i="11"/>
  <c r="A14" i="11"/>
  <c r="B14" i="11"/>
  <c r="C14" i="11" s="1"/>
  <c r="A15" i="11"/>
  <c r="B15" i="11"/>
  <c r="C15" i="11" s="1"/>
  <c r="A16" i="11"/>
  <c r="B16" i="11"/>
  <c r="C16" i="11"/>
  <c r="A17" i="11"/>
  <c r="B17" i="11"/>
  <c r="C17" i="11"/>
  <c r="A18" i="11"/>
  <c r="B18" i="11"/>
  <c r="C18" i="11" s="1"/>
  <c r="A19" i="11"/>
  <c r="B19" i="11"/>
  <c r="C19" i="11" s="1"/>
  <c r="A20" i="11"/>
  <c r="B20" i="11"/>
  <c r="C20" i="11"/>
  <c r="A21" i="11"/>
  <c r="B21" i="11"/>
  <c r="C21" i="11"/>
  <c r="A22" i="11"/>
  <c r="B22" i="11"/>
  <c r="C22" i="11" s="1"/>
  <c r="A23" i="11"/>
  <c r="B23" i="11"/>
  <c r="C23" i="11" s="1"/>
  <c r="A24" i="11"/>
  <c r="B24" i="11"/>
  <c r="C24" i="11"/>
  <c r="A25" i="11"/>
  <c r="B25" i="11"/>
  <c r="C25" i="11"/>
  <c r="A26" i="11"/>
  <c r="B26" i="11"/>
  <c r="C26" i="11" s="1"/>
  <c r="A27" i="11"/>
  <c r="B27" i="11"/>
  <c r="C27" i="11" s="1"/>
  <c r="A28" i="11"/>
  <c r="B28" i="11"/>
  <c r="C28" i="11"/>
  <c r="A29" i="11"/>
  <c r="B29" i="11"/>
  <c r="C29" i="11"/>
  <c r="A30" i="11"/>
  <c r="B30" i="11"/>
  <c r="C30" i="11" s="1"/>
  <c r="A31" i="11"/>
  <c r="B31" i="11"/>
  <c r="C31" i="11" s="1"/>
  <c r="A32" i="11"/>
  <c r="B32" i="11"/>
  <c r="C32" i="11"/>
  <c r="A33" i="11"/>
  <c r="B33" i="11"/>
  <c r="C33" i="11"/>
  <c r="A34" i="11"/>
  <c r="B34" i="11"/>
  <c r="C34" i="11" s="1"/>
  <c r="A35" i="11"/>
  <c r="B35" i="11"/>
  <c r="C35" i="11" s="1"/>
  <c r="A36" i="11"/>
  <c r="B36" i="11"/>
  <c r="C36" i="11"/>
  <c r="A37" i="11"/>
  <c r="B37" i="11"/>
  <c r="C37" i="11"/>
  <c r="A38" i="11"/>
  <c r="B38" i="11"/>
  <c r="C38" i="11" s="1"/>
  <c r="A39" i="11"/>
  <c r="B39" i="11"/>
  <c r="C39" i="11" s="1"/>
  <c r="A40" i="11"/>
  <c r="B40" i="11"/>
  <c r="C40" i="11"/>
  <c r="A41" i="11"/>
  <c r="B41" i="11"/>
  <c r="C41" i="11"/>
  <c r="A42" i="11"/>
  <c r="B42" i="11"/>
  <c r="C42" i="11" s="1"/>
  <c r="A43" i="11"/>
  <c r="B43" i="11"/>
  <c r="C43" i="11" s="1"/>
  <c r="A44" i="11"/>
  <c r="B44" i="11"/>
  <c r="C44" i="11"/>
  <c r="A45" i="11"/>
  <c r="B45" i="11"/>
  <c r="C45" i="11"/>
  <c r="A46" i="11"/>
  <c r="B46" i="11"/>
  <c r="C46" i="11" s="1"/>
  <c r="A47" i="11"/>
  <c r="B47" i="11"/>
  <c r="C47" i="11" s="1"/>
  <c r="A48" i="11"/>
  <c r="B48" i="11"/>
  <c r="C48" i="11"/>
  <c r="A49" i="11"/>
  <c r="B49" i="11"/>
  <c r="C49" i="11"/>
  <c r="A50" i="11"/>
  <c r="B50" i="11"/>
  <c r="C50" i="11" s="1"/>
  <c r="A51" i="11"/>
  <c r="B51" i="11"/>
  <c r="C51" i="11" s="1"/>
  <c r="A52" i="11"/>
  <c r="B52" i="11"/>
  <c r="C52" i="11"/>
  <c r="A53" i="11"/>
  <c r="B53" i="11"/>
  <c r="C53" i="11"/>
  <c r="A54" i="11"/>
  <c r="B54" i="11"/>
  <c r="C54" i="11" s="1"/>
  <c r="A55" i="11"/>
  <c r="B55" i="11"/>
  <c r="C55" i="11" s="1"/>
  <c r="A56" i="11"/>
  <c r="B56" i="11"/>
  <c r="C56" i="11"/>
  <c r="A57" i="11"/>
  <c r="B57" i="11"/>
  <c r="C57" i="11"/>
  <c r="A58" i="11"/>
  <c r="B58" i="11"/>
  <c r="C58" i="11" s="1"/>
  <c r="A59" i="11"/>
  <c r="B59" i="11"/>
  <c r="C59" i="11" s="1"/>
  <c r="A60" i="11"/>
  <c r="B60" i="11"/>
  <c r="C60" i="11"/>
  <c r="A61" i="11"/>
  <c r="B61" i="11"/>
  <c r="C61" i="11"/>
  <c r="A62" i="11"/>
  <c r="B62" i="11"/>
  <c r="C62" i="11" s="1"/>
  <c r="A63" i="11"/>
  <c r="B63" i="11"/>
  <c r="C63" i="11" s="1"/>
  <c r="A64" i="11"/>
  <c r="B64" i="11"/>
  <c r="C64" i="11"/>
  <c r="A65" i="11"/>
  <c r="B65" i="11"/>
  <c r="C65" i="11"/>
  <c r="A66" i="11"/>
  <c r="B66" i="11"/>
  <c r="C66" i="11" s="1"/>
  <c r="A67" i="11"/>
  <c r="B67" i="11"/>
  <c r="C67" i="11" s="1"/>
  <c r="A68" i="11"/>
  <c r="B68" i="11"/>
  <c r="C68" i="11"/>
  <c r="A69" i="11"/>
  <c r="B69" i="11"/>
  <c r="C69" i="11"/>
  <c r="A70" i="11"/>
  <c r="B70" i="11"/>
  <c r="C70" i="11" s="1"/>
  <c r="A71" i="11"/>
  <c r="B71" i="11"/>
  <c r="C71" i="11" s="1"/>
  <c r="A72" i="11"/>
  <c r="B72" i="11"/>
  <c r="C72" i="11"/>
  <c r="A73" i="11"/>
  <c r="B73" i="11"/>
  <c r="C73" i="11"/>
  <c r="A74" i="11"/>
  <c r="B74" i="11"/>
  <c r="C74" i="11" s="1"/>
  <c r="A75" i="11"/>
  <c r="B75" i="11"/>
  <c r="C75" i="11" s="1"/>
  <c r="A76" i="11"/>
  <c r="B76" i="11"/>
  <c r="C76" i="11"/>
  <c r="A77" i="11"/>
  <c r="B77" i="11"/>
  <c r="C77" i="11"/>
  <c r="A78" i="11"/>
  <c r="B78" i="11"/>
  <c r="C78" i="11" s="1"/>
  <c r="A79" i="11"/>
  <c r="B79" i="11"/>
  <c r="C79" i="11" s="1"/>
  <c r="A80" i="11"/>
  <c r="B80" i="11"/>
  <c r="C80" i="11"/>
  <c r="A81" i="11"/>
  <c r="B81" i="11"/>
  <c r="C81" i="11"/>
  <c r="A82" i="11"/>
  <c r="B82" i="11"/>
  <c r="C82" i="11" s="1"/>
  <c r="A83" i="11"/>
  <c r="B83" i="11"/>
  <c r="C83" i="11" s="1"/>
  <c r="A84" i="11"/>
  <c r="B84" i="11"/>
  <c r="C84" i="11"/>
  <c r="A85" i="11"/>
  <c r="B85" i="11"/>
  <c r="C85" i="11"/>
  <c r="A86" i="11"/>
  <c r="B86" i="11"/>
  <c r="C86" i="11" s="1"/>
  <c r="A87" i="11"/>
  <c r="B87" i="11"/>
  <c r="C87" i="11" s="1"/>
  <c r="A88" i="11"/>
  <c r="B88" i="11"/>
  <c r="C88" i="11"/>
  <c r="A89" i="11"/>
  <c r="B89" i="11"/>
  <c r="C89" i="11"/>
  <c r="A90" i="11"/>
  <c r="B90" i="11"/>
  <c r="C90" i="11" s="1"/>
  <c r="A91" i="11"/>
  <c r="B91" i="11"/>
  <c r="C91" i="11" s="1"/>
  <c r="A92" i="11"/>
  <c r="B92" i="11"/>
  <c r="C92" i="11"/>
  <c r="A93" i="11"/>
  <c r="B93" i="11"/>
  <c r="C93" i="11"/>
  <c r="A94" i="11"/>
  <c r="B94" i="11"/>
  <c r="C94" i="11" s="1"/>
  <c r="A95" i="11"/>
  <c r="B95" i="11"/>
  <c r="C95" i="11" s="1"/>
  <c r="A96" i="11"/>
  <c r="B96" i="11"/>
  <c r="C96" i="11"/>
  <c r="A97" i="11"/>
  <c r="B97" i="11"/>
  <c r="C97" i="11"/>
  <c r="A98" i="11"/>
  <c r="B98" i="11"/>
  <c r="C98" i="11" s="1"/>
  <c r="A99" i="11"/>
  <c r="B99" i="11"/>
  <c r="C99" i="11" s="1"/>
  <c r="A100" i="11"/>
  <c r="B100" i="11"/>
  <c r="C100" i="11"/>
  <c r="A101" i="11"/>
  <c r="B101" i="11"/>
  <c r="C101" i="11"/>
  <c r="A102" i="11"/>
  <c r="B102" i="11"/>
  <c r="C102" i="11" s="1"/>
  <c r="A103" i="11"/>
  <c r="B103" i="11"/>
  <c r="C103" i="11" s="1"/>
  <c r="A104" i="11"/>
  <c r="B104" i="11"/>
  <c r="C104" i="11"/>
  <c r="A105" i="11"/>
  <c r="B105" i="11"/>
  <c r="C105" i="11"/>
  <c r="A106" i="11"/>
  <c r="B106" i="11"/>
  <c r="C106" i="11" s="1"/>
  <c r="A107" i="11"/>
  <c r="B107" i="11"/>
  <c r="C107" i="11" s="1"/>
  <c r="A108" i="11"/>
  <c r="B108" i="11"/>
  <c r="C108" i="11"/>
  <c r="A109" i="11"/>
  <c r="B109" i="11"/>
  <c r="C109" i="11"/>
  <c r="A110" i="11"/>
  <c r="B110" i="11"/>
  <c r="C110" i="11" s="1"/>
  <c r="A111" i="11"/>
  <c r="B111" i="11"/>
  <c r="C111" i="11" s="1"/>
  <c r="A112" i="11"/>
  <c r="B112" i="11"/>
  <c r="C112" i="11"/>
  <c r="A113" i="11"/>
  <c r="B113" i="11"/>
  <c r="C113" i="11"/>
  <c r="A114" i="11"/>
  <c r="B114" i="11"/>
  <c r="C114" i="11" s="1"/>
  <c r="A115" i="11"/>
  <c r="B115" i="11"/>
  <c r="C115" i="11" s="1"/>
  <c r="A116" i="11"/>
  <c r="B116" i="11"/>
  <c r="C116" i="11"/>
  <c r="A117" i="11"/>
  <c r="B117" i="11"/>
  <c r="C117" i="11"/>
  <c r="A118" i="11"/>
  <c r="B118" i="11"/>
  <c r="C118" i="11" s="1"/>
  <c r="A119" i="11"/>
  <c r="B119" i="11"/>
  <c r="C119" i="11" s="1"/>
  <c r="A120" i="11"/>
  <c r="B120" i="11"/>
  <c r="C120" i="11"/>
  <c r="A121" i="11"/>
  <c r="B121" i="11"/>
  <c r="C121" i="11"/>
  <c r="A122" i="11"/>
  <c r="B122" i="11"/>
  <c r="C122" i="11" s="1"/>
  <c r="A123" i="11"/>
  <c r="B123" i="11"/>
  <c r="C123" i="11" s="1"/>
  <c r="A124" i="11"/>
  <c r="B124" i="11"/>
  <c r="C124" i="11"/>
  <c r="A125" i="11"/>
  <c r="B125" i="11"/>
  <c r="C125" i="11"/>
  <c r="A126" i="11"/>
  <c r="B126" i="11"/>
  <c r="C126" i="11" s="1"/>
  <c r="A127" i="11"/>
  <c r="B127" i="11"/>
  <c r="C127" i="11" s="1"/>
  <c r="A128" i="11"/>
  <c r="B128" i="11"/>
  <c r="C128" i="11"/>
  <c r="A129" i="11"/>
  <c r="B129" i="11"/>
  <c r="C129" i="11"/>
  <c r="A130" i="11"/>
  <c r="B130" i="11"/>
  <c r="C130" i="11" s="1"/>
  <c r="A131" i="11"/>
  <c r="B131" i="11"/>
  <c r="C131" i="11" s="1"/>
  <c r="A132" i="11"/>
  <c r="B132" i="11"/>
  <c r="C132" i="11"/>
  <c r="A133" i="11"/>
  <c r="B133" i="11"/>
  <c r="C133" i="11"/>
  <c r="A134" i="11"/>
  <c r="B134" i="11"/>
  <c r="C134" i="11" s="1"/>
  <c r="A135" i="11"/>
  <c r="B135" i="11"/>
  <c r="C135" i="11" s="1"/>
  <c r="A136" i="11"/>
  <c r="B136" i="11"/>
  <c r="C136" i="11"/>
  <c r="A137" i="11"/>
  <c r="B137" i="11"/>
  <c r="C137" i="11"/>
  <c r="A138" i="11"/>
  <c r="B138" i="11"/>
  <c r="C138" i="11" s="1"/>
  <c r="A139" i="11"/>
  <c r="B139" i="11"/>
  <c r="C139" i="11" s="1"/>
  <c r="A140" i="11"/>
  <c r="B140" i="11"/>
  <c r="C140" i="11"/>
  <c r="A141" i="11"/>
  <c r="B141" i="11"/>
  <c r="C141" i="11"/>
  <c r="A142" i="11"/>
  <c r="B142" i="11"/>
  <c r="C142" i="11" s="1"/>
  <c r="A143" i="11"/>
  <c r="B143" i="11"/>
  <c r="C143" i="11" s="1"/>
  <c r="A144" i="11"/>
  <c r="B144" i="11"/>
  <c r="C144" i="11"/>
  <c r="A145" i="11"/>
  <c r="B145" i="11"/>
  <c r="C145" i="11"/>
  <c r="A146" i="11"/>
  <c r="B146" i="11"/>
  <c r="C146" i="11" s="1"/>
  <c r="A147" i="11"/>
  <c r="B147" i="11"/>
  <c r="C147" i="11" s="1"/>
  <c r="A148" i="11"/>
  <c r="B148" i="11"/>
  <c r="C148" i="11"/>
  <c r="A149" i="11"/>
  <c r="B149" i="11"/>
  <c r="C149" i="11"/>
  <c r="A150" i="11"/>
  <c r="B150" i="11"/>
  <c r="C150" i="11" s="1"/>
  <c r="A151" i="11"/>
  <c r="B151" i="11"/>
  <c r="C151" i="11" s="1"/>
  <c r="A152" i="11"/>
  <c r="B152" i="11"/>
  <c r="C152" i="11"/>
  <c r="A153" i="11"/>
  <c r="B153" i="11"/>
  <c r="C153" i="11"/>
  <c r="A154" i="11"/>
  <c r="B154" i="11"/>
  <c r="C154" i="11" s="1"/>
  <c r="A155" i="11"/>
  <c r="B155" i="11"/>
  <c r="C155" i="11" s="1"/>
  <c r="A156" i="11"/>
  <c r="B156" i="11"/>
  <c r="C156" i="11"/>
  <c r="A157" i="11"/>
  <c r="B157" i="11"/>
  <c r="C157" i="11"/>
  <c r="A158" i="11"/>
  <c r="B158" i="11"/>
  <c r="C158" i="11" s="1"/>
  <c r="A159" i="11"/>
  <c r="B159" i="11"/>
  <c r="C159" i="11" s="1"/>
  <c r="A160" i="11"/>
  <c r="B160" i="11"/>
  <c r="C160" i="11"/>
  <c r="A161" i="11"/>
  <c r="B161" i="11"/>
  <c r="C161" i="11"/>
  <c r="A162" i="11"/>
  <c r="B162" i="11"/>
  <c r="C162" i="11" s="1"/>
  <c r="A163" i="11"/>
  <c r="B163" i="11"/>
  <c r="C163" i="11" s="1"/>
  <c r="A164" i="11"/>
  <c r="B164" i="11"/>
  <c r="C164" i="11"/>
  <c r="A165" i="11"/>
  <c r="B165" i="11"/>
  <c r="C165" i="11"/>
  <c r="A166" i="11"/>
  <c r="B166" i="11"/>
  <c r="C166" i="11" s="1"/>
  <c r="A167" i="11"/>
  <c r="B167" i="11"/>
  <c r="C167" i="11" s="1"/>
  <c r="A168" i="11"/>
  <c r="B168" i="11"/>
  <c r="C168" i="11"/>
  <c r="A169" i="11"/>
  <c r="B169" i="11"/>
  <c r="C169" i="11"/>
  <c r="A170" i="11"/>
  <c r="B170" i="11"/>
  <c r="C170" i="11" s="1"/>
  <c r="A171" i="11"/>
  <c r="B171" i="11"/>
  <c r="C171" i="11" s="1"/>
  <c r="A172" i="11"/>
  <c r="B172" i="11"/>
  <c r="C172" i="11"/>
  <c r="A173" i="11"/>
  <c r="B173" i="11"/>
  <c r="C173" i="11"/>
  <c r="A174" i="11"/>
  <c r="B174" i="11"/>
  <c r="C174" i="11" s="1"/>
  <c r="A175" i="11"/>
  <c r="B175" i="11"/>
  <c r="C175" i="11" s="1"/>
  <c r="A176" i="11"/>
  <c r="B176" i="11"/>
  <c r="C176" i="11"/>
  <c r="A177" i="11"/>
  <c r="B177" i="11"/>
  <c r="C177" i="11"/>
  <c r="A178" i="11"/>
  <c r="B178" i="11"/>
  <c r="C178" i="11" s="1"/>
  <c r="A179" i="11"/>
  <c r="B179" i="11"/>
  <c r="C179" i="11" s="1"/>
  <c r="A180" i="11"/>
  <c r="B180" i="11"/>
  <c r="C180" i="11"/>
  <c r="A181" i="11"/>
  <c r="B181" i="11"/>
  <c r="C181" i="11"/>
  <c r="A182" i="11"/>
  <c r="B182" i="11"/>
  <c r="C182" i="11" s="1"/>
  <c r="A183" i="11"/>
  <c r="B183" i="11"/>
  <c r="C183" i="11" s="1"/>
  <c r="A184" i="11"/>
  <c r="B184" i="11"/>
  <c r="C184" i="11"/>
  <c r="A185" i="11"/>
  <c r="B185" i="11"/>
  <c r="C185" i="11"/>
  <c r="A186" i="11"/>
  <c r="B186" i="11"/>
  <c r="C186" i="11" s="1"/>
  <c r="A187" i="11"/>
  <c r="B187" i="11"/>
  <c r="C187" i="11" s="1"/>
  <c r="A188" i="11"/>
  <c r="B188" i="11"/>
  <c r="C188" i="11"/>
  <c r="A189" i="11"/>
  <c r="B189" i="11"/>
  <c r="C189" i="11"/>
  <c r="A190" i="11"/>
  <c r="B190" i="11"/>
  <c r="C190" i="11" s="1"/>
  <c r="A191" i="11"/>
  <c r="B191" i="11"/>
  <c r="C191" i="11" s="1"/>
  <c r="A192" i="11"/>
  <c r="B192" i="11"/>
  <c r="C192" i="11"/>
  <c r="A193" i="11"/>
  <c r="B193" i="11"/>
  <c r="C193" i="11"/>
  <c r="A194" i="11"/>
  <c r="B194" i="11"/>
  <c r="C194" i="11" s="1"/>
  <c r="A195" i="11"/>
  <c r="B195" i="11"/>
  <c r="C195" i="11" s="1"/>
  <c r="A196" i="11"/>
  <c r="B196" i="11"/>
  <c r="C196" i="11"/>
  <c r="A197" i="11"/>
  <c r="B197" i="11"/>
  <c r="C197" i="11"/>
  <c r="A198" i="11"/>
  <c r="B198" i="11"/>
  <c r="C198" i="11" s="1"/>
  <c r="A199" i="11"/>
  <c r="B199" i="11"/>
  <c r="C199" i="11" s="1"/>
  <c r="A200" i="11"/>
  <c r="B200" i="11"/>
  <c r="C200" i="11"/>
  <c r="A201" i="11"/>
  <c r="B201" i="11"/>
  <c r="C201" i="11"/>
  <c r="A202" i="11"/>
  <c r="B202" i="11"/>
  <c r="C202" i="11" s="1"/>
  <c r="A203" i="11"/>
  <c r="B203" i="11"/>
  <c r="C203" i="11" s="1"/>
  <c r="A204" i="11"/>
  <c r="B204" i="11"/>
  <c r="C204" i="11"/>
  <c r="A205" i="11"/>
  <c r="B205" i="11"/>
  <c r="C205" i="11"/>
  <c r="A206" i="11"/>
  <c r="B206" i="11"/>
  <c r="C206" i="11" s="1"/>
  <c r="A207" i="11"/>
  <c r="B207" i="11"/>
  <c r="C207" i="11" s="1"/>
  <c r="A208" i="11"/>
  <c r="B208" i="11"/>
  <c r="C208" i="11"/>
  <c r="A209" i="11"/>
  <c r="B209" i="11"/>
  <c r="C209" i="11"/>
  <c r="A210" i="11"/>
  <c r="B210" i="11"/>
  <c r="C210" i="11" s="1"/>
  <c r="A211" i="11"/>
  <c r="B211" i="11"/>
  <c r="C211" i="11" s="1"/>
  <c r="A212" i="11"/>
  <c r="B212" i="11"/>
  <c r="C212" i="11"/>
  <c r="A213" i="11"/>
  <c r="B213" i="11"/>
  <c r="C213" i="11"/>
  <c r="A214" i="11"/>
  <c r="B214" i="11"/>
  <c r="C214" i="11" s="1"/>
  <c r="A215" i="11"/>
  <c r="B215" i="11"/>
  <c r="C215" i="11" s="1"/>
  <c r="A216" i="11"/>
  <c r="B216" i="11"/>
  <c r="C216" i="11"/>
  <c r="A217" i="11"/>
  <c r="B217" i="11"/>
  <c r="C217" i="11"/>
  <c r="A218" i="11"/>
  <c r="B218" i="11"/>
  <c r="C218" i="11" s="1"/>
  <c r="A219" i="11"/>
  <c r="B219" i="11"/>
  <c r="C219" i="11" s="1"/>
  <c r="A220" i="11"/>
  <c r="B220" i="11"/>
  <c r="C220" i="11"/>
  <c r="A221" i="11"/>
  <c r="B221" i="11"/>
  <c r="C221" i="11"/>
  <c r="A222" i="11"/>
  <c r="B222" i="11"/>
  <c r="C222" i="11" s="1"/>
  <c r="A223" i="11"/>
  <c r="B223" i="11"/>
  <c r="C223" i="11" s="1"/>
  <c r="A224" i="11"/>
  <c r="B224" i="11"/>
  <c r="C224" i="11"/>
  <c r="A225" i="11"/>
  <c r="B225" i="11"/>
  <c r="C225" i="11"/>
  <c r="A226" i="11"/>
  <c r="B226" i="11"/>
  <c r="C226" i="11" s="1"/>
  <c r="A227" i="11"/>
  <c r="B227" i="11"/>
  <c r="C227" i="11" s="1"/>
  <c r="A228" i="11"/>
  <c r="B228" i="11"/>
  <c r="C228" i="11"/>
  <c r="A229" i="11"/>
  <c r="B229" i="11"/>
  <c r="C229" i="11"/>
  <c r="A230" i="11"/>
  <c r="B230" i="11"/>
  <c r="C230" i="11"/>
  <c r="A231" i="11"/>
  <c r="B231" i="11"/>
  <c r="C231" i="11" s="1"/>
  <c r="A232" i="11"/>
  <c r="B232" i="11"/>
  <c r="C232" i="11"/>
  <c r="A233" i="11"/>
  <c r="B233" i="11"/>
  <c r="C233" i="11"/>
  <c r="A234" i="11"/>
  <c r="B234" i="11"/>
  <c r="C234" i="11" s="1"/>
  <c r="A235" i="11"/>
  <c r="B235" i="11"/>
  <c r="C235" i="11" s="1"/>
  <c r="A236" i="11"/>
  <c r="B236" i="11"/>
  <c r="C236" i="11"/>
  <c r="A237" i="11"/>
  <c r="B237" i="11"/>
  <c r="C237" i="11"/>
  <c r="A238" i="11"/>
  <c r="B238" i="11"/>
  <c r="C238" i="11"/>
  <c r="A239" i="11"/>
  <c r="B239" i="11"/>
  <c r="C239" i="11" s="1"/>
  <c r="A240" i="11"/>
  <c r="B240" i="11"/>
  <c r="C240" i="11"/>
  <c r="A241" i="11"/>
  <c r="B241" i="11"/>
  <c r="C241" i="11"/>
  <c r="A242" i="11"/>
  <c r="B242" i="11"/>
  <c r="C242" i="11" s="1"/>
  <c r="A243" i="11"/>
  <c r="B243" i="11"/>
  <c r="C243" i="11" s="1"/>
  <c r="A244" i="11"/>
  <c r="B244" i="11"/>
  <c r="C244" i="11"/>
  <c r="A245" i="11"/>
  <c r="B245" i="11"/>
  <c r="C245" i="11"/>
  <c r="A246" i="11"/>
  <c r="B246" i="11"/>
  <c r="C246" i="11" s="1"/>
  <c r="A247" i="11"/>
  <c r="B247" i="11"/>
  <c r="C247" i="11" s="1"/>
  <c r="A248" i="11"/>
  <c r="B248" i="11"/>
  <c r="C248" i="11"/>
  <c r="A249" i="11"/>
  <c r="B249" i="11"/>
  <c r="C249" i="11"/>
  <c r="A250" i="11"/>
  <c r="B250" i="11"/>
  <c r="C250" i="11"/>
  <c r="A251" i="11"/>
  <c r="B251" i="11"/>
  <c r="C251" i="11" s="1"/>
  <c r="A252" i="11"/>
  <c r="B252" i="11"/>
  <c r="C252" i="11"/>
  <c r="A253" i="11"/>
  <c r="B253" i="11"/>
  <c r="C253" i="11"/>
  <c r="A254" i="11"/>
  <c r="B254" i="11"/>
  <c r="C254" i="11"/>
  <c r="A255" i="11"/>
  <c r="B255" i="11"/>
  <c r="C255" i="11" s="1"/>
  <c r="A256" i="11"/>
  <c r="B256" i="11"/>
  <c r="C256" i="11"/>
  <c r="A257" i="11"/>
  <c r="B257" i="11"/>
  <c r="C257" i="11"/>
  <c r="A258" i="11"/>
  <c r="B258" i="11"/>
  <c r="C258" i="11" s="1"/>
  <c r="A259" i="11"/>
  <c r="B259" i="11"/>
  <c r="C259" i="11" s="1"/>
  <c r="A260" i="11"/>
  <c r="B260" i="11"/>
  <c r="C260" i="11"/>
  <c r="A261" i="11"/>
  <c r="B261" i="11"/>
  <c r="C261" i="11"/>
  <c r="A262" i="11"/>
  <c r="B262" i="11"/>
  <c r="C262" i="11"/>
  <c r="A263" i="11"/>
  <c r="B263" i="11"/>
  <c r="C263" i="11" s="1"/>
  <c r="A264" i="11"/>
  <c r="B264" i="11"/>
  <c r="C264" i="11"/>
  <c r="A265" i="11"/>
  <c r="B265" i="11"/>
  <c r="C265" i="11"/>
  <c r="A266" i="11"/>
  <c r="B266" i="11"/>
  <c r="C266" i="11" s="1"/>
  <c r="A267" i="11"/>
  <c r="B267" i="11"/>
  <c r="C267" i="11" s="1"/>
  <c r="A268" i="11"/>
  <c r="B268" i="11"/>
  <c r="C268" i="11"/>
  <c r="A269" i="11"/>
  <c r="B269" i="11"/>
  <c r="C269" i="11"/>
  <c r="A270" i="11"/>
  <c r="B270" i="11"/>
  <c r="C270" i="11" s="1"/>
  <c r="A271" i="11"/>
  <c r="B271" i="11"/>
  <c r="C271" i="11" s="1"/>
  <c r="A272" i="11"/>
  <c r="B272" i="11"/>
  <c r="C272" i="11"/>
  <c r="A273" i="11"/>
  <c r="B273" i="11"/>
  <c r="C273" i="11"/>
  <c r="A274" i="11"/>
  <c r="B274" i="11"/>
  <c r="C274" i="11"/>
  <c r="A275" i="11"/>
  <c r="B275" i="11"/>
  <c r="C275" i="11" s="1"/>
  <c r="A276" i="11"/>
  <c r="B276" i="11"/>
  <c r="C276" i="11"/>
  <c r="A277" i="11"/>
  <c r="B277" i="11"/>
  <c r="C277" i="11"/>
  <c r="A278" i="11"/>
  <c r="B278" i="11"/>
  <c r="C278" i="11"/>
  <c r="A279" i="11"/>
  <c r="B279" i="11"/>
  <c r="C279" i="11" s="1"/>
  <c r="A280" i="11"/>
  <c r="B280" i="11"/>
  <c r="C280" i="11"/>
  <c r="A281" i="11"/>
  <c r="B281" i="11"/>
  <c r="C281" i="11"/>
  <c r="A282" i="11"/>
  <c r="B282" i="11"/>
  <c r="C282" i="11" s="1"/>
  <c r="A283" i="11"/>
  <c r="B283" i="11"/>
  <c r="C283" i="11" s="1"/>
  <c r="A284" i="11"/>
  <c r="B284" i="11"/>
  <c r="C284" i="11"/>
  <c r="A285" i="11"/>
  <c r="B285" i="11"/>
  <c r="C285" i="11"/>
  <c r="A286" i="11"/>
  <c r="B286" i="11"/>
  <c r="C286" i="11"/>
  <c r="A287" i="11"/>
  <c r="B287" i="11"/>
  <c r="C287" i="11" s="1"/>
  <c r="A288" i="11"/>
  <c r="B288" i="11"/>
  <c r="C288" i="11"/>
  <c r="A289" i="11"/>
  <c r="B289" i="11"/>
  <c r="C289" i="11"/>
  <c r="A290" i="11"/>
  <c r="B290" i="11"/>
  <c r="C290" i="11" s="1"/>
  <c r="A291" i="11"/>
  <c r="B291" i="11"/>
  <c r="C291" i="11" s="1"/>
  <c r="A292" i="11"/>
  <c r="B292" i="11"/>
  <c r="C292" i="11"/>
  <c r="A293" i="11"/>
  <c r="B293" i="11"/>
  <c r="C293" i="11"/>
  <c r="A294" i="11"/>
  <c r="B294" i="11"/>
  <c r="C294" i="11" s="1"/>
  <c r="A295" i="11"/>
  <c r="B295" i="11"/>
  <c r="C295" i="11" s="1"/>
  <c r="A296" i="11"/>
  <c r="B296" i="11"/>
  <c r="C296" i="11"/>
  <c r="A297" i="11"/>
  <c r="B297" i="11"/>
  <c r="C297" i="11"/>
  <c r="A298" i="11"/>
  <c r="B298" i="11"/>
  <c r="C298" i="11"/>
  <c r="A299" i="11"/>
  <c r="B299" i="11"/>
  <c r="C299" i="11" s="1"/>
  <c r="A300" i="11"/>
  <c r="B300" i="11"/>
  <c r="C300" i="11"/>
  <c r="A301" i="11"/>
  <c r="B301" i="11"/>
  <c r="C301" i="11"/>
  <c r="A302" i="11"/>
  <c r="B302" i="11"/>
  <c r="C302" i="11"/>
  <c r="A303" i="11"/>
  <c r="B303" i="11"/>
  <c r="C303" i="11" s="1"/>
  <c r="A304" i="11"/>
  <c r="B304" i="11"/>
  <c r="C304" i="11"/>
  <c r="A305" i="11"/>
  <c r="B305" i="11"/>
  <c r="C305" i="11"/>
  <c r="A306" i="11"/>
  <c r="B306" i="11"/>
  <c r="C306" i="11" s="1"/>
  <c r="A307" i="11"/>
  <c r="B307" i="11"/>
  <c r="C307" i="11" s="1"/>
  <c r="A308" i="11"/>
  <c r="B308" i="11"/>
  <c r="C308" i="11"/>
  <c r="A309" i="11"/>
  <c r="B309" i="11"/>
  <c r="C309" i="11"/>
  <c r="A310" i="11"/>
  <c r="B310" i="11"/>
  <c r="C310" i="11" s="1"/>
  <c r="A311" i="11"/>
  <c r="B311" i="11"/>
  <c r="C311" i="11" s="1"/>
  <c r="A312" i="11"/>
  <c r="B312" i="11"/>
  <c r="C312" i="11"/>
  <c r="A313" i="11"/>
  <c r="B313" i="11"/>
  <c r="C313" i="11"/>
  <c r="A314" i="11"/>
  <c r="B314" i="11"/>
  <c r="C314" i="11"/>
  <c r="A315" i="11"/>
  <c r="B315" i="11"/>
  <c r="C315" i="11" s="1"/>
  <c r="A316" i="11"/>
  <c r="B316" i="11"/>
  <c r="C316" i="11"/>
  <c r="A317" i="11"/>
  <c r="B317" i="11"/>
  <c r="C317" i="11"/>
  <c r="A318" i="11"/>
  <c r="B318" i="11"/>
  <c r="C318" i="11"/>
  <c r="A319" i="11"/>
  <c r="B319" i="11"/>
  <c r="C319" i="11" s="1"/>
  <c r="A320" i="11"/>
  <c r="B320" i="11"/>
  <c r="C320" i="11"/>
  <c r="A321" i="11"/>
  <c r="B321" i="11"/>
  <c r="C321" i="11"/>
  <c r="A322" i="11"/>
  <c r="B322" i="11"/>
  <c r="C322" i="11"/>
  <c r="A323" i="11"/>
  <c r="B323" i="11"/>
  <c r="C323" i="11" s="1"/>
  <c r="A324" i="11"/>
  <c r="B324" i="11"/>
  <c r="C324" i="11"/>
  <c r="A325" i="11"/>
  <c r="B325" i="11"/>
  <c r="C325" i="11"/>
  <c r="A326" i="11"/>
  <c r="B326" i="11"/>
  <c r="C326" i="11"/>
  <c r="A327" i="11"/>
  <c r="B327" i="11"/>
  <c r="C327" i="11" s="1"/>
  <c r="A328" i="11"/>
  <c r="B328" i="11"/>
  <c r="C328" i="11"/>
  <c r="A329" i="11"/>
  <c r="B329" i="11"/>
  <c r="C329" i="11"/>
  <c r="A330" i="11"/>
  <c r="B330" i="11"/>
  <c r="C330" i="11" s="1"/>
  <c r="A331" i="11"/>
  <c r="B331" i="11"/>
  <c r="C331" i="11" s="1"/>
  <c r="A332" i="11"/>
  <c r="B332" i="11"/>
  <c r="C332" i="11"/>
  <c r="A333" i="11"/>
  <c r="B333" i="11"/>
  <c r="C333" i="11"/>
  <c r="A334" i="11"/>
  <c r="B334" i="11"/>
  <c r="C334" i="11"/>
  <c r="A335" i="11"/>
  <c r="B335" i="11"/>
  <c r="C335" i="11" s="1"/>
  <c r="A336" i="11"/>
  <c r="B336" i="11"/>
  <c r="C336" i="11"/>
  <c r="A337" i="11"/>
  <c r="B337" i="11"/>
  <c r="C337" i="11"/>
  <c r="A338" i="11"/>
  <c r="B338" i="11"/>
  <c r="C338" i="11" s="1"/>
  <c r="A339" i="11"/>
  <c r="B339" i="11"/>
  <c r="C339" i="11" s="1"/>
  <c r="A340" i="11"/>
  <c r="B340" i="11"/>
  <c r="C340" i="11"/>
  <c r="A341" i="11"/>
  <c r="B341" i="11"/>
  <c r="C341" i="11"/>
  <c r="A342" i="11"/>
  <c r="B342" i="11"/>
  <c r="C342" i="11" s="1"/>
  <c r="A343" i="11"/>
  <c r="B343" i="11"/>
  <c r="C343" i="11" s="1"/>
  <c r="A344" i="11"/>
  <c r="B344" i="11"/>
  <c r="C344" i="11"/>
  <c r="A345" i="11"/>
  <c r="B345" i="11"/>
  <c r="C345" i="11"/>
  <c r="A346" i="11"/>
  <c r="B346" i="11"/>
  <c r="C346" i="11"/>
  <c r="A347" i="11"/>
  <c r="B347" i="11"/>
  <c r="C347" i="11" s="1"/>
  <c r="A348" i="11"/>
  <c r="B348" i="11"/>
  <c r="C348" i="11"/>
  <c r="A349" i="11"/>
  <c r="B349" i="11"/>
  <c r="C349" i="11"/>
  <c r="A350" i="11"/>
  <c r="B350" i="11"/>
  <c r="C350" i="11"/>
  <c r="A351" i="11"/>
  <c r="B351" i="11"/>
  <c r="C351" i="11" s="1"/>
  <c r="A352" i="11"/>
  <c r="B352" i="11"/>
  <c r="C352" i="11"/>
  <c r="A353" i="11"/>
  <c r="B353" i="11"/>
  <c r="C353" i="11"/>
  <c r="A354" i="11"/>
  <c r="B354" i="11"/>
  <c r="C354" i="11" s="1"/>
  <c r="A355" i="11"/>
  <c r="B355" i="11"/>
  <c r="C355" i="11" s="1"/>
  <c r="A356" i="11"/>
  <c r="B356" i="11"/>
  <c r="C356" i="11"/>
  <c r="A357" i="11"/>
  <c r="B357" i="11"/>
  <c r="C357" i="11"/>
  <c r="A358" i="11"/>
  <c r="B358" i="11"/>
  <c r="C358" i="11"/>
  <c r="A359" i="11"/>
  <c r="B359" i="11"/>
  <c r="C359" i="11" s="1"/>
  <c r="A360" i="11"/>
  <c r="B360" i="11"/>
  <c r="C360" i="11"/>
  <c r="A361" i="11"/>
  <c r="B361" i="11"/>
  <c r="C361" i="11"/>
  <c r="A362" i="11"/>
  <c r="B362" i="11"/>
  <c r="C362" i="11" s="1"/>
  <c r="A363" i="11"/>
  <c r="B363" i="11"/>
  <c r="C363" i="11" s="1"/>
  <c r="A364" i="11"/>
  <c r="B364" i="11"/>
  <c r="C364" i="11"/>
  <c r="A365" i="11"/>
  <c r="B365" i="11"/>
  <c r="C365" i="11"/>
  <c r="A366" i="11"/>
  <c r="B366" i="11"/>
  <c r="C366" i="11" s="1"/>
  <c r="A367" i="11"/>
  <c r="B367" i="11"/>
  <c r="C367" i="11" s="1"/>
  <c r="A368" i="11"/>
  <c r="B368" i="11"/>
  <c r="C368" i="11"/>
  <c r="A369" i="11"/>
  <c r="B369" i="11"/>
  <c r="C369" i="11"/>
  <c r="A370" i="11"/>
  <c r="B370" i="11"/>
  <c r="C370" i="11" s="1"/>
  <c r="A371" i="11"/>
  <c r="B371" i="11"/>
  <c r="C371" i="11" s="1"/>
  <c r="A372" i="11"/>
  <c r="B372" i="11"/>
  <c r="C372" i="11"/>
  <c r="A373" i="11"/>
  <c r="B373" i="11"/>
  <c r="C373" i="11"/>
  <c r="A374" i="11"/>
  <c r="B374" i="11"/>
  <c r="C374" i="11"/>
  <c r="A375" i="11"/>
  <c r="B375" i="11"/>
  <c r="C375" i="11" s="1"/>
  <c r="A376" i="11"/>
  <c r="B376" i="11"/>
  <c r="C376" i="11" s="1"/>
  <c r="A377" i="11"/>
  <c r="B377" i="11"/>
  <c r="C377" i="11"/>
  <c r="A378" i="11"/>
  <c r="B378" i="11"/>
  <c r="C378" i="11" s="1"/>
  <c r="A379" i="11"/>
  <c r="B379" i="11"/>
  <c r="C379" i="11" s="1"/>
  <c r="A380" i="11"/>
  <c r="B380" i="11"/>
  <c r="C380" i="11" s="1"/>
  <c r="A381" i="11"/>
  <c r="B381" i="11"/>
  <c r="C381" i="11"/>
  <c r="A382" i="11"/>
  <c r="B382" i="11"/>
  <c r="C382" i="11"/>
  <c r="A383" i="11"/>
  <c r="B383" i="11"/>
  <c r="C383" i="11" s="1"/>
  <c r="A384" i="11"/>
  <c r="B384" i="11"/>
  <c r="C384" i="11"/>
  <c r="A385" i="11"/>
  <c r="B385" i="11"/>
  <c r="C385" i="11"/>
  <c r="A386" i="11"/>
  <c r="B386" i="11"/>
  <c r="C386" i="11" s="1"/>
  <c r="A387" i="11"/>
  <c r="B387" i="11"/>
  <c r="C387" i="11" s="1"/>
  <c r="A388" i="11"/>
  <c r="B388" i="11"/>
  <c r="C388" i="11" s="1"/>
  <c r="A389" i="11"/>
  <c r="B389" i="11"/>
  <c r="C389" i="11"/>
  <c r="A390" i="11"/>
  <c r="B390" i="11"/>
  <c r="C390" i="11" s="1"/>
  <c r="A391" i="11"/>
  <c r="B391" i="11"/>
  <c r="C391" i="11" s="1"/>
  <c r="A392" i="11"/>
  <c r="B392" i="11"/>
  <c r="C392" i="11"/>
  <c r="A393" i="11"/>
  <c r="B393" i="11"/>
  <c r="C393" i="11"/>
  <c r="A394" i="11"/>
  <c r="B394" i="11"/>
  <c r="C394" i="11"/>
  <c r="A395" i="11"/>
  <c r="B395" i="11"/>
  <c r="C395" i="11" s="1"/>
  <c r="A396" i="11"/>
  <c r="B396" i="11"/>
  <c r="C396" i="11"/>
  <c r="A397" i="11"/>
  <c r="B397" i="11"/>
  <c r="C397" i="11"/>
  <c r="A398" i="11"/>
  <c r="B398" i="11"/>
  <c r="C398" i="11"/>
  <c r="A399" i="11"/>
  <c r="B399" i="11"/>
  <c r="C399" i="11" s="1"/>
  <c r="A400" i="11"/>
  <c r="B400" i="11"/>
  <c r="C400" i="11" s="1"/>
  <c r="A401" i="11"/>
  <c r="B401" i="11"/>
  <c r="C401" i="11"/>
  <c r="A402" i="11"/>
  <c r="B402" i="11"/>
  <c r="C402" i="11" s="1"/>
  <c r="A403" i="11"/>
  <c r="B403" i="11"/>
  <c r="C403" i="11" s="1"/>
  <c r="A404" i="11"/>
  <c r="B404" i="11"/>
  <c r="C404" i="11"/>
  <c r="A405" i="11"/>
  <c r="B405" i="11"/>
  <c r="C405" i="11"/>
  <c r="A406" i="11"/>
  <c r="B406" i="11"/>
  <c r="C406" i="11"/>
  <c r="A407" i="11"/>
  <c r="B407" i="11"/>
  <c r="C407" i="11" s="1"/>
  <c r="A408" i="11"/>
  <c r="B408" i="11"/>
  <c r="C408" i="11" s="1"/>
  <c r="A409" i="11"/>
  <c r="B409" i="11"/>
  <c r="C409" i="11"/>
  <c r="A410" i="11"/>
  <c r="B410" i="11"/>
  <c r="C410" i="11" s="1"/>
  <c r="A411" i="11"/>
  <c r="B411" i="11"/>
  <c r="C411" i="11" s="1"/>
  <c r="A412" i="11"/>
  <c r="B412" i="11"/>
  <c r="C412" i="11" s="1"/>
  <c r="A413" i="11"/>
  <c r="B413" i="11"/>
  <c r="C413" i="11"/>
  <c r="A414" i="11"/>
  <c r="B414" i="11"/>
  <c r="C414" i="11"/>
  <c r="A415" i="11"/>
  <c r="B415" i="11"/>
  <c r="C415" i="11" s="1"/>
  <c r="A416" i="11"/>
  <c r="B416" i="11"/>
  <c r="C416" i="11"/>
  <c r="A417" i="11"/>
  <c r="B417" i="11"/>
  <c r="C417" i="11"/>
  <c r="A418" i="11"/>
  <c r="B418" i="11"/>
  <c r="C418" i="11"/>
  <c r="A419" i="11"/>
  <c r="B419" i="11"/>
  <c r="C419" i="11" s="1"/>
  <c r="A420" i="11"/>
  <c r="B420" i="11"/>
  <c r="C420" i="11"/>
  <c r="A421" i="11"/>
  <c r="B421" i="11"/>
  <c r="C421" i="11"/>
  <c r="A422" i="11"/>
  <c r="B422" i="11"/>
  <c r="C422" i="11"/>
  <c r="A423" i="11"/>
  <c r="B423" i="11"/>
  <c r="C423" i="11" s="1"/>
  <c r="A424" i="11"/>
  <c r="B424" i="11"/>
  <c r="C424" i="11" s="1"/>
  <c r="A425" i="11"/>
  <c r="B425" i="11"/>
  <c r="C425" i="11"/>
  <c r="A426" i="11"/>
  <c r="B426" i="11"/>
  <c r="C426" i="11" s="1"/>
  <c r="A427" i="11"/>
  <c r="B427" i="11"/>
  <c r="C427" i="11" s="1"/>
  <c r="A428" i="11"/>
  <c r="B428" i="11"/>
  <c r="C428" i="11"/>
  <c r="A429" i="11"/>
  <c r="B429" i="11"/>
  <c r="C429" i="11"/>
  <c r="A430" i="11"/>
  <c r="B430" i="11"/>
  <c r="C430" i="11"/>
  <c r="A431" i="11"/>
  <c r="B431" i="11"/>
  <c r="C431" i="11" s="1"/>
  <c r="A432" i="11"/>
  <c r="B432" i="11"/>
  <c r="C432" i="11"/>
  <c r="A433" i="11"/>
  <c r="B433" i="11"/>
  <c r="C433" i="11"/>
  <c r="A434" i="11"/>
  <c r="B434" i="11"/>
  <c r="C434" i="11" s="1"/>
  <c r="A435" i="11"/>
  <c r="B435" i="11"/>
  <c r="C435" i="11" s="1"/>
  <c r="A436" i="11"/>
  <c r="B436" i="11"/>
  <c r="C436" i="11" s="1"/>
  <c r="A437" i="11"/>
  <c r="B437" i="11"/>
  <c r="C437" i="11"/>
  <c r="A438" i="11"/>
  <c r="B438" i="11"/>
  <c r="C438" i="11" s="1"/>
  <c r="A439" i="11"/>
  <c r="B439" i="11"/>
  <c r="C439" i="11" s="1"/>
  <c r="A440" i="11"/>
  <c r="B440" i="11"/>
  <c r="C440" i="11"/>
  <c r="A441" i="11"/>
  <c r="B441" i="11"/>
  <c r="C441" i="11"/>
  <c r="A442" i="11"/>
  <c r="B442" i="11"/>
  <c r="C442" i="11"/>
  <c r="A443" i="11"/>
  <c r="B443" i="11"/>
  <c r="C443" i="11" s="1"/>
  <c r="A444" i="11"/>
  <c r="B444" i="11"/>
  <c r="C444" i="11"/>
  <c r="A445" i="11"/>
  <c r="B445" i="11"/>
  <c r="C445" i="11"/>
  <c r="A446" i="11"/>
  <c r="B446" i="11"/>
  <c r="C446" i="11"/>
  <c r="A447" i="11"/>
  <c r="B447" i="11"/>
  <c r="C447" i="11" s="1"/>
  <c r="A448" i="11"/>
  <c r="B448" i="11"/>
  <c r="C448" i="11" s="1"/>
  <c r="A449" i="11"/>
  <c r="B449" i="11"/>
  <c r="C449" i="11"/>
  <c r="A450" i="11"/>
  <c r="B450" i="11"/>
  <c r="C450" i="11" s="1"/>
  <c r="A451" i="11"/>
  <c r="B451" i="11"/>
  <c r="C451" i="11" s="1"/>
  <c r="A452" i="11"/>
  <c r="B452" i="11"/>
  <c r="C452" i="11"/>
  <c r="A453" i="11"/>
  <c r="B453" i="11"/>
  <c r="C453" i="11"/>
  <c r="A454" i="11"/>
  <c r="B454" i="11"/>
  <c r="C454" i="11" s="1"/>
  <c r="A455" i="11"/>
  <c r="B455" i="11"/>
  <c r="C455" i="11" s="1"/>
  <c r="A456" i="11"/>
  <c r="B456" i="11"/>
  <c r="C456" i="11" s="1"/>
  <c r="A457" i="11"/>
  <c r="B457" i="11"/>
  <c r="C457" i="11"/>
  <c r="A458" i="11"/>
  <c r="B458" i="11"/>
  <c r="C458" i="11"/>
  <c r="A459" i="11"/>
  <c r="B459" i="11"/>
  <c r="C459" i="11" s="1"/>
  <c r="A460" i="11"/>
  <c r="B460" i="11"/>
  <c r="C460" i="11" s="1"/>
  <c r="A461" i="11"/>
  <c r="B461" i="11"/>
  <c r="C461" i="11"/>
  <c r="A462" i="11"/>
  <c r="B462" i="11"/>
  <c r="C462" i="11" s="1"/>
  <c r="A463" i="11"/>
  <c r="B463" i="11"/>
  <c r="C463" i="11" s="1"/>
  <c r="A464" i="11"/>
  <c r="B464" i="11"/>
  <c r="C464" i="11"/>
  <c r="A465" i="11"/>
  <c r="B465" i="11"/>
  <c r="C465" i="11"/>
  <c r="A466" i="11"/>
  <c r="B466" i="11"/>
  <c r="C466" i="11"/>
  <c r="A467" i="11"/>
  <c r="B467" i="11"/>
  <c r="C467" i="11" s="1"/>
  <c r="A468" i="11"/>
  <c r="B468" i="11"/>
  <c r="C468" i="11"/>
  <c r="A469" i="11"/>
  <c r="B469" i="11"/>
  <c r="C469" i="11"/>
  <c r="A470" i="11"/>
  <c r="B470" i="11"/>
  <c r="C470" i="11"/>
  <c r="A471" i="11"/>
  <c r="B471" i="11"/>
  <c r="C471" i="11" s="1"/>
  <c r="A472" i="11"/>
  <c r="B472" i="11"/>
  <c r="C472" i="11" s="1"/>
  <c r="A473" i="11"/>
  <c r="B473" i="11"/>
  <c r="C473" i="11"/>
  <c r="A474" i="11"/>
  <c r="B474" i="11"/>
  <c r="C474" i="11" s="1"/>
  <c r="A475" i="11"/>
  <c r="B475" i="11"/>
  <c r="C475" i="11" s="1"/>
  <c r="A476" i="11"/>
  <c r="B476" i="11"/>
  <c r="C476" i="11" s="1"/>
  <c r="A477" i="11"/>
  <c r="B477" i="11"/>
  <c r="C477" i="11"/>
  <c r="A478" i="11"/>
  <c r="B478" i="11"/>
  <c r="C478" i="11"/>
  <c r="A479" i="11"/>
  <c r="B479" i="11"/>
  <c r="C479" i="11" s="1"/>
  <c r="A480" i="11"/>
  <c r="B480" i="11"/>
  <c r="C480" i="11"/>
  <c r="A481" i="11"/>
  <c r="B481" i="11"/>
  <c r="C481" i="11"/>
  <c r="A482" i="11"/>
  <c r="B482" i="11"/>
  <c r="C482" i="11" s="1"/>
  <c r="A483" i="11"/>
  <c r="B483" i="11"/>
  <c r="C483" i="11" s="1"/>
  <c r="A484" i="11"/>
  <c r="B484" i="11"/>
  <c r="C484" i="11"/>
  <c r="A485" i="11"/>
  <c r="B485" i="11"/>
  <c r="C485" i="11"/>
  <c r="A486" i="11"/>
  <c r="B486" i="11"/>
  <c r="C486" i="11" s="1"/>
  <c r="A487" i="11"/>
  <c r="B487" i="11"/>
  <c r="C487" i="11" s="1"/>
  <c r="A488" i="11"/>
  <c r="B488" i="11"/>
  <c r="C488" i="11"/>
  <c r="A489" i="11"/>
  <c r="B489" i="11"/>
  <c r="C489" i="11"/>
  <c r="A490" i="11"/>
  <c r="B490" i="11"/>
  <c r="C490" i="11" s="1"/>
  <c r="A491" i="11"/>
  <c r="B491" i="11"/>
  <c r="C491" i="11" s="1"/>
  <c r="A492" i="11"/>
  <c r="B492" i="11"/>
  <c r="C492" i="11" s="1"/>
  <c r="A493" i="11"/>
  <c r="B493" i="11"/>
  <c r="C493" i="11"/>
  <c r="A494" i="11"/>
  <c r="B494" i="11"/>
  <c r="C494" i="11" s="1"/>
  <c r="A495" i="11"/>
  <c r="B495" i="11"/>
  <c r="C495" i="11" s="1"/>
  <c r="A496" i="11"/>
  <c r="B496" i="11"/>
  <c r="C496" i="11"/>
  <c r="A497" i="11"/>
  <c r="B497" i="11"/>
  <c r="C497" i="11"/>
  <c r="A498" i="11"/>
  <c r="B498" i="11"/>
  <c r="C498" i="11" s="1"/>
  <c r="A499" i="11"/>
  <c r="B499" i="11"/>
  <c r="C499" i="11" s="1"/>
  <c r="A500" i="11"/>
  <c r="B500" i="11"/>
  <c r="C500" i="11" s="1"/>
  <c r="A501" i="11"/>
  <c r="B501" i="11"/>
  <c r="C501" i="11"/>
  <c r="A502" i="11"/>
  <c r="B502" i="11"/>
  <c r="C502" i="11" s="1"/>
  <c r="A503" i="11"/>
  <c r="B503" i="11"/>
  <c r="C503" i="11" s="1"/>
  <c r="A504" i="11"/>
  <c r="B504" i="11"/>
  <c r="C504" i="11"/>
  <c r="A505" i="11"/>
  <c r="B505" i="11"/>
  <c r="C505" i="11"/>
  <c r="A506" i="11"/>
  <c r="B506" i="11"/>
  <c r="C506" i="11" s="1"/>
  <c r="A507" i="11"/>
  <c r="B507" i="11"/>
  <c r="C507" i="11" s="1"/>
  <c r="A508" i="11"/>
  <c r="B508" i="11"/>
  <c r="C508" i="11"/>
  <c r="A509" i="11"/>
  <c r="B509" i="11"/>
  <c r="C509" i="11"/>
  <c r="A510" i="11"/>
  <c r="B510" i="11"/>
  <c r="C510" i="11" s="1"/>
  <c r="A511" i="11"/>
  <c r="B511" i="11"/>
  <c r="C511" i="11" s="1"/>
  <c r="A512" i="11"/>
  <c r="B512" i="11"/>
  <c r="C512" i="11"/>
  <c r="A513" i="11"/>
  <c r="B513" i="11"/>
  <c r="C513" i="11"/>
  <c r="A514" i="11"/>
  <c r="B514" i="11"/>
  <c r="C514" i="11" s="1"/>
  <c r="A515" i="11"/>
  <c r="B515" i="11"/>
  <c r="C515" i="11" s="1"/>
  <c r="A516" i="11"/>
  <c r="B516" i="11"/>
  <c r="C516" i="11" s="1"/>
  <c r="A517" i="11"/>
  <c r="B517" i="11"/>
  <c r="C517" i="11"/>
  <c r="A518" i="11"/>
  <c r="B518" i="11"/>
  <c r="C518" i="11" s="1"/>
  <c r="A519" i="11"/>
  <c r="B519" i="11"/>
  <c r="C519" i="11" s="1"/>
  <c r="A520" i="11"/>
  <c r="B520" i="11"/>
  <c r="C520" i="11" s="1"/>
  <c r="A521" i="11"/>
  <c r="B521" i="11"/>
  <c r="C521" i="11"/>
  <c r="A522" i="11"/>
  <c r="B522" i="11"/>
  <c r="C522" i="11" s="1"/>
  <c r="A523" i="11"/>
  <c r="B523" i="11"/>
  <c r="C523" i="11" s="1"/>
  <c r="A524" i="11"/>
  <c r="B524" i="11"/>
  <c r="C524" i="11" s="1"/>
  <c r="A525" i="11"/>
  <c r="B525" i="11"/>
  <c r="C525" i="11"/>
  <c r="A526" i="11"/>
  <c r="B526" i="11"/>
  <c r="C526" i="11" s="1"/>
  <c r="A527" i="11"/>
  <c r="B527" i="11"/>
  <c r="C527" i="11" s="1"/>
  <c r="A528" i="11"/>
  <c r="B528" i="11"/>
  <c r="C528" i="11"/>
  <c r="A529" i="11"/>
  <c r="B529" i="11"/>
  <c r="C529" i="11"/>
  <c r="A530" i="11"/>
  <c r="B530" i="11"/>
  <c r="C530" i="11" s="1"/>
  <c r="A531" i="11"/>
  <c r="B531" i="11"/>
  <c r="C531" i="11" s="1"/>
  <c r="A532" i="11"/>
  <c r="B532" i="11"/>
  <c r="C532" i="11"/>
  <c r="A533" i="11"/>
  <c r="B533" i="11"/>
  <c r="C533" i="11"/>
  <c r="A534" i="11"/>
  <c r="B534" i="11"/>
  <c r="C534" i="11" s="1"/>
  <c r="A535" i="11"/>
  <c r="B535" i="11"/>
  <c r="C535" i="11" s="1"/>
  <c r="A536" i="11"/>
  <c r="B536" i="11"/>
  <c r="C536" i="11"/>
  <c r="A537" i="11"/>
  <c r="B537" i="11"/>
  <c r="C537" i="11"/>
  <c r="A538" i="11"/>
  <c r="B538" i="11"/>
  <c r="C538" i="11" s="1"/>
  <c r="A539" i="11"/>
  <c r="B539" i="11"/>
  <c r="C539" i="11" s="1"/>
  <c r="A540" i="11"/>
  <c r="B540" i="11"/>
  <c r="C540" i="11" s="1"/>
  <c r="A541" i="11"/>
  <c r="B541" i="11"/>
  <c r="C541" i="11"/>
  <c r="A542" i="11"/>
  <c r="B542" i="11"/>
  <c r="C542" i="11" s="1"/>
  <c r="A543" i="11"/>
  <c r="B543" i="11"/>
  <c r="C543" i="11" s="1"/>
  <c r="A544" i="11"/>
  <c r="B544" i="11"/>
  <c r="C544" i="11" s="1"/>
  <c r="A545" i="11"/>
  <c r="B545" i="11"/>
  <c r="C545" i="11"/>
  <c r="A546" i="11"/>
  <c r="B546" i="11"/>
  <c r="C546" i="11" s="1"/>
  <c r="A547" i="11"/>
  <c r="B547" i="11"/>
  <c r="C547" i="11" s="1"/>
  <c r="A548" i="11"/>
  <c r="B548" i="11"/>
  <c r="C548" i="11" s="1"/>
  <c r="A549" i="11"/>
  <c r="B549" i="11"/>
  <c r="C549" i="11"/>
  <c r="A550" i="11"/>
  <c r="B550" i="11"/>
  <c r="C550" i="11" s="1"/>
  <c r="A551" i="11"/>
  <c r="B551" i="11"/>
  <c r="C551" i="11" s="1"/>
  <c r="A552" i="11"/>
  <c r="B552" i="11"/>
  <c r="C552" i="11"/>
  <c r="A553" i="11"/>
  <c r="B553" i="11"/>
  <c r="C553" i="11"/>
  <c r="A554" i="11"/>
  <c r="B554" i="11"/>
  <c r="C554" i="11" s="1"/>
  <c r="A555" i="11"/>
  <c r="B555" i="11"/>
  <c r="C555" i="11" s="1"/>
  <c r="A556" i="11"/>
  <c r="B556" i="11"/>
  <c r="C556" i="11"/>
  <c r="A557" i="11"/>
  <c r="B557" i="11"/>
  <c r="C557" i="11"/>
  <c r="A558" i="11"/>
  <c r="B558" i="11"/>
  <c r="C558" i="11" s="1"/>
  <c r="A559" i="11"/>
  <c r="B559" i="11"/>
  <c r="C559" i="11" s="1"/>
  <c r="A560" i="11"/>
  <c r="B560" i="11"/>
  <c r="C560" i="11"/>
  <c r="A561" i="11"/>
  <c r="B561" i="11"/>
  <c r="C561" i="11"/>
  <c r="A562" i="11"/>
  <c r="B562" i="11"/>
  <c r="C562" i="11" s="1"/>
  <c r="A563" i="11"/>
  <c r="B563" i="11"/>
  <c r="C563" i="11" s="1"/>
  <c r="A564" i="11"/>
  <c r="B564" i="11"/>
  <c r="C564" i="11" s="1"/>
  <c r="A565" i="11"/>
  <c r="B565" i="11"/>
  <c r="C565" i="11"/>
  <c r="A566" i="11"/>
  <c r="B566" i="11"/>
  <c r="C566" i="11" s="1"/>
  <c r="A567" i="11"/>
  <c r="B567" i="11"/>
  <c r="C567" i="11" s="1"/>
  <c r="A568" i="11"/>
  <c r="B568" i="11"/>
  <c r="C568" i="11" s="1"/>
  <c r="A569" i="11"/>
  <c r="B569" i="11"/>
  <c r="C569" i="11"/>
  <c r="A570" i="11"/>
  <c r="B570" i="11"/>
  <c r="C570" i="11" s="1"/>
  <c r="A571" i="11"/>
  <c r="B571" i="11"/>
  <c r="C571" i="11" s="1"/>
  <c r="A572" i="11"/>
  <c r="B572" i="11"/>
  <c r="C572" i="11" s="1"/>
  <c r="A573" i="11"/>
  <c r="B573" i="11"/>
  <c r="C573" i="11"/>
  <c r="A574" i="11"/>
  <c r="B574" i="11"/>
  <c r="C574" i="11" s="1"/>
  <c r="A575" i="11"/>
  <c r="B575" i="11"/>
  <c r="C575" i="11" s="1"/>
  <c r="A576" i="11"/>
  <c r="B576" i="11"/>
  <c r="C576" i="11"/>
  <c r="A577" i="11"/>
  <c r="B577" i="11"/>
  <c r="C577" i="11"/>
  <c r="A578" i="11"/>
  <c r="B578" i="11"/>
  <c r="C578" i="11" s="1"/>
  <c r="A579" i="11"/>
  <c r="B579" i="11"/>
  <c r="C579" i="11" s="1"/>
  <c r="A580" i="11"/>
  <c r="B580" i="11"/>
  <c r="C580" i="11"/>
  <c r="A581" i="11"/>
  <c r="B581" i="11"/>
  <c r="C581" i="11"/>
  <c r="A582" i="11"/>
  <c r="B582" i="11"/>
  <c r="C582" i="11" s="1"/>
  <c r="A583" i="11"/>
  <c r="B583" i="11"/>
  <c r="C583" i="11" s="1"/>
  <c r="A584" i="11"/>
  <c r="B584" i="11"/>
  <c r="C584" i="11"/>
  <c r="A585" i="11"/>
  <c r="B585" i="11"/>
  <c r="C585" i="11"/>
  <c r="A586" i="11"/>
  <c r="B586" i="11"/>
  <c r="C586" i="11" s="1"/>
  <c r="A587" i="11"/>
  <c r="B587" i="11"/>
  <c r="C587" i="11" s="1"/>
  <c r="A588" i="11"/>
  <c r="B588" i="11"/>
  <c r="C588" i="11" s="1"/>
  <c r="A589" i="11"/>
  <c r="B589" i="11"/>
  <c r="C589" i="11"/>
  <c r="A590" i="11"/>
  <c r="B590" i="11"/>
  <c r="C590" i="11" s="1"/>
  <c r="A591" i="11"/>
  <c r="B591" i="11"/>
  <c r="C591" i="11" s="1"/>
  <c r="A592" i="11"/>
  <c r="B592" i="11"/>
  <c r="C592" i="11"/>
  <c r="A593" i="11"/>
  <c r="B593" i="11"/>
  <c r="C593" i="11"/>
  <c r="A594" i="11"/>
  <c r="B594" i="11"/>
  <c r="C594" i="11" s="1"/>
  <c r="A595" i="11"/>
  <c r="B595" i="11"/>
  <c r="C595" i="11" s="1"/>
  <c r="A596" i="11"/>
  <c r="B596" i="11"/>
  <c r="C596" i="11" s="1"/>
  <c r="A597" i="11"/>
  <c r="B597" i="11"/>
  <c r="C597" i="11"/>
  <c r="A598" i="11"/>
  <c r="B598" i="11"/>
  <c r="C598" i="11" s="1"/>
  <c r="A599" i="11"/>
  <c r="B599" i="11"/>
  <c r="C599" i="11" s="1"/>
  <c r="A600" i="11"/>
  <c r="B600" i="11"/>
  <c r="C600" i="11"/>
  <c r="A601" i="11"/>
  <c r="B601" i="11"/>
  <c r="C601" i="11"/>
  <c r="A602" i="11"/>
  <c r="B602" i="11"/>
  <c r="C602" i="11" s="1"/>
  <c r="A603" i="11"/>
  <c r="B603" i="11"/>
  <c r="C603" i="11" s="1"/>
  <c r="A604" i="11"/>
  <c r="B604" i="11"/>
  <c r="C604" i="11"/>
  <c r="A605" i="11"/>
  <c r="B605" i="11"/>
  <c r="C605" i="11"/>
  <c r="A606" i="11"/>
  <c r="B606" i="11"/>
  <c r="C606" i="11" s="1"/>
  <c r="A607" i="11"/>
  <c r="B607" i="11"/>
  <c r="C607" i="11" s="1"/>
  <c r="A608" i="11"/>
  <c r="B608" i="11"/>
  <c r="C608" i="11"/>
  <c r="A609" i="11"/>
  <c r="B609" i="11"/>
  <c r="C609" i="11"/>
  <c r="A610" i="11"/>
  <c r="B610" i="11"/>
  <c r="C610" i="11" s="1"/>
  <c r="A611" i="11"/>
  <c r="B611" i="11"/>
  <c r="C611" i="11" s="1"/>
  <c r="A612" i="11"/>
  <c r="B612" i="11"/>
  <c r="C612" i="11" s="1"/>
  <c r="A613" i="11"/>
  <c r="B613" i="11"/>
  <c r="C613" i="11"/>
  <c r="A614" i="11"/>
  <c r="B614" i="11"/>
  <c r="C614" i="11" s="1"/>
  <c r="A615" i="11"/>
  <c r="B615" i="11"/>
  <c r="C615" i="11" s="1"/>
  <c r="A616" i="11"/>
  <c r="B616" i="11"/>
  <c r="C616" i="11"/>
  <c r="A617" i="11"/>
  <c r="B617" i="11"/>
  <c r="C617" i="11"/>
  <c r="A618" i="11"/>
  <c r="B618" i="11"/>
  <c r="C618" i="11" s="1"/>
  <c r="A619" i="11"/>
  <c r="B619" i="11"/>
  <c r="C619" i="11" s="1"/>
  <c r="A620" i="11"/>
  <c r="B620" i="11"/>
  <c r="C620" i="11" s="1"/>
  <c r="A621" i="11"/>
  <c r="B621" i="11"/>
  <c r="C621" i="11"/>
  <c r="A622" i="11"/>
  <c r="B622" i="11"/>
  <c r="C622" i="11" s="1"/>
  <c r="A623" i="11"/>
  <c r="B623" i="11"/>
  <c r="C623" i="11" s="1"/>
  <c r="A624" i="11"/>
  <c r="B624" i="11"/>
  <c r="C624" i="11"/>
  <c r="A625" i="11"/>
  <c r="B625" i="11"/>
  <c r="C625" i="11"/>
  <c r="A626" i="11"/>
  <c r="B626" i="11"/>
  <c r="C626" i="11" s="1"/>
  <c r="A627" i="11"/>
  <c r="B627" i="11"/>
  <c r="C627" i="11" s="1"/>
  <c r="A628" i="11"/>
  <c r="B628" i="11"/>
  <c r="C628" i="11"/>
  <c r="A629" i="11"/>
  <c r="B629" i="11"/>
  <c r="C629" i="11"/>
  <c r="A630" i="11"/>
  <c r="B630" i="11"/>
  <c r="C630" i="11" s="1"/>
  <c r="A631" i="11"/>
  <c r="B631" i="11"/>
  <c r="C631" i="11" s="1"/>
  <c r="A632" i="11"/>
  <c r="B632" i="11"/>
  <c r="C632" i="11"/>
  <c r="A633" i="11"/>
  <c r="B633" i="11"/>
  <c r="C633" i="11"/>
  <c r="A634" i="11"/>
  <c r="B634" i="11"/>
  <c r="C634" i="11" s="1"/>
  <c r="A635" i="11"/>
  <c r="B635" i="11"/>
  <c r="C635" i="11" s="1"/>
  <c r="A636" i="11"/>
  <c r="B636" i="11"/>
  <c r="C636" i="11" s="1"/>
  <c r="A637" i="11"/>
  <c r="B637" i="11"/>
  <c r="C637" i="11"/>
  <c r="A638" i="11"/>
  <c r="B638" i="11"/>
  <c r="C638" i="11" s="1"/>
  <c r="A639" i="11"/>
  <c r="B639" i="11"/>
  <c r="C639" i="11" s="1"/>
  <c r="A640" i="11"/>
  <c r="B640" i="11"/>
  <c r="C640" i="11"/>
  <c r="A641" i="11"/>
  <c r="B641" i="11"/>
  <c r="C641" i="11"/>
  <c r="A642" i="11"/>
  <c r="B642" i="11"/>
  <c r="C642" i="11" s="1"/>
  <c r="A643" i="11"/>
  <c r="B643" i="11"/>
  <c r="C643" i="11" s="1"/>
  <c r="A644" i="11"/>
  <c r="B644" i="11"/>
  <c r="C644" i="11" s="1"/>
  <c r="A645" i="11"/>
  <c r="B645" i="11"/>
  <c r="C645" i="11"/>
  <c r="A646" i="11"/>
  <c r="B646" i="11"/>
  <c r="C646" i="11" s="1"/>
  <c r="A647" i="11"/>
  <c r="B647" i="11"/>
  <c r="C647" i="11" s="1"/>
  <c r="A648" i="11"/>
  <c r="B648" i="11"/>
  <c r="C648" i="11"/>
  <c r="A649" i="11"/>
  <c r="B649" i="11"/>
  <c r="C649" i="11"/>
  <c r="A650" i="11"/>
  <c r="B650" i="11"/>
  <c r="C650" i="11" s="1"/>
  <c r="A651" i="11"/>
  <c r="B651" i="11"/>
  <c r="C651" i="11" s="1"/>
  <c r="A652" i="11"/>
  <c r="B652" i="11"/>
  <c r="C652" i="11"/>
  <c r="A653" i="11"/>
  <c r="B653" i="11"/>
  <c r="C653" i="11"/>
  <c r="A654" i="11"/>
  <c r="B654" i="11"/>
  <c r="C654" i="11" s="1"/>
  <c r="A655" i="11"/>
  <c r="B655" i="11"/>
  <c r="C655" i="11" s="1"/>
  <c r="A656" i="11"/>
  <c r="B656" i="11"/>
  <c r="C656" i="11"/>
  <c r="A657" i="11"/>
  <c r="B657" i="11"/>
  <c r="C657" i="11"/>
  <c r="A658" i="11"/>
  <c r="B658" i="11"/>
  <c r="C658" i="11" s="1"/>
  <c r="A659" i="11"/>
  <c r="B659" i="11"/>
  <c r="C659" i="11" s="1"/>
  <c r="A660" i="11"/>
  <c r="B660" i="11"/>
  <c r="C660" i="11" s="1"/>
  <c r="A661" i="11"/>
  <c r="B661" i="11"/>
  <c r="C661" i="11"/>
  <c r="A662" i="11"/>
  <c r="B662" i="11"/>
  <c r="C662" i="11" s="1"/>
  <c r="A663" i="11"/>
  <c r="B663" i="11"/>
  <c r="C663" i="11" s="1"/>
  <c r="A664" i="11"/>
  <c r="B664" i="11"/>
  <c r="C664" i="11" s="1"/>
  <c r="A665" i="11"/>
  <c r="B665" i="11"/>
  <c r="C665" i="11"/>
  <c r="A666" i="11"/>
  <c r="B666" i="11"/>
  <c r="C666" i="11" s="1"/>
  <c r="A667" i="11"/>
  <c r="B667" i="11"/>
  <c r="C667" i="11" s="1"/>
  <c r="A668" i="11"/>
  <c r="B668" i="11"/>
  <c r="C668" i="11" s="1"/>
  <c r="A669" i="11"/>
  <c r="B669" i="11"/>
  <c r="C669" i="11"/>
  <c r="A670" i="11"/>
  <c r="B670" i="11"/>
  <c r="C670" i="11" s="1"/>
  <c r="A671" i="11"/>
  <c r="B671" i="11"/>
  <c r="C671" i="11" s="1"/>
  <c r="A672" i="11"/>
  <c r="B672" i="11"/>
  <c r="C672" i="11"/>
  <c r="A673" i="11"/>
  <c r="B673" i="11"/>
  <c r="C673" i="11"/>
  <c r="A674" i="11"/>
  <c r="B674" i="11"/>
  <c r="C674" i="11" s="1"/>
  <c r="A675" i="11"/>
  <c r="B675" i="11"/>
  <c r="C675" i="11" s="1"/>
  <c r="A676" i="11"/>
  <c r="B676" i="11"/>
  <c r="C676" i="11"/>
  <c r="A677" i="11"/>
  <c r="B677" i="11"/>
  <c r="C677" i="11"/>
  <c r="A678" i="11"/>
  <c r="B678" i="11"/>
  <c r="C678" i="11" s="1"/>
  <c r="A679" i="11"/>
  <c r="B679" i="11"/>
  <c r="C679" i="11" s="1"/>
  <c r="A680" i="11"/>
  <c r="B680" i="11"/>
  <c r="C680" i="11"/>
  <c r="A681" i="11"/>
  <c r="B681" i="11"/>
  <c r="C681" i="11"/>
  <c r="A682" i="11"/>
  <c r="B682" i="11"/>
  <c r="C682" i="11" s="1"/>
  <c r="A683" i="11"/>
  <c r="B683" i="11"/>
  <c r="C683" i="11" s="1"/>
  <c r="A684" i="11"/>
  <c r="B684" i="11"/>
  <c r="C684" i="11" s="1"/>
  <c r="A685" i="11"/>
  <c r="B685" i="11"/>
  <c r="C685" i="11"/>
  <c r="A686" i="11"/>
  <c r="B686" i="11"/>
  <c r="C686" i="11" s="1"/>
  <c r="A687" i="11"/>
  <c r="B687" i="11"/>
  <c r="C687" i="11" s="1"/>
  <c r="A688" i="11"/>
  <c r="B688" i="11"/>
  <c r="C688" i="11" s="1"/>
  <c r="A689" i="11"/>
  <c r="B689" i="11"/>
  <c r="C689" i="11"/>
  <c r="A690" i="11"/>
  <c r="B690" i="11"/>
  <c r="C690" i="11" s="1"/>
  <c r="A691" i="11"/>
  <c r="B691" i="11"/>
  <c r="C691" i="11" s="1"/>
  <c r="A692" i="11"/>
  <c r="B692" i="11"/>
  <c r="C692" i="11" s="1"/>
  <c r="A693" i="11"/>
  <c r="B693" i="11"/>
  <c r="C693" i="11"/>
  <c r="A694" i="11"/>
  <c r="B694" i="11"/>
  <c r="C694" i="11" s="1"/>
  <c r="A695" i="11"/>
  <c r="B695" i="11"/>
  <c r="C695" i="11" s="1"/>
  <c r="A696" i="11"/>
  <c r="B696" i="11"/>
  <c r="C696" i="11"/>
  <c r="A697" i="11"/>
  <c r="B697" i="11"/>
  <c r="C697" i="11"/>
  <c r="A698" i="11"/>
  <c r="B698" i="11"/>
  <c r="C698" i="11" s="1"/>
  <c r="A699" i="11"/>
  <c r="B699" i="11"/>
  <c r="C699" i="11" s="1"/>
  <c r="A700" i="11"/>
  <c r="B700" i="11"/>
  <c r="C700" i="11"/>
  <c r="A701" i="11"/>
  <c r="B701" i="11"/>
  <c r="C701" i="11"/>
  <c r="A702" i="11"/>
  <c r="B702" i="11"/>
  <c r="C702" i="11" s="1"/>
  <c r="A703" i="11"/>
  <c r="B703" i="11"/>
  <c r="C703" i="11" s="1"/>
  <c r="A704" i="11"/>
  <c r="B704" i="11"/>
  <c r="C704" i="11"/>
  <c r="A705" i="11"/>
  <c r="B705" i="11"/>
  <c r="C705" i="11"/>
  <c r="A706" i="11"/>
  <c r="B706" i="11"/>
  <c r="C706" i="11" s="1"/>
  <c r="A707" i="11"/>
  <c r="B707" i="11"/>
  <c r="C707" i="11" s="1"/>
  <c r="A708" i="11"/>
  <c r="B708" i="11"/>
  <c r="C708" i="11" s="1"/>
  <c r="A709" i="11"/>
  <c r="B709" i="11"/>
  <c r="C709" i="11"/>
  <c r="A710" i="11"/>
  <c r="B710" i="11"/>
  <c r="C710" i="11" s="1"/>
  <c r="A711" i="11"/>
  <c r="B711" i="11"/>
  <c r="C711" i="11" s="1"/>
  <c r="A712" i="11"/>
  <c r="B712" i="11"/>
  <c r="C712" i="11" s="1"/>
  <c r="A713" i="11"/>
  <c r="B713" i="11"/>
  <c r="C713" i="11"/>
  <c r="A714" i="11"/>
  <c r="B714" i="11"/>
  <c r="C714" i="11" s="1"/>
  <c r="A715" i="11"/>
  <c r="B715" i="11"/>
  <c r="C715" i="11" s="1"/>
  <c r="A716" i="11"/>
  <c r="B716" i="11"/>
  <c r="C716" i="11" s="1"/>
  <c r="A717" i="11"/>
  <c r="B717" i="11"/>
  <c r="C717" i="11"/>
  <c r="A718" i="11"/>
  <c r="B718" i="11"/>
  <c r="C718" i="11" s="1"/>
  <c r="A719" i="11"/>
  <c r="B719" i="11"/>
  <c r="C719" i="11" s="1"/>
  <c r="A720" i="11"/>
  <c r="B720" i="11"/>
  <c r="C720" i="11"/>
  <c r="A721" i="11"/>
  <c r="B721" i="11"/>
  <c r="C721" i="11"/>
  <c r="A722" i="11"/>
  <c r="B722" i="11"/>
  <c r="C722" i="11" s="1"/>
  <c r="A723" i="11"/>
  <c r="B723" i="11"/>
  <c r="C723" i="11" s="1"/>
  <c r="A724" i="11"/>
  <c r="B724" i="11"/>
  <c r="C724" i="11"/>
  <c r="A725" i="11"/>
  <c r="B725" i="11"/>
  <c r="C725" i="11"/>
  <c r="A726" i="11"/>
  <c r="B726" i="11"/>
  <c r="C726" i="11" s="1"/>
  <c r="A727" i="11"/>
  <c r="B727" i="11"/>
  <c r="C727" i="11" s="1"/>
  <c r="A728" i="11"/>
  <c r="B728" i="11"/>
  <c r="C728" i="11"/>
  <c r="A729" i="11"/>
  <c r="B729" i="11"/>
  <c r="C729" i="11"/>
  <c r="A730" i="11"/>
  <c r="B730" i="11"/>
  <c r="C730" i="11" s="1"/>
  <c r="A731" i="11"/>
  <c r="B731" i="11"/>
  <c r="C731" i="11" s="1"/>
  <c r="A732" i="11"/>
  <c r="B732" i="11"/>
  <c r="C732" i="11" s="1"/>
  <c r="A733" i="11"/>
  <c r="B733" i="11"/>
  <c r="C733" i="11"/>
  <c r="A734" i="11"/>
  <c r="B734" i="11"/>
  <c r="C734" i="11" s="1"/>
  <c r="A735" i="11"/>
  <c r="B735" i="11"/>
  <c r="C735" i="11" s="1"/>
  <c r="A736" i="11"/>
  <c r="B736" i="11"/>
  <c r="C736" i="11"/>
  <c r="A737" i="11"/>
  <c r="B737" i="11"/>
  <c r="C737" i="11"/>
  <c r="A738" i="11"/>
  <c r="B738" i="11"/>
  <c r="C738" i="11" s="1"/>
  <c r="A739" i="11"/>
  <c r="B739" i="11"/>
  <c r="C739" i="11" s="1"/>
  <c r="A740" i="11"/>
  <c r="B740" i="11"/>
  <c r="C740" i="11" s="1"/>
  <c r="A741" i="11"/>
  <c r="B741" i="11"/>
  <c r="C741" i="11"/>
  <c r="A742" i="11"/>
  <c r="B742" i="11"/>
  <c r="C742" i="11" s="1"/>
  <c r="A743" i="11"/>
  <c r="B743" i="11"/>
  <c r="C743" i="11" s="1"/>
  <c r="A744" i="11"/>
  <c r="B744" i="11"/>
  <c r="C744" i="11"/>
  <c r="A745" i="11"/>
  <c r="B745" i="11"/>
  <c r="C745" i="11"/>
  <c r="A746" i="11"/>
  <c r="B746" i="11"/>
  <c r="C746" i="11" s="1"/>
  <c r="A747" i="11"/>
  <c r="B747" i="11"/>
  <c r="C747" i="11" s="1"/>
  <c r="A748" i="11"/>
  <c r="B748" i="11"/>
  <c r="C748" i="11"/>
  <c r="A749" i="11"/>
  <c r="B749" i="11"/>
  <c r="C749" i="11"/>
  <c r="A750" i="11"/>
  <c r="B750" i="11"/>
  <c r="C750" i="11" s="1"/>
  <c r="A751" i="11"/>
  <c r="B751" i="11"/>
  <c r="C751" i="11" s="1"/>
  <c r="A752" i="11"/>
  <c r="B752" i="11"/>
  <c r="C752" i="11"/>
  <c r="A753" i="11"/>
  <c r="B753" i="11"/>
  <c r="C753" i="11"/>
  <c r="A754" i="11"/>
  <c r="B754" i="11"/>
  <c r="C754" i="11" s="1"/>
  <c r="A755" i="11"/>
  <c r="B755" i="11"/>
  <c r="C755" i="11" s="1"/>
  <c r="A756" i="11"/>
  <c r="B756" i="11"/>
  <c r="C756" i="11" s="1"/>
  <c r="A757" i="11"/>
  <c r="B757" i="11"/>
  <c r="C757" i="11"/>
  <c r="A758" i="11"/>
  <c r="B758" i="11"/>
  <c r="C758" i="11" s="1"/>
  <c r="A759" i="11"/>
  <c r="B759" i="11"/>
  <c r="C759" i="11" s="1"/>
  <c r="A760" i="11"/>
  <c r="B760" i="11"/>
  <c r="C760" i="11" s="1"/>
  <c r="A761" i="11"/>
  <c r="B761" i="11"/>
  <c r="C761" i="11"/>
  <c r="A762" i="11"/>
  <c r="B762" i="11"/>
  <c r="C762" i="11" s="1"/>
  <c r="A763" i="11"/>
  <c r="B763" i="11"/>
  <c r="C763" i="11" s="1"/>
  <c r="A764" i="11"/>
  <c r="B764" i="11"/>
  <c r="C764" i="11" s="1"/>
  <c r="A765" i="11"/>
  <c r="B765" i="11"/>
  <c r="C765" i="11"/>
  <c r="A766" i="11"/>
  <c r="B766" i="11"/>
  <c r="C766" i="11" s="1"/>
  <c r="A767" i="11"/>
  <c r="B767" i="11"/>
  <c r="C767" i="11" s="1"/>
  <c r="A768" i="11"/>
  <c r="B768" i="11"/>
  <c r="C768" i="11"/>
  <c r="A769" i="11"/>
  <c r="B769" i="11"/>
  <c r="C769" i="11"/>
  <c r="A770" i="11"/>
  <c r="B770" i="11"/>
  <c r="C770" i="11" s="1"/>
  <c r="A771" i="11"/>
  <c r="B771" i="11"/>
  <c r="C771" i="11" s="1"/>
  <c r="A772" i="11"/>
  <c r="B772" i="11"/>
  <c r="C772" i="11"/>
  <c r="A773" i="11"/>
  <c r="B773" i="11"/>
  <c r="C773" i="11"/>
  <c r="A774" i="11"/>
  <c r="B774" i="11"/>
  <c r="C774" i="11" s="1"/>
  <c r="A775" i="11"/>
  <c r="B775" i="11"/>
  <c r="C775" i="11" s="1"/>
  <c r="A776" i="11"/>
  <c r="B776" i="11"/>
  <c r="C776" i="11"/>
  <c r="A777" i="11"/>
  <c r="B777" i="11"/>
  <c r="C777" i="11"/>
  <c r="A778" i="11"/>
  <c r="B778" i="11"/>
  <c r="C778" i="11" s="1"/>
  <c r="A779" i="11"/>
  <c r="B779" i="11"/>
  <c r="C779" i="11" s="1"/>
  <c r="A780" i="11"/>
  <c r="B780" i="11"/>
  <c r="C780" i="11" s="1"/>
  <c r="A781" i="11"/>
  <c r="B781" i="11"/>
  <c r="C781" i="11"/>
  <c r="A782" i="11"/>
  <c r="B782" i="11"/>
  <c r="C782" i="11" s="1"/>
  <c r="A783" i="11"/>
  <c r="B783" i="11"/>
  <c r="C783" i="11" s="1"/>
  <c r="A784" i="11"/>
  <c r="B784" i="11"/>
  <c r="C784" i="11"/>
  <c r="A785" i="11"/>
  <c r="B785" i="11"/>
  <c r="C785" i="11"/>
  <c r="A786" i="11"/>
  <c r="B786" i="11"/>
  <c r="C786" i="11" s="1"/>
  <c r="A787" i="11"/>
  <c r="B787" i="11"/>
  <c r="C787" i="11" s="1"/>
  <c r="A788" i="11"/>
  <c r="B788" i="11"/>
  <c r="C788" i="11" s="1"/>
  <c r="A789" i="11"/>
  <c r="B789" i="11"/>
  <c r="C789" i="11"/>
  <c r="A790" i="11"/>
  <c r="B790" i="11"/>
  <c r="C790" i="11" s="1"/>
  <c r="A791" i="11"/>
  <c r="B791" i="11"/>
  <c r="C791" i="11" s="1"/>
  <c r="A792" i="11"/>
  <c r="B792" i="11"/>
  <c r="C792" i="11"/>
  <c r="A793" i="11"/>
  <c r="B793" i="11"/>
  <c r="C793" i="11"/>
  <c r="A794" i="11"/>
  <c r="B794" i="11"/>
  <c r="C794" i="11" s="1"/>
  <c r="A795" i="11"/>
  <c r="B795" i="11"/>
  <c r="C795" i="11" s="1"/>
  <c r="A796" i="11"/>
  <c r="B796" i="11"/>
  <c r="C796" i="11"/>
  <c r="A797" i="11"/>
  <c r="B797" i="11"/>
  <c r="C797" i="11"/>
  <c r="A798" i="11"/>
  <c r="B798" i="11"/>
  <c r="C798" i="11" s="1"/>
  <c r="A799" i="11"/>
  <c r="B799" i="11"/>
  <c r="C799" i="11" s="1"/>
  <c r="A800" i="11"/>
  <c r="B800" i="11"/>
  <c r="C800" i="11"/>
  <c r="A801" i="11"/>
  <c r="B801" i="11"/>
  <c r="C801" i="11"/>
  <c r="A802" i="11"/>
  <c r="B802" i="11"/>
  <c r="C802" i="11" s="1"/>
  <c r="A803" i="11"/>
  <c r="B803" i="11"/>
  <c r="C803" i="11" s="1"/>
  <c r="A804" i="11"/>
  <c r="B804" i="11"/>
  <c r="C804" i="11" s="1"/>
  <c r="A805" i="11"/>
  <c r="B805" i="11"/>
  <c r="C805" i="11"/>
  <c r="A806" i="11"/>
  <c r="B806" i="11"/>
  <c r="C806" i="11" s="1"/>
  <c r="A807" i="11"/>
  <c r="B807" i="11"/>
  <c r="C807" i="11" s="1"/>
  <c r="A808" i="11"/>
  <c r="B808" i="11"/>
  <c r="C808" i="11" s="1"/>
  <c r="A809" i="11"/>
  <c r="B809" i="11"/>
  <c r="C809" i="11"/>
  <c r="A810" i="11"/>
  <c r="B810" i="11"/>
  <c r="C810" i="11" s="1"/>
  <c r="A811" i="11"/>
  <c r="B811" i="11"/>
  <c r="C811" i="11" s="1"/>
  <c r="A812" i="11"/>
  <c r="B812" i="11"/>
  <c r="C812" i="11" s="1"/>
  <c r="A813" i="11"/>
  <c r="B813" i="11"/>
  <c r="C813" i="11"/>
  <c r="A814" i="11"/>
  <c r="B814" i="11"/>
  <c r="C814" i="11" s="1"/>
  <c r="A815" i="11"/>
  <c r="B815" i="11"/>
  <c r="C815" i="11" s="1"/>
  <c r="A816" i="11"/>
  <c r="B816" i="11"/>
  <c r="C816" i="11"/>
  <c r="A817" i="11"/>
  <c r="B817" i="11"/>
  <c r="C817" i="11"/>
  <c r="A818" i="11"/>
  <c r="B818" i="11"/>
  <c r="C818" i="11" s="1"/>
  <c r="A819" i="11"/>
  <c r="B819" i="11"/>
  <c r="C819" i="11" s="1"/>
  <c r="A820" i="11"/>
  <c r="B820" i="11"/>
  <c r="C820" i="11"/>
  <c r="A821" i="11"/>
  <c r="B821" i="11"/>
  <c r="C821" i="11"/>
  <c r="A822" i="11"/>
  <c r="B822" i="11"/>
  <c r="C822" i="11" s="1"/>
  <c r="A823" i="11"/>
  <c r="B823" i="11"/>
  <c r="C823" i="11" s="1"/>
  <c r="A824" i="11"/>
  <c r="B824" i="11"/>
  <c r="C824" i="11"/>
  <c r="A825" i="11"/>
  <c r="B825" i="11"/>
  <c r="C825" i="11"/>
  <c r="A826" i="11"/>
  <c r="B826" i="11"/>
  <c r="C826" i="11" s="1"/>
  <c r="A827" i="11"/>
  <c r="B827" i="11"/>
  <c r="C827" i="11" s="1"/>
  <c r="A828" i="11"/>
  <c r="B828" i="11"/>
  <c r="C828" i="11" s="1"/>
  <c r="A829" i="11"/>
  <c r="B829" i="11"/>
  <c r="C829" i="11"/>
  <c r="A830" i="11"/>
  <c r="B830" i="11"/>
  <c r="C830" i="11" s="1"/>
  <c r="A831" i="11"/>
  <c r="B831" i="11"/>
  <c r="C831" i="11" s="1"/>
  <c r="A832" i="11"/>
  <c r="B832" i="11"/>
  <c r="C832" i="11" s="1"/>
  <c r="A833" i="11"/>
  <c r="B833" i="11"/>
  <c r="C833" i="11"/>
  <c r="A834" i="11"/>
  <c r="B834" i="11"/>
  <c r="C834" i="11" s="1"/>
  <c r="A835" i="11"/>
  <c r="B835" i="11"/>
  <c r="C835" i="11" s="1"/>
  <c r="A836" i="11"/>
  <c r="B836" i="11"/>
  <c r="C836" i="11" s="1"/>
  <c r="A837" i="11"/>
  <c r="B837" i="11"/>
  <c r="C837" i="11"/>
  <c r="A838" i="11"/>
  <c r="B838" i="11"/>
  <c r="C838" i="11" s="1"/>
  <c r="A839" i="11"/>
  <c r="B839" i="11"/>
  <c r="C839" i="11" s="1"/>
  <c r="A840" i="11"/>
  <c r="B840" i="11"/>
  <c r="C840" i="11"/>
  <c r="A841" i="11"/>
  <c r="B841" i="11"/>
  <c r="C841" i="11"/>
  <c r="A842" i="11"/>
  <c r="B842" i="11"/>
  <c r="C842" i="11" s="1"/>
  <c r="A843" i="11"/>
  <c r="B843" i="11"/>
  <c r="C843" i="11" s="1"/>
  <c r="A844" i="11"/>
  <c r="B844" i="11"/>
  <c r="C844" i="11"/>
  <c r="A845" i="11"/>
  <c r="B845" i="11"/>
  <c r="C845" i="11"/>
  <c r="A846" i="11"/>
  <c r="B846" i="11"/>
  <c r="C846" i="11" s="1"/>
  <c r="A847" i="11"/>
  <c r="B847" i="11"/>
  <c r="C847" i="11" s="1"/>
  <c r="A848" i="11"/>
  <c r="B848" i="11"/>
  <c r="C848" i="11"/>
  <c r="A849" i="11"/>
  <c r="B849" i="11"/>
  <c r="C849" i="11"/>
  <c r="A850" i="11"/>
  <c r="B850" i="11"/>
  <c r="C850" i="11" s="1"/>
  <c r="A851" i="11"/>
  <c r="B851" i="11"/>
  <c r="C851" i="11" s="1"/>
  <c r="A852" i="11"/>
  <c r="B852" i="11"/>
  <c r="C852" i="11" s="1"/>
  <c r="A853" i="11"/>
  <c r="B853" i="11"/>
  <c r="C853" i="11"/>
  <c r="A854" i="11"/>
  <c r="B854" i="11"/>
  <c r="C854" i="11" s="1"/>
  <c r="A855" i="11"/>
  <c r="B855" i="11"/>
  <c r="C855" i="11" s="1"/>
  <c r="A856" i="11"/>
  <c r="B856" i="11"/>
  <c r="C856" i="11" s="1"/>
  <c r="A857" i="11"/>
  <c r="B857" i="11"/>
  <c r="C857" i="11"/>
  <c r="A858" i="11"/>
  <c r="B858" i="11"/>
  <c r="C858" i="11" s="1"/>
  <c r="A859" i="11"/>
  <c r="B859" i="11"/>
  <c r="C859" i="11" s="1"/>
  <c r="A860" i="11"/>
  <c r="B860" i="11"/>
  <c r="C860" i="11" s="1"/>
  <c r="A861" i="11"/>
  <c r="B861" i="11"/>
  <c r="C861" i="11"/>
  <c r="A862" i="11"/>
  <c r="B862" i="11"/>
  <c r="C862" i="11" s="1"/>
  <c r="A863" i="11"/>
  <c r="B863" i="11"/>
  <c r="C863" i="11" s="1"/>
  <c r="A864" i="11"/>
  <c r="B864" i="11"/>
  <c r="C864" i="11"/>
  <c r="A865" i="11"/>
  <c r="B865" i="11"/>
  <c r="C865" i="11"/>
  <c r="A866" i="11"/>
  <c r="B866" i="11"/>
  <c r="C866" i="11" s="1"/>
  <c r="A867" i="11"/>
  <c r="B867" i="11"/>
  <c r="C867" i="11" s="1"/>
  <c r="A868" i="11"/>
  <c r="B868" i="11"/>
  <c r="C868" i="11"/>
  <c r="A869" i="11"/>
  <c r="B869" i="11"/>
  <c r="C869" i="11"/>
  <c r="A870" i="11"/>
  <c r="B870" i="11"/>
  <c r="C870" i="11" s="1"/>
  <c r="A871" i="11"/>
  <c r="B871" i="11"/>
  <c r="C871" i="11" s="1"/>
  <c r="A872" i="11"/>
  <c r="B872" i="11"/>
  <c r="C872" i="11"/>
  <c r="A873" i="11"/>
  <c r="B873" i="11"/>
  <c r="C873" i="11"/>
  <c r="A874" i="11"/>
  <c r="B874" i="11"/>
  <c r="C874" i="11" s="1"/>
  <c r="A875" i="11"/>
  <c r="B875" i="11"/>
  <c r="C875" i="11" s="1"/>
  <c r="A876" i="11"/>
  <c r="B876" i="11"/>
  <c r="C876" i="11" s="1"/>
  <c r="A877" i="11"/>
  <c r="B877" i="11"/>
  <c r="C877" i="11"/>
  <c r="A878" i="11"/>
  <c r="B878" i="11"/>
  <c r="C878" i="11" s="1"/>
  <c r="A879" i="11"/>
  <c r="B879" i="11"/>
  <c r="C879" i="11" s="1"/>
  <c r="A880" i="11"/>
  <c r="B880" i="11"/>
  <c r="C880" i="11"/>
  <c r="A881" i="11"/>
  <c r="B881" i="11"/>
  <c r="C881" i="11"/>
  <c r="A882" i="11"/>
  <c r="B882" i="11"/>
  <c r="C882" i="11" s="1"/>
  <c r="A883" i="11"/>
  <c r="B883" i="11"/>
  <c r="C883" i="11" s="1"/>
  <c r="A884" i="11"/>
  <c r="B884" i="11"/>
  <c r="C884" i="11" s="1"/>
  <c r="A885" i="11"/>
  <c r="B885" i="11"/>
  <c r="C885" i="11"/>
  <c r="A886" i="11"/>
  <c r="B886" i="11"/>
  <c r="C886" i="11" s="1"/>
  <c r="A887" i="11"/>
  <c r="B887" i="11"/>
  <c r="C887" i="11" s="1"/>
  <c r="A888" i="11"/>
  <c r="B888" i="11"/>
  <c r="C888" i="11"/>
  <c r="A889" i="11"/>
  <c r="B889" i="11"/>
  <c r="C889" i="11"/>
  <c r="A890" i="11"/>
  <c r="B890" i="11"/>
  <c r="C890" i="11" s="1"/>
  <c r="A891" i="11"/>
  <c r="B891" i="11"/>
  <c r="C891" i="11" s="1"/>
  <c r="A892" i="11"/>
  <c r="B892" i="11"/>
  <c r="C892" i="11"/>
  <c r="A893" i="11"/>
  <c r="B893" i="11"/>
  <c r="C893" i="11"/>
  <c r="A894" i="11"/>
  <c r="B894" i="11"/>
  <c r="C894" i="11" s="1"/>
  <c r="A895" i="11"/>
  <c r="B895" i="11"/>
  <c r="C895" i="11" s="1"/>
  <c r="A896" i="11"/>
  <c r="B896" i="11"/>
  <c r="C896" i="11"/>
  <c r="A897" i="11"/>
  <c r="B897" i="11"/>
  <c r="C897" i="11"/>
  <c r="A898" i="11"/>
  <c r="B898" i="11"/>
  <c r="C898" i="11" s="1"/>
  <c r="A899" i="11"/>
  <c r="B899" i="11"/>
  <c r="C899" i="11" s="1"/>
  <c r="A900" i="11"/>
  <c r="B900" i="11"/>
  <c r="C900" i="11" s="1"/>
  <c r="A901" i="11"/>
  <c r="B901" i="11"/>
  <c r="C901" i="11"/>
  <c r="A902" i="11"/>
  <c r="B902" i="11"/>
  <c r="C902" i="11" s="1"/>
  <c r="A903" i="11"/>
  <c r="B903" i="11"/>
  <c r="C903" i="11" s="1"/>
  <c r="A904" i="11"/>
  <c r="B904" i="11"/>
  <c r="C904" i="11"/>
  <c r="A905" i="11"/>
  <c r="B905" i="11"/>
  <c r="C905" i="11"/>
  <c r="A906" i="11"/>
  <c r="B906" i="11"/>
  <c r="C906" i="11" s="1"/>
  <c r="A907" i="11"/>
  <c r="B907" i="11"/>
  <c r="C907" i="11" s="1"/>
  <c r="A908" i="11"/>
  <c r="B908" i="11"/>
  <c r="C908" i="11" s="1"/>
  <c r="A909" i="11"/>
  <c r="B909" i="11"/>
  <c r="C909" i="11"/>
  <c r="A910" i="11"/>
  <c r="B910" i="11"/>
  <c r="C910" i="11" s="1"/>
  <c r="A911" i="11"/>
  <c r="B911" i="11"/>
  <c r="C911" i="11" s="1"/>
  <c r="A912" i="11"/>
  <c r="B912" i="11"/>
  <c r="C912" i="11"/>
  <c r="A913" i="11"/>
  <c r="B913" i="11"/>
  <c r="C913" i="11"/>
  <c r="A914" i="11"/>
  <c r="B914" i="11"/>
  <c r="C914" i="11" s="1"/>
  <c r="A915" i="11"/>
  <c r="B915" i="11"/>
  <c r="C915" i="11" s="1"/>
  <c r="A916" i="11"/>
  <c r="B916" i="11"/>
  <c r="C916" i="11"/>
  <c r="A917" i="11"/>
  <c r="B917" i="11"/>
  <c r="C917" i="11"/>
  <c r="A918" i="11"/>
  <c r="B918" i="11"/>
  <c r="C918" i="11" s="1"/>
  <c r="A919" i="11"/>
  <c r="B919" i="11"/>
  <c r="C919" i="11" s="1"/>
  <c r="A920" i="11"/>
  <c r="B920" i="11"/>
  <c r="C920" i="11"/>
  <c r="A921" i="11"/>
  <c r="B921" i="11"/>
  <c r="C921" i="11"/>
  <c r="A922" i="11"/>
  <c r="B922" i="11"/>
  <c r="C922" i="11" s="1"/>
  <c r="A923" i="11"/>
  <c r="B923" i="11"/>
  <c r="C923" i="11" s="1"/>
  <c r="A924" i="11"/>
  <c r="B924" i="11"/>
  <c r="C924" i="11" s="1"/>
  <c r="A925" i="11"/>
  <c r="B925" i="11"/>
  <c r="C925" i="11"/>
  <c r="A926" i="11"/>
  <c r="B926" i="11"/>
  <c r="C926" i="11" s="1"/>
  <c r="A927" i="11"/>
  <c r="B927" i="11"/>
  <c r="C927" i="11" s="1"/>
  <c r="A928" i="11"/>
  <c r="B928" i="11"/>
  <c r="C928" i="11"/>
  <c r="A929" i="11"/>
  <c r="B929" i="11"/>
  <c r="C929" i="11"/>
  <c r="A930" i="11"/>
  <c r="B930" i="11"/>
  <c r="C930" i="11" s="1"/>
  <c r="A931" i="11"/>
  <c r="B931" i="11"/>
  <c r="C931" i="11" s="1"/>
  <c r="A932" i="11"/>
  <c r="B932" i="11"/>
  <c r="C932" i="11" s="1"/>
  <c r="A933" i="11"/>
  <c r="B933" i="11"/>
  <c r="C933" i="11"/>
  <c r="A934" i="11"/>
  <c r="B934" i="11"/>
  <c r="C934" i="11" s="1"/>
  <c r="A935" i="11"/>
  <c r="B935" i="11"/>
  <c r="C935" i="11" s="1"/>
  <c r="A936" i="11"/>
  <c r="B936" i="11"/>
  <c r="C936" i="11"/>
  <c r="A937" i="11"/>
  <c r="B937" i="11"/>
  <c r="C937" i="11"/>
  <c r="A938" i="11"/>
  <c r="B938" i="11"/>
  <c r="C938" i="11" s="1"/>
  <c r="A939" i="11"/>
  <c r="B939" i="11"/>
  <c r="C939" i="11" s="1"/>
  <c r="A940" i="11"/>
  <c r="B940" i="11"/>
  <c r="C940" i="11"/>
  <c r="A941" i="11"/>
  <c r="B941" i="11"/>
  <c r="C941" i="11"/>
  <c r="A942" i="11"/>
  <c r="B942" i="11"/>
  <c r="C942" i="11" s="1"/>
  <c r="A943" i="11"/>
  <c r="B943" i="11"/>
  <c r="C943" i="11" s="1"/>
  <c r="A944" i="11"/>
  <c r="B944" i="11"/>
  <c r="C944" i="11"/>
  <c r="A945" i="11"/>
  <c r="B945" i="11"/>
  <c r="C945" i="11"/>
  <c r="A946" i="11"/>
  <c r="B946" i="11"/>
  <c r="C946" i="11" s="1"/>
  <c r="A947" i="11"/>
  <c r="B947" i="11"/>
  <c r="C947" i="11" s="1"/>
  <c r="A948" i="11"/>
  <c r="B948" i="11"/>
  <c r="C948" i="11" s="1"/>
  <c r="A949" i="11"/>
  <c r="B949" i="11"/>
  <c r="C949" i="11"/>
  <c r="A950" i="11"/>
  <c r="B950" i="11"/>
  <c r="C950" i="11" s="1"/>
  <c r="A951" i="11"/>
  <c r="B951" i="11"/>
  <c r="C951" i="11" s="1"/>
  <c r="A952" i="11"/>
  <c r="B952" i="11"/>
  <c r="C952" i="11" s="1"/>
  <c r="A953" i="11"/>
  <c r="B953" i="11"/>
  <c r="C953" i="11"/>
  <c r="A954" i="11"/>
  <c r="B954" i="11"/>
  <c r="C954" i="11" s="1"/>
  <c r="A955" i="11"/>
  <c r="B955" i="11"/>
  <c r="C955" i="11" s="1"/>
  <c r="A956" i="11"/>
  <c r="B956" i="11"/>
  <c r="C956" i="11" s="1"/>
  <c r="A957" i="11"/>
  <c r="B957" i="11"/>
  <c r="C957" i="11"/>
  <c r="A958" i="11"/>
  <c r="B958" i="11"/>
  <c r="C958" i="11" s="1"/>
  <c r="A959" i="11"/>
  <c r="B959" i="11"/>
  <c r="C959" i="11" s="1"/>
  <c r="A960" i="11"/>
  <c r="B960" i="11"/>
  <c r="C960" i="11"/>
  <c r="A961" i="11"/>
  <c r="B961" i="11"/>
  <c r="C961" i="11"/>
  <c r="A962" i="11"/>
  <c r="B962" i="11"/>
  <c r="C962" i="11" s="1"/>
  <c r="A963" i="11"/>
  <c r="B963" i="11"/>
  <c r="C963" i="11" s="1"/>
  <c r="A964" i="11"/>
  <c r="B964" i="11"/>
  <c r="C964" i="11"/>
  <c r="A965" i="11"/>
  <c r="B965" i="11"/>
  <c r="C965" i="11"/>
  <c r="A966" i="11"/>
  <c r="B966" i="11"/>
  <c r="C966" i="11" s="1"/>
  <c r="A967" i="11"/>
  <c r="B967" i="11"/>
  <c r="C967" i="11" s="1"/>
  <c r="A968" i="11"/>
  <c r="B968" i="11"/>
  <c r="C968" i="11"/>
  <c r="A969" i="11"/>
  <c r="B969" i="11"/>
  <c r="C969" i="11"/>
  <c r="A970" i="11"/>
  <c r="B970" i="11"/>
  <c r="C970" i="11" s="1"/>
  <c r="A971" i="11"/>
  <c r="B971" i="11"/>
  <c r="C971" i="11" s="1"/>
  <c r="A972" i="11"/>
  <c r="B972" i="11"/>
  <c r="C972" i="11" s="1"/>
  <c r="A973" i="11"/>
  <c r="B973" i="11"/>
  <c r="C973" i="11"/>
  <c r="A974" i="11"/>
  <c r="B974" i="11"/>
  <c r="C974" i="11" s="1"/>
  <c r="A975" i="11"/>
  <c r="B975" i="11"/>
  <c r="C975" i="11" s="1"/>
  <c r="A976" i="11"/>
  <c r="B976" i="11"/>
  <c r="C976" i="11"/>
  <c r="A977" i="11"/>
  <c r="B977" i="11"/>
  <c r="C977" i="11"/>
  <c r="A978" i="11"/>
  <c r="B978" i="11"/>
  <c r="C978" i="11" s="1"/>
  <c r="A979" i="11"/>
  <c r="B979" i="11"/>
  <c r="C979" i="11" s="1"/>
  <c r="A980" i="11"/>
  <c r="B980" i="11"/>
  <c r="C980" i="11" s="1"/>
  <c r="A981" i="11"/>
  <c r="B981" i="11"/>
  <c r="C981" i="11"/>
  <c r="A982" i="11"/>
  <c r="B982" i="11"/>
  <c r="C982" i="11" s="1"/>
  <c r="A983" i="11"/>
  <c r="B983" i="11"/>
  <c r="C983" i="11" s="1"/>
  <c r="A984" i="11"/>
  <c r="B984" i="11"/>
  <c r="C984" i="11"/>
  <c r="A985" i="11"/>
  <c r="B985" i="11"/>
  <c r="C985" i="11"/>
  <c r="A986" i="11"/>
  <c r="B986" i="11"/>
  <c r="C986" i="11" s="1"/>
  <c r="A987" i="11"/>
  <c r="B987" i="11"/>
  <c r="C987" i="11" s="1"/>
  <c r="A988" i="11"/>
  <c r="B988" i="11"/>
  <c r="C988" i="11"/>
  <c r="A989" i="11"/>
  <c r="B989" i="11"/>
  <c r="C989" i="11"/>
  <c r="A990" i="11"/>
  <c r="B990" i="11"/>
  <c r="C990" i="11" s="1"/>
  <c r="A991" i="11"/>
  <c r="B991" i="11"/>
  <c r="C991" i="11" s="1"/>
  <c r="A992" i="11"/>
  <c r="B992" i="11"/>
  <c r="C992" i="11"/>
  <c r="A993" i="11"/>
  <c r="B993" i="11"/>
  <c r="C993" i="11"/>
  <c r="A994" i="11"/>
  <c r="B994" i="11"/>
  <c r="C994" i="11" s="1"/>
  <c r="A995" i="11"/>
  <c r="B995" i="11"/>
  <c r="C995" i="11" s="1"/>
  <c r="A996" i="11"/>
  <c r="B996" i="11"/>
  <c r="C996" i="11" s="1"/>
  <c r="A997" i="11"/>
  <c r="B997" i="11"/>
  <c r="C997" i="11"/>
  <c r="A998" i="11"/>
  <c r="B998" i="11"/>
  <c r="C998" i="11" s="1"/>
  <c r="A999" i="11"/>
  <c r="B999" i="11"/>
  <c r="C999" i="11" s="1"/>
  <c r="A1000" i="11"/>
  <c r="B1000" i="11"/>
  <c r="C1000" i="11" s="1"/>
  <c r="A1001" i="11"/>
  <c r="B1001" i="11"/>
  <c r="C1001" i="11"/>
  <c r="A1002" i="11"/>
  <c r="B1002" i="11"/>
  <c r="C1002" i="11" s="1"/>
  <c r="A1003" i="11"/>
  <c r="B1003" i="11"/>
  <c r="C1003" i="11" s="1"/>
  <c r="A1004" i="11"/>
  <c r="B1004" i="11"/>
  <c r="C1004" i="11" s="1"/>
  <c r="A1005" i="11"/>
  <c r="B1005" i="11"/>
  <c r="C1005" i="11"/>
  <c r="A1006" i="11"/>
  <c r="B1006" i="11"/>
  <c r="C1006" i="11" s="1"/>
  <c r="A1007" i="11"/>
  <c r="B1007" i="11"/>
  <c r="C1007" i="11" s="1"/>
  <c r="A1008" i="11"/>
  <c r="B1008" i="11"/>
  <c r="C1008" i="11"/>
  <c r="A1009" i="11"/>
  <c r="B1009" i="11"/>
  <c r="C1009" i="11"/>
  <c r="A1010" i="11"/>
  <c r="B1010" i="11"/>
  <c r="C1010" i="11" s="1"/>
  <c r="A1011" i="11"/>
  <c r="B1011" i="11"/>
  <c r="C1011" i="11" s="1"/>
  <c r="A1012" i="11"/>
  <c r="B1012" i="11"/>
  <c r="C1012" i="11"/>
  <c r="A1013" i="11"/>
  <c r="B1013" i="11"/>
  <c r="C1013" i="11"/>
  <c r="A1014" i="11"/>
  <c r="B1014" i="11"/>
  <c r="C1014" i="11" s="1"/>
  <c r="A1015" i="11"/>
  <c r="B1015" i="11"/>
  <c r="C1015" i="11" s="1"/>
  <c r="A1016" i="11"/>
  <c r="B1016" i="11"/>
  <c r="C1016" i="11"/>
  <c r="A1017" i="11"/>
  <c r="B1017" i="11"/>
  <c r="C1017" i="11"/>
  <c r="A1018" i="11"/>
  <c r="B1018" i="11"/>
  <c r="C1018" i="11" s="1"/>
  <c r="A1019" i="11"/>
  <c r="B1019" i="11"/>
  <c r="C1019" i="11" s="1"/>
  <c r="A1020" i="11"/>
  <c r="B1020" i="11"/>
  <c r="C1020" i="11" s="1"/>
  <c r="A1021" i="11"/>
  <c r="B1021" i="11"/>
  <c r="C1021" i="11"/>
  <c r="A1022" i="11"/>
  <c r="B1022" i="11"/>
  <c r="C1022" i="11" s="1"/>
  <c r="A1023" i="11"/>
  <c r="B1023" i="11"/>
  <c r="C1023" i="11" s="1"/>
  <c r="A1024" i="11"/>
  <c r="B1024" i="11"/>
  <c r="C1024" i="11"/>
  <c r="A1025" i="11"/>
  <c r="B1025" i="11"/>
  <c r="C1025" i="11"/>
  <c r="A1026" i="11"/>
  <c r="B1026" i="11"/>
  <c r="C1026" i="11" s="1"/>
  <c r="A1027" i="11"/>
  <c r="B1027" i="11"/>
  <c r="C1027" i="11" s="1"/>
  <c r="A1028" i="11"/>
  <c r="B1028" i="11"/>
  <c r="C1028" i="11" s="1"/>
  <c r="A1029" i="11"/>
  <c r="B1029" i="11"/>
  <c r="C1029" i="11"/>
  <c r="A1030" i="11"/>
  <c r="B1030" i="11"/>
  <c r="C1030" i="11" s="1"/>
  <c r="A1031" i="11"/>
  <c r="B1031" i="11"/>
  <c r="C1031" i="11" s="1"/>
  <c r="A1032" i="11"/>
  <c r="B1032" i="11"/>
  <c r="C1032" i="11"/>
  <c r="A1033" i="11"/>
  <c r="B1033" i="11"/>
  <c r="C1033" i="11"/>
  <c r="A1034" i="11"/>
  <c r="B1034" i="11"/>
  <c r="C1034" i="11" s="1"/>
  <c r="A1035" i="11"/>
  <c r="B1035" i="11"/>
  <c r="C1035" i="11" s="1"/>
  <c r="A1036" i="11"/>
  <c r="B1036" i="11"/>
  <c r="C1036" i="11"/>
  <c r="A1037" i="11"/>
  <c r="B1037" i="11"/>
  <c r="C1037" i="11"/>
  <c r="A1038" i="11"/>
  <c r="B1038" i="11"/>
  <c r="C1038" i="11" s="1"/>
  <c r="A1039" i="11"/>
  <c r="B1039" i="11"/>
  <c r="C1039" i="11" s="1"/>
  <c r="A1040" i="11"/>
  <c r="B1040" i="11"/>
  <c r="C1040" i="11"/>
  <c r="A1041" i="11"/>
  <c r="B1041" i="11"/>
  <c r="C1041" i="11"/>
  <c r="A1042" i="11"/>
  <c r="B1042" i="11"/>
  <c r="C1042" i="11" s="1"/>
  <c r="A1043" i="11"/>
  <c r="B1043" i="11"/>
  <c r="C1043" i="11" s="1"/>
  <c r="A1044" i="11"/>
  <c r="B1044" i="11"/>
  <c r="C1044" i="11" s="1"/>
  <c r="A1045" i="11"/>
  <c r="B1045" i="11"/>
  <c r="C1045" i="11"/>
  <c r="A1046" i="11"/>
  <c r="B1046" i="11"/>
  <c r="C1046" i="11" s="1"/>
  <c r="A1047" i="11"/>
  <c r="B1047" i="11"/>
  <c r="C1047" i="11" s="1"/>
  <c r="A1048" i="11"/>
  <c r="B1048" i="11"/>
  <c r="C1048" i="11"/>
  <c r="A1049" i="11"/>
  <c r="B1049" i="11"/>
  <c r="C1049" i="11"/>
  <c r="A1050" i="11"/>
  <c r="B1050" i="11"/>
  <c r="C1050" i="11" s="1"/>
  <c r="A1051" i="11"/>
  <c r="B1051" i="11"/>
  <c r="C1051" i="11" s="1"/>
  <c r="A1052" i="11"/>
  <c r="B1052" i="11"/>
  <c r="C1052" i="11" s="1"/>
  <c r="A1053" i="11"/>
  <c r="B1053" i="11"/>
  <c r="C1053" i="11"/>
  <c r="A1054" i="11"/>
  <c r="B1054" i="11"/>
  <c r="C1054" i="11" s="1"/>
  <c r="A1055" i="11"/>
  <c r="B1055" i="11"/>
  <c r="C1055" i="11" s="1"/>
  <c r="A1056" i="11"/>
  <c r="B1056" i="11"/>
  <c r="C1056" i="11"/>
  <c r="A1057" i="11"/>
  <c r="B1057" i="11"/>
  <c r="C1057" i="11"/>
  <c r="A1058" i="11"/>
  <c r="B1058" i="11"/>
  <c r="C1058" i="11" s="1"/>
  <c r="A1059" i="11"/>
  <c r="B1059" i="11"/>
  <c r="C1059" i="11" s="1"/>
  <c r="A1060" i="11"/>
  <c r="B1060" i="11"/>
  <c r="C1060" i="11"/>
  <c r="A1061" i="11"/>
  <c r="B1061" i="11"/>
  <c r="C1061" i="11"/>
  <c r="A1062" i="11"/>
  <c r="B1062" i="11"/>
  <c r="C1062" i="11" s="1"/>
  <c r="A1063" i="11"/>
  <c r="B1063" i="11"/>
  <c r="C1063" i="11" s="1"/>
  <c r="A1064" i="11"/>
  <c r="B1064" i="11"/>
  <c r="C1064" i="11"/>
  <c r="A1065" i="11"/>
  <c r="B1065" i="11"/>
  <c r="C1065" i="11"/>
  <c r="A1066" i="11"/>
  <c r="B1066" i="11"/>
  <c r="C1066" i="11" s="1"/>
  <c r="A1067" i="11"/>
  <c r="B1067" i="11"/>
  <c r="C1067" i="11" s="1"/>
  <c r="A1068" i="11"/>
  <c r="B1068" i="11"/>
  <c r="C1068" i="11" s="1"/>
  <c r="A1069" i="11"/>
  <c r="B1069" i="11"/>
  <c r="C1069" i="11"/>
  <c r="A1070" i="11"/>
  <c r="B1070" i="11"/>
  <c r="C1070" i="11" s="1"/>
  <c r="A1071" i="11"/>
  <c r="B1071" i="11"/>
  <c r="C1071" i="11" s="1"/>
  <c r="A1072" i="11"/>
  <c r="B1072" i="11"/>
  <c r="C1072" i="11"/>
  <c r="A1073" i="11"/>
  <c r="B1073" i="11"/>
  <c r="C1073" i="11"/>
  <c r="A1074" i="11"/>
  <c r="B1074" i="11"/>
  <c r="C1074" i="11" s="1"/>
  <c r="A1075" i="11"/>
  <c r="B1075" i="11"/>
  <c r="C1075" i="11" s="1"/>
  <c r="A1076" i="11"/>
  <c r="B1076" i="11"/>
  <c r="C1076" i="11" s="1"/>
  <c r="A1077" i="11"/>
  <c r="B1077" i="11"/>
  <c r="C1077" i="11"/>
  <c r="A1078" i="11"/>
  <c r="B1078" i="11"/>
  <c r="C1078" i="11" s="1"/>
  <c r="A1079" i="11"/>
  <c r="B1079" i="11"/>
  <c r="C1079" i="11" s="1"/>
  <c r="A1080" i="11"/>
  <c r="B1080" i="11"/>
  <c r="C1080" i="11"/>
  <c r="A1081" i="11"/>
  <c r="B1081" i="11"/>
  <c r="C1081" i="11"/>
  <c r="A1082" i="11"/>
  <c r="B1082" i="11"/>
  <c r="C1082" i="11" s="1"/>
  <c r="A1083" i="11"/>
  <c r="B1083" i="11"/>
  <c r="C1083" i="11" s="1"/>
  <c r="A1084" i="11"/>
  <c r="B1084" i="11"/>
  <c r="C1084" i="11"/>
  <c r="A1085" i="11"/>
  <c r="B1085" i="11"/>
  <c r="C1085" i="11"/>
  <c r="A1086" i="11"/>
  <c r="B1086" i="11"/>
  <c r="C1086" i="11" s="1"/>
  <c r="A1087" i="11"/>
  <c r="B1087" i="11"/>
  <c r="C1087" i="11" s="1"/>
  <c r="A1088" i="11"/>
  <c r="B1088" i="11"/>
  <c r="C1088" i="11"/>
  <c r="A1089" i="11"/>
  <c r="B1089" i="11"/>
  <c r="C1089" i="11"/>
  <c r="A1090" i="11"/>
  <c r="B1090" i="11"/>
  <c r="C1090" i="11" s="1"/>
  <c r="A1091" i="11"/>
  <c r="B1091" i="11"/>
  <c r="C1091" i="11" s="1"/>
  <c r="A1092" i="11"/>
  <c r="B1092" i="11"/>
  <c r="C1092" i="11" s="1"/>
  <c r="A1093" i="11"/>
  <c r="B1093" i="11"/>
  <c r="C1093" i="11"/>
  <c r="A1094" i="11"/>
  <c r="B1094" i="11"/>
  <c r="C1094" i="11" s="1"/>
  <c r="A1095" i="11"/>
  <c r="B1095" i="11"/>
  <c r="C1095" i="11" s="1"/>
  <c r="A1096" i="11"/>
  <c r="B1096" i="11"/>
  <c r="C1096" i="11" s="1"/>
  <c r="A1097" i="11"/>
  <c r="B1097" i="11"/>
  <c r="C1097" i="11"/>
  <c r="A1098" i="11"/>
  <c r="B1098" i="11"/>
  <c r="C1098" i="11" s="1"/>
  <c r="A1099" i="11"/>
  <c r="B1099" i="11"/>
  <c r="C1099" i="11" s="1"/>
  <c r="A1100" i="11"/>
  <c r="B1100" i="11"/>
  <c r="C1100" i="11" s="1"/>
  <c r="A1101" i="11"/>
  <c r="B1101" i="11"/>
  <c r="C1101" i="11"/>
  <c r="A1102" i="11"/>
  <c r="B1102" i="11"/>
  <c r="C1102" i="11" s="1"/>
  <c r="A1103" i="11"/>
  <c r="B1103" i="11"/>
  <c r="C1103" i="11" s="1"/>
  <c r="A1104" i="11"/>
  <c r="B1104" i="11"/>
  <c r="C1104" i="11"/>
  <c r="A1105" i="11"/>
  <c r="B1105" i="11"/>
  <c r="C1105" i="11"/>
  <c r="A1106" i="11"/>
  <c r="B1106" i="11"/>
  <c r="C1106" i="11" s="1"/>
  <c r="A1107" i="11"/>
  <c r="B1107" i="11"/>
  <c r="C1107" i="11" s="1"/>
  <c r="A1108" i="11"/>
  <c r="B1108" i="11"/>
  <c r="C1108" i="11"/>
  <c r="A1109" i="11"/>
  <c r="B1109" i="11"/>
  <c r="C1109" i="11"/>
  <c r="A1110" i="11"/>
  <c r="B1110" i="11"/>
  <c r="C1110" i="11" s="1"/>
  <c r="A1111" i="11"/>
  <c r="B1111" i="11"/>
  <c r="C1111" i="11" s="1"/>
  <c r="A1112" i="11"/>
  <c r="B1112" i="11"/>
  <c r="C1112" i="11"/>
  <c r="A1113" i="11"/>
  <c r="B1113" i="11"/>
  <c r="C1113" i="11"/>
  <c r="A1114" i="11"/>
  <c r="B1114" i="11"/>
  <c r="C1114" i="11" s="1"/>
  <c r="A1115" i="11"/>
  <c r="B1115" i="11"/>
  <c r="C1115" i="11" s="1"/>
  <c r="A1116" i="11"/>
  <c r="B1116" i="11"/>
  <c r="C1116" i="11" s="1"/>
  <c r="A1117" i="11"/>
  <c r="B1117" i="11"/>
  <c r="C1117" i="11"/>
  <c r="A1118" i="11"/>
  <c r="B1118" i="11"/>
  <c r="C1118" i="11" s="1"/>
  <c r="A1119" i="11"/>
  <c r="B1119" i="11"/>
  <c r="C1119" i="11" s="1"/>
  <c r="A1120" i="11"/>
  <c r="B1120" i="11"/>
  <c r="C1120" i="11"/>
  <c r="A1121" i="11"/>
  <c r="B1121" i="11"/>
  <c r="C1121" i="11"/>
  <c r="A1122" i="11"/>
  <c r="B1122" i="11"/>
  <c r="C1122" i="11" s="1"/>
  <c r="A1123" i="11"/>
  <c r="B1123" i="11"/>
  <c r="C1123" i="11" s="1"/>
  <c r="A1124" i="11"/>
  <c r="B1124" i="11"/>
  <c r="C1124" i="11" s="1"/>
  <c r="A1125" i="11"/>
  <c r="B1125" i="11"/>
  <c r="C1125" i="11"/>
  <c r="A1126" i="11"/>
  <c r="B1126" i="11"/>
  <c r="C1126" i="11" s="1"/>
  <c r="A1127" i="11"/>
  <c r="B1127" i="11"/>
  <c r="C1127" i="11" s="1"/>
  <c r="A1128" i="11"/>
  <c r="B1128" i="11"/>
  <c r="C1128" i="11"/>
  <c r="A1129" i="11"/>
  <c r="B1129" i="11"/>
  <c r="C1129" i="11"/>
  <c r="A1130" i="11"/>
  <c r="B1130" i="11"/>
  <c r="C1130" i="11" s="1"/>
  <c r="A1131" i="11"/>
  <c r="B1131" i="11"/>
  <c r="C1131" i="11" s="1"/>
  <c r="A1132" i="11"/>
  <c r="B1132" i="11"/>
  <c r="C1132" i="11"/>
  <c r="A1133" i="11"/>
  <c r="B1133" i="11"/>
  <c r="C1133" i="11"/>
  <c r="A1134" i="11"/>
  <c r="B1134" i="11"/>
  <c r="C1134" i="11" s="1"/>
  <c r="A1135" i="11"/>
  <c r="B1135" i="11"/>
  <c r="C1135" i="11" s="1"/>
  <c r="A1136" i="11"/>
  <c r="B1136" i="11"/>
  <c r="C1136" i="11"/>
  <c r="A1137" i="11"/>
  <c r="B1137" i="11"/>
  <c r="C1137" i="11"/>
  <c r="A1138" i="11"/>
  <c r="B1138" i="11"/>
  <c r="C1138" i="11" s="1"/>
  <c r="A1139" i="11"/>
  <c r="B1139" i="11"/>
  <c r="C1139" i="11" s="1"/>
  <c r="A1140" i="11"/>
  <c r="B1140" i="11"/>
  <c r="C1140" i="11" s="1"/>
  <c r="A1141" i="11"/>
  <c r="B1141" i="11"/>
  <c r="C1141" i="11"/>
  <c r="A1142" i="11"/>
  <c r="B1142" i="11"/>
  <c r="C1142" i="11" s="1"/>
  <c r="A1143" i="11"/>
  <c r="B1143" i="11"/>
  <c r="C1143" i="11" s="1"/>
  <c r="A1144" i="11"/>
  <c r="B1144" i="11"/>
  <c r="C1144" i="11" s="1"/>
  <c r="A1145" i="11"/>
  <c r="B1145" i="11"/>
  <c r="C1145" i="11"/>
  <c r="A1146" i="11"/>
  <c r="B1146" i="11"/>
  <c r="C1146" i="11" s="1"/>
  <c r="A1147" i="11"/>
  <c r="B1147" i="11"/>
  <c r="C1147" i="11" s="1"/>
  <c r="A1148" i="11"/>
  <c r="B1148" i="11"/>
  <c r="C1148" i="11" s="1"/>
  <c r="A1149" i="11"/>
  <c r="B1149" i="11"/>
  <c r="C1149" i="11"/>
  <c r="A1150" i="11"/>
  <c r="B1150" i="11"/>
  <c r="C1150" i="11" s="1"/>
  <c r="A1151" i="11"/>
  <c r="B1151" i="11"/>
  <c r="C1151" i="11" s="1"/>
  <c r="A1152" i="11"/>
  <c r="B1152" i="11"/>
  <c r="C1152" i="11"/>
  <c r="A1153" i="11"/>
  <c r="B1153" i="11"/>
  <c r="C1153" i="11"/>
  <c r="A1154" i="11"/>
  <c r="B1154" i="11"/>
  <c r="C1154" i="11" s="1"/>
  <c r="A1155" i="11"/>
  <c r="B1155" i="11"/>
  <c r="C1155" i="11" s="1"/>
  <c r="A1156" i="11"/>
  <c r="B1156" i="11"/>
  <c r="C1156" i="11"/>
  <c r="A1157" i="11"/>
  <c r="B1157" i="11"/>
  <c r="C1157" i="11"/>
  <c r="A1158" i="11"/>
  <c r="B1158" i="11"/>
  <c r="C1158" i="11" s="1"/>
  <c r="A1159" i="11"/>
  <c r="B1159" i="11"/>
  <c r="C1159" i="11" s="1"/>
  <c r="A1160" i="11"/>
  <c r="B1160" i="11"/>
  <c r="C1160" i="11"/>
  <c r="A1161" i="11"/>
  <c r="B1161" i="11"/>
  <c r="C1161" i="11"/>
  <c r="A1162" i="11"/>
  <c r="B1162" i="11"/>
  <c r="C1162" i="11" s="1"/>
  <c r="A1163" i="11"/>
  <c r="B1163" i="11"/>
  <c r="C1163" i="11" s="1"/>
  <c r="A1164" i="11"/>
  <c r="B1164" i="11"/>
  <c r="C1164" i="11" s="1"/>
  <c r="A1165" i="11"/>
  <c r="B1165" i="11"/>
  <c r="C1165" i="11"/>
  <c r="A1166" i="11"/>
  <c r="B1166" i="11"/>
  <c r="C1166" i="11" s="1"/>
  <c r="A1167" i="11"/>
  <c r="B1167" i="11"/>
  <c r="C1167" i="11" s="1"/>
  <c r="A1168" i="11"/>
  <c r="B1168" i="11"/>
  <c r="C1168" i="11"/>
  <c r="A1169" i="11"/>
  <c r="B1169" i="11"/>
  <c r="C1169" i="11"/>
  <c r="A1170" i="11"/>
  <c r="B1170" i="11"/>
  <c r="C1170" i="11" s="1"/>
  <c r="A1171" i="11"/>
  <c r="B1171" i="11"/>
  <c r="C1171" i="11" s="1"/>
  <c r="A1172" i="11"/>
  <c r="B1172" i="11"/>
  <c r="C1172" i="11" s="1"/>
  <c r="A1173" i="11"/>
  <c r="B1173" i="11"/>
  <c r="C1173" i="11"/>
  <c r="A1174" i="11"/>
  <c r="B1174" i="11"/>
  <c r="C1174" i="11" s="1"/>
  <c r="A1175" i="11"/>
  <c r="B1175" i="11"/>
  <c r="C1175" i="11" s="1"/>
  <c r="A1176" i="11"/>
  <c r="B1176" i="11"/>
  <c r="C1176" i="11"/>
  <c r="A1177" i="11"/>
  <c r="B1177" i="11"/>
  <c r="C1177" i="11"/>
  <c r="A1178" i="11"/>
  <c r="B1178" i="11"/>
  <c r="C1178" i="11" s="1"/>
  <c r="A1179" i="11"/>
  <c r="B1179" i="11"/>
  <c r="C1179" i="11" s="1"/>
  <c r="A1180" i="11"/>
  <c r="B1180" i="11"/>
  <c r="C1180" i="11"/>
  <c r="A1181" i="11"/>
  <c r="B1181" i="11"/>
  <c r="C1181" i="11"/>
  <c r="A1182" i="11"/>
  <c r="B1182" i="11"/>
  <c r="C1182" i="11" s="1"/>
  <c r="A1183" i="11"/>
  <c r="B1183" i="11"/>
  <c r="C1183" i="11" s="1"/>
  <c r="A1184" i="11"/>
  <c r="B1184" i="11"/>
  <c r="C1184" i="11"/>
  <c r="A1185" i="11"/>
  <c r="B1185" i="11"/>
  <c r="C1185" i="11"/>
  <c r="A1186" i="11"/>
  <c r="B1186" i="11"/>
  <c r="C1186" i="11" s="1"/>
  <c r="A1187" i="11"/>
  <c r="B1187" i="11"/>
  <c r="C1187" i="11" s="1"/>
  <c r="A1188" i="11"/>
  <c r="B1188" i="11"/>
  <c r="C1188" i="11" s="1"/>
  <c r="A1189" i="11"/>
  <c r="B1189" i="11"/>
  <c r="C1189" i="11"/>
  <c r="A1190" i="11"/>
  <c r="B1190" i="11"/>
  <c r="C1190" i="11" s="1"/>
  <c r="A1191" i="11"/>
  <c r="B1191" i="11"/>
  <c r="C1191" i="11" s="1"/>
  <c r="A1192" i="11"/>
  <c r="B1192" i="11"/>
  <c r="C1192" i="11" s="1"/>
  <c r="A1193" i="11"/>
  <c r="B1193" i="11"/>
  <c r="C1193" i="11"/>
  <c r="A1194" i="11"/>
  <c r="B1194" i="11"/>
  <c r="C1194" i="11" s="1"/>
  <c r="A1195" i="11"/>
  <c r="B1195" i="11"/>
  <c r="C1195" i="11" s="1"/>
  <c r="A1196" i="11"/>
  <c r="B1196" i="11"/>
  <c r="C1196" i="11" s="1"/>
  <c r="A1197" i="11"/>
  <c r="B1197" i="11"/>
  <c r="C1197" i="11"/>
  <c r="A1198" i="11"/>
  <c r="B1198" i="11"/>
  <c r="C1198" i="11" s="1"/>
  <c r="A1199" i="11"/>
  <c r="B1199" i="11"/>
  <c r="C1199" i="11" s="1"/>
  <c r="A1200" i="11"/>
  <c r="B1200" i="11"/>
  <c r="C1200" i="11"/>
  <c r="A1201" i="11"/>
  <c r="B1201" i="11"/>
  <c r="C1201" i="11"/>
  <c r="A1202" i="11"/>
  <c r="B1202" i="11"/>
  <c r="C1202" i="11" s="1"/>
  <c r="A1203" i="11"/>
  <c r="B1203" i="11"/>
  <c r="C1203" i="11" s="1"/>
  <c r="A1204" i="11"/>
  <c r="B1204" i="11"/>
  <c r="C1204" i="11"/>
  <c r="A1205" i="11"/>
  <c r="B1205" i="11"/>
  <c r="C1205" i="11"/>
  <c r="A1206" i="11"/>
  <c r="B1206" i="11"/>
  <c r="C1206" i="11" s="1"/>
  <c r="A1207" i="11"/>
  <c r="B1207" i="11"/>
  <c r="C1207" i="11" s="1"/>
  <c r="A1208" i="11"/>
  <c r="B1208" i="11"/>
  <c r="C1208" i="11"/>
  <c r="A1209" i="11"/>
  <c r="B1209" i="11"/>
  <c r="C1209" i="11"/>
  <c r="A1210" i="11"/>
  <c r="B1210" i="11"/>
  <c r="C1210" i="11" s="1"/>
  <c r="A1211" i="11"/>
  <c r="B1211" i="11"/>
  <c r="C1211" i="11" s="1"/>
  <c r="A1212" i="11"/>
  <c r="B1212" i="11"/>
  <c r="C1212" i="11" s="1"/>
  <c r="A1213" i="11"/>
  <c r="B1213" i="11"/>
  <c r="C1213" i="11"/>
  <c r="A1214" i="11"/>
  <c r="B1214" i="11"/>
  <c r="C1214" i="11" s="1"/>
  <c r="A1215" i="11"/>
  <c r="B1215" i="11"/>
  <c r="C1215" i="11" s="1"/>
  <c r="A1216" i="11"/>
  <c r="B1216" i="11"/>
  <c r="C1216" i="11"/>
  <c r="A1217" i="11"/>
  <c r="B1217" i="11"/>
  <c r="C1217" i="11"/>
  <c r="A1218" i="11"/>
  <c r="B1218" i="11"/>
  <c r="C1218" i="11" s="1"/>
  <c r="A1219" i="11"/>
  <c r="B1219" i="11"/>
  <c r="C1219" i="11" s="1"/>
  <c r="A1220" i="11"/>
  <c r="B1220" i="11"/>
  <c r="C1220" i="11" s="1"/>
  <c r="A1221" i="11"/>
  <c r="B1221" i="11"/>
  <c r="C1221" i="11"/>
  <c r="A1222" i="11"/>
  <c r="B1222" i="11"/>
  <c r="C1222" i="11" s="1"/>
  <c r="A1223" i="11"/>
  <c r="B1223" i="11"/>
  <c r="C1223" i="11" s="1"/>
  <c r="A1224" i="11"/>
  <c r="B1224" i="11"/>
  <c r="C1224" i="11"/>
  <c r="A1225" i="11"/>
  <c r="B1225" i="11"/>
  <c r="C1225" i="11"/>
  <c r="A1226" i="11"/>
  <c r="B1226" i="11"/>
  <c r="C1226" i="11" s="1"/>
  <c r="A1227" i="11"/>
  <c r="B1227" i="11"/>
  <c r="C1227" i="11" s="1"/>
  <c r="A1228" i="11"/>
  <c r="B1228" i="11"/>
  <c r="C1228" i="11"/>
  <c r="A1229" i="11"/>
  <c r="B1229" i="11"/>
  <c r="C1229" i="11"/>
  <c r="A1230" i="11"/>
  <c r="B1230" i="11"/>
  <c r="C1230" i="11" s="1"/>
  <c r="A1231" i="11"/>
  <c r="B1231" i="11"/>
  <c r="C1231" i="11" s="1"/>
  <c r="A1232" i="11"/>
  <c r="B1232" i="11"/>
  <c r="C1232" i="11"/>
  <c r="A1233" i="11"/>
  <c r="B1233" i="11"/>
  <c r="C1233" i="11"/>
  <c r="A1234" i="11"/>
  <c r="B1234" i="11"/>
  <c r="C1234" i="11" s="1"/>
  <c r="A1235" i="11"/>
  <c r="B1235" i="11"/>
  <c r="C1235" i="11" s="1"/>
  <c r="A1236" i="11"/>
  <c r="B1236" i="11"/>
  <c r="C1236" i="11" s="1"/>
  <c r="A1237" i="11"/>
  <c r="B1237" i="11"/>
  <c r="C1237" i="11"/>
  <c r="A1238" i="11"/>
  <c r="B1238" i="11"/>
  <c r="C1238" i="11" s="1"/>
  <c r="A1239" i="11"/>
  <c r="B1239" i="11"/>
  <c r="C1239" i="11" s="1"/>
  <c r="A1240" i="11"/>
  <c r="B1240" i="11"/>
  <c r="C1240" i="11" s="1"/>
  <c r="A1241" i="11"/>
  <c r="B1241" i="11"/>
  <c r="C1241" i="11"/>
  <c r="A1242" i="11"/>
  <c r="B1242" i="11"/>
  <c r="C1242" i="11" s="1"/>
  <c r="A1243" i="11"/>
  <c r="B1243" i="11"/>
  <c r="C1243" i="11" s="1"/>
  <c r="A1244" i="11"/>
  <c r="B1244" i="11"/>
  <c r="C1244" i="11" s="1"/>
  <c r="A1245" i="11"/>
  <c r="B1245" i="11"/>
  <c r="C1245" i="11"/>
  <c r="A1246" i="11"/>
  <c r="B1246" i="11"/>
  <c r="C1246" i="11" s="1"/>
  <c r="A1247" i="11"/>
  <c r="B1247" i="11"/>
  <c r="C1247" i="11" s="1"/>
  <c r="A1248" i="11"/>
  <c r="B1248" i="11"/>
  <c r="C1248" i="11"/>
  <c r="A1249" i="11"/>
  <c r="B1249" i="11"/>
  <c r="C1249" i="11"/>
  <c r="A1250" i="11"/>
  <c r="B1250" i="11"/>
  <c r="C1250" i="11" s="1"/>
  <c r="A1251" i="11"/>
  <c r="B1251" i="11"/>
  <c r="C1251" i="11" s="1"/>
  <c r="A1252" i="11"/>
  <c r="B1252" i="11"/>
  <c r="C1252" i="11"/>
  <c r="A1253" i="11"/>
  <c r="B1253" i="11"/>
  <c r="C1253" i="11"/>
  <c r="A1254" i="11"/>
  <c r="B1254" i="11"/>
  <c r="C1254" i="11" s="1"/>
  <c r="A1255" i="11"/>
  <c r="B1255" i="11"/>
  <c r="C1255" i="11" s="1"/>
  <c r="A1256" i="11"/>
  <c r="B1256" i="11"/>
  <c r="C1256" i="11"/>
  <c r="A1257" i="11"/>
  <c r="B1257" i="11"/>
  <c r="C1257" i="11"/>
  <c r="A1258" i="11"/>
  <c r="B1258" i="11"/>
  <c r="C1258" i="11" s="1"/>
  <c r="A1259" i="11"/>
  <c r="B1259" i="11"/>
  <c r="C1259" i="11" s="1"/>
  <c r="A1260" i="11"/>
  <c r="B1260" i="11"/>
  <c r="C1260" i="11" s="1"/>
  <c r="A1261" i="11"/>
  <c r="B1261" i="11"/>
  <c r="C1261" i="11"/>
  <c r="A1262" i="11"/>
  <c r="B1262" i="11"/>
  <c r="C1262" i="11" s="1"/>
  <c r="A1263" i="11"/>
  <c r="B1263" i="11"/>
  <c r="C1263" i="11" s="1"/>
  <c r="A1264" i="11"/>
  <c r="B1264" i="11"/>
  <c r="C1264" i="11"/>
  <c r="A1265" i="11"/>
  <c r="B1265" i="11"/>
  <c r="C1265" i="11"/>
  <c r="A1266" i="11"/>
  <c r="B1266" i="11"/>
  <c r="C1266" i="11" s="1"/>
  <c r="A1267" i="11"/>
  <c r="B1267" i="11"/>
  <c r="C1267" i="11" s="1"/>
  <c r="A1268" i="11"/>
  <c r="B1268" i="11"/>
  <c r="C1268" i="11" s="1"/>
  <c r="A1269" i="11"/>
  <c r="B1269" i="11"/>
  <c r="C1269" i="11"/>
  <c r="A1270" i="11"/>
  <c r="B1270" i="11"/>
  <c r="C1270" i="11" s="1"/>
  <c r="A1271" i="11"/>
  <c r="B1271" i="11"/>
  <c r="C1271" i="11" s="1"/>
  <c r="A1272" i="11"/>
  <c r="B1272" i="11"/>
  <c r="C1272" i="11"/>
  <c r="A1273" i="11"/>
  <c r="B1273" i="11"/>
  <c r="C1273" i="11"/>
  <c r="A1274" i="11"/>
  <c r="B1274" i="11"/>
  <c r="C1274" i="11" s="1"/>
  <c r="A1275" i="11"/>
  <c r="B1275" i="11"/>
  <c r="C1275" i="11" s="1"/>
  <c r="A1276" i="11"/>
  <c r="B1276" i="11"/>
  <c r="C1276" i="11"/>
  <c r="A1277" i="11"/>
  <c r="B1277" i="11"/>
  <c r="C1277" i="11"/>
  <c r="A1278" i="11"/>
  <c r="B1278" i="11"/>
  <c r="C1278" i="11" s="1"/>
  <c r="A1279" i="11"/>
  <c r="B1279" i="11"/>
  <c r="C1279" i="11" s="1"/>
  <c r="A1280" i="11"/>
  <c r="B1280" i="11"/>
  <c r="C1280" i="11"/>
  <c r="A1281" i="11"/>
  <c r="B1281" i="11"/>
  <c r="C1281" i="11"/>
  <c r="A1282" i="11"/>
  <c r="B1282" i="11"/>
  <c r="C1282" i="11" s="1"/>
  <c r="A1283" i="11"/>
  <c r="B1283" i="11"/>
  <c r="C1283" i="11" s="1"/>
  <c r="A1284" i="11"/>
  <c r="B1284" i="11"/>
  <c r="C1284" i="11" s="1"/>
  <c r="A1285" i="11"/>
  <c r="B1285" i="11"/>
  <c r="C1285" i="11"/>
  <c r="A1286" i="11"/>
  <c r="B1286" i="11"/>
  <c r="C1286" i="11" s="1"/>
  <c r="A1287" i="11"/>
  <c r="B1287" i="11"/>
  <c r="C1287" i="11" s="1"/>
  <c r="A1288" i="11"/>
  <c r="B1288" i="11"/>
  <c r="C1288" i="11" s="1"/>
  <c r="A1289" i="11"/>
  <c r="B1289" i="11"/>
  <c r="C1289" i="11"/>
  <c r="A1290" i="11"/>
  <c r="B1290" i="11"/>
  <c r="C1290" i="11" s="1"/>
  <c r="A1291" i="11"/>
  <c r="B1291" i="11"/>
  <c r="C1291" i="11" s="1"/>
  <c r="A1292" i="11"/>
  <c r="B1292" i="11"/>
  <c r="C1292" i="11" s="1"/>
  <c r="A1293" i="11"/>
  <c r="B1293" i="11"/>
  <c r="C1293" i="11"/>
  <c r="A1294" i="11"/>
  <c r="B1294" i="11"/>
  <c r="C1294" i="11" s="1"/>
  <c r="A1295" i="11"/>
  <c r="B1295" i="11"/>
  <c r="C1295" i="11" s="1"/>
  <c r="A1296" i="11"/>
  <c r="B1296" i="11"/>
  <c r="C1296" i="11"/>
  <c r="A1297" i="11"/>
  <c r="B1297" i="11"/>
  <c r="C1297" i="11"/>
  <c r="A1298" i="11"/>
  <c r="B1298" i="11"/>
  <c r="C1298" i="11" s="1"/>
  <c r="A1299" i="11"/>
  <c r="B1299" i="11"/>
  <c r="C1299" i="11" s="1"/>
  <c r="A1300" i="11"/>
  <c r="B1300" i="11"/>
  <c r="C1300" i="11"/>
  <c r="A1301" i="11"/>
  <c r="B1301" i="11"/>
  <c r="C1301" i="11"/>
  <c r="A1302" i="11"/>
  <c r="B1302" i="11"/>
  <c r="C1302" i="11" s="1"/>
  <c r="A1303" i="11"/>
  <c r="B1303" i="11"/>
  <c r="C1303" i="11" s="1"/>
  <c r="A1304" i="11"/>
  <c r="B1304" i="11"/>
  <c r="C1304" i="11"/>
  <c r="A1305" i="11"/>
  <c r="B1305" i="11"/>
  <c r="C1305" i="11"/>
  <c r="A1306" i="11"/>
  <c r="B1306" i="11"/>
  <c r="C1306" i="11" s="1"/>
  <c r="A1307" i="11"/>
  <c r="B1307" i="11"/>
  <c r="C1307" i="11" s="1"/>
  <c r="A1308" i="11"/>
  <c r="B1308" i="11"/>
  <c r="C1308" i="11" s="1"/>
  <c r="A1309" i="11"/>
  <c r="B1309" i="11"/>
  <c r="C1309" i="11"/>
  <c r="A1310" i="11"/>
  <c r="B1310" i="11"/>
  <c r="C1310" i="11" s="1"/>
  <c r="A1311" i="11"/>
  <c r="B1311" i="11"/>
  <c r="C1311" i="11" s="1"/>
  <c r="A1312" i="11"/>
  <c r="B1312" i="11"/>
  <c r="C1312" i="11"/>
  <c r="A1313" i="11"/>
  <c r="B1313" i="11"/>
  <c r="C1313" i="11"/>
  <c r="A1314" i="11"/>
  <c r="B1314" i="11"/>
  <c r="C1314" i="11" s="1"/>
  <c r="A1315" i="11"/>
  <c r="B1315" i="11"/>
  <c r="C1315" i="11" s="1"/>
  <c r="A1316" i="11"/>
  <c r="B1316" i="11"/>
  <c r="C1316" i="11" s="1"/>
  <c r="A1317" i="11"/>
  <c r="B1317" i="11"/>
  <c r="C1317" i="11"/>
  <c r="A1318" i="11"/>
  <c r="B1318" i="11"/>
  <c r="C1318" i="11" s="1"/>
  <c r="A1319" i="11"/>
  <c r="B1319" i="11"/>
  <c r="C1319" i="11" s="1"/>
  <c r="A1320" i="11"/>
  <c r="B1320" i="11"/>
  <c r="C1320" i="11"/>
  <c r="A1321" i="11"/>
  <c r="B1321" i="11"/>
  <c r="C1321" i="11"/>
  <c r="A1322" i="11"/>
  <c r="B1322" i="11"/>
  <c r="C1322" i="11" s="1"/>
  <c r="A1323" i="11"/>
  <c r="B1323" i="11"/>
  <c r="C1323" i="11" s="1"/>
  <c r="A1324" i="11"/>
  <c r="B1324" i="11"/>
  <c r="C1324" i="11"/>
  <c r="A1325" i="11"/>
  <c r="B1325" i="11"/>
  <c r="C1325" i="11"/>
  <c r="A1326" i="11"/>
  <c r="B1326" i="11"/>
  <c r="C1326" i="11" s="1"/>
  <c r="A1327" i="11"/>
  <c r="B1327" i="11"/>
  <c r="C1327" i="11" s="1"/>
  <c r="A1328" i="11"/>
  <c r="B1328" i="11"/>
  <c r="C1328" i="11"/>
  <c r="A1329" i="11"/>
  <c r="B1329" i="11"/>
  <c r="C1329" i="11"/>
  <c r="A1330" i="11"/>
  <c r="B1330" i="11"/>
  <c r="C1330" i="11" s="1"/>
  <c r="A1331" i="11"/>
  <c r="B1331" i="11"/>
  <c r="C1331" i="11" s="1"/>
  <c r="A1332" i="11"/>
  <c r="B1332" i="11"/>
  <c r="C1332" i="11" s="1"/>
  <c r="A1333" i="11"/>
  <c r="B1333" i="11"/>
  <c r="C1333" i="11"/>
  <c r="A1334" i="11"/>
  <c r="B1334" i="11"/>
  <c r="C1334" i="11" s="1"/>
  <c r="A1335" i="11"/>
  <c r="B1335" i="11"/>
  <c r="C1335" i="11" s="1"/>
  <c r="A1336" i="11"/>
  <c r="B1336" i="11"/>
  <c r="C1336" i="11"/>
  <c r="A1337" i="11"/>
  <c r="B1337" i="11"/>
  <c r="C1337" i="11"/>
  <c r="A1338" i="11"/>
  <c r="B1338" i="11"/>
  <c r="C1338" i="11" s="1"/>
  <c r="A1339" i="11"/>
  <c r="B1339" i="11"/>
  <c r="C1339" i="11" s="1"/>
  <c r="A1340" i="11"/>
  <c r="B1340" i="11"/>
  <c r="C1340" i="11" s="1"/>
  <c r="A1341" i="11"/>
  <c r="B1341" i="11"/>
  <c r="C1341" i="11"/>
  <c r="A1342" i="11"/>
  <c r="B1342" i="11"/>
  <c r="C1342" i="11" s="1"/>
  <c r="A1343" i="11"/>
  <c r="B1343" i="11"/>
  <c r="C1343" i="11" s="1"/>
  <c r="A1344" i="11"/>
  <c r="B1344" i="11"/>
  <c r="C1344" i="11"/>
  <c r="A1345" i="11"/>
  <c r="B1345" i="11"/>
  <c r="C1345" i="11"/>
  <c r="A1346" i="11"/>
  <c r="B1346" i="11"/>
  <c r="C1346" i="11" s="1"/>
  <c r="A1347" i="11"/>
  <c r="B1347" i="11"/>
  <c r="C1347" i="11" s="1"/>
  <c r="A1348" i="11"/>
  <c r="B1348" i="11"/>
  <c r="C1348" i="11"/>
  <c r="A1349" i="11"/>
  <c r="B1349" i="11"/>
  <c r="C1349" i="11"/>
  <c r="A1350" i="11"/>
  <c r="B1350" i="11"/>
  <c r="C1350" i="11" s="1"/>
  <c r="A1351" i="11"/>
  <c r="B1351" i="11"/>
  <c r="C1351" i="11" s="1"/>
  <c r="A1352" i="11"/>
  <c r="B1352" i="11"/>
  <c r="C1352" i="11"/>
  <c r="A1353" i="11"/>
  <c r="B1353" i="11"/>
  <c r="C1353" i="11"/>
  <c r="A1354" i="11"/>
  <c r="B1354" i="11"/>
  <c r="C1354" i="11" s="1"/>
  <c r="A1355" i="11"/>
  <c r="B1355" i="11"/>
  <c r="C1355" i="11" s="1"/>
  <c r="A1356" i="11"/>
  <c r="B1356" i="11"/>
  <c r="C1356" i="11" s="1"/>
  <c r="A1357" i="11"/>
  <c r="B1357" i="11"/>
  <c r="C1357" i="11"/>
  <c r="A1358" i="11"/>
  <c r="B1358" i="11"/>
  <c r="C1358" i="11" s="1"/>
  <c r="A1359" i="11"/>
  <c r="B1359" i="11"/>
  <c r="C1359" i="11" s="1"/>
  <c r="A1360" i="11"/>
  <c r="B1360" i="11"/>
  <c r="C1360" i="11"/>
  <c r="A1361" i="11"/>
  <c r="B1361" i="11"/>
  <c r="C1361" i="11"/>
  <c r="A1362" i="11"/>
  <c r="B1362" i="11"/>
  <c r="C1362" i="11" s="1"/>
  <c r="A1363" i="11"/>
  <c r="B1363" i="11"/>
  <c r="C1363" i="11" s="1"/>
  <c r="A1364" i="11"/>
  <c r="B1364" i="11"/>
  <c r="C1364" i="11" s="1"/>
  <c r="A1365" i="11"/>
  <c r="B1365" i="11"/>
  <c r="C1365" i="11"/>
  <c r="A1366" i="11"/>
  <c r="B1366" i="11"/>
  <c r="C1366" i="11" s="1"/>
  <c r="A1367" i="11"/>
  <c r="B1367" i="11"/>
  <c r="C1367" i="11" s="1"/>
  <c r="A1368" i="11"/>
  <c r="B1368" i="11"/>
  <c r="C1368" i="11"/>
  <c r="A1369" i="11"/>
  <c r="B1369" i="11"/>
  <c r="C1369" i="11"/>
  <c r="A1370" i="11"/>
  <c r="B1370" i="11"/>
  <c r="C1370" i="11" s="1"/>
  <c r="A1371" i="11"/>
  <c r="B1371" i="11"/>
  <c r="C1371" i="11" s="1"/>
  <c r="A1372" i="11"/>
  <c r="B1372" i="11"/>
  <c r="C1372" i="11"/>
  <c r="A1373" i="11"/>
  <c r="B1373" i="11"/>
  <c r="C1373" i="11"/>
  <c r="A1374" i="11"/>
  <c r="B1374" i="11"/>
  <c r="C1374" i="11" s="1"/>
  <c r="A1375" i="11"/>
  <c r="B1375" i="11"/>
  <c r="C1375" i="11" s="1"/>
  <c r="A1376" i="11"/>
  <c r="B1376" i="11"/>
  <c r="C1376" i="11"/>
  <c r="A1377" i="11"/>
  <c r="B1377" i="11"/>
  <c r="C1377" i="11"/>
  <c r="A1378" i="11"/>
  <c r="B1378" i="11"/>
  <c r="C1378" i="11" s="1"/>
  <c r="A1379" i="11"/>
  <c r="B1379" i="11"/>
  <c r="C1379" i="11" s="1"/>
  <c r="A1380" i="11"/>
  <c r="B1380" i="11"/>
  <c r="C1380" i="11" s="1"/>
  <c r="A1381" i="11"/>
  <c r="B1381" i="11"/>
  <c r="C1381" i="11"/>
  <c r="A1382" i="11"/>
  <c r="B1382" i="11"/>
  <c r="C1382" i="11" s="1"/>
  <c r="A1383" i="11"/>
  <c r="B1383" i="11"/>
  <c r="C1383" i="11" s="1"/>
  <c r="A1384" i="11"/>
  <c r="B1384" i="11"/>
  <c r="C1384" i="11" s="1"/>
  <c r="A1385" i="11"/>
  <c r="B1385" i="11"/>
  <c r="C1385" i="11"/>
  <c r="A1386" i="11"/>
  <c r="B1386" i="11"/>
  <c r="C1386" i="11" s="1"/>
  <c r="A1387" i="11"/>
  <c r="B1387" i="11"/>
  <c r="C1387" i="11" s="1"/>
  <c r="A1388" i="11"/>
  <c r="B1388" i="11"/>
  <c r="C1388" i="11" s="1"/>
  <c r="A1389" i="11"/>
  <c r="B1389" i="11"/>
  <c r="C1389" i="11"/>
  <c r="A1390" i="11"/>
  <c r="B1390" i="11"/>
  <c r="C1390" i="11" s="1"/>
  <c r="A1391" i="11"/>
  <c r="B1391" i="11"/>
  <c r="C1391" i="11" s="1"/>
  <c r="A1392" i="11"/>
  <c r="B1392" i="11"/>
  <c r="C1392" i="11"/>
  <c r="A1393" i="11"/>
  <c r="B1393" i="11"/>
  <c r="C1393" i="11"/>
  <c r="A1394" i="11"/>
  <c r="B1394" i="11"/>
  <c r="C1394" i="11" s="1"/>
  <c r="A1395" i="11"/>
  <c r="B1395" i="11"/>
  <c r="C1395" i="11" s="1"/>
  <c r="A1396" i="11"/>
  <c r="B1396" i="11"/>
  <c r="C1396" i="11"/>
  <c r="A1397" i="11"/>
  <c r="B1397" i="11"/>
  <c r="C1397" i="11"/>
  <c r="A1398" i="11"/>
  <c r="B1398" i="11"/>
  <c r="C1398" i="11" s="1"/>
  <c r="A1399" i="11"/>
  <c r="B1399" i="11"/>
  <c r="C1399" i="11" s="1"/>
  <c r="A1400" i="11"/>
  <c r="B1400" i="11"/>
  <c r="C1400" i="11"/>
  <c r="A1401" i="11"/>
  <c r="B1401" i="11"/>
  <c r="C1401" i="11"/>
  <c r="A1402" i="11"/>
  <c r="B1402" i="11"/>
  <c r="C1402" i="11" s="1"/>
  <c r="A1403" i="11"/>
  <c r="B1403" i="11"/>
  <c r="C1403" i="11" s="1"/>
  <c r="A1404" i="11"/>
  <c r="B1404" i="11"/>
  <c r="C1404" i="11" s="1"/>
  <c r="A1405" i="11"/>
  <c r="B1405" i="11"/>
  <c r="C1405" i="11"/>
  <c r="A1406" i="11"/>
  <c r="B1406" i="11"/>
  <c r="C1406" i="11" s="1"/>
  <c r="A1407" i="11"/>
  <c r="B1407" i="11"/>
  <c r="C1407" i="11" s="1"/>
  <c r="A1408" i="11"/>
  <c r="B1408" i="11"/>
  <c r="C1408" i="11"/>
  <c r="A1409" i="11"/>
  <c r="B1409" i="11"/>
  <c r="C1409" i="11"/>
  <c r="A1410" i="11"/>
  <c r="B1410" i="11"/>
  <c r="C1410" i="11" s="1"/>
  <c r="A1411" i="11"/>
  <c r="B1411" i="11"/>
  <c r="C1411" i="11" s="1"/>
  <c r="A1412" i="11"/>
  <c r="B1412" i="11"/>
  <c r="C1412" i="11" s="1"/>
  <c r="A1413" i="11"/>
  <c r="B1413" i="11"/>
  <c r="C1413" i="11"/>
  <c r="A1414" i="11"/>
  <c r="B1414" i="11"/>
  <c r="C1414" i="11" s="1"/>
  <c r="A1415" i="11"/>
  <c r="B1415" i="11"/>
  <c r="C1415" i="11" s="1"/>
  <c r="A1416" i="11"/>
  <c r="B1416" i="11"/>
  <c r="C1416" i="11"/>
  <c r="A1417" i="11"/>
  <c r="B1417" i="11"/>
  <c r="C1417" i="11"/>
  <c r="A1418" i="11"/>
  <c r="B1418" i="11"/>
  <c r="C1418" i="11" s="1"/>
  <c r="A1419" i="11"/>
  <c r="B1419" i="11"/>
  <c r="C1419" i="11" s="1"/>
  <c r="A1420" i="11"/>
  <c r="B1420" i="11"/>
  <c r="C1420" i="11"/>
  <c r="A1421" i="11"/>
  <c r="B1421" i="11"/>
  <c r="C1421" i="11"/>
  <c r="A1422" i="11"/>
  <c r="B1422" i="11"/>
  <c r="C1422" i="11" s="1"/>
  <c r="A1423" i="11"/>
  <c r="B1423" i="11"/>
  <c r="C1423" i="11" s="1"/>
  <c r="A1424" i="11"/>
  <c r="B1424" i="11"/>
  <c r="C1424" i="11"/>
  <c r="A1425" i="11"/>
  <c r="B1425" i="11"/>
  <c r="C1425" i="11"/>
  <c r="A1426" i="11"/>
  <c r="B1426" i="11"/>
  <c r="C1426" i="11" s="1"/>
  <c r="A1427" i="11"/>
  <c r="B1427" i="11"/>
  <c r="C1427" i="11" s="1"/>
  <c r="A1428" i="11"/>
  <c r="B1428" i="11"/>
  <c r="C1428" i="11" s="1"/>
  <c r="A1429" i="11"/>
  <c r="B1429" i="11"/>
  <c r="C1429" i="11"/>
  <c r="A1430" i="11"/>
  <c r="B1430" i="11"/>
  <c r="C1430" i="11" s="1"/>
  <c r="A1431" i="11"/>
  <c r="B1431" i="11"/>
  <c r="C1431" i="11" s="1"/>
  <c r="A1432" i="11"/>
  <c r="B1432" i="11"/>
  <c r="C1432" i="11" s="1"/>
  <c r="A1433" i="11"/>
  <c r="B1433" i="11"/>
  <c r="C1433" i="11"/>
  <c r="A1434" i="11"/>
  <c r="B1434" i="11"/>
  <c r="C1434" i="11" s="1"/>
  <c r="A1435" i="11"/>
  <c r="B1435" i="11"/>
  <c r="C1435" i="11" s="1"/>
  <c r="A1436" i="11"/>
  <c r="B1436" i="11"/>
  <c r="C1436" i="11" s="1"/>
  <c r="A1437" i="11"/>
  <c r="B1437" i="11"/>
  <c r="C1437" i="11"/>
  <c r="A1438" i="11"/>
  <c r="B1438" i="11"/>
  <c r="C1438" i="11" s="1"/>
  <c r="A1439" i="11"/>
  <c r="B1439" i="11"/>
  <c r="C1439" i="11" s="1"/>
  <c r="A1440" i="11"/>
  <c r="B1440" i="11"/>
  <c r="C1440" i="11"/>
  <c r="A1441" i="11"/>
  <c r="B1441" i="11"/>
  <c r="C1441" i="11"/>
  <c r="A1442" i="11"/>
  <c r="B1442" i="11"/>
  <c r="C1442" i="11" s="1"/>
  <c r="A1443" i="11"/>
  <c r="B1443" i="11"/>
  <c r="C1443" i="11" s="1"/>
  <c r="A1444" i="11"/>
  <c r="B1444" i="11"/>
  <c r="C1444" i="11"/>
  <c r="A1445" i="11"/>
  <c r="B1445" i="11"/>
  <c r="C1445" i="11"/>
  <c r="A1446" i="11"/>
  <c r="B1446" i="11"/>
  <c r="C1446" i="11" s="1"/>
  <c r="A1447" i="11"/>
  <c r="B1447" i="11"/>
  <c r="C1447" i="11" s="1"/>
  <c r="A1448" i="11"/>
  <c r="B1448" i="11"/>
  <c r="C1448" i="11"/>
  <c r="A1449" i="11"/>
  <c r="B1449" i="11"/>
  <c r="C1449" i="11"/>
  <c r="A1450" i="11"/>
  <c r="B1450" i="11"/>
  <c r="C1450" i="11" s="1"/>
  <c r="A1451" i="11"/>
  <c r="B1451" i="11"/>
  <c r="C1451" i="11" s="1"/>
  <c r="A1452" i="11"/>
  <c r="B1452" i="11"/>
  <c r="C1452" i="11" s="1"/>
  <c r="A1453" i="11"/>
  <c r="B1453" i="11"/>
  <c r="C1453" i="11"/>
  <c r="A1454" i="11"/>
  <c r="B1454" i="11"/>
  <c r="C1454" i="11" s="1"/>
  <c r="A1455" i="11"/>
  <c r="B1455" i="11"/>
  <c r="C1455" i="11" s="1"/>
  <c r="A1456" i="11"/>
  <c r="B1456" i="11"/>
  <c r="C1456" i="11"/>
  <c r="A1457" i="11"/>
  <c r="B1457" i="11"/>
  <c r="C1457" i="11"/>
  <c r="A1458" i="11"/>
  <c r="B1458" i="11"/>
  <c r="C1458" i="11" s="1"/>
  <c r="A1459" i="11"/>
  <c r="B1459" i="11"/>
  <c r="C1459" i="11" s="1"/>
  <c r="A1460" i="11"/>
  <c r="B1460" i="11"/>
  <c r="C1460" i="11" s="1"/>
  <c r="A1461" i="11"/>
  <c r="B1461" i="11"/>
  <c r="C1461" i="11"/>
  <c r="A1462" i="11"/>
  <c r="B1462" i="11"/>
  <c r="C1462" i="11" s="1"/>
  <c r="A1463" i="11"/>
  <c r="B1463" i="11"/>
  <c r="C1463" i="11" s="1"/>
  <c r="A1464" i="11"/>
  <c r="B1464" i="11"/>
  <c r="C1464" i="11"/>
  <c r="A1465" i="11"/>
  <c r="B1465" i="11"/>
  <c r="C1465" i="11"/>
  <c r="A1466" i="11"/>
  <c r="B1466" i="11"/>
  <c r="C1466" i="11" s="1"/>
  <c r="A1467" i="11"/>
  <c r="B1467" i="11"/>
  <c r="C1467" i="11" s="1"/>
  <c r="A1468" i="11"/>
  <c r="B1468" i="11"/>
  <c r="C1468" i="11"/>
  <c r="A1469" i="11"/>
  <c r="B1469" i="11"/>
  <c r="C1469" i="11"/>
  <c r="A1470" i="11"/>
  <c r="B1470" i="11"/>
  <c r="C1470" i="11" s="1"/>
  <c r="A1471" i="11"/>
  <c r="B1471" i="11"/>
  <c r="C1471" i="11" s="1"/>
  <c r="A1472" i="11"/>
  <c r="B1472" i="11"/>
  <c r="C1472" i="11"/>
  <c r="A1473" i="11"/>
  <c r="B1473" i="11"/>
  <c r="C1473" i="11"/>
  <c r="A1474" i="11"/>
  <c r="B1474" i="11"/>
  <c r="C1474" i="11" s="1"/>
  <c r="A1475" i="11"/>
  <c r="B1475" i="11"/>
  <c r="C1475" i="11" s="1"/>
  <c r="A1476" i="11"/>
  <c r="B1476" i="11"/>
  <c r="C1476" i="11" s="1"/>
  <c r="A1477" i="11"/>
  <c r="B1477" i="11"/>
  <c r="C1477" i="11"/>
  <c r="A1478" i="11"/>
  <c r="B1478" i="11"/>
  <c r="C1478" i="11" s="1"/>
  <c r="A1479" i="11"/>
  <c r="B1479" i="11"/>
  <c r="C1479" i="11" s="1"/>
  <c r="A1480" i="11"/>
  <c r="B1480" i="11"/>
  <c r="C1480" i="11"/>
  <c r="A1481" i="11"/>
  <c r="B1481" i="11"/>
  <c r="C1481" i="11"/>
  <c r="A1482" i="11"/>
  <c r="B1482" i="11"/>
  <c r="C1482" i="11" s="1"/>
  <c r="A1483" i="11"/>
  <c r="B1483" i="11"/>
  <c r="C1483" i="11" s="1"/>
  <c r="A1484" i="11"/>
  <c r="B1484" i="11"/>
  <c r="C1484" i="11" s="1"/>
  <c r="A1485" i="11"/>
  <c r="B1485" i="11"/>
  <c r="C1485" i="11"/>
  <c r="A1486" i="11"/>
  <c r="B1486" i="11"/>
  <c r="C1486" i="11" s="1"/>
  <c r="A1487" i="11"/>
  <c r="B1487" i="11"/>
  <c r="C1487" i="11" s="1"/>
  <c r="A1488" i="11"/>
  <c r="B1488" i="11"/>
  <c r="C1488" i="11"/>
  <c r="A1489" i="11"/>
  <c r="B1489" i="11"/>
  <c r="C1489" i="11"/>
  <c r="A1490" i="11"/>
  <c r="B1490" i="11"/>
  <c r="C1490" i="11" s="1"/>
  <c r="A1491" i="11"/>
  <c r="B1491" i="11"/>
  <c r="C1491" i="11" s="1"/>
  <c r="A1492" i="11"/>
  <c r="B1492" i="11"/>
  <c r="C1492" i="11"/>
  <c r="A1493" i="11"/>
  <c r="B1493" i="11"/>
  <c r="C1493" i="11"/>
  <c r="A1494" i="11"/>
  <c r="B1494" i="11"/>
  <c r="C1494" i="11" s="1"/>
  <c r="A1495" i="11"/>
  <c r="B1495" i="11"/>
  <c r="C1495" i="11" s="1"/>
  <c r="A1496" i="11"/>
  <c r="B1496" i="11"/>
  <c r="C1496" i="11"/>
  <c r="A1497" i="11"/>
  <c r="B1497" i="11"/>
  <c r="C1497" i="11"/>
  <c r="A1498" i="11"/>
  <c r="B1498" i="11"/>
  <c r="C1498" i="11" s="1"/>
  <c r="A1499" i="11"/>
  <c r="B1499" i="11"/>
  <c r="C1499" i="11" s="1"/>
  <c r="A1500" i="11"/>
  <c r="B1500" i="11"/>
  <c r="C1500" i="11" s="1"/>
  <c r="A1501" i="11"/>
  <c r="B1501" i="11"/>
  <c r="C1501" i="11"/>
  <c r="A1502" i="11"/>
  <c r="B1502" i="11"/>
  <c r="C1502" i="11" s="1"/>
  <c r="A1503" i="11"/>
  <c r="B1503" i="11"/>
  <c r="C1503" i="11" s="1"/>
  <c r="A1504" i="11"/>
  <c r="B1504" i="11"/>
  <c r="C1504" i="11"/>
  <c r="A1505" i="11"/>
  <c r="B1505" i="11"/>
  <c r="C1505" i="11"/>
  <c r="A1506" i="11"/>
  <c r="B1506" i="11"/>
  <c r="C1506" i="11" s="1"/>
  <c r="A1507" i="11"/>
  <c r="B1507" i="11"/>
  <c r="C1507" i="11" s="1"/>
  <c r="A1508" i="11"/>
  <c r="B1508" i="11"/>
  <c r="C1508" i="11" s="1"/>
  <c r="A1509" i="11"/>
  <c r="B1509" i="11"/>
  <c r="C1509" i="11"/>
  <c r="A1510" i="11"/>
  <c r="B1510" i="11"/>
  <c r="C1510" i="11" s="1"/>
  <c r="A1511" i="11"/>
  <c r="B1511" i="11"/>
  <c r="C1511" i="11" s="1"/>
  <c r="A1512" i="11"/>
  <c r="B1512" i="11"/>
  <c r="C1512" i="11"/>
  <c r="A1513" i="11"/>
  <c r="B1513" i="11"/>
  <c r="C1513" i="11"/>
  <c r="A1514" i="11"/>
  <c r="B1514" i="11"/>
  <c r="C1514" i="11" s="1"/>
  <c r="A1515" i="11"/>
  <c r="B1515" i="11"/>
  <c r="C1515" i="11" s="1"/>
  <c r="A1516" i="11"/>
  <c r="B1516" i="11"/>
  <c r="C1516" i="11"/>
  <c r="A1517" i="11"/>
  <c r="B1517" i="11"/>
  <c r="C1517" i="11"/>
  <c r="A1518" i="11"/>
  <c r="B1518" i="11"/>
  <c r="C1518" i="11" s="1"/>
  <c r="A1519" i="11"/>
  <c r="B1519" i="11"/>
  <c r="C1519" i="11" s="1"/>
  <c r="A1520" i="11"/>
  <c r="B1520" i="11"/>
  <c r="C1520" i="11"/>
  <c r="A1521" i="11"/>
  <c r="B1521" i="11"/>
  <c r="C1521" i="11"/>
  <c r="A1522" i="11"/>
  <c r="B1522" i="11"/>
  <c r="C1522" i="11" s="1"/>
  <c r="A1523" i="11"/>
  <c r="B1523" i="11"/>
  <c r="C1523" i="11" s="1"/>
  <c r="A1524" i="11"/>
  <c r="B1524" i="11"/>
  <c r="C1524" i="11" s="1"/>
  <c r="A1525" i="11"/>
  <c r="B1525" i="11"/>
  <c r="C1525" i="11"/>
  <c r="A1526" i="11"/>
  <c r="B1526" i="11"/>
  <c r="C1526" i="11" s="1"/>
  <c r="A1527" i="11"/>
  <c r="B1527" i="11"/>
  <c r="C1527" i="11" s="1"/>
  <c r="A1528" i="11"/>
  <c r="B1528" i="11"/>
  <c r="C1528" i="11" s="1"/>
  <c r="A1529" i="11"/>
  <c r="B1529" i="11"/>
  <c r="C1529" i="11"/>
  <c r="A1530" i="11"/>
  <c r="B1530" i="11"/>
  <c r="C1530" i="11" s="1"/>
  <c r="A1531" i="11"/>
  <c r="B1531" i="11"/>
  <c r="C1531" i="11" s="1"/>
  <c r="A1532" i="11"/>
  <c r="B1532" i="11"/>
  <c r="C1532" i="11" s="1"/>
  <c r="A1533" i="11"/>
  <c r="B1533" i="11"/>
  <c r="C1533" i="11"/>
  <c r="A1534" i="11"/>
  <c r="B1534" i="11"/>
  <c r="C1534" i="11" s="1"/>
  <c r="A1535" i="11"/>
  <c r="B1535" i="11"/>
  <c r="C1535" i="11" s="1"/>
  <c r="A1536" i="11"/>
  <c r="B1536" i="11"/>
  <c r="C1536" i="11"/>
  <c r="A1537" i="11"/>
  <c r="B1537" i="11"/>
  <c r="C1537" i="11"/>
  <c r="A1538" i="11"/>
  <c r="B1538" i="11"/>
  <c r="C1538" i="11" s="1"/>
  <c r="A1539" i="11"/>
  <c r="B1539" i="11"/>
  <c r="C1539" i="11" s="1"/>
  <c r="A1540" i="11"/>
  <c r="B1540" i="11"/>
  <c r="C1540" i="11"/>
  <c r="A1541" i="11"/>
  <c r="B1541" i="11"/>
  <c r="C1541" i="11"/>
  <c r="A1542" i="11"/>
  <c r="B1542" i="11"/>
  <c r="C1542" i="11" s="1"/>
  <c r="A1543" i="11"/>
  <c r="B1543" i="11"/>
  <c r="C1543" i="11" s="1"/>
  <c r="A1544" i="11"/>
  <c r="B1544" i="11"/>
  <c r="C1544" i="11"/>
  <c r="A1545" i="11"/>
  <c r="B1545" i="11"/>
  <c r="C1545" i="11"/>
  <c r="A1546" i="11"/>
  <c r="B1546" i="11"/>
  <c r="C1546" i="11" s="1"/>
  <c r="A1547" i="11"/>
  <c r="B1547" i="11"/>
  <c r="C1547" i="11" s="1"/>
  <c r="A1548" i="11"/>
  <c r="B1548" i="11"/>
  <c r="C1548" i="11" s="1"/>
  <c r="A1549" i="11"/>
  <c r="B1549" i="11"/>
  <c r="C1549" i="11"/>
  <c r="A1550" i="11"/>
  <c r="B1550" i="11"/>
  <c r="C1550" i="11" s="1"/>
  <c r="A1551" i="11"/>
  <c r="B1551" i="11"/>
  <c r="C1551" i="11" s="1"/>
  <c r="A1552" i="11"/>
  <c r="B1552" i="11"/>
  <c r="C1552" i="11"/>
  <c r="A1553" i="11"/>
  <c r="B1553" i="11"/>
  <c r="C1553" i="11"/>
  <c r="A1554" i="11"/>
  <c r="B1554" i="11"/>
  <c r="C1554" i="11" s="1"/>
  <c r="A1555" i="11"/>
  <c r="B1555" i="11"/>
  <c r="C1555" i="11" s="1"/>
  <c r="A1556" i="11"/>
  <c r="B1556" i="11"/>
  <c r="C1556" i="11" s="1"/>
  <c r="A1557" i="11"/>
  <c r="B1557" i="11"/>
  <c r="C1557" i="11"/>
  <c r="A1558" i="11"/>
  <c r="B1558" i="11"/>
  <c r="C1558" i="11" s="1"/>
  <c r="A1559" i="11"/>
  <c r="B1559" i="11"/>
  <c r="C1559" i="11" s="1"/>
  <c r="A1560" i="11"/>
  <c r="B1560" i="11"/>
  <c r="C1560" i="11"/>
  <c r="A1561" i="11"/>
  <c r="B1561" i="11"/>
  <c r="C1561" i="11"/>
  <c r="A1562" i="11"/>
  <c r="B1562" i="11"/>
  <c r="C1562" i="11" s="1"/>
  <c r="A1563" i="11"/>
  <c r="B1563" i="11"/>
  <c r="C1563" i="11" s="1"/>
  <c r="A1564" i="11"/>
  <c r="B1564" i="11"/>
  <c r="C1564" i="11"/>
  <c r="A1565" i="11"/>
  <c r="B1565" i="11"/>
  <c r="C1565" i="11"/>
  <c r="A1566" i="11"/>
  <c r="B1566" i="11"/>
  <c r="C1566" i="11" s="1"/>
  <c r="A1567" i="11"/>
  <c r="B1567" i="11"/>
  <c r="C1567" i="11" s="1"/>
  <c r="A1568" i="11"/>
  <c r="B1568" i="11"/>
  <c r="C1568" i="11"/>
  <c r="A1569" i="11"/>
  <c r="B1569" i="11"/>
  <c r="C1569" i="11"/>
  <c r="A1570" i="11"/>
  <c r="B1570" i="11"/>
  <c r="C1570" i="11" s="1"/>
  <c r="A1571" i="11"/>
  <c r="B1571" i="11"/>
  <c r="C1571" i="11" s="1"/>
  <c r="A1572" i="11"/>
  <c r="B1572" i="11"/>
  <c r="C1572" i="11" s="1"/>
  <c r="A1573" i="11"/>
  <c r="B1573" i="11"/>
  <c r="C1573" i="11"/>
  <c r="A1574" i="11"/>
  <c r="B1574" i="11"/>
  <c r="C1574" i="11" s="1"/>
  <c r="A1575" i="11"/>
  <c r="B1575" i="11"/>
  <c r="C1575" i="11" s="1"/>
  <c r="A1576" i="11"/>
  <c r="B1576" i="11"/>
  <c r="C1576" i="11" s="1"/>
  <c r="A1577" i="11"/>
  <c r="B1577" i="11"/>
  <c r="C1577" i="11"/>
  <c r="A1578" i="11"/>
  <c r="B1578" i="11"/>
  <c r="C1578" i="11" s="1"/>
  <c r="A1579" i="11"/>
  <c r="B1579" i="11"/>
  <c r="C1579" i="11" s="1"/>
  <c r="A1580" i="11"/>
  <c r="B1580" i="11"/>
  <c r="C1580" i="11" s="1"/>
  <c r="A1581" i="11"/>
  <c r="B1581" i="11"/>
  <c r="C1581" i="11"/>
  <c r="A1582" i="11"/>
  <c r="B1582" i="11"/>
  <c r="C1582" i="11" s="1"/>
  <c r="A1583" i="11"/>
  <c r="B1583" i="11"/>
  <c r="C1583" i="11" s="1"/>
  <c r="A1584" i="11"/>
  <c r="B1584" i="11"/>
  <c r="C1584" i="11"/>
  <c r="A1585" i="11"/>
  <c r="B1585" i="11"/>
  <c r="C1585" i="11"/>
  <c r="A1586" i="11"/>
  <c r="B1586" i="11"/>
  <c r="C1586" i="11" s="1"/>
  <c r="A1587" i="11"/>
  <c r="B1587" i="11"/>
  <c r="C1587" i="11" s="1"/>
  <c r="A1588" i="11"/>
  <c r="B1588" i="11"/>
  <c r="C1588" i="11"/>
  <c r="A1589" i="11"/>
  <c r="B1589" i="11"/>
  <c r="C1589" i="11"/>
  <c r="A1590" i="11"/>
  <c r="B1590" i="11"/>
  <c r="C1590" i="11" s="1"/>
  <c r="A1591" i="11"/>
  <c r="B1591" i="11"/>
  <c r="C1591" i="11" s="1"/>
  <c r="A1592" i="11"/>
  <c r="B1592" i="11"/>
  <c r="C1592" i="11"/>
  <c r="A1593" i="11"/>
  <c r="B1593" i="11"/>
  <c r="C1593" i="11"/>
  <c r="A1594" i="11"/>
  <c r="B1594" i="11"/>
  <c r="C1594" i="11" s="1"/>
  <c r="A1595" i="11"/>
  <c r="B1595" i="11"/>
  <c r="C1595" i="11" s="1"/>
  <c r="A1596" i="11"/>
  <c r="B1596" i="11"/>
  <c r="C1596" i="11" s="1"/>
  <c r="A1597" i="11"/>
  <c r="B1597" i="11"/>
  <c r="C1597" i="11"/>
  <c r="A1598" i="11"/>
  <c r="B1598" i="11"/>
  <c r="C1598" i="11" s="1"/>
  <c r="A1599" i="11"/>
  <c r="B1599" i="11"/>
  <c r="C1599" i="11" s="1"/>
  <c r="A1600" i="11"/>
  <c r="B1600" i="11"/>
  <c r="C1600" i="11"/>
  <c r="A1601" i="11"/>
  <c r="B1601" i="11"/>
  <c r="C1601" i="11"/>
  <c r="A1602" i="11"/>
  <c r="B1602" i="11"/>
  <c r="C1602" i="11" s="1"/>
  <c r="A1603" i="11"/>
  <c r="B1603" i="11"/>
  <c r="C1603" i="11" s="1"/>
  <c r="A1604" i="11"/>
  <c r="B1604" i="11"/>
  <c r="C1604" i="11" s="1"/>
  <c r="A1605" i="11"/>
  <c r="B1605" i="11"/>
  <c r="C1605" i="11"/>
  <c r="A1606" i="11"/>
  <c r="B1606" i="11"/>
  <c r="C1606" i="11" s="1"/>
  <c r="A1607" i="11"/>
  <c r="B1607" i="11"/>
  <c r="C1607" i="11" s="1"/>
  <c r="A1608" i="11"/>
  <c r="B1608" i="11"/>
  <c r="C1608" i="11"/>
  <c r="A1609" i="11"/>
  <c r="B1609" i="11"/>
  <c r="C1609" i="11"/>
  <c r="A1610" i="11"/>
  <c r="B1610" i="11"/>
  <c r="C1610" i="11" s="1"/>
  <c r="A1611" i="11"/>
  <c r="B1611" i="11"/>
  <c r="C1611" i="11" s="1"/>
  <c r="A1612" i="11"/>
  <c r="B1612" i="11"/>
  <c r="C1612" i="11"/>
  <c r="A1613" i="11"/>
  <c r="B1613" i="11"/>
  <c r="C1613" i="11"/>
  <c r="A1614" i="11"/>
  <c r="B1614" i="11"/>
  <c r="C1614" i="11" s="1"/>
  <c r="A1615" i="11"/>
  <c r="B1615" i="11"/>
  <c r="C1615" i="11" s="1"/>
  <c r="A1616" i="11"/>
  <c r="B1616" i="11"/>
  <c r="C1616" i="11"/>
  <c r="A1617" i="11"/>
  <c r="B1617" i="11"/>
  <c r="C1617" i="11"/>
  <c r="A1618" i="11"/>
  <c r="B1618" i="11"/>
  <c r="C1618" i="11" s="1"/>
  <c r="A1619" i="11"/>
  <c r="B1619" i="11"/>
  <c r="C1619" i="11" s="1"/>
  <c r="A1620" i="11"/>
  <c r="B1620" i="11"/>
  <c r="C1620" i="11" s="1"/>
  <c r="A1621" i="11"/>
  <c r="B1621" i="11"/>
  <c r="C1621" i="11"/>
  <c r="A1622" i="11"/>
  <c r="B1622" i="11"/>
  <c r="C1622" i="11" s="1"/>
  <c r="A1623" i="11"/>
  <c r="B1623" i="11"/>
  <c r="C1623" i="11" s="1"/>
  <c r="A1624" i="11"/>
  <c r="B1624" i="11"/>
  <c r="C1624" i="11"/>
  <c r="A1625" i="11"/>
  <c r="B1625" i="11"/>
  <c r="C1625" i="11"/>
  <c r="A1626" i="11"/>
  <c r="B1626" i="11"/>
  <c r="C1626" i="11" s="1"/>
  <c r="A1627" i="11"/>
  <c r="B1627" i="11"/>
  <c r="C1627" i="11" s="1"/>
  <c r="A1628" i="11"/>
  <c r="B1628" i="11"/>
  <c r="C1628" i="11" s="1"/>
  <c r="A1629" i="11"/>
  <c r="B1629" i="11"/>
  <c r="C1629" i="11"/>
  <c r="A1630" i="11"/>
  <c r="B1630" i="11"/>
  <c r="C1630" i="11" s="1"/>
  <c r="A1631" i="11"/>
  <c r="B1631" i="11"/>
  <c r="C1631" i="11" s="1"/>
  <c r="A1632" i="11"/>
  <c r="B1632" i="11"/>
  <c r="C1632" i="11"/>
  <c r="A1633" i="11"/>
  <c r="B1633" i="11"/>
  <c r="C1633" i="11"/>
  <c r="A1634" i="11"/>
  <c r="B1634" i="11"/>
  <c r="C1634" i="11" s="1"/>
  <c r="A1635" i="11"/>
  <c r="B1635" i="11"/>
  <c r="C1635" i="11" s="1"/>
  <c r="A1636" i="11"/>
  <c r="B1636" i="11"/>
  <c r="C1636" i="11"/>
  <c r="A1637" i="11"/>
  <c r="B1637" i="11"/>
  <c r="C1637" i="11"/>
  <c r="A1638" i="11"/>
  <c r="B1638" i="11"/>
  <c r="C1638" i="11" s="1"/>
  <c r="A1639" i="11"/>
  <c r="B1639" i="11"/>
  <c r="C1639" i="11" s="1"/>
  <c r="A1640" i="11"/>
  <c r="B1640" i="11"/>
  <c r="C1640" i="11"/>
  <c r="A1641" i="11"/>
  <c r="B1641" i="11"/>
  <c r="C1641" i="11"/>
  <c r="A1642" i="11"/>
  <c r="B1642" i="11"/>
  <c r="C1642" i="11" s="1"/>
  <c r="A1643" i="11"/>
  <c r="B1643" i="11"/>
  <c r="C1643" i="11" s="1"/>
  <c r="A1644" i="11"/>
  <c r="B1644" i="11"/>
  <c r="C1644" i="11" s="1"/>
  <c r="A1645" i="11"/>
  <c r="B1645" i="11"/>
  <c r="C1645" i="11"/>
  <c r="A1646" i="11"/>
  <c r="B1646" i="11"/>
  <c r="C1646" i="11" s="1"/>
  <c r="A1647" i="11"/>
  <c r="B1647" i="11"/>
  <c r="C1647" i="11" s="1"/>
  <c r="A1648" i="11"/>
  <c r="B1648" i="11"/>
  <c r="C1648" i="11"/>
  <c r="A1649" i="11"/>
  <c r="B1649" i="11"/>
  <c r="C1649" i="11"/>
  <c r="A1650" i="11"/>
  <c r="B1650" i="11"/>
  <c r="C1650" i="11" s="1"/>
  <c r="A1651" i="11"/>
  <c r="B1651" i="11"/>
  <c r="C1651" i="11" s="1"/>
  <c r="A1652" i="11"/>
  <c r="B1652" i="11"/>
  <c r="C1652" i="11" s="1"/>
  <c r="A1653" i="11"/>
  <c r="B1653" i="11"/>
  <c r="C1653" i="11"/>
  <c r="A1654" i="11"/>
  <c r="B1654" i="11"/>
  <c r="C1654" i="11" s="1"/>
  <c r="A1655" i="11"/>
  <c r="B1655" i="11"/>
  <c r="C1655" i="11" s="1"/>
  <c r="A1656" i="11"/>
  <c r="B1656" i="11"/>
  <c r="C1656" i="11"/>
  <c r="A1657" i="11"/>
  <c r="B1657" i="11"/>
  <c r="C1657" i="11"/>
  <c r="A1658" i="11"/>
  <c r="B1658" i="11"/>
  <c r="C1658" i="11" s="1"/>
  <c r="A1659" i="11"/>
  <c r="B1659" i="11"/>
  <c r="C1659" i="11" s="1"/>
  <c r="A1660" i="11"/>
  <c r="B1660" i="11"/>
  <c r="C1660" i="11"/>
  <c r="A1661" i="11"/>
  <c r="B1661" i="11"/>
  <c r="C1661" i="11"/>
  <c r="A1662" i="11"/>
  <c r="B1662" i="11"/>
  <c r="C1662" i="11" s="1"/>
  <c r="A1663" i="11"/>
  <c r="B1663" i="11"/>
  <c r="C1663" i="11" s="1"/>
  <c r="A1664" i="11"/>
  <c r="B1664" i="11"/>
  <c r="C1664" i="11"/>
  <c r="A1665" i="11"/>
  <c r="B1665" i="11"/>
  <c r="C1665" i="11"/>
  <c r="A1666" i="11"/>
  <c r="B1666" i="11"/>
  <c r="C1666" i="11" s="1"/>
  <c r="A1667" i="11"/>
  <c r="B1667" i="11"/>
  <c r="C1667" i="11" s="1"/>
  <c r="A1668" i="11"/>
  <c r="B1668" i="11"/>
  <c r="C1668" i="11" s="1"/>
  <c r="A1669" i="11"/>
  <c r="B1669" i="11"/>
  <c r="C1669" i="11"/>
  <c r="A1670" i="11"/>
  <c r="B1670" i="11"/>
  <c r="C1670" i="11" s="1"/>
  <c r="A1671" i="11"/>
  <c r="B1671" i="11"/>
  <c r="C1671" i="11" s="1"/>
  <c r="A1672" i="11"/>
  <c r="B1672" i="11"/>
  <c r="C1672" i="11" s="1"/>
  <c r="A1673" i="11"/>
  <c r="B1673" i="11"/>
  <c r="C1673" i="11"/>
  <c r="A1674" i="11"/>
  <c r="B1674" i="11"/>
  <c r="C1674" i="11" s="1"/>
  <c r="A1675" i="11"/>
  <c r="B1675" i="11"/>
  <c r="C1675" i="11" s="1"/>
  <c r="A1676" i="11"/>
  <c r="B1676" i="11"/>
  <c r="C1676" i="11" s="1"/>
  <c r="A1677" i="11"/>
  <c r="B1677" i="11"/>
  <c r="C1677" i="11"/>
  <c r="A1678" i="11"/>
  <c r="B1678" i="11"/>
  <c r="C1678" i="11" s="1"/>
  <c r="A1679" i="11"/>
  <c r="B1679" i="11"/>
  <c r="C1679" i="11" s="1"/>
  <c r="A1680" i="11"/>
  <c r="B1680" i="11"/>
  <c r="C1680" i="11"/>
  <c r="A1681" i="11"/>
  <c r="B1681" i="11"/>
  <c r="C1681" i="11"/>
  <c r="A1682" i="11"/>
  <c r="B1682" i="11"/>
  <c r="C1682" i="11" s="1"/>
  <c r="A1683" i="11"/>
  <c r="B1683" i="11"/>
  <c r="C1683" i="11" s="1"/>
  <c r="A1684" i="11"/>
  <c r="B1684" i="11"/>
  <c r="C1684" i="11"/>
  <c r="A1685" i="11"/>
  <c r="B1685" i="11"/>
  <c r="C1685" i="11"/>
  <c r="A1686" i="11"/>
  <c r="B1686" i="11"/>
  <c r="C1686" i="11" s="1"/>
  <c r="A1687" i="11"/>
  <c r="B1687" i="11"/>
  <c r="C1687" i="11" s="1"/>
  <c r="A1688" i="11"/>
  <c r="B1688" i="11"/>
  <c r="C1688" i="11"/>
  <c r="A1689" i="11"/>
  <c r="B1689" i="11"/>
  <c r="C1689" i="11"/>
  <c r="A1690" i="11"/>
  <c r="B1690" i="11"/>
  <c r="C1690" i="11" s="1"/>
  <c r="A1691" i="11"/>
  <c r="B1691" i="11"/>
  <c r="C1691" i="11" s="1"/>
  <c r="A1692" i="11"/>
  <c r="B1692" i="11"/>
  <c r="C1692" i="11" s="1"/>
  <c r="A1693" i="11"/>
  <c r="B1693" i="11"/>
  <c r="C1693" i="11"/>
  <c r="A1694" i="11"/>
  <c r="B1694" i="11"/>
  <c r="C1694" i="11" s="1"/>
  <c r="A1695" i="11"/>
  <c r="B1695" i="11"/>
  <c r="C1695" i="11" s="1"/>
  <c r="A1696" i="11"/>
  <c r="B1696" i="11"/>
  <c r="C1696" i="11"/>
  <c r="A1697" i="11"/>
  <c r="B1697" i="11"/>
  <c r="C1697" i="11"/>
  <c r="A1698" i="11"/>
  <c r="B1698" i="11"/>
  <c r="C1698" i="11" s="1"/>
  <c r="A1699" i="11"/>
  <c r="B1699" i="11"/>
  <c r="C1699" i="11" s="1"/>
  <c r="A1700" i="11"/>
  <c r="B1700" i="11"/>
  <c r="C1700" i="11" s="1"/>
  <c r="A1701" i="11"/>
  <c r="B1701" i="11"/>
  <c r="C1701" i="11"/>
  <c r="A1702" i="11"/>
  <c r="B1702" i="11"/>
  <c r="C1702" i="11" s="1"/>
  <c r="A1703" i="11"/>
  <c r="B1703" i="11"/>
  <c r="C1703" i="11" s="1"/>
  <c r="A1704" i="11"/>
  <c r="B1704" i="11"/>
  <c r="C1704" i="11"/>
  <c r="A1705" i="11"/>
  <c r="B1705" i="11"/>
  <c r="C1705" i="11"/>
  <c r="A1706" i="11"/>
  <c r="B1706" i="11"/>
  <c r="C1706" i="11" s="1"/>
  <c r="A1707" i="11"/>
  <c r="B1707" i="11"/>
  <c r="C1707" i="11" s="1"/>
  <c r="A1708" i="11"/>
  <c r="B1708" i="11"/>
  <c r="C1708" i="11"/>
  <c r="A1709" i="11"/>
  <c r="B1709" i="11"/>
  <c r="C1709" i="11"/>
  <c r="A1710" i="11"/>
  <c r="B1710" i="11"/>
  <c r="C1710" i="11" s="1"/>
  <c r="A1711" i="11"/>
  <c r="B1711" i="11"/>
  <c r="C1711" i="11" s="1"/>
  <c r="A1712" i="11"/>
  <c r="B1712" i="11"/>
  <c r="C1712" i="11"/>
  <c r="A1713" i="11"/>
  <c r="B1713" i="11"/>
  <c r="C1713" i="11"/>
  <c r="A1714" i="11"/>
  <c r="B1714" i="11"/>
  <c r="C1714" i="11" s="1"/>
  <c r="A1715" i="11"/>
  <c r="B1715" i="11"/>
  <c r="C1715" i="11" s="1"/>
  <c r="A1716" i="11"/>
  <c r="B1716" i="11"/>
  <c r="C1716" i="11" s="1"/>
  <c r="A1717" i="11"/>
  <c r="B1717" i="11"/>
  <c r="C1717" i="11"/>
  <c r="A1718" i="11"/>
  <c r="B1718" i="11"/>
  <c r="C1718" i="11" s="1"/>
  <c r="A1719" i="11"/>
  <c r="B1719" i="11"/>
  <c r="C1719" i="11" s="1"/>
  <c r="A1720" i="11"/>
  <c r="B1720" i="11"/>
  <c r="C1720" i="11" s="1"/>
  <c r="A1721" i="11"/>
  <c r="B1721" i="11"/>
  <c r="C1721" i="11"/>
  <c r="A1722" i="11"/>
  <c r="B1722" i="11"/>
  <c r="C1722" i="11" s="1"/>
  <c r="A1723" i="11"/>
  <c r="B1723" i="11"/>
  <c r="C1723" i="11" s="1"/>
  <c r="A1724" i="11"/>
  <c r="B1724" i="11"/>
  <c r="C1724" i="11" s="1"/>
  <c r="A1725" i="11"/>
  <c r="B1725" i="11"/>
  <c r="C1725" i="11"/>
  <c r="A1726" i="11"/>
  <c r="B1726" i="11"/>
  <c r="C1726" i="11" s="1"/>
  <c r="A1727" i="11"/>
  <c r="B1727" i="11"/>
  <c r="C1727" i="11" s="1"/>
  <c r="A1728" i="11"/>
  <c r="B1728" i="11"/>
  <c r="C1728" i="11"/>
  <c r="A1729" i="11"/>
  <c r="B1729" i="11"/>
  <c r="C1729" i="11"/>
  <c r="A1730" i="11"/>
  <c r="B1730" i="11"/>
  <c r="C1730" i="11" s="1"/>
  <c r="A1731" i="11"/>
  <c r="B1731" i="11"/>
  <c r="C1731" i="11" s="1"/>
  <c r="A1732" i="11"/>
  <c r="B1732" i="11"/>
  <c r="C1732" i="11"/>
  <c r="A1733" i="11"/>
  <c r="B1733" i="11"/>
  <c r="C1733" i="11"/>
  <c r="A1734" i="11"/>
  <c r="B1734" i="11"/>
  <c r="C1734" i="11" s="1"/>
  <c r="A1735" i="11"/>
  <c r="B1735" i="11"/>
  <c r="C1735" i="11" s="1"/>
  <c r="A1736" i="11"/>
  <c r="B1736" i="11"/>
  <c r="C1736" i="11"/>
  <c r="A1737" i="11"/>
  <c r="B1737" i="11"/>
  <c r="C1737" i="11"/>
  <c r="A1738" i="11"/>
  <c r="B1738" i="11"/>
  <c r="C1738" i="11" s="1"/>
  <c r="A1739" i="11"/>
  <c r="B1739" i="11"/>
  <c r="C1739" i="11" s="1"/>
  <c r="A1740" i="11"/>
  <c r="B1740" i="11"/>
  <c r="C1740" i="11" s="1"/>
  <c r="A1741" i="11"/>
  <c r="B1741" i="11"/>
  <c r="C1741" i="11"/>
  <c r="A1742" i="11"/>
  <c r="B1742" i="11"/>
  <c r="C1742" i="11" s="1"/>
  <c r="A1743" i="11"/>
  <c r="B1743" i="11"/>
  <c r="C1743" i="11" s="1"/>
  <c r="A1744" i="11"/>
  <c r="B1744" i="11"/>
  <c r="C1744" i="11"/>
  <c r="A1745" i="11"/>
  <c r="B1745" i="11"/>
  <c r="C1745" i="11"/>
  <c r="A1746" i="11"/>
  <c r="B1746" i="11"/>
  <c r="C1746" i="11" s="1"/>
  <c r="A1747" i="11"/>
  <c r="B1747" i="11"/>
  <c r="C1747" i="11" s="1"/>
  <c r="A1748" i="11"/>
  <c r="B1748" i="11"/>
  <c r="C1748" i="11" s="1"/>
  <c r="A1749" i="11"/>
  <c r="B1749" i="11"/>
  <c r="C1749" i="11"/>
  <c r="A1750" i="11"/>
  <c r="B1750" i="11"/>
  <c r="C1750" i="11" s="1"/>
  <c r="A1751" i="11"/>
  <c r="B1751" i="11"/>
  <c r="C1751" i="11" s="1"/>
  <c r="A1752" i="11"/>
  <c r="B1752" i="11"/>
  <c r="C1752" i="11"/>
  <c r="A1753" i="11"/>
  <c r="B1753" i="11"/>
  <c r="C1753" i="11"/>
  <c r="A1754" i="11"/>
  <c r="B1754" i="11"/>
  <c r="C1754" i="11" s="1"/>
  <c r="A1755" i="11"/>
  <c r="B1755" i="11"/>
  <c r="C1755" i="11" s="1"/>
  <c r="A1756" i="11"/>
  <c r="B1756" i="11"/>
  <c r="C1756" i="11"/>
  <c r="A1757" i="11"/>
  <c r="B1757" i="11"/>
  <c r="C1757" i="11"/>
  <c r="A1758" i="11"/>
  <c r="B1758" i="11"/>
  <c r="C1758" i="11" s="1"/>
  <c r="A1759" i="11"/>
  <c r="B1759" i="11"/>
  <c r="C1759" i="11" s="1"/>
  <c r="A1760" i="11"/>
  <c r="B1760" i="11"/>
  <c r="C1760" i="11"/>
  <c r="A1761" i="11"/>
  <c r="B1761" i="11"/>
  <c r="C1761" i="11"/>
  <c r="A1762" i="11"/>
  <c r="B1762" i="11"/>
  <c r="C1762" i="11" s="1"/>
  <c r="A1763" i="11"/>
  <c r="B1763" i="11"/>
  <c r="C1763" i="11" s="1"/>
  <c r="A1764" i="11"/>
  <c r="B1764" i="11"/>
  <c r="C1764" i="11" s="1"/>
  <c r="A1765" i="11"/>
  <c r="B1765" i="11"/>
  <c r="C1765" i="11"/>
  <c r="A1766" i="11"/>
  <c r="B1766" i="11"/>
  <c r="C1766" i="11" s="1"/>
  <c r="A1767" i="11"/>
  <c r="B1767" i="11"/>
  <c r="C1767" i="11" s="1"/>
  <c r="A1768" i="11"/>
  <c r="B1768" i="11"/>
  <c r="C1768" i="11"/>
  <c r="A1769" i="11"/>
  <c r="B1769" i="11"/>
  <c r="C1769" i="11"/>
  <c r="A1770" i="11"/>
  <c r="B1770" i="11"/>
  <c r="C1770" i="11" s="1"/>
  <c r="A1771" i="11"/>
  <c r="B1771" i="11"/>
  <c r="C1771" i="11" s="1"/>
  <c r="A1772" i="11"/>
  <c r="B1772" i="11"/>
  <c r="C1772" i="11" s="1"/>
  <c r="A1773" i="11"/>
  <c r="B1773" i="11"/>
  <c r="C1773" i="11"/>
  <c r="A1774" i="11"/>
  <c r="B1774" i="11"/>
  <c r="C1774" i="11"/>
  <c r="A1775" i="11"/>
  <c r="B1775" i="11"/>
  <c r="C1775" i="11" s="1"/>
  <c r="A1776" i="11"/>
  <c r="B1776" i="11"/>
  <c r="C1776" i="11" s="1"/>
  <c r="A1777" i="11"/>
  <c r="B1777" i="11"/>
  <c r="C1777" i="11"/>
  <c r="A1778" i="11"/>
  <c r="B1778" i="11"/>
  <c r="C1778" i="11"/>
  <c r="A1779" i="11"/>
  <c r="B1779" i="11"/>
  <c r="C1779" i="11" s="1"/>
  <c r="A1780" i="11"/>
  <c r="B1780" i="11"/>
  <c r="C1780" i="11"/>
  <c r="A1781" i="11"/>
  <c r="B1781" i="11"/>
  <c r="C1781" i="11"/>
  <c r="A1782" i="11"/>
  <c r="B1782" i="11"/>
  <c r="C1782" i="11" s="1"/>
  <c r="A1783" i="11"/>
  <c r="B1783" i="11"/>
  <c r="C1783" i="11" s="1"/>
  <c r="A1784" i="11"/>
  <c r="B1784" i="11"/>
  <c r="C1784" i="11" s="1"/>
  <c r="A1785" i="11"/>
  <c r="B1785" i="11"/>
  <c r="C1785" i="11"/>
  <c r="A1786" i="11"/>
  <c r="B1786" i="11"/>
  <c r="C1786" i="11" s="1"/>
  <c r="A1787" i="11"/>
  <c r="B1787" i="11"/>
  <c r="C1787" i="11" s="1"/>
  <c r="A1788" i="11"/>
  <c r="B1788" i="11"/>
  <c r="C1788" i="11"/>
  <c r="A1789" i="11"/>
  <c r="B1789" i="11"/>
  <c r="C1789" i="11"/>
  <c r="A1790" i="11"/>
  <c r="B1790" i="11"/>
  <c r="C1790" i="11" s="1"/>
  <c r="A1791" i="11"/>
  <c r="B1791" i="11"/>
  <c r="C1791" i="11" s="1"/>
  <c r="A1792" i="11"/>
  <c r="B1792" i="11"/>
  <c r="C1792" i="11"/>
  <c r="A1793" i="11"/>
  <c r="B1793" i="11"/>
  <c r="C1793" i="11"/>
  <c r="A1794" i="11"/>
  <c r="B1794" i="11"/>
  <c r="C1794" i="11"/>
  <c r="A1795" i="11"/>
  <c r="B1795" i="11"/>
  <c r="C1795" i="11" s="1"/>
  <c r="A1796" i="11"/>
  <c r="B1796" i="11"/>
  <c r="C1796" i="11"/>
  <c r="A1797" i="11"/>
  <c r="B1797" i="11"/>
  <c r="C1797" i="11"/>
  <c r="A1798" i="11"/>
  <c r="B1798" i="11"/>
  <c r="C1798" i="11" s="1"/>
  <c r="A1799" i="11"/>
  <c r="B1799" i="11"/>
  <c r="C1799" i="11" s="1"/>
  <c r="A1800" i="11"/>
  <c r="B1800" i="11"/>
  <c r="C1800" i="11"/>
  <c r="A1801" i="11"/>
  <c r="B1801" i="11"/>
  <c r="C1801" i="11"/>
  <c r="A1802" i="11"/>
  <c r="B1802" i="11"/>
  <c r="C1802" i="11" s="1"/>
  <c r="A1803" i="11"/>
  <c r="B1803" i="11"/>
  <c r="C1803" i="11" s="1"/>
  <c r="A1804" i="11"/>
  <c r="B1804" i="11"/>
  <c r="C1804" i="11" s="1"/>
  <c r="A1805" i="11"/>
  <c r="B1805" i="11"/>
  <c r="C1805" i="11"/>
  <c r="A1806" i="11"/>
  <c r="B1806" i="11"/>
  <c r="C1806" i="11"/>
  <c r="A1807" i="11"/>
  <c r="B1807" i="11"/>
  <c r="C1807" i="11" s="1"/>
  <c r="A1808" i="11"/>
  <c r="B1808" i="11"/>
  <c r="C1808" i="11" s="1"/>
  <c r="A1809" i="11"/>
  <c r="B1809" i="11"/>
  <c r="C1809" i="11"/>
  <c r="A1810" i="11"/>
  <c r="B1810" i="11"/>
  <c r="C1810" i="11" s="1"/>
  <c r="A1811" i="11"/>
  <c r="B1811" i="11"/>
  <c r="C1811" i="11" s="1"/>
  <c r="A1812" i="11"/>
  <c r="B1812" i="11"/>
  <c r="C1812" i="11" s="1"/>
  <c r="A1813" i="11"/>
  <c r="B1813" i="11"/>
  <c r="C1813" i="11"/>
  <c r="A1814" i="11"/>
  <c r="B1814" i="11"/>
  <c r="C1814" i="11"/>
  <c r="A1815" i="11"/>
  <c r="B1815" i="11"/>
  <c r="C1815" i="11" s="1"/>
  <c r="A1816" i="11"/>
  <c r="B1816" i="11"/>
  <c r="C1816" i="11"/>
  <c r="A1817" i="11"/>
  <c r="B1817" i="11"/>
  <c r="C1817" i="11"/>
  <c r="A1818" i="11"/>
  <c r="B1818" i="11"/>
  <c r="C1818" i="11"/>
  <c r="A1819" i="11"/>
  <c r="B1819" i="11"/>
  <c r="C1819" i="11" s="1"/>
  <c r="A1820" i="11"/>
  <c r="B1820" i="11"/>
  <c r="C1820" i="11" s="1"/>
  <c r="A1821" i="11"/>
  <c r="B1821" i="11"/>
  <c r="C1821" i="11"/>
  <c r="A1822" i="11"/>
  <c r="B1822" i="11"/>
  <c r="C1822" i="11"/>
  <c r="A1823" i="11"/>
  <c r="B1823" i="11"/>
  <c r="C1823" i="11" s="1"/>
  <c r="A1824" i="11"/>
  <c r="B1824" i="11"/>
  <c r="C1824" i="11" s="1"/>
  <c r="A1825" i="11"/>
  <c r="B1825" i="11"/>
  <c r="C1825" i="11"/>
  <c r="A1826" i="11"/>
  <c r="B1826" i="11"/>
  <c r="C1826" i="11"/>
  <c r="A1827" i="11"/>
  <c r="B1827" i="11"/>
  <c r="C1827" i="11" s="1"/>
  <c r="A1828" i="11"/>
  <c r="B1828" i="11"/>
  <c r="C1828" i="11"/>
  <c r="A1829" i="11"/>
  <c r="B1829" i="11"/>
  <c r="C1829" i="11"/>
  <c r="A1830" i="11"/>
  <c r="B1830" i="11"/>
  <c r="C1830" i="11" s="1"/>
  <c r="A1831" i="11"/>
  <c r="B1831" i="11"/>
  <c r="C1831" i="11" s="1"/>
  <c r="A1832" i="11"/>
  <c r="B1832" i="11"/>
  <c r="C1832" i="11" s="1"/>
  <c r="A1833" i="11"/>
  <c r="B1833" i="11"/>
  <c r="C1833" i="11"/>
  <c r="A1834" i="11"/>
  <c r="B1834" i="11"/>
  <c r="C1834" i="11" s="1"/>
  <c r="A1835" i="11"/>
  <c r="B1835" i="11"/>
  <c r="C1835" i="11" s="1"/>
  <c r="A1836" i="11"/>
  <c r="B1836" i="11"/>
  <c r="C1836" i="11"/>
  <c r="A1837" i="11"/>
  <c r="B1837" i="11"/>
  <c r="C1837" i="11"/>
  <c r="A1838" i="11"/>
  <c r="B1838" i="11"/>
  <c r="C1838" i="11" s="1"/>
  <c r="A1839" i="11"/>
  <c r="B1839" i="11"/>
  <c r="C1839" i="11" s="1"/>
  <c r="A1840" i="11"/>
  <c r="B1840" i="11"/>
  <c r="C1840" i="11"/>
  <c r="A1841" i="11"/>
  <c r="B1841" i="11"/>
  <c r="C1841" i="11"/>
  <c r="A1842" i="11"/>
  <c r="B1842" i="11"/>
  <c r="C1842" i="11"/>
  <c r="A1843" i="11"/>
  <c r="B1843" i="11"/>
  <c r="C1843" i="11" s="1"/>
  <c r="A1844" i="11"/>
  <c r="B1844" i="11"/>
  <c r="C1844" i="11"/>
  <c r="A1845" i="11"/>
  <c r="B1845" i="11"/>
  <c r="C1845" i="11"/>
  <c r="A1846" i="11"/>
  <c r="B1846" i="11"/>
  <c r="C1846" i="11" s="1"/>
  <c r="A1847" i="11"/>
  <c r="B1847" i="11"/>
  <c r="C1847" i="11" s="1"/>
  <c r="A1848" i="11"/>
  <c r="B1848" i="11"/>
  <c r="C1848" i="11"/>
  <c r="A1849" i="11"/>
  <c r="B1849" i="11"/>
  <c r="C1849" i="11"/>
  <c r="A1850" i="11"/>
  <c r="B1850" i="11"/>
  <c r="C1850" i="11" s="1"/>
  <c r="A1851" i="11"/>
  <c r="B1851" i="11"/>
  <c r="C1851" i="11" s="1"/>
  <c r="A1852" i="11"/>
  <c r="B1852" i="11"/>
  <c r="C1852" i="11" s="1"/>
  <c r="A1853" i="11"/>
  <c r="B1853" i="11"/>
  <c r="C1853" i="11"/>
  <c r="A1854" i="11"/>
  <c r="B1854" i="11"/>
  <c r="C1854" i="11"/>
  <c r="A1855" i="11"/>
  <c r="B1855" i="11"/>
  <c r="C1855" i="11" s="1"/>
  <c r="A1856" i="11"/>
  <c r="B1856" i="11"/>
  <c r="C1856" i="11" s="1"/>
  <c r="A1857" i="11"/>
  <c r="B1857" i="11"/>
  <c r="C1857" i="11"/>
  <c r="A1858" i="11"/>
  <c r="B1858" i="11"/>
  <c r="C1858" i="11" s="1"/>
  <c r="A1859" i="11"/>
  <c r="B1859" i="11"/>
  <c r="C1859" i="11" s="1"/>
  <c r="A1860" i="11"/>
  <c r="B1860" i="11"/>
  <c r="C1860" i="11" s="1"/>
  <c r="A1861" i="11"/>
  <c r="B1861" i="11"/>
  <c r="C1861" i="11"/>
  <c r="A1862" i="11"/>
  <c r="B1862" i="11"/>
  <c r="C1862" i="11"/>
  <c r="A1863" i="11"/>
  <c r="B1863" i="11"/>
  <c r="C1863" i="11" s="1"/>
  <c r="A1864" i="11"/>
  <c r="B1864" i="11"/>
  <c r="C1864" i="11"/>
  <c r="A1865" i="11"/>
  <c r="B1865" i="11"/>
  <c r="C1865" i="11"/>
  <c r="A1866" i="11"/>
  <c r="B1866" i="11"/>
  <c r="C1866" i="11"/>
  <c r="A1867" i="11"/>
  <c r="B1867" i="11"/>
  <c r="C1867" i="11" s="1"/>
  <c r="A1868" i="11"/>
  <c r="B1868" i="11"/>
  <c r="C1868" i="11" s="1"/>
  <c r="A1869" i="11"/>
  <c r="B1869" i="11"/>
  <c r="C1869" i="11"/>
  <c r="A1870" i="11"/>
  <c r="B1870" i="11"/>
  <c r="C1870" i="11"/>
  <c r="A1871" i="11"/>
  <c r="B1871" i="11"/>
  <c r="C1871" i="11" s="1"/>
  <c r="A1872" i="11"/>
  <c r="B1872" i="11"/>
  <c r="C1872" i="11" s="1"/>
  <c r="A1873" i="11"/>
  <c r="B1873" i="11"/>
  <c r="C1873" i="11"/>
  <c r="A1874" i="11"/>
  <c r="B1874" i="11"/>
  <c r="C1874" i="11"/>
  <c r="A1875" i="11"/>
  <c r="B1875" i="11"/>
  <c r="C1875" i="11" s="1"/>
  <c r="A1876" i="11"/>
  <c r="B1876" i="11"/>
  <c r="C1876" i="11"/>
  <c r="A1877" i="11"/>
  <c r="B1877" i="11"/>
  <c r="C1877" i="11"/>
  <c r="A1878" i="11"/>
  <c r="B1878" i="11"/>
  <c r="C1878" i="11" s="1"/>
  <c r="A1879" i="11"/>
  <c r="B1879" i="11"/>
  <c r="C1879" i="11" s="1"/>
  <c r="A1880" i="11"/>
  <c r="B1880" i="11"/>
  <c r="C1880" i="11" s="1"/>
  <c r="A1881" i="11"/>
  <c r="B1881" i="11"/>
  <c r="C1881" i="11"/>
  <c r="A1882" i="11"/>
  <c r="B1882" i="11"/>
  <c r="C1882" i="11" s="1"/>
  <c r="A1883" i="11"/>
  <c r="B1883" i="11"/>
  <c r="C1883" i="11" s="1"/>
  <c r="A1884" i="11"/>
  <c r="B1884" i="11"/>
  <c r="C1884" i="11"/>
  <c r="A1885" i="11"/>
  <c r="B1885" i="11"/>
  <c r="C1885" i="11"/>
  <c r="A1886" i="11"/>
  <c r="B1886" i="11"/>
  <c r="C1886" i="11" s="1"/>
  <c r="A1887" i="11"/>
  <c r="B1887" i="11"/>
  <c r="C1887" i="11" s="1"/>
  <c r="A1888" i="11"/>
  <c r="B1888" i="11"/>
  <c r="C1888" i="11"/>
  <c r="A1889" i="11"/>
  <c r="B1889" i="11"/>
  <c r="C1889" i="11"/>
  <c r="A1890" i="11"/>
  <c r="B1890" i="11"/>
  <c r="C1890" i="11"/>
  <c r="A1891" i="11"/>
  <c r="B1891" i="11"/>
  <c r="C1891" i="11" s="1"/>
  <c r="A1892" i="11"/>
  <c r="B1892" i="11"/>
  <c r="C1892" i="11"/>
  <c r="A1893" i="11"/>
  <c r="B1893" i="11"/>
  <c r="C1893" i="11"/>
  <c r="A1894" i="11"/>
  <c r="B1894" i="11"/>
  <c r="C1894" i="11" s="1"/>
  <c r="A1895" i="11"/>
  <c r="B1895" i="11"/>
  <c r="C1895" i="11" s="1"/>
  <c r="A1896" i="11"/>
  <c r="B1896" i="11"/>
  <c r="C1896" i="11"/>
  <c r="A1897" i="11"/>
  <c r="B1897" i="11"/>
  <c r="C1897" i="11"/>
  <c r="A1898" i="11"/>
  <c r="B1898" i="11"/>
  <c r="C1898" i="11"/>
  <c r="A1899" i="11"/>
  <c r="B1899" i="11"/>
  <c r="C1899" i="11" s="1"/>
  <c r="A1900" i="11"/>
  <c r="B1900" i="11"/>
  <c r="C1900" i="11" s="1"/>
  <c r="A1901" i="11"/>
  <c r="B1901" i="11"/>
  <c r="C1901" i="11"/>
  <c r="A1902" i="11"/>
  <c r="B1902" i="11"/>
  <c r="C1902" i="11"/>
  <c r="A1903" i="11"/>
  <c r="B1903" i="11"/>
  <c r="C1903" i="11" s="1"/>
  <c r="A1904" i="11"/>
  <c r="B1904" i="11"/>
  <c r="C1904" i="11" s="1"/>
  <c r="A1905" i="11"/>
  <c r="B1905" i="11"/>
  <c r="C1905" i="11"/>
  <c r="A1906" i="11"/>
  <c r="B1906" i="11"/>
  <c r="C1906" i="11" s="1"/>
  <c r="A1907" i="11"/>
  <c r="B1907" i="11"/>
  <c r="C1907" i="11" s="1"/>
  <c r="A1908" i="11"/>
  <c r="B1908" i="11"/>
  <c r="C1908" i="11"/>
  <c r="A1909" i="11"/>
  <c r="B1909" i="11"/>
  <c r="C1909" i="11"/>
  <c r="A1910" i="11"/>
  <c r="B1910" i="11"/>
  <c r="C1910" i="11"/>
  <c r="A1911" i="11"/>
  <c r="B1911" i="11"/>
  <c r="C1911" i="11" s="1"/>
  <c r="A1912" i="11"/>
  <c r="B1912" i="11"/>
  <c r="C1912" i="11"/>
  <c r="A1913" i="11"/>
  <c r="B1913" i="11"/>
  <c r="C1913" i="11"/>
  <c r="A1914" i="11"/>
  <c r="B1914" i="11"/>
  <c r="C1914" i="11"/>
  <c r="A1915" i="11"/>
  <c r="B1915" i="11"/>
  <c r="C1915" i="11" s="1"/>
  <c r="A1916" i="11"/>
  <c r="B1916" i="11"/>
  <c r="C1916" i="11" s="1"/>
  <c r="A1917" i="11"/>
  <c r="B1917" i="11"/>
  <c r="C1917" i="11"/>
  <c r="A1918" i="11"/>
  <c r="B1918" i="11"/>
  <c r="C1918" i="11"/>
  <c r="A1919" i="11"/>
  <c r="B1919" i="11"/>
  <c r="C1919" i="11" s="1"/>
  <c r="A1920" i="11"/>
  <c r="B1920" i="11"/>
  <c r="C1920" i="11" s="1"/>
  <c r="A1921" i="11"/>
  <c r="B1921" i="11"/>
  <c r="C1921" i="11"/>
  <c r="A1922" i="11"/>
  <c r="B1922" i="11"/>
  <c r="C1922" i="11"/>
  <c r="A1923" i="11"/>
  <c r="B1923" i="11"/>
  <c r="C1923" i="11" s="1"/>
  <c r="A1924" i="11"/>
  <c r="B1924" i="11"/>
  <c r="C1924" i="11"/>
  <c r="A1925" i="11"/>
  <c r="B1925" i="11"/>
  <c r="C1925" i="11"/>
  <c r="A1926" i="11"/>
  <c r="B1926" i="11"/>
  <c r="C1926" i="11" s="1"/>
  <c r="A1927" i="11"/>
  <c r="B1927" i="11"/>
  <c r="C1927" i="11" s="1"/>
  <c r="A1928" i="11"/>
  <c r="B1928" i="11"/>
  <c r="C1928" i="11" s="1"/>
  <c r="A1929" i="11"/>
  <c r="B1929" i="11"/>
  <c r="C1929" i="11"/>
  <c r="A1930" i="11"/>
  <c r="B1930" i="11"/>
  <c r="C1930" i="11" s="1"/>
  <c r="A1931" i="11"/>
  <c r="B1931" i="11"/>
  <c r="C1931" i="11" s="1"/>
  <c r="A1932" i="11"/>
  <c r="B1932" i="11"/>
  <c r="C1932" i="11"/>
  <c r="A1933" i="11"/>
  <c r="B1933" i="11"/>
  <c r="C1933" i="11"/>
  <c r="A1934" i="11"/>
  <c r="B1934" i="11"/>
  <c r="C1934" i="11" s="1"/>
  <c r="A1935" i="11"/>
  <c r="B1935" i="11"/>
  <c r="C1935" i="11" s="1"/>
  <c r="A1936" i="11"/>
  <c r="B1936" i="11"/>
  <c r="C1936" i="11"/>
  <c r="A1937" i="11"/>
  <c r="B1937" i="11"/>
  <c r="C1937" i="11"/>
  <c r="A1938" i="11"/>
  <c r="B1938" i="11"/>
  <c r="C1938" i="11"/>
  <c r="A1939" i="11"/>
  <c r="B1939" i="11"/>
  <c r="C1939" i="11" s="1"/>
  <c r="A1940" i="11"/>
  <c r="B1940" i="11"/>
  <c r="C1940" i="11"/>
  <c r="A1941" i="11"/>
  <c r="B1941" i="11"/>
  <c r="C1941" i="11"/>
  <c r="A1942" i="11"/>
  <c r="B1942" i="11"/>
  <c r="C1942" i="11" s="1"/>
  <c r="A1943" i="11"/>
  <c r="B1943" i="11"/>
  <c r="C1943" i="11" s="1"/>
  <c r="A1944" i="11"/>
  <c r="B1944" i="11"/>
  <c r="C1944" i="11"/>
  <c r="A1945" i="11"/>
  <c r="B1945" i="11"/>
  <c r="C1945" i="11"/>
  <c r="A1946" i="11"/>
  <c r="B1946" i="11"/>
  <c r="C1946" i="11" s="1"/>
  <c r="A1947" i="11"/>
  <c r="B1947" i="11"/>
  <c r="C1947" i="11" s="1"/>
  <c r="A1948" i="11"/>
  <c r="B1948" i="11"/>
  <c r="C1948" i="11" s="1"/>
  <c r="A1949" i="11"/>
  <c r="B1949" i="11"/>
  <c r="C1949" i="11"/>
  <c r="A1950" i="11"/>
  <c r="B1950" i="11"/>
  <c r="C1950" i="11"/>
  <c r="A1951" i="11"/>
  <c r="B1951" i="11"/>
  <c r="C1951" i="11" s="1"/>
  <c r="A1952" i="11"/>
  <c r="B1952" i="11"/>
  <c r="C1952" i="11" s="1"/>
  <c r="A1953" i="11"/>
  <c r="B1953" i="11"/>
  <c r="C1953" i="11"/>
  <c r="A1954" i="11"/>
  <c r="B1954" i="11"/>
  <c r="C1954" i="11" s="1"/>
  <c r="A1955" i="11"/>
  <c r="B1955" i="11"/>
  <c r="C1955" i="11" s="1"/>
  <c r="A1956" i="11"/>
  <c r="B1956" i="11"/>
  <c r="C1956" i="11" s="1"/>
  <c r="A1957" i="11"/>
  <c r="B1957" i="11"/>
  <c r="C1957" i="11"/>
  <c r="A1958" i="11"/>
  <c r="B1958" i="11"/>
  <c r="C1958" i="11"/>
  <c r="A1959" i="11"/>
  <c r="B1959" i="11"/>
  <c r="C1959" i="11" s="1"/>
  <c r="A1960" i="11"/>
  <c r="B1960" i="11"/>
  <c r="C1960" i="11"/>
  <c r="A1961" i="11"/>
  <c r="B1961" i="11"/>
  <c r="C1961" i="11"/>
  <c r="A1962" i="11"/>
  <c r="B1962" i="11"/>
  <c r="C1962" i="11"/>
  <c r="A1963" i="11"/>
  <c r="B1963" i="11"/>
  <c r="C1963" i="11" s="1"/>
  <c r="A1964" i="11"/>
  <c r="B1964" i="11"/>
  <c r="C1964" i="11" s="1"/>
  <c r="A1965" i="11"/>
  <c r="B1965" i="11"/>
  <c r="C1965" i="11"/>
  <c r="A1966" i="11"/>
  <c r="B1966" i="11"/>
  <c r="C1966" i="11"/>
  <c r="A1967" i="11"/>
  <c r="B1967" i="11"/>
  <c r="C1967" i="11" s="1"/>
  <c r="A1968" i="11"/>
  <c r="B1968" i="11"/>
  <c r="C1968" i="11"/>
  <c r="A1969" i="11"/>
  <c r="B1969" i="11"/>
  <c r="C1969" i="11"/>
  <c r="A1970" i="11"/>
  <c r="B1970" i="11"/>
  <c r="C1970" i="11"/>
  <c r="A1971" i="11"/>
  <c r="B1971" i="11"/>
  <c r="C1971" i="11" s="1"/>
  <c r="A1972" i="11"/>
  <c r="B1972" i="11"/>
  <c r="C1972" i="11"/>
  <c r="A1973" i="11"/>
  <c r="B1973" i="11"/>
  <c r="C1973" i="11"/>
  <c r="A1974" i="11"/>
  <c r="B1974" i="11"/>
  <c r="C1974" i="11" s="1"/>
  <c r="A1975" i="11"/>
  <c r="B1975" i="11"/>
  <c r="C1975" i="11" s="1"/>
  <c r="A1976" i="11"/>
  <c r="B1976" i="11"/>
  <c r="C1976" i="11" s="1"/>
  <c r="A1977" i="11"/>
  <c r="B1977" i="11"/>
  <c r="C1977" i="11"/>
  <c r="A1978" i="11"/>
  <c r="B1978" i="11"/>
  <c r="C1978" i="11" s="1"/>
  <c r="A1979" i="11"/>
  <c r="B1979" i="11"/>
  <c r="C1979" i="11" s="1"/>
  <c r="A1980" i="11"/>
  <c r="B1980" i="11"/>
  <c r="C1980" i="11"/>
  <c r="A1981" i="11"/>
  <c r="B1981" i="11"/>
  <c r="C1981" i="11"/>
  <c r="A1982" i="11"/>
  <c r="B1982" i="11"/>
  <c r="C1982" i="11"/>
  <c r="A1983" i="11"/>
  <c r="B1983" i="11"/>
  <c r="C1983" i="11" s="1"/>
  <c r="A1984" i="11"/>
  <c r="B1984" i="11"/>
  <c r="C1984" i="11"/>
  <c r="A1985" i="11"/>
  <c r="B1985" i="11"/>
  <c r="C1985" i="11"/>
  <c r="A1986" i="11"/>
  <c r="B1986" i="11"/>
  <c r="C1986" i="11"/>
  <c r="A1987" i="11"/>
  <c r="B1987" i="11"/>
  <c r="C1987" i="11" s="1"/>
  <c r="A1988" i="11"/>
  <c r="B1988" i="11"/>
  <c r="C1988" i="11"/>
  <c r="A1989" i="11"/>
  <c r="B1989" i="11"/>
  <c r="C1989" i="11"/>
  <c r="A1990" i="11"/>
  <c r="B1990" i="11"/>
  <c r="C1990" i="11" s="1"/>
  <c r="A1991" i="11"/>
  <c r="B1991" i="11"/>
  <c r="C1991" i="11" s="1"/>
  <c r="A1992" i="11"/>
  <c r="B1992" i="11"/>
  <c r="C1992" i="11"/>
  <c r="A1993" i="11"/>
  <c r="B1993" i="11"/>
  <c r="C1993" i="11"/>
  <c r="A1994" i="11"/>
  <c r="B1994" i="11"/>
  <c r="C1994" i="11" s="1"/>
  <c r="A1995" i="11"/>
  <c r="B1995" i="11"/>
  <c r="C1995" i="11" s="1"/>
  <c r="A1996" i="11"/>
  <c r="B1996" i="11"/>
  <c r="C1996" i="11" s="1"/>
  <c r="A1997" i="11"/>
  <c r="B1997" i="11"/>
  <c r="C1997" i="11"/>
  <c r="A1998" i="11"/>
  <c r="B1998" i="11"/>
  <c r="C1998" i="11"/>
  <c r="A1999" i="11"/>
  <c r="B1999" i="11"/>
  <c r="C1999" i="11" s="1"/>
  <c r="A2000" i="11"/>
  <c r="B2000" i="11"/>
  <c r="C2000" i="11" s="1"/>
  <c r="A2001" i="11"/>
  <c r="B2001" i="11"/>
  <c r="C2001" i="11"/>
  <c r="A2002" i="11"/>
  <c r="B2002" i="11"/>
  <c r="C2002" i="11" s="1"/>
  <c r="A2003" i="11"/>
  <c r="B2003" i="11"/>
  <c r="C2003" i="11" s="1"/>
  <c r="A2004" i="11"/>
  <c r="B2004" i="11"/>
  <c r="C2004" i="11" s="1"/>
  <c r="A2005" i="11"/>
  <c r="B2005" i="11"/>
  <c r="C2005" i="11"/>
  <c r="A2006" i="11"/>
  <c r="B2006" i="11"/>
  <c r="C2006" i="11"/>
  <c r="A2007" i="11"/>
  <c r="B2007" i="11"/>
  <c r="C2007" i="11" s="1"/>
  <c r="A2008" i="11"/>
  <c r="B2008" i="11"/>
  <c r="C2008" i="11"/>
  <c r="A2009" i="11"/>
  <c r="B2009" i="11"/>
  <c r="C2009" i="11"/>
  <c r="A2010" i="11"/>
  <c r="B2010" i="11"/>
  <c r="C2010" i="11"/>
  <c r="A2011" i="11"/>
  <c r="B2011" i="11"/>
  <c r="C2011" i="11"/>
  <c r="A2012" i="11"/>
  <c r="B2012" i="11"/>
  <c r="C2012" i="11"/>
  <c r="A2013" i="11"/>
  <c r="B2013" i="11"/>
  <c r="C2013" i="11"/>
  <c r="A2014" i="11"/>
  <c r="B2014" i="11"/>
  <c r="C2014" i="11"/>
  <c r="A2015" i="11"/>
  <c r="B2015" i="11"/>
  <c r="C2015" i="11"/>
  <c r="A2016" i="11"/>
  <c r="B2016" i="11"/>
  <c r="C2016" i="11"/>
  <c r="A2017" i="11"/>
  <c r="B2017" i="11"/>
  <c r="C2017" i="11"/>
  <c r="A2018" i="11"/>
  <c r="B2018" i="11"/>
  <c r="C2018" i="11"/>
  <c r="A2019" i="11"/>
  <c r="B2019" i="11"/>
  <c r="C2019" i="11"/>
  <c r="A2020" i="11"/>
  <c r="B2020" i="11"/>
  <c r="C2020" i="11"/>
  <c r="A2021" i="11"/>
  <c r="B2021" i="11"/>
  <c r="C2021" i="11"/>
  <c r="A2022" i="11"/>
  <c r="B2022" i="11"/>
  <c r="C2022" i="11"/>
  <c r="A2023" i="11"/>
  <c r="B2023" i="11"/>
  <c r="C2023" i="11"/>
  <c r="A2024" i="11"/>
  <c r="B2024" i="11"/>
  <c r="C2024" i="11"/>
  <c r="A2025" i="11"/>
  <c r="B2025" i="11"/>
  <c r="C2025" i="11"/>
  <c r="A2026" i="11"/>
  <c r="B2026" i="11"/>
  <c r="C2026" i="11"/>
  <c r="A2027" i="11"/>
  <c r="B2027" i="11"/>
  <c r="C2027" i="11"/>
  <c r="A2028" i="11"/>
  <c r="B2028" i="11"/>
  <c r="C2028" i="11"/>
  <c r="A2029" i="11"/>
  <c r="B2029" i="11"/>
  <c r="C2029" i="11"/>
  <c r="A2030" i="11"/>
  <c r="B2030" i="11"/>
  <c r="C2030" i="11"/>
  <c r="A2031" i="11"/>
  <c r="B2031" i="11"/>
  <c r="C2031" i="11"/>
  <c r="A2032" i="11"/>
  <c r="B2032" i="11"/>
  <c r="C2032" i="11"/>
  <c r="A2033" i="11"/>
  <c r="B2033" i="11"/>
  <c r="C2033" i="11"/>
  <c r="A2034" i="11"/>
  <c r="B2034" i="11"/>
  <c r="C2034" i="11"/>
  <c r="A2035" i="11"/>
  <c r="B2035" i="11"/>
  <c r="C2035" i="11"/>
  <c r="A2036" i="11"/>
  <c r="B2036" i="11"/>
  <c r="C2036" i="11"/>
  <c r="A2037" i="11"/>
  <c r="B2037" i="11"/>
  <c r="C2037" i="11"/>
  <c r="A2038" i="11"/>
  <c r="B2038" i="11"/>
  <c r="C2038" i="11"/>
  <c r="A2039" i="11"/>
  <c r="B2039" i="11"/>
  <c r="C2039" i="11"/>
  <c r="A2040" i="11"/>
  <c r="B2040" i="11"/>
  <c r="C2040" i="11"/>
  <c r="A2041" i="11"/>
  <c r="B2041" i="11"/>
  <c r="C2041" i="11"/>
  <c r="A2042" i="11"/>
  <c r="B2042" i="11"/>
  <c r="C2042" i="11"/>
  <c r="A2043" i="11"/>
  <c r="B2043" i="11"/>
  <c r="C2043" i="11"/>
  <c r="A2044" i="11"/>
  <c r="B2044" i="11"/>
  <c r="C2044" i="11"/>
  <c r="A2045" i="11"/>
  <c r="B2045" i="11"/>
  <c r="C2045" i="11"/>
  <c r="A2046" i="11"/>
  <c r="B2046" i="11"/>
  <c r="C2046" i="11"/>
  <c r="A2047" i="11"/>
  <c r="B2047" i="11"/>
  <c r="C2047" i="11"/>
  <c r="A2048" i="11"/>
  <c r="B2048" i="11"/>
  <c r="C2048" i="11"/>
  <c r="A2049" i="11"/>
  <c r="B2049" i="11"/>
  <c r="C2049" i="11"/>
  <c r="A2050" i="11"/>
  <c r="B2050" i="11"/>
  <c r="C2050" i="11"/>
  <c r="A2051" i="11"/>
  <c r="B2051" i="11"/>
  <c r="C2051" i="11"/>
  <c r="A2052" i="11"/>
  <c r="B2052" i="11"/>
  <c r="C2052" i="11"/>
  <c r="A2053" i="11"/>
  <c r="B2053" i="11"/>
  <c r="C2053" i="11"/>
  <c r="A2054" i="11"/>
  <c r="B2054" i="11"/>
  <c r="C2054" i="11"/>
  <c r="A2055" i="11"/>
  <c r="B2055" i="11"/>
  <c r="C2055" i="11"/>
  <c r="A2056" i="11"/>
  <c r="B2056" i="11"/>
  <c r="C2056" i="11"/>
  <c r="A2057" i="11"/>
  <c r="B2057" i="11"/>
  <c r="C2057" i="11"/>
  <c r="A2058" i="11"/>
  <c r="B2058" i="11"/>
  <c r="C2058" i="11"/>
  <c r="A2059" i="11"/>
  <c r="B2059" i="11"/>
  <c r="C2059" i="11"/>
  <c r="A2060" i="11"/>
  <c r="B2060" i="11"/>
  <c r="C2060" i="11"/>
  <c r="A2061" i="11"/>
  <c r="B2061" i="11"/>
  <c r="C2061" i="11"/>
  <c r="A2062" i="11"/>
  <c r="B2062" i="11"/>
  <c r="C2062" i="11"/>
  <c r="A2063" i="11"/>
  <c r="B2063" i="11"/>
  <c r="C2063" i="11"/>
  <c r="A2064" i="11"/>
  <c r="B2064" i="11"/>
  <c r="C2064" i="11"/>
  <c r="A2065" i="11"/>
  <c r="B2065" i="11"/>
  <c r="C2065" i="11"/>
  <c r="A2066" i="11"/>
  <c r="B2066" i="11"/>
  <c r="C2066" i="11"/>
  <c r="A2067" i="11"/>
  <c r="B2067" i="11"/>
  <c r="C2067" i="11"/>
  <c r="A2068" i="11"/>
  <c r="B2068" i="11"/>
  <c r="C2068" i="11"/>
  <c r="A2069" i="11"/>
  <c r="B2069" i="11"/>
  <c r="C2069" i="11"/>
  <c r="A2070" i="11"/>
  <c r="B2070" i="11"/>
  <c r="C2070" i="11"/>
  <c r="A2071" i="11"/>
  <c r="B2071" i="11"/>
  <c r="C2071" i="11"/>
  <c r="A2072" i="11"/>
  <c r="B2072" i="11"/>
  <c r="C2072" i="11"/>
  <c r="A2073" i="11"/>
  <c r="B2073" i="11"/>
  <c r="C2073" i="11"/>
  <c r="A2074" i="11"/>
  <c r="B2074" i="11"/>
  <c r="C2074" i="11"/>
  <c r="A2075" i="11"/>
  <c r="B2075" i="11"/>
  <c r="C2075" i="11"/>
  <c r="A2076" i="11"/>
  <c r="B2076" i="11"/>
  <c r="C2076" i="11"/>
  <c r="A2077" i="11"/>
  <c r="B2077" i="11"/>
  <c r="C2077" i="11"/>
  <c r="A2078" i="11"/>
  <c r="B2078" i="11"/>
  <c r="C2078" i="11"/>
  <c r="A2079" i="11"/>
  <c r="B2079" i="11"/>
  <c r="C2079" i="11"/>
  <c r="A2080" i="11"/>
  <c r="B2080" i="11"/>
  <c r="C2080" i="11"/>
  <c r="A2081" i="11"/>
  <c r="B2081" i="11"/>
  <c r="C2081" i="11"/>
  <c r="A2082" i="11"/>
  <c r="B2082" i="11"/>
  <c r="C2082" i="11"/>
  <c r="A2083" i="11"/>
  <c r="B2083" i="11"/>
  <c r="C2083" i="11"/>
  <c r="A2084" i="11"/>
  <c r="B2084" i="11"/>
  <c r="C2084" i="11"/>
  <c r="A2085" i="11"/>
  <c r="B2085" i="11"/>
  <c r="C2085" i="11"/>
  <c r="A2086" i="11"/>
  <c r="B2086" i="11"/>
  <c r="C2086" i="11"/>
  <c r="A2087" i="11"/>
  <c r="B2087" i="11"/>
  <c r="C2087" i="11"/>
  <c r="A2088" i="11"/>
  <c r="B2088" i="11"/>
  <c r="C2088" i="11"/>
  <c r="A2089" i="11"/>
  <c r="B2089" i="11"/>
  <c r="C2089" i="11"/>
  <c r="A2090" i="11"/>
  <c r="B2090" i="11"/>
  <c r="C2090" i="11"/>
  <c r="A2091" i="11"/>
  <c r="B2091" i="11"/>
  <c r="C2091" i="11"/>
  <c r="A2092" i="11"/>
  <c r="B2092" i="11"/>
  <c r="C2092" i="11"/>
  <c r="A2093" i="11"/>
  <c r="B2093" i="11"/>
  <c r="C2093" i="11"/>
  <c r="A2094" i="11"/>
  <c r="B2094" i="11"/>
  <c r="C2094" i="11"/>
  <c r="A2095" i="11"/>
  <c r="B2095" i="11"/>
  <c r="C2095" i="11"/>
  <c r="A2096" i="11"/>
  <c r="B2096" i="11"/>
  <c r="C2096" i="11"/>
  <c r="A2097" i="11"/>
  <c r="B2097" i="11"/>
  <c r="C2097" i="11"/>
  <c r="A2098" i="11"/>
  <c r="B2098" i="11"/>
  <c r="C2098" i="11"/>
  <c r="A2099" i="11"/>
  <c r="B2099" i="11"/>
  <c r="C2099" i="11"/>
  <c r="A2100" i="11"/>
  <c r="B2100" i="11"/>
  <c r="C2100" i="11"/>
  <c r="A2101" i="11"/>
  <c r="B2101" i="11"/>
  <c r="C2101" i="11"/>
  <c r="A2102" i="11"/>
  <c r="B2102" i="11"/>
  <c r="C2102" i="11"/>
  <c r="A2103" i="11"/>
  <c r="B2103" i="11"/>
  <c r="C2103" i="11"/>
  <c r="A2104" i="11"/>
  <c r="B2104" i="11"/>
  <c r="C2104" i="11"/>
  <c r="A2105" i="11"/>
  <c r="B2105" i="11"/>
  <c r="C2105" i="11"/>
  <c r="A2106" i="11"/>
  <c r="B2106" i="11"/>
  <c r="C2106" i="11"/>
  <c r="A2107" i="11"/>
  <c r="B2107" i="11"/>
  <c r="C2107" i="11"/>
  <c r="A2108" i="11"/>
  <c r="B2108" i="11"/>
  <c r="C2108" i="11"/>
  <c r="A2109" i="11"/>
  <c r="B2109" i="11"/>
  <c r="C2109" i="11"/>
  <c r="A2110" i="11"/>
  <c r="B2110" i="11"/>
  <c r="C2110" i="11"/>
  <c r="A2111" i="11"/>
  <c r="B2111" i="11"/>
  <c r="C2111" i="11"/>
  <c r="A2112" i="11"/>
  <c r="B2112" i="11"/>
  <c r="C2112" i="11"/>
  <c r="A2113" i="11"/>
  <c r="B2113" i="11"/>
  <c r="C2113" i="11"/>
  <c r="A2114" i="11"/>
  <c r="B2114" i="11"/>
  <c r="C2114" i="11"/>
  <c r="A2115" i="11"/>
  <c r="B2115" i="11"/>
  <c r="C2115" i="11"/>
  <c r="A2116" i="11"/>
  <c r="B2116" i="11"/>
  <c r="C2116" i="11"/>
  <c r="A2117" i="11"/>
  <c r="B2117" i="11"/>
  <c r="C2117" i="11"/>
  <c r="A2118" i="11"/>
  <c r="B2118" i="11"/>
  <c r="C2118" i="11"/>
  <c r="A2119" i="11"/>
  <c r="B2119" i="11"/>
  <c r="C2119" i="11"/>
  <c r="A2120" i="11"/>
  <c r="B2120" i="11"/>
  <c r="C2120" i="11"/>
  <c r="A2121" i="11"/>
  <c r="B2121" i="11"/>
  <c r="C2121" i="11"/>
  <c r="A2122" i="11"/>
  <c r="B2122" i="11"/>
  <c r="C2122" i="11"/>
  <c r="A2123" i="11"/>
  <c r="B2123" i="11"/>
  <c r="C2123" i="11"/>
  <c r="A2124" i="11"/>
  <c r="B2124" i="11"/>
  <c r="C2124" i="11"/>
  <c r="A2125" i="11"/>
  <c r="B2125" i="11"/>
  <c r="C2125" i="11"/>
  <c r="A2126" i="11"/>
  <c r="B2126" i="11"/>
  <c r="C2126" i="11"/>
  <c r="A2127" i="11"/>
  <c r="B2127" i="11"/>
  <c r="C2127" i="11"/>
  <c r="A2128" i="11"/>
  <c r="B2128" i="11"/>
  <c r="C2128" i="11"/>
  <c r="A2129" i="11"/>
  <c r="B2129" i="11"/>
  <c r="C2129" i="11"/>
  <c r="A2130" i="11"/>
  <c r="B2130" i="11"/>
  <c r="C2130" i="11"/>
  <c r="A2131" i="11"/>
  <c r="B2131" i="11"/>
  <c r="C2131" i="11"/>
  <c r="A2132" i="11"/>
  <c r="B2132" i="11"/>
  <c r="C2132" i="11"/>
  <c r="A2133" i="11"/>
  <c r="B2133" i="11"/>
  <c r="C2133" i="11"/>
  <c r="A2134" i="11"/>
  <c r="B2134" i="11"/>
  <c r="C2134" i="11"/>
  <c r="A2135" i="11"/>
  <c r="B2135" i="11"/>
  <c r="C2135" i="11"/>
  <c r="A2136" i="11"/>
  <c r="B2136" i="11"/>
  <c r="C2136" i="11"/>
  <c r="A2137" i="11"/>
  <c r="B2137" i="11"/>
  <c r="C2137" i="11"/>
  <c r="A2138" i="11"/>
  <c r="B2138" i="11"/>
  <c r="C2138" i="11"/>
  <c r="A2139" i="11"/>
  <c r="B2139" i="11"/>
  <c r="C2139" i="11"/>
  <c r="A2140" i="11"/>
  <c r="B2140" i="11"/>
  <c r="C2140" i="11"/>
  <c r="A2141" i="11"/>
  <c r="B2141" i="11"/>
  <c r="C2141" i="11"/>
  <c r="A2142" i="11"/>
  <c r="B2142" i="11"/>
  <c r="C2142" i="11"/>
  <c r="A2143" i="11"/>
  <c r="B2143" i="11"/>
  <c r="C2143" i="11"/>
  <c r="A2144" i="11"/>
  <c r="B2144" i="11"/>
  <c r="C2144" i="11"/>
  <c r="A2145" i="11"/>
  <c r="B2145" i="11"/>
  <c r="C2145" i="11"/>
  <c r="A2146" i="11"/>
  <c r="B2146" i="11"/>
  <c r="C2146" i="11"/>
  <c r="A2147" i="11"/>
  <c r="B2147" i="11"/>
  <c r="C2147" i="11"/>
  <c r="A2148" i="11"/>
  <c r="B2148" i="11"/>
  <c r="C2148" i="11"/>
  <c r="A2149" i="11"/>
  <c r="B2149" i="11"/>
  <c r="C2149" i="11"/>
  <c r="A2150" i="11"/>
  <c r="B2150" i="11"/>
  <c r="C2150" i="11"/>
  <c r="A2151" i="11"/>
  <c r="B2151" i="11"/>
  <c r="C2151" i="11"/>
  <c r="A2152" i="11"/>
  <c r="B2152" i="11"/>
  <c r="C2152" i="11"/>
  <c r="A2153" i="11"/>
  <c r="B2153" i="11"/>
  <c r="C2153" i="11"/>
  <c r="A2154" i="11"/>
  <c r="B2154" i="11"/>
  <c r="C2154" i="11"/>
  <c r="A2155" i="11"/>
  <c r="B2155" i="11"/>
  <c r="C2155" i="11"/>
  <c r="A2156" i="11"/>
  <c r="B2156" i="11"/>
  <c r="C2156" i="11"/>
  <c r="A2157" i="11"/>
  <c r="B2157" i="11"/>
  <c r="C2157" i="11"/>
  <c r="A2158" i="11"/>
  <c r="B2158" i="11"/>
  <c r="C2158" i="11"/>
  <c r="A2159" i="11"/>
  <c r="B2159" i="11"/>
  <c r="C2159" i="11"/>
  <c r="A2160" i="11"/>
  <c r="B2160" i="11"/>
  <c r="C2160" i="11"/>
  <c r="A2161" i="11"/>
  <c r="B2161" i="11"/>
  <c r="C2161" i="11"/>
  <c r="A2162" i="11"/>
  <c r="B2162" i="11"/>
  <c r="C2162" i="11"/>
  <c r="A2163" i="11"/>
  <c r="B2163" i="11"/>
  <c r="C2163" i="11"/>
  <c r="A2164" i="11"/>
  <c r="B2164" i="11"/>
  <c r="C2164" i="11"/>
  <c r="A2165" i="11"/>
  <c r="B2165" i="11"/>
  <c r="C2165" i="11"/>
  <c r="A2166" i="11"/>
  <c r="B2166" i="11"/>
  <c r="C2166" i="11"/>
  <c r="A2167" i="11"/>
  <c r="B2167" i="11"/>
  <c r="C2167" i="11"/>
  <c r="A2168" i="11"/>
  <c r="B2168" i="11"/>
  <c r="C2168" i="11"/>
  <c r="A2169" i="11"/>
  <c r="B2169" i="11"/>
  <c r="C2169" i="11"/>
  <c r="A2170" i="11"/>
  <c r="B2170" i="11"/>
  <c r="C2170" i="11"/>
  <c r="A2171" i="11"/>
  <c r="B2171" i="11"/>
  <c r="C2171" i="11"/>
  <c r="A2172" i="11"/>
  <c r="B2172" i="11"/>
  <c r="C2172" i="11"/>
  <c r="A2173" i="11"/>
  <c r="B2173" i="11"/>
  <c r="C2173" i="11"/>
  <c r="A2174" i="11"/>
  <c r="B2174" i="11"/>
  <c r="C2174" i="11"/>
  <c r="A2175" i="11"/>
  <c r="B2175" i="11"/>
  <c r="C2175" i="11"/>
  <c r="A2176" i="11"/>
  <c r="B2176" i="11"/>
  <c r="C2176" i="11"/>
  <c r="A2177" i="11"/>
  <c r="B2177" i="11"/>
  <c r="C2177" i="11"/>
  <c r="A2178" i="11"/>
  <c r="B2178" i="11"/>
  <c r="C2178" i="11"/>
  <c r="A2179" i="11"/>
  <c r="B2179" i="11"/>
  <c r="C2179" i="11"/>
  <c r="A2180" i="11"/>
  <c r="B2180" i="11"/>
  <c r="C2180" i="11"/>
  <c r="A2181" i="11"/>
  <c r="B2181" i="11"/>
  <c r="C2181" i="11"/>
  <c r="A2182" i="11"/>
  <c r="B2182" i="11"/>
  <c r="C2182" i="11"/>
  <c r="A2183" i="11"/>
  <c r="B2183" i="11"/>
  <c r="C2183" i="11"/>
  <c r="A2184" i="11"/>
  <c r="B2184" i="11"/>
  <c r="C2184" i="11"/>
  <c r="A2185" i="11"/>
  <c r="B2185" i="11"/>
  <c r="C2185" i="11"/>
  <c r="A2186" i="11"/>
  <c r="B2186" i="11"/>
  <c r="C2186" i="11"/>
  <c r="A2187" i="11"/>
  <c r="B2187" i="11"/>
  <c r="C2187" i="11"/>
  <c r="A2188" i="11"/>
  <c r="B2188" i="11"/>
  <c r="C2188" i="11"/>
  <c r="A2189" i="11"/>
  <c r="B2189" i="11"/>
  <c r="C2189" i="11"/>
  <c r="A2190" i="11"/>
  <c r="B2190" i="11"/>
  <c r="C2190" i="11"/>
  <c r="A2191" i="11"/>
  <c r="B2191" i="11"/>
  <c r="C2191" i="11"/>
  <c r="A2192" i="11"/>
  <c r="B2192" i="11"/>
  <c r="C2192" i="11"/>
  <c r="A2193" i="11"/>
  <c r="B2193" i="11"/>
  <c r="C2193" i="11"/>
  <c r="A2194" i="11"/>
  <c r="B2194" i="11"/>
  <c r="C2194" i="11"/>
  <c r="A2195" i="11"/>
  <c r="B2195" i="11"/>
  <c r="C2195" i="11"/>
  <c r="A2196" i="11"/>
  <c r="B2196" i="11"/>
  <c r="C2196" i="11"/>
  <c r="A2197" i="11"/>
  <c r="B2197" i="11"/>
  <c r="C2197" i="11"/>
  <c r="A2198" i="11"/>
  <c r="B2198" i="11"/>
  <c r="C2198" i="11"/>
  <c r="A2199" i="11"/>
  <c r="B2199" i="11"/>
  <c r="C2199" i="11"/>
  <c r="A2200" i="11"/>
  <c r="B2200" i="11"/>
  <c r="C2200" i="11"/>
  <c r="A2201" i="11"/>
  <c r="B2201" i="11"/>
  <c r="C2201" i="11"/>
  <c r="A2202" i="11"/>
  <c r="B2202" i="11"/>
  <c r="C2202" i="11"/>
  <c r="A2203" i="11"/>
  <c r="B2203" i="11"/>
  <c r="C2203" i="11"/>
  <c r="A2204" i="11"/>
  <c r="B2204" i="11"/>
  <c r="C2204" i="11"/>
  <c r="A2205" i="11"/>
  <c r="B2205" i="11"/>
  <c r="C2205" i="11"/>
  <c r="A2206" i="11"/>
  <c r="B2206" i="11"/>
  <c r="C2206" i="11"/>
  <c r="A2207" i="11"/>
  <c r="B2207" i="11"/>
  <c r="C2207" i="11"/>
  <c r="A2208" i="11"/>
  <c r="B2208" i="11"/>
  <c r="C2208" i="11"/>
  <c r="A2209" i="11"/>
  <c r="B2209" i="11"/>
  <c r="C2209" i="11"/>
  <c r="A2210" i="11"/>
  <c r="B2210" i="11"/>
  <c r="C2210" i="11"/>
  <c r="A2211" i="11"/>
  <c r="B2211" i="11"/>
  <c r="C2211" i="11"/>
  <c r="A2212" i="11"/>
  <c r="B2212" i="11"/>
  <c r="C2212" i="11"/>
  <c r="A2213" i="11"/>
  <c r="B2213" i="11"/>
  <c r="C2213" i="11"/>
  <c r="A2214" i="11"/>
  <c r="B2214" i="11"/>
  <c r="C2214" i="11"/>
  <c r="A2215" i="11"/>
  <c r="B2215" i="11"/>
  <c r="C2215" i="11"/>
  <c r="A2216" i="11"/>
  <c r="B2216" i="11"/>
  <c r="C2216" i="11"/>
  <c r="A2217" i="11"/>
  <c r="B2217" i="11"/>
  <c r="C2217" i="11"/>
  <c r="A2218" i="11"/>
  <c r="B2218" i="11"/>
  <c r="C2218" i="11"/>
  <c r="A2219" i="11"/>
  <c r="B2219" i="11"/>
  <c r="C2219" i="11"/>
  <c r="A2220" i="11"/>
  <c r="B2220" i="11"/>
  <c r="C2220" i="11"/>
  <c r="A2221" i="11"/>
  <c r="B2221" i="11"/>
  <c r="C2221" i="11"/>
  <c r="A2222" i="11"/>
  <c r="B2222" i="11"/>
  <c r="C2222" i="11"/>
  <c r="A2223" i="11"/>
  <c r="B2223" i="11"/>
  <c r="C2223" i="11"/>
  <c r="A2224" i="11"/>
  <c r="B2224" i="11"/>
  <c r="C2224" i="11"/>
  <c r="A2225" i="11"/>
  <c r="B2225" i="11"/>
  <c r="C2225" i="11"/>
  <c r="A2226" i="11"/>
  <c r="B2226" i="11"/>
  <c r="C2226" i="11"/>
  <c r="A2227" i="11"/>
  <c r="B2227" i="11"/>
  <c r="C2227" i="11"/>
  <c r="A2228" i="11"/>
  <c r="B2228" i="11"/>
  <c r="C2228" i="11"/>
  <c r="A2229" i="11"/>
  <c r="B2229" i="11"/>
  <c r="C2229" i="11"/>
  <c r="A2230" i="11"/>
  <c r="B2230" i="11"/>
  <c r="C2230" i="11"/>
  <c r="A2231" i="11"/>
  <c r="B2231" i="11"/>
  <c r="C2231" i="11"/>
  <c r="A2232" i="11"/>
  <c r="B2232" i="11"/>
  <c r="C2232" i="11"/>
  <c r="A2233" i="11"/>
  <c r="B2233" i="11"/>
  <c r="C2233" i="11"/>
  <c r="A2234" i="11"/>
  <c r="B2234" i="11"/>
  <c r="C2234" i="11"/>
  <c r="A2235" i="11"/>
  <c r="B2235" i="11"/>
  <c r="C2235" i="11"/>
  <c r="A2236" i="11"/>
  <c r="B2236" i="11"/>
  <c r="C2236" i="11"/>
  <c r="A2237" i="11"/>
  <c r="B2237" i="11"/>
  <c r="C2237" i="11"/>
  <c r="A2238" i="11"/>
  <c r="B2238" i="11"/>
  <c r="C2238" i="11"/>
  <c r="A2239" i="11"/>
  <c r="B2239" i="11"/>
  <c r="C2239" i="11"/>
  <c r="A2240" i="11"/>
  <c r="B2240" i="11"/>
  <c r="C2240" i="11"/>
  <c r="A2241" i="11"/>
  <c r="B2241" i="11"/>
  <c r="C2241" i="11"/>
  <c r="A2242" i="11"/>
  <c r="B2242" i="11"/>
  <c r="C2242" i="11"/>
  <c r="A2243" i="11"/>
  <c r="B2243" i="11"/>
  <c r="C2243" i="11"/>
  <c r="A2244" i="11"/>
  <c r="B2244" i="11"/>
  <c r="C2244" i="11"/>
  <c r="A2245" i="11"/>
  <c r="B2245" i="11"/>
  <c r="C2245" i="11"/>
  <c r="A2246" i="11"/>
  <c r="B2246" i="11"/>
  <c r="C2246" i="11"/>
  <c r="A2247" i="11"/>
  <c r="B2247" i="11"/>
  <c r="C2247" i="11"/>
  <c r="A2248" i="11"/>
  <c r="B2248" i="11"/>
  <c r="C2248" i="11"/>
  <c r="A2249" i="11"/>
  <c r="B2249" i="11"/>
  <c r="C2249" i="11"/>
  <c r="A2250" i="11"/>
  <c r="B2250" i="11"/>
  <c r="C2250" i="11"/>
  <c r="A2251" i="11"/>
  <c r="B2251" i="11"/>
  <c r="C2251" i="11"/>
  <c r="A2252" i="11"/>
  <c r="B2252" i="11"/>
  <c r="C2252" i="11"/>
  <c r="A2253" i="11"/>
  <c r="B2253" i="11"/>
  <c r="C2253" i="11"/>
  <c r="A2254" i="11"/>
  <c r="B2254" i="11"/>
  <c r="C2254" i="11"/>
  <c r="A2255" i="11"/>
  <c r="B2255" i="11"/>
  <c r="C2255" i="11"/>
  <c r="A2256" i="11"/>
  <c r="B2256" i="11"/>
  <c r="C2256" i="11"/>
  <c r="A2257" i="11"/>
  <c r="B2257" i="11"/>
  <c r="C2257" i="11"/>
  <c r="A2258" i="11"/>
  <c r="B2258" i="11"/>
  <c r="C2258" i="11"/>
  <c r="A2259" i="11"/>
  <c r="B2259" i="11"/>
  <c r="C2259" i="11"/>
  <c r="A2260" i="11"/>
  <c r="B2260" i="11"/>
  <c r="C2260" i="11"/>
  <c r="A2261" i="11"/>
  <c r="B2261" i="11"/>
  <c r="C2261" i="11"/>
  <c r="A2262" i="11"/>
  <c r="B2262" i="11"/>
  <c r="C2262" i="11"/>
  <c r="A2263" i="11"/>
  <c r="B2263" i="11"/>
  <c r="C2263" i="11"/>
  <c r="A2264" i="11"/>
  <c r="B2264" i="11"/>
  <c r="C2264" i="11"/>
  <c r="A2265" i="11"/>
  <c r="B2265" i="11"/>
  <c r="C2265" i="11"/>
  <c r="A2266" i="11"/>
  <c r="B2266" i="11"/>
  <c r="C2266" i="11"/>
  <c r="A2267" i="11"/>
  <c r="B2267" i="11"/>
  <c r="C2267" i="11"/>
  <c r="A2268" i="11"/>
  <c r="B2268" i="11"/>
  <c r="C2268" i="11"/>
  <c r="A2269" i="11"/>
  <c r="B2269" i="11"/>
  <c r="C2269" i="11"/>
  <c r="A2270" i="11"/>
  <c r="B2270" i="11"/>
  <c r="C2270" i="11"/>
  <c r="A2271" i="11"/>
  <c r="B2271" i="11"/>
  <c r="C2271" i="11"/>
  <c r="A2272" i="11"/>
  <c r="B2272" i="11"/>
  <c r="C2272" i="11"/>
  <c r="A2273" i="11"/>
  <c r="B2273" i="11"/>
  <c r="C2273" i="11"/>
  <c r="A2274" i="11"/>
  <c r="B2274" i="11"/>
  <c r="C2274" i="11"/>
  <c r="A2275" i="11"/>
  <c r="B2275" i="11"/>
  <c r="C2275" i="11"/>
  <c r="A2276" i="11"/>
  <c r="B2276" i="11"/>
  <c r="C2276" i="11"/>
  <c r="A2277" i="11"/>
  <c r="B2277" i="11"/>
  <c r="C2277" i="11"/>
  <c r="A2278" i="11"/>
  <c r="B2278" i="11"/>
  <c r="C2278" i="11"/>
  <c r="A2279" i="11"/>
  <c r="B2279" i="11"/>
  <c r="C2279" i="11"/>
  <c r="A2280" i="11"/>
  <c r="B2280" i="11"/>
  <c r="C2280" i="11"/>
  <c r="A2281" i="11"/>
  <c r="B2281" i="11"/>
  <c r="C2281" i="11"/>
  <c r="A2282" i="11"/>
  <c r="B2282" i="11"/>
  <c r="C2282" i="11"/>
  <c r="A2283" i="11"/>
  <c r="B2283" i="11"/>
  <c r="C2283" i="11"/>
  <c r="A2284" i="11"/>
  <c r="B2284" i="11"/>
  <c r="C2284" i="11"/>
  <c r="A2285" i="11"/>
  <c r="B2285" i="11"/>
  <c r="C2285" i="11"/>
  <c r="A2286" i="11"/>
  <c r="B2286" i="11"/>
  <c r="C2286" i="11"/>
  <c r="A2287" i="11"/>
  <c r="B2287" i="11"/>
  <c r="C2287" i="11"/>
  <c r="A2288" i="11"/>
  <c r="B2288" i="11"/>
  <c r="C2288" i="11"/>
  <c r="A2289" i="11"/>
  <c r="B2289" i="11"/>
  <c r="C2289" i="11"/>
  <c r="A2290" i="11"/>
  <c r="B2290" i="11"/>
  <c r="C2290" i="11"/>
  <c r="A2291" i="11"/>
  <c r="B2291" i="11"/>
  <c r="C2291" i="11"/>
  <c r="A2292" i="11"/>
  <c r="B2292" i="11"/>
  <c r="C2292" i="11"/>
  <c r="A2293" i="11"/>
  <c r="B2293" i="11"/>
  <c r="C2293" i="11"/>
  <c r="A2294" i="11"/>
  <c r="B2294" i="11"/>
  <c r="C2294" i="11"/>
  <c r="A2295" i="11"/>
  <c r="B2295" i="11"/>
  <c r="C2295" i="11"/>
  <c r="A2296" i="11"/>
  <c r="B2296" i="11"/>
  <c r="C2296" i="11"/>
  <c r="A2297" i="11"/>
  <c r="B2297" i="11"/>
  <c r="C2297" i="11"/>
  <c r="A2298" i="11"/>
  <c r="B2298" i="11"/>
  <c r="C2298" i="11"/>
  <c r="A2299" i="11"/>
  <c r="B2299" i="11"/>
  <c r="C2299" i="11"/>
  <c r="A2300" i="11"/>
  <c r="B2300" i="11"/>
  <c r="C2300" i="11"/>
  <c r="A2301" i="11"/>
  <c r="B2301" i="11"/>
  <c r="C2301" i="11"/>
  <c r="A2302" i="11"/>
  <c r="B2302" i="11"/>
  <c r="C2302" i="11"/>
  <c r="A2303" i="11"/>
  <c r="B2303" i="11"/>
  <c r="C2303" i="11"/>
  <c r="A2304" i="11"/>
  <c r="B2304" i="11"/>
  <c r="C2304" i="11"/>
  <c r="A2305" i="11"/>
  <c r="B2305" i="11"/>
  <c r="C2305" i="11"/>
  <c r="A2306" i="11"/>
  <c r="B2306" i="11"/>
  <c r="C2306" i="11"/>
  <c r="A2307" i="11"/>
  <c r="B2307" i="11"/>
  <c r="C2307" i="11"/>
  <c r="A2308" i="11"/>
  <c r="B2308" i="11"/>
  <c r="C2308" i="11"/>
  <c r="A2309" i="11"/>
  <c r="B2309" i="11"/>
  <c r="C2309" i="11"/>
  <c r="A2310" i="11"/>
  <c r="B2310" i="11"/>
  <c r="C2310" i="11"/>
  <c r="A2311" i="11"/>
  <c r="B2311" i="11"/>
  <c r="C2311" i="11"/>
  <c r="A2312" i="11"/>
  <c r="B2312" i="11"/>
  <c r="C2312" i="11"/>
  <c r="A2313" i="11"/>
  <c r="B2313" i="11"/>
  <c r="C2313" i="11"/>
  <c r="A2314" i="11"/>
  <c r="B2314" i="11"/>
  <c r="C2314" i="11"/>
  <c r="A2315" i="11"/>
  <c r="B2315" i="11"/>
  <c r="C2315" i="11"/>
  <c r="A2316" i="11"/>
  <c r="B2316" i="11"/>
  <c r="C2316" i="11"/>
  <c r="A2317" i="11"/>
  <c r="B2317" i="11"/>
  <c r="C2317" i="11"/>
  <c r="A2318" i="11"/>
  <c r="B2318" i="11"/>
  <c r="C2318" i="11"/>
  <c r="A2319" i="11"/>
  <c r="B2319" i="11"/>
  <c r="C2319" i="11"/>
  <c r="A2320" i="11"/>
  <c r="B2320" i="11"/>
  <c r="C2320" i="11"/>
  <c r="A2321" i="11"/>
  <c r="B2321" i="11"/>
  <c r="C2321" i="11"/>
  <c r="A2322" i="11"/>
  <c r="B2322" i="11"/>
  <c r="C2322" i="11"/>
  <c r="A2323" i="11"/>
  <c r="B2323" i="11"/>
  <c r="C2323" i="11"/>
  <c r="A2324" i="11"/>
  <c r="B2324" i="11"/>
  <c r="C2324" i="11"/>
  <c r="A2325" i="11"/>
  <c r="B2325" i="11"/>
  <c r="C2325" i="11"/>
  <c r="A2326" i="11"/>
  <c r="B2326" i="11"/>
  <c r="C2326" i="11"/>
  <c r="A2327" i="11"/>
  <c r="B2327" i="11"/>
  <c r="C2327" i="11"/>
  <c r="A2328" i="11"/>
  <c r="B2328" i="11"/>
  <c r="C2328" i="11"/>
  <c r="A2329" i="11"/>
  <c r="B2329" i="11"/>
  <c r="C2329" i="11"/>
  <c r="A2330" i="11"/>
  <c r="B2330" i="11"/>
  <c r="C2330" i="11"/>
  <c r="A2331" i="11"/>
  <c r="B2331" i="11"/>
  <c r="C2331" i="11"/>
  <c r="A2332" i="11"/>
  <c r="B2332" i="11"/>
  <c r="C2332" i="11"/>
  <c r="A2333" i="11"/>
  <c r="B2333" i="11"/>
  <c r="C2333" i="11"/>
  <c r="A2334" i="11"/>
  <c r="B2334" i="11"/>
  <c r="C2334" i="11"/>
  <c r="A2335" i="11"/>
  <c r="B2335" i="11"/>
  <c r="C2335" i="11"/>
  <c r="A2336" i="11"/>
  <c r="B2336" i="11"/>
  <c r="C2336" i="11"/>
  <c r="A2337" i="11"/>
  <c r="B2337" i="11"/>
  <c r="C2337" i="11"/>
  <c r="A2338" i="11"/>
  <c r="B2338" i="11"/>
  <c r="C2338" i="11"/>
  <c r="A2339" i="11"/>
  <c r="B2339" i="11"/>
  <c r="C2339" i="11"/>
  <c r="A2340" i="11"/>
  <c r="B2340" i="11"/>
  <c r="C2340" i="11"/>
  <c r="A2341" i="11"/>
  <c r="B2341" i="11"/>
  <c r="C2341" i="11"/>
  <c r="A2342" i="11"/>
  <c r="B2342" i="11"/>
  <c r="C2342" i="11"/>
  <c r="A2343" i="11"/>
  <c r="B2343" i="11"/>
  <c r="C2343" i="11"/>
  <c r="A2344" i="11"/>
  <c r="B2344" i="11"/>
  <c r="C2344" i="11"/>
  <c r="A2345" i="11"/>
  <c r="B2345" i="11"/>
  <c r="C2345" i="11"/>
  <c r="A2346" i="11"/>
  <c r="B2346" i="11"/>
  <c r="C2346" i="11"/>
  <c r="A2347" i="11"/>
  <c r="B2347" i="11"/>
  <c r="C2347" i="11"/>
  <c r="A2348" i="11"/>
  <c r="B2348" i="11"/>
  <c r="C2348" i="11"/>
  <c r="A2349" i="11"/>
  <c r="B2349" i="11"/>
  <c r="C2349" i="11"/>
  <c r="A2350" i="11"/>
  <c r="B2350" i="11"/>
  <c r="C2350" i="11"/>
  <c r="A2351" i="11"/>
  <c r="B2351" i="11"/>
  <c r="C2351" i="11"/>
  <c r="A2352" i="11"/>
  <c r="B2352" i="11"/>
  <c r="C2352" i="11"/>
  <c r="A2353" i="11"/>
  <c r="B2353" i="11"/>
  <c r="C2353" i="11"/>
  <c r="A2354" i="11"/>
  <c r="B2354" i="11"/>
  <c r="C2354" i="11"/>
  <c r="A2355" i="11"/>
  <c r="B2355" i="11"/>
  <c r="C2355" i="11"/>
  <c r="A2356" i="11"/>
  <c r="B2356" i="11"/>
  <c r="C2356" i="11"/>
  <c r="A2357" i="11"/>
  <c r="B2357" i="11"/>
  <c r="C2357" i="11"/>
  <c r="A2358" i="11"/>
  <c r="B2358" i="11"/>
  <c r="C2358" i="11"/>
  <c r="A2359" i="11"/>
  <c r="B2359" i="11"/>
  <c r="C2359" i="11"/>
  <c r="A2360" i="11"/>
  <c r="B2360" i="11"/>
  <c r="C2360" i="11"/>
  <c r="A2361" i="11"/>
  <c r="B2361" i="11"/>
  <c r="C2361" i="11"/>
  <c r="A2362" i="11"/>
  <c r="B2362" i="11"/>
  <c r="C2362" i="11"/>
  <c r="A2363" i="11"/>
  <c r="B2363" i="11"/>
  <c r="C2363" i="11"/>
  <c r="A2364" i="11"/>
  <c r="B2364" i="11"/>
  <c r="C2364" i="11"/>
  <c r="A2365" i="11"/>
  <c r="B2365" i="11"/>
  <c r="C2365" i="11"/>
  <c r="A2366" i="11"/>
  <c r="B2366" i="11"/>
  <c r="C2366" i="11"/>
  <c r="A2367" i="11"/>
  <c r="B2367" i="11"/>
  <c r="C2367" i="11"/>
  <c r="A2368" i="11"/>
  <c r="B2368" i="11"/>
  <c r="C2368" i="11"/>
  <c r="A2369" i="11"/>
  <c r="B2369" i="11"/>
  <c r="C2369" i="11"/>
  <c r="A2370" i="11"/>
  <c r="B2370" i="11"/>
  <c r="C2370" i="11"/>
  <c r="A2371" i="11"/>
  <c r="B2371" i="11"/>
  <c r="C2371" i="11"/>
  <c r="A2372" i="11"/>
  <c r="B2372" i="11"/>
  <c r="C2372" i="11"/>
  <c r="A2373" i="11"/>
  <c r="B2373" i="11"/>
  <c r="C2373" i="11"/>
  <c r="A2374" i="11"/>
  <c r="B2374" i="11"/>
  <c r="C2374" i="11"/>
  <c r="A2375" i="11"/>
  <c r="B2375" i="11"/>
  <c r="C2375" i="11"/>
  <c r="A2376" i="11"/>
  <c r="B2376" i="11"/>
  <c r="C2376" i="11"/>
  <c r="A2377" i="11"/>
  <c r="B2377" i="11"/>
  <c r="C2377" i="11"/>
  <c r="A2378" i="11"/>
  <c r="B2378" i="11"/>
  <c r="C2378" i="11"/>
  <c r="A2379" i="11"/>
  <c r="B2379" i="11"/>
  <c r="C2379" i="11"/>
  <c r="A2380" i="11"/>
  <c r="B2380" i="11"/>
  <c r="C2380" i="11"/>
  <c r="A2381" i="11"/>
  <c r="B2381" i="11"/>
  <c r="C2381" i="11"/>
  <c r="A2382" i="11"/>
  <c r="B2382" i="11"/>
  <c r="C2382" i="11"/>
  <c r="A2383" i="11"/>
  <c r="B2383" i="11"/>
  <c r="C2383" i="11"/>
  <c r="A2384" i="11"/>
  <c r="B2384" i="11"/>
  <c r="C2384" i="11"/>
  <c r="A2385" i="11"/>
  <c r="B2385" i="11"/>
  <c r="C2385" i="11"/>
  <c r="A2386" i="11"/>
  <c r="B2386" i="11"/>
  <c r="C2386" i="11"/>
  <c r="A2387" i="11"/>
  <c r="B2387" i="11"/>
  <c r="C2387" i="11"/>
  <c r="A2388" i="11"/>
  <c r="B2388" i="11"/>
  <c r="C2388" i="11"/>
  <c r="A2389" i="11"/>
  <c r="B2389" i="11"/>
  <c r="C2389" i="11"/>
  <c r="A2390" i="11"/>
  <c r="B2390" i="11"/>
  <c r="C2390" i="11"/>
  <c r="A2391" i="11"/>
  <c r="B2391" i="11"/>
  <c r="C2391" i="11"/>
  <c r="A2392" i="11"/>
  <c r="B2392" i="11"/>
  <c r="C2392" i="11"/>
  <c r="A2393" i="11"/>
  <c r="B2393" i="11"/>
  <c r="C2393" i="11"/>
  <c r="A2394" i="11"/>
  <c r="B2394" i="11"/>
  <c r="C2394" i="11"/>
  <c r="A2395" i="11"/>
  <c r="B2395" i="11"/>
  <c r="C2395" i="11"/>
  <c r="A2396" i="11"/>
  <c r="B2396" i="11"/>
  <c r="C2396" i="11"/>
  <c r="A2397" i="11"/>
  <c r="B2397" i="11"/>
  <c r="C2397" i="11"/>
  <c r="A2398" i="11"/>
  <c r="B2398" i="11"/>
  <c r="C2398" i="11"/>
  <c r="A2399" i="11"/>
  <c r="B2399" i="11"/>
  <c r="C2399" i="11"/>
  <c r="A2400" i="11"/>
  <c r="B2400" i="11"/>
  <c r="C2400" i="11"/>
  <c r="A2401" i="11"/>
  <c r="B2401" i="11"/>
  <c r="C2401" i="11"/>
  <c r="A2402" i="11"/>
  <c r="B2402" i="11"/>
  <c r="C2402" i="11"/>
  <c r="A2403" i="11"/>
  <c r="B2403" i="11"/>
  <c r="C2403" i="11"/>
  <c r="A2404" i="11"/>
  <c r="B2404" i="11"/>
  <c r="C2404" i="11"/>
  <c r="A2405" i="11"/>
  <c r="B2405" i="11"/>
  <c r="C2405" i="11"/>
  <c r="A2406" i="11"/>
  <c r="B2406" i="11"/>
  <c r="C2406" i="11"/>
  <c r="A2407" i="11"/>
  <c r="B2407" i="11"/>
  <c r="C2407" i="11"/>
  <c r="A2408" i="11"/>
  <c r="B2408" i="11"/>
  <c r="C2408" i="11"/>
  <c r="A2409" i="11"/>
  <c r="B2409" i="11"/>
  <c r="C2409" i="11"/>
  <c r="A2410" i="11"/>
  <c r="B2410" i="11"/>
  <c r="C2410" i="11"/>
  <c r="A2411" i="11"/>
  <c r="B2411" i="11"/>
  <c r="C2411" i="11"/>
  <c r="A2412" i="11"/>
  <c r="B2412" i="11"/>
  <c r="C2412" i="11"/>
  <c r="A2413" i="11"/>
  <c r="B2413" i="11"/>
  <c r="C2413" i="11"/>
  <c r="A2414" i="11"/>
  <c r="B2414" i="11"/>
  <c r="C2414" i="11"/>
  <c r="A2415" i="11"/>
  <c r="B2415" i="11"/>
  <c r="C2415" i="11"/>
  <c r="A2416" i="11"/>
  <c r="B2416" i="11"/>
  <c r="C2416" i="11"/>
  <c r="A2417" i="11"/>
  <c r="B2417" i="11"/>
  <c r="C2417" i="11"/>
  <c r="A2418" i="11"/>
  <c r="B2418" i="11"/>
  <c r="C2418" i="11"/>
  <c r="A2419" i="11"/>
  <c r="B2419" i="11"/>
  <c r="C2419" i="11"/>
  <c r="A2420" i="11"/>
  <c r="B2420" i="11"/>
  <c r="C2420" i="11"/>
  <c r="A2421" i="11"/>
  <c r="B2421" i="11"/>
  <c r="C2421" i="11"/>
  <c r="A2422" i="11"/>
  <c r="B2422" i="11"/>
  <c r="C2422" i="11"/>
  <c r="A2423" i="11"/>
  <c r="B2423" i="11"/>
  <c r="C2423" i="11"/>
  <c r="A2424" i="11"/>
  <c r="B2424" i="11"/>
  <c r="C2424" i="11"/>
  <c r="A2425" i="11"/>
  <c r="B2425" i="11"/>
  <c r="C2425" i="11"/>
  <c r="A2426" i="11"/>
  <c r="B2426" i="11"/>
  <c r="C2426" i="11"/>
  <c r="A2427" i="11"/>
  <c r="B2427" i="11"/>
  <c r="C2427" i="11"/>
  <c r="A2428" i="11"/>
  <c r="B2428" i="11"/>
  <c r="C2428" i="11"/>
  <c r="A2429" i="11"/>
  <c r="B2429" i="11"/>
  <c r="C2429" i="11"/>
  <c r="A2430" i="11"/>
  <c r="B2430" i="11"/>
  <c r="C2430" i="11"/>
  <c r="A2431" i="11"/>
  <c r="B2431" i="11"/>
  <c r="C2431" i="11"/>
  <c r="A2432" i="11"/>
  <c r="B2432" i="11"/>
  <c r="C2432" i="11"/>
  <c r="A2433" i="11"/>
  <c r="B2433" i="11"/>
  <c r="C2433" i="11"/>
  <c r="A2434" i="11"/>
  <c r="B2434" i="11"/>
  <c r="C2434" i="11"/>
  <c r="A2435" i="11"/>
  <c r="B2435" i="11"/>
  <c r="C2435" i="11"/>
  <c r="A2436" i="11"/>
  <c r="B2436" i="11"/>
  <c r="C2436" i="11"/>
  <c r="A2437" i="11"/>
  <c r="B2437" i="11"/>
  <c r="C2437" i="11"/>
  <c r="A2438" i="11"/>
  <c r="B2438" i="11"/>
  <c r="C2438" i="11"/>
  <c r="A2439" i="11"/>
  <c r="B2439" i="11"/>
  <c r="C2439" i="11"/>
  <c r="A2440" i="11"/>
  <c r="B2440" i="11"/>
  <c r="C2440" i="11"/>
  <c r="A2441" i="11"/>
  <c r="B2441" i="11"/>
  <c r="C2441" i="11"/>
  <c r="A2442" i="11"/>
  <c r="B2442" i="11"/>
  <c r="C2442" i="11"/>
  <c r="A2443" i="11"/>
  <c r="B2443" i="11"/>
  <c r="C2443" i="11"/>
  <c r="A2444" i="11"/>
  <c r="B2444" i="11"/>
  <c r="C2444" i="11"/>
  <c r="A2445" i="11"/>
  <c r="B2445" i="11"/>
  <c r="C2445" i="11"/>
  <c r="A2446" i="11"/>
  <c r="B2446" i="11"/>
  <c r="C2446" i="11"/>
  <c r="A2447" i="11"/>
  <c r="B2447" i="11"/>
  <c r="C2447" i="11"/>
  <c r="A2448" i="11"/>
  <c r="B2448" i="11"/>
  <c r="C2448" i="11"/>
  <c r="A2449" i="11"/>
  <c r="B2449" i="11"/>
  <c r="C2449" i="11"/>
  <c r="A2450" i="11"/>
  <c r="B2450" i="11"/>
  <c r="C2450" i="11"/>
  <c r="A2451" i="11"/>
  <c r="B2451" i="11"/>
  <c r="C2451" i="11"/>
  <c r="A2452" i="11"/>
  <c r="B2452" i="11"/>
  <c r="C2452" i="11"/>
  <c r="A2453" i="11"/>
  <c r="B2453" i="11"/>
  <c r="C2453" i="11"/>
  <c r="A2454" i="11"/>
  <c r="B2454" i="11"/>
  <c r="C2454" i="11"/>
  <c r="A2455" i="11"/>
  <c r="B2455" i="11"/>
  <c r="C2455" i="11"/>
  <c r="A2456" i="11"/>
  <c r="B2456" i="11"/>
  <c r="C2456" i="11"/>
  <c r="A2457" i="11"/>
  <c r="B2457" i="11"/>
  <c r="C2457" i="11"/>
  <c r="A2458" i="11"/>
  <c r="B2458" i="11"/>
  <c r="C2458" i="11"/>
  <c r="A2459" i="11"/>
  <c r="B2459" i="11"/>
  <c r="C2459" i="11"/>
  <c r="A2460" i="11"/>
  <c r="B2460" i="11"/>
  <c r="C2460" i="11"/>
  <c r="A2461" i="11"/>
  <c r="B2461" i="11"/>
  <c r="C2461" i="11"/>
  <c r="A2462" i="11"/>
  <c r="B2462" i="11"/>
  <c r="C2462" i="11"/>
  <c r="A2463" i="11"/>
  <c r="B2463" i="11"/>
  <c r="C2463" i="11"/>
  <c r="A2464" i="11"/>
  <c r="B2464" i="11"/>
  <c r="C2464" i="11"/>
  <c r="A2465" i="11"/>
  <c r="B2465" i="11"/>
  <c r="C2465" i="11"/>
  <c r="A2466" i="11"/>
  <c r="B2466" i="11"/>
  <c r="C2466" i="11"/>
  <c r="A2467" i="11"/>
  <c r="B2467" i="11"/>
  <c r="C2467" i="11"/>
  <c r="A2468" i="11"/>
  <c r="B2468" i="11"/>
  <c r="C2468" i="11"/>
  <c r="A2469" i="11"/>
  <c r="B2469" i="11"/>
  <c r="C2469" i="11"/>
  <c r="A2470" i="11"/>
  <c r="B2470" i="11"/>
  <c r="C2470" i="11"/>
  <c r="A2471" i="11"/>
  <c r="B2471" i="11"/>
  <c r="C2471" i="11"/>
  <c r="A2472" i="11"/>
  <c r="B2472" i="11"/>
  <c r="C2472" i="11"/>
  <c r="A2473" i="11"/>
  <c r="B2473" i="11"/>
  <c r="C2473" i="11"/>
  <c r="A2474" i="11"/>
  <c r="B2474" i="11"/>
  <c r="C2474" i="11"/>
  <c r="A2475" i="11"/>
  <c r="B2475" i="11"/>
  <c r="C2475" i="11"/>
  <c r="A2476" i="11"/>
  <c r="B2476" i="11"/>
  <c r="C2476" i="11"/>
  <c r="A2477" i="11"/>
  <c r="B2477" i="11"/>
  <c r="C2477" i="11"/>
  <c r="A2478" i="11"/>
  <c r="B2478" i="11"/>
  <c r="C2478" i="11"/>
  <c r="A2479" i="11"/>
  <c r="B2479" i="11"/>
  <c r="C2479" i="11"/>
  <c r="A2480" i="11"/>
  <c r="B2480" i="11"/>
  <c r="C2480" i="11"/>
  <c r="A2481" i="11"/>
  <c r="B2481" i="11"/>
  <c r="C2481" i="11"/>
  <c r="A2482" i="11"/>
  <c r="B2482" i="11"/>
  <c r="C2482" i="11"/>
  <c r="A2483" i="11"/>
  <c r="B2483" i="11"/>
  <c r="C2483" i="11"/>
  <c r="A2484" i="11"/>
  <c r="B2484" i="11"/>
  <c r="C2484" i="11"/>
  <c r="A2485" i="11"/>
  <c r="B2485" i="11"/>
  <c r="C2485" i="11"/>
  <c r="A2486" i="11"/>
  <c r="B2486" i="11"/>
  <c r="C2486" i="11"/>
  <c r="A2487" i="11"/>
  <c r="B2487" i="11"/>
  <c r="C2487" i="11"/>
  <c r="A2488" i="11"/>
  <c r="B2488" i="11"/>
  <c r="C2488" i="11"/>
  <c r="A2489" i="11"/>
  <c r="B2489" i="11"/>
  <c r="C2489" i="11"/>
  <c r="A2490" i="11"/>
  <c r="B2490" i="11"/>
  <c r="C2490" i="11"/>
  <c r="A2491" i="11"/>
  <c r="B2491" i="11"/>
  <c r="C2491" i="11"/>
  <c r="A2492" i="11"/>
  <c r="B2492" i="11"/>
  <c r="C2492" i="11"/>
  <c r="A2493" i="11"/>
  <c r="B2493" i="11"/>
  <c r="C2493" i="11"/>
  <c r="A2494" i="11"/>
  <c r="B2494" i="11"/>
  <c r="C2494" i="11"/>
  <c r="A2495" i="11"/>
  <c r="B2495" i="11"/>
  <c r="C2495" i="11"/>
  <c r="A2496" i="11"/>
  <c r="B2496" i="11"/>
  <c r="C2496" i="11"/>
  <c r="A2497" i="11"/>
  <c r="B2497" i="11"/>
  <c r="C2497" i="11"/>
  <c r="A2498" i="11"/>
  <c r="B2498" i="11"/>
  <c r="C2498" i="11"/>
  <c r="A2499" i="11"/>
  <c r="B2499" i="11"/>
  <c r="C2499" i="11"/>
  <c r="A2500" i="11"/>
  <c r="B2500" i="11"/>
  <c r="C2500" i="11"/>
  <c r="A2501" i="11"/>
  <c r="B2501" i="11"/>
  <c r="C2501" i="11"/>
  <c r="A2502" i="11"/>
  <c r="B2502" i="11"/>
  <c r="C2502" i="11"/>
  <c r="A2503" i="11"/>
  <c r="B2503" i="11"/>
  <c r="C2503" i="11"/>
  <c r="A2504" i="11"/>
  <c r="B2504" i="11"/>
  <c r="C2504" i="11"/>
  <c r="A2505" i="11"/>
  <c r="B2505" i="11"/>
  <c r="C2505" i="11"/>
  <c r="A2506" i="11"/>
  <c r="B2506" i="11"/>
  <c r="C2506" i="11"/>
  <c r="A2507" i="11"/>
  <c r="B2507" i="11"/>
  <c r="C2507" i="11"/>
  <c r="A2508" i="11"/>
  <c r="B2508" i="11"/>
  <c r="C2508" i="11"/>
  <c r="A2509" i="11"/>
  <c r="B2509" i="11"/>
  <c r="C2509" i="11"/>
  <c r="A2510" i="11"/>
  <c r="B2510" i="11"/>
  <c r="C2510" i="11"/>
  <c r="A2511" i="11"/>
  <c r="B2511" i="11"/>
  <c r="C2511" i="11"/>
  <c r="A2512" i="11"/>
  <c r="B2512" i="11"/>
  <c r="C2512" i="11"/>
  <c r="A2513" i="11"/>
  <c r="B2513" i="11"/>
  <c r="C2513" i="11"/>
  <c r="A2514" i="11"/>
  <c r="B2514" i="11"/>
  <c r="C2514" i="11"/>
  <c r="A2515" i="11"/>
  <c r="B2515" i="11"/>
  <c r="C2515" i="11"/>
  <c r="A2516" i="11"/>
  <c r="B2516" i="11"/>
  <c r="C2516" i="11"/>
  <c r="A2517" i="11"/>
  <c r="B2517" i="11"/>
  <c r="C2517" i="11"/>
  <c r="A2518" i="11"/>
  <c r="B2518" i="11"/>
  <c r="C2518" i="11"/>
  <c r="A2519" i="11"/>
  <c r="B2519" i="11"/>
  <c r="C2519" i="11"/>
  <c r="A2520" i="11"/>
  <c r="B2520" i="11"/>
  <c r="C2520" i="11"/>
  <c r="A2521" i="11"/>
  <c r="B2521" i="11"/>
  <c r="C2521" i="11"/>
  <c r="A2522" i="11"/>
  <c r="B2522" i="11"/>
  <c r="C2522" i="11"/>
  <c r="A2523" i="11"/>
  <c r="B2523" i="11"/>
  <c r="C2523" i="11"/>
  <c r="A2524" i="11"/>
  <c r="B2524" i="11"/>
  <c r="C2524" i="11"/>
  <c r="A2525" i="11"/>
  <c r="B2525" i="11"/>
  <c r="C2525" i="11"/>
  <c r="A2526" i="11"/>
  <c r="B2526" i="11"/>
  <c r="C2526" i="11"/>
  <c r="A2527" i="11"/>
  <c r="B2527" i="11"/>
  <c r="C2527" i="11"/>
  <c r="A2528" i="11"/>
  <c r="B2528" i="11"/>
  <c r="C2528" i="11"/>
  <c r="A2529" i="11"/>
  <c r="B2529" i="11"/>
  <c r="C2529" i="11"/>
  <c r="A2530" i="11"/>
  <c r="B2530" i="11"/>
  <c r="C2530" i="11"/>
  <c r="A2531" i="11"/>
  <c r="B2531" i="11"/>
  <c r="C2531" i="11"/>
  <c r="A2532" i="11"/>
  <c r="B2532" i="11"/>
  <c r="C2532" i="11"/>
  <c r="A2533" i="11"/>
  <c r="B2533" i="11"/>
  <c r="C2533" i="11"/>
  <c r="A2534" i="11"/>
  <c r="B2534" i="11"/>
  <c r="C2534" i="11"/>
  <c r="A2535" i="11"/>
  <c r="B2535" i="11"/>
  <c r="C2535" i="11"/>
  <c r="A2536" i="11"/>
  <c r="B2536" i="11"/>
  <c r="C2536" i="11"/>
  <c r="A2537" i="11"/>
  <c r="B2537" i="11"/>
  <c r="C2537" i="11"/>
  <c r="A2538" i="11"/>
  <c r="B2538" i="11"/>
  <c r="C2538" i="11"/>
  <c r="A2539" i="11"/>
  <c r="B2539" i="11"/>
  <c r="C2539" i="11"/>
  <c r="A2540" i="11"/>
  <c r="B2540" i="11"/>
  <c r="C2540" i="11"/>
  <c r="A2541" i="11"/>
  <c r="B2541" i="11"/>
  <c r="C2541" i="11"/>
  <c r="A2542" i="11"/>
  <c r="B2542" i="11"/>
  <c r="C2542" i="11"/>
  <c r="A2543" i="11"/>
  <c r="B2543" i="11"/>
  <c r="C2543" i="11"/>
  <c r="A2544" i="11"/>
  <c r="B2544" i="11"/>
  <c r="C2544" i="11"/>
  <c r="A2545" i="11"/>
  <c r="B2545" i="11"/>
  <c r="C2545" i="11"/>
  <c r="A2546" i="11"/>
  <c r="B2546" i="11"/>
  <c r="C2546" i="11"/>
  <c r="A2547" i="11"/>
  <c r="B2547" i="11"/>
  <c r="C2547" i="11"/>
  <c r="A2548" i="11"/>
  <c r="B2548" i="11"/>
  <c r="C2548" i="11"/>
  <c r="A2549" i="11"/>
  <c r="B2549" i="11"/>
  <c r="C2549" i="11"/>
  <c r="A2550" i="11"/>
  <c r="B2550" i="11"/>
  <c r="C2550" i="11"/>
  <c r="A2551" i="11"/>
  <c r="B2551" i="11"/>
  <c r="C2551" i="11"/>
  <c r="A2552" i="11"/>
  <c r="B2552" i="11"/>
  <c r="C2552" i="11"/>
  <c r="A2553" i="11"/>
  <c r="B2553" i="11"/>
  <c r="C2553" i="11"/>
  <c r="A2554" i="11"/>
  <c r="B2554" i="11"/>
  <c r="C2554" i="11"/>
  <c r="A2555" i="11"/>
  <c r="B2555" i="11"/>
  <c r="C2555" i="11"/>
  <c r="A2556" i="11"/>
  <c r="B2556" i="11"/>
  <c r="C2556" i="11"/>
  <c r="A2557" i="11"/>
  <c r="B2557" i="11"/>
  <c r="C2557" i="11"/>
  <c r="A2558" i="11"/>
  <c r="B2558" i="11"/>
  <c r="C2558" i="11"/>
  <c r="A2559" i="11"/>
  <c r="B2559" i="11"/>
  <c r="C2559" i="11"/>
  <c r="A2560" i="11"/>
  <c r="B2560" i="11"/>
  <c r="C2560" i="11"/>
  <c r="A2561" i="11"/>
  <c r="B2561" i="11"/>
  <c r="C2561" i="11"/>
  <c r="A2562" i="11"/>
  <c r="B2562" i="11"/>
  <c r="C2562" i="11"/>
  <c r="A2563" i="11"/>
  <c r="B2563" i="11"/>
  <c r="C2563" i="11"/>
  <c r="A2564" i="11"/>
  <c r="B2564" i="11"/>
  <c r="C2564" i="11"/>
  <c r="A2565" i="11"/>
  <c r="B2565" i="11"/>
  <c r="C2565" i="11"/>
  <c r="A2566" i="11"/>
  <c r="B2566" i="11"/>
  <c r="C2566" i="11"/>
  <c r="A2567" i="11"/>
  <c r="B2567" i="11"/>
  <c r="C2567" i="11"/>
  <c r="A2568" i="11"/>
  <c r="B2568" i="11"/>
  <c r="C2568" i="11"/>
  <c r="A2569" i="11"/>
  <c r="B2569" i="11"/>
  <c r="C2569" i="11"/>
  <c r="A2570" i="11"/>
  <c r="B2570" i="11"/>
  <c r="C2570" i="11"/>
  <c r="A2571" i="11"/>
  <c r="B2571" i="11"/>
  <c r="C2571" i="11"/>
  <c r="A2572" i="11"/>
  <c r="B2572" i="11"/>
  <c r="C2572" i="11"/>
  <c r="A2573" i="11"/>
  <c r="B2573" i="11"/>
  <c r="C2573" i="11"/>
  <c r="A2574" i="11"/>
  <c r="B2574" i="11"/>
  <c r="C2574" i="11"/>
  <c r="A2575" i="11"/>
  <c r="B2575" i="11"/>
  <c r="C2575" i="11"/>
  <c r="A2576" i="11"/>
  <c r="B2576" i="11"/>
  <c r="C2576" i="11"/>
  <c r="A2577" i="11"/>
  <c r="B2577" i="11"/>
  <c r="C2577" i="11"/>
  <c r="A2578" i="11"/>
  <c r="B2578" i="11"/>
  <c r="C2578" i="11"/>
  <c r="A2579" i="11"/>
  <c r="B2579" i="11"/>
  <c r="C2579" i="11"/>
  <c r="A2580" i="11"/>
  <c r="B2580" i="11"/>
  <c r="C2580" i="11"/>
  <c r="A2581" i="11"/>
  <c r="B2581" i="11"/>
  <c r="C2581" i="11"/>
  <c r="A2582" i="11"/>
  <c r="B2582" i="11"/>
  <c r="C2582" i="11"/>
  <c r="A2583" i="11"/>
  <c r="B2583" i="11"/>
  <c r="C2583" i="11"/>
  <c r="A2584" i="11"/>
  <c r="B2584" i="11"/>
  <c r="C2584" i="11"/>
  <c r="A2585" i="11"/>
  <c r="B2585" i="11"/>
  <c r="C2585" i="11"/>
  <c r="A2586" i="11"/>
  <c r="B2586" i="11"/>
  <c r="C2586" i="11"/>
  <c r="A2587" i="11"/>
  <c r="B2587" i="11"/>
  <c r="C2587" i="11"/>
  <c r="A2588" i="11"/>
  <c r="B2588" i="11"/>
  <c r="C2588" i="11"/>
  <c r="A2589" i="11"/>
  <c r="B2589" i="11"/>
  <c r="C2589" i="11"/>
  <c r="A2590" i="11"/>
  <c r="B2590" i="11"/>
  <c r="C2590" i="11"/>
  <c r="A2591" i="11"/>
  <c r="B2591" i="11"/>
  <c r="C2591" i="11"/>
  <c r="A2592" i="11"/>
  <c r="B2592" i="11"/>
  <c r="C2592" i="11"/>
  <c r="A2593" i="11"/>
  <c r="B2593" i="11"/>
  <c r="C2593" i="11"/>
  <c r="A2594" i="11"/>
  <c r="B2594" i="11"/>
  <c r="C2594" i="11"/>
  <c r="A2595" i="11"/>
  <c r="B2595" i="11"/>
  <c r="C2595" i="11"/>
  <c r="A2596" i="11"/>
  <c r="B2596" i="11"/>
  <c r="C2596" i="11"/>
  <c r="A2597" i="11"/>
  <c r="B2597" i="11"/>
  <c r="C2597" i="11"/>
  <c r="A2598" i="11"/>
  <c r="B2598" i="11"/>
  <c r="C2598" i="11"/>
  <c r="A2599" i="11"/>
  <c r="B2599" i="11"/>
  <c r="C2599" i="11"/>
  <c r="A2600" i="11"/>
  <c r="B2600" i="11"/>
  <c r="C2600" i="11"/>
  <c r="A2601" i="11"/>
  <c r="B2601" i="11"/>
  <c r="C2601" i="11"/>
  <c r="A2602" i="11"/>
  <c r="B2602" i="11"/>
  <c r="C2602" i="11"/>
  <c r="A2603" i="11"/>
  <c r="B2603" i="11"/>
  <c r="C2603" i="11"/>
  <c r="A2604" i="11"/>
  <c r="B2604" i="11"/>
  <c r="C2604" i="11"/>
  <c r="A2605" i="11"/>
  <c r="B2605" i="11"/>
  <c r="C2605" i="11"/>
  <c r="A2606" i="11"/>
  <c r="B2606" i="11"/>
  <c r="C2606" i="11"/>
  <c r="A2607" i="11"/>
  <c r="B2607" i="11"/>
  <c r="C2607" i="11"/>
  <c r="A2608" i="11"/>
  <c r="B2608" i="11"/>
  <c r="C2608" i="11"/>
  <c r="A2609" i="11"/>
  <c r="B2609" i="11"/>
  <c r="C2609" i="11"/>
  <c r="A2610" i="11"/>
  <c r="B2610" i="11"/>
  <c r="C2610" i="11"/>
  <c r="A2611" i="11"/>
  <c r="B2611" i="11"/>
  <c r="C2611" i="11"/>
  <c r="A2612" i="11"/>
  <c r="B2612" i="11"/>
  <c r="C2612" i="11"/>
  <c r="A2613" i="11"/>
  <c r="B2613" i="11"/>
  <c r="C2613" i="11"/>
  <c r="A2614" i="11"/>
  <c r="B2614" i="11"/>
  <c r="C2614" i="11"/>
  <c r="A2615" i="11"/>
  <c r="B4" i="11"/>
  <c r="C4" i="11" s="1"/>
  <c r="A4" i="11"/>
  <c r="D2520" i="6"/>
  <c r="D2521" i="6" s="1"/>
  <c r="C27" i="7"/>
  <c r="C26" i="7"/>
  <c r="C25" i="7"/>
  <c r="C24" i="7"/>
  <c r="C23" i="7"/>
  <c r="C22" i="7"/>
  <c r="C21" i="7"/>
  <c r="C20" i="7"/>
  <c r="C19" i="7"/>
  <c r="C18" i="7"/>
  <c r="C17" i="7"/>
  <c r="C16" i="7"/>
  <c r="C15" i="7"/>
  <c r="C14" i="7"/>
  <c r="C13" i="7"/>
  <c r="C12" i="7"/>
  <c r="C11" i="7"/>
  <c r="C10" i="7"/>
  <c r="C9" i="7"/>
  <c r="C8" i="7"/>
  <c r="C7" i="7"/>
  <c r="C6" i="7"/>
  <c r="C5" i="7"/>
  <c r="C4" i="7"/>
  <c r="C51" i="7"/>
  <c r="C50" i="7"/>
  <c r="C49" i="7"/>
  <c r="C48" i="7"/>
  <c r="C47" i="7"/>
  <c r="C46" i="7"/>
  <c r="C45" i="7"/>
  <c r="C44" i="7"/>
  <c r="C43" i="7"/>
  <c r="C42" i="7"/>
  <c r="C41" i="7"/>
  <c r="C40" i="7"/>
  <c r="C39" i="7"/>
  <c r="C38" i="7"/>
  <c r="C37" i="7"/>
  <c r="C36" i="7"/>
  <c r="C35" i="7"/>
  <c r="C34" i="7"/>
  <c r="C33" i="7"/>
  <c r="C32" i="7"/>
  <c r="C31" i="7"/>
  <c r="C30" i="7"/>
  <c r="C29" i="7"/>
  <c r="C28" i="7"/>
  <c r="I5" i="6"/>
  <c r="I6" i="6"/>
  <c r="I7" i="6"/>
  <c r="I8" i="6"/>
  <c r="I9" i="6"/>
  <c r="I10" i="6"/>
  <c r="I11" i="6"/>
  <c r="I12" i="6"/>
  <c r="I13" i="6"/>
  <c r="I14" i="6"/>
  <c r="I15" i="6"/>
  <c r="I16" i="6"/>
  <c r="I17" i="6"/>
  <c r="I18" i="6"/>
  <c r="I19" i="6"/>
  <c r="I20" i="6"/>
  <c r="I21" i="6"/>
  <c r="I22" i="6"/>
  <c r="I23" i="6"/>
  <c r="I24" i="6"/>
  <c r="I25" i="6"/>
  <c r="I26" i="6"/>
  <c r="I27" i="6"/>
  <c r="I4" i="6"/>
  <c r="A17" i="6"/>
  <c r="B17" i="6"/>
  <c r="C17" i="6"/>
  <c r="A18" i="6"/>
  <c r="B18" i="6"/>
  <c r="C18" i="6" s="1"/>
  <c r="A19" i="6"/>
  <c r="B19" i="6"/>
  <c r="C19" i="6" s="1"/>
  <c r="A20" i="6"/>
  <c r="B20" i="6"/>
  <c r="C20" i="6" s="1"/>
  <c r="A21" i="6"/>
  <c r="B21" i="6"/>
  <c r="C21" i="6"/>
  <c r="A22" i="6"/>
  <c r="B22" i="6"/>
  <c r="C22" i="6"/>
  <c r="A23" i="6"/>
  <c r="B23" i="6"/>
  <c r="C23" i="6"/>
  <c r="A24" i="6"/>
  <c r="B24" i="6"/>
  <c r="C24" i="6" s="1"/>
  <c r="A25" i="6"/>
  <c r="B25" i="6"/>
  <c r="C25" i="6" s="1"/>
  <c r="A26" i="6"/>
  <c r="B26" i="6"/>
  <c r="C26" i="6"/>
  <c r="A27" i="6"/>
  <c r="B27" i="6"/>
  <c r="C27" i="6" s="1"/>
  <c r="A28" i="6"/>
  <c r="B28" i="6"/>
  <c r="C28" i="6" s="1"/>
  <c r="A29" i="6"/>
  <c r="B29" i="6"/>
  <c r="C29" i="6"/>
  <c r="A30" i="6"/>
  <c r="B30" i="6"/>
  <c r="C30" i="6"/>
  <c r="A31" i="6"/>
  <c r="B31" i="6"/>
  <c r="C31" i="6"/>
  <c r="A32" i="6"/>
  <c r="B32" i="6"/>
  <c r="C32" i="6" s="1"/>
  <c r="A33" i="6"/>
  <c r="B33" i="6"/>
  <c r="C33" i="6" s="1"/>
  <c r="A34" i="6"/>
  <c r="B34" i="6"/>
  <c r="C34" i="6"/>
  <c r="A35" i="6"/>
  <c r="B35" i="6"/>
  <c r="C35" i="6"/>
  <c r="A36" i="6"/>
  <c r="B36" i="6"/>
  <c r="C36" i="6" s="1"/>
  <c r="A37" i="6"/>
  <c r="B37" i="6"/>
  <c r="C37" i="6"/>
  <c r="A38" i="6"/>
  <c r="B38" i="6"/>
  <c r="C38" i="6" s="1"/>
  <c r="A39" i="6"/>
  <c r="B39" i="6"/>
  <c r="C39" i="6" s="1"/>
  <c r="A40" i="6"/>
  <c r="B40" i="6"/>
  <c r="C40" i="6" s="1"/>
  <c r="A41" i="6"/>
  <c r="B41" i="6"/>
  <c r="C41" i="6"/>
  <c r="A42" i="6"/>
  <c r="B42" i="6"/>
  <c r="C42" i="6"/>
  <c r="A43" i="6"/>
  <c r="B43" i="6"/>
  <c r="C43" i="6"/>
  <c r="A44" i="6"/>
  <c r="B44" i="6"/>
  <c r="C44" i="6" s="1"/>
  <c r="A45" i="6"/>
  <c r="B45" i="6"/>
  <c r="C45" i="6"/>
  <c r="A46" i="6"/>
  <c r="B46" i="6"/>
  <c r="C46" i="6"/>
  <c r="A47" i="6"/>
  <c r="B47" i="6"/>
  <c r="C47" i="6"/>
  <c r="A48" i="6"/>
  <c r="B48" i="6"/>
  <c r="C48" i="6" s="1"/>
  <c r="A49" i="6"/>
  <c r="B49" i="6"/>
  <c r="C49" i="6"/>
  <c r="A50" i="6"/>
  <c r="B50" i="6"/>
  <c r="C50" i="6" s="1"/>
  <c r="A51" i="6"/>
  <c r="B51" i="6"/>
  <c r="C51" i="6" s="1"/>
  <c r="A52" i="6"/>
  <c r="B52" i="6"/>
  <c r="C52" i="6" s="1"/>
  <c r="A53" i="6"/>
  <c r="B53" i="6"/>
  <c r="C53" i="6"/>
  <c r="A54" i="6"/>
  <c r="B54" i="6"/>
  <c r="C54" i="6"/>
  <c r="A55" i="6"/>
  <c r="B55" i="6"/>
  <c r="C55" i="6"/>
  <c r="A56" i="6"/>
  <c r="B56" i="6"/>
  <c r="C56" i="6" s="1"/>
  <c r="A57" i="6"/>
  <c r="B57" i="6"/>
  <c r="C57" i="6" s="1"/>
  <c r="A58" i="6"/>
  <c r="B58" i="6"/>
  <c r="C58" i="6"/>
  <c r="A59" i="6"/>
  <c r="B59" i="6"/>
  <c r="C59" i="6"/>
  <c r="A60" i="6"/>
  <c r="B60" i="6"/>
  <c r="C60" i="6" s="1"/>
  <c r="A61" i="6"/>
  <c r="B61" i="6"/>
  <c r="C61" i="6"/>
  <c r="A62" i="6"/>
  <c r="B62" i="6"/>
  <c r="C62" i="6"/>
  <c r="A63" i="6"/>
  <c r="B63" i="6"/>
  <c r="C63" i="6"/>
  <c r="A64" i="6"/>
  <c r="B64" i="6"/>
  <c r="C64" i="6" s="1"/>
  <c r="A65" i="6"/>
  <c r="B65" i="6"/>
  <c r="C65" i="6"/>
  <c r="A66" i="6"/>
  <c r="B66" i="6"/>
  <c r="C66" i="6"/>
  <c r="A67" i="6"/>
  <c r="B67" i="6"/>
  <c r="C67" i="6"/>
  <c r="A68" i="6"/>
  <c r="B68" i="6"/>
  <c r="C68" i="6" s="1"/>
  <c r="A69" i="6"/>
  <c r="B69" i="6"/>
  <c r="C69" i="6"/>
  <c r="A70" i="6"/>
  <c r="B70" i="6"/>
  <c r="C70" i="6" s="1"/>
  <c r="A71" i="6"/>
  <c r="B71" i="6"/>
  <c r="C71" i="6" s="1"/>
  <c r="A72" i="6"/>
  <c r="B72" i="6"/>
  <c r="C72" i="6" s="1"/>
  <c r="A73" i="6"/>
  <c r="B73" i="6"/>
  <c r="C73" i="6" s="1"/>
  <c r="A74" i="6"/>
  <c r="B74" i="6"/>
  <c r="C74" i="6" s="1"/>
  <c r="A75" i="6"/>
  <c r="B75" i="6"/>
  <c r="C75" i="6"/>
  <c r="A76" i="6"/>
  <c r="B76" i="6"/>
  <c r="C76" i="6" s="1"/>
  <c r="A77" i="6"/>
  <c r="B77" i="6"/>
  <c r="C77" i="6"/>
  <c r="A78" i="6"/>
  <c r="B78" i="6"/>
  <c r="C78" i="6"/>
  <c r="A79" i="6"/>
  <c r="B79" i="6"/>
  <c r="C79" i="6" s="1"/>
  <c r="A80" i="6"/>
  <c r="B80" i="6"/>
  <c r="C80" i="6" s="1"/>
  <c r="A81" i="6"/>
  <c r="B81" i="6"/>
  <c r="C81" i="6" s="1"/>
  <c r="A82" i="6"/>
  <c r="B82" i="6"/>
  <c r="C82" i="6"/>
  <c r="A83" i="6"/>
  <c r="B83" i="6"/>
  <c r="C83" i="6"/>
  <c r="A84" i="6"/>
  <c r="B84" i="6"/>
  <c r="C84" i="6" s="1"/>
  <c r="A85" i="6"/>
  <c r="B85" i="6"/>
  <c r="C85" i="6"/>
  <c r="A86" i="6"/>
  <c r="B86" i="6"/>
  <c r="C86" i="6" s="1"/>
  <c r="A87" i="6"/>
  <c r="B87" i="6"/>
  <c r="C87" i="6"/>
  <c r="A88" i="6"/>
  <c r="B88" i="6"/>
  <c r="C88" i="6" s="1"/>
  <c r="A89" i="6"/>
  <c r="B89" i="6"/>
  <c r="C89" i="6"/>
  <c r="A90" i="6"/>
  <c r="B90" i="6"/>
  <c r="C90" i="6" s="1"/>
  <c r="A91" i="6"/>
  <c r="B91" i="6"/>
  <c r="C91" i="6"/>
  <c r="A92" i="6"/>
  <c r="B92" i="6"/>
  <c r="C92" i="6" s="1"/>
  <c r="A93" i="6"/>
  <c r="B93" i="6"/>
  <c r="C93" i="6"/>
  <c r="A94" i="6"/>
  <c r="B94" i="6"/>
  <c r="C94" i="6" s="1"/>
  <c r="A95" i="6"/>
  <c r="B95" i="6"/>
  <c r="C95" i="6"/>
  <c r="A96" i="6"/>
  <c r="B96" i="6"/>
  <c r="C96" i="6" s="1"/>
  <c r="A97" i="6"/>
  <c r="B97" i="6"/>
  <c r="C97" i="6" s="1"/>
  <c r="A98" i="6"/>
  <c r="B98" i="6"/>
  <c r="C98" i="6"/>
  <c r="A99" i="6"/>
  <c r="B99" i="6"/>
  <c r="C99" i="6" s="1"/>
  <c r="A100" i="6"/>
  <c r="B100" i="6"/>
  <c r="C100" i="6" s="1"/>
  <c r="A101" i="6"/>
  <c r="B101" i="6"/>
  <c r="C101" i="6" s="1"/>
  <c r="A102" i="6"/>
  <c r="B102" i="6"/>
  <c r="C102" i="6"/>
  <c r="A103" i="6"/>
  <c r="B103" i="6"/>
  <c r="C103" i="6"/>
  <c r="A104" i="6"/>
  <c r="B104" i="6"/>
  <c r="C104" i="6" s="1"/>
  <c r="A105" i="6"/>
  <c r="B105" i="6"/>
  <c r="C105" i="6"/>
  <c r="A106" i="6"/>
  <c r="B106" i="6"/>
  <c r="C106" i="6" s="1"/>
  <c r="A107" i="6"/>
  <c r="B107" i="6"/>
  <c r="C107" i="6" s="1"/>
  <c r="A108" i="6"/>
  <c r="B108" i="6"/>
  <c r="C108" i="6" s="1"/>
  <c r="A109" i="6"/>
  <c r="B109" i="6"/>
  <c r="C109" i="6" s="1"/>
  <c r="A110" i="6"/>
  <c r="B110" i="6"/>
  <c r="C110" i="6"/>
  <c r="A111" i="6"/>
  <c r="B111" i="6"/>
  <c r="C111" i="6"/>
  <c r="A112" i="6"/>
  <c r="B112" i="6"/>
  <c r="C112" i="6" s="1"/>
  <c r="A113" i="6"/>
  <c r="B113" i="6"/>
  <c r="C113" i="6"/>
  <c r="A114" i="6"/>
  <c r="B114" i="6"/>
  <c r="C114" i="6" s="1"/>
  <c r="A115" i="6"/>
  <c r="B115" i="6"/>
  <c r="C115" i="6"/>
  <c r="A116" i="6"/>
  <c r="B116" i="6"/>
  <c r="C116" i="6" s="1"/>
  <c r="A117" i="6"/>
  <c r="B117" i="6"/>
  <c r="C117" i="6"/>
  <c r="A118" i="6"/>
  <c r="B118" i="6"/>
  <c r="C118" i="6" s="1"/>
  <c r="A119" i="6"/>
  <c r="B119" i="6"/>
  <c r="C119" i="6" s="1"/>
  <c r="A120" i="6"/>
  <c r="B120" i="6"/>
  <c r="C120" i="6" s="1"/>
  <c r="A121" i="6"/>
  <c r="B121" i="6"/>
  <c r="C121" i="6" s="1"/>
  <c r="A122" i="6"/>
  <c r="B122" i="6"/>
  <c r="C122" i="6" s="1"/>
  <c r="A123" i="6"/>
  <c r="B123" i="6"/>
  <c r="C123" i="6" s="1"/>
  <c r="A124" i="6"/>
  <c r="B124" i="6"/>
  <c r="C124" i="6" s="1"/>
  <c r="A125" i="6"/>
  <c r="B125" i="6"/>
  <c r="C125" i="6" s="1"/>
  <c r="A126" i="6"/>
  <c r="B126" i="6"/>
  <c r="C126" i="6"/>
  <c r="A127" i="6"/>
  <c r="B127" i="6"/>
  <c r="C127" i="6" s="1"/>
  <c r="A128" i="6"/>
  <c r="B128" i="6"/>
  <c r="C128" i="6" s="1"/>
  <c r="A129" i="6"/>
  <c r="B129" i="6"/>
  <c r="C129" i="6"/>
  <c r="A130" i="6"/>
  <c r="B130" i="6"/>
  <c r="C130" i="6"/>
  <c r="A131" i="6"/>
  <c r="B131" i="6"/>
  <c r="C131" i="6"/>
  <c r="A132" i="6"/>
  <c r="B132" i="6"/>
  <c r="C132" i="6" s="1"/>
  <c r="A133" i="6"/>
  <c r="B133" i="6"/>
  <c r="C133" i="6"/>
  <c r="A134" i="6"/>
  <c r="B134" i="6"/>
  <c r="C134" i="6" s="1"/>
  <c r="A135" i="6"/>
  <c r="B135" i="6"/>
  <c r="C135" i="6"/>
  <c r="A136" i="6"/>
  <c r="B136" i="6"/>
  <c r="C136" i="6" s="1"/>
  <c r="A137" i="6"/>
  <c r="B137" i="6"/>
  <c r="C137" i="6"/>
  <c r="A138" i="6"/>
  <c r="B138" i="6"/>
  <c r="C138" i="6"/>
  <c r="A139" i="6"/>
  <c r="B139" i="6"/>
  <c r="C139" i="6"/>
  <c r="A140" i="6"/>
  <c r="B140" i="6"/>
  <c r="C140" i="6" s="1"/>
  <c r="A141" i="6"/>
  <c r="B141" i="6"/>
  <c r="C141" i="6" s="1"/>
  <c r="A142" i="6"/>
  <c r="B142" i="6"/>
  <c r="C142" i="6"/>
  <c r="A143" i="6"/>
  <c r="B143" i="6"/>
  <c r="C143" i="6"/>
  <c r="A144" i="6"/>
  <c r="B144" i="6"/>
  <c r="C144" i="6" s="1"/>
  <c r="A145" i="6"/>
  <c r="B145" i="6"/>
  <c r="C145" i="6"/>
  <c r="A146" i="6"/>
  <c r="B146" i="6"/>
  <c r="C146" i="6" s="1"/>
  <c r="A147" i="6"/>
  <c r="B147" i="6"/>
  <c r="C147" i="6" s="1"/>
  <c r="A148" i="6"/>
  <c r="B148" i="6"/>
  <c r="C148" i="6" s="1"/>
  <c r="A149" i="6"/>
  <c r="B149" i="6"/>
  <c r="C149" i="6"/>
  <c r="A150" i="6"/>
  <c r="B150" i="6"/>
  <c r="C150" i="6" s="1"/>
  <c r="A151" i="6"/>
  <c r="B151" i="6"/>
  <c r="C151" i="6"/>
  <c r="A152" i="6"/>
  <c r="B152" i="6"/>
  <c r="C152" i="6" s="1"/>
  <c r="A153" i="6"/>
  <c r="B153" i="6"/>
  <c r="C153" i="6" s="1"/>
  <c r="A154" i="6"/>
  <c r="B154" i="6"/>
  <c r="C154" i="6"/>
  <c r="A155" i="6"/>
  <c r="B155" i="6"/>
  <c r="C155" i="6" s="1"/>
  <c r="A156" i="6"/>
  <c r="B156" i="6"/>
  <c r="C156" i="6" s="1"/>
  <c r="A157" i="6"/>
  <c r="B157" i="6"/>
  <c r="C157" i="6"/>
  <c r="A158" i="6"/>
  <c r="B158" i="6"/>
  <c r="C158" i="6" s="1"/>
  <c r="A159" i="6"/>
  <c r="B159" i="6"/>
  <c r="C159" i="6"/>
  <c r="A160" i="6"/>
  <c r="B160" i="6"/>
  <c r="C160" i="6" s="1"/>
  <c r="A161" i="6"/>
  <c r="B161" i="6"/>
  <c r="C161" i="6"/>
  <c r="A162" i="6"/>
  <c r="B162" i="6"/>
  <c r="C162" i="6" s="1"/>
  <c r="A163" i="6"/>
  <c r="B163" i="6"/>
  <c r="C163" i="6" s="1"/>
  <c r="A164" i="6"/>
  <c r="B164" i="6"/>
  <c r="C164" i="6" s="1"/>
  <c r="A165" i="6"/>
  <c r="B165" i="6"/>
  <c r="C165" i="6"/>
  <c r="A166" i="6"/>
  <c r="B166" i="6"/>
  <c r="C166" i="6"/>
  <c r="A167" i="6"/>
  <c r="B167" i="6"/>
  <c r="C167" i="6" s="1"/>
  <c r="A168" i="6"/>
  <c r="B168" i="6"/>
  <c r="C168" i="6" s="1"/>
  <c r="A169" i="6"/>
  <c r="B169" i="6"/>
  <c r="C169" i="6" s="1"/>
  <c r="A170" i="6"/>
  <c r="B170" i="6"/>
  <c r="C170" i="6" s="1"/>
  <c r="A171" i="6"/>
  <c r="B171" i="6"/>
  <c r="C171" i="6"/>
  <c r="A172" i="6"/>
  <c r="B172" i="6"/>
  <c r="C172" i="6" s="1"/>
  <c r="A173" i="6"/>
  <c r="B173" i="6"/>
  <c r="C173" i="6" s="1"/>
  <c r="A174" i="6"/>
  <c r="B174" i="6"/>
  <c r="C174" i="6"/>
  <c r="A175" i="6"/>
  <c r="B175" i="6"/>
  <c r="C175" i="6"/>
  <c r="A176" i="6"/>
  <c r="B176" i="6"/>
  <c r="C176" i="6" s="1"/>
  <c r="A177" i="6"/>
  <c r="B177" i="6"/>
  <c r="C177" i="6"/>
  <c r="A178" i="6"/>
  <c r="B178" i="6"/>
  <c r="C178" i="6"/>
  <c r="A179" i="6"/>
  <c r="B179" i="6"/>
  <c r="C179" i="6" s="1"/>
  <c r="A180" i="6"/>
  <c r="B180" i="6"/>
  <c r="C180" i="6" s="1"/>
  <c r="A181" i="6"/>
  <c r="B181" i="6"/>
  <c r="C181" i="6" s="1"/>
  <c r="A182" i="6"/>
  <c r="B182" i="6"/>
  <c r="C182" i="6" s="1"/>
  <c r="A183" i="6"/>
  <c r="B183" i="6"/>
  <c r="C183" i="6"/>
  <c r="A184" i="6"/>
  <c r="B184" i="6"/>
  <c r="C184" i="6" s="1"/>
  <c r="A185" i="6"/>
  <c r="B185" i="6"/>
  <c r="C185" i="6"/>
  <c r="A186" i="6"/>
  <c r="B186" i="6"/>
  <c r="C186" i="6"/>
  <c r="A187" i="6"/>
  <c r="B187" i="6"/>
  <c r="C187" i="6"/>
  <c r="A188" i="6"/>
  <c r="B188" i="6"/>
  <c r="C188" i="6" s="1"/>
  <c r="A189" i="6"/>
  <c r="B189" i="6"/>
  <c r="C189" i="6"/>
  <c r="A190" i="6"/>
  <c r="B190" i="6"/>
  <c r="C190" i="6" s="1"/>
  <c r="A191" i="6"/>
  <c r="B191" i="6"/>
  <c r="C191" i="6"/>
  <c r="A192" i="6"/>
  <c r="B192" i="6"/>
  <c r="C192" i="6" s="1"/>
  <c r="A193" i="6"/>
  <c r="B193" i="6"/>
  <c r="C193" i="6" s="1"/>
  <c r="A194" i="6"/>
  <c r="B194" i="6"/>
  <c r="C194" i="6" s="1"/>
  <c r="A195" i="6"/>
  <c r="B195" i="6"/>
  <c r="C195" i="6" s="1"/>
  <c r="A196" i="6"/>
  <c r="B196" i="6"/>
  <c r="C196" i="6" s="1"/>
  <c r="A197" i="6"/>
  <c r="B197" i="6"/>
  <c r="C197" i="6"/>
  <c r="A198" i="6"/>
  <c r="B198" i="6"/>
  <c r="C198" i="6" s="1"/>
  <c r="A199" i="6"/>
  <c r="B199" i="6"/>
  <c r="C199" i="6" s="1"/>
  <c r="A200" i="6"/>
  <c r="B200" i="6"/>
  <c r="C200" i="6" s="1"/>
  <c r="A201" i="6"/>
  <c r="B201" i="6"/>
  <c r="C201" i="6" s="1"/>
  <c r="A202" i="6"/>
  <c r="B202" i="6"/>
  <c r="C202" i="6"/>
  <c r="A203" i="6"/>
  <c r="B203" i="6"/>
  <c r="C203" i="6"/>
  <c r="A204" i="6"/>
  <c r="B204" i="6"/>
  <c r="C204" i="6" s="1"/>
  <c r="A205" i="6"/>
  <c r="B205" i="6"/>
  <c r="C205" i="6"/>
  <c r="A206" i="6"/>
  <c r="B206" i="6"/>
  <c r="C206" i="6"/>
  <c r="A207" i="6"/>
  <c r="B207" i="6"/>
  <c r="C207" i="6" s="1"/>
  <c r="A208" i="6"/>
  <c r="B208" i="6"/>
  <c r="C208" i="6" s="1"/>
  <c r="A209" i="6"/>
  <c r="B209" i="6"/>
  <c r="C209" i="6"/>
  <c r="A210" i="6"/>
  <c r="B210" i="6"/>
  <c r="C210" i="6" s="1"/>
  <c r="A211" i="6"/>
  <c r="B211" i="6"/>
  <c r="C211" i="6"/>
  <c r="A212" i="6"/>
  <c r="B212" i="6"/>
  <c r="C212" i="6" s="1"/>
  <c r="A213" i="6"/>
  <c r="B213" i="6"/>
  <c r="C213" i="6"/>
  <c r="A214" i="6"/>
  <c r="B214" i="6"/>
  <c r="C214" i="6"/>
  <c r="A215" i="6"/>
  <c r="B215" i="6"/>
  <c r="C215" i="6"/>
  <c r="A216" i="6"/>
  <c r="B216" i="6"/>
  <c r="C216" i="6" s="1"/>
  <c r="A217" i="6"/>
  <c r="B217" i="6"/>
  <c r="C217" i="6" s="1"/>
  <c r="A218" i="6"/>
  <c r="B218" i="6"/>
  <c r="C218" i="6"/>
  <c r="A219" i="6"/>
  <c r="B219" i="6"/>
  <c r="C219" i="6" s="1"/>
  <c r="A220" i="6"/>
  <c r="B220" i="6"/>
  <c r="C220" i="6" s="1"/>
  <c r="A221" i="6"/>
  <c r="B221" i="6"/>
  <c r="C221" i="6"/>
  <c r="A222" i="6"/>
  <c r="B222" i="6"/>
  <c r="C222" i="6"/>
  <c r="A223" i="6"/>
  <c r="B223" i="6"/>
  <c r="C223" i="6" s="1"/>
  <c r="A224" i="6"/>
  <c r="B224" i="6"/>
  <c r="C224" i="6" s="1"/>
  <c r="A225" i="6"/>
  <c r="B225" i="6"/>
  <c r="C225" i="6" s="1"/>
  <c r="A226" i="6"/>
  <c r="B226" i="6"/>
  <c r="C226" i="6"/>
  <c r="A227" i="6"/>
  <c r="B227" i="6"/>
  <c r="C227" i="6"/>
  <c r="A228" i="6"/>
  <c r="B228" i="6"/>
  <c r="C228" i="6" s="1"/>
  <c r="A229" i="6"/>
  <c r="B229" i="6"/>
  <c r="C229" i="6"/>
  <c r="A230" i="6"/>
  <c r="B230" i="6"/>
  <c r="C230" i="6" s="1"/>
  <c r="A231" i="6"/>
  <c r="B231" i="6"/>
  <c r="C231" i="6" s="1"/>
  <c r="A232" i="6"/>
  <c r="B232" i="6"/>
  <c r="C232" i="6" s="1"/>
  <c r="A233" i="6"/>
  <c r="B233" i="6"/>
  <c r="C233" i="6" s="1"/>
  <c r="A234" i="6"/>
  <c r="B234" i="6"/>
  <c r="C234" i="6"/>
  <c r="A235" i="6"/>
  <c r="B235" i="6"/>
  <c r="C235" i="6"/>
  <c r="A236" i="6"/>
  <c r="B236" i="6"/>
  <c r="C236" i="6" s="1"/>
  <c r="A237" i="6"/>
  <c r="B237" i="6"/>
  <c r="C237" i="6"/>
  <c r="A238" i="6"/>
  <c r="B238" i="6"/>
  <c r="C238" i="6" s="1"/>
  <c r="A239" i="6"/>
  <c r="B239" i="6"/>
  <c r="C239" i="6"/>
  <c r="A240" i="6"/>
  <c r="B240" i="6"/>
  <c r="C240" i="6" s="1"/>
  <c r="A241" i="6"/>
  <c r="B241" i="6"/>
  <c r="C241" i="6" s="1"/>
  <c r="A242" i="6"/>
  <c r="B242" i="6"/>
  <c r="C242" i="6" s="1"/>
  <c r="A243" i="6"/>
  <c r="B243" i="6"/>
  <c r="C243" i="6" s="1"/>
  <c r="A244" i="6"/>
  <c r="B244" i="6"/>
  <c r="C244" i="6" s="1"/>
  <c r="A245" i="6"/>
  <c r="B245" i="6"/>
  <c r="C245" i="6"/>
  <c r="A246" i="6"/>
  <c r="B246" i="6"/>
  <c r="C246" i="6"/>
  <c r="A247" i="6"/>
  <c r="B247" i="6"/>
  <c r="C247" i="6" s="1"/>
  <c r="A248" i="6"/>
  <c r="B248" i="6"/>
  <c r="C248" i="6" s="1"/>
  <c r="A249" i="6"/>
  <c r="B249" i="6"/>
  <c r="C249" i="6" s="1"/>
  <c r="A250" i="6"/>
  <c r="B250" i="6"/>
  <c r="C250" i="6"/>
  <c r="A251" i="6"/>
  <c r="B251" i="6"/>
  <c r="C251" i="6"/>
  <c r="A252" i="6"/>
  <c r="B252" i="6"/>
  <c r="C252" i="6" s="1"/>
  <c r="A253" i="6"/>
  <c r="B253" i="6"/>
  <c r="C253" i="6"/>
  <c r="A254" i="6"/>
  <c r="B254" i="6"/>
  <c r="C254" i="6"/>
  <c r="A255" i="6"/>
  <c r="B255" i="6"/>
  <c r="C255" i="6"/>
  <c r="A256" i="6"/>
  <c r="B256" i="6"/>
  <c r="C256" i="6" s="1"/>
  <c r="A257" i="6"/>
  <c r="B257" i="6"/>
  <c r="C257" i="6"/>
  <c r="A258" i="6"/>
  <c r="B258" i="6"/>
  <c r="C258" i="6"/>
  <c r="A259" i="6"/>
  <c r="B259" i="6"/>
  <c r="C259" i="6" s="1"/>
  <c r="A260" i="6"/>
  <c r="B260" i="6"/>
  <c r="C260" i="6" s="1"/>
  <c r="A261" i="6"/>
  <c r="B261" i="6"/>
  <c r="C261" i="6"/>
  <c r="A262" i="6"/>
  <c r="B262" i="6"/>
  <c r="C262" i="6" s="1"/>
  <c r="A263" i="6"/>
  <c r="B263" i="6"/>
  <c r="C263" i="6"/>
  <c r="A264" i="6"/>
  <c r="B264" i="6"/>
  <c r="C264" i="6" s="1"/>
  <c r="A265" i="6"/>
  <c r="B265" i="6"/>
  <c r="C265" i="6" s="1"/>
  <c r="A266" i="6"/>
  <c r="B266" i="6"/>
  <c r="C266" i="6"/>
  <c r="A267" i="6"/>
  <c r="B267" i="6"/>
  <c r="C267" i="6"/>
  <c r="A268" i="6"/>
  <c r="B268" i="6"/>
  <c r="C268" i="6" s="1"/>
  <c r="A269" i="6"/>
  <c r="B269" i="6"/>
  <c r="C269" i="6"/>
  <c r="A270" i="6"/>
  <c r="B270" i="6"/>
  <c r="C270" i="6"/>
  <c r="A271" i="6"/>
  <c r="B271" i="6"/>
  <c r="C271" i="6" s="1"/>
  <c r="A272" i="6"/>
  <c r="B272" i="6"/>
  <c r="C272" i="6" s="1"/>
  <c r="A273" i="6"/>
  <c r="B273" i="6"/>
  <c r="C273" i="6"/>
  <c r="A274" i="6"/>
  <c r="B274" i="6"/>
  <c r="C274" i="6"/>
  <c r="A275" i="6"/>
  <c r="B275" i="6"/>
  <c r="C275" i="6"/>
  <c r="A276" i="6"/>
  <c r="B276" i="6"/>
  <c r="C276" i="6" s="1"/>
  <c r="A277" i="6"/>
  <c r="B277" i="6"/>
  <c r="C277" i="6"/>
  <c r="A278" i="6"/>
  <c r="B278" i="6"/>
  <c r="C278" i="6" s="1"/>
  <c r="A279" i="6"/>
  <c r="B279" i="6"/>
  <c r="C279" i="6" s="1"/>
  <c r="A280" i="6"/>
  <c r="B280" i="6"/>
  <c r="C280" i="6" s="1"/>
  <c r="A281" i="6"/>
  <c r="B281" i="6"/>
  <c r="C281" i="6" s="1"/>
  <c r="A282" i="6"/>
  <c r="B282" i="6"/>
  <c r="C282" i="6" s="1"/>
  <c r="A283" i="6"/>
  <c r="B283" i="6"/>
  <c r="C283" i="6"/>
  <c r="A284" i="6"/>
  <c r="B284" i="6"/>
  <c r="C284" i="6" s="1"/>
  <c r="A285" i="6"/>
  <c r="B285" i="6"/>
  <c r="C285" i="6"/>
  <c r="A286" i="6"/>
  <c r="B286" i="6"/>
  <c r="C286" i="6"/>
  <c r="A287" i="6"/>
  <c r="B287" i="6"/>
  <c r="C287" i="6"/>
  <c r="A288" i="6"/>
  <c r="B288" i="6"/>
  <c r="C288" i="6" s="1"/>
  <c r="A289" i="6"/>
  <c r="B289" i="6"/>
  <c r="C289" i="6" s="1"/>
  <c r="A290" i="6"/>
  <c r="B290" i="6"/>
  <c r="C290" i="6" s="1"/>
  <c r="A291" i="6"/>
  <c r="B291" i="6"/>
  <c r="C291" i="6" s="1"/>
  <c r="A292" i="6"/>
  <c r="B292" i="6"/>
  <c r="C292" i="6" s="1"/>
  <c r="A293" i="6"/>
  <c r="B293" i="6"/>
  <c r="C293" i="6" s="1"/>
  <c r="A294" i="6"/>
  <c r="B294" i="6"/>
  <c r="C294" i="6"/>
  <c r="A295" i="6"/>
  <c r="B295" i="6"/>
  <c r="C295" i="6" s="1"/>
  <c r="A296" i="6"/>
  <c r="B296" i="6"/>
  <c r="C296" i="6" s="1"/>
  <c r="A297" i="6"/>
  <c r="B297" i="6"/>
  <c r="C297" i="6"/>
  <c r="A298" i="6"/>
  <c r="B298" i="6"/>
  <c r="C298" i="6" s="1"/>
  <c r="A299" i="6"/>
  <c r="B299" i="6"/>
  <c r="C299" i="6"/>
  <c r="A300" i="6"/>
  <c r="B300" i="6"/>
  <c r="C300" i="6" s="1"/>
  <c r="A301" i="6"/>
  <c r="B301" i="6"/>
  <c r="C301" i="6" s="1"/>
  <c r="A302" i="6"/>
  <c r="B302" i="6"/>
  <c r="C302" i="6" s="1"/>
  <c r="A303" i="6"/>
  <c r="B303" i="6"/>
  <c r="C303" i="6" s="1"/>
  <c r="A304" i="6"/>
  <c r="B304" i="6"/>
  <c r="C304" i="6" s="1"/>
  <c r="A305" i="6"/>
  <c r="B305" i="6"/>
  <c r="C305" i="6"/>
  <c r="A306" i="6"/>
  <c r="B306" i="6"/>
  <c r="C306" i="6"/>
  <c r="A307" i="6"/>
  <c r="B307" i="6"/>
  <c r="C307" i="6"/>
  <c r="A308" i="6"/>
  <c r="B308" i="6"/>
  <c r="C308" i="6" s="1"/>
  <c r="A309" i="6"/>
  <c r="B309" i="6"/>
  <c r="C309" i="6"/>
  <c r="A310" i="6"/>
  <c r="B310" i="6"/>
  <c r="C310" i="6" s="1"/>
  <c r="A311" i="6"/>
  <c r="B311" i="6"/>
  <c r="C311" i="6" s="1"/>
  <c r="A312" i="6"/>
  <c r="B312" i="6"/>
  <c r="C312" i="6" s="1"/>
  <c r="A313" i="6"/>
  <c r="B313" i="6"/>
  <c r="C313" i="6" s="1"/>
  <c r="A314" i="6"/>
  <c r="B314" i="6"/>
  <c r="C314" i="6" s="1"/>
  <c r="A315" i="6"/>
  <c r="B315" i="6"/>
  <c r="C315" i="6" s="1"/>
  <c r="A316" i="6"/>
  <c r="B316" i="6"/>
  <c r="C316" i="6" s="1"/>
  <c r="A317" i="6"/>
  <c r="B317" i="6"/>
  <c r="C317" i="6"/>
  <c r="A318" i="6"/>
  <c r="B318" i="6"/>
  <c r="C318" i="6"/>
  <c r="A319" i="6"/>
  <c r="B319" i="6"/>
  <c r="C319" i="6"/>
  <c r="A320" i="6"/>
  <c r="B320" i="6"/>
  <c r="C320" i="6" s="1"/>
  <c r="A321" i="6"/>
  <c r="B321" i="6"/>
  <c r="C321" i="6" s="1"/>
  <c r="A322" i="6"/>
  <c r="B322" i="6"/>
  <c r="C322" i="6"/>
  <c r="A323" i="6"/>
  <c r="B323" i="6"/>
  <c r="C323" i="6"/>
  <c r="A324" i="6"/>
  <c r="B324" i="6"/>
  <c r="C324" i="6" s="1"/>
  <c r="A325" i="6"/>
  <c r="B325" i="6"/>
  <c r="C325" i="6"/>
  <c r="A326" i="6"/>
  <c r="B326" i="6"/>
  <c r="C326" i="6" s="1"/>
  <c r="A327" i="6"/>
  <c r="B327" i="6"/>
  <c r="C327" i="6"/>
  <c r="A328" i="6"/>
  <c r="B328" i="6"/>
  <c r="C328" i="6" s="1"/>
  <c r="A329" i="6"/>
  <c r="B329" i="6"/>
  <c r="C329" i="6"/>
  <c r="A330" i="6"/>
  <c r="B330" i="6"/>
  <c r="C330" i="6" s="1"/>
  <c r="A331" i="6"/>
  <c r="B331" i="6"/>
  <c r="C331" i="6"/>
  <c r="A332" i="6"/>
  <c r="B332" i="6"/>
  <c r="C332" i="6" s="1"/>
  <c r="A333" i="6"/>
  <c r="B333" i="6"/>
  <c r="C333" i="6" s="1"/>
  <c r="A334" i="6"/>
  <c r="B334" i="6"/>
  <c r="C334" i="6"/>
  <c r="A335" i="6"/>
  <c r="B335" i="6"/>
  <c r="C335" i="6"/>
  <c r="A336" i="6"/>
  <c r="B336" i="6"/>
  <c r="C336" i="6" s="1"/>
  <c r="A337" i="6"/>
  <c r="B337" i="6"/>
  <c r="C337" i="6"/>
  <c r="A338" i="6"/>
  <c r="B338" i="6"/>
  <c r="C338" i="6" s="1"/>
  <c r="A339" i="6"/>
  <c r="B339" i="6"/>
  <c r="C339" i="6" s="1"/>
  <c r="A340" i="6"/>
  <c r="B340" i="6"/>
  <c r="C340" i="6" s="1"/>
  <c r="A341" i="6"/>
  <c r="B341" i="6"/>
  <c r="C341" i="6" s="1"/>
  <c r="A342" i="6"/>
  <c r="B342" i="6"/>
  <c r="C342" i="6"/>
  <c r="A343" i="6"/>
  <c r="B343" i="6"/>
  <c r="C343" i="6"/>
  <c r="A344" i="6"/>
  <c r="B344" i="6"/>
  <c r="C344" i="6" s="1"/>
  <c r="A345" i="6"/>
  <c r="B345" i="6"/>
  <c r="C345" i="6"/>
  <c r="A346" i="6"/>
  <c r="B346" i="6"/>
  <c r="C346" i="6"/>
  <c r="A347" i="6"/>
  <c r="B347" i="6"/>
  <c r="C347" i="6" s="1"/>
  <c r="A348" i="6"/>
  <c r="B348" i="6"/>
  <c r="C348" i="6" s="1"/>
  <c r="A349" i="6"/>
  <c r="B349" i="6"/>
  <c r="C349" i="6"/>
  <c r="A350" i="6"/>
  <c r="B350" i="6"/>
  <c r="C350" i="6" s="1"/>
  <c r="A351" i="6"/>
  <c r="B351" i="6"/>
  <c r="C351" i="6"/>
  <c r="A352" i="6"/>
  <c r="B352" i="6"/>
  <c r="C352" i="6" s="1"/>
  <c r="A353" i="6"/>
  <c r="B353" i="6"/>
  <c r="C353" i="6"/>
  <c r="A354" i="6"/>
  <c r="B354" i="6"/>
  <c r="C354" i="6"/>
  <c r="A355" i="6"/>
  <c r="B355" i="6"/>
  <c r="C355" i="6"/>
  <c r="A356" i="6"/>
  <c r="B356" i="6"/>
  <c r="C356" i="6" s="1"/>
  <c r="A357" i="6"/>
  <c r="B357" i="6"/>
  <c r="C357" i="6"/>
  <c r="A358" i="6"/>
  <c r="B358" i="6"/>
  <c r="C358" i="6"/>
  <c r="A359" i="6"/>
  <c r="B359" i="6"/>
  <c r="C359" i="6" s="1"/>
  <c r="A360" i="6"/>
  <c r="B360" i="6"/>
  <c r="C360" i="6" s="1"/>
  <c r="A361" i="6"/>
  <c r="B361" i="6"/>
  <c r="C361" i="6" s="1"/>
  <c r="A362" i="6"/>
  <c r="B362" i="6"/>
  <c r="C362" i="6" s="1"/>
  <c r="A363" i="6"/>
  <c r="B363" i="6"/>
  <c r="C363" i="6"/>
  <c r="A364" i="6"/>
  <c r="B364" i="6"/>
  <c r="C364" i="6" s="1"/>
  <c r="A365" i="6"/>
  <c r="B365" i="6"/>
  <c r="C365" i="6" s="1"/>
  <c r="A366" i="6"/>
  <c r="B366" i="6"/>
  <c r="C366" i="6"/>
  <c r="A367" i="6"/>
  <c r="B367" i="6"/>
  <c r="C367" i="6"/>
  <c r="A368" i="6"/>
  <c r="B368" i="6"/>
  <c r="C368" i="6" s="1"/>
  <c r="A369" i="6"/>
  <c r="B369" i="6"/>
  <c r="C369" i="6"/>
  <c r="A370" i="6"/>
  <c r="B370" i="6"/>
  <c r="C370" i="6"/>
  <c r="A371" i="6"/>
  <c r="B371" i="6"/>
  <c r="C371" i="6" s="1"/>
  <c r="A372" i="6"/>
  <c r="B372" i="6"/>
  <c r="C372" i="6" s="1"/>
  <c r="A373" i="6"/>
  <c r="B373" i="6"/>
  <c r="C373" i="6" s="1"/>
  <c r="A374" i="6"/>
  <c r="B374" i="6"/>
  <c r="C374" i="6" s="1"/>
  <c r="A375" i="6"/>
  <c r="B375" i="6"/>
  <c r="C375" i="6"/>
  <c r="A376" i="6"/>
  <c r="B376" i="6"/>
  <c r="C376" i="6" s="1"/>
  <c r="A377" i="6"/>
  <c r="B377" i="6"/>
  <c r="C377" i="6"/>
  <c r="A378" i="6"/>
  <c r="B378" i="6"/>
  <c r="C378" i="6"/>
  <c r="A379" i="6"/>
  <c r="B379" i="6"/>
  <c r="C379" i="6"/>
  <c r="A380" i="6"/>
  <c r="B380" i="6"/>
  <c r="C380" i="6" s="1"/>
  <c r="A381" i="6"/>
  <c r="B381" i="6"/>
  <c r="C381" i="6"/>
  <c r="A382" i="6"/>
  <c r="B382" i="6"/>
  <c r="C382" i="6" s="1"/>
  <c r="A383" i="6"/>
  <c r="B383" i="6"/>
  <c r="C383" i="6"/>
  <c r="A384" i="6"/>
  <c r="B384" i="6"/>
  <c r="C384" i="6" s="1"/>
  <c r="A385" i="6"/>
  <c r="B385" i="6"/>
  <c r="C385" i="6"/>
  <c r="A386" i="6"/>
  <c r="B386" i="6"/>
  <c r="C386" i="6" s="1"/>
  <c r="A387" i="6"/>
  <c r="B387" i="6"/>
  <c r="C387" i="6" s="1"/>
  <c r="A388" i="6"/>
  <c r="B388" i="6"/>
  <c r="C388" i="6" s="1"/>
  <c r="A389" i="6"/>
  <c r="B389" i="6"/>
  <c r="C389" i="6" s="1"/>
  <c r="A390" i="6"/>
  <c r="B390" i="6"/>
  <c r="C390" i="6"/>
  <c r="A391" i="6"/>
  <c r="B391" i="6"/>
  <c r="C391" i="6" s="1"/>
  <c r="A392" i="6"/>
  <c r="B392" i="6"/>
  <c r="C392" i="6" s="1"/>
  <c r="A393" i="6"/>
  <c r="B393" i="6"/>
  <c r="C393" i="6"/>
  <c r="A394" i="6"/>
  <c r="B394" i="6"/>
  <c r="C394" i="6"/>
  <c r="A395" i="6"/>
  <c r="B395" i="6"/>
  <c r="C395" i="6" s="1"/>
  <c r="A396" i="6"/>
  <c r="B396" i="6"/>
  <c r="C396" i="6" s="1"/>
  <c r="A397" i="6"/>
  <c r="B397" i="6"/>
  <c r="C397" i="6"/>
  <c r="A398" i="6"/>
  <c r="B398" i="6"/>
  <c r="C398" i="6" s="1"/>
  <c r="A399" i="6"/>
  <c r="B399" i="6"/>
  <c r="C399" i="6"/>
  <c r="A400" i="6"/>
  <c r="B400" i="6"/>
  <c r="C400" i="6" s="1"/>
  <c r="A401" i="6"/>
  <c r="B401" i="6"/>
  <c r="C401" i="6"/>
  <c r="A402" i="6"/>
  <c r="B402" i="6"/>
  <c r="C402" i="6" s="1"/>
  <c r="A403" i="6"/>
  <c r="B403" i="6"/>
  <c r="C403" i="6"/>
  <c r="A404" i="6"/>
  <c r="B404" i="6"/>
  <c r="C404" i="6" s="1"/>
  <c r="A405" i="6"/>
  <c r="B405" i="6"/>
  <c r="C405" i="6"/>
  <c r="A406" i="6"/>
  <c r="B406" i="6"/>
  <c r="C406" i="6"/>
  <c r="A407" i="6"/>
  <c r="B407" i="6"/>
  <c r="C407" i="6"/>
  <c r="A408" i="6"/>
  <c r="B408" i="6"/>
  <c r="C408" i="6" s="1"/>
  <c r="A409" i="6"/>
  <c r="B409" i="6"/>
  <c r="C409" i="6" s="1"/>
  <c r="A410" i="6"/>
  <c r="B410" i="6"/>
  <c r="C410" i="6"/>
  <c r="A411" i="6"/>
  <c r="B411" i="6"/>
  <c r="C411" i="6" s="1"/>
  <c r="A412" i="6"/>
  <c r="B412" i="6"/>
  <c r="C412" i="6" s="1"/>
  <c r="A413" i="6"/>
  <c r="B413" i="6"/>
  <c r="C413" i="6"/>
  <c r="A414" i="6"/>
  <c r="B414" i="6"/>
  <c r="C414" i="6"/>
  <c r="A415" i="6"/>
  <c r="B415" i="6"/>
  <c r="C415" i="6" s="1"/>
  <c r="A416" i="6"/>
  <c r="B416" i="6"/>
  <c r="C416" i="6" s="1"/>
  <c r="A417" i="6"/>
  <c r="B417" i="6"/>
  <c r="C417" i="6"/>
  <c r="A418" i="6"/>
  <c r="B418" i="6"/>
  <c r="C418" i="6"/>
  <c r="A419" i="6"/>
  <c r="B419" i="6"/>
  <c r="C419" i="6"/>
  <c r="A420" i="6"/>
  <c r="B420" i="6"/>
  <c r="C420" i="6" s="1"/>
  <c r="A421" i="6"/>
  <c r="B421" i="6"/>
  <c r="C421" i="6"/>
  <c r="A422" i="6"/>
  <c r="B422" i="6"/>
  <c r="C422" i="6" s="1"/>
  <c r="A423" i="6"/>
  <c r="B423" i="6"/>
  <c r="C423" i="6" s="1"/>
  <c r="A424" i="6"/>
  <c r="B424" i="6"/>
  <c r="C424" i="6" s="1"/>
  <c r="A425" i="6"/>
  <c r="B425" i="6"/>
  <c r="C425" i="6" s="1"/>
  <c r="A426" i="6"/>
  <c r="B426" i="6"/>
  <c r="C426" i="6"/>
  <c r="A427" i="6"/>
  <c r="B427" i="6"/>
  <c r="C427" i="6"/>
  <c r="A428" i="6"/>
  <c r="B428" i="6"/>
  <c r="C428" i="6" s="1"/>
  <c r="A429" i="6"/>
  <c r="B429" i="6"/>
  <c r="C429" i="6" s="1"/>
  <c r="A430" i="6"/>
  <c r="B430" i="6"/>
  <c r="C430" i="6"/>
  <c r="A431" i="6"/>
  <c r="B431" i="6"/>
  <c r="C431" i="6"/>
  <c r="A432" i="6"/>
  <c r="B432" i="6"/>
  <c r="C432" i="6" s="1"/>
  <c r="A433" i="6"/>
  <c r="B433" i="6"/>
  <c r="C433" i="6"/>
  <c r="A434" i="6"/>
  <c r="B434" i="6"/>
  <c r="C434" i="6" s="1"/>
  <c r="A435" i="6"/>
  <c r="B435" i="6"/>
  <c r="C435" i="6" s="1"/>
  <c r="A436" i="6"/>
  <c r="B436" i="6"/>
  <c r="C436" i="6" s="1"/>
  <c r="A437" i="6"/>
  <c r="B437" i="6"/>
  <c r="C437" i="6"/>
  <c r="A438" i="6"/>
  <c r="B438" i="6"/>
  <c r="C438" i="6"/>
  <c r="A439" i="6"/>
  <c r="B439" i="6"/>
  <c r="C439" i="6"/>
  <c r="A440" i="6"/>
  <c r="B440" i="6"/>
  <c r="C440" i="6" s="1"/>
  <c r="A441" i="6"/>
  <c r="B441" i="6"/>
  <c r="C441" i="6" s="1"/>
  <c r="A442" i="6"/>
  <c r="B442" i="6"/>
  <c r="C442" i="6" s="1"/>
  <c r="A443" i="6"/>
  <c r="B443" i="6"/>
  <c r="C443" i="6" s="1"/>
  <c r="A444" i="6"/>
  <c r="B444" i="6"/>
  <c r="C444" i="6" s="1"/>
  <c r="A445" i="6"/>
  <c r="B445" i="6"/>
  <c r="C445" i="6" s="1"/>
  <c r="A446" i="6"/>
  <c r="B446" i="6"/>
  <c r="C446" i="6" s="1"/>
  <c r="A447" i="6"/>
  <c r="B447" i="6"/>
  <c r="C447" i="6" s="1"/>
  <c r="A448" i="6"/>
  <c r="B448" i="6"/>
  <c r="C448" i="6" s="1"/>
  <c r="A449" i="6"/>
  <c r="B449" i="6"/>
  <c r="C449" i="6"/>
  <c r="A450" i="6"/>
  <c r="B450" i="6"/>
  <c r="C450" i="6"/>
  <c r="A451" i="6"/>
  <c r="B451" i="6"/>
  <c r="C451" i="6"/>
  <c r="A452" i="6"/>
  <c r="B452" i="6"/>
  <c r="C452" i="6" s="1"/>
  <c r="A453" i="6"/>
  <c r="B453" i="6"/>
  <c r="C453" i="6"/>
  <c r="A454" i="6"/>
  <c r="B454" i="6"/>
  <c r="C454" i="6" s="1"/>
  <c r="A455" i="6"/>
  <c r="B455" i="6"/>
  <c r="C455" i="6" s="1"/>
  <c r="A456" i="6"/>
  <c r="B456" i="6"/>
  <c r="C456" i="6" s="1"/>
  <c r="A457" i="6"/>
  <c r="B457" i="6"/>
  <c r="C457" i="6" s="1"/>
  <c r="A458" i="6"/>
  <c r="B458" i="6"/>
  <c r="C458" i="6"/>
  <c r="A459" i="6"/>
  <c r="B459" i="6"/>
  <c r="C459" i="6"/>
  <c r="A460" i="6"/>
  <c r="B460" i="6"/>
  <c r="C460" i="6" s="1"/>
  <c r="A461" i="6"/>
  <c r="B461" i="6"/>
  <c r="C461" i="6"/>
  <c r="A462" i="6"/>
  <c r="B462" i="6"/>
  <c r="C462" i="6"/>
  <c r="A463" i="6"/>
  <c r="B463" i="6"/>
  <c r="C463" i="6" s="1"/>
  <c r="A464" i="6"/>
  <c r="B464" i="6"/>
  <c r="C464" i="6" s="1"/>
  <c r="A465" i="6"/>
  <c r="B465" i="6"/>
  <c r="C465" i="6" s="1"/>
  <c r="A466" i="6"/>
  <c r="B466" i="6"/>
  <c r="C466" i="6"/>
  <c r="A467" i="6"/>
  <c r="B467" i="6"/>
  <c r="C467" i="6"/>
  <c r="A468" i="6"/>
  <c r="B468" i="6"/>
  <c r="C468" i="6" s="1"/>
  <c r="A469" i="6"/>
  <c r="B469" i="6"/>
  <c r="C469" i="6" s="1"/>
  <c r="A470" i="6"/>
  <c r="B470" i="6"/>
  <c r="C470" i="6" s="1"/>
  <c r="A471" i="6"/>
  <c r="B471" i="6"/>
  <c r="C471" i="6" s="1"/>
  <c r="A472" i="6"/>
  <c r="B472" i="6"/>
  <c r="C472" i="6" s="1"/>
  <c r="A473" i="6"/>
  <c r="B473" i="6"/>
  <c r="C473" i="6" s="1"/>
  <c r="A474" i="6"/>
  <c r="B474" i="6"/>
  <c r="C474" i="6" s="1"/>
  <c r="A475" i="6"/>
  <c r="B475" i="6"/>
  <c r="C475" i="6"/>
  <c r="A476" i="6"/>
  <c r="B476" i="6"/>
  <c r="C476" i="6" s="1"/>
  <c r="A477" i="6"/>
  <c r="B477" i="6"/>
  <c r="C477" i="6"/>
  <c r="A478" i="6"/>
  <c r="B478" i="6"/>
  <c r="C478" i="6"/>
  <c r="A479" i="6"/>
  <c r="B479" i="6"/>
  <c r="C479" i="6"/>
  <c r="A480" i="6"/>
  <c r="B480" i="6"/>
  <c r="C480" i="6" s="1"/>
  <c r="A481" i="6"/>
  <c r="B481" i="6"/>
  <c r="C481" i="6" s="1"/>
  <c r="A482" i="6"/>
  <c r="B482" i="6"/>
  <c r="C482" i="6" s="1"/>
  <c r="A483" i="6"/>
  <c r="B483" i="6"/>
  <c r="C483" i="6" s="1"/>
  <c r="A484" i="6"/>
  <c r="B484" i="6"/>
  <c r="C484" i="6" s="1"/>
  <c r="A485" i="6"/>
  <c r="B485" i="6"/>
  <c r="C485" i="6" s="1"/>
  <c r="A486" i="6"/>
  <c r="B486" i="6"/>
  <c r="C486" i="6"/>
  <c r="A487" i="6"/>
  <c r="B487" i="6"/>
  <c r="C487" i="6"/>
  <c r="A488" i="6"/>
  <c r="B488" i="6"/>
  <c r="C488" i="6" s="1"/>
  <c r="A489" i="6"/>
  <c r="B489" i="6"/>
  <c r="C489" i="6" s="1"/>
  <c r="A490" i="6"/>
  <c r="B490" i="6"/>
  <c r="C490" i="6" s="1"/>
  <c r="A491" i="6"/>
  <c r="B491" i="6"/>
  <c r="C491" i="6"/>
  <c r="A492" i="6"/>
  <c r="B492" i="6"/>
  <c r="C492" i="6" s="1"/>
  <c r="A493" i="6"/>
  <c r="B493" i="6"/>
  <c r="C493" i="6"/>
  <c r="A494" i="6"/>
  <c r="B494" i="6"/>
  <c r="C494" i="6" s="1"/>
  <c r="A495" i="6"/>
  <c r="B495" i="6"/>
  <c r="C495" i="6"/>
  <c r="A496" i="6"/>
  <c r="B496" i="6"/>
  <c r="C496" i="6" s="1"/>
  <c r="A497" i="6"/>
  <c r="B497" i="6"/>
  <c r="C497" i="6"/>
  <c r="A498" i="6"/>
  <c r="B498" i="6"/>
  <c r="C498" i="6" s="1"/>
  <c r="A499" i="6"/>
  <c r="B499" i="6"/>
  <c r="C499" i="6"/>
  <c r="A500" i="6"/>
  <c r="B500" i="6"/>
  <c r="C500" i="6" s="1"/>
  <c r="A501" i="6"/>
  <c r="B501" i="6"/>
  <c r="C501" i="6"/>
  <c r="A502" i="6"/>
  <c r="B502" i="6"/>
  <c r="C502" i="6"/>
  <c r="A503" i="6"/>
  <c r="B503" i="6"/>
  <c r="C503" i="6" s="1"/>
  <c r="A504" i="6"/>
  <c r="B504" i="6"/>
  <c r="C504" i="6" s="1"/>
  <c r="A505" i="6"/>
  <c r="B505" i="6"/>
  <c r="C505" i="6" s="1"/>
  <c r="A506" i="6"/>
  <c r="B506" i="6"/>
  <c r="C506" i="6"/>
  <c r="A507" i="6"/>
  <c r="B507" i="6"/>
  <c r="C507" i="6"/>
  <c r="A508" i="6"/>
  <c r="B508" i="6"/>
  <c r="C508" i="6" s="1"/>
  <c r="A509" i="6"/>
  <c r="B509" i="6"/>
  <c r="C509" i="6" s="1"/>
  <c r="A510" i="6"/>
  <c r="B510" i="6"/>
  <c r="C510" i="6"/>
  <c r="A511" i="6"/>
  <c r="B511" i="6"/>
  <c r="C511" i="6"/>
  <c r="A512" i="6"/>
  <c r="B512" i="6"/>
  <c r="C512" i="6" s="1"/>
  <c r="A513" i="6"/>
  <c r="B513" i="6"/>
  <c r="C513" i="6"/>
  <c r="A514" i="6"/>
  <c r="B514" i="6"/>
  <c r="C514" i="6"/>
  <c r="A515" i="6"/>
  <c r="B515" i="6"/>
  <c r="C515" i="6" s="1"/>
  <c r="A516" i="6"/>
  <c r="B516" i="6"/>
  <c r="C516" i="6" s="1"/>
  <c r="A517" i="6"/>
  <c r="B517" i="6"/>
  <c r="C517" i="6"/>
  <c r="A518" i="6"/>
  <c r="B518" i="6"/>
  <c r="C518" i="6" s="1"/>
  <c r="A519" i="6"/>
  <c r="B519" i="6"/>
  <c r="C519" i="6"/>
  <c r="A520" i="6"/>
  <c r="B520" i="6"/>
  <c r="C520" i="6" s="1"/>
  <c r="A521" i="6"/>
  <c r="B521" i="6"/>
  <c r="C521" i="6" s="1"/>
  <c r="A522" i="6"/>
  <c r="B522" i="6"/>
  <c r="C522" i="6"/>
  <c r="A523" i="6"/>
  <c r="B523" i="6"/>
  <c r="C523" i="6"/>
  <c r="A524" i="6"/>
  <c r="B524" i="6"/>
  <c r="C524" i="6" s="1"/>
  <c r="A525" i="6"/>
  <c r="B525" i="6"/>
  <c r="C525" i="6" s="1"/>
  <c r="A526" i="6"/>
  <c r="B526" i="6"/>
  <c r="C526" i="6"/>
  <c r="A527" i="6"/>
  <c r="B527" i="6"/>
  <c r="C527" i="6"/>
  <c r="A528" i="6"/>
  <c r="B528" i="6"/>
  <c r="C528" i="6" s="1"/>
  <c r="A529" i="6"/>
  <c r="B529" i="6"/>
  <c r="C529" i="6"/>
  <c r="A530" i="6"/>
  <c r="B530" i="6"/>
  <c r="C530" i="6" s="1"/>
  <c r="A531" i="6"/>
  <c r="B531" i="6"/>
  <c r="C531" i="6" s="1"/>
  <c r="A532" i="6"/>
  <c r="B532" i="6"/>
  <c r="C532" i="6" s="1"/>
  <c r="A533" i="6"/>
  <c r="B533" i="6"/>
  <c r="C533" i="6"/>
  <c r="A534" i="6"/>
  <c r="B534" i="6"/>
  <c r="C534" i="6"/>
  <c r="A535" i="6"/>
  <c r="B535" i="6"/>
  <c r="C535" i="6"/>
  <c r="A536" i="6"/>
  <c r="B536" i="6"/>
  <c r="C536" i="6" s="1"/>
  <c r="A537" i="6"/>
  <c r="B537" i="6"/>
  <c r="C537" i="6" s="1"/>
  <c r="A538" i="6"/>
  <c r="B538" i="6"/>
  <c r="C538" i="6" s="1"/>
  <c r="A539" i="6"/>
  <c r="B539" i="6"/>
  <c r="C539" i="6" s="1"/>
  <c r="A540" i="6"/>
  <c r="B540" i="6"/>
  <c r="C540" i="6" s="1"/>
  <c r="A541" i="6"/>
  <c r="B541" i="6"/>
  <c r="C541" i="6" s="1"/>
  <c r="A542" i="6"/>
  <c r="B542" i="6"/>
  <c r="C542" i="6"/>
  <c r="A543" i="6"/>
  <c r="B543" i="6"/>
  <c r="C543" i="6"/>
  <c r="A544" i="6"/>
  <c r="B544" i="6"/>
  <c r="C544" i="6" s="1"/>
  <c r="A545" i="6"/>
  <c r="B545" i="6"/>
  <c r="C545" i="6"/>
  <c r="A546" i="6"/>
  <c r="B546" i="6"/>
  <c r="C546" i="6" s="1"/>
  <c r="A547" i="6"/>
  <c r="B547" i="6"/>
  <c r="C547" i="6" s="1"/>
  <c r="A548" i="6"/>
  <c r="B548" i="6"/>
  <c r="C548" i="6" s="1"/>
  <c r="A549" i="6"/>
  <c r="B549" i="6"/>
  <c r="C549" i="6"/>
  <c r="A550" i="6"/>
  <c r="B550" i="6"/>
  <c r="C550" i="6"/>
  <c r="A551" i="6"/>
  <c r="B551" i="6"/>
  <c r="C551" i="6" s="1"/>
  <c r="A552" i="6"/>
  <c r="B552" i="6"/>
  <c r="C552" i="6" s="1"/>
  <c r="A553" i="6"/>
  <c r="B553" i="6"/>
  <c r="C553" i="6" s="1"/>
  <c r="A554" i="6"/>
  <c r="B554" i="6"/>
  <c r="C554" i="6"/>
  <c r="A555" i="6"/>
  <c r="B555" i="6"/>
  <c r="C555" i="6" s="1"/>
  <c r="A556" i="6"/>
  <c r="B556" i="6"/>
  <c r="C556" i="6" s="1"/>
  <c r="A557" i="6"/>
  <c r="B557" i="6"/>
  <c r="C557" i="6" s="1"/>
  <c r="A558" i="6"/>
  <c r="B558" i="6"/>
  <c r="C558" i="6"/>
  <c r="A559" i="6"/>
  <c r="B559" i="6"/>
  <c r="C559" i="6" s="1"/>
  <c r="A560" i="6"/>
  <c r="B560" i="6"/>
  <c r="C560" i="6" s="1"/>
  <c r="A561" i="6"/>
  <c r="B561" i="6"/>
  <c r="C561" i="6" s="1"/>
  <c r="A562" i="6"/>
  <c r="B562" i="6"/>
  <c r="C562" i="6"/>
  <c r="A563" i="6"/>
  <c r="B563" i="6"/>
  <c r="C563" i="6"/>
  <c r="A564" i="6"/>
  <c r="B564" i="6"/>
  <c r="C564" i="6" s="1"/>
  <c r="A565" i="6"/>
  <c r="B565" i="6"/>
  <c r="C565" i="6" s="1"/>
  <c r="A566" i="6"/>
  <c r="B566" i="6"/>
  <c r="C566" i="6" s="1"/>
  <c r="A567" i="6"/>
  <c r="B567" i="6"/>
  <c r="C567" i="6" s="1"/>
  <c r="A568" i="6"/>
  <c r="B568" i="6"/>
  <c r="C568" i="6" s="1"/>
  <c r="A569" i="6"/>
  <c r="B569" i="6"/>
  <c r="C569" i="6" s="1"/>
  <c r="A570" i="6"/>
  <c r="B570" i="6"/>
  <c r="C570" i="6" s="1"/>
  <c r="A571" i="6"/>
  <c r="B571" i="6"/>
  <c r="C571" i="6"/>
  <c r="A572" i="6"/>
  <c r="B572" i="6"/>
  <c r="C572" i="6" s="1"/>
  <c r="A573" i="6"/>
  <c r="B573" i="6"/>
  <c r="C573" i="6"/>
  <c r="A574" i="6"/>
  <c r="B574" i="6"/>
  <c r="C574" i="6" s="1"/>
  <c r="A575" i="6"/>
  <c r="B575" i="6"/>
  <c r="C575" i="6"/>
  <c r="A576" i="6"/>
  <c r="B576" i="6"/>
  <c r="C576" i="6" s="1"/>
  <c r="A577" i="6"/>
  <c r="B577" i="6"/>
  <c r="C577" i="6" s="1"/>
  <c r="A578" i="6"/>
  <c r="B578" i="6"/>
  <c r="C578" i="6"/>
  <c r="A579" i="6"/>
  <c r="B579" i="6"/>
  <c r="C579" i="6" s="1"/>
  <c r="A580" i="6"/>
  <c r="B580" i="6"/>
  <c r="C580" i="6" s="1"/>
  <c r="A581" i="6"/>
  <c r="B581" i="6"/>
  <c r="C581" i="6"/>
  <c r="A582" i="6"/>
  <c r="B582" i="6"/>
  <c r="C582" i="6"/>
  <c r="A583" i="6"/>
  <c r="B583" i="6"/>
  <c r="C583" i="6" s="1"/>
  <c r="A584" i="6"/>
  <c r="B584" i="6"/>
  <c r="C584" i="6" s="1"/>
  <c r="A585" i="6"/>
  <c r="B585" i="6"/>
  <c r="C585" i="6" s="1"/>
  <c r="A586" i="6"/>
  <c r="B586" i="6"/>
  <c r="C586" i="6" s="1"/>
  <c r="A587" i="6"/>
  <c r="B587" i="6"/>
  <c r="C587" i="6"/>
  <c r="A588" i="6"/>
  <c r="B588" i="6"/>
  <c r="C588" i="6" s="1"/>
  <c r="A589" i="6"/>
  <c r="B589" i="6"/>
  <c r="C589" i="6" s="1"/>
  <c r="A590" i="6"/>
  <c r="B590" i="6"/>
  <c r="C590" i="6"/>
  <c r="A591" i="6"/>
  <c r="B591" i="6"/>
  <c r="C591" i="6" s="1"/>
  <c r="A592" i="6"/>
  <c r="B592" i="6"/>
  <c r="C592" i="6" s="1"/>
  <c r="A593" i="6"/>
  <c r="B593" i="6"/>
  <c r="C593" i="6"/>
  <c r="A594" i="6"/>
  <c r="B594" i="6"/>
  <c r="C594" i="6"/>
  <c r="A595" i="6"/>
  <c r="B595" i="6"/>
  <c r="C595" i="6"/>
  <c r="A596" i="6"/>
  <c r="B596" i="6"/>
  <c r="C596" i="6" s="1"/>
  <c r="A597" i="6"/>
  <c r="B597" i="6"/>
  <c r="C597" i="6"/>
  <c r="A598" i="6"/>
  <c r="B598" i="6"/>
  <c r="C598" i="6" s="1"/>
  <c r="A599" i="6"/>
  <c r="B599" i="6"/>
  <c r="C599" i="6"/>
  <c r="A600" i="6"/>
  <c r="B600" i="6"/>
  <c r="C600" i="6" s="1"/>
  <c r="A601" i="6"/>
  <c r="B601" i="6"/>
  <c r="C601" i="6" s="1"/>
  <c r="A602" i="6"/>
  <c r="B602" i="6"/>
  <c r="C602" i="6"/>
  <c r="A603" i="6"/>
  <c r="B603" i="6"/>
  <c r="C603" i="6"/>
  <c r="A604" i="6"/>
  <c r="B604" i="6"/>
  <c r="C604" i="6" s="1"/>
  <c r="A605" i="6"/>
  <c r="B605" i="6"/>
  <c r="C605" i="6"/>
  <c r="A606" i="6"/>
  <c r="B606" i="6"/>
  <c r="C606" i="6"/>
  <c r="A607" i="6"/>
  <c r="B607" i="6"/>
  <c r="C607" i="6" s="1"/>
  <c r="A608" i="6"/>
  <c r="B608" i="6"/>
  <c r="C608" i="6" s="1"/>
  <c r="A609" i="6"/>
  <c r="B609" i="6"/>
  <c r="C609" i="6" s="1"/>
  <c r="A610" i="6"/>
  <c r="B610" i="6"/>
  <c r="C610" i="6"/>
  <c r="A611" i="6"/>
  <c r="B611" i="6"/>
  <c r="C611" i="6" s="1"/>
  <c r="A612" i="6"/>
  <c r="B612" i="6"/>
  <c r="C612" i="6" s="1"/>
  <c r="A613" i="6"/>
  <c r="B613" i="6"/>
  <c r="C613" i="6" s="1"/>
  <c r="A614" i="6"/>
  <c r="B614" i="6"/>
  <c r="C614" i="6" s="1"/>
  <c r="A615" i="6"/>
  <c r="B615" i="6"/>
  <c r="C615" i="6" s="1"/>
  <c r="A616" i="6"/>
  <c r="B616" i="6"/>
  <c r="C616" i="6" s="1"/>
  <c r="A617" i="6"/>
  <c r="B617" i="6"/>
  <c r="C617" i="6"/>
  <c r="A618" i="6"/>
  <c r="B618" i="6"/>
  <c r="C618" i="6" s="1"/>
  <c r="A619" i="6"/>
  <c r="B619" i="6"/>
  <c r="C619" i="6"/>
  <c r="A620" i="6"/>
  <c r="B620" i="6"/>
  <c r="C620" i="6" s="1"/>
  <c r="A621" i="6"/>
  <c r="B621" i="6"/>
  <c r="C621" i="6" s="1"/>
  <c r="A622" i="6"/>
  <c r="B622" i="6"/>
  <c r="C622" i="6" s="1"/>
  <c r="A623" i="6"/>
  <c r="B623" i="6"/>
  <c r="C623" i="6"/>
  <c r="A624" i="6"/>
  <c r="B624" i="6"/>
  <c r="C624" i="6" s="1"/>
  <c r="A625" i="6"/>
  <c r="B625" i="6"/>
  <c r="C625" i="6" s="1"/>
  <c r="A626" i="6"/>
  <c r="B626" i="6"/>
  <c r="C626" i="6"/>
  <c r="A627" i="6"/>
  <c r="B627" i="6"/>
  <c r="C627" i="6" s="1"/>
  <c r="A628" i="6"/>
  <c r="B628" i="6"/>
  <c r="C628" i="6" s="1"/>
  <c r="A629" i="6"/>
  <c r="B629" i="6"/>
  <c r="C629" i="6"/>
  <c r="A630" i="6"/>
  <c r="B630" i="6"/>
  <c r="C630" i="6" s="1"/>
  <c r="A631" i="6"/>
  <c r="B631" i="6"/>
  <c r="C631" i="6"/>
  <c r="A632" i="6"/>
  <c r="B632" i="6"/>
  <c r="C632" i="6" s="1"/>
  <c r="A633" i="6"/>
  <c r="B633" i="6"/>
  <c r="C633" i="6" s="1"/>
  <c r="A634" i="6"/>
  <c r="B634" i="6"/>
  <c r="C634" i="6" s="1"/>
  <c r="A635" i="6"/>
  <c r="B635" i="6"/>
  <c r="C635" i="6"/>
  <c r="A636" i="6"/>
  <c r="B636" i="6"/>
  <c r="C636" i="6" s="1"/>
  <c r="A637" i="6"/>
  <c r="B637" i="6"/>
  <c r="C637" i="6"/>
  <c r="A638" i="6"/>
  <c r="B638" i="6"/>
  <c r="C638" i="6"/>
  <c r="A639" i="6"/>
  <c r="B639" i="6"/>
  <c r="C639" i="6" s="1"/>
  <c r="A640" i="6"/>
  <c r="B640" i="6"/>
  <c r="C640" i="6" s="1"/>
  <c r="A641" i="6"/>
  <c r="B641" i="6"/>
  <c r="C641" i="6"/>
  <c r="A642" i="6"/>
  <c r="B642" i="6"/>
  <c r="C642" i="6"/>
  <c r="A643" i="6"/>
  <c r="B643" i="6"/>
  <c r="C643" i="6" s="1"/>
  <c r="A644" i="6"/>
  <c r="B644" i="6"/>
  <c r="C644" i="6" s="1"/>
  <c r="A645" i="6"/>
  <c r="B645" i="6"/>
  <c r="C645" i="6"/>
  <c r="A646" i="6"/>
  <c r="B646" i="6"/>
  <c r="C646" i="6" s="1"/>
  <c r="A647" i="6"/>
  <c r="B647" i="6"/>
  <c r="C647" i="6"/>
  <c r="A648" i="6"/>
  <c r="B648" i="6"/>
  <c r="C648" i="6" s="1"/>
  <c r="A649" i="6"/>
  <c r="B649" i="6"/>
  <c r="C649" i="6" s="1"/>
  <c r="A650" i="6"/>
  <c r="B650" i="6"/>
  <c r="C650" i="6"/>
  <c r="A651" i="6"/>
  <c r="B651" i="6"/>
  <c r="C651" i="6"/>
  <c r="A652" i="6"/>
  <c r="B652" i="6"/>
  <c r="C652" i="6" s="1"/>
  <c r="A653" i="6"/>
  <c r="B653" i="6"/>
  <c r="C653" i="6" s="1"/>
  <c r="A654" i="6"/>
  <c r="B654" i="6"/>
  <c r="C654" i="6"/>
  <c r="A655" i="6"/>
  <c r="B655" i="6"/>
  <c r="C655" i="6" s="1"/>
  <c r="A656" i="6"/>
  <c r="B656" i="6"/>
  <c r="C656" i="6" s="1"/>
  <c r="A657" i="6"/>
  <c r="B657" i="6"/>
  <c r="C657" i="6" s="1"/>
  <c r="A658" i="6"/>
  <c r="B658" i="6"/>
  <c r="C658" i="6"/>
  <c r="A659" i="6"/>
  <c r="B659" i="6"/>
  <c r="C659" i="6" s="1"/>
  <c r="A660" i="6"/>
  <c r="B660" i="6"/>
  <c r="C660" i="6" s="1"/>
  <c r="A661" i="6"/>
  <c r="B661" i="6"/>
  <c r="C661" i="6"/>
  <c r="A662" i="6"/>
  <c r="B662" i="6"/>
  <c r="C662" i="6" s="1"/>
  <c r="A663" i="6"/>
  <c r="B663" i="6"/>
  <c r="C663" i="6"/>
  <c r="A664" i="6"/>
  <c r="B664" i="6"/>
  <c r="C664" i="6" s="1"/>
  <c r="A665" i="6"/>
  <c r="B665" i="6"/>
  <c r="C665" i="6" s="1"/>
  <c r="A666" i="6"/>
  <c r="B666" i="6"/>
  <c r="C666" i="6" s="1"/>
  <c r="A667" i="6"/>
  <c r="B667" i="6"/>
  <c r="C667" i="6"/>
  <c r="A668" i="6"/>
  <c r="B668" i="6"/>
  <c r="C668" i="6" s="1"/>
  <c r="A669" i="6"/>
  <c r="B669" i="6"/>
  <c r="C669" i="6"/>
  <c r="A670" i="6"/>
  <c r="B670" i="6"/>
  <c r="C670" i="6"/>
  <c r="A671" i="6"/>
  <c r="B671" i="6"/>
  <c r="C671" i="6"/>
  <c r="A672" i="6"/>
  <c r="B672" i="6"/>
  <c r="C672" i="6" s="1"/>
  <c r="A673" i="6"/>
  <c r="B673" i="6"/>
  <c r="C673" i="6" s="1"/>
  <c r="A674" i="6"/>
  <c r="B674" i="6"/>
  <c r="C674" i="6" s="1"/>
  <c r="A675" i="6"/>
  <c r="B675" i="6"/>
  <c r="C675" i="6" s="1"/>
  <c r="A676" i="6"/>
  <c r="B676" i="6"/>
  <c r="C676" i="6" s="1"/>
  <c r="A677" i="6"/>
  <c r="B677" i="6"/>
  <c r="C677" i="6"/>
  <c r="A678" i="6"/>
  <c r="B678" i="6"/>
  <c r="C678" i="6"/>
  <c r="A679" i="6"/>
  <c r="B679" i="6"/>
  <c r="C679" i="6" s="1"/>
  <c r="A680" i="6"/>
  <c r="B680" i="6"/>
  <c r="C680" i="6" s="1"/>
  <c r="A681" i="6"/>
  <c r="B681" i="6"/>
  <c r="C681" i="6"/>
  <c r="A682" i="6"/>
  <c r="B682" i="6"/>
  <c r="C682" i="6" s="1"/>
  <c r="A683" i="6"/>
  <c r="B683" i="6"/>
  <c r="C683" i="6"/>
  <c r="A684" i="6"/>
  <c r="B684" i="6"/>
  <c r="C684" i="6" s="1"/>
  <c r="A685" i="6"/>
  <c r="B685" i="6"/>
  <c r="C685" i="6" s="1"/>
  <c r="A686" i="6"/>
  <c r="B686" i="6"/>
  <c r="C686" i="6"/>
  <c r="A687" i="6"/>
  <c r="B687" i="6"/>
  <c r="C687" i="6" s="1"/>
  <c r="A688" i="6"/>
  <c r="B688" i="6"/>
  <c r="C688" i="6" s="1"/>
  <c r="A689" i="6"/>
  <c r="B689" i="6"/>
  <c r="C689" i="6"/>
  <c r="A690" i="6"/>
  <c r="B690" i="6"/>
  <c r="C690" i="6"/>
  <c r="A691" i="6"/>
  <c r="B691" i="6"/>
  <c r="C691" i="6"/>
  <c r="A692" i="6"/>
  <c r="B692" i="6"/>
  <c r="C692" i="6" s="1"/>
  <c r="A693" i="6"/>
  <c r="B693" i="6"/>
  <c r="C693" i="6"/>
  <c r="A694" i="6"/>
  <c r="B694" i="6"/>
  <c r="C694" i="6" s="1"/>
  <c r="A695" i="6"/>
  <c r="B695" i="6"/>
  <c r="C695" i="6" s="1"/>
  <c r="A696" i="6"/>
  <c r="B696" i="6"/>
  <c r="C696" i="6" s="1"/>
  <c r="A697" i="6"/>
  <c r="B697" i="6"/>
  <c r="C697" i="6" s="1"/>
  <c r="A698" i="6"/>
  <c r="B698" i="6"/>
  <c r="C698" i="6"/>
  <c r="A699" i="6"/>
  <c r="B699" i="6"/>
  <c r="C699" i="6" s="1"/>
  <c r="A700" i="6"/>
  <c r="B700" i="6"/>
  <c r="C700" i="6" s="1"/>
  <c r="A701" i="6"/>
  <c r="B701" i="6"/>
  <c r="C701" i="6" s="1"/>
  <c r="A702" i="6"/>
  <c r="B702" i="6"/>
  <c r="C702" i="6"/>
  <c r="A703" i="6"/>
  <c r="B703" i="6"/>
  <c r="C703" i="6" s="1"/>
  <c r="A704" i="6"/>
  <c r="B704" i="6"/>
  <c r="C704" i="6" s="1"/>
  <c r="A705" i="6"/>
  <c r="B705" i="6"/>
  <c r="C705" i="6"/>
  <c r="A706" i="6"/>
  <c r="B706" i="6"/>
  <c r="C706" i="6"/>
  <c r="A707" i="6"/>
  <c r="B707" i="6"/>
  <c r="C707" i="6" s="1"/>
  <c r="A708" i="6"/>
  <c r="B708" i="6"/>
  <c r="C708" i="6" s="1"/>
  <c r="A709" i="6"/>
  <c r="B709" i="6"/>
  <c r="C709" i="6"/>
  <c r="A710" i="6"/>
  <c r="B710" i="6"/>
  <c r="C710" i="6" s="1"/>
  <c r="A711" i="6"/>
  <c r="B711" i="6"/>
  <c r="C711" i="6" s="1"/>
  <c r="A712" i="6"/>
  <c r="B712" i="6"/>
  <c r="C712" i="6" s="1"/>
  <c r="A713" i="6"/>
  <c r="B713" i="6"/>
  <c r="C713" i="6"/>
  <c r="A714" i="6"/>
  <c r="B714" i="6"/>
  <c r="C714" i="6" s="1"/>
  <c r="A715" i="6"/>
  <c r="B715" i="6"/>
  <c r="C715" i="6"/>
  <c r="A716" i="6"/>
  <c r="B716" i="6"/>
  <c r="C716" i="6" s="1"/>
  <c r="A717" i="6"/>
  <c r="B717" i="6"/>
  <c r="C717" i="6" s="1"/>
  <c r="A718" i="6"/>
  <c r="B718" i="6"/>
  <c r="C718" i="6"/>
  <c r="A719" i="6"/>
  <c r="B719" i="6"/>
  <c r="C719" i="6"/>
  <c r="A720" i="6"/>
  <c r="B720" i="6"/>
  <c r="C720" i="6" s="1"/>
  <c r="A721" i="6"/>
  <c r="B721" i="6"/>
  <c r="C721" i="6" s="1"/>
  <c r="A722" i="6"/>
  <c r="B722" i="6"/>
  <c r="C722" i="6" s="1"/>
  <c r="A723" i="6"/>
  <c r="B723" i="6"/>
  <c r="C723" i="6" s="1"/>
  <c r="A724" i="6"/>
  <c r="B724" i="6"/>
  <c r="C724" i="6" s="1"/>
  <c r="A725" i="6"/>
  <c r="B725" i="6"/>
  <c r="C725" i="6" s="1"/>
  <c r="A726" i="6"/>
  <c r="B726" i="6"/>
  <c r="C726" i="6" s="1"/>
  <c r="A727" i="6"/>
  <c r="B727" i="6"/>
  <c r="C727" i="6"/>
  <c r="A728" i="6"/>
  <c r="B728" i="6"/>
  <c r="C728" i="6" s="1"/>
  <c r="A729" i="6"/>
  <c r="B729" i="6"/>
  <c r="C729" i="6" s="1"/>
  <c r="A730" i="6"/>
  <c r="B730" i="6"/>
  <c r="C730" i="6"/>
  <c r="A731" i="6"/>
  <c r="B731" i="6"/>
  <c r="C731" i="6" s="1"/>
  <c r="A732" i="6"/>
  <c r="B732" i="6"/>
  <c r="C732" i="6" s="1"/>
  <c r="A733" i="6"/>
  <c r="B733" i="6"/>
  <c r="C733" i="6"/>
  <c r="A734" i="6"/>
  <c r="B734" i="6"/>
  <c r="C734" i="6" s="1"/>
  <c r="A735" i="6"/>
  <c r="B735" i="6"/>
  <c r="C735" i="6" s="1"/>
  <c r="A736" i="6"/>
  <c r="B736" i="6"/>
  <c r="C736" i="6" s="1"/>
  <c r="A737" i="6"/>
  <c r="B737" i="6"/>
  <c r="C737" i="6"/>
  <c r="A738" i="6"/>
  <c r="B738" i="6"/>
  <c r="C738" i="6"/>
  <c r="A739" i="6"/>
  <c r="B739" i="6"/>
  <c r="C739" i="6" s="1"/>
  <c r="A740" i="6"/>
  <c r="B740" i="6"/>
  <c r="C740" i="6" s="1"/>
  <c r="A741" i="6"/>
  <c r="B741" i="6"/>
  <c r="C741" i="6"/>
  <c r="A742" i="6"/>
  <c r="B742" i="6"/>
  <c r="C742" i="6" s="1"/>
  <c r="A743" i="6"/>
  <c r="B743" i="6"/>
  <c r="C743" i="6"/>
  <c r="A744" i="6"/>
  <c r="B744" i="6"/>
  <c r="C744" i="6" s="1"/>
  <c r="A745" i="6"/>
  <c r="B745" i="6"/>
  <c r="C745" i="6" s="1"/>
  <c r="A746" i="6"/>
  <c r="B746" i="6"/>
  <c r="C746" i="6"/>
  <c r="A747" i="6"/>
  <c r="B747" i="6"/>
  <c r="C747" i="6"/>
  <c r="A748" i="6"/>
  <c r="B748" i="6"/>
  <c r="C748" i="6" s="1"/>
  <c r="A749" i="6"/>
  <c r="B749" i="6"/>
  <c r="C749" i="6" s="1"/>
  <c r="A750" i="6"/>
  <c r="B750" i="6"/>
  <c r="C750" i="6"/>
  <c r="A751" i="6"/>
  <c r="B751" i="6"/>
  <c r="C751" i="6" s="1"/>
  <c r="A752" i="6"/>
  <c r="B752" i="6"/>
  <c r="C752" i="6" s="1"/>
  <c r="A753" i="6"/>
  <c r="B753" i="6"/>
  <c r="C753" i="6" s="1"/>
  <c r="A754" i="6"/>
  <c r="B754" i="6"/>
  <c r="C754" i="6"/>
  <c r="A755" i="6"/>
  <c r="B755" i="6"/>
  <c r="C755" i="6"/>
  <c r="A756" i="6"/>
  <c r="B756" i="6"/>
  <c r="C756" i="6" s="1"/>
  <c r="A757" i="6"/>
  <c r="B757" i="6"/>
  <c r="C757" i="6"/>
  <c r="A758" i="6"/>
  <c r="B758" i="6"/>
  <c r="C758" i="6" s="1"/>
  <c r="A759" i="6"/>
  <c r="B759" i="6"/>
  <c r="C759" i="6"/>
  <c r="A760" i="6"/>
  <c r="B760" i="6"/>
  <c r="C760" i="6" s="1"/>
  <c r="A761" i="6"/>
  <c r="B761" i="6"/>
  <c r="C761" i="6"/>
  <c r="A762" i="6"/>
  <c r="B762" i="6"/>
  <c r="C762" i="6" s="1"/>
  <c r="A763" i="6"/>
  <c r="B763" i="6"/>
  <c r="C763" i="6"/>
  <c r="A764" i="6"/>
  <c r="B764" i="6"/>
  <c r="C764" i="6" s="1"/>
  <c r="A765" i="6"/>
  <c r="B765" i="6"/>
  <c r="C765" i="6" s="1"/>
  <c r="A766" i="6"/>
  <c r="B766" i="6"/>
  <c r="C766" i="6"/>
  <c r="A767" i="6"/>
  <c r="B767" i="6"/>
  <c r="C767" i="6"/>
  <c r="A768" i="6"/>
  <c r="B768" i="6"/>
  <c r="C768" i="6" s="1"/>
  <c r="A769" i="6"/>
  <c r="B769" i="6"/>
  <c r="C769" i="6" s="1"/>
  <c r="A770" i="6"/>
  <c r="B770" i="6"/>
  <c r="C770" i="6" s="1"/>
  <c r="A771" i="6"/>
  <c r="B771" i="6"/>
  <c r="C771" i="6" s="1"/>
  <c r="A772" i="6"/>
  <c r="B772" i="6"/>
  <c r="C772" i="6" s="1"/>
  <c r="A773" i="6"/>
  <c r="B773" i="6"/>
  <c r="C773" i="6"/>
  <c r="A774" i="6"/>
  <c r="B774" i="6"/>
  <c r="C774" i="6" s="1"/>
  <c r="A775" i="6"/>
  <c r="B775" i="6"/>
  <c r="C775" i="6"/>
  <c r="A776" i="6"/>
  <c r="B776" i="6"/>
  <c r="C776" i="6" s="1"/>
  <c r="A777" i="6"/>
  <c r="B777" i="6"/>
  <c r="C777" i="6"/>
  <c r="A778" i="6"/>
  <c r="B778" i="6"/>
  <c r="C778" i="6"/>
  <c r="A779" i="6"/>
  <c r="B779" i="6"/>
  <c r="C779" i="6" s="1"/>
  <c r="A780" i="6"/>
  <c r="B780" i="6"/>
  <c r="C780" i="6" s="1"/>
  <c r="A781" i="6"/>
  <c r="B781" i="6"/>
  <c r="C781" i="6"/>
  <c r="A782" i="6"/>
  <c r="B782" i="6"/>
  <c r="C782" i="6"/>
  <c r="A783" i="6"/>
  <c r="B783" i="6"/>
  <c r="C783" i="6" s="1"/>
  <c r="A784" i="6"/>
  <c r="B784" i="6"/>
  <c r="C784" i="6" s="1"/>
  <c r="A785" i="6"/>
  <c r="B785" i="6"/>
  <c r="C785" i="6"/>
  <c r="A786" i="6"/>
  <c r="B786" i="6"/>
  <c r="C786" i="6" s="1"/>
  <c r="A787" i="6"/>
  <c r="B787" i="6"/>
  <c r="C787" i="6"/>
  <c r="A788" i="6"/>
  <c r="B788" i="6"/>
  <c r="C788" i="6" s="1"/>
  <c r="A789" i="6"/>
  <c r="B789" i="6"/>
  <c r="C789" i="6"/>
  <c r="A790" i="6"/>
  <c r="B790" i="6"/>
  <c r="C790" i="6"/>
  <c r="A791" i="6"/>
  <c r="B791" i="6"/>
  <c r="C791" i="6" s="1"/>
  <c r="A792" i="6"/>
  <c r="B792" i="6"/>
  <c r="C792" i="6" s="1"/>
  <c r="A793" i="6"/>
  <c r="B793" i="6"/>
  <c r="C793" i="6" s="1"/>
  <c r="A794" i="6"/>
  <c r="B794" i="6"/>
  <c r="C794" i="6" s="1"/>
  <c r="A795" i="6"/>
  <c r="B795" i="6"/>
  <c r="C795" i="6"/>
  <c r="A796" i="6"/>
  <c r="B796" i="6"/>
  <c r="C796" i="6" s="1"/>
  <c r="A797" i="6"/>
  <c r="B797" i="6"/>
  <c r="C797" i="6" s="1"/>
  <c r="A798" i="6"/>
  <c r="B798" i="6"/>
  <c r="C798" i="6"/>
  <c r="A799" i="6"/>
  <c r="B799" i="6"/>
  <c r="C799" i="6"/>
  <c r="A800" i="6"/>
  <c r="B800" i="6"/>
  <c r="C800" i="6" s="1"/>
  <c r="A801" i="6"/>
  <c r="B801" i="6"/>
  <c r="C801" i="6" s="1"/>
  <c r="A802" i="6"/>
  <c r="B802" i="6"/>
  <c r="C802" i="6"/>
  <c r="A803" i="6"/>
  <c r="B803" i="6"/>
  <c r="C803" i="6"/>
  <c r="A804" i="6"/>
  <c r="B804" i="6"/>
  <c r="C804" i="6" s="1"/>
  <c r="A805" i="6"/>
  <c r="B805" i="6"/>
  <c r="C805" i="6"/>
  <c r="A806" i="6"/>
  <c r="B806" i="6"/>
  <c r="C806" i="6" s="1"/>
  <c r="A807" i="6"/>
  <c r="B807" i="6"/>
  <c r="C807" i="6" s="1"/>
  <c r="A808" i="6"/>
  <c r="B808" i="6"/>
  <c r="C808" i="6" s="1"/>
  <c r="A809" i="6"/>
  <c r="B809" i="6"/>
  <c r="C809" i="6"/>
  <c r="A810" i="6"/>
  <c r="B810" i="6"/>
  <c r="C810" i="6"/>
  <c r="A811" i="6"/>
  <c r="B811" i="6"/>
  <c r="C811" i="6"/>
  <c r="A812" i="6"/>
  <c r="B812" i="6"/>
  <c r="C812" i="6" s="1"/>
  <c r="A813" i="6"/>
  <c r="B813" i="6"/>
  <c r="C813" i="6" s="1"/>
  <c r="A814" i="6"/>
  <c r="B814" i="6"/>
  <c r="C814" i="6" s="1"/>
  <c r="A815" i="6"/>
  <c r="B815" i="6"/>
  <c r="C815" i="6"/>
  <c r="A816" i="6"/>
  <c r="B816" i="6"/>
  <c r="C816" i="6" s="1"/>
  <c r="A817" i="6"/>
  <c r="B817" i="6"/>
  <c r="C817" i="6"/>
  <c r="A818" i="6"/>
  <c r="B818" i="6"/>
  <c r="C818" i="6"/>
  <c r="A819" i="6"/>
  <c r="B819" i="6"/>
  <c r="C819" i="6" s="1"/>
  <c r="A820" i="6"/>
  <c r="B820" i="6"/>
  <c r="C820" i="6" s="1"/>
  <c r="A821" i="6"/>
  <c r="B821" i="6"/>
  <c r="C821" i="6" s="1"/>
  <c r="A822" i="6"/>
  <c r="B822" i="6"/>
  <c r="C822" i="6" s="1"/>
  <c r="A823" i="6"/>
  <c r="B823" i="6"/>
  <c r="C823" i="6"/>
  <c r="A824" i="6"/>
  <c r="B824" i="6"/>
  <c r="C824" i="6" s="1"/>
  <c r="A825" i="6"/>
  <c r="B825" i="6"/>
  <c r="C825" i="6" s="1"/>
  <c r="A826" i="6"/>
  <c r="B826" i="6"/>
  <c r="C826" i="6"/>
  <c r="A827" i="6"/>
  <c r="B827" i="6"/>
  <c r="C827" i="6" s="1"/>
  <c r="A828" i="6"/>
  <c r="B828" i="6"/>
  <c r="C828" i="6" s="1"/>
  <c r="A829" i="6"/>
  <c r="B829" i="6"/>
  <c r="C829" i="6" s="1"/>
  <c r="A830" i="6"/>
  <c r="B830" i="6"/>
  <c r="C830" i="6"/>
  <c r="A831" i="6"/>
  <c r="B831" i="6"/>
  <c r="C831" i="6" s="1"/>
  <c r="A832" i="6"/>
  <c r="B832" i="6"/>
  <c r="C832" i="6" s="1"/>
  <c r="A833" i="6"/>
  <c r="B833" i="6"/>
  <c r="C833" i="6"/>
  <c r="A834" i="6"/>
  <c r="B834" i="6"/>
  <c r="C834" i="6" s="1"/>
  <c r="A835" i="6"/>
  <c r="B835" i="6"/>
  <c r="C835" i="6"/>
  <c r="A836" i="6"/>
  <c r="B836" i="6"/>
  <c r="C836" i="6" s="1"/>
  <c r="A837" i="6"/>
  <c r="B837" i="6"/>
  <c r="C837" i="6"/>
  <c r="A838" i="6"/>
  <c r="B838" i="6"/>
  <c r="C838" i="6" s="1"/>
  <c r="A839" i="6"/>
  <c r="B839" i="6"/>
  <c r="C839" i="6"/>
  <c r="A840" i="6"/>
  <c r="B840" i="6"/>
  <c r="C840" i="6" s="1"/>
  <c r="A841" i="6"/>
  <c r="B841" i="6"/>
  <c r="C841" i="6" s="1"/>
  <c r="A842" i="6"/>
  <c r="B842" i="6"/>
  <c r="C842" i="6"/>
  <c r="A843" i="6"/>
  <c r="B843" i="6"/>
  <c r="C843" i="6" s="1"/>
  <c r="A844" i="6"/>
  <c r="B844" i="6"/>
  <c r="C844" i="6" s="1"/>
  <c r="A845" i="6"/>
  <c r="B845" i="6"/>
  <c r="C845" i="6"/>
  <c r="A846" i="6"/>
  <c r="B846" i="6"/>
  <c r="C846" i="6"/>
  <c r="A847" i="6"/>
  <c r="B847" i="6"/>
  <c r="C847" i="6" s="1"/>
  <c r="A848" i="6"/>
  <c r="B848" i="6"/>
  <c r="C848" i="6" s="1"/>
  <c r="A849" i="6"/>
  <c r="B849" i="6"/>
  <c r="C849" i="6"/>
  <c r="A850" i="6"/>
  <c r="B850" i="6"/>
  <c r="C850" i="6"/>
  <c r="A851" i="6"/>
  <c r="B851" i="6"/>
  <c r="C851" i="6"/>
  <c r="A852" i="6"/>
  <c r="B852" i="6"/>
  <c r="C852" i="6" s="1"/>
  <c r="A853" i="6"/>
  <c r="B853" i="6"/>
  <c r="C853" i="6"/>
  <c r="A854" i="6"/>
  <c r="B854" i="6"/>
  <c r="C854" i="6" s="1"/>
  <c r="A855" i="6"/>
  <c r="B855" i="6"/>
  <c r="C855" i="6" s="1"/>
  <c r="A856" i="6"/>
  <c r="B856" i="6"/>
  <c r="C856" i="6" s="1"/>
  <c r="A857" i="6"/>
  <c r="B857" i="6"/>
  <c r="C857" i="6"/>
  <c r="A858" i="6"/>
  <c r="B858" i="6"/>
  <c r="C858" i="6"/>
  <c r="A859" i="6"/>
  <c r="B859" i="6"/>
  <c r="C859" i="6"/>
  <c r="A860" i="6"/>
  <c r="B860" i="6"/>
  <c r="C860" i="6" s="1"/>
  <c r="A861" i="6"/>
  <c r="B861" i="6"/>
  <c r="C861" i="6" s="1"/>
  <c r="A862" i="6"/>
  <c r="B862" i="6"/>
  <c r="C862" i="6"/>
  <c r="A863" i="6"/>
  <c r="B863" i="6"/>
  <c r="C863" i="6"/>
  <c r="A864" i="6"/>
  <c r="B864" i="6"/>
  <c r="C864" i="6" s="1"/>
  <c r="A865" i="6"/>
  <c r="B865" i="6"/>
  <c r="C865" i="6" s="1"/>
  <c r="A866" i="6"/>
  <c r="B866" i="6"/>
  <c r="C866" i="6"/>
  <c r="A867" i="6"/>
  <c r="B867" i="6"/>
  <c r="C867" i="6" s="1"/>
  <c r="A868" i="6"/>
  <c r="B868" i="6"/>
  <c r="C868" i="6" s="1"/>
  <c r="A869" i="6"/>
  <c r="B869" i="6"/>
  <c r="C869" i="6"/>
  <c r="A870" i="6"/>
  <c r="B870" i="6"/>
  <c r="C870" i="6" s="1"/>
  <c r="A871" i="6"/>
  <c r="B871" i="6"/>
  <c r="C871" i="6"/>
  <c r="A872" i="6"/>
  <c r="B872" i="6"/>
  <c r="C872" i="6" s="1"/>
  <c r="A873" i="6"/>
  <c r="B873" i="6"/>
  <c r="C873" i="6" s="1"/>
  <c r="A874" i="6"/>
  <c r="B874" i="6"/>
  <c r="C874" i="6" s="1"/>
  <c r="A875" i="6"/>
  <c r="B875" i="6"/>
  <c r="C875" i="6"/>
  <c r="A876" i="6"/>
  <c r="B876" i="6"/>
  <c r="C876" i="6" s="1"/>
  <c r="A877" i="6"/>
  <c r="B877" i="6"/>
  <c r="C877" i="6"/>
  <c r="A878" i="6"/>
  <c r="B878" i="6"/>
  <c r="C878" i="6"/>
  <c r="A879" i="6"/>
  <c r="B879" i="6"/>
  <c r="C879" i="6"/>
  <c r="A880" i="6"/>
  <c r="B880" i="6"/>
  <c r="C880" i="6" s="1"/>
  <c r="A881" i="6"/>
  <c r="B881" i="6"/>
  <c r="C881" i="6"/>
  <c r="A882" i="6"/>
  <c r="B882" i="6"/>
  <c r="C882" i="6"/>
  <c r="A883" i="6"/>
  <c r="B883" i="6"/>
  <c r="C883" i="6" s="1"/>
  <c r="A884" i="6"/>
  <c r="B884" i="6"/>
  <c r="C884" i="6" s="1"/>
  <c r="A885" i="6"/>
  <c r="B885" i="6"/>
  <c r="C885" i="6"/>
  <c r="A886" i="6"/>
  <c r="B886" i="6"/>
  <c r="C886" i="6" s="1"/>
  <c r="A887" i="6"/>
  <c r="B887" i="6"/>
  <c r="C887" i="6" s="1"/>
  <c r="A888" i="6"/>
  <c r="B888" i="6"/>
  <c r="C888" i="6" s="1"/>
  <c r="A889" i="6"/>
  <c r="B889" i="6"/>
  <c r="C889" i="6" s="1"/>
  <c r="A890" i="6"/>
  <c r="B890" i="6"/>
  <c r="C890" i="6" s="1"/>
  <c r="A891" i="6"/>
  <c r="B891" i="6"/>
  <c r="C891" i="6"/>
  <c r="A892" i="6"/>
  <c r="B892" i="6"/>
  <c r="C892" i="6" s="1"/>
  <c r="A893" i="6"/>
  <c r="B893" i="6"/>
  <c r="C893" i="6"/>
  <c r="A894" i="6"/>
  <c r="B894" i="6"/>
  <c r="C894" i="6"/>
  <c r="A895" i="6"/>
  <c r="B895" i="6"/>
  <c r="C895" i="6" s="1"/>
  <c r="A896" i="6"/>
  <c r="B896" i="6"/>
  <c r="C896" i="6" s="1"/>
  <c r="A897" i="6"/>
  <c r="B897" i="6"/>
  <c r="C897" i="6"/>
  <c r="A898" i="6"/>
  <c r="B898" i="6"/>
  <c r="C898" i="6"/>
  <c r="A899" i="6"/>
  <c r="B899" i="6"/>
  <c r="C899" i="6" s="1"/>
  <c r="A900" i="6"/>
  <c r="B900" i="6"/>
  <c r="C900" i="6" s="1"/>
  <c r="A901" i="6"/>
  <c r="B901" i="6"/>
  <c r="C901" i="6" s="1"/>
  <c r="A902" i="6"/>
  <c r="B902" i="6"/>
  <c r="C902" i="6" s="1"/>
  <c r="A903" i="6"/>
  <c r="B903" i="6"/>
  <c r="C903" i="6"/>
  <c r="A904" i="6"/>
  <c r="B904" i="6"/>
  <c r="C904" i="6" s="1"/>
  <c r="A905" i="6"/>
  <c r="B905" i="6"/>
  <c r="C905" i="6"/>
  <c r="A906" i="6"/>
  <c r="B906" i="6"/>
  <c r="C906" i="6"/>
  <c r="A907" i="6"/>
  <c r="B907" i="6"/>
  <c r="C907" i="6"/>
  <c r="A908" i="6"/>
  <c r="B908" i="6"/>
  <c r="C908" i="6" s="1"/>
  <c r="A909" i="6"/>
  <c r="B909" i="6"/>
  <c r="C909" i="6"/>
  <c r="A910" i="6"/>
  <c r="B910" i="6"/>
  <c r="C910" i="6" s="1"/>
  <c r="A911" i="6"/>
  <c r="B911" i="6"/>
  <c r="C911" i="6"/>
  <c r="A912" i="6"/>
  <c r="B912" i="6"/>
  <c r="C912" i="6" s="1"/>
  <c r="A913" i="6"/>
  <c r="B913" i="6"/>
  <c r="C913" i="6" s="1"/>
  <c r="A914" i="6"/>
  <c r="B914" i="6"/>
  <c r="C914" i="6" s="1"/>
  <c r="A915" i="6"/>
  <c r="B915" i="6"/>
  <c r="C915" i="6" s="1"/>
  <c r="A916" i="6"/>
  <c r="B916" i="6"/>
  <c r="C916" i="6" s="1"/>
  <c r="A917" i="6"/>
  <c r="B917" i="6"/>
  <c r="C917" i="6" s="1"/>
  <c r="A918" i="6"/>
  <c r="B918" i="6"/>
  <c r="C918" i="6"/>
  <c r="A919" i="6"/>
  <c r="B919" i="6"/>
  <c r="C919" i="6" s="1"/>
  <c r="A920" i="6"/>
  <c r="B920" i="6"/>
  <c r="C920" i="6" s="1"/>
  <c r="A921" i="6"/>
  <c r="B921" i="6"/>
  <c r="C921" i="6" s="1"/>
  <c r="A922" i="6"/>
  <c r="B922" i="6"/>
  <c r="C922" i="6" s="1"/>
  <c r="A923" i="6"/>
  <c r="B923" i="6"/>
  <c r="C923" i="6" s="1"/>
  <c r="A924" i="6"/>
  <c r="B924" i="6"/>
  <c r="C924" i="6" s="1"/>
  <c r="A925" i="6"/>
  <c r="B925" i="6"/>
  <c r="C925" i="6" s="1"/>
  <c r="A926" i="6"/>
  <c r="B926" i="6"/>
  <c r="C926" i="6" s="1"/>
  <c r="A927" i="6"/>
  <c r="B927" i="6"/>
  <c r="C927" i="6" s="1"/>
  <c r="A928" i="6"/>
  <c r="B928" i="6"/>
  <c r="C928" i="6" s="1"/>
  <c r="A929" i="6"/>
  <c r="B929" i="6"/>
  <c r="C929" i="6"/>
  <c r="A930" i="6"/>
  <c r="B930" i="6"/>
  <c r="C930" i="6"/>
  <c r="A931" i="6"/>
  <c r="B931" i="6"/>
  <c r="C931" i="6"/>
  <c r="A932" i="6"/>
  <c r="B932" i="6"/>
  <c r="C932" i="6" s="1"/>
  <c r="A933" i="6"/>
  <c r="B933" i="6"/>
  <c r="C933" i="6"/>
  <c r="A934" i="6"/>
  <c r="B934" i="6"/>
  <c r="C934" i="6" s="1"/>
  <c r="A935" i="6"/>
  <c r="B935" i="6"/>
  <c r="C935" i="6" s="1"/>
  <c r="A936" i="6"/>
  <c r="B936" i="6"/>
  <c r="C936" i="6" s="1"/>
  <c r="A937" i="6"/>
  <c r="B937" i="6"/>
  <c r="C937" i="6" s="1"/>
  <c r="A938" i="6"/>
  <c r="B938" i="6"/>
  <c r="C938" i="6" s="1"/>
  <c r="A939" i="6"/>
  <c r="B939" i="6"/>
  <c r="C939" i="6" s="1"/>
  <c r="A940" i="6"/>
  <c r="B940" i="6"/>
  <c r="C940" i="6" s="1"/>
  <c r="A941" i="6"/>
  <c r="B941" i="6"/>
  <c r="C941" i="6" s="1"/>
  <c r="A942" i="6"/>
  <c r="B942" i="6"/>
  <c r="C942" i="6"/>
  <c r="A943" i="6"/>
  <c r="B943" i="6"/>
  <c r="C943" i="6"/>
  <c r="A944" i="6"/>
  <c r="B944" i="6"/>
  <c r="C944" i="6" s="1"/>
  <c r="A945" i="6"/>
  <c r="B945" i="6"/>
  <c r="C945" i="6"/>
  <c r="A946" i="6"/>
  <c r="B946" i="6"/>
  <c r="C946" i="6"/>
  <c r="A947" i="6"/>
  <c r="B947" i="6"/>
  <c r="C947" i="6" s="1"/>
  <c r="A948" i="6"/>
  <c r="B948" i="6"/>
  <c r="C948" i="6" s="1"/>
  <c r="A949" i="6"/>
  <c r="B949" i="6"/>
  <c r="C949" i="6"/>
  <c r="A950" i="6"/>
  <c r="B950" i="6"/>
  <c r="C950" i="6" s="1"/>
  <c r="A951" i="6"/>
  <c r="B951" i="6"/>
  <c r="C951" i="6"/>
  <c r="A952" i="6"/>
  <c r="B952" i="6"/>
  <c r="C952" i="6" s="1"/>
  <c r="A953" i="6"/>
  <c r="B953" i="6"/>
  <c r="C953" i="6" s="1"/>
  <c r="A954" i="6"/>
  <c r="B954" i="6"/>
  <c r="C954" i="6"/>
  <c r="A955" i="6"/>
  <c r="B955" i="6"/>
  <c r="C955" i="6"/>
  <c r="A956" i="6"/>
  <c r="B956" i="6"/>
  <c r="C956" i="6" s="1"/>
  <c r="A957" i="6"/>
  <c r="B957" i="6"/>
  <c r="C957" i="6"/>
  <c r="A958" i="6"/>
  <c r="B958" i="6"/>
  <c r="C958" i="6"/>
  <c r="A959" i="6"/>
  <c r="B959" i="6"/>
  <c r="C959" i="6"/>
  <c r="A960" i="6"/>
  <c r="B960" i="6"/>
  <c r="C960" i="6" s="1"/>
  <c r="A961" i="6"/>
  <c r="B961" i="6"/>
  <c r="C961" i="6"/>
  <c r="A962" i="6"/>
  <c r="B962" i="6"/>
  <c r="C962" i="6" s="1"/>
  <c r="A963" i="6"/>
  <c r="B963" i="6"/>
  <c r="C963" i="6" s="1"/>
  <c r="A964" i="6"/>
  <c r="B964" i="6"/>
  <c r="C964" i="6" s="1"/>
  <c r="A965" i="6"/>
  <c r="B965" i="6"/>
  <c r="C965" i="6"/>
  <c r="A966" i="6"/>
  <c r="B966" i="6"/>
  <c r="C966" i="6"/>
  <c r="A967" i="6"/>
  <c r="B967" i="6"/>
  <c r="C967" i="6"/>
  <c r="A968" i="6"/>
  <c r="B968" i="6"/>
  <c r="C968" i="6" s="1"/>
  <c r="A969" i="6"/>
  <c r="B969" i="6"/>
  <c r="C969" i="6"/>
  <c r="A970" i="6"/>
  <c r="B970" i="6"/>
  <c r="C970" i="6" s="1"/>
  <c r="A971" i="6"/>
  <c r="B971" i="6"/>
  <c r="C971" i="6" s="1"/>
  <c r="A972" i="6"/>
  <c r="B972" i="6"/>
  <c r="C972" i="6" s="1"/>
  <c r="A973" i="6"/>
  <c r="B973" i="6"/>
  <c r="C973" i="6"/>
  <c r="A974" i="6"/>
  <c r="B974" i="6"/>
  <c r="C974" i="6" s="1"/>
  <c r="A975" i="6"/>
  <c r="B975" i="6"/>
  <c r="C975" i="6"/>
  <c r="A976" i="6"/>
  <c r="B976" i="6"/>
  <c r="C976" i="6" s="1"/>
  <c r="A977" i="6"/>
  <c r="B977" i="6"/>
  <c r="C977" i="6"/>
  <c r="A978" i="6"/>
  <c r="B978" i="6"/>
  <c r="C978" i="6"/>
  <c r="A979" i="6"/>
  <c r="B979" i="6"/>
  <c r="C979" i="6" s="1"/>
  <c r="A980" i="6"/>
  <c r="B980" i="6"/>
  <c r="C980" i="6" s="1"/>
  <c r="A981" i="6"/>
  <c r="B981" i="6"/>
  <c r="C981" i="6"/>
  <c r="A982" i="6"/>
  <c r="B982" i="6"/>
  <c r="C982" i="6"/>
  <c r="A983" i="6"/>
  <c r="B983" i="6"/>
  <c r="C983" i="6" s="1"/>
  <c r="A984" i="6"/>
  <c r="B984" i="6"/>
  <c r="C984" i="6" s="1"/>
  <c r="A985" i="6"/>
  <c r="B985" i="6"/>
  <c r="C985" i="6" s="1"/>
  <c r="A986" i="6"/>
  <c r="B986" i="6"/>
  <c r="C986" i="6" s="1"/>
  <c r="A987" i="6"/>
  <c r="B987" i="6"/>
  <c r="C987" i="6" s="1"/>
  <c r="A988" i="6"/>
  <c r="B988" i="6"/>
  <c r="C988" i="6" s="1"/>
  <c r="A989" i="6"/>
  <c r="B989" i="6"/>
  <c r="C989" i="6" s="1"/>
  <c r="A990" i="6"/>
  <c r="B990" i="6"/>
  <c r="C990" i="6"/>
  <c r="A991" i="6"/>
  <c r="B991" i="6"/>
  <c r="C991" i="6"/>
  <c r="A992" i="6"/>
  <c r="B992" i="6"/>
  <c r="C992" i="6" s="1"/>
  <c r="A993" i="6"/>
  <c r="B993" i="6"/>
  <c r="C993" i="6"/>
  <c r="A994" i="6"/>
  <c r="B994" i="6"/>
  <c r="C994" i="6"/>
  <c r="A995" i="6"/>
  <c r="B995" i="6"/>
  <c r="C995" i="6"/>
  <c r="A996" i="6"/>
  <c r="B996" i="6"/>
  <c r="C996" i="6" s="1"/>
  <c r="A997" i="6"/>
  <c r="B997" i="6"/>
  <c r="C997" i="6" s="1"/>
  <c r="A998" i="6"/>
  <c r="B998" i="6"/>
  <c r="C998" i="6" s="1"/>
  <c r="A999" i="6"/>
  <c r="B999" i="6"/>
  <c r="C999" i="6" s="1"/>
  <c r="A1000" i="6"/>
  <c r="B1000" i="6"/>
  <c r="C1000" i="6" s="1"/>
  <c r="A1001" i="6"/>
  <c r="B1001" i="6"/>
  <c r="C1001" i="6"/>
  <c r="A1002" i="6"/>
  <c r="B1002" i="6"/>
  <c r="C1002" i="6" s="1"/>
  <c r="A1003" i="6"/>
  <c r="B1003" i="6"/>
  <c r="C1003" i="6"/>
  <c r="A1004" i="6"/>
  <c r="B1004" i="6"/>
  <c r="C1004" i="6" s="1"/>
  <c r="A1005" i="6"/>
  <c r="B1005" i="6"/>
  <c r="C1005" i="6"/>
  <c r="A1006" i="6"/>
  <c r="B1006" i="6"/>
  <c r="C1006" i="6"/>
  <c r="A1007" i="6"/>
  <c r="B1007" i="6"/>
  <c r="C1007" i="6"/>
  <c r="A1008" i="6"/>
  <c r="B1008" i="6"/>
  <c r="C1008" i="6" s="1"/>
  <c r="A1009" i="6"/>
  <c r="B1009" i="6"/>
  <c r="C1009" i="6"/>
  <c r="A1010" i="6"/>
  <c r="B1010" i="6"/>
  <c r="C1010" i="6" s="1"/>
  <c r="A1011" i="6"/>
  <c r="B1011" i="6"/>
  <c r="C1011" i="6" s="1"/>
  <c r="A1012" i="6"/>
  <c r="B1012" i="6"/>
  <c r="C1012" i="6" s="1"/>
  <c r="A1013" i="6"/>
  <c r="B1013" i="6"/>
  <c r="C1013" i="6" s="1"/>
  <c r="A1014" i="6"/>
  <c r="B1014" i="6"/>
  <c r="C1014" i="6" s="1"/>
  <c r="A1015" i="6"/>
  <c r="B1015" i="6"/>
  <c r="C1015" i="6" s="1"/>
  <c r="A1016" i="6"/>
  <c r="B1016" i="6"/>
  <c r="C1016" i="6" s="1"/>
  <c r="A1017" i="6"/>
  <c r="B1017" i="6"/>
  <c r="C1017" i="6" s="1"/>
  <c r="A1018" i="6"/>
  <c r="B1018" i="6"/>
  <c r="C1018" i="6"/>
  <c r="A1019" i="6"/>
  <c r="B1019" i="6"/>
  <c r="C1019" i="6"/>
  <c r="A1020" i="6"/>
  <c r="B1020" i="6"/>
  <c r="C1020" i="6" s="1"/>
  <c r="A1021" i="6"/>
  <c r="B1021" i="6"/>
  <c r="C1021" i="6" s="1"/>
  <c r="A1022" i="6"/>
  <c r="B1022" i="6"/>
  <c r="C1022" i="6"/>
  <c r="A1023" i="6"/>
  <c r="B1023" i="6"/>
  <c r="C1023" i="6" s="1"/>
  <c r="A1024" i="6"/>
  <c r="B1024" i="6"/>
  <c r="C1024" i="6" s="1"/>
  <c r="A1025" i="6"/>
  <c r="B1025" i="6"/>
  <c r="C1025" i="6"/>
  <c r="A1026" i="6"/>
  <c r="B1026" i="6"/>
  <c r="C1026" i="6" s="1"/>
  <c r="A1027" i="6"/>
  <c r="B1027" i="6"/>
  <c r="C1027" i="6" s="1"/>
  <c r="A1028" i="6"/>
  <c r="B1028" i="6"/>
  <c r="C1028" i="6" s="1"/>
  <c r="A1029" i="6"/>
  <c r="B1029" i="6"/>
  <c r="C1029" i="6"/>
  <c r="A1030" i="6"/>
  <c r="B1030" i="6"/>
  <c r="C1030" i="6" s="1"/>
  <c r="A1031" i="6"/>
  <c r="B1031" i="6"/>
  <c r="C1031" i="6"/>
  <c r="A1032" i="6"/>
  <c r="B1032" i="6"/>
  <c r="C1032" i="6" s="1"/>
  <c r="A1033" i="6"/>
  <c r="B1033" i="6"/>
  <c r="C1033" i="6" s="1"/>
  <c r="A1034" i="6"/>
  <c r="B1034" i="6"/>
  <c r="C1034" i="6"/>
  <c r="A1035" i="6"/>
  <c r="B1035" i="6"/>
  <c r="C1035" i="6" s="1"/>
  <c r="A1036" i="6"/>
  <c r="B1036" i="6"/>
  <c r="C1036" i="6" s="1"/>
  <c r="A1037" i="6"/>
  <c r="B1037" i="6"/>
  <c r="C1037" i="6" s="1"/>
  <c r="A1038" i="6"/>
  <c r="B1038" i="6"/>
  <c r="C1038" i="6"/>
  <c r="A1039" i="6"/>
  <c r="B1039" i="6"/>
  <c r="C1039" i="6" s="1"/>
  <c r="A1040" i="6"/>
  <c r="B1040" i="6"/>
  <c r="C1040" i="6" s="1"/>
  <c r="A1041" i="6"/>
  <c r="B1041" i="6"/>
  <c r="C1041" i="6"/>
  <c r="A1042" i="6"/>
  <c r="B1042" i="6"/>
  <c r="C1042" i="6"/>
  <c r="A1043" i="6"/>
  <c r="B1043" i="6"/>
  <c r="C1043" i="6"/>
  <c r="A1044" i="6"/>
  <c r="B1044" i="6"/>
  <c r="C1044" i="6" s="1"/>
  <c r="A1045" i="6"/>
  <c r="B1045" i="6"/>
  <c r="C1045" i="6" s="1"/>
  <c r="A1046" i="6"/>
  <c r="B1046" i="6"/>
  <c r="C1046" i="6" s="1"/>
  <c r="A1047" i="6"/>
  <c r="B1047" i="6"/>
  <c r="C1047" i="6" s="1"/>
  <c r="A1048" i="6"/>
  <c r="B1048" i="6"/>
  <c r="C1048" i="6" s="1"/>
  <c r="A1049" i="6"/>
  <c r="B1049" i="6"/>
  <c r="C1049" i="6"/>
  <c r="A1050" i="6"/>
  <c r="B1050" i="6"/>
  <c r="C1050" i="6" s="1"/>
  <c r="A1051" i="6"/>
  <c r="B1051" i="6"/>
  <c r="C1051" i="6"/>
  <c r="A1052" i="6"/>
  <c r="B1052" i="6"/>
  <c r="C1052" i="6" s="1"/>
  <c r="A1053" i="6"/>
  <c r="B1053" i="6"/>
  <c r="C1053" i="6" s="1"/>
  <c r="A1054" i="6"/>
  <c r="B1054" i="6"/>
  <c r="C1054" i="6" s="1"/>
  <c r="A1055" i="6"/>
  <c r="B1055" i="6"/>
  <c r="C1055" i="6"/>
  <c r="A1056" i="6"/>
  <c r="B1056" i="6"/>
  <c r="C1056" i="6" s="1"/>
  <c r="A1057" i="6"/>
  <c r="B1057" i="6"/>
  <c r="C1057" i="6" s="1"/>
  <c r="A1058" i="6"/>
  <c r="B1058" i="6"/>
  <c r="C1058" i="6"/>
  <c r="A1059" i="6"/>
  <c r="B1059" i="6"/>
  <c r="C1059" i="6" s="1"/>
  <c r="A1060" i="6"/>
  <c r="B1060" i="6"/>
  <c r="C1060" i="6" s="1"/>
  <c r="A1061" i="6"/>
  <c r="B1061" i="6"/>
  <c r="C1061" i="6"/>
  <c r="A1062" i="6"/>
  <c r="B1062" i="6"/>
  <c r="C1062" i="6" s="1"/>
  <c r="A1063" i="6"/>
  <c r="B1063" i="6"/>
  <c r="C1063" i="6" s="1"/>
  <c r="A1064" i="6"/>
  <c r="B1064" i="6"/>
  <c r="C1064" i="6" s="1"/>
  <c r="A1065" i="6"/>
  <c r="B1065" i="6"/>
  <c r="C1065" i="6" s="1"/>
  <c r="A1066" i="6"/>
  <c r="B1066" i="6"/>
  <c r="C1066" i="6" s="1"/>
  <c r="A1067" i="6"/>
  <c r="B1067" i="6"/>
  <c r="C1067" i="6"/>
  <c r="A1068" i="6"/>
  <c r="B1068" i="6"/>
  <c r="C1068" i="6" s="1"/>
  <c r="A1069" i="6"/>
  <c r="B1069" i="6"/>
  <c r="C1069" i="6"/>
  <c r="A1070" i="6"/>
  <c r="B1070" i="6"/>
  <c r="C1070" i="6"/>
  <c r="A1071" i="6"/>
  <c r="B1071" i="6"/>
  <c r="C1071" i="6"/>
  <c r="A1072" i="6"/>
  <c r="B1072" i="6"/>
  <c r="C1072" i="6" s="1"/>
  <c r="A1073" i="6"/>
  <c r="B1073" i="6"/>
  <c r="C1073" i="6"/>
  <c r="A1074" i="6"/>
  <c r="B1074" i="6"/>
  <c r="C1074" i="6"/>
  <c r="A1075" i="6"/>
  <c r="B1075" i="6"/>
  <c r="C1075" i="6" s="1"/>
  <c r="A1076" i="6"/>
  <c r="B1076" i="6"/>
  <c r="C1076" i="6" s="1"/>
  <c r="A1077" i="6"/>
  <c r="B1077" i="6"/>
  <c r="C1077" i="6"/>
  <c r="A1078" i="6"/>
  <c r="B1078" i="6"/>
  <c r="C1078" i="6" s="1"/>
  <c r="A1079" i="6"/>
  <c r="B1079" i="6"/>
  <c r="C1079" i="6" s="1"/>
  <c r="A1080" i="6"/>
  <c r="B1080" i="6"/>
  <c r="C1080" i="6" s="1"/>
  <c r="A1081" i="6"/>
  <c r="B1081" i="6"/>
  <c r="C1081" i="6" s="1"/>
  <c r="A1082" i="6"/>
  <c r="B1082" i="6"/>
  <c r="C1082" i="6"/>
  <c r="A1083" i="6"/>
  <c r="B1083" i="6"/>
  <c r="C1083" i="6"/>
  <c r="A1084" i="6"/>
  <c r="B1084" i="6"/>
  <c r="C1084" i="6" s="1"/>
  <c r="A1085" i="6"/>
  <c r="B1085" i="6"/>
  <c r="C1085" i="6"/>
  <c r="A1086" i="6"/>
  <c r="B1086" i="6"/>
  <c r="C1086" i="6"/>
  <c r="A1087" i="6"/>
  <c r="B1087" i="6"/>
  <c r="C1087" i="6" s="1"/>
  <c r="A1088" i="6"/>
  <c r="B1088" i="6"/>
  <c r="C1088" i="6" s="1"/>
  <c r="A1089" i="6"/>
  <c r="B1089" i="6"/>
  <c r="C1089" i="6"/>
  <c r="A1090" i="6"/>
  <c r="B1090" i="6"/>
  <c r="C1090" i="6"/>
  <c r="A1091" i="6"/>
  <c r="B1091" i="6"/>
  <c r="C1091" i="6"/>
  <c r="A1092" i="6"/>
  <c r="B1092" i="6"/>
  <c r="C1092" i="6" s="1"/>
  <c r="A1093" i="6"/>
  <c r="B1093" i="6"/>
  <c r="C1093" i="6" s="1"/>
  <c r="A1094" i="6"/>
  <c r="B1094" i="6"/>
  <c r="C1094" i="6" s="1"/>
  <c r="A1095" i="6"/>
  <c r="B1095" i="6"/>
  <c r="C1095" i="6" s="1"/>
  <c r="A1096" i="6"/>
  <c r="B1096" i="6"/>
  <c r="C1096" i="6" s="1"/>
  <c r="A1097" i="6"/>
  <c r="B1097" i="6"/>
  <c r="C1097" i="6" s="1"/>
  <c r="A1098" i="6"/>
  <c r="B1098" i="6"/>
  <c r="C1098" i="6"/>
  <c r="A1099" i="6"/>
  <c r="B1099" i="6"/>
  <c r="C1099" i="6"/>
  <c r="A1100" i="6"/>
  <c r="B1100" i="6"/>
  <c r="C1100" i="6" s="1"/>
  <c r="A1101" i="6"/>
  <c r="B1101" i="6"/>
  <c r="C1101" i="6"/>
  <c r="A1102" i="6"/>
  <c r="B1102" i="6"/>
  <c r="C1102" i="6" s="1"/>
  <c r="A1103" i="6"/>
  <c r="B1103" i="6"/>
  <c r="C1103" i="6"/>
  <c r="A1104" i="6"/>
  <c r="B1104" i="6"/>
  <c r="C1104" i="6" s="1"/>
  <c r="A1105" i="6"/>
  <c r="B1105" i="6"/>
  <c r="C1105" i="6" s="1"/>
  <c r="A1106" i="6"/>
  <c r="B1106" i="6"/>
  <c r="C1106" i="6" s="1"/>
  <c r="A1107" i="6"/>
  <c r="B1107" i="6"/>
  <c r="C1107" i="6" s="1"/>
  <c r="A1108" i="6"/>
  <c r="B1108" i="6"/>
  <c r="C1108" i="6" s="1"/>
  <c r="A1109" i="6"/>
  <c r="B1109" i="6"/>
  <c r="C1109" i="6"/>
  <c r="A1110" i="6"/>
  <c r="B1110" i="6"/>
  <c r="C1110" i="6"/>
  <c r="A1111" i="6"/>
  <c r="B1111" i="6"/>
  <c r="C1111" i="6" s="1"/>
  <c r="A1112" i="6"/>
  <c r="B1112" i="6"/>
  <c r="C1112" i="6" s="1"/>
  <c r="A1113" i="6"/>
  <c r="B1113" i="6"/>
  <c r="C1113" i="6" s="1"/>
  <c r="A1114" i="6"/>
  <c r="B1114" i="6"/>
  <c r="C1114" i="6" s="1"/>
  <c r="A1115" i="6"/>
  <c r="B1115" i="6"/>
  <c r="C1115" i="6" s="1"/>
  <c r="A1116" i="6"/>
  <c r="B1116" i="6"/>
  <c r="C1116" i="6" s="1"/>
  <c r="A1117" i="6"/>
  <c r="B1117" i="6"/>
  <c r="C1117" i="6" s="1"/>
  <c r="A1118" i="6"/>
  <c r="B1118" i="6"/>
  <c r="C1118" i="6"/>
  <c r="A1119" i="6"/>
  <c r="B1119" i="6"/>
  <c r="C1119" i="6" s="1"/>
  <c r="A1120" i="6"/>
  <c r="B1120" i="6"/>
  <c r="C1120" i="6" s="1"/>
  <c r="A1121" i="6"/>
  <c r="B1121" i="6"/>
  <c r="C1121" i="6"/>
  <c r="A1122" i="6"/>
  <c r="B1122" i="6"/>
  <c r="C1122" i="6" s="1"/>
  <c r="A1123" i="6"/>
  <c r="B1123" i="6"/>
  <c r="C1123" i="6"/>
  <c r="A1124" i="6"/>
  <c r="B1124" i="6"/>
  <c r="C1124" i="6" s="1"/>
  <c r="A1125" i="6"/>
  <c r="B1125" i="6"/>
  <c r="C1125" i="6"/>
  <c r="A1126" i="6"/>
  <c r="B1126" i="6"/>
  <c r="C1126" i="6"/>
  <c r="A1127" i="6"/>
  <c r="B1127" i="6"/>
  <c r="C1127" i="6" s="1"/>
  <c r="A1128" i="6"/>
  <c r="B1128" i="6"/>
  <c r="C1128" i="6" s="1"/>
  <c r="A1129" i="6"/>
  <c r="B1129" i="6"/>
  <c r="C1129" i="6" s="1"/>
  <c r="A1130" i="6"/>
  <c r="B1130" i="6"/>
  <c r="C1130" i="6"/>
  <c r="A1131" i="6"/>
  <c r="B1131" i="6"/>
  <c r="C1131" i="6"/>
  <c r="A1132" i="6"/>
  <c r="B1132" i="6"/>
  <c r="C1132" i="6" s="1"/>
  <c r="A1133" i="6"/>
  <c r="B1133" i="6"/>
  <c r="C1133" i="6" s="1"/>
  <c r="A1134" i="6"/>
  <c r="B1134" i="6"/>
  <c r="C1134" i="6"/>
  <c r="A1135" i="6"/>
  <c r="B1135" i="6"/>
  <c r="C1135" i="6"/>
  <c r="A1136" i="6"/>
  <c r="B1136" i="6"/>
  <c r="C1136" i="6" s="1"/>
  <c r="A1137" i="6"/>
  <c r="B1137" i="6"/>
  <c r="C1137" i="6" s="1"/>
  <c r="A1138" i="6"/>
  <c r="B1138" i="6"/>
  <c r="C1138" i="6"/>
  <c r="A1139" i="6"/>
  <c r="B1139" i="6"/>
  <c r="C1139" i="6"/>
  <c r="A1140" i="6"/>
  <c r="B1140" i="6"/>
  <c r="C1140" i="6" s="1"/>
  <c r="A1141" i="6"/>
  <c r="B1141" i="6"/>
  <c r="C1141" i="6"/>
  <c r="A1142" i="6"/>
  <c r="B1142" i="6"/>
  <c r="C1142" i="6" s="1"/>
  <c r="A1143" i="6"/>
  <c r="B1143" i="6"/>
  <c r="C1143" i="6"/>
  <c r="A1144" i="6"/>
  <c r="B1144" i="6"/>
  <c r="C1144" i="6" s="1"/>
  <c r="A1145" i="6"/>
  <c r="B1145" i="6"/>
  <c r="C1145" i="6"/>
  <c r="A1146" i="6"/>
  <c r="B1146" i="6"/>
  <c r="C1146" i="6" s="1"/>
  <c r="A1147" i="6"/>
  <c r="B1147" i="6"/>
  <c r="C1147" i="6"/>
  <c r="A1148" i="6"/>
  <c r="B1148" i="6"/>
  <c r="C1148" i="6" s="1"/>
  <c r="A1149" i="6"/>
  <c r="B1149" i="6"/>
  <c r="C1149" i="6" s="1"/>
  <c r="A1150" i="6"/>
  <c r="B1150" i="6"/>
  <c r="C1150" i="6"/>
  <c r="A1151" i="6"/>
  <c r="B1151" i="6"/>
  <c r="C1151" i="6"/>
  <c r="A1152" i="6"/>
  <c r="B1152" i="6"/>
  <c r="C1152" i="6" s="1"/>
  <c r="A1153" i="6"/>
  <c r="B1153" i="6"/>
  <c r="C1153" i="6" s="1"/>
  <c r="A1154" i="6"/>
  <c r="B1154" i="6"/>
  <c r="C1154" i="6" s="1"/>
  <c r="A1155" i="6"/>
  <c r="B1155" i="6"/>
  <c r="C1155" i="6" s="1"/>
  <c r="A1156" i="6"/>
  <c r="B1156" i="6"/>
  <c r="C1156" i="6" s="1"/>
  <c r="A1157" i="6"/>
  <c r="B1157" i="6"/>
  <c r="C1157" i="6"/>
  <c r="A1158" i="6"/>
  <c r="B1158" i="6"/>
  <c r="C1158" i="6" s="1"/>
  <c r="A1159" i="6"/>
  <c r="B1159" i="6"/>
  <c r="C1159" i="6"/>
  <c r="A1160" i="6"/>
  <c r="B1160" i="6"/>
  <c r="C1160" i="6" s="1"/>
  <c r="A1161" i="6"/>
  <c r="B1161" i="6"/>
  <c r="C1161" i="6"/>
  <c r="A1162" i="6"/>
  <c r="B1162" i="6"/>
  <c r="C1162" i="6"/>
  <c r="A1163" i="6"/>
  <c r="B1163" i="6"/>
  <c r="C1163" i="6" s="1"/>
  <c r="A1164" i="6"/>
  <c r="B1164" i="6"/>
  <c r="C1164" i="6" s="1"/>
  <c r="A1165" i="6"/>
  <c r="B1165" i="6"/>
  <c r="C1165" i="6"/>
  <c r="A1166" i="6"/>
  <c r="B1166" i="6"/>
  <c r="C1166" i="6"/>
  <c r="A1167" i="6"/>
  <c r="B1167" i="6"/>
  <c r="C1167" i="6" s="1"/>
  <c r="A1168" i="6"/>
  <c r="B1168" i="6"/>
  <c r="C1168" i="6" s="1"/>
  <c r="A1169" i="6"/>
  <c r="B1169" i="6"/>
  <c r="C1169" i="6"/>
  <c r="A1170" i="6"/>
  <c r="B1170" i="6"/>
  <c r="C1170" i="6" s="1"/>
  <c r="A1171" i="6"/>
  <c r="B1171" i="6"/>
  <c r="C1171" i="6"/>
  <c r="A1172" i="6"/>
  <c r="B1172" i="6"/>
  <c r="C1172" i="6" s="1"/>
  <c r="A1173" i="6"/>
  <c r="B1173" i="6"/>
  <c r="C1173" i="6"/>
  <c r="A1174" i="6"/>
  <c r="B1174" i="6"/>
  <c r="C1174" i="6"/>
  <c r="A1175" i="6"/>
  <c r="B1175" i="6"/>
  <c r="C1175" i="6" s="1"/>
  <c r="A1176" i="6"/>
  <c r="B1176" i="6"/>
  <c r="C1176" i="6" s="1"/>
  <c r="A1177" i="6"/>
  <c r="B1177" i="6"/>
  <c r="C1177" i="6" s="1"/>
  <c r="A1178" i="6"/>
  <c r="B1178" i="6"/>
  <c r="C1178" i="6" s="1"/>
  <c r="A1179" i="6"/>
  <c r="B1179" i="6"/>
  <c r="C1179" i="6" s="1"/>
  <c r="A1180" i="6"/>
  <c r="B1180" i="6"/>
  <c r="C1180" i="6" s="1"/>
  <c r="A1181" i="6"/>
  <c r="B1181" i="6"/>
  <c r="C1181" i="6" s="1"/>
  <c r="A1182" i="6"/>
  <c r="B1182" i="6"/>
  <c r="C1182" i="6"/>
  <c r="A1183" i="6"/>
  <c r="B1183" i="6"/>
  <c r="C1183" i="6"/>
  <c r="A1184" i="6"/>
  <c r="B1184" i="6"/>
  <c r="C1184" i="6" s="1"/>
  <c r="A1185" i="6"/>
  <c r="B1185" i="6"/>
  <c r="C1185" i="6" s="1"/>
  <c r="A1186" i="6"/>
  <c r="B1186" i="6"/>
  <c r="C1186" i="6"/>
  <c r="A1187" i="6"/>
  <c r="B1187" i="6"/>
  <c r="C1187" i="6"/>
  <c r="A1188" i="6"/>
  <c r="B1188" i="6"/>
  <c r="C1188" i="6" s="1"/>
  <c r="A1189" i="6"/>
  <c r="B1189" i="6"/>
  <c r="C1189" i="6" s="1"/>
  <c r="A1190" i="6"/>
  <c r="B1190" i="6"/>
  <c r="C1190" i="6"/>
  <c r="A1191" i="6"/>
  <c r="B1191" i="6"/>
  <c r="C1191" i="6"/>
  <c r="A1192" i="6"/>
  <c r="B1192" i="6"/>
  <c r="C1192" i="6"/>
  <c r="A1193" i="6"/>
  <c r="B1193" i="6"/>
  <c r="C1193" i="6" s="1"/>
  <c r="A1194" i="6"/>
  <c r="B1194" i="6"/>
  <c r="C1194" i="6"/>
  <c r="A1195" i="6"/>
  <c r="B1195" i="6"/>
  <c r="C1195" i="6"/>
  <c r="A1196" i="6"/>
  <c r="B1196" i="6"/>
  <c r="C1196" i="6" s="1"/>
  <c r="A1197" i="6"/>
  <c r="B1197" i="6"/>
  <c r="C1197" i="6" s="1"/>
  <c r="A1198" i="6"/>
  <c r="B1198" i="6"/>
  <c r="C1198" i="6"/>
  <c r="A1199" i="6"/>
  <c r="B1199" i="6"/>
  <c r="C1199" i="6"/>
  <c r="A1200" i="6"/>
  <c r="B1200" i="6"/>
  <c r="C1200" i="6" s="1"/>
  <c r="A1201" i="6"/>
  <c r="B1201" i="6"/>
  <c r="C1201" i="6" s="1"/>
  <c r="A1202" i="6"/>
  <c r="B1202" i="6"/>
  <c r="C1202" i="6"/>
  <c r="A1203" i="6"/>
  <c r="B1203" i="6"/>
  <c r="C1203" i="6"/>
  <c r="A1204" i="6"/>
  <c r="B1204" i="6"/>
  <c r="C1204" i="6"/>
  <c r="A1205" i="6"/>
  <c r="B1205" i="6"/>
  <c r="C1205" i="6" s="1"/>
  <c r="A1206" i="6"/>
  <c r="B1206" i="6"/>
  <c r="C1206" i="6"/>
  <c r="A1207" i="6"/>
  <c r="B1207" i="6"/>
  <c r="C1207" i="6"/>
  <c r="A1208" i="6"/>
  <c r="B1208" i="6"/>
  <c r="C1208" i="6"/>
  <c r="A1209" i="6"/>
  <c r="B1209" i="6"/>
  <c r="C1209" i="6" s="1"/>
  <c r="A1210" i="6"/>
  <c r="B1210" i="6"/>
  <c r="C1210" i="6"/>
  <c r="A1211" i="6"/>
  <c r="B1211" i="6"/>
  <c r="C1211" i="6"/>
  <c r="A1212" i="6"/>
  <c r="B1212" i="6"/>
  <c r="C1212" i="6" s="1"/>
  <c r="A1213" i="6"/>
  <c r="B1213" i="6"/>
  <c r="C1213" i="6" s="1"/>
  <c r="A1214" i="6"/>
  <c r="B1214" i="6"/>
  <c r="C1214" i="6"/>
  <c r="A1215" i="6"/>
  <c r="B1215" i="6"/>
  <c r="C1215" i="6"/>
  <c r="A1216" i="6"/>
  <c r="B1216" i="6"/>
  <c r="C1216" i="6"/>
  <c r="A1217" i="6"/>
  <c r="B1217" i="6"/>
  <c r="C1217" i="6" s="1"/>
  <c r="A1218" i="6"/>
  <c r="B1218" i="6"/>
  <c r="C1218" i="6"/>
  <c r="A1219" i="6"/>
  <c r="B1219" i="6"/>
  <c r="C1219" i="6"/>
  <c r="A1220" i="6"/>
  <c r="B1220" i="6"/>
  <c r="C1220" i="6"/>
  <c r="A1221" i="6"/>
  <c r="B1221" i="6"/>
  <c r="C1221" i="6" s="1"/>
  <c r="A1222" i="6"/>
  <c r="B1222" i="6"/>
  <c r="C1222" i="6"/>
  <c r="A1223" i="6"/>
  <c r="B1223" i="6"/>
  <c r="C1223" i="6"/>
  <c r="A1224" i="6"/>
  <c r="B1224" i="6"/>
  <c r="C1224" i="6" s="1"/>
  <c r="A1225" i="6"/>
  <c r="B1225" i="6"/>
  <c r="C1225" i="6" s="1"/>
  <c r="A1226" i="6"/>
  <c r="B1226" i="6"/>
  <c r="C1226" i="6"/>
  <c r="A1227" i="6"/>
  <c r="B1227" i="6"/>
  <c r="C1227" i="6"/>
  <c r="A1228" i="6"/>
  <c r="B1228" i="6"/>
  <c r="C1228" i="6"/>
  <c r="A1229" i="6"/>
  <c r="B1229" i="6"/>
  <c r="C1229" i="6" s="1"/>
  <c r="A1230" i="6"/>
  <c r="B1230" i="6"/>
  <c r="C1230" i="6"/>
  <c r="A1231" i="6"/>
  <c r="B1231" i="6"/>
  <c r="C1231" i="6"/>
  <c r="A1232" i="6"/>
  <c r="B1232" i="6"/>
  <c r="C1232" i="6" s="1"/>
  <c r="A1233" i="6"/>
  <c r="B1233" i="6"/>
  <c r="C1233" i="6" s="1"/>
  <c r="A1234" i="6"/>
  <c r="B1234" i="6"/>
  <c r="C1234" i="6"/>
  <c r="A1235" i="6"/>
  <c r="B1235" i="6"/>
  <c r="C1235" i="6"/>
  <c r="A1236" i="6"/>
  <c r="B1236" i="6"/>
  <c r="C1236" i="6" s="1"/>
  <c r="A1237" i="6"/>
  <c r="B1237" i="6"/>
  <c r="C1237" i="6" s="1"/>
  <c r="A1238" i="6"/>
  <c r="B1238" i="6"/>
  <c r="C1238" i="6"/>
  <c r="A1239" i="6"/>
  <c r="B1239" i="6"/>
  <c r="C1239" i="6"/>
  <c r="A1240" i="6"/>
  <c r="B1240" i="6"/>
  <c r="C1240" i="6"/>
  <c r="A1241" i="6"/>
  <c r="B1241" i="6"/>
  <c r="C1241" i="6" s="1"/>
  <c r="A1242" i="6"/>
  <c r="B1242" i="6"/>
  <c r="C1242" i="6"/>
  <c r="A1243" i="6"/>
  <c r="B1243" i="6"/>
  <c r="C1243" i="6"/>
  <c r="A1244" i="6"/>
  <c r="B1244" i="6"/>
  <c r="C1244" i="6" s="1"/>
  <c r="A1245" i="6"/>
  <c r="B1245" i="6"/>
  <c r="C1245" i="6" s="1"/>
  <c r="A1246" i="6"/>
  <c r="B1246" i="6"/>
  <c r="C1246" i="6"/>
  <c r="A1247" i="6"/>
  <c r="B1247" i="6"/>
  <c r="C1247" i="6"/>
  <c r="A1248" i="6"/>
  <c r="B1248" i="6"/>
  <c r="C1248" i="6" s="1"/>
  <c r="A1249" i="6"/>
  <c r="B1249" i="6"/>
  <c r="C1249" i="6" s="1"/>
  <c r="A1250" i="6"/>
  <c r="B1250" i="6"/>
  <c r="C1250" i="6"/>
  <c r="A1251" i="6"/>
  <c r="B1251" i="6"/>
  <c r="C1251" i="6"/>
  <c r="A1252" i="6"/>
  <c r="B1252" i="6"/>
  <c r="C1252" i="6"/>
  <c r="A1253" i="6"/>
  <c r="B1253" i="6"/>
  <c r="C1253" i="6" s="1"/>
  <c r="A1254" i="6"/>
  <c r="B1254" i="6"/>
  <c r="C1254" i="6"/>
  <c r="A1255" i="6"/>
  <c r="B1255" i="6"/>
  <c r="C1255" i="6"/>
  <c r="A1256" i="6"/>
  <c r="B1256" i="6"/>
  <c r="C1256" i="6"/>
  <c r="A1257" i="6"/>
  <c r="B1257" i="6"/>
  <c r="C1257" i="6" s="1"/>
  <c r="A1258" i="6"/>
  <c r="B1258" i="6"/>
  <c r="C1258" i="6"/>
  <c r="A1259" i="6"/>
  <c r="B1259" i="6"/>
  <c r="C1259" i="6"/>
  <c r="A1260" i="6"/>
  <c r="B1260" i="6"/>
  <c r="C1260" i="6" s="1"/>
  <c r="A1261" i="6"/>
  <c r="B1261" i="6"/>
  <c r="C1261" i="6" s="1"/>
  <c r="A1262" i="6"/>
  <c r="B1262" i="6"/>
  <c r="C1262" i="6"/>
  <c r="A1263" i="6"/>
  <c r="B1263" i="6"/>
  <c r="C1263" i="6"/>
  <c r="A1264" i="6"/>
  <c r="B1264" i="6"/>
  <c r="C1264" i="6"/>
  <c r="A1265" i="6"/>
  <c r="B1265" i="6"/>
  <c r="C1265" i="6" s="1"/>
  <c r="A1266" i="6"/>
  <c r="B1266" i="6"/>
  <c r="C1266" i="6"/>
  <c r="A1267" i="6"/>
  <c r="B1267" i="6"/>
  <c r="C1267" i="6"/>
  <c r="A1268" i="6"/>
  <c r="B1268" i="6"/>
  <c r="C1268" i="6"/>
  <c r="A1269" i="6"/>
  <c r="B1269" i="6"/>
  <c r="C1269" i="6" s="1"/>
  <c r="A1270" i="6"/>
  <c r="B1270" i="6"/>
  <c r="C1270" i="6"/>
  <c r="A1271" i="6"/>
  <c r="B1271" i="6"/>
  <c r="C1271" i="6"/>
  <c r="A1272" i="6"/>
  <c r="B1272" i="6"/>
  <c r="C1272" i="6" s="1"/>
  <c r="A1273" i="6"/>
  <c r="B1273" i="6"/>
  <c r="C1273" i="6" s="1"/>
  <c r="A1274" i="6"/>
  <c r="B1274" i="6"/>
  <c r="C1274" i="6"/>
  <c r="A1275" i="6"/>
  <c r="B1275" i="6"/>
  <c r="C1275" i="6"/>
  <c r="A1276" i="6"/>
  <c r="B1276" i="6"/>
  <c r="C1276" i="6"/>
  <c r="A1277" i="6"/>
  <c r="B1277" i="6"/>
  <c r="C1277" i="6" s="1"/>
  <c r="A1278" i="6"/>
  <c r="B1278" i="6"/>
  <c r="C1278" i="6"/>
  <c r="A1279" i="6"/>
  <c r="B1279" i="6"/>
  <c r="C1279" i="6"/>
  <c r="A1280" i="6"/>
  <c r="B1280" i="6"/>
  <c r="C1280" i="6" s="1"/>
  <c r="A1281" i="6"/>
  <c r="B1281" i="6"/>
  <c r="C1281" i="6" s="1"/>
  <c r="A1282" i="6"/>
  <c r="B1282" i="6"/>
  <c r="C1282" i="6"/>
  <c r="A1283" i="6"/>
  <c r="B1283" i="6"/>
  <c r="C1283" i="6"/>
  <c r="A1284" i="6"/>
  <c r="B1284" i="6"/>
  <c r="C1284" i="6" s="1"/>
  <c r="A1285" i="6"/>
  <c r="B1285" i="6"/>
  <c r="C1285" i="6" s="1"/>
  <c r="A1286" i="6"/>
  <c r="B1286" i="6"/>
  <c r="C1286" i="6"/>
  <c r="A1287" i="6"/>
  <c r="B1287" i="6"/>
  <c r="C1287" i="6"/>
  <c r="A1288" i="6"/>
  <c r="B1288" i="6"/>
  <c r="C1288" i="6"/>
  <c r="A1289" i="6"/>
  <c r="B1289" i="6"/>
  <c r="C1289" i="6" s="1"/>
  <c r="A1290" i="6"/>
  <c r="B1290" i="6"/>
  <c r="C1290" i="6"/>
  <c r="A1291" i="6"/>
  <c r="B1291" i="6"/>
  <c r="C1291" i="6"/>
  <c r="A1292" i="6"/>
  <c r="B1292" i="6"/>
  <c r="C1292" i="6" s="1"/>
  <c r="A1293" i="6"/>
  <c r="B1293" i="6"/>
  <c r="C1293" i="6" s="1"/>
  <c r="A1294" i="6"/>
  <c r="B1294" i="6"/>
  <c r="C1294" i="6"/>
  <c r="A1295" i="6"/>
  <c r="B1295" i="6"/>
  <c r="C1295" i="6"/>
  <c r="A1296" i="6"/>
  <c r="B1296" i="6"/>
  <c r="C1296" i="6"/>
  <c r="A1297" i="6"/>
  <c r="B1297" i="6"/>
  <c r="C1297" i="6" s="1"/>
  <c r="A1298" i="6"/>
  <c r="B1298" i="6"/>
  <c r="C1298" i="6"/>
  <c r="A1299" i="6"/>
  <c r="B1299" i="6"/>
  <c r="C1299" i="6"/>
  <c r="A1300" i="6"/>
  <c r="B1300" i="6"/>
  <c r="C1300" i="6"/>
  <c r="A1301" i="6"/>
  <c r="B1301" i="6"/>
  <c r="C1301" i="6" s="1"/>
  <c r="A1302" i="6"/>
  <c r="B1302" i="6"/>
  <c r="C1302" i="6"/>
  <c r="A1303" i="6"/>
  <c r="B1303" i="6"/>
  <c r="C1303" i="6"/>
  <c r="A1304" i="6"/>
  <c r="B1304" i="6"/>
  <c r="C1304" i="6"/>
  <c r="A1305" i="6"/>
  <c r="B1305" i="6"/>
  <c r="C1305" i="6" s="1"/>
  <c r="A1306" i="6"/>
  <c r="B1306" i="6"/>
  <c r="C1306" i="6"/>
  <c r="A1307" i="6"/>
  <c r="B1307" i="6"/>
  <c r="C1307" i="6"/>
  <c r="A1308" i="6"/>
  <c r="B1308" i="6"/>
  <c r="C1308" i="6" s="1"/>
  <c r="A1309" i="6"/>
  <c r="B1309" i="6"/>
  <c r="C1309" i="6" s="1"/>
  <c r="A1310" i="6"/>
  <c r="B1310" i="6"/>
  <c r="C1310" i="6"/>
  <c r="A1311" i="6"/>
  <c r="B1311" i="6"/>
  <c r="C1311" i="6"/>
  <c r="A1312" i="6"/>
  <c r="B1312" i="6"/>
  <c r="C1312" i="6"/>
  <c r="A1313" i="6"/>
  <c r="B1313" i="6"/>
  <c r="C1313" i="6" s="1"/>
  <c r="A1314" i="6"/>
  <c r="B1314" i="6"/>
  <c r="C1314" i="6"/>
  <c r="A1315" i="6"/>
  <c r="B1315" i="6"/>
  <c r="C1315" i="6"/>
  <c r="A1316" i="6"/>
  <c r="B1316" i="6"/>
  <c r="C1316" i="6"/>
  <c r="A1317" i="6"/>
  <c r="B1317" i="6"/>
  <c r="C1317" i="6" s="1"/>
  <c r="A1318" i="6"/>
  <c r="B1318" i="6"/>
  <c r="C1318" i="6"/>
  <c r="A1319" i="6"/>
  <c r="B1319" i="6"/>
  <c r="C1319" i="6"/>
  <c r="A1320" i="6"/>
  <c r="B1320" i="6"/>
  <c r="C1320" i="6" s="1"/>
  <c r="A1321" i="6"/>
  <c r="B1321" i="6"/>
  <c r="C1321" i="6" s="1"/>
  <c r="A1322" i="6"/>
  <c r="B1322" i="6"/>
  <c r="C1322" i="6"/>
  <c r="A1323" i="6"/>
  <c r="B1323" i="6"/>
  <c r="C1323" i="6"/>
  <c r="A1324" i="6"/>
  <c r="B1324" i="6"/>
  <c r="C1324" i="6"/>
  <c r="A1325" i="6"/>
  <c r="B1325" i="6"/>
  <c r="C1325" i="6" s="1"/>
  <c r="A1326" i="6"/>
  <c r="B1326" i="6"/>
  <c r="C1326" i="6"/>
  <c r="A1327" i="6"/>
  <c r="B1327" i="6"/>
  <c r="C1327" i="6"/>
  <c r="A1328" i="6"/>
  <c r="B1328" i="6"/>
  <c r="C1328" i="6" s="1"/>
  <c r="A1329" i="6"/>
  <c r="B1329" i="6"/>
  <c r="C1329" i="6" s="1"/>
  <c r="A1330" i="6"/>
  <c r="B1330" i="6"/>
  <c r="C1330" i="6"/>
  <c r="A1331" i="6"/>
  <c r="B1331" i="6"/>
  <c r="C1331" i="6"/>
  <c r="A1332" i="6"/>
  <c r="B1332" i="6"/>
  <c r="C1332" i="6"/>
  <c r="A1333" i="6"/>
  <c r="B1333" i="6"/>
  <c r="C1333" i="6" s="1"/>
  <c r="A1334" i="6"/>
  <c r="B1334" i="6"/>
  <c r="C1334" i="6"/>
  <c r="A1335" i="6"/>
  <c r="B1335" i="6"/>
  <c r="C1335" i="6"/>
  <c r="A1336" i="6"/>
  <c r="B1336" i="6"/>
  <c r="C1336" i="6"/>
  <c r="A1337" i="6"/>
  <c r="B1337" i="6"/>
  <c r="C1337" i="6" s="1"/>
  <c r="A1338" i="6"/>
  <c r="B1338" i="6"/>
  <c r="C1338" i="6"/>
  <c r="A1339" i="6"/>
  <c r="B1339" i="6"/>
  <c r="C1339" i="6"/>
  <c r="A1340" i="6"/>
  <c r="B1340" i="6"/>
  <c r="C1340" i="6" s="1"/>
  <c r="A1341" i="6"/>
  <c r="B1341" i="6"/>
  <c r="C1341" i="6" s="1"/>
  <c r="A1342" i="6"/>
  <c r="B1342" i="6"/>
  <c r="C1342" i="6"/>
  <c r="A1343" i="6"/>
  <c r="B1343" i="6"/>
  <c r="C1343" i="6"/>
  <c r="A1344" i="6"/>
  <c r="B1344" i="6"/>
  <c r="C1344" i="6" s="1"/>
  <c r="A1345" i="6"/>
  <c r="B1345" i="6"/>
  <c r="C1345" i="6" s="1"/>
  <c r="A1346" i="6"/>
  <c r="B1346" i="6"/>
  <c r="C1346" i="6"/>
  <c r="A1347" i="6"/>
  <c r="B1347" i="6"/>
  <c r="C1347" i="6"/>
  <c r="A1348" i="6"/>
  <c r="B1348" i="6"/>
  <c r="C1348" i="6"/>
  <c r="A1349" i="6"/>
  <c r="B1349" i="6"/>
  <c r="C1349" i="6" s="1"/>
  <c r="A1350" i="6"/>
  <c r="B1350" i="6"/>
  <c r="C1350" i="6"/>
  <c r="A1351" i="6"/>
  <c r="B1351" i="6"/>
  <c r="C1351" i="6"/>
  <c r="A1352" i="6"/>
  <c r="B1352" i="6"/>
  <c r="C1352" i="6"/>
  <c r="A1353" i="6"/>
  <c r="B1353" i="6"/>
  <c r="C1353" i="6" s="1"/>
  <c r="A1354" i="6"/>
  <c r="B1354" i="6"/>
  <c r="C1354" i="6"/>
  <c r="A1355" i="6"/>
  <c r="B1355" i="6"/>
  <c r="C1355" i="6"/>
  <c r="A1356" i="6"/>
  <c r="B1356" i="6"/>
  <c r="C1356" i="6" s="1"/>
  <c r="A1357" i="6"/>
  <c r="B1357" i="6"/>
  <c r="C1357" i="6" s="1"/>
  <c r="A1358" i="6"/>
  <c r="B1358" i="6"/>
  <c r="C1358" i="6"/>
  <c r="A1359" i="6"/>
  <c r="B1359" i="6"/>
  <c r="C1359" i="6"/>
  <c r="A1360" i="6"/>
  <c r="B1360" i="6"/>
  <c r="C1360" i="6"/>
  <c r="A1361" i="6"/>
  <c r="B1361" i="6"/>
  <c r="C1361" i="6" s="1"/>
  <c r="A1362" i="6"/>
  <c r="B1362" i="6"/>
  <c r="C1362" i="6"/>
  <c r="A1363" i="6"/>
  <c r="B1363" i="6"/>
  <c r="C1363" i="6"/>
  <c r="A1364" i="6"/>
  <c r="B1364" i="6"/>
  <c r="C1364" i="6"/>
  <c r="A1365" i="6"/>
  <c r="B1365" i="6"/>
  <c r="C1365" i="6" s="1"/>
  <c r="A1366" i="6"/>
  <c r="B1366" i="6"/>
  <c r="C1366" i="6"/>
  <c r="A1367" i="6"/>
  <c r="B1367" i="6"/>
  <c r="C1367" i="6"/>
  <c r="A1368" i="6"/>
  <c r="B1368" i="6"/>
  <c r="C1368" i="6" s="1"/>
  <c r="A1369" i="6"/>
  <c r="B1369" i="6"/>
  <c r="C1369" i="6" s="1"/>
  <c r="A1370" i="6"/>
  <c r="B1370" i="6"/>
  <c r="C1370" i="6"/>
  <c r="A1371" i="6"/>
  <c r="B1371" i="6"/>
  <c r="C1371" i="6"/>
  <c r="A1372" i="6"/>
  <c r="B1372" i="6"/>
  <c r="C1372" i="6"/>
  <c r="A1373" i="6"/>
  <c r="B1373" i="6"/>
  <c r="C1373" i="6" s="1"/>
  <c r="A1374" i="6"/>
  <c r="B1374" i="6"/>
  <c r="C1374" i="6"/>
  <c r="A1375" i="6"/>
  <c r="B1375" i="6"/>
  <c r="C1375" i="6"/>
  <c r="A1376" i="6"/>
  <c r="B1376" i="6"/>
  <c r="C1376" i="6" s="1"/>
  <c r="A1377" i="6"/>
  <c r="B1377" i="6"/>
  <c r="C1377" i="6" s="1"/>
  <c r="A1378" i="6"/>
  <c r="B1378" i="6"/>
  <c r="C1378" i="6"/>
  <c r="A1379" i="6"/>
  <c r="B1379" i="6"/>
  <c r="C1379" i="6"/>
  <c r="A1380" i="6"/>
  <c r="B1380" i="6"/>
  <c r="C1380" i="6"/>
  <c r="A1381" i="6"/>
  <c r="B1381" i="6"/>
  <c r="C1381" i="6" s="1"/>
  <c r="A1382" i="6"/>
  <c r="B1382" i="6"/>
  <c r="C1382" i="6"/>
  <c r="A1383" i="6"/>
  <c r="B1383" i="6"/>
  <c r="C1383" i="6"/>
  <c r="A1384" i="6"/>
  <c r="B1384" i="6"/>
  <c r="C1384" i="6"/>
  <c r="A1385" i="6"/>
  <c r="B1385" i="6"/>
  <c r="C1385" i="6" s="1"/>
  <c r="A1386" i="6"/>
  <c r="B1386" i="6"/>
  <c r="C1386" i="6"/>
  <c r="A1387" i="6"/>
  <c r="B1387" i="6"/>
  <c r="C1387" i="6"/>
  <c r="A1388" i="6"/>
  <c r="B1388" i="6"/>
  <c r="C1388" i="6" s="1"/>
  <c r="A1389" i="6"/>
  <c r="B1389" i="6"/>
  <c r="C1389" i="6" s="1"/>
  <c r="A1390" i="6"/>
  <c r="B1390" i="6"/>
  <c r="C1390" i="6"/>
  <c r="A1391" i="6"/>
  <c r="B1391" i="6"/>
  <c r="C1391" i="6"/>
  <c r="A1392" i="6"/>
  <c r="B1392" i="6"/>
  <c r="C1392" i="6"/>
  <c r="A1393" i="6"/>
  <c r="B1393" i="6"/>
  <c r="C1393" i="6" s="1"/>
  <c r="A1394" i="6"/>
  <c r="B1394" i="6"/>
  <c r="C1394" i="6"/>
  <c r="A1395" i="6"/>
  <c r="B1395" i="6"/>
  <c r="C1395" i="6" s="1"/>
  <c r="A1396" i="6"/>
  <c r="B1396" i="6"/>
  <c r="C1396" i="6" s="1"/>
  <c r="A1397" i="6"/>
  <c r="B1397" i="6"/>
  <c r="C1397" i="6" s="1"/>
  <c r="A1398" i="6"/>
  <c r="B1398" i="6"/>
  <c r="C1398" i="6"/>
  <c r="A1399" i="6"/>
  <c r="B1399" i="6"/>
  <c r="C1399" i="6"/>
  <c r="A1400" i="6"/>
  <c r="B1400" i="6"/>
  <c r="C1400" i="6"/>
  <c r="A1401" i="6"/>
  <c r="B1401" i="6"/>
  <c r="C1401" i="6" s="1"/>
  <c r="A1402" i="6"/>
  <c r="B1402" i="6"/>
  <c r="C1402" i="6"/>
  <c r="A1403" i="6"/>
  <c r="B1403" i="6"/>
  <c r="C1403" i="6" s="1"/>
  <c r="A1404" i="6"/>
  <c r="B1404" i="6"/>
  <c r="C1404" i="6" s="1"/>
  <c r="A1405" i="6"/>
  <c r="B1405" i="6"/>
  <c r="C1405" i="6" s="1"/>
  <c r="A1406" i="6"/>
  <c r="B1406" i="6"/>
  <c r="C1406" i="6"/>
  <c r="A1407" i="6"/>
  <c r="B1407" i="6"/>
  <c r="C1407" i="6" s="1"/>
  <c r="A1408" i="6"/>
  <c r="B1408" i="6"/>
  <c r="C1408" i="6"/>
  <c r="A1409" i="6"/>
  <c r="B1409" i="6"/>
  <c r="C1409" i="6" s="1"/>
  <c r="A1410" i="6"/>
  <c r="B1410" i="6"/>
  <c r="C1410" i="6"/>
  <c r="A1411" i="6"/>
  <c r="B1411" i="6"/>
  <c r="C1411" i="6"/>
  <c r="A1412" i="6"/>
  <c r="B1412" i="6"/>
  <c r="C1412" i="6"/>
  <c r="A1413" i="6"/>
  <c r="B1413" i="6"/>
  <c r="C1413" i="6" s="1"/>
  <c r="A1414" i="6"/>
  <c r="B1414" i="6"/>
  <c r="C1414" i="6"/>
  <c r="A1415" i="6"/>
  <c r="B1415" i="6"/>
  <c r="C1415" i="6" s="1"/>
  <c r="A1416" i="6"/>
  <c r="B1416" i="6"/>
  <c r="C1416" i="6" s="1"/>
  <c r="A1417" i="6"/>
  <c r="B1417" i="6"/>
  <c r="C1417" i="6" s="1"/>
  <c r="A1418" i="6"/>
  <c r="B1418" i="6"/>
  <c r="C1418" i="6"/>
  <c r="A1419" i="6"/>
  <c r="B1419" i="6"/>
  <c r="C1419" i="6" s="1"/>
  <c r="A1420" i="6"/>
  <c r="B1420" i="6"/>
  <c r="C1420" i="6" s="1"/>
  <c r="A1421" i="6"/>
  <c r="B1421" i="6"/>
  <c r="C1421" i="6" s="1"/>
  <c r="A1422" i="6"/>
  <c r="B1422" i="6"/>
  <c r="C1422" i="6"/>
  <c r="A1423" i="6"/>
  <c r="B1423" i="6"/>
  <c r="C1423" i="6" s="1"/>
  <c r="A1424" i="6"/>
  <c r="B1424" i="6"/>
  <c r="C1424" i="6" s="1"/>
  <c r="A1425" i="6"/>
  <c r="B1425" i="6"/>
  <c r="C1425" i="6" s="1"/>
  <c r="A1426" i="6"/>
  <c r="B1426" i="6"/>
  <c r="C1426" i="6"/>
  <c r="A1427" i="6"/>
  <c r="B1427" i="6"/>
  <c r="C1427" i="6" s="1"/>
  <c r="A1428" i="6"/>
  <c r="B1428" i="6"/>
  <c r="C1428" i="6" s="1"/>
  <c r="A1429" i="6"/>
  <c r="B1429" i="6"/>
  <c r="C1429" i="6" s="1"/>
  <c r="A1430" i="6"/>
  <c r="B1430" i="6"/>
  <c r="C1430" i="6"/>
  <c r="A1431" i="6"/>
  <c r="B1431" i="6"/>
  <c r="C1431" i="6" s="1"/>
  <c r="A1432" i="6"/>
  <c r="B1432" i="6"/>
  <c r="C1432" i="6" s="1"/>
  <c r="A1433" i="6"/>
  <c r="B1433" i="6"/>
  <c r="C1433" i="6" s="1"/>
  <c r="A1434" i="6"/>
  <c r="B1434" i="6"/>
  <c r="C1434" i="6"/>
  <c r="A1435" i="6"/>
  <c r="B1435" i="6"/>
  <c r="C1435" i="6" s="1"/>
  <c r="A1436" i="6"/>
  <c r="B1436" i="6"/>
  <c r="C1436" i="6" s="1"/>
  <c r="A1437" i="6"/>
  <c r="B1437" i="6"/>
  <c r="C1437" i="6" s="1"/>
  <c r="A1438" i="6"/>
  <c r="B1438" i="6"/>
  <c r="C1438" i="6"/>
  <c r="A1439" i="6"/>
  <c r="B1439" i="6"/>
  <c r="C1439" i="6" s="1"/>
  <c r="A1440" i="6"/>
  <c r="B1440" i="6"/>
  <c r="C1440" i="6" s="1"/>
  <c r="A1441" i="6"/>
  <c r="B1441" i="6"/>
  <c r="C1441" i="6" s="1"/>
  <c r="A1442" i="6"/>
  <c r="B1442" i="6"/>
  <c r="C1442" i="6"/>
  <c r="A1443" i="6"/>
  <c r="B1443" i="6"/>
  <c r="C1443" i="6" s="1"/>
  <c r="A1444" i="6"/>
  <c r="B1444" i="6"/>
  <c r="C1444" i="6" s="1"/>
  <c r="A1445" i="6"/>
  <c r="B1445" i="6"/>
  <c r="C1445" i="6" s="1"/>
  <c r="A1446" i="6"/>
  <c r="B1446" i="6"/>
  <c r="C1446" i="6"/>
  <c r="A1447" i="6"/>
  <c r="B1447" i="6"/>
  <c r="C1447" i="6" s="1"/>
  <c r="A1448" i="6"/>
  <c r="B1448" i="6"/>
  <c r="C1448" i="6" s="1"/>
  <c r="A1449" i="6"/>
  <c r="B1449" i="6"/>
  <c r="C1449" i="6" s="1"/>
  <c r="A1450" i="6"/>
  <c r="B1450" i="6"/>
  <c r="C1450" i="6"/>
  <c r="A1451" i="6"/>
  <c r="B1451" i="6"/>
  <c r="C1451" i="6" s="1"/>
  <c r="A1452" i="6"/>
  <c r="B1452" i="6"/>
  <c r="C1452" i="6" s="1"/>
  <c r="A1453" i="6"/>
  <c r="B1453" i="6"/>
  <c r="C1453" i="6" s="1"/>
  <c r="A1454" i="6"/>
  <c r="B1454" i="6"/>
  <c r="C1454" i="6"/>
  <c r="A1455" i="6"/>
  <c r="B1455" i="6"/>
  <c r="C1455" i="6" s="1"/>
  <c r="A1456" i="6"/>
  <c r="B1456" i="6"/>
  <c r="C1456" i="6" s="1"/>
  <c r="A1457" i="6"/>
  <c r="B1457" i="6"/>
  <c r="C1457" i="6" s="1"/>
  <c r="A1458" i="6"/>
  <c r="B1458" i="6"/>
  <c r="C1458" i="6"/>
  <c r="A1459" i="6"/>
  <c r="B1459" i="6"/>
  <c r="C1459" i="6" s="1"/>
  <c r="A1460" i="6"/>
  <c r="B1460" i="6"/>
  <c r="C1460" i="6" s="1"/>
  <c r="A1461" i="6"/>
  <c r="B1461" i="6"/>
  <c r="C1461" i="6" s="1"/>
  <c r="A1462" i="6"/>
  <c r="B1462" i="6"/>
  <c r="C1462" i="6"/>
  <c r="A1463" i="6"/>
  <c r="B1463" i="6"/>
  <c r="C1463" i="6" s="1"/>
  <c r="A1464" i="6"/>
  <c r="B1464" i="6"/>
  <c r="C1464" i="6" s="1"/>
  <c r="A1465" i="6"/>
  <c r="B1465" i="6"/>
  <c r="C1465" i="6" s="1"/>
  <c r="A1466" i="6"/>
  <c r="B1466" i="6"/>
  <c r="C1466" i="6"/>
  <c r="A1467" i="6"/>
  <c r="B1467" i="6"/>
  <c r="C1467" i="6" s="1"/>
  <c r="A1468" i="6"/>
  <c r="B1468" i="6"/>
  <c r="C1468" i="6" s="1"/>
  <c r="A1469" i="6"/>
  <c r="B1469" i="6"/>
  <c r="C1469" i="6" s="1"/>
  <c r="A1470" i="6"/>
  <c r="B1470" i="6"/>
  <c r="C1470" i="6"/>
  <c r="A1471" i="6"/>
  <c r="B1471" i="6"/>
  <c r="C1471" i="6" s="1"/>
  <c r="A1472" i="6"/>
  <c r="B1472" i="6"/>
  <c r="C1472" i="6" s="1"/>
  <c r="A1473" i="6"/>
  <c r="B1473" i="6"/>
  <c r="C1473" i="6" s="1"/>
  <c r="A1474" i="6"/>
  <c r="B1474" i="6"/>
  <c r="C1474" i="6"/>
  <c r="A1475" i="6"/>
  <c r="B1475" i="6"/>
  <c r="C1475" i="6"/>
  <c r="A1476" i="6"/>
  <c r="B1476" i="6"/>
  <c r="C1476" i="6" s="1"/>
  <c r="A1477" i="6"/>
  <c r="B1477" i="6"/>
  <c r="C1477" i="6" s="1"/>
  <c r="A1478" i="6"/>
  <c r="B1478" i="6"/>
  <c r="C1478" i="6"/>
  <c r="A1479" i="6"/>
  <c r="B1479" i="6"/>
  <c r="C1479" i="6" s="1"/>
  <c r="A1480" i="6"/>
  <c r="B1480" i="6"/>
  <c r="C1480" i="6" s="1"/>
  <c r="A1481" i="6"/>
  <c r="B1481" i="6"/>
  <c r="C1481" i="6" s="1"/>
  <c r="A1482" i="6"/>
  <c r="B1482" i="6"/>
  <c r="C1482" i="6"/>
  <c r="A1483" i="6"/>
  <c r="B1483" i="6"/>
  <c r="C1483" i="6" s="1"/>
  <c r="A1484" i="6"/>
  <c r="B1484" i="6"/>
  <c r="C1484" i="6" s="1"/>
  <c r="A1485" i="6"/>
  <c r="B1485" i="6"/>
  <c r="C1485" i="6" s="1"/>
  <c r="A1486" i="6"/>
  <c r="B1486" i="6"/>
  <c r="C1486" i="6"/>
  <c r="A1487" i="6"/>
  <c r="B1487" i="6"/>
  <c r="C1487" i="6" s="1"/>
  <c r="A1488" i="6"/>
  <c r="B1488" i="6"/>
  <c r="C1488" i="6" s="1"/>
  <c r="A1489" i="6"/>
  <c r="B1489" i="6"/>
  <c r="C1489" i="6" s="1"/>
  <c r="A1490" i="6"/>
  <c r="B1490" i="6"/>
  <c r="C1490" i="6"/>
  <c r="A1491" i="6"/>
  <c r="B1491" i="6"/>
  <c r="C1491" i="6" s="1"/>
  <c r="A1492" i="6"/>
  <c r="B1492" i="6"/>
  <c r="C1492" i="6" s="1"/>
  <c r="A1493" i="6"/>
  <c r="B1493" i="6"/>
  <c r="C1493" i="6" s="1"/>
  <c r="A1494" i="6"/>
  <c r="B1494" i="6"/>
  <c r="C1494" i="6"/>
  <c r="A1495" i="6"/>
  <c r="B1495" i="6"/>
  <c r="C1495" i="6" s="1"/>
  <c r="A1496" i="6"/>
  <c r="B1496" i="6"/>
  <c r="C1496" i="6" s="1"/>
  <c r="A1497" i="6"/>
  <c r="B1497" i="6"/>
  <c r="C1497" i="6" s="1"/>
  <c r="A1498" i="6"/>
  <c r="B1498" i="6"/>
  <c r="C1498" i="6"/>
  <c r="A1499" i="6"/>
  <c r="B1499" i="6"/>
  <c r="C1499" i="6"/>
  <c r="A1500" i="6"/>
  <c r="B1500" i="6"/>
  <c r="C1500" i="6" s="1"/>
  <c r="A1501" i="6"/>
  <c r="B1501" i="6"/>
  <c r="C1501" i="6" s="1"/>
  <c r="A1502" i="6"/>
  <c r="B1502" i="6"/>
  <c r="C1502" i="6"/>
  <c r="A1503" i="6"/>
  <c r="B1503" i="6"/>
  <c r="C1503" i="6" s="1"/>
  <c r="A1504" i="6"/>
  <c r="B1504" i="6"/>
  <c r="C1504" i="6" s="1"/>
  <c r="A1505" i="6"/>
  <c r="B1505" i="6"/>
  <c r="C1505" i="6" s="1"/>
  <c r="A1506" i="6"/>
  <c r="B1506" i="6"/>
  <c r="C1506" i="6"/>
  <c r="A1507" i="6"/>
  <c r="B1507" i="6"/>
  <c r="C1507" i="6" s="1"/>
  <c r="A1508" i="6"/>
  <c r="B1508" i="6"/>
  <c r="C1508" i="6" s="1"/>
  <c r="A1509" i="6"/>
  <c r="B1509" i="6"/>
  <c r="C1509" i="6" s="1"/>
  <c r="A1510" i="6"/>
  <c r="B1510" i="6"/>
  <c r="C1510" i="6"/>
  <c r="A1511" i="6"/>
  <c r="B1511" i="6"/>
  <c r="C1511" i="6" s="1"/>
  <c r="A1512" i="6"/>
  <c r="B1512" i="6"/>
  <c r="C1512" i="6" s="1"/>
  <c r="A1513" i="6"/>
  <c r="B1513" i="6"/>
  <c r="C1513" i="6" s="1"/>
  <c r="A1514" i="6"/>
  <c r="B1514" i="6"/>
  <c r="C1514" i="6"/>
  <c r="A1515" i="6"/>
  <c r="B1515" i="6"/>
  <c r="C1515" i="6" s="1"/>
  <c r="A1516" i="6"/>
  <c r="B1516" i="6"/>
  <c r="C1516" i="6" s="1"/>
  <c r="A1517" i="6"/>
  <c r="B1517" i="6"/>
  <c r="C1517" i="6" s="1"/>
  <c r="A1518" i="6"/>
  <c r="B1518" i="6"/>
  <c r="C1518" i="6"/>
  <c r="A1519" i="6"/>
  <c r="B1519" i="6"/>
  <c r="C1519" i="6" s="1"/>
  <c r="A1520" i="6"/>
  <c r="B1520" i="6"/>
  <c r="C1520" i="6" s="1"/>
  <c r="A1521" i="6"/>
  <c r="B1521" i="6"/>
  <c r="C1521" i="6" s="1"/>
  <c r="A1522" i="6"/>
  <c r="B1522" i="6"/>
  <c r="C1522" i="6"/>
  <c r="A1523" i="6"/>
  <c r="B1523" i="6"/>
  <c r="C1523" i="6" s="1"/>
  <c r="A1524" i="6"/>
  <c r="B1524" i="6"/>
  <c r="C1524" i="6" s="1"/>
  <c r="A1525" i="6"/>
  <c r="B1525" i="6"/>
  <c r="C1525" i="6" s="1"/>
  <c r="A1526" i="6"/>
  <c r="B1526" i="6"/>
  <c r="C1526" i="6"/>
  <c r="A1527" i="6"/>
  <c r="B1527" i="6"/>
  <c r="C1527" i="6" s="1"/>
  <c r="A1528" i="6"/>
  <c r="B1528" i="6"/>
  <c r="C1528" i="6" s="1"/>
  <c r="A1529" i="6"/>
  <c r="B1529" i="6"/>
  <c r="C1529" i="6" s="1"/>
  <c r="A1530" i="6"/>
  <c r="B1530" i="6"/>
  <c r="C1530" i="6"/>
  <c r="A1531" i="6"/>
  <c r="B1531" i="6"/>
  <c r="C1531" i="6" s="1"/>
  <c r="A1532" i="6"/>
  <c r="B1532" i="6"/>
  <c r="C1532" i="6" s="1"/>
  <c r="A1533" i="6"/>
  <c r="B1533" i="6"/>
  <c r="C1533" i="6" s="1"/>
  <c r="A1534" i="6"/>
  <c r="B1534" i="6"/>
  <c r="C1534" i="6"/>
  <c r="A1535" i="6"/>
  <c r="B1535" i="6"/>
  <c r="C1535" i="6" s="1"/>
  <c r="A1536" i="6"/>
  <c r="B1536" i="6"/>
  <c r="C1536" i="6" s="1"/>
  <c r="A1537" i="6"/>
  <c r="B1537" i="6"/>
  <c r="C1537" i="6" s="1"/>
  <c r="A1538" i="6"/>
  <c r="B1538" i="6"/>
  <c r="C1538" i="6"/>
  <c r="A1539" i="6"/>
  <c r="B1539" i="6"/>
  <c r="C1539" i="6" s="1"/>
  <c r="A1540" i="6"/>
  <c r="B1540" i="6"/>
  <c r="C1540" i="6" s="1"/>
  <c r="A1541" i="6"/>
  <c r="B1541" i="6"/>
  <c r="C1541" i="6" s="1"/>
  <c r="A1542" i="6"/>
  <c r="B1542" i="6"/>
  <c r="C1542" i="6"/>
  <c r="A1543" i="6"/>
  <c r="B1543" i="6"/>
  <c r="C1543" i="6" s="1"/>
  <c r="A1544" i="6"/>
  <c r="B1544" i="6"/>
  <c r="C1544" i="6" s="1"/>
  <c r="A1545" i="6"/>
  <c r="B1545" i="6"/>
  <c r="C1545" i="6" s="1"/>
  <c r="A1546" i="6"/>
  <c r="B1546" i="6"/>
  <c r="C1546" i="6"/>
  <c r="A1547" i="6"/>
  <c r="B1547" i="6"/>
  <c r="C1547" i="6" s="1"/>
  <c r="A1548" i="6"/>
  <c r="B1548" i="6"/>
  <c r="C1548" i="6" s="1"/>
  <c r="A1549" i="6"/>
  <c r="B1549" i="6"/>
  <c r="C1549" i="6" s="1"/>
  <c r="A1550" i="6"/>
  <c r="B1550" i="6"/>
  <c r="C1550" i="6"/>
  <c r="A1551" i="6"/>
  <c r="B1551" i="6"/>
  <c r="C1551" i="6" s="1"/>
  <c r="A1552" i="6"/>
  <c r="B1552" i="6"/>
  <c r="C1552" i="6" s="1"/>
  <c r="A1553" i="6"/>
  <c r="B1553" i="6"/>
  <c r="C1553" i="6" s="1"/>
  <c r="A1554" i="6"/>
  <c r="B1554" i="6"/>
  <c r="C1554" i="6"/>
  <c r="A1555" i="6"/>
  <c r="B1555" i="6"/>
  <c r="C1555" i="6" s="1"/>
  <c r="A1556" i="6"/>
  <c r="B1556" i="6"/>
  <c r="C1556" i="6" s="1"/>
  <c r="A1557" i="6"/>
  <c r="B1557" i="6"/>
  <c r="C1557" i="6" s="1"/>
  <c r="A1558" i="6"/>
  <c r="B1558" i="6"/>
  <c r="C1558" i="6"/>
  <c r="A1559" i="6"/>
  <c r="B1559" i="6"/>
  <c r="C1559" i="6" s="1"/>
  <c r="A1560" i="6"/>
  <c r="B1560" i="6"/>
  <c r="C1560" i="6" s="1"/>
  <c r="A1561" i="6"/>
  <c r="B1561" i="6"/>
  <c r="C1561" i="6" s="1"/>
  <c r="A1562" i="6"/>
  <c r="B1562" i="6"/>
  <c r="C1562" i="6"/>
  <c r="A1563" i="6"/>
  <c r="B1563" i="6"/>
  <c r="C1563" i="6" s="1"/>
  <c r="A1564" i="6"/>
  <c r="B1564" i="6"/>
  <c r="C1564" i="6" s="1"/>
  <c r="A1565" i="6"/>
  <c r="B1565" i="6"/>
  <c r="C1565" i="6" s="1"/>
  <c r="A1566" i="6"/>
  <c r="B1566" i="6"/>
  <c r="C1566" i="6"/>
  <c r="A1567" i="6"/>
  <c r="B1567" i="6"/>
  <c r="C1567" i="6" s="1"/>
  <c r="A1568" i="6"/>
  <c r="B1568" i="6"/>
  <c r="C1568" i="6" s="1"/>
  <c r="A1569" i="6"/>
  <c r="B1569" i="6"/>
  <c r="C1569" i="6" s="1"/>
  <c r="A1570" i="6"/>
  <c r="B1570" i="6"/>
  <c r="C1570" i="6"/>
  <c r="A1571" i="6"/>
  <c r="B1571" i="6"/>
  <c r="C1571" i="6"/>
  <c r="A1572" i="6"/>
  <c r="B1572" i="6"/>
  <c r="C1572" i="6" s="1"/>
  <c r="A1573" i="6"/>
  <c r="B1573" i="6"/>
  <c r="C1573" i="6" s="1"/>
  <c r="A1574" i="6"/>
  <c r="B1574" i="6"/>
  <c r="C1574" i="6"/>
  <c r="A1575" i="6"/>
  <c r="B1575" i="6"/>
  <c r="C1575" i="6" s="1"/>
  <c r="A1576" i="6"/>
  <c r="B1576" i="6"/>
  <c r="C1576" i="6" s="1"/>
  <c r="A1577" i="6"/>
  <c r="B1577" i="6"/>
  <c r="C1577" i="6" s="1"/>
  <c r="A1578" i="6"/>
  <c r="B1578" i="6"/>
  <c r="C1578" i="6"/>
  <c r="A1579" i="6"/>
  <c r="B1579" i="6"/>
  <c r="C1579" i="6" s="1"/>
  <c r="A1580" i="6"/>
  <c r="B1580" i="6"/>
  <c r="C1580" i="6" s="1"/>
  <c r="A1581" i="6"/>
  <c r="B1581" i="6"/>
  <c r="C1581" i="6" s="1"/>
  <c r="A1582" i="6"/>
  <c r="B1582" i="6"/>
  <c r="C1582" i="6"/>
  <c r="A1583" i="6"/>
  <c r="B1583" i="6"/>
  <c r="C1583" i="6" s="1"/>
  <c r="A1584" i="6"/>
  <c r="B1584" i="6"/>
  <c r="C1584" i="6" s="1"/>
  <c r="A1585" i="6"/>
  <c r="B1585" i="6"/>
  <c r="C1585" i="6" s="1"/>
  <c r="A1586" i="6"/>
  <c r="B1586" i="6"/>
  <c r="C1586" i="6"/>
  <c r="A1587" i="6"/>
  <c r="B1587" i="6"/>
  <c r="C1587" i="6" s="1"/>
  <c r="A1588" i="6"/>
  <c r="B1588" i="6"/>
  <c r="C1588" i="6" s="1"/>
  <c r="A1589" i="6"/>
  <c r="B1589" i="6"/>
  <c r="C1589" i="6" s="1"/>
  <c r="A1590" i="6"/>
  <c r="B1590" i="6"/>
  <c r="C1590" i="6"/>
  <c r="A1591" i="6"/>
  <c r="B1591" i="6"/>
  <c r="C1591" i="6" s="1"/>
  <c r="A1592" i="6"/>
  <c r="B1592" i="6"/>
  <c r="C1592" i="6" s="1"/>
  <c r="A1593" i="6"/>
  <c r="B1593" i="6"/>
  <c r="C1593" i="6" s="1"/>
  <c r="A1594" i="6"/>
  <c r="B1594" i="6"/>
  <c r="C1594" i="6"/>
  <c r="A1595" i="6"/>
  <c r="B1595" i="6"/>
  <c r="C1595" i="6" s="1"/>
  <c r="A1596" i="6"/>
  <c r="B1596" i="6"/>
  <c r="C1596" i="6" s="1"/>
  <c r="A1597" i="6"/>
  <c r="B1597" i="6"/>
  <c r="C1597" i="6" s="1"/>
  <c r="A1598" i="6"/>
  <c r="B1598" i="6"/>
  <c r="C1598" i="6"/>
  <c r="A1599" i="6"/>
  <c r="B1599" i="6"/>
  <c r="C1599" i="6" s="1"/>
  <c r="A1600" i="6"/>
  <c r="B1600" i="6"/>
  <c r="C1600" i="6" s="1"/>
  <c r="A1601" i="6"/>
  <c r="B1601" i="6"/>
  <c r="C1601" i="6" s="1"/>
  <c r="A1602" i="6"/>
  <c r="B1602" i="6"/>
  <c r="C1602" i="6"/>
  <c r="A1603" i="6"/>
  <c r="B1603" i="6"/>
  <c r="C1603" i="6" s="1"/>
  <c r="A1604" i="6"/>
  <c r="B1604" i="6"/>
  <c r="C1604" i="6" s="1"/>
  <c r="A1605" i="6"/>
  <c r="B1605" i="6"/>
  <c r="C1605" i="6" s="1"/>
  <c r="A1606" i="6"/>
  <c r="B1606" i="6"/>
  <c r="C1606" i="6"/>
  <c r="A1607" i="6"/>
  <c r="B1607" i="6"/>
  <c r="C1607" i="6" s="1"/>
  <c r="A1608" i="6"/>
  <c r="B1608" i="6"/>
  <c r="C1608" i="6" s="1"/>
  <c r="A1609" i="6"/>
  <c r="B1609" i="6"/>
  <c r="C1609" i="6" s="1"/>
  <c r="A1610" i="6"/>
  <c r="B1610" i="6"/>
  <c r="C1610" i="6" s="1"/>
  <c r="A1611" i="6"/>
  <c r="B1611" i="6"/>
  <c r="C1611" i="6" s="1"/>
  <c r="A1612" i="6"/>
  <c r="B1612" i="6"/>
  <c r="C1612" i="6" s="1"/>
  <c r="A1613" i="6"/>
  <c r="B1613" i="6"/>
  <c r="C1613" i="6" s="1"/>
  <c r="A1614" i="6"/>
  <c r="B1614" i="6"/>
  <c r="C1614" i="6"/>
  <c r="A1615" i="6"/>
  <c r="B1615" i="6"/>
  <c r="C1615" i="6" s="1"/>
  <c r="A1616" i="6"/>
  <c r="B1616" i="6"/>
  <c r="C1616" i="6" s="1"/>
  <c r="A1617" i="6"/>
  <c r="B1617" i="6"/>
  <c r="C1617" i="6" s="1"/>
  <c r="A1618" i="6"/>
  <c r="B1618" i="6"/>
  <c r="C1618" i="6"/>
  <c r="A1619" i="6"/>
  <c r="B1619" i="6"/>
  <c r="C1619" i="6" s="1"/>
  <c r="A1620" i="6"/>
  <c r="B1620" i="6"/>
  <c r="C1620" i="6" s="1"/>
  <c r="A1621" i="6"/>
  <c r="B1621" i="6"/>
  <c r="C1621" i="6" s="1"/>
  <c r="A1622" i="6"/>
  <c r="B1622" i="6"/>
  <c r="C1622" i="6"/>
  <c r="A1623" i="6"/>
  <c r="B1623" i="6"/>
  <c r="C1623" i="6" s="1"/>
  <c r="A1624" i="6"/>
  <c r="B1624" i="6"/>
  <c r="C1624" i="6" s="1"/>
  <c r="A1625" i="6"/>
  <c r="B1625" i="6"/>
  <c r="C1625" i="6" s="1"/>
  <c r="A1626" i="6"/>
  <c r="B1626" i="6"/>
  <c r="C1626" i="6"/>
  <c r="A1627" i="6"/>
  <c r="B1627" i="6"/>
  <c r="C1627" i="6" s="1"/>
  <c r="A1628" i="6"/>
  <c r="B1628" i="6"/>
  <c r="C1628" i="6" s="1"/>
  <c r="A1629" i="6"/>
  <c r="B1629" i="6"/>
  <c r="C1629" i="6" s="1"/>
  <c r="A1630" i="6"/>
  <c r="B1630" i="6"/>
  <c r="C1630" i="6"/>
  <c r="A1631" i="6"/>
  <c r="B1631" i="6"/>
  <c r="C1631" i="6" s="1"/>
  <c r="A1632" i="6"/>
  <c r="B1632" i="6"/>
  <c r="C1632" i="6" s="1"/>
  <c r="A1633" i="6"/>
  <c r="B1633" i="6"/>
  <c r="C1633" i="6" s="1"/>
  <c r="A1634" i="6"/>
  <c r="B1634" i="6"/>
  <c r="C1634" i="6" s="1"/>
  <c r="A1635" i="6"/>
  <c r="B1635" i="6"/>
  <c r="C1635" i="6" s="1"/>
  <c r="A1636" i="6"/>
  <c r="B1636" i="6"/>
  <c r="C1636" i="6" s="1"/>
  <c r="A1637" i="6"/>
  <c r="B1637" i="6"/>
  <c r="C1637" i="6" s="1"/>
  <c r="A1638" i="6"/>
  <c r="B1638" i="6"/>
  <c r="C1638" i="6"/>
  <c r="A1639" i="6"/>
  <c r="B1639" i="6"/>
  <c r="C1639" i="6" s="1"/>
  <c r="A1640" i="6"/>
  <c r="B1640" i="6"/>
  <c r="C1640" i="6" s="1"/>
  <c r="A1641" i="6"/>
  <c r="B1641" i="6"/>
  <c r="C1641" i="6" s="1"/>
  <c r="A1642" i="6"/>
  <c r="B1642" i="6"/>
  <c r="C1642" i="6"/>
  <c r="A1643" i="6"/>
  <c r="B1643" i="6"/>
  <c r="C1643" i="6" s="1"/>
  <c r="A1644" i="6"/>
  <c r="B1644" i="6"/>
  <c r="C1644" i="6" s="1"/>
  <c r="A1645" i="6"/>
  <c r="B1645" i="6"/>
  <c r="C1645" i="6" s="1"/>
  <c r="A1646" i="6"/>
  <c r="B1646" i="6"/>
  <c r="C1646" i="6"/>
  <c r="A1647" i="6"/>
  <c r="B1647" i="6"/>
  <c r="C1647" i="6" s="1"/>
  <c r="A1648" i="6"/>
  <c r="B1648" i="6"/>
  <c r="C1648" i="6" s="1"/>
  <c r="A1649" i="6"/>
  <c r="B1649" i="6"/>
  <c r="C1649" i="6" s="1"/>
  <c r="A1650" i="6"/>
  <c r="B1650" i="6"/>
  <c r="C1650" i="6"/>
  <c r="A1651" i="6"/>
  <c r="B1651" i="6"/>
  <c r="C1651" i="6" s="1"/>
  <c r="A1652" i="6"/>
  <c r="B1652" i="6"/>
  <c r="C1652" i="6" s="1"/>
  <c r="A1653" i="6"/>
  <c r="B1653" i="6"/>
  <c r="C1653" i="6" s="1"/>
  <c r="A1654" i="6"/>
  <c r="B1654" i="6"/>
  <c r="C1654" i="6"/>
  <c r="A1655" i="6"/>
  <c r="B1655" i="6"/>
  <c r="C1655" i="6" s="1"/>
  <c r="A1656" i="6"/>
  <c r="B1656" i="6"/>
  <c r="C1656" i="6" s="1"/>
  <c r="A1657" i="6"/>
  <c r="B1657" i="6"/>
  <c r="C1657" i="6" s="1"/>
  <c r="A1658" i="6"/>
  <c r="B1658" i="6"/>
  <c r="C1658" i="6" s="1"/>
  <c r="A1659" i="6"/>
  <c r="B1659" i="6"/>
  <c r="C1659" i="6" s="1"/>
  <c r="A1660" i="6"/>
  <c r="B1660" i="6"/>
  <c r="C1660" i="6" s="1"/>
  <c r="A1661" i="6"/>
  <c r="B1661" i="6"/>
  <c r="C1661" i="6" s="1"/>
  <c r="A1662" i="6"/>
  <c r="B1662" i="6"/>
  <c r="C1662" i="6"/>
  <c r="A1663" i="6"/>
  <c r="B1663" i="6"/>
  <c r="C1663" i="6" s="1"/>
  <c r="A1664" i="6"/>
  <c r="B1664" i="6"/>
  <c r="C1664" i="6" s="1"/>
  <c r="A1665" i="6"/>
  <c r="B1665" i="6"/>
  <c r="C1665" i="6" s="1"/>
  <c r="A1666" i="6"/>
  <c r="B1666" i="6"/>
  <c r="C1666" i="6"/>
  <c r="A1667" i="6"/>
  <c r="B1667" i="6"/>
  <c r="C1667" i="6" s="1"/>
  <c r="A1668" i="6"/>
  <c r="B1668" i="6"/>
  <c r="C1668" i="6" s="1"/>
  <c r="A1669" i="6"/>
  <c r="B1669" i="6"/>
  <c r="C1669" i="6" s="1"/>
  <c r="A1670" i="6"/>
  <c r="B1670" i="6"/>
  <c r="C1670" i="6"/>
  <c r="A1671" i="6"/>
  <c r="B1671" i="6"/>
  <c r="C1671" i="6" s="1"/>
  <c r="A1672" i="6"/>
  <c r="B1672" i="6"/>
  <c r="C1672" i="6" s="1"/>
  <c r="A1673" i="6"/>
  <c r="B1673" i="6"/>
  <c r="C1673" i="6" s="1"/>
  <c r="A1674" i="6"/>
  <c r="B1674" i="6"/>
  <c r="C1674" i="6"/>
  <c r="A1675" i="6"/>
  <c r="B1675" i="6"/>
  <c r="C1675" i="6" s="1"/>
  <c r="A1676" i="6"/>
  <c r="B1676" i="6"/>
  <c r="C1676" i="6" s="1"/>
  <c r="A1677" i="6"/>
  <c r="B1677" i="6"/>
  <c r="C1677" i="6" s="1"/>
  <c r="A1678" i="6"/>
  <c r="B1678" i="6"/>
  <c r="C1678" i="6"/>
  <c r="A1679" i="6"/>
  <c r="B1679" i="6"/>
  <c r="C1679" i="6" s="1"/>
  <c r="A1680" i="6"/>
  <c r="B1680" i="6"/>
  <c r="C1680" i="6" s="1"/>
  <c r="A1681" i="6"/>
  <c r="B1681" i="6"/>
  <c r="C1681" i="6" s="1"/>
  <c r="A1682" i="6"/>
  <c r="B1682" i="6"/>
  <c r="C1682" i="6" s="1"/>
  <c r="A1683" i="6"/>
  <c r="B1683" i="6"/>
  <c r="C1683" i="6" s="1"/>
  <c r="A1684" i="6"/>
  <c r="B1684" i="6"/>
  <c r="C1684" i="6" s="1"/>
  <c r="A1685" i="6"/>
  <c r="B1685" i="6"/>
  <c r="C1685" i="6" s="1"/>
  <c r="A1686" i="6"/>
  <c r="B1686" i="6"/>
  <c r="C1686" i="6"/>
  <c r="A1687" i="6"/>
  <c r="B1687" i="6"/>
  <c r="C1687" i="6" s="1"/>
  <c r="A1688" i="6"/>
  <c r="B1688" i="6"/>
  <c r="C1688" i="6" s="1"/>
  <c r="A1689" i="6"/>
  <c r="B1689" i="6"/>
  <c r="C1689" i="6" s="1"/>
  <c r="A1690" i="6"/>
  <c r="B1690" i="6"/>
  <c r="C1690" i="6"/>
  <c r="A1691" i="6"/>
  <c r="B1691" i="6"/>
  <c r="C1691" i="6" s="1"/>
  <c r="A1692" i="6"/>
  <c r="B1692" i="6"/>
  <c r="C1692" i="6" s="1"/>
  <c r="A1693" i="6"/>
  <c r="B1693" i="6"/>
  <c r="C1693" i="6" s="1"/>
  <c r="A1694" i="6"/>
  <c r="B1694" i="6"/>
  <c r="C1694" i="6"/>
  <c r="A1695" i="6"/>
  <c r="B1695" i="6"/>
  <c r="C1695" i="6" s="1"/>
  <c r="A1696" i="6"/>
  <c r="B1696" i="6"/>
  <c r="C1696" i="6" s="1"/>
  <c r="A1697" i="6"/>
  <c r="B1697" i="6"/>
  <c r="C1697" i="6" s="1"/>
  <c r="A1698" i="6"/>
  <c r="B1698" i="6"/>
  <c r="C1698" i="6"/>
  <c r="A1699" i="6"/>
  <c r="B1699" i="6"/>
  <c r="C1699" i="6" s="1"/>
  <c r="A1700" i="6"/>
  <c r="B1700" i="6"/>
  <c r="C1700" i="6" s="1"/>
  <c r="A1701" i="6"/>
  <c r="B1701" i="6"/>
  <c r="C1701" i="6" s="1"/>
  <c r="A1702" i="6"/>
  <c r="B1702" i="6"/>
  <c r="C1702" i="6"/>
  <c r="A1703" i="6"/>
  <c r="B1703" i="6"/>
  <c r="C1703" i="6" s="1"/>
  <c r="A1704" i="6"/>
  <c r="B1704" i="6"/>
  <c r="C1704" i="6" s="1"/>
  <c r="A1705" i="6"/>
  <c r="B1705" i="6"/>
  <c r="C1705" i="6" s="1"/>
  <c r="A1706" i="6"/>
  <c r="B1706" i="6"/>
  <c r="C1706" i="6" s="1"/>
  <c r="A1707" i="6"/>
  <c r="B1707" i="6"/>
  <c r="C1707" i="6" s="1"/>
  <c r="A1708" i="6"/>
  <c r="B1708" i="6"/>
  <c r="C1708" i="6" s="1"/>
  <c r="A1709" i="6"/>
  <c r="B1709" i="6"/>
  <c r="C1709" i="6" s="1"/>
  <c r="A1710" i="6"/>
  <c r="B1710" i="6"/>
  <c r="C1710" i="6"/>
  <c r="A1711" i="6"/>
  <c r="B1711" i="6"/>
  <c r="C1711" i="6" s="1"/>
  <c r="A1712" i="6"/>
  <c r="B1712" i="6"/>
  <c r="C1712" i="6" s="1"/>
  <c r="A1713" i="6"/>
  <c r="B1713" i="6"/>
  <c r="C1713" i="6" s="1"/>
  <c r="A1714" i="6"/>
  <c r="B1714" i="6"/>
  <c r="C1714" i="6"/>
  <c r="A1715" i="6"/>
  <c r="B1715" i="6"/>
  <c r="C1715" i="6" s="1"/>
  <c r="A1716" i="6"/>
  <c r="B1716" i="6"/>
  <c r="C1716" i="6" s="1"/>
  <c r="A1717" i="6"/>
  <c r="B1717" i="6"/>
  <c r="C1717" i="6" s="1"/>
  <c r="A1718" i="6"/>
  <c r="B1718" i="6"/>
  <c r="C1718" i="6"/>
  <c r="A1719" i="6"/>
  <c r="B1719" i="6"/>
  <c r="C1719" i="6" s="1"/>
  <c r="A1720" i="6"/>
  <c r="B1720" i="6"/>
  <c r="C1720" i="6" s="1"/>
  <c r="A1721" i="6"/>
  <c r="B1721" i="6"/>
  <c r="C1721" i="6" s="1"/>
  <c r="A1722" i="6"/>
  <c r="B1722" i="6"/>
  <c r="C1722" i="6"/>
  <c r="A1723" i="6"/>
  <c r="B1723" i="6"/>
  <c r="C1723" i="6" s="1"/>
  <c r="A1724" i="6"/>
  <c r="B1724" i="6"/>
  <c r="C1724" i="6" s="1"/>
  <c r="A1725" i="6"/>
  <c r="B1725" i="6"/>
  <c r="C1725" i="6" s="1"/>
  <c r="A1726" i="6"/>
  <c r="B1726" i="6"/>
  <c r="C1726" i="6"/>
  <c r="A1727" i="6"/>
  <c r="B1727" i="6"/>
  <c r="C1727" i="6" s="1"/>
  <c r="A1728" i="6"/>
  <c r="B1728" i="6"/>
  <c r="C1728" i="6" s="1"/>
  <c r="A1729" i="6"/>
  <c r="B1729" i="6"/>
  <c r="C1729" i="6" s="1"/>
  <c r="A1730" i="6"/>
  <c r="B1730" i="6"/>
  <c r="C1730" i="6" s="1"/>
  <c r="A1731" i="6"/>
  <c r="B1731" i="6"/>
  <c r="C1731" i="6" s="1"/>
  <c r="A1732" i="6"/>
  <c r="B1732" i="6"/>
  <c r="C1732" i="6" s="1"/>
  <c r="A1733" i="6"/>
  <c r="B1733" i="6"/>
  <c r="C1733" i="6" s="1"/>
  <c r="A1734" i="6"/>
  <c r="B1734" i="6"/>
  <c r="C1734" i="6"/>
  <c r="A1735" i="6"/>
  <c r="B1735" i="6"/>
  <c r="C1735" i="6" s="1"/>
  <c r="A1736" i="6"/>
  <c r="B1736" i="6"/>
  <c r="C1736" i="6" s="1"/>
  <c r="A1737" i="6"/>
  <c r="B1737" i="6"/>
  <c r="C1737" i="6" s="1"/>
  <c r="A1738" i="6"/>
  <c r="B1738" i="6"/>
  <c r="C1738" i="6"/>
  <c r="A1739" i="6"/>
  <c r="B1739" i="6"/>
  <c r="C1739" i="6" s="1"/>
  <c r="A1740" i="6"/>
  <c r="B1740" i="6"/>
  <c r="C1740" i="6" s="1"/>
  <c r="A1741" i="6"/>
  <c r="B1741" i="6"/>
  <c r="C1741" i="6" s="1"/>
  <c r="A1742" i="6"/>
  <c r="B1742" i="6"/>
  <c r="C1742" i="6"/>
  <c r="A1743" i="6"/>
  <c r="B1743" i="6"/>
  <c r="C1743" i="6" s="1"/>
  <c r="A1744" i="6"/>
  <c r="B1744" i="6"/>
  <c r="C1744" i="6" s="1"/>
  <c r="A1745" i="6"/>
  <c r="B1745" i="6"/>
  <c r="C1745" i="6" s="1"/>
  <c r="A1746" i="6"/>
  <c r="B1746" i="6"/>
  <c r="C1746" i="6"/>
  <c r="A1747" i="6"/>
  <c r="B1747" i="6"/>
  <c r="C1747" i="6" s="1"/>
  <c r="A1748" i="6"/>
  <c r="B1748" i="6"/>
  <c r="C1748" i="6" s="1"/>
  <c r="A1749" i="6"/>
  <c r="B1749" i="6"/>
  <c r="C1749" i="6" s="1"/>
  <c r="A1750" i="6"/>
  <c r="B1750" i="6"/>
  <c r="C1750" i="6"/>
  <c r="A1751" i="6"/>
  <c r="B1751" i="6"/>
  <c r="C1751" i="6" s="1"/>
  <c r="A1752" i="6"/>
  <c r="B1752" i="6"/>
  <c r="C1752" i="6" s="1"/>
  <c r="A1753" i="6"/>
  <c r="B1753" i="6"/>
  <c r="C1753" i="6" s="1"/>
  <c r="A1754" i="6"/>
  <c r="B1754" i="6"/>
  <c r="C1754" i="6" s="1"/>
  <c r="A1755" i="6"/>
  <c r="B1755" i="6"/>
  <c r="C1755" i="6" s="1"/>
  <c r="A1756" i="6"/>
  <c r="B1756" i="6"/>
  <c r="C1756" i="6" s="1"/>
  <c r="A1757" i="6"/>
  <c r="B1757" i="6"/>
  <c r="C1757" i="6" s="1"/>
  <c r="A1758" i="6"/>
  <c r="B1758" i="6"/>
  <c r="C1758" i="6"/>
  <c r="A1759" i="6"/>
  <c r="B1759" i="6"/>
  <c r="C1759" i="6" s="1"/>
  <c r="A1760" i="6"/>
  <c r="B1760" i="6"/>
  <c r="C1760" i="6" s="1"/>
  <c r="A1761" i="6"/>
  <c r="B1761" i="6"/>
  <c r="C1761" i="6" s="1"/>
  <c r="A1762" i="6"/>
  <c r="B1762" i="6"/>
  <c r="C1762" i="6"/>
  <c r="A1763" i="6"/>
  <c r="B1763" i="6"/>
  <c r="C1763" i="6" s="1"/>
  <c r="A1764" i="6"/>
  <c r="B1764" i="6"/>
  <c r="C1764" i="6" s="1"/>
  <c r="A1765" i="6"/>
  <c r="B1765" i="6"/>
  <c r="C1765" i="6" s="1"/>
  <c r="A1766" i="6"/>
  <c r="B1766" i="6"/>
  <c r="C1766" i="6"/>
  <c r="A1767" i="6"/>
  <c r="B1767" i="6"/>
  <c r="C1767" i="6" s="1"/>
  <c r="A1768" i="6"/>
  <c r="B1768" i="6"/>
  <c r="C1768" i="6" s="1"/>
  <c r="A1769" i="6"/>
  <c r="B1769" i="6"/>
  <c r="C1769" i="6" s="1"/>
  <c r="A1770" i="6"/>
  <c r="B1770" i="6"/>
  <c r="C1770" i="6"/>
  <c r="A1771" i="6"/>
  <c r="B1771" i="6"/>
  <c r="C1771" i="6" s="1"/>
  <c r="A1772" i="6"/>
  <c r="B1772" i="6"/>
  <c r="C1772" i="6" s="1"/>
  <c r="A1773" i="6"/>
  <c r="B1773" i="6"/>
  <c r="C1773" i="6" s="1"/>
  <c r="A1774" i="6"/>
  <c r="B1774" i="6"/>
  <c r="C1774" i="6"/>
  <c r="A1775" i="6"/>
  <c r="B1775" i="6"/>
  <c r="C1775" i="6" s="1"/>
  <c r="A1776" i="6"/>
  <c r="B1776" i="6"/>
  <c r="C1776" i="6" s="1"/>
  <c r="A1777" i="6"/>
  <c r="B1777" i="6"/>
  <c r="C1777" i="6" s="1"/>
  <c r="A1778" i="6"/>
  <c r="B1778" i="6"/>
  <c r="C1778" i="6" s="1"/>
  <c r="A1779" i="6"/>
  <c r="B1779" i="6"/>
  <c r="C1779" i="6" s="1"/>
  <c r="A1780" i="6"/>
  <c r="B1780" i="6"/>
  <c r="C1780" i="6" s="1"/>
  <c r="A1781" i="6"/>
  <c r="B1781" i="6"/>
  <c r="C1781" i="6" s="1"/>
  <c r="A1782" i="6"/>
  <c r="B1782" i="6"/>
  <c r="C1782" i="6"/>
  <c r="A1783" i="6"/>
  <c r="B1783" i="6"/>
  <c r="C1783" i="6" s="1"/>
  <c r="A1784" i="6"/>
  <c r="B1784" i="6"/>
  <c r="C1784" i="6" s="1"/>
  <c r="A1785" i="6"/>
  <c r="B1785" i="6"/>
  <c r="C1785" i="6" s="1"/>
  <c r="A1786" i="6"/>
  <c r="B1786" i="6"/>
  <c r="C1786" i="6"/>
  <c r="A1787" i="6"/>
  <c r="B1787" i="6"/>
  <c r="C1787" i="6" s="1"/>
  <c r="A1788" i="6"/>
  <c r="B1788" i="6"/>
  <c r="C1788" i="6" s="1"/>
  <c r="A1789" i="6"/>
  <c r="B1789" i="6"/>
  <c r="C1789" i="6" s="1"/>
  <c r="A1790" i="6"/>
  <c r="B1790" i="6"/>
  <c r="C1790" i="6"/>
  <c r="A1791" i="6"/>
  <c r="B1791" i="6"/>
  <c r="C1791" i="6" s="1"/>
  <c r="A1792" i="6"/>
  <c r="B1792" i="6"/>
  <c r="C1792" i="6" s="1"/>
  <c r="A1793" i="6"/>
  <c r="B1793" i="6"/>
  <c r="C1793" i="6" s="1"/>
  <c r="A1794" i="6"/>
  <c r="B1794" i="6"/>
  <c r="C1794" i="6"/>
  <c r="A1795" i="6"/>
  <c r="B1795" i="6"/>
  <c r="C1795" i="6" s="1"/>
  <c r="A1796" i="6"/>
  <c r="B1796" i="6"/>
  <c r="C1796" i="6" s="1"/>
  <c r="A1797" i="6"/>
  <c r="B1797" i="6"/>
  <c r="C1797" i="6" s="1"/>
  <c r="A1798" i="6"/>
  <c r="B1798" i="6"/>
  <c r="C1798" i="6"/>
  <c r="A1799" i="6"/>
  <c r="B1799" i="6"/>
  <c r="C1799" i="6" s="1"/>
  <c r="A1800" i="6"/>
  <c r="B1800" i="6"/>
  <c r="C1800" i="6" s="1"/>
  <c r="A1801" i="6"/>
  <c r="B1801" i="6"/>
  <c r="C1801" i="6" s="1"/>
  <c r="A1802" i="6"/>
  <c r="B1802" i="6"/>
  <c r="C1802" i="6" s="1"/>
  <c r="A1803" i="6"/>
  <c r="B1803" i="6"/>
  <c r="C1803" i="6" s="1"/>
  <c r="A1804" i="6"/>
  <c r="B1804" i="6"/>
  <c r="C1804" i="6" s="1"/>
  <c r="A1805" i="6"/>
  <c r="B1805" i="6"/>
  <c r="C1805" i="6" s="1"/>
  <c r="A1806" i="6"/>
  <c r="B1806" i="6"/>
  <c r="C1806" i="6"/>
  <c r="A1807" i="6"/>
  <c r="B1807" i="6"/>
  <c r="C1807" i="6" s="1"/>
  <c r="A1808" i="6"/>
  <c r="B1808" i="6"/>
  <c r="C1808" i="6" s="1"/>
  <c r="A1809" i="6"/>
  <c r="B1809" i="6"/>
  <c r="C1809" i="6" s="1"/>
  <c r="A1810" i="6"/>
  <c r="B1810" i="6"/>
  <c r="C1810" i="6"/>
  <c r="A1811" i="6"/>
  <c r="B1811" i="6"/>
  <c r="C1811" i="6" s="1"/>
  <c r="A1812" i="6"/>
  <c r="B1812" i="6"/>
  <c r="C1812" i="6" s="1"/>
  <c r="A1813" i="6"/>
  <c r="B1813" i="6"/>
  <c r="C1813" i="6" s="1"/>
  <c r="A1814" i="6"/>
  <c r="B1814" i="6"/>
  <c r="C1814" i="6"/>
  <c r="A1815" i="6"/>
  <c r="B1815" i="6"/>
  <c r="C1815" i="6" s="1"/>
  <c r="A1816" i="6"/>
  <c r="B1816" i="6"/>
  <c r="C1816" i="6" s="1"/>
  <c r="A1817" i="6"/>
  <c r="B1817" i="6"/>
  <c r="C1817" i="6" s="1"/>
  <c r="A1818" i="6"/>
  <c r="B1818" i="6"/>
  <c r="C1818" i="6"/>
  <c r="A1819" i="6"/>
  <c r="B1819" i="6"/>
  <c r="C1819" i="6" s="1"/>
  <c r="A1820" i="6"/>
  <c r="B1820" i="6"/>
  <c r="C1820" i="6" s="1"/>
  <c r="A1821" i="6"/>
  <c r="B1821" i="6"/>
  <c r="C1821" i="6" s="1"/>
  <c r="A1822" i="6"/>
  <c r="B1822" i="6"/>
  <c r="C1822" i="6"/>
  <c r="A1823" i="6"/>
  <c r="B1823" i="6"/>
  <c r="C1823" i="6" s="1"/>
  <c r="A1824" i="6"/>
  <c r="B1824" i="6"/>
  <c r="C1824" i="6" s="1"/>
  <c r="A1825" i="6"/>
  <c r="B1825" i="6"/>
  <c r="C1825" i="6" s="1"/>
  <c r="A1826" i="6"/>
  <c r="B1826" i="6"/>
  <c r="C1826" i="6" s="1"/>
  <c r="A1827" i="6"/>
  <c r="B1827" i="6"/>
  <c r="C1827" i="6" s="1"/>
  <c r="A1828" i="6"/>
  <c r="B1828" i="6"/>
  <c r="C1828" i="6" s="1"/>
  <c r="A1829" i="6"/>
  <c r="B1829" i="6"/>
  <c r="C1829" i="6" s="1"/>
  <c r="A1830" i="6"/>
  <c r="B1830" i="6"/>
  <c r="C1830" i="6"/>
  <c r="A1831" i="6"/>
  <c r="B1831" i="6"/>
  <c r="C1831" i="6" s="1"/>
  <c r="A1832" i="6"/>
  <c r="B1832" i="6"/>
  <c r="C1832" i="6" s="1"/>
  <c r="A1833" i="6"/>
  <c r="B1833" i="6"/>
  <c r="C1833" i="6" s="1"/>
  <c r="A1834" i="6"/>
  <c r="B1834" i="6"/>
  <c r="C1834" i="6"/>
  <c r="A1835" i="6"/>
  <c r="B1835" i="6"/>
  <c r="C1835" i="6" s="1"/>
  <c r="A1836" i="6"/>
  <c r="B1836" i="6"/>
  <c r="C1836" i="6" s="1"/>
  <c r="A1837" i="6"/>
  <c r="B1837" i="6"/>
  <c r="C1837" i="6" s="1"/>
  <c r="A1838" i="6"/>
  <c r="B1838" i="6"/>
  <c r="C1838" i="6"/>
  <c r="A1839" i="6"/>
  <c r="B1839" i="6"/>
  <c r="C1839" i="6" s="1"/>
  <c r="A1840" i="6"/>
  <c r="B1840" i="6"/>
  <c r="C1840" i="6" s="1"/>
  <c r="A1841" i="6"/>
  <c r="B1841" i="6"/>
  <c r="C1841" i="6" s="1"/>
  <c r="A1842" i="6"/>
  <c r="B1842" i="6"/>
  <c r="C1842" i="6"/>
  <c r="A1843" i="6"/>
  <c r="B1843" i="6"/>
  <c r="C1843" i="6" s="1"/>
  <c r="A1844" i="6"/>
  <c r="B1844" i="6"/>
  <c r="C1844" i="6" s="1"/>
  <c r="A1845" i="6"/>
  <c r="B1845" i="6"/>
  <c r="C1845" i="6" s="1"/>
  <c r="A1846" i="6"/>
  <c r="B1846" i="6"/>
  <c r="C1846" i="6"/>
  <c r="A1847" i="6"/>
  <c r="B1847" i="6"/>
  <c r="C1847" i="6" s="1"/>
  <c r="A1848" i="6"/>
  <c r="B1848" i="6"/>
  <c r="C1848" i="6" s="1"/>
  <c r="A1849" i="6"/>
  <c r="B1849" i="6"/>
  <c r="C1849" i="6" s="1"/>
  <c r="A1850" i="6"/>
  <c r="B1850" i="6"/>
  <c r="C1850" i="6" s="1"/>
  <c r="A1851" i="6"/>
  <c r="B1851" i="6"/>
  <c r="C1851" i="6" s="1"/>
  <c r="A1852" i="6"/>
  <c r="B1852" i="6"/>
  <c r="C1852" i="6" s="1"/>
  <c r="A1853" i="6"/>
  <c r="B1853" i="6"/>
  <c r="C1853" i="6" s="1"/>
  <c r="A1854" i="6"/>
  <c r="B1854" i="6"/>
  <c r="C1854" i="6"/>
  <c r="A1855" i="6"/>
  <c r="B1855" i="6"/>
  <c r="C1855" i="6" s="1"/>
  <c r="A1856" i="6"/>
  <c r="B1856" i="6"/>
  <c r="C1856" i="6" s="1"/>
  <c r="A1857" i="6"/>
  <c r="B1857" i="6"/>
  <c r="C1857" i="6" s="1"/>
  <c r="A1858" i="6"/>
  <c r="B1858" i="6"/>
  <c r="C1858" i="6"/>
  <c r="A1859" i="6"/>
  <c r="B1859" i="6"/>
  <c r="C1859" i="6" s="1"/>
  <c r="A1860" i="6"/>
  <c r="B1860" i="6"/>
  <c r="C1860" i="6" s="1"/>
  <c r="A1861" i="6"/>
  <c r="B1861" i="6"/>
  <c r="C1861" i="6" s="1"/>
  <c r="A1862" i="6"/>
  <c r="B1862" i="6"/>
  <c r="C1862" i="6"/>
  <c r="A1863" i="6"/>
  <c r="B1863" i="6"/>
  <c r="C1863" i="6" s="1"/>
  <c r="A1864" i="6"/>
  <c r="B1864" i="6"/>
  <c r="C1864" i="6" s="1"/>
  <c r="A1865" i="6"/>
  <c r="B1865" i="6"/>
  <c r="C1865" i="6" s="1"/>
  <c r="A1866" i="6"/>
  <c r="B1866" i="6"/>
  <c r="C1866" i="6"/>
  <c r="A1867" i="6"/>
  <c r="B1867" i="6"/>
  <c r="C1867" i="6" s="1"/>
  <c r="A1868" i="6"/>
  <c r="B1868" i="6"/>
  <c r="C1868" i="6" s="1"/>
  <c r="A1869" i="6"/>
  <c r="B1869" i="6"/>
  <c r="C1869" i="6" s="1"/>
  <c r="A1870" i="6"/>
  <c r="B1870" i="6"/>
  <c r="C1870" i="6" s="1"/>
  <c r="A1871" i="6"/>
  <c r="B1871" i="6"/>
  <c r="C1871" i="6" s="1"/>
  <c r="A1872" i="6"/>
  <c r="B1872" i="6"/>
  <c r="C1872" i="6" s="1"/>
  <c r="A1873" i="6"/>
  <c r="B1873" i="6"/>
  <c r="C1873" i="6" s="1"/>
  <c r="A1874" i="6"/>
  <c r="B1874" i="6"/>
  <c r="C1874" i="6" s="1"/>
  <c r="A1875" i="6"/>
  <c r="B1875" i="6"/>
  <c r="C1875" i="6" s="1"/>
  <c r="A1876" i="6"/>
  <c r="B1876" i="6"/>
  <c r="C1876" i="6" s="1"/>
  <c r="A1877" i="6"/>
  <c r="B1877" i="6"/>
  <c r="C1877" i="6" s="1"/>
  <c r="A1878" i="6"/>
  <c r="B1878" i="6"/>
  <c r="C1878" i="6"/>
  <c r="A1879" i="6"/>
  <c r="B1879" i="6"/>
  <c r="C1879" i="6" s="1"/>
  <c r="A1880" i="6"/>
  <c r="B1880" i="6"/>
  <c r="C1880" i="6" s="1"/>
  <c r="A1881" i="6"/>
  <c r="B1881" i="6"/>
  <c r="C1881" i="6" s="1"/>
  <c r="A1882" i="6"/>
  <c r="B1882" i="6"/>
  <c r="C1882" i="6"/>
  <c r="A1883" i="6"/>
  <c r="B1883" i="6"/>
  <c r="C1883" i="6" s="1"/>
  <c r="A1884" i="6"/>
  <c r="B1884" i="6"/>
  <c r="C1884" i="6" s="1"/>
  <c r="A1885" i="6"/>
  <c r="B1885" i="6"/>
  <c r="C1885" i="6" s="1"/>
  <c r="A1886" i="6"/>
  <c r="B1886" i="6"/>
  <c r="C1886" i="6"/>
  <c r="A1887" i="6"/>
  <c r="B1887" i="6"/>
  <c r="C1887" i="6" s="1"/>
  <c r="A1888" i="6"/>
  <c r="B1888" i="6"/>
  <c r="C1888" i="6" s="1"/>
  <c r="A1889" i="6"/>
  <c r="B1889" i="6"/>
  <c r="C1889" i="6" s="1"/>
  <c r="A1890" i="6"/>
  <c r="B1890" i="6"/>
  <c r="C1890" i="6"/>
  <c r="A1891" i="6"/>
  <c r="B1891" i="6"/>
  <c r="C1891" i="6" s="1"/>
  <c r="A1892" i="6"/>
  <c r="B1892" i="6"/>
  <c r="C1892" i="6" s="1"/>
  <c r="A1893" i="6"/>
  <c r="B1893" i="6"/>
  <c r="C1893" i="6" s="1"/>
  <c r="A1894" i="6"/>
  <c r="B1894" i="6"/>
  <c r="C1894" i="6" s="1"/>
  <c r="A1895" i="6"/>
  <c r="B1895" i="6"/>
  <c r="C1895" i="6" s="1"/>
  <c r="A1896" i="6"/>
  <c r="B1896" i="6"/>
  <c r="C1896" i="6" s="1"/>
  <c r="A1897" i="6"/>
  <c r="B1897" i="6"/>
  <c r="C1897" i="6" s="1"/>
  <c r="A1898" i="6"/>
  <c r="B1898" i="6"/>
  <c r="C1898" i="6" s="1"/>
  <c r="A1899" i="6"/>
  <c r="B1899" i="6"/>
  <c r="C1899" i="6" s="1"/>
  <c r="A1900" i="6"/>
  <c r="B1900" i="6"/>
  <c r="C1900" i="6" s="1"/>
  <c r="A1901" i="6"/>
  <c r="B1901" i="6"/>
  <c r="C1901" i="6" s="1"/>
  <c r="A1902" i="6"/>
  <c r="B1902" i="6"/>
  <c r="C1902" i="6"/>
  <c r="A1903" i="6"/>
  <c r="B1903" i="6"/>
  <c r="C1903" i="6" s="1"/>
  <c r="A1904" i="6"/>
  <c r="B1904" i="6"/>
  <c r="C1904" i="6" s="1"/>
  <c r="A1905" i="6"/>
  <c r="B1905" i="6"/>
  <c r="C1905" i="6" s="1"/>
  <c r="A1906" i="6"/>
  <c r="B1906" i="6"/>
  <c r="C1906" i="6"/>
  <c r="A1907" i="6"/>
  <c r="B1907" i="6"/>
  <c r="C1907" i="6" s="1"/>
  <c r="A1908" i="6"/>
  <c r="B1908" i="6"/>
  <c r="C1908" i="6" s="1"/>
  <c r="A1909" i="6"/>
  <c r="B1909" i="6"/>
  <c r="C1909" i="6" s="1"/>
  <c r="A1910" i="6"/>
  <c r="B1910" i="6"/>
  <c r="C1910" i="6"/>
  <c r="A1911" i="6"/>
  <c r="B1911" i="6"/>
  <c r="C1911" i="6" s="1"/>
  <c r="A1912" i="6"/>
  <c r="B1912" i="6"/>
  <c r="C1912" i="6" s="1"/>
  <c r="A1913" i="6"/>
  <c r="B1913" i="6"/>
  <c r="C1913" i="6" s="1"/>
  <c r="A1914" i="6"/>
  <c r="B1914" i="6"/>
  <c r="C1914" i="6"/>
  <c r="A1915" i="6"/>
  <c r="B1915" i="6"/>
  <c r="C1915" i="6" s="1"/>
  <c r="A1916" i="6"/>
  <c r="B1916" i="6"/>
  <c r="C1916" i="6" s="1"/>
  <c r="A1917" i="6"/>
  <c r="B1917" i="6"/>
  <c r="C1917" i="6" s="1"/>
  <c r="A1918" i="6"/>
  <c r="B1918" i="6"/>
  <c r="C1918" i="6" s="1"/>
  <c r="A1919" i="6"/>
  <c r="B1919" i="6"/>
  <c r="C1919" i="6" s="1"/>
  <c r="A1920" i="6"/>
  <c r="B1920" i="6"/>
  <c r="C1920" i="6" s="1"/>
  <c r="A1921" i="6"/>
  <c r="B1921" i="6"/>
  <c r="C1921" i="6" s="1"/>
  <c r="A1922" i="6"/>
  <c r="B1922" i="6"/>
  <c r="C1922" i="6" s="1"/>
  <c r="A1923" i="6"/>
  <c r="B1923" i="6"/>
  <c r="C1923" i="6" s="1"/>
  <c r="A1924" i="6"/>
  <c r="B1924" i="6"/>
  <c r="C1924" i="6" s="1"/>
  <c r="A1925" i="6"/>
  <c r="B1925" i="6"/>
  <c r="C1925" i="6" s="1"/>
  <c r="A1926" i="6"/>
  <c r="B1926" i="6"/>
  <c r="C1926" i="6"/>
  <c r="A1927" i="6"/>
  <c r="B1927" i="6"/>
  <c r="C1927" i="6" s="1"/>
  <c r="A1928" i="6"/>
  <c r="B1928" i="6"/>
  <c r="C1928" i="6" s="1"/>
  <c r="A1929" i="6"/>
  <c r="B1929" i="6"/>
  <c r="C1929" i="6" s="1"/>
  <c r="A1930" i="6"/>
  <c r="B1930" i="6"/>
  <c r="C1930" i="6"/>
  <c r="A1931" i="6"/>
  <c r="B1931" i="6"/>
  <c r="C1931" i="6"/>
  <c r="A1932" i="6"/>
  <c r="B1932" i="6"/>
  <c r="C1932" i="6" s="1"/>
  <c r="A1933" i="6"/>
  <c r="B1933" i="6"/>
  <c r="C1933" i="6" s="1"/>
  <c r="A1934" i="6"/>
  <c r="B1934" i="6"/>
  <c r="C1934" i="6"/>
  <c r="A1935" i="6"/>
  <c r="B1935" i="6"/>
  <c r="C1935" i="6" s="1"/>
  <c r="A1936" i="6"/>
  <c r="B1936" i="6"/>
  <c r="C1936" i="6" s="1"/>
  <c r="A1937" i="6"/>
  <c r="B1937" i="6"/>
  <c r="C1937" i="6" s="1"/>
  <c r="A1938" i="6"/>
  <c r="B1938" i="6"/>
  <c r="C1938" i="6"/>
  <c r="A1939" i="6"/>
  <c r="B1939" i="6"/>
  <c r="C1939" i="6" s="1"/>
  <c r="A1940" i="6"/>
  <c r="B1940" i="6"/>
  <c r="C1940" i="6" s="1"/>
  <c r="A1941" i="6"/>
  <c r="B1941" i="6"/>
  <c r="C1941" i="6" s="1"/>
  <c r="A1942" i="6"/>
  <c r="B1942" i="6"/>
  <c r="C1942" i="6" s="1"/>
  <c r="A1943" i="6"/>
  <c r="B1943" i="6"/>
  <c r="C1943" i="6" s="1"/>
  <c r="A1944" i="6"/>
  <c r="B1944" i="6"/>
  <c r="C1944" i="6" s="1"/>
  <c r="A1945" i="6"/>
  <c r="B1945" i="6"/>
  <c r="C1945" i="6" s="1"/>
  <c r="A1946" i="6"/>
  <c r="B1946" i="6"/>
  <c r="C1946" i="6" s="1"/>
  <c r="A1947" i="6"/>
  <c r="B1947" i="6"/>
  <c r="C1947" i="6" s="1"/>
  <c r="A1948" i="6"/>
  <c r="B1948" i="6"/>
  <c r="C1948" i="6" s="1"/>
  <c r="A1949" i="6"/>
  <c r="B1949" i="6"/>
  <c r="C1949" i="6" s="1"/>
  <c r="A1950" i="6"/>
  <c r="B1950" i="6"/>
  <c r="C1950" i="6"/>
  <c r="A1951" i="6"/>
  <c r="B1951" i="6"/>
  <c r="C1951" i="6" s="1"/>
  <c r="A1952" i="6"/>
  <c r="B1952" i="6"/>
  <c r="C1952" i="6" s="1"/>
  <c r="A1953" i="6"/>
  <c r="B1953" i="6"/>
  <c r="C1953" i="6" s="1"/>
  <c r="A1954" i="6"/>
  <c r="B1954" i="6"/>
  <c r="C1954" i="6"/>
  <c r="A1955" i="6"/>
  <c r="B1955" i="6"/>
  <c r="C1955" i="6" s="1"/>
  <c r="A1956" i="6"/>
  <c r="B1956" i="6"/>
  <c r="C1956" i="6" s="1"/>
  <c r="A1957" i="6"/>
  <c r="B1957" i="6"/>
  <c r="C1957" i="6" s="1"/>
  <c r="A1958" i="6"/>
  <c r="B1958" i="6"/>
  <c r="C1958" i="6"/>
  <c r="A1959" i="6"/>
  <c r="B1959" i="6"/>
  <c r="C1959" i="6" s="1"/>
  <c r="A1960" i="6"/>
  <c r="B1960" i="6"/>
  <c r="C1960" i="6" s="1"/>
  <c r="A1961" i="6"/>
  <c r="B1961" i="6"/>
  <c r="C1961" i="6" s="1"/>
  <c r="A1962" i="6"/>
  <c r="B1962" i="6"/>
  <c r="C1962" i="6"/>
  <c r="A1963" i="6"/>
  <c r="B1963" i="6"/>
  <c r="C1963" i="6" s="1"/>
  <c r="A1964" i="6"/>
  <c r="B1964" i="6"/>
  <c r="C1964" i="6" s="1"/>
  <c r="A1965" i="6"/>
  <c r="B1965" i="6"/>
  <c r="C1965" i="6" s="1"/>
  <c r="A1966" i="6"/>
  <c r="B1966" i="6"/>
  <c r="C1966" i="6" s="1"/>
  <c r="A1967" i="6"/>
  <c r="B1967" i="6"/>
  <c r="C1967" i="6" s="1"/>
  <c r="A1968" i="6"/>
  <c r="B1968" i="6"/>
  <c r="C1968" i="6" s="1"/>
  <c r="A1969" i="6"/>
  <c r="B1969" i="6"/>
  <c r="C1969" i="6" s="1"/>
  <c r="A1970" i="6"/>
  <c r="B1970" i="6"/>
  <c r="C1970" i="6" s="1"/>
  <c r="A1971" i="6"/>
  <c r="B1971" i="6"/>
  <c r="C1971" i="6" s="1"/>
  <c r="A1972" i="6"/>
  <c r="B1972" i="6"/>
  <c r="C1972" i="6" s="1"/>
  <c r="A1973" i="6"/>
  <c r="B1973" i="6"/>
  <c r="C1973" i="6" s="1"/>
  <c r="A1974" i="6"/>
  <c r="B1974" i="6"/>
  <c r="C1974" i="6"/>
  <c r="A1975" i="6"/>
  <c r="B1975" i="6"/>
  <c r="C1975" i="6" s="1"/>
  <c r="A1976" i="6"/>
  <c r="B1976" i="6"/>
  <c r="C1976" i="6" s="1"/>
  <c r="A1977" i="6"/>
  <c r="B1977" i="6"/>
  <c r="C1977" i="6" s="1"/>
  <c r="A1978" i="6"/>
  <c r="B1978" i="6"/>
  <c r="C1978" i="6"/>
  <c r="A1979" i="6"/>
  <c r="B1979" i="6"/>
  <c r="C1979" i="6"/>
  <c r="A1980" i="6"/>
  <c r="B1980" i="6"/>
  <c r="C1980" i="6" s="1"/>
  <c r="A1981" i="6"/>
  <c r="B1981" i="6"/>
  <c r="C1981" i="6" s="1"/>
  <c r="A1982" i="6"/>
  <c r="B1982" i="6"/>
  <c r="C1982" i="6"/>
  <c r="A1983" i="6"/>
  <c r="B1983" i="6"/>
  <c r="C1983" i="6" s="1"/>
  <c r="A1984" i="6"/>
  <c r="B1984" i="6"/>
  <c r="C1984" i="6" s="1"/>
  <c r="A1985" i="6"/>
  <c r="B1985" i="6"/>
  <c r="C1985" i="6" s="1"/>
  <c r="A1986" i="6"/>
  <c r="B1986" i="6"/>
  <c r="C1986" i="6"/>
  <c r="A1987" i="6"/>
  <c r="B1987" i="6"/>
  <c r="C1987" i="6" s="1"/>
  <c r="A1988" i="6"/>
  <c r="B1988" i="6"/>
  <c r="C1988" i="6" s="1"/>
  <c r="A1989" i="6"/>
  <c r="B1989" i="6"/>
  <c r="C1989" i="6" s="1"/>
  <c r="A1990" i="6"/>
  <c r="B1990" i="6"/>
  <c r="C1990" i="6" s="1"/>
  <c r="A1991" i="6"/>
  <c r="B1991" i="6"/>
  <c r="C1991" i="6" s="1"/>
  <c r="A1992" i="6"/>
  <c r="B1992" i="6"/>
  <c r="C1992" i="6" s="1"/>
  <c r="A1993" i="6"/>
  <c r="B1993" i="6"/>
  <c r="C1993" i="6" s="1"/>
  <c r="A1994" i="6"/>
  <c r="B1994" i="6"/>
  <c r="C1994" i="6" s="1"/>
  <c r="A1995" i="6"/>
  <c r="B1995" i="6"/>
  <c r="C1995" i="6" s="1"/>
  <c r="A1996" i="6"/>
  <c r="B1996" i="6"/>
  <c r="C1996" i="6" s="1"/>
  <c r="A1997" i="6"/>
  <c r="B1997" i="6"/>
  <c r="C1997" i="6" s="1"/>
  <c r="A1998" i="6"/>
  <c r="B1998" i="6"/>
  <c r="C1998" i="6"/>
  <c r="A1999" i="6"/>
  <c r="B1999" i="6"/>
  <c r="C1999" i="6" s="1"/>
  <c r="A2000" i="6"/>
  <c r="B2000" i="6"/>
  <c r="C2000" i="6" s="1"/>
  <c r="A2001" i="6"/>
  <c r="B2001" i="6"/>
  <c r="C2001" i="6" s="1"/>
  <c r="A2002" i="6"/>
  <c r="B2002" i="6"/>
  <c r="C2002" i="6"/>
  <c r="A2003" i="6"/>
  <c r="B2003" i="6"/>
  <c r="C2003" i="6" s="1"/>
  <c r="A2004" i="6"/>
  <c r="B2004" i="6"/>
  <c r="C2004" i="6" s="1"/>
  <c r="A2005" i="6"/>
  <c r="B2005" i="6"/>
  <c r="C2005" i="6" s="1"/>
  <c r="A2006" i="6"/>
  <c r="B2006" i="6"/>
  <c r="C2006" i="6"/>
  <c r="A2007" i="6"/>
  <c r="B2007" i="6"/>
  <c r="C2007" i="6" s="1"/>
  <c r="A2008" i="6"/>
  <c r="B2008" i="6"/>
  <c r="C2008" i="6" s="1"/>
  <c r="A2009" i="6"/>
  <c r="B2009" i="6"/>
  <c r="C2009" i="6" s="1"/>
  <c r="A2010" i="6"/>
  <c r="B2010" i="6"/>
  <c r="C2010" i="6" s="1"/>
  <c r="A2011" i="6"/>
  <c r="B2011" i="6"/>
  <c r="C2011" i="6"/>
  <c r="A2012" i="6"/>
  <c r="B2012" i="6"/>
  <c r="C2012" i="6" s="1"/>
  <c r="A2013" i="6"/>
  <c r="B2013" i="6"/>
  <c r="C2013" i="6" s="1"/>
  <c r="A2014" i="6"/>
  <c r="B2014" i="6"/>
  <c r="C2014" i="6"/>
  <c r="A2015" i="6"/>
  <c r="B2015" i="6"/>
  <c r="C2015" i="6" s="1"/>
  <c r="A2016" i="6"/>
  <c r="B2016" i="6"/>
  <c r="C2016" i="6" s="1"/>
  <c r="A2017" i="6"/>
  <c r="B2017" i="6"/>
  <c r="C2017" i="6" s="1"/>
  <c r="A2018" i="6"/>
  <c r="B2018" i="6"/>
  <c r="C2018" i="6" s="1"/>
  <c r="A2019" i="6"/>
  <c r="B2019" i="6"/>
  <c r="C2019" i="6"/>
  <c r="A2020" i="6"/>
  <c r="B2020" i="6"/>
  <c r="C2020" i="6" s="1"/>
  <c r="A2021" i="6"/>
  <c r="B2021" i="6"/>
  <c r="C2021" i="6" s="1"/>
  <c r="A2022" i="6"/>
  <c r="B2022" i="6"/>
  <c r="C2022" i="6" s="1"/>
  <c r="A2023" i="6"/>
  <c r="B2023" i="6"/>
  <c r="C2023" i="6"/>
  <c r="A2024" i="6"/>
  <c r="B2024" i="6"/>
  <c r="C2024" i="6" s="1"/>
  <c r="A2025" i="6"/>
  <c r="B2025" i="6"/>
  <c r="C2025" i="6" s="1"/>
  <c r="A2026" i="6"/>
  <c r="B2026" i="6"/>
  <c r="C2026" i="6" s="1"/>
  <c r="A2027" i="6"/>
  <c r="B2027" i="6"/>
  <c r="C2027" i="6"/>
  <c r="A2028" i="6"/>
  <c r="B2028" i="6"/>
  <c r="C2028" i="6" s="1"/>
  <c r="A2029" i="6"/>
  <c r="B2029" i="6"/>
  <c r="C2029" i="6" s="1"/>
  <c r="A2030" i="6"/>
  <c r="B2030" i="6"/>
  <c r="C2030" i="6" s="1"/>
  <c r="A2031" i="6"/>
  <c r="B2031" i="6"/>
  <c r="C2031" i="6"/>
  <c r="A2032" i="6"/>
  <c r="B2032" i="6"/>
  <c r="C2032" i="6" s="1"/>
  <c r="A2033" i="6"/>
  <c r="B2033" i="6"/>
  <c r="C2033" i="6" s="1"/>
  <c r="A2034" i="6"/>
  <c r="B2034" i="6"/>
  <c r="C2034" i="6" s="1"/>
  <c r="A2035" i="6"/>
  <c r="B2035" i="6"/>
  <c r="C2035" i="6"/>
  <c r="A2036" i="6"/>
  <c r="B2036" i="6"/>
  <c r="C2036" i="6" s="1"/>
  <c r="A2037" i="6"/>
  <c r="B2037" i="6"/>
  <c r="C2037" i="6" s="1"/>
  <c r="A2038" i="6"/>
  <c r="B2038" i="6"/>
  <c r="C2038" i="6" s="1"/>
  <c r="A2039" i="6"/>
  <c r="B2039" i="6"/>
  <c r="C2039" i="6"/>
  <c r="A2040" i="6"/>
  <c r="B2040" i="6"/>
  <c r="C2040" i="6" s="1"/>
  <c r="A2041" i="6"/>
  <c r="B2041" i="6"/>
  <c r="C2041" i="6" s="1"/>
  <c r="A2042" i="6"/>
  <c r="B2042" i="6"/>
  <c r="C2042" i="6" s="1"/>
  <c r="A2043" i="6"/>
  <c r="B2043" i="6"/>
  <c r="C2043" i="6"/>
  <c r="A2044" i="6"/>
  <c r="B2044" i="6"/>
  <c r="C2044" i="6" s="1"/>
  <c r="A2045" i="6"/>
  <c r="B2045" i="6"/>
  <c r="C2045" i="6" s="1"/>
  <c r="A2046" i="6"/>
  <c r="B2046" i="6"/>
  <c r="C2046" i="6" s="1"/>
  <c r="A2047" i="6"/>
  <c r="B2047" i="6"/>
  <c r="C2047" i="6"/>
  <c r="A2048" i="6"/>
  <c r="B2048" i="6"/>
  <c r="C2048" i="6" s="1"/>
  <c r="A2049" i="6"/>
  <c r="B2049" i="6"/>
  <c r="C2049" i="6" s="1"/>
  <c r="A2050" i="6"/>
  <c r="B2050" i="6"/>
  <c r="C2050" i="6" s="1"/>
  <c r="A2051" i="6"/>
  <c r="B2051" i="6"/>
  <c r="C2051" i="6"/>
  <c r="A2052" i="6"/>
  <c r="B2052" i="6"/>
  <c r="C2052" i="6" s="1"/>
  <c r="A2053" i="6"/>
  <c r="B2053" i="6"/>
  <c r="C2053" i="6" s="1"/>
  <c r="A2054" i="6"/>
  <c r="B2054" i="6"/>
  <c r="C2054" i="6" s="1"/>
  <c r="A2055" i="6"/>
  <c r="B2055" i="6"/>
  <c r="C2055" i="6"/>
  <c r="A2056" i="6"/>
  <c r="B2056" i="6"/>
  <c r="C2056" i="6" s="1"/>
  <c r="A2057" i="6"/>
  <c r="B2057" i="6"/>
  <c r="C2057" i="6" s="1"/>
  <c r="A2058" i="6"/>
  <c r="B2058" i="6"/>
  <c r="C2058" i="6" s="1"/>
  <c r="A2059" i="6"/>
  <c r="B2059" i="6"/>
  <c r="C2059" i="6"/>
  <c r="A2060" i="6"/>
  <c r="B2060" i="6"/>
  <c r="C2060" i="6" s="1"/>
  <c r="A2061" i="6"/>
  <c r="B2061" i="6"/>
  <c r="C2061" i="6" s="1"/>
  <c r="A2062" i="6"/>
  <c r="B2062" i="6"/>
  <c r="C2062" i="6" s="1"/>
  <c r="A2063" i="6"/>
  <c r="B2063" i="6"/>
  <c r="C2063" i="6"/>
  <c r="A2064" i="6"/>
  <c r="B2064" i="6"/>
  <c r="C2064" i="6" s="1"/>
  <c r="A2065" i="6"/>
  <c r="B2065" i="6"/>
  <c r="C2065" i="6" s="1"/>
  <c r="A2066" i="6"/>
  <c r="B2066" i="6"/>
  <c r="C2066" i="6" s="1"/>
  <c r="A2067" i="6"/>
  <c r="B2067" i="6"/>
  <c r="C2067" i="6"/>
  <c r="A2068" i="6"/>
  <c r="B2068" i="6"/>
  <c r="C2068" i="6" s="1"/>
  <c r="A2069" i="6"/>
  <c r="B2069" i="6"/>
  <c r="C2069" i="6" s="1"/>
  <c r="A2070" i="6"/>
  <c r="B2070" i="6"/>
  <c r="C2070" i="6" s="1"/>
  <c r="A2071" i="6"/>
  <c r="B2071" i="6"/>
  <c r="C2071" i="6"/>
  <c r="A2072" i="6"/>
  <c r="B2072" i="6"/>
  <c r="C2072" i="6" s="1"/>
  <c r="A2073" i="6"/>
  <c r="B2073" i="6"/>
  <c r="C2073" i="6" s="1"/>
  <c r="A2074" i="6"/>
  <c r="B2074" i="6"/>
  <c r="C2074" i="6" s="1"/>
  <c r="A2075" i="6"/>
  <c r="B2075" i="6"/>
  <c r="C2075" i="6"/>
  <c r="A2076" i="6"/>
  <c r="B2076" i="6"/>
  <c r="C2076" i="6" s="1"/>
  <c r="A2077" i="6"/>
  <c r="B2077" i="6"/>
  <c r="C2077" i="6" s="1"/>
  <c r="A2078" i="6"/>
  <c r="B2078" i="6"/>
  <c r="C2078" i="6" s="1"/>
  <c r="A2079" i="6"/>
  <c r="B2079" i="6"/>
  <c r="C2079" i="6"/>
  <c r="A2080" i="6"/>
  <c r="B2080" i="6"/>
  <c r="C2080" i="6" s="1"/>
  <c r="A2081" i="6"/>
  <c r="B2081" i="6"/>
  <c r="C2081" i="6" s="1"/>
  <c r="A2082" i="6"/>
  <c r="B2082" i="6"/>
  <c r="C2082" i="6" s="1"/>
  <c r="A2083" i="6"/>
  <c r="B2083" i="6"/>
  <c r="C2083" i="6" s="1"/>
  <c r="A2084" i="6"/>
  <c r="B2084" i="6"/>
  <c r="C2084" i="6" s="1"/>
  <c r="A2085" i="6"/>
  <c r="B2085" i="6"/>
  <c r="C2085" i="6" s="1"/>
  <c r="A2086" i="6"/>
  <c r="B2086" i="6"/>
  <c r="C2086" i="6" s="1"/>
  <c r="A2087" i="6"/>
  <c r="B2087" i="6"/>
  <c r="C2087" i="6" s="1"/>
  <c r="A2088" i="6"/>
  <c r="B2088" i="6"/>
  <c r="C2088" i="6" s="1"/>
  <c r="A2089" i="6"/>
  <c r="B2089" i="6"/>
  <c r="C2089" i="6" s="1"/>
  <c r="A2090" i="6"/>
  <c r="B2090" i="6"/>
  <c r="C2090" i="6" s="1"/>
  <c r="A2091" i="6"/>
  <c r="B2091" i="6"/>
  <c r="C2091" i="6" s="1"/>
  <c r="A2092" i="6"/>
  <c r="B2092" i="6"/>
  <c r="C2092" i="6" s="1"/>
  <c r="A2093" i="6"/>
  <c r="B2093" i="6"/>
  <c r="C2093" i="6" s="1"/>
  <c r="A2094" i="6"/>
  <c r="B2094" i="6"/>
  <c r="C2094" i="6" s="1"/>
  <c r="A2095" i="6"/>
  <c r="B2095" i="6"/>
  <c r="C2095" i="6" s="1"/>
  <c r="A2096" i="6"/>
  <c r="B2096" i="6"/>
  <c r="C2096" i="6" s="1"/>
  <c r="A2097" i="6"/>
  <c r="B2097" i="6"/>
  <c r="C2097" i="6" s="1"/>
  <c r="A2098" i="6"/>
  <c r="B2098" i="6"/>
  <c r="C2098" i="6" s="1"/>
  <c r="A2099" i="6"/>
  <c r="B2099" i="6"/>
  <c r="C2099" i="6" s="1"/>
  <c r="A2100" i="6"/>
  <c r="B2100" i="6"/>
  <c r="C2100" i="6" s="1"/>
  <c r="A2101" i="6"/>
  <c r="B2101" i="6"/>
  <c r="C2101" i="6" s="1"/>
  <c r="A2102" i="6"/>
  <c r="B2102" i="6"/>
  <c r="C2102" i="6" s="1"/>
  <c r="A2103" i="6"/>
  <c r="B2103" i="6"/>
  <c r="C2103" i="6" s="1"/>
  <c r="A2104" i="6"/>
  <c r="B2104" i="6"/>
  <c r="C2104" i="6" s="1"/>
  <c r="A2105" i="6"/>
  <c r="B2105" i="6"/>
  <c r="C2105" i="6" s="1"/>
  <c r="A2106" i="6"/>
  <c r="B2106" i="6"/>
  <c r="C2106" i="6" s="1"/>
  <c r="A2107" i="6"/>
  <c r="B2107" i="6"/>
  <c r="C2107" i="6" s="1"/>
  <c r="A2108" i="6"/>
  <c r="B2108" i="6"/>
  <c r="C2108" i="6" s="1"/>
  <c r="A2109" i="6"/>
  <c r="B2109" i="6"/>
  <c r="C2109" i="6" s="1"/>
  <c r="A2110" i="6"/>
  <c r="B2110" i="6"/>
  <c r="C2110" i="6" s="1"/>
  <c r="A2111" i="6"/>
  <c r="B2111" i="6"/>
  <c r="C2111" i="6" s="1"/>
  <c r="A2112" i="6"/>
  <c r="B2112" i="6"/>
  <c r="C2112" i="6" s="1"/>
  <c r="A2113" i="6"/>
  <c r="B2113" i="6"/>
  <c r="C2113" i="6" s="1"/>
  <c r="A2114" i="6"/>
  <c r="B2114" i="6"/>
  <c r="C2114" i="6" s="1"/>
  <c r="A2115" i="6"/>
  <c r="B2115" i="6"/>
  <c r="C2115" i="6" s="1"/>
  <c r="A2116" i="6"/>
  <c r="B2116" i="6"/>
  <c r="C2116" i="6" s="1"/>
  <c r="A2117" i="6"/>
  <c r="B2117" i="6"/>
  <c r="C2117" i="6" s="1"/>
  <c r="A2118" i="6"/>
  <c r="B2118" i="6"/>
  <c r="C2118" i="6" s="1"/>
  <c r="A2119" i="6"/>
  <c r="B2119" i="6"/>
  <c r="C2119" i="6" s="1"/>
  <c r="A2120" i="6"/>
  <c r="B2120" i="6"/>
  <c r="C2120" i="6" s="1"/>
  <c r="A2121" i="6"/>
  <c r="B2121" i="6"/>
  <c r="C2121" i="6" s="1"/>
  <c r="A2122" i="6"/>
  <c r="B2122" i="6"/>
  <c r="C2122" i="6" s="1"/>
  <c r="A2123" i="6"/>
  <c r="B2123" i="6"/>
  <c r="C2123" i="6" s="1"/>
  <c r="A2124" i="6"/>
  <c r="B2124" i="6"/>
  <c r="C2124" i="6" s="1"/>
  <c r="A2125" i="6"/>
  <c r="B2125" i="6"/>
  <c r="C2125" i="6" s="1"/>
  <c r="A2126" i="6"/>
  <c r="B2126" i="6"/>
  <c r="C2126" i="6" s="1"/>
  <c r="A2127" i="6"/>
  <c r="B2127" i="6"/>
  <c r="C2127" i="6" s="1"/>
  <c r="A2128" i="6"/>
  <c r="B2128" i="6"/>
  <c r="C2128" i="6" s="1"/>
  <c r="A2129" i="6"/>
  <c r="B2129" i="6"/>
  <c r="C2129" i="6" s="1"/>
  <c r="A2130" i="6"/>
  <c r="B2130" i="6"/>
  <c r="C2130" i="6" s="1"/>
  <c r="A2131" i="6"/>
  <c r="B2131" i="6"/>
  <c r="C2131" i="6" s="1"/>
  <c r="A2132" i="6"/>
  <c r="B2132" i="6"/>
  <c r="C2132" i="6" s="1"/>
  <c r="A2133" i="6"/>
  <c r="B2133" i="6"/>
  <c r="C2133" i="6" s="1"/>
  <c r="A2134" i="6"/>
  <c r="B2134" i="6"/>
  <c r="C2134" i="6" s="1"/>
  <c r="A2135" i="6"/>
  <c r="B2135" i="6"/>
  <c r="C2135" i="6" s="1"/>
  <c r="A2136" i="6"/>
  <c r="B2136" i="6"/>
  <c r="C2136" i="6" s="1"/>
  <c r="A2137" i="6"/>
  <c r="B2137" i="6"/>
  <c r="C2137" i="6" s="1"/>
  <c r="A2138" i="6"/>
  <c r="B2138" i="6"/>
  <c r="C2138" i="6" s="1"/>
  <c r="A2139" i="6"/>
  <c r="B2139" i="6"/>
  <c r="C2139" i="6" s="1"/>
  <c r="A2140" i="6"/>
  <c r="B2140" i="6"/>
  <c r="C2140" i="6" s="1"/>
  <c r="A2141" i="6"/>
  <c r="B2141" i="6"/>
  <c r="C2141" i="6" s="1"/>
  <c r="A2142" i="6"/>
  <c r="B2142" i="6"/>
  <c r="C2142" i="6" s="1"/>
  <c r="A2143" i="6"/>
  <c r="B2143" i="6"/>
  <c r="C2143" i="6" s="1"/>
  <c r="A2144" i="6"/>
  <c r="B2144" i="6"/>
  <c r="C2144" i="6" s="1"/>
  <c r="A2145" i="6"/>
  <c r="B2145" i="6"/>
  <c r="C2145" i="6" s="1"/>
  <c r="A2146" i="6"/>
  <c r="B2146" i="6"/>
  <c r="C2146" i="6" s="1"/>
  <c r="A2147" i="6"/>
  <c r="B2147" i="6"/>
  <c r="C2147" i="6" s="1"/>
  <c r="A2148" i="6"/>
  <c r="B2148" i="6"/>
  <c r="C2148" i="6" s="1"/>
  <c r="A2149" i="6"/>
  <c r="B2149" i="6"/>
  <c r="C2149" i="6" s="1"/>
  <c r="A2150" i="6"/>
  <c r="B2150" i="6"/>
  <c r="C2150" i="6" s="1"/>
  <c r="A2151" i="6"/>
  <c r="B2151" i="6"/>
  <c r="C2151" i="6" s="1"/>
  <c r="A2152" i="6"/>
  <c r="B2152" i="6"/>
  <c r="C2152" i="6" s="1"/>
  <c r="A2153" i="6"/>
  <c r="B2153" i="6"/>
  <c r="C2153" i="6" s="1"/>
  <c r="A2154" i="6"/>
  <c r="B2154" i="6"/>
  <c r="C2154" i="6" s="1"/>
  <c r="A2155" i="6"/>
  <c r="B2155" i="6"/>
  <c r="C2155" i="6" s="1"/>
  <c r="A2156" i="6"/>
  <c r="B2156" i="6"/>
  <c r="C2156" i="6" s="1"/>
  <c r="A2157" i="6"/>
  <c r="B2157" i="6"/>
  <c r="C2157" i="6" s="1"/>
  <c r="A2158" i="6"/>
  <c r="B2158" i="6"/>
  <c r="C2158" i="6" s="1"/>
  <c r="A2159" i="6"/>
  <c r="B2159" i="6"/>
  <c r="C2159" i="6" s="1"/>
  <c r="A2160" i="6"/>
  <c r="B2160" i="6"/>
  <c r="C2160" i="6" s="1"/>
  <c r="A2161" i="6"/>
  <c r="B2161" i="6"/>
  <c r="C2161" i="6" s="1"/>
  <c r="A2162" i="6"/>
  <c r="B2162" i="6"/>
  <c r="C2162" i="6" s="1"/>
  <c r="A2163" i="6"/>
  <c r="B2163" i="6"/>
  <c r="C2163" i="6" s="1"/>
  <c r="A2164" i="6"/>
  <c r="B2164" i="6"/>
  <c r="C2164" i="6" s="1"/>
  <c r="A2165" i="6"/>
  <c r="B2165" i="6"/>
  <c r="C2165" i="6" s="1"/>
  <c r="A2166" i="6"/>
  <c r="B2166" i="6"/>
  <c r="C2166" i="6" s="1"/>
  <c r="A2167" i="6"/>
  <c r="B2167" i="6"/>
  <c r="C2167" i="6" s="1"/>
  <c r="A2168" i="6"/>
  <c r="B2168" i="6"/>
  <c r="C2168" i="6" s="1"/>
  <c r="A2169" i="6"/>
  <c r="B2169" i="6"/>
  <c r="C2169" i="6" s="1"/>
  <c r="A2170" i="6"/>
  <c r="B2170" i="6"/>
  <c r="C2170" i="6" s="1"/>
  <c r="A2171" i="6"/>
  <c r="B2171" i="6"/>
  <c r="C2171" i="6" s="1"/>
  <c r="A2172" i="6"/>
  <c r="B2172" i="6"/>
  <c r="C2172" i="6" s="1"/>
  <c r="A2173" i="6"/>
  <c r="B2173" i="6"/>
  <c r="C2173" i="6" s="1"/>
  <c r="A2174" i="6"/>
  <c r="B2174" i="6"/>
  <c r="C2174" i="6" s="1"/>
  <c r="A2175" i="6"/>
  <c r="B2175" i="6"/>
  <c r="C2175" i="6" s="1"/>
  <c r="A2176" i="6"/>
  <c r="B2176" i="6"/>
  <c r="C2176" i="6" s="1"/>
  <c r="A2177" i="6"/>
  <c r="B2177" i="6"/>
  <c r="C2177" i="6" s="1"/>
  <c r="A2178" i="6"/>
  <c r="B2178" i="6"/>
  <c r="C2178" i="6" s="1"/>
  <c r="A2179" i="6"/>
  <c r="B2179" i="6"/>
  <c r="C2179" i="6" s="1"/>
  <c r="A2180" i="6"/>
  <c r="B2180" i="6"/>
  <c r="C2180" i="6" s="1"/>
  <c r="A2181" i="6"/>
  <c r="B2181" i="6"/>
  <c r="C2181" i="6" s="1"/>
  <c r="A2182" i="6"/>
  <c r="B2182" i="6"/>
  <c r="C2182" i="6" s="1"/>
  <c r="A2183" i="6"/>
  <c r="B2183" i="6"/>
  <c r="C2183" i="6" s="1"/>
  <c r="A2184" i="6"/>
  <c r="B2184" i="6"/>
  <c r="C2184" i="6" s="1"/>
  <c r="A2185" i="6"/>
  <c r="B2185" i="6"/>
  <c r="C2185" i="6" s="1"/>
  <c r="A2186" i="6"/>
  <c r="B2186" i="6"/>
  <c r="C2186" i="6" s="1"/>
  <c r="A2187" i="6"/>
  <c r="B2187" i="6"/>
  <c r="C2187" i="6" s="1"/>
  <c r="A2188" i="6"/>
  <c r="B2188" i="6"/>
  <c r="C2188" i="6" s="1"/>
  <c r="A2189" i="6"/>
  <c r="B2189" i="6"/>
  <c r="C2189" i="6" s="1"/>
  <c r="A2190" i="6"/>
  <c r="B2190" i="6"/>
  <c r="C2190" i="6" s="1"/>
  <c r="A2191" i="6"/>
  <c r="B2191" i="6"/>
  <c r="C2191" i="6" s="1"/>
  <c r="A2192" i="6"/>
  <c r="B2192" i="6"/>
  <c r="C2192" i="6" s="1"/>
  <c r="A2193" i="6"/>
  <c r="B2193" i="6"/>
  <c r="C2193" i="6" s="1"/>
  <c r="A2194" i="6"/>
  <c r="B2194" i="6"/>
  <c r="C2194" i="6" s="1"/>
  <c r="A2195" i="6"/>
  <c r="B2195" i="6"/>
  <c r="C2195" i="6" s="1"/>
  <c r="A2196" i="6"/>
  <c r="B2196" i="6"/>
  <c r="C2196" i="6" s="1"/>
  <c r="A2197" i="6"/>
  <c r="B2197" i="6"/>
  <c r="C2197" i="6" s="1"/>
  <c r="A2198" i="6"/>
  <c r="B2198" i="6"/>
  <c r="C2198" i="6" s="1"/>
  <c r="A2199" i="6"/>
  <c r="B2199" i="6"/>
  <c r="C2199" i="6" s="1"/>
  <c r="A2200" i="6"/>
  <c r="B2200" i="6"/>
  <c r="C2200" i="6" s="1"/>
  <c r="A2201" i="6"/>
  <c r="B2201" i="6"/>
  <c r="C2201" i="6" s="1"/>
  <c r="A2202" i="6"/>
  <c r="B2202" i="6"/>
  <c r="C2202" i="6" s="1"/>
  <c r="A2203" i="6"/>
  <c r="B2203" i="6"/>
  <c r="C2203" i="6" s="1"/>
  <c r="A2204" i="6"/>
  <c r="B2204" i="6"/>
  <c r="C2204" i="6" s="1"/>
  <c r="A2205" i="6"/>
  <c r="B2205" i="6"/>
  <c r="C2205" i="6" s="1"/>
  <c r="A2206" i="6"/>
  <c r="B2206" i="6"/>
  <c r="C2206" i="6" s="1"/>
  <c r="A2207" i="6"/>
  <c r="B2207" i="6"/>
  <c r="C2207" i="6" s="1"/>
  <c r="A2208" i="6"/>
  <c r="B2208" i="6"/>
  <c r="C2208" i="6" s="1"/>
  <c r="A2209" i="6"/>
  <c r="B2209" i="6"/>
  <c r="C2209" i="6" s="1"/>
  <c r="A2210" i="6"/>
  <c r="B2210" i="6"/>
  <c r="C2210" i="6" s="1"/>
  <c r="A2211" i="6"/>
  <c r="B2211" i="6"/>
  <c r="C2211" i="6" s="1"/>
  <c r="A2212" i="6"/>
  <c r="B2212" i="6"/>
  <c r="C2212" i="6" s="1"/>
  <c r="A2213" i="6"/>
  <c r="B2213" i="6"/>
  <c r="C2213" i="6" s="1"/>
  <c r="A2214" i="6"/>
  <c r="B2214" i="6"/>
  <c r="C2214" i="6" s="1"/>
  <c r="A2215" i="6"/>
  <c r="B2215" i="6"/>
  <c r="C2215" i="6" s="1"/>
  <c r="A2216" i="6"/>
  <c r="B2216" i="6"/>
  <c r="C2216" i="6" s="1"/>
  <c r="A2217" i="6"/>
  <c r="B2217" i="6"/>
  <c r="C2217" i="6" s="1"/>
  <c r="A2218" i="6"/>
  <c r="B2218" i="6"/>
  <c r="C2218" i="6" s="1"/>
  <c r="A2219" i="6"/>
  <c r="B2219" i="6"/>
  <c r="C2219" i="6" s="1"/>
  <c r="A2220" i="6"/>
  <c r="B2220" i="6"/>
  <c r="C2220" i="6" s="1"/>
  <c r="A2221" i="6"/>
  <c r="B2221" i="6"/>
  <c r="C2221" i="6" s="1"/>
  <c r="A2222" i="6"/>
  <c r="B2222" i="6"/>
  <c r="C2222" i="6" s="1"/>
  <c r="A2223" i="6"/>
  <c r="B2223" i="6"/>
  <c r="C2223" i="6" s="1"/>
  <c r="A2224" i="6"/>
  <c r="B2224" i="6"/>
  <c r="C2224" i="6" s="1"/>
  <c r="A2225" i="6"/>
  <c r="B2225" i="6"/>
  <c r="C2225" i="6" s="1"/>
  <c r="A2226" i="6"/>
  <c r="B2226" i="6"/>
  <c r="C2226" i="6" s="1"/>
  <c r="A2227" i="6"/>
  <c r="B2227" i="6"/>
  <c r="C2227" i="6" s="1"/>
  <c r="A2228" i="6"/>
  <c r="B2228" i="6"/>
  <c r="C2228" i="6" s="1"/>
  <c r="A2229" i="6"/>
  <c r="B2229" i="6"/>
  <c r="C2229" i="6" s="1"/>
  <c r="A2230" i="6"/>
  <c r="B2230" i="6"/>
  <c r="C2230" i="6" s="1"/>
  <c r="A2231" i="6"/>
  <c r="B2231" i="6"/>
  <c r="C2231" i="6" s="1"/>
  <c r="A2232" i="6"/>
  <c r="B2232" i="6"/>
  <c r="C2232" i="6" s="1"/>
  <c r="A2233" i="6"/>
  <c r="B2233" i="6"/>
  <c r="C2233" i="6" s="1"/>
  <c r="A2234" i="6"/>
  <c r="B2234" i="6"/>
  <c r="C2234" i="6" s="1"/>
  <c r="A2235" i="6"/>
  <c r="B2235" i="6"/>
  <c r="C2235" i="6" s="1"/>
  <c r="A2236" i="6"/>
  <c r="B2236" i="6"/>
  <c r="C2236" i="6" s="1"/>
  <c r="A2237" i="6"/>
  <c r="B2237" i="6"/>
  <c r="C2237" i="6" s="1"/>
  <c r="A2238" i="6"/>
  <c r="B2238" i="6"/>
  <c r="C2238" i="6" s="1"/>
  <c r="A2239" i="6"/>
  <c r="B2239" i="6"/>
  <c r="C2239" i="6" s="1"/>
  <c r="A2240" i="6"/>
  <c r="B2240" i="6"/>
  <c r="C2240" i="6" s="1"/>
  <c r="A2241" i="6"/>
  <c r="B2241" i="6"/>
  <c r="C2241" i="6" s="1"/>
  <c r="A2242" i="6"/>
  <c r="B2242" i="6"/>
  <c r="C2242" i="6" s="1"/>
  <c r="A2243" i="6"/>
  <c r="B2243" i="6"/>
  <c r="C2243" i="6" s="1"/>
  <c r="A2244" i="6"/>
  <c r="B2244" i="6"/>
  <c r="C2244" i="6" s="1"/>
  <c r="A2245" i="6"/>
  <c r="B2245" i="6"/>
  <c r="C2245" i="6" s="1"/>
  <c r="A2246" i="6"/>
  <c r="B2246" i="6"/>
  <c r="C2246" i="6" s="1"/>
  <c r="A2247" i="6"/>
  <c r="B2247" i="6"/>
  <c r="C2247" i="6" s="1"/>
  <c r="A2248" i="6"/>
  <c r="B2248" i="6"/>
  <c r="C2248" i="6" s="1"/>
  <c r="A2249" i="6"/>
  <c r="B2249" i="6"/>
  <c r="C2249" i="6" s="1"/>
  <c r="A2250" i="6"/>
  <c r="B2250" i="6"/>
  <c r="C2250" i="6" s="1"/>
  <c r="A2251" i="6"/>
  <c r="B2251" i="6"/>
  <c r="C2251" i="6" s="1"/>
  <c r="A2252" i="6"/>
  <c r="B2252" i="6"/>
  <c r="C2252" i="6" s="1"/>
  <c r="A2253" i="6"/>
  <c r="B2253" i="6"/>
  <c r="C2253" i="6" s="1"/>
  <c r="A2254" i="6"/>
  <c r="B2254" i="6"/>
  <c r="C2254" i="6" s="1"/>
  <c r="A2255" i="6"/>
  <c r="B2255" i="6"/>
  <c r="C2255" i="6" s="1"/>
  <c r="A2256" i="6"/>
  <c r="B2256" i="6"/>
  <c r="C2256" i="6" s="1"/>
  <c r="A2257" i="6"/>
  <c r="B2257" i="6"/>
  <c r="C2257" i="6" s="1"/>
  <c r="A2258" i="6"/>
  <c r="B2258" i="6"/>
  <c r="C2258" i="6" s="1"/>
  <c r="A2259" i="6"/>
  <c r="B2259" i="6"/>
  <c r="C2259" i="6" s="1"/>
  <c r="A2260" i="6"/>
  <c r="B2260" i="6"/>
  <c r="C2260" i="6" s="1"/>
  <c r="A2261" i="6"/>
  <c r="B2261" i="6"/>
  <c r="C2261" i="6" s="1"/>
  <c r="A2262" i="6"/>
  <c r="B2262" i="6"/>
  <c r="C2262" i="6" s="1"/>
  <c r="A2263" i="6"/>
  <c r="B2263" i="6"/>
  <c r="C2263" i="6" s="1"/>
  <c r="A2264" i="6"/>
  <c r="B2264" i="6"/>
  <c r="C2264" i="6" s="1"/>
  <c r="A2265" i="6"/>
  <c r="B2265" i="6"/>
  <c r="C2265" i="6" s="1"/>
  <c r="A2266" i="6"/>
  <c r="B2266" i="6"/>
  <c r="C2266" i="6" s="1"/>
  <c r="A2267" i="6"/>
  <c r="B2267" i="6"/>
  <c r="C2267" i="6" s="1"/>
  <c r="A2268" i="6"/>
  <c r="B2268" i="6"/>
  <c r="C2268" i="6" s="1"/>
  <c r="A2269" i="6"/>
  <c r="B2269" i="6"/>
  <c r="C2269" i="6" s="1"/>
  <c r="A2270" i="6"/>
  <c r="B2270" i="6"/>
  <c r="C2270" i="6" s="1"/>
  <c r="A2271" i="6"/>
  <c r="B2271" i="6"/>
  <c r="C2271" i="6" s="1"/>
  <c r="A2272" i="6"/>
  <c r="B2272" i="6"/>
  <c r="C2272" i="6" s="1"/>
  <c r="A2273" i="6"/>
  <c r="B2273" i="6"/>
  <c r="C2273" i="6" s="1"/>
  <c r="A2274" i="6"/>
  <c r="B2274" i="6"/>
  <c r="C2274" i="6" s="1"/>
  <c r="A2275" i="6"/>
  <c r="B2275" i="6"/>
  <c r="C2275" i="6" s="1"/>
  <c r="A2276" i="6"/>
  <c r="B2276" i="6"/>
  <c r="C2276" i="6" s="1"/>
  <c r="A2277" i="6"/>
  <c r="B2277" i="6"/>
  <c r="C2277" i="6" s="1"/>
  <c r="A2278" i="6"/>
  <c r="B2278" i="6"/>
  <c r="C2278" i="6" s="1"/>
  <c r="A2279" i="6"/>
  <c r="B2279" i="6"/>
  <c r="C2279" i="6" s="1"/>
  <c r="A2280" i="6"/>
  <c r="B2280" i="6"/>
  <c r="C2280" i="6" s="1"/>
  <c r="A2281" i="6"/>
  <c r="B2281" i="6"/>
  <c r="C2281" i="6" s="1"/>
  <c r="A2282" i="6"/>
  <c r="B2282" i="6"/>
  <c r="C2282" i="6" s="1"/>
  <c r="A2283" i="6"/>
  <c r="B2283" i="6"/>
  <c r="C2283" i="6" s="1"/>
  <c r="A2284" i="6"/>
  <c r="B2284" i="6"/>
  <c r="C2284" i="6" s="1"/>
  <c r="A2285" i="6"/>
  <c r="B2285" i="6"/>
  <c r="C2285" i="6" s="1"/>
  <c r="A2286" i="6"/>
  <c r="B2286" i="6"/>
  <c r="C2286" i="6" s="1"/>
  <c r="A2287" i="6"/>
  <c r="B2287" i="6"/>
  <c r="C2287" i="6" s="1"/>
  <c r="A2288" i="6"/>
  <c r="B2288" i="6"/>
  <c r="C2288" i="6" s="1"/>
  <c r="A2289" i="6"/>
  <c r="B2289" i="6"/>
  <c r="C2289" i="6" s="1"/>
  <c r="A2290" i="6"/>
  <c r="B2290" i="6"/>
  <c r="C2290" i="6" s="1"/>
  <c r="A2291" i="6"/>
  <c r="B2291" i="6"/>
  <c r="C2291" i="6" s="1"/>
  <c r="A2292" i="6"/>
  <c r="B2292" i="6"/>
  <c r="C2292" i="6" s="1"/>
  <c r="A2293" i="6"/>
  <c r="B2293" i="6"/>
  <c r="C2293" i="6" s="1"/>
  <c r="A2294" i="6"/>
  <c r="B2294" i="6"/>
  <c r="C2294" i="6" s="1"/>
  <c r="A2295" i="6"/>
  <c r="B2295" i="6"/>
  <c r="C2295" i="6" s="1"/>
  <c r="A2296" i="6"/>
  <c r="B2296" i="6"/>
  <c r="C2296" i="6" s="1"/>
  <c r="A2297" i="6"/>
  <c r="B2297" i="6"/>
  <c r="C2297" i="6" s="1"/>
  <c r="A2298" i="6"/>
  <c r="B2298" i="6"/>
  <c r="C2298" i="6" s="1"/>
  <c r="A2299" i="6"/>
  <c r="B2299" i="6"/>
  <c r="C2299" i="6" s="1"/>
  <c r="A2300" i="6"/>
  <c r="B2300" i="6"/>
  <c r="C2300" i="6" s="1"/>
  <c r="A2301" i="6"/>
  <c r="B2301" i="6"/>
  <c r="C2301" i="6" s="1"/>
  <c r="A2302" i="6"/>
  <c r="B2302" i="6"/>
  <c r="C2302" i="6" s="1"/>
  <c r="A2303" i="6"/>
  <c r="B2303" i="6"/>
  <c r="C2303" i="6" s="1"/>
  <c r="A2304" i="6"/>
  <c r="B2304" i="6"/>
  <c r="C2304" i="6" s="1"/>
  <c r="A2305" i="6"/>
  <c r="B2305" i="6"/>
  <c r="C2305" i="6" s="1"/>
  <c r="A2306" i="6"/>
  <c r="B2306" i="6"/>
  <c r="C2306" i="6" s="1"/>
  <c r="A2307" i="6"/>
  <c r="B2307" i="6"/>
  <c r="C2307" i="6" s="1"/>
  <c r="A2308" i="6"/>
  <c r="B2308" i="6"/>
  <c r="C2308" i="6" s="1"/>
  <c r="A2309" i="6"/>
  <c r="B2309" i="6"/>
  <c r="C2309" i="6" s="1"/>
  <c r="A2310" i="6"/>
  <c r="B2310" i="6"/>
  <c r="C2310" i="6" s="1"/>
  <c r="A2311" i="6"/>
  <c r="B2311" i="6"/>
  <c r="C2311" i="6" s="1"/>
  <c r="A2312" i="6"/>
  <c r="B2312" i="6"/>
  <c r="C2312" i="6" s="1"/>
  <c r="A2313" i="6"/>
  <c r="B2313" i="6"/>
  <c r="C2313" i="6" s="1"/>
  <c r="A2314" i="6"/>
  <c r="B2314" i="6"/>
  <c r="C2314" i="6" s="1"/>
  <c r="A2315" i="6"/>
  <c r="B2315" i="6"/>
  <c r="C2315" i="6" s="1"/>
  <c r="A2316" i="6"/>
  <c r="B2316" i="6"/>
  <c r="C2316" i="6" s="1"/>
  <c r="A2317" i="6"/>
  <c r="B2317" i="6"/>
  <c r="C2317" i="6" s="1"/>
  <c r="A2318" i="6"/>
  <c r="B2318" i="6"/>
  <c r="C2318" i="6" s="1"/>
  <c r="A2319" i="6"/>
  <c r="B2319" i="6"/>
  <c r="C2319" i="6" s="1"/>
  <c r="A2320" i="6"/>
  <c r="B2320" i="6"/>
  <c r="C2320" i="6" s="1"/>
  <c r="A2321" i="6"/>
  <c r="B2321" i="6"/>
  <c r="C2321" i="6" s="1"/>
  <c r="A2322" i="6"/>
  <c r="B2322" i="6"/>
  <c r="C2322" i="6" s="1"/>
  <c r="A2323" i="6"/>
  <c r="B2323" i="6"/>
  <c r="C2323" i="6" s="1"/>
  <c r="A2324" i="6"/>
  <c r="B2324" i="6"/>
  <c r="C2324" i="6" s="1"/>
  <c r="A2325" i="6"/>
  <c r="B2325" i="6"/>
  <c r="C2325" i="6" s="1"/>
  <c r="A2326" i="6"/>
  <c r="B2326" i="6"/>
  <c r="C2326" i="6" s="1"/>
  <c r="A2327" i="6"/>
  <c r="B2327" i="6"/>
  <c r="C2327" i="6" s="1"/>
  <c r="A2328" i="6"/>
  <c r="B2328" i="6"/>
  <c r="C2328" i="6" s="1"/>
  <c r="A2329" i="6"/>
  <c r="B2329" i="6"/>
  <c r="C2329" i="6" s="1"/>
  <c r="A2330" i="6"/>
  <c r="B2330" i="6"/>
  <c r="C2330" i="6" s="1"/>
  <c r="A2331" i="6"/>
  <c r="B2331" i="6"/>
  <c r="C2331" i="6" s="1"/>
  <c r="A2332" i="6"/>
  <c r="B2332" i="6"/>
  <c r="C2332" i="6" s="1"/>
  <c r="A2333" i="6"/>
  <c r="B2333" i="6"/>
  <c r="C2333" i="6" s="1"/>
  <c r="A2334" i="6"/>
  <c r="B2334" i="6"/>
  <c r="C2334" i="6" s="1"/>
  <c r="A2335" i="6"/>
  <c r="B2335" i="6"/>
  <c r="C2335" i="6" s="1"/>
  <c r="A2336" i="6"/>
  <c r="B2336" i="6"/>
  <c r="C2336" i="6" s="1"/>
  <c r="A2337" i="6"/>
  <c r="B2337" i="6"/>
  <c r="C2337" i="6" s="1"/>
  <c r="A2338" i="6"/>
  <c r="B2338" i="6"/>
  <c r="C2338" i="6" s="1"/>
  <c r="A2339" i="6"/>
  <c r="B2339" i="6"/>
  <c r="C2339" i="6" s="1"/>
  <c r="A2340" i="6"/>
  <c r="B2340" i="6"/>
  <c r="C2340" i="6" s="1"/>
  <c r="A2341" i="6"/>
  <c r="B2341" i="6"/>
  <c r="C2341" i="6" s="1"/>
  <c r="A2342" i="6"/>
  <c r="B2342" i="6"/>
  <c r="C2342" i="6" s="1"/>
  <c r="A2343" i="6"/>
  <c r="B2343" i="6"/>
  <c r="C2343" i="6" s="1"/>
  <c r="A2344" i="6"/>
  <c r="B2344" i="6"/>
  <c r="C2344" i="6" s="1"/>
  <c r="A2345" i="6"/>
  <c r="B2345" i="6"/>
  <c r="C2345" i="6" s="1"/>
  <c r="A2346" i="6"/>
  <c r="B2346" i="6"/>
  <c r="C2346" i="6" s="1"/>
  <c r="A2347" i="6"/>
  <c r="B2347" i="6"/>
  <c r="C2347" i="6" s="1"/>
  <c r="A2348" i="6"/>
  <c r="B2348" i="6"/>
  <c r="C2348" i="6" s="1"/>
  <c r="A2349" i="6"/>
  <c r="B2349" i="6"/>
  <c r="C2349" i="6" s="1"/>
  <c r="A2350" i="6"/>
  <c r="B2350" i="6"/>
  <c r="C2350" i="6" s="1"/>
  <c r="A2351" i="6"/>
  <c r="B2351" i="6"/>
  <c r="C2351" i="6" s="1"/>
  <c r="A2352" i="6"/>
  <c r="B2352" i="6"/>
  <c r="C2352" i="6" s="1"/>
  <c r="A2353" i="6"/>
  <c r="B2353" i="6"/>
  <c r="C2353" i="6" s="1"/>
  <c r="A2354" i="6"/>
  <c r="B2354" i="6"/>
  <c r="C2354" i="6" s="1"/>
  <c r="A2355" i="6"/>
  <c r="B2355" i="6"/>
  <c r="C2355" i="6" s="1"/>
  <c r="A2356" i="6"/>
  <c r="B2356" i="6"/>
  <c r="C2356" i="6" s="1"/>
  <c r="A2357" i="6"/>
  <c r="B2357" i="6"/>
  <c r="C2357" i="6" s="1"/>
  <c r="A2358" i="6"/>
  <c r="B2358" i="6"/>
  <c r="C2358" i="6" s="1"/>
  <c r="A2359" i="6"/>
  <c r="B2359" i="6"/>
  <c r="C2359" i="6" s="1"/>
  <c r="A2360" i="6"/>
  <c r="B2360" i="6"/>
  <c r="C2360" i="6" s="1"/>
  <c r="A2361" i="6"/>
  <c r="B2361" i="6"/>
  <c r="C2361" i="6" s="1"/>
  <c r="A2362" i="6"/>
  <c r="B2362" i="6"/>
  <c r="C2362" i="6" s="1"/>
  <c r="A2363" i="6"/>
  <c r="B2363" i="6"/>
  <c r="C2363" i="6" s="1"/>
  <c r="A2364" i="6"/>
  <c r="B2364" i="6"/>
  <c r="C2364" i="6" s="1"/>
  <c r="A2365" i="6"/>
  <c r="B2365" i="6"/>
  <c r="C2365" i="6" s="1"/>
  <c r="A2366" i="6"/>
  <c r="B2366" i="6"/>
  <c r="C2366" i="6" s="1"/>
  <c r="A2367" i="6"/>
  <c r="B2367" i="6"/>
  <c r="C2367" i="6" s="1"/>
  <c r="A2368" i="6"/>
  <c r="B2368" i="6"/>
  <c r="C2368" i="6" s="1"/>
  <c r="A2369" i="6"/>
  <c r="B2369" i="6"/>
  <c r="C2369" i="6" s="1"/>
  <c r="A2370" i="6"/>
  <c r="B2370" i="6"/>
  <c r="C2370" i="6" s="1"/>
  <c r="A2371" i="6"/>
  <c r="B2371" i="6"/>
  <c r="C2371" i="6" s="1"/>
  <c r="A2372" i="6"/>
  <c r="B2372" i="6"/>
  <c r="C2372" i="6" s="1"/>
  <c r="A2373" i="6"/>
  <c r="B2373" i="6"/>
  <c r="C2373" i="6" s="1"/>
  <c r="A2374" i="6"/>
  <c r="B2374" i="6"/>
  <c r="C2374" i="6" s="1"/>
  <c r="A2375" i="6"/>
  <c r="B2375" i="6"/>
  <c r="C2375" i="6" s="1"/>
  <c r="A2376" i="6"/>
  <c r="B2376" i="6"/>
  <c r="C2376" i="6" s="1"/>
  <c r="A2377" i="6"/>
  <c r="B2377" i="6"/>
  <c r="C2377" i="6" s="1"/>
  <c r="A2378" i="6"/>
  <c r="B2378" i="6"/>
  <c r="C2378" i="6" s="1"/>
  <c r="A2379" i="6"/>
  <c r="B2379" i="6"/>
  <c r="C2379" i="6" s="1"/>
  <c r="A2380" i="6"/>
  <c r="B2380" i="6"/>
  <c r="C2380" i="6" s="1"/>
  <c r="A2381" i="6"/>
  <c r="B2381" i="6"/>
  <c r="C2381" i="6" s="1"/>
  <c r="A2382" i="6"/>
  <c r="B2382" i="6"/>
  <c r="C2382" i="6" s="1"/>
  <c r="A2383" i="6"/>
  <c r="B2383" i="6"/>
  <c r="C2383" i="6" s="1"/>
  <c r="A2384" i="6"/>
  <c r="B2384" i="6"/>
  <c r="C2384" i="6" s="1"/>
  <c r="A2385" i="6"/>
  <c r="B2385" i="6"/>
  <c r="C2385" i="6" s="1"/>
  <c r="A2386" i="6"/>
  <c r="B2386" i="6"/>
  <c r="C2386" i="6" s="1"/>
  <c r="A2387" i="6"/>
  <c r="B2387" i="6"/>
  <c r="C2387" i="6" s="1"/>
  <c r="A2388" i="6"/>
  <c r="B2388" i="6"/>
  <c r="C2388" i="6" s="1"/>
  <c r="A2389" i="6"/>
  <c r="B2389" i="6"/>
  <c r="C2389" i="6" s="1"/>
  <c r="A2390" i="6"/>
  <c r="B2390" i="6"/>
  <c r="C2390" i="6" s="1"/>
  <c r="A2391" i="6"/>
  <c r="B2391" i="6"/>
  <c r="C2391" i="6" s="1"/>
  <c r="A2392" i="6"/>
  <c r="B2392" i="6"/>
  <c r="C2392" i="6" s="1"/>
  <c r="A2393" i="6"/>
  <c r="B2393" i="6"/>
  <c r="C2393" i="6" s="1"/>
  <c r="A2394" i="6"/>
  <c r="B2394" i="6"/>
  <c r="C2394" i="6" s="1"/>
  <c r="A2395" i="6"/>
  <c r="B2395" i="6"/>
  <c r="C2395" i="6" s="1"/>
  <c r="A2396" i="6"/>
  <c r="B2396" i="6"/>
  <c r="C2396" i="6" s="1"/>
  <c r="A2397" i="6"/>
  <c r="B2397" i="6"/>
  <c r="C2397" i="6" s="1"/>
  <c r="A2398" i="6"/>
  <c r="B2398" i="6"/>
  <c r="C2398" i="6" s="1"/>
  <c r="A2399" i="6"/>
  <c r="B2399" i="6"/>
  <c r="C2399" i="6" s="1"/>
  <c r="A2400" i="6"/>
  <c r="B2400" i="6"/>
  <c r="C2400" i="6" s="1"/>
  <c r="A2401" i="6"/>
  <c r="B2401" i="6"/>
  <c r="C2401" i="6" s="1"/>
  <c r="A2402" i="6"/>
  <c r="B2402" i="6"/>
  <c r="C2402" i="6" s="1"/>
  <c r="A2403" i="6"/>
  <c r="B2403" i="6"/>
  <c r="C2403" i="6" s="1"/>
  <c r="A2404" i="6"/>
  <c r="B2404" i="6"/>
  <c r="C2404" i="6" s="1"/>
  <c r="A2405" i="6"/>
  <c r="B2405" i="6"/>
  <c r="C2405" i="6" s="1"/>
  <c r="A2406" i="6"/>
  <c r="B2406" i="6"/>
  <c r="C2406" i="6" s="1"/>
  <c r="A2407" i="6"/>
  <c r="B2407" i="6"/>
  <c r="C2407" i="6" s="1"/>
  <c r="A2408" i="6"/>
  <c r="B2408" i="6"/>
  <c r="C2408" i="6" s="1"/>
  <c r="A2409" i="6"/>
  <c r="B2409" i="6"/>
  <c r="C2409" i="6" s="1"/>
  <c r="A2410" i="6"/>
  <c r="B2410" i="6"/>
  <c r="C2410" i="6" s="1"/>
  <c r="A2411" i="6"/>
  <c r="B2411" i="6"/>
  <c r="C2411" i="6" s="1"/>
  <c r="A2412" i="6"/>
  <c r="B2412" i="6"/>
  <c r="C2412" i="6" s="1"/>
  <c r="A2413" i="6"/>
  <c r="B2413" i="6"/>
  <c r="C2413" i="6" s="1"/>
  <c r="A2414" i="6"/>
  <c r="B2414" i="6"/>
  <c r="C2414" i="6" s="1"/>
  <c r="A2415" i="6"/>
  <c r="B2415" i="6"/>
  <c r="C2415" i="6" s="1"/>
  <c r="A2416" i="6"/>
  <c r="B2416" i="6"/>
  <c r="C2416" i="6" s="1"/>
  <c r="A2417" i="6"/>
  <c r="B2417" i="6"/>
  <c r="C2417" i="6" s="1"/>
  <c r="A2418" i="6"/>
  <c r="B2418" i="6"/>
  <c r="C2418" i="6" s="1"/>
  <c r="A2419" i="6"/>
  <c r="B2419" i="6"/>
  <c r="C2419" i="6" s="1"/>
  <c r="A2420" i="6"/>
  <c r="B2420" i="6"/>
  <c r="C2420" i="6" s="1"/>
  <c r="A2421" i="6"/>
  <c r="B2421" i="6"/>
  <c r="C2421" i="6" s="1"/>
  <c r="A2422" i="6"/>
  <c r="B2422" i="6"/>
  <c r="C2422" i="6" s="1"/>
  <c r="A2423" i="6"/>
  <c r="B2423" i="6"/>
  <c r="C2423" i="6" s="1"/>
  <c r="A2424" i="6"/>
  <c r="B2424" i="6"/>
  <c r="C2424" i="6" s="1"/>
  <c r="A2425" i="6"/>
  <c r="B2425" i="6"/>
  <c r="C2425" i="6" s="1"/>
  <c r="A2426" i="6"/>
  <c r="B2426" i="6"/>
  <c r="C2426" i="6" s="1"/>
  <c r="A2427" i="6"/>
  <c r="B2427" i="6"/>
  <c r="C2427" i="6" s="1"/>
  <c r="A2428" i="6"/>
  <c r="B2428" i="6"/>
  <c r="C2428" i="6" s="1"/>
  <c r="A2429" i="6"/>
  <c r="B2429" i="6"/>
  <c r="C2429" i="6" s="1"/>
  <c r="A2430" i="6"/>
  <c r="B2430" i="6"/>
  <c r="C2430" i="6" s="1"/>
  <c r="A2431" i="6"/>
  <c r="B2431" i="6"/>
  <c r="C2431" i="6" s="1"/>
  <c r="A2432" i="6"/>
  <c r="B2432" i="6"/>
  <c r="C2432" i="6" s="1"/>
  <c r="A2433" i="6"/>
  <c r="B2433" i="6"/>
  <c r="C2433" i="6" s="1"/>
  <c r="A2434" i="6"/>
  <c r="B2434" i="6"/>
  <c r="C2434" i="6" s="1"/>
  <c r="A2435" i="6"/>
  <c r="B2435" i="6"/>
  <c r="C2435" i="6" s="1"/>
  <c r="A2436" i="6"/>
  <c r="B2436" i="6"/>
  <c r="C2436" i="6" s="1"/>
  <c r="A2437" i="6"/>
  <c r="B2437" i="6"/>
  <c r="C2437" i="6" s="1"/>
  <c r="A2438" i="6"/>
  <c r="B2438" i="6"/>
  <c r="C2438" i="6" s="1"/>
  <c r="A2439" i="6"/>
  <c r="B2439" i="6"/>
  <c r="C2439" i="6" s="1"/>
  <c r="A2440" i="6"/>
  <c r="B2440" i="6"/>
  <c r="C2440" i="6" s="1"/>
  <c r="A2441" i="6"/>
  <c r="B2441" i="6"/>
  <c r="C2441" i="6" s="1"/>
  <c r="A2442" i="6"/>
  <c r="B2442" i="6"/>
  <c r="C2442" i="6" s="1"/>
  <c r="A2443" i="6"/>
  <c r="B2443" i="6"/>
  <c r="C2443" i="6" s="1"/>
  <c r="A2444" i="6"/>
  <c r="B2444" i="6"/>
  <c r="C2444" i="6" s="1"/>
  <c r="A2445" i="6"/>
  <c r="B2445" i="6"/>
  <c r="C2445" i="6" s="1"/>
  <c r="A2446" i="6"/>
  <c r="B2446" i="6"/>
  <c r="C2446" i="6" s="1"/>
  <c r="A2447" i="6"/>
  <c r="B2447" i="6"/>
  <c r="C2447" i="6" s="1"/>
  <c r="A2448" i="6"/>
  <c r="B2448" i="6"/>
  <c r="C2448" i="6" s="1"/>
  <c r="A2449" i="6"/>
  <c r="B2449" i="6"/>
  <c r="C2449" i="6" s="1"/>
  <c r="A2450" i="6"/>
  <c r="B2450" i="6"/>
  <c r="C2450" i="6" s="1"/>
  <c r="A2451" i="6"/>
  <c r="B2451" i="6"/>
  <c r="C2451" i="6" s="1"/>
  <c r="A2452" i="6"/>
  <c r="B2452" i="6"/>
  <c r="C2452" i="6" s="1"/>
  <c r="A2453" i="6"/>
  <c r="B2453" i="6"/>
  <c r="C2453" i="6" s="1"/>
  <c r="A2454" i="6"/>
  <c r="B2454" i="6"/>
  <c r="C2454" i="6" s="1"/>
  <c r="A2455" i="6"/>
  <c r="B2455" i="6"/>
  <c r="C2455" i="6" s="1"/>
  <c r="A2456" i="6"/>
  <c r="B2456" i="6"/>
  <c r="C2456" i="6" s="1"/>
  <c r="A2457" i="6"/>
  <c r="B2457" i="6"/>
  <c r="C2457" i="6" s="1"/>
  <c r="A2458" i="6"/>
  <c r="B2458" i="6"/>
  <c r="C2458" i="6" s="1"/>
  <c r="A2459" i="6"/>
  <c r="B2459" i="6"/>
  <c r="C2459" i="6" s="1"/>
  <c r="A2460" i="6"/>
  <c r="B2460" i="6"/>
  <c r="C2460" i="6" s="1"/>
  <c r="A2461" i="6"/>
  <c r="B2461" i="6"/>
  <c r="C2461" i="6" s="1"/>
  <c r="A2462" i="6"/>
  <c r="B2462" i="6"/>
  <c r="C2462" i="6" s="1"/>
  <c r="A2463" i="6"/>
  <c r="B2463" i="6"/>
  <c r="C2463" i="6" s="1"/>
  <c r="A2464" i="6"/>
  <c r="B2464" i="6"/>
  <c r="C2464" i="6" s="1"/>
  <c r="A2465" i="6"/>
  <c r="B2465" i="6"/>
  <c r="C2465" i="6" s="1"/>
  <c r="A2466" i="6"/>
  <c r="B2466" i="6"/>
  <c r="C2466" i="6" s="1"/>
  <c r="A2467" i="6"/>
  <c r="B2467" i="6"/>
  <c r="C2467" i="6" s="1"/>
  <c r="A2468" i="6"/>
  <c r="B2468" i="6"/>
  <c r="C2468" i="6" s="1"/>
  <c r="A2469" i="6"/>
  <c r="B2469" i="6"/>
  <c r="C2469" i="6" s="1"/>
  <c r="A2470" i="6"/>
  <c r="B2470" i="6"/>
  <c r="C2470" i="6" s="1"/>
  <c r="A2471" i="6"/>
  <c r="B2471" i="6"/>
  <c r="C2471" i="6" s="1"/>
  <c r="A2472" i="6"/>
  <c r="B2472" i="6"/>
  <c r="C2472" i="6" s="1"/>
  <c r="A2473" i="6"/>
  <c r="B2473" i="6"/>
  <c r="C2473" i="6" s="1"/>
  <c r="A2474" i="6"/>
  <c r="B2474" i="6"/>
  <c r="C2474" i="6" s="1"/>
  <c r="A2475" i="6"/>
  <c r="B2475" i="6"/>
  <c r="C2475" i="6" s="1"/>
  <c r="A2476" i="6"/>
  <c r="B2476" i="6"/>
  <c r="C2476" i="6" s="1"/>
  <c r="A2477" i="6"/>
  <c r="B2477" i="6"/>
  <c r="C2477" i="6" s="1"/>
  <c r="A2478" i="6"/>
  <c r="B2478" i="6"/>
  <c r="C2478" i="6" s="1"/>
  <c r="A2479" i="6"/>
  <c r="B2479" i="6"/>
  <c r="C2479" i="6" s="1"/>
  <c r="A2480" i="6"/>
  <c r="B2480" i="6"/>
  <c r="C2480" i="6" s="1"/>
  <c r="A2481" i="6"/>
  <c r="B2481" i="6"/>
  <c r="C2481" i="6" s="1"/>
  <c r="A2482" i="6"/>
  <c r="B2482" i="6"/>
  <c r="C2482" i="6" s="1"/>
  <c r="A2483" i="6"/>
  <c r="B2483" i="6"/>
  <c r="C2483" i="6" s="1"/>
  <c r="A2484" i="6"/>
  <c r="B2484" i="6"/>
  <c r="C2484" i="6" s="1"/>
  <c r="A2485" i="6"/>
  <c r="B2485" i="6"/>
  <c r="C2485" i="6" s="1"/>
  <c r="A2486" i="6"/>
  <c r="B2486" i="6"/>
  <c r="C2486" i="6" s="1"/>
  <c r="A2487" i="6"/>
  <c r="B2487" i="6"/>
  <c r="C2487" i="6" s="1"/>
  <c r="A2488" i="6"/>
  <c r="B2488" i="6"/>
  <c r="C2488" i="6" s="1"/>
  <c r="A2489" i="6"/>
  <c r="B2489" i="6"/>
  <c r="C2489" i="6" s="1"/>
  <c r="A2490" i="6"/>
  <c r="B2490" i="6"/>
  <c r="C2490" i="6" s="1"/>
  <c r="A2491" i="6"/>
  <c r="B2491" i="6"/>
  <c r="C2491" i="6" s="1"/>
  <c r="A2492" i="6"/>
  <c r="B2492" i="6"/>
  <c r="C2492" i="6" s="1"/>
  <c r="A2493" i="6"/>
  <c r="B2493" i="6"/>
  <c r="C2493" i="6" s="1"/>
  <c r="A2494" i="6"/>
  <c r="B2494" i="6"/>
  <c r="C2494" i="6" s="1"/>
  <c r="A2495" i="6"/>
  <c r="B2495" i="6"/>
  <c r="C2495" i="6" s="1"/>
  <c r="A2496" i="6"/>
  <c r="B2496" i="6"/>
  <c r="C2496" i="6" s="1"/>
  <c r="A2497" i="6"/>
  <c r="B2497" i="6"/>
  <c r="C2497" i="6" s="1"/>
  <c r="A2498" i="6"/>
  <c r="B2498" i="6"/>
  <c r="C2498" i="6" s="1"/>
  <c r="A2499" i="6"/>
  <c r="B2499" i="6"/>
  <c r="C2499" i="6" s="1"/>
  <c r="A2500" i="6"/>
  <c r="B2500" i="6"/>
  <c r="C2500" i="6" s="1"/>
  <c r="A2501" i="6"/>
  <c r="B2501" i="6"/>
  <c r="C2501" i="6" s="1"/>
  <c r="A2502" i="6"/>
  <c r="B2502" i="6"/>
  <c r="C2502" i="6" s="1"/>
  <c r="A2503" i="6"/>
  <c r="B2503" i="6"/>
  <c r="C2503" i="6" s="1"/>
  <c r="A2504" i="6"/>
  <c r="B2504" i="6"/>
  <c r="C2504" i="6" s="1"/>
  <c r="A2505" i="6"/>
  <c r="B2505" i="6"/>
  <c r="C2505" i="6" s="1"/>
  <c r="A2506" i="6"/>
  <c r="B2506" i="6"/>
  <c r="C2506" i="6" s="1"/>
  <c r="A2507" i="6"/>
  <c r="B2507" i="6"/>
  <c r="C2507" i="6" s="1"/>
  <c r="A2508" i="6"/>
  <c r="B2508" i="6"/>
  <c r="C2508" i="6" s="1"/>
  <c r="A2509" i="6"/>
  <c r="B2509" i="6"/>
  <c r="C2509" i="6" s="1"/>
  <c r="A2510" i="6"/>
  <c r="B2510" i="6"/>
  <c r="C2510" i="6" s="1"/>
  <c r="A2511" i="6"/>
  <c r="B2511" i="6"/>
  <c r="C2511" i="6" s="1"/>
  <c r="A2512" i="6"/>
  <c r="B2512" i="6"/>
  <c r="C2512" i="6" s="1"/>
  <c r="A2513" i="6"/>
  <c r="B2513" i="6"/>
  <c r="C2513" i="6" s="1"/>
  <c r="A2514" i="6"/>
  <c r="B2514" i="6"/>
  <c r="C2514" i="6" s="1"/>
  <c r="A2515" i="6"/>
  <c r="B2515" i="6"/>
  <c r="C2515" i="6" s="1"/>
  <c r="A2516" i="6"/>
  <c r="B2516" i="6"/>
  <c r="C2516" i="6" s="1"/>
  <c r="A2517" i="6"/>
  <c r="B2517" i="6"/>
  <c r="C2517" i="6" s="1"/>
  <c r="A2518" i="6"/>
  <c r="B2518" i="6"/>
  <c r="C2518" i="6" s="1"/>
  <c r="A2519" i="6"/>
  <c r="B2519" i="6"/>
  <c r="C2519" i="6" s="1"/>
  <c r="A2520" i="6"/>
  <c r="B2520" i="6"/>
  <c r="C2520" i="6" s="1"/>
  <c r="A5" i="6"/>
  <c r="B5" i="6"/>
  <c r="C5" i="6" s="1"/>
  <c r="A6" i="6"/>
  <c r="B6" i="6"/>
  <c r="C6" i="6" s="1"/>
  <c r="A7" i="6"/>
  <c r="B7" i="6"/>
  <c r="C7" i="6" s="1"/>
  <c r="A8" i="6"/>
  <c r="B8" i="6"/>
  <c r="C8" i="6" s="1"/>
  <c r="A9" i="6"/>
  <c r="B9" i="6"/>
  <c r="C9" i="6" s="1"/>
  <c r="A10" i="6"/>
  <c r="B10" i="6"/>
  <c r="C10" i="6" s="1"/>
  <c r="A11" i="6"/>
  <c r="B11" i="6"/>
  <c r="C11" i="6" s="1"/>
  <c r="A12" i="6"/>
  <c r="B12" i="6"/>
  <c r="C12" i="6" s="1"/>
  <c r="A13" i="6"/>
  <c r="B13" i="6"/>
  <c r="C13" i="6" s="1"/>
  <c r="A14" i="6"/>
  <c r="B14" i="6"/>
  <c r="C14" i="6" s="1"/>
  <c r="A15" i="6"/>
  <c r="B15" i="6"/>
  <c r="C15" i="6" s="1"/>
  <c r="A16" i="6"/>
  <c r="B16" i="6"/>
  <c r="C16" i="6" s="1"/>
  <c r="B4" i="6"/>
  <c r="C4" i="6" s="1"/>
  <c r="A4" i="6"/>
  <c r="E1586" i="6"/>
  <c r="F16" i="4"/>
  <c r="F17" i="4"/>
  <c r="F18" i="4"/>
  <c r="F19" i="4"/>
  <c r="F20" i="4"/>
  <c r="F21" i="4"/>
  <c r="F22" i="4"/>
  <c r="F23" i="4"/>
  <c r="F24" i="4"/>
  <c r="F25" i="4"/>
  <c r="F26" i="4"/>
  <c r="F27" i="4"/>
  <c r="F28" i="4"/>
  <c r="F29" i="4"/>
  <c r="F30" i="4"/>
  <c r="F31" i="4"/>
  <c r="F32" i="4"/>
  <c r="F33" i="4"/>
  <c r="F34" i="4"/>
  <c r="F35" i="4"/>
  <c r="F36" i="4"/>
  <c r="F37" i="4"/>
  <c r="F38" i="4"/>
  <c r="F39" i="4"/>
  <c r="F40" i="4"/>
  <c r="F41" i="4"/>
  <c r="F42" i="4"/>
  <c r="F43" i="4"/>
  <c r="F44" i="4"/>
  <c r="F45" i="4"/>
  <c r="F46" i="4"/>
  <c r="F47" i="4"/>
  <c r="F48" i="4"/>
  <c r="F49" i="4"/>
  <c r="F50" i="4"/>
  <c r="F51" i="4"/>
  <c r="F52" i="4"/>
  <c r="F53" i="4"/>
  <c r="F54" i="4"/>
  <c r="F55" i="4"/>
  <c r="F56" i="4"/>
  <c r="F57" i="4"/>
  <c r="F58" i="4"/>
  <c r="F59" i="4"/>
  <c r="F60" i="4"/>
  <c r="F61" i="4"/>
  <c r="F62" i="4"/>
  <c r="F63" i="4"/>
  <c r="F64" i="4"/>
  <c r="F65" i="4"/>
  <c r="F66" i="4"/>
  <c r="F67" i="4"/>
  <c r="F68" i="4"/>
  <c r="F69" i="4"/>
  <c r="F70" i="4"/>
  <c r="F71" i="4"/>
  <c r="F72" i="4"/>
  <c r="F73" i="4"/>
  <c r="F74" i="4"/>
  <c r="F75" i="4"/>
  <c r="F76" i="4"/>
  <c r="F77" i="4"/>
  <c r="F78" i="4"/>
  <c r="F79" i="4"/>
  <c r="F80" i="4"/>
  <c r="F81" i="4"/>
  <c r="F82" i="4"/>
  <c r="F83" i="4"/>
  <c r="F84" i="4"/>
  <c r="F85" i="4"/>
  <c r="F86" i="4"/>
  <c r="F87" i="4"/>
  <c r="F88" i="4"/>
  <c r="F89" i="4"/>
  <c r="F90" i="4"/>
  <c r="F91" i="4"/>
  <c r="F92" i="4"/>
  <c r="F93" i="4"/>
  <c r="F94" i="4"/>
  <c r="F95" i="4"/>
  <c r="F96" i="4"/>
  <c r="F97" i="4"/>
  <c r="F98" i="4"/>
  <c r="F99" i="4"/>
  <c r="F100" i="4"/>
  <c r="F101" i="4"/>
  <c r="F102" i="4"/>
  <c r="F103" i="4"/>
  <c r="F104" i="4"/>
  <c r="F105" i="4"/>
  <c r="F106" i="4"/>
  <c r="F107" i="4"/>
  <c r="F108" i="4"/>
  <c r="F109" i="4"/>
  <c r="F110" i="4"/>
  <c r="F111" i="4"/>
  <c r="F112" i="4"/>
  <c r="F113" i="4"/>
  <c r="F114" i="4"/>
  <c r="F115" i="4"/>
  <c r="F116" i="4"/>
  <c r="F117" i="4"/>
  <c r="F118" i="4"/>
  <c r="F119" i="4"/>
  <c r="F120" i="4"/>
  <c r="F121" i="4"/>
  <c r="F122" i="4"/>
  <c r="F123" i="4"/>
  <c r="F15" i="4"/>
  <c r="F14" i="4"/>
  <c r="F13" i="4"/>
  <c r="F12" i="4"/>
  <c r="F11" i="4"/>
  <c r="F10" i="4"/>
  <c r="F9" i="4"/>
  <c r="F8" i="4"/>
  <c r="F7" i="4"/>
  <c r="F6" i="4"/>
  <c r="F5" i="4"/>
  <c r="F4" i="4"/>
  <c r="E16" i="4"/>
  <c r="E17" i="4" s="1"/>
  <c r="E18" i="4" s="1"/>
  <c r="E19" i="4" s="1"/>
  <c r="E20" i="4" s="1"/>
  <c r="E21" i="4" s="1"/>
  <c r="E22" i="4"/>
  <c r="E23" i="4" s="1"/>
  <c r="E24" i="4" s="1"/>
  <c r="E25" i="4" s="1"/>
  <c r="E26" i="4" s="1"/>
  <c r="E27" i="4" s="1"/>
  <c r="E28" i="4"/>
  <c r="E29" i="4"/>
  <c r="E30" i="4" s="1"/>
  <c r="E31" i="4" s="1"/>
  <c r="E32" i="4" s="1"/>
  <c r="E33" i="4" s="1"/>
  <c r="E34" i="4" s="1"/>
  <c r="E35" i="4"/>
  <c r="E36" i="4" s="1"/>
  <c r="E37" i="4"/>
  <c r="E38" i="4"/>
  <c r="E39" i="4" s="1"/>
  <c r="E40" i="4"/>
  <c r="E41" i="4" s="1"/>
  <c r="E42" i="4" s="1"/>
  <c r="E43" i="4" s="1"/>
  <c r="E44" i="4" s="1"/>
  <c r="E45" i="4" s="1"/>
  <c r="E46" i="4" s="1"/>
  <c r="E47" i="4" s="1"/>
  <c r="E48" i="4" s="1"/>
  <c r="E49" i="4" s="1"/>
  <c r="E50" i="4" s="1"/>
  <c r="E51" i="4" s="1"/>
  <c r="E52" i="4"/>
  <c r="E53" i="4" s="1"/>
  <c r="E54" i="4" s="1"/>
  <c r="E55" i="4" s="1"/>
  <c r="E56" i="4" s="1"/>
  <c r="E57" i="4" s="1"/>
  <c r="E58" i="4" s="1"/>
  <c r="E59" i="4" s="1"/>
  <c r="E60" i="4" s="1"/>
  <c r="E61" i="4"/>
  <c r="E62" i="4" s="1"/>
  <c r="E63" i="4" s="1"/>
  <c r="E64" i="4"/>
  <c r="E65" i="4"/>
  <c r="E66" i="4" s="1"/>
  <c r="E67" i="4" s="1"/>
  <c r="E68" i="4" s="1"/>
  <c r="E69" i="4" s="1"/>
  <c r="E70" i="4" s="1"/>
  <c r="E71" i="4" s="1"/>
  <c r="E72" i="4" s="1"/>
  <c r="E73" i="4" s="1"/>
  <c r="E74" i="4" s="1"/>
  <c r="E75" i="4" s="1"/>
  <c r="E76" i="4"/>
  <c r="E77" i="4"/>
  <c r="E78" i="4"/>
  <c r="E79" i="4" s="1"/>
  <c r="E80" i="4" s="1"/>
  <c r="E81" i="4" s="1"/>
  <c r="E82" i="4" s="1"/>
  <c r="E83" i="4" s="1"/>
  <c r="E84" i="4" s="1"/>
  <c r="E85" i="4" s="1"/>
  <c r="E86" i="4" s="1"/>
  <c r="E87" i="4" s="1"/>
  <c r="E88" i="4"/>
  <c r="E89" i="4" s="1"/>
  <c r="E90" i="4" s="1"/>
  <c r="E91" i="4" s="1"/>
  <c r="E92" i="4" s="1"/>
  <c r="E93" i="4" s="1"/>
  <c r="E94" i="4" s="1"/>
  <c r="E95" i="4" s="1"/>
  <c r="E96" i="4" s="1"/>
  <c r="E97" i="4" s="1"/>
  <c r="E98" i="4" s="1"/>
  <c r="E99" i="4" s="1"/>
  <c r="E100" i="4"/>
  <c r="E101" i="4"/>
  <c r="E102" i="4" s="1"/>
  <c r="E103" i="4"/>
  <c r="E104" i="4" s="1"/>
  <c r="E105" i="4" s="1"/>
  <c r="E106" i="4" s="1"/>
  <c r="E107" i="4" s="1"/>
  <c r="E108" i="4" s="1"/>
  <c r="E109" i="4" s="1"/>
  <c r="E110" i="4" s="1"/>
  <c r="E111" i="4" s="1"/>
  <c r="E112" i="4"/>
  <c r="E113" i="4"/>
  <c r="E114" i="4"/>
  <c r="E115" i="4" s="1"/>
  <c r="E116" i="4"/>
  <c r="E117" i="4"/>
  <c r="E118" i="4" s="1"/>
  <c r="E119" i="4" s="1"/>
  <c r="E120" i="4" s="1"/>
  <c r="E121" i="4" s="1"/>
  <c r="E122" i="4" s="1"/>
  <c r="E123" i="4" s="1"/>
  <c r="E4" i="4"/>
  <c r="E5" i="4" s="1"/>
  <c r="E6" i="4" s="1"/>
  <c r="E7" i="4" s="1"/>
  <c r="E8" i="4" s="1"/>
  <c r="E9" i="4" s="1"/>
  <c r="E10" i="4"/>
  <c r="E11" i="4" s="1"/>
  <c r="E12" i="4" s="1"/>
  <c r="E13" i="4" s="1"/>
  <c r="E14" i="4" s="1"/>
  <c r="E15" i="4" s="1"/>
  <c r="C5" i="4"/>
  <c r="C6" i="4"/>
  <c r="C7" i="4"/>
  <c r="C8" i="4"/>
  <c r="C9" i="4"/>
  <c r="C10" i="4"/>
  <c r="C11" i="4"/>
  <c r="C12" i="4"/>
  <c r="C13" i="4"/>
  <c r="C14" i="4"/>
  <c r="C15" i="4"/>
  <c r="C16" i="4"/>
  <c r="C17" i="4"/>
  <c r="C18" i="4"/>
  <c r="C19" i="4"/>
  <c r="C20" i="4"/>
  <c r="C21" i="4"/>
  <c r="C22" i="4"/>
  <c r="C23" i="4"/>
  <c r="C24" i="4"/>
  <c r="C25" i="4"/>
  <c r="C26" i="4"/>
  <c r="C27" i="4"/>
  <c r="C28" i="4"/>
  <c r="C29" i="4"/>
  <c r="C30" i="4"/>
  <c r="C31" i="4"/>
  <c r="C32" i="4"/>
  <c r="C33" i="4"/>
  <c r="C34" i="4"/>
  <c r="C35" i="4"/>
  <c r="C36" i="4"/>
  <c r="C37" i="4"/>
  <c r="C38" i="4"/>
  <c r="C39" i="4"/>
  <c r="C40" i="4"/>
  <c r="C41" i="4"/>
  <c r="C42" i="4"/>
  <c r="C43" i="4"/>
  <c r="C44" i="4"/>
  <c r="C45" i="4"/>
  <c r="C46" i="4"/>
  <c r="C47" i="4"/>
  <c r="C48" i="4"/>
  <c r="C49" i="4"/>
  <c r="C50" i="4"/>
  <c r="C51" i="4"/>
  <c r="C52" i="4"/>
  <c r="C53" i="4"/>
  <c r="C54" i="4"/>
  <c r="C55" i="4"/>
  <c r="C56" i="4"/>
  <c r="C57" i="4"/>
  <c r="C58" i="4"/>
  <c r="C59" i="4"/>
  <c r="C60" i="4"/>
  <c r="C61" i="4"/>
  <c r="C62" i="4"/>
  <c r="C63" i="4"/>
  <c r="C64" i="4"/>
  <c r="C65" i="4"/>
  <c r="C66" i="4"/>
  <c r="C67" i="4"/>
  <c r="C68" i="4"/>
  <c r="C69" i="4"/>
  <c r="C70" i="4"/>
  <c r="C71" i="4"/>
  <c r="C72" i="4"/>
  <c r="C73" i="4"/>
  <c r="C74" i="4"/>
  <c r="C75" i="4"/>
  <c r="C76" i="4"/>
  <c r="C77" i="4"/>
  <c r="C78" i="4"/>
  <c r="C79" i="4"/>
  <c r="C80" i="4"/>
  <c r="C81" i="4"/>
  <c r="C82" i="4"/>
  <c r="C83" i="4"/>
  <c r="C84" i="4"/>
  <c r="C85" i="4"/>
  <c r="C86" i="4"/>
  <c r="C87" i="4"/>
  <c r="C88" i="4"/>
  <c r="C89" i="4"/>
  <c r="C90" i="4"/>
  <c r="C91" i="4"/>
  <c r="C92" i="4"/>
  <c r="C93" i="4"/>
  <c r="C94" i="4"/>
  <c r="C95" i="4"/>
  <c r="C96" i="4"/>
  <c r="C97" i="4"/>
  <c r="C98" i="4"/>
  <c r="C99" i="4"/>
  <c r="C100" i="4"/>
  <c r="C101" i="4"/>
  <c r="C102" i="4"/>
  <c r="C103" i="4"/>
  <c r="C104" i="4"/>
  <c r="C105" i="4"/>
  <c r="C106" i="4"/>
  <c r="C107" i="4"/>
  <c r="C108" i="4"/>
  <c r="C109" i="4"/>
  <c r="C110" i="4"/>
  <c r="C111" i="4"/>
  <c r="C112" i="4"/>
  <c r="C113" i="4"/>
  <c r="C114" i="4"/>
  <c r="C115" i="4"/>
  <c r="C116" i="4"/>
  <c r="C117" i="4"/>
  <c r="C118" i="4"/>
  <c r="C119" i="4"/>
  <c r="C120" i="4"/>
  <c r="C121" i="4"/>
  <c r="C122" i="4"/>
  <c r="C123" i="4"/>
  <c r="C124" i="4"/>
  <c r="C125" i="4"/>
  <c r="C126" i="4"/>
  <c r="C127" i="4"/>
  <c r="C128" i="4"/>
  <c r="C129" i="4"/>
  <c r="C130" i="4"/>
  <c r="C131" i="4"/>
  <c r="C132" i="4"/>
  <c r="C133" i="4"/>
  <c r="C134" i="4"/>
  <c r="C135" i="4"/>
  <c r="C136" i="4"/>
  <c r="C137" i="4"/>
  <c r="C138" i="4"/>
  <c r="C139" i="4"/>
  <c r="C140" i="4"/>
  <c r="C141" i="4"/>
  <c r="C142" i="4"/>
  <c r="C143" i="4"/>
  <c r="C144" i="4"/>
  <c r="C145" i="4"/>
  <c r="C146" i="4"/>
  <c r="C147" i="4"/>
  <c r="C4" i="4"/>
  <c r="A1" i="5"/>
  <c r="E47" i="19"/>
  <c r="F274" i="19"/>
  <c r="G1102" i="19"/>
  <c r="G1857" i="19"/>
  <c r="E2102" i="19"/>
  <c r="F596" i="19"/>
  <c r="G751" i="19"/>
  <c r="G2005" i="19"/>
  <c r="G2451" i="19"/>
  <c r="F606" i="19"/>
  <c r="G1417" i="19"/>
  <c r="G2334" i="19"/>
  <c r="G2461" i="19"/>
  <c r="F493" i="19"/>
  <c r="F549" i="19"/>
  <c r="F1735" i="19"/>
  <c r="F1755" i="19"/>
  <c r="E2144" i="19"/>
  <c r="G2471" i="19"/>
  <c r="F647" i="19"/>
  <c r="G1078" i="19"/>
  <c r="G2219" i="19"/>
  <c r="G248" i="19"/>
  <c r="F464" i="19"/>
  <c r="G1429" i="19"/>
  <c r="F599" i="19"/>
  <c r="G1126" i="19"/>
  <c r="G2362" i="19"/>
  <c r="G1106" i="19"/>
  <c r="G1172" i="19"/>
  <c r="E23" i="19"/>
  <c r="G1793" i="19"/>
  <c r="G2255" i="19"/>
  <c r="G2303" i="19"/>
  <c r="G2171" i="19"/>
  <c r="G2439" i="19"/>
  <c r="F529" i="19"/>
  <c r="F934" i="19"/>
  <c r="G1250" i="19"/>
  <c r="F561" i="19"/>
  <c r="G1007" i="19"/>
  <c r="F462" i="19"/>
  <c r="F552" i="19"/>
  <c r="G1139" i="19"/>
  <c r="G2314" i="19"/>
  <c r="E35" i="19"/>
  <c r="F576" i="19"/>
  <c r="G2378" i="19"/>
  <c r="F505" i="19"/>
  <c r="E2094" i="19"/>
  <c r="F495" i="19"/>
  <c r="F423" i="19"/>
  <c r="F458" i="19"/>
  <c r="F597" i="19"/>
  <c r="F723" i="19"/>
  <c r="G2533" i="19"/>
  <c r="F1683" i="19"/>
  <c r="G903" i="19"/>
  <c r="F277" i="19"/>
  <c r="F585" i="19"/>
  <c r="F611" i="19"/>
  <c r="G787" i="19"/>
  <c r="F570" i="19"/>
  <c r="F619" i="19"/>
  <c r="G1218" i="19"/>
  <c r="F1603" i="19"/>
  <c r="G205" i="19"/>
  <c r="G1054" i="19"/>
  <c r="G1159" i="19"/>
  <c r="F1641" i="19"/>
  <c r="E80" i="19"/>
  <c r="F511" i="19"/>
  <c r="F523" i="19"/>
  <c r="F630" i="19"/>
  <c r="F488" i="19"/>
  <c r="F550" i="19"/>
  <c r="G942" i="19"/>
  <c r="G982" i="19"/>
  <c r="G1047" i="19"/>
  <c r="G1066" i="19"/>
  <c r="G1094" i="19"/>
  <c r="G1203" i="19"/>
  <c r="G1303" i="19"/>
  <c r="G2435" i="19"/>
  <c r="F475" i="19"/>
  <c r="G325" i="19"/>
  <c r="G354" i="19"/>
  <c r="F589" i="19"/>
  <c r="F715" i="19"/>
  <c r="G1178" i="19"/>
  <c r="F1747" i="19"/>
  <c r="F1703" i="19"/>
  <c r="G1315" i="19"/>
  <c r="F1678" i="19"/>
  <c r="G2430" i="19"/>
  <c r="F872" i="19"/>
  <c r="G1239" i="19"/>
  <c r="F1580" i="19"/>
  <c r="G1809" i="19"/>
  <c r="G2343" i="19"/>
  <c r="G2388" i="19"/>
  <c r="G2454" i="19"/>
  <c r="G788" i="19"/>
  <c r="G970" i="19"/>
  <c r="G1299" i="19"/>
  <c r="G1946" i="19"/>
  <c r="G2277" i="19"/>
  <c r="G2422" i="19"/>
  <c r="G1082" i="19"/>
  <c r="G1130" i="19"/>
  <c r="F1255" i="19"/>
  <c r="G2016" i="19"/>
  <c r="G2338" i="19"/>
  <c r="G828" i="19"/>
  <c r="F906" i="19"/>
  <c r="G958" i="19"/>
  <c r="G1110" i="19"/>
  <c r="G1186" i="19"/>
  <c r="G1215" i="19"/>
  <c r="F1656" i="19"/>
  <c r="E2138" i="19"/>
  <c r="G2297" i="19"/>
  <c r="F667" i="19"/>
  <c r="G998" i="19"/>
  <c r="G1050" i="19"/>
  <c r="G2084" i="19"/>
  <c r="G2268" i="19"/>
  <c r="F502" i="19"/>
  <c r="G1010" i="19"/>
  <c r="G1271" i="19"/>
  <c r="G1279" i="19"/>
  <c r="F1691" i="19"/>
  <c r="F1727" i="19"/>
  <c r="G2401" i="19"/>
  <c r="G2221" i="19"/>
  <c r="G1849" i="19"/>
  <c r="E2114" i="19"/>
  <c r="G2209" i="19"/>
  <c r="G2258" i="19"/>
  <c r="G2317" i="19"/>
  <c r="G2517" i="19"/>
  <c r="G1537" i="19"/>
  <c r="E2108" i="19"/>
  <c r="G2329" i="19"/>
  <c r="E2096" i="19"/>
  <c r="G2293" i="19"/>
  <c r="G2502" i="19"/>
  <c r="G1477" i="19"/>
  <c r="G1485" i="19"/>
  <c r="F1759" i="19"/>
  <c r="G1833" i="19"/>
  <c r="G2012" i="19"/>
  <c r="G2018" i="19"/>
  <c r="G2274" i="19"/>
  <c r="G2532" i="19"/>
  <c r="G199" i="19"/>
  <c r="G255" i="19"/>
  <c r="E55" i="19"/>
  <c r="E114" i="19"/>
  <c r="G390" i="19"/>
  <c r="F410" i="19"/>
  <c r="F442" i="19"/>
  <c r="G170" i="19"/>
  <c r="G338" i="19"/>
  <c r="G8" i="19"/>
  <c r="G12" i="19"/>
  <c r="E20" i="19"/>
  <c r="E32" i="19"/>
  <c r="E44" i="19"/>
  <c r="E48" i="19"/>
  <c r="G347" i="19"/>
  <c r="F411" i="19"/>
  <c r="F680" i="19"/>
  <c r="G775" i="19"/>
  <c r="E67" i="19"/>
  <c r="F272" i="19"/>
  <c r="G301" i="19"/>
  <c r="G361" i="19"/>
  <c r="F465" i="19"/>
  <c r="F457" i="19"/>
  <c r="F489" i="19"/>
  <c r="E94" i="19"/>
  <c r="G327" i="19"/>
  <c r="G235" i="19"/>
  <c r="F615" i="19"/>
  <c r="E60" i="19"/>
  <c r="G229" i="19"/>
  <c r="G241" i="19"/>
  <c r="G258" i="19"/>
  <c r="F595" i="19"/>
  <c r="E126" i="19"/>
  <c r="G192" i="19"/>
  <c r="G386" i="19"/>
  <c r="F515" i="19"/>
  <c r="E111" i="19"/>
  <c r="E164" i="19"/>
  <c r="G174" i="19"/>
  <c r="F543" i="19"/>
  <c r="G780" i="19"/>
  <c r="F1697" i="19"/>
  <c r="E72" i="19"/>
  <c r="E146" i="19"/>
  <c r="G194" i="19"/>
  <c r="G212" i="19"/>
  <c r="G226" i="19"/>
  <c r="F267" i="19"/>
  <c r="G371" i="19"/>
  <c r="E140" i="19"/>
  <c r="G283" i="19"/>
  <c r="F452" i="19"/>
  <c r="F501" i="19"/>
  <c r="F587" i="19"/>
  <c r="F399" i="19"/>
  <c r="F479" i="19"/>
  <c r="F548" i="19"/>
  <c r="G738" i="19"/>
  <c r="F915" i="19"/>
  <c r="F498" i="19"/>
  <c r="F534" i="19"/>
  <c r="F650" i="19"/>
  <c r="G792" i="19"/>
  <c r="G798" i="19"/>
  <c r="F454" i="19"/>
  <c r="F476" i="19"/>
  <c r="F623" i="19"/>
  <c r="F1627" i="19"/>
  <c r="G1771" i="19"/>
  <c r="G339" i="19"/>
  <c r="F408" i="19"/>
  <c r="F507" i="19"/>
  <c r="G740" i="19"/>
  <c r="G754" i="19"/>
  <c r="G223" i="19"/>
  <c r="G384" i="19"/>
  <c r="F468" i="19"/>
  <c r="F482" i="19"/>
  <c r="F524" i="19"/>
  <c r="G1030" i="19"/>
  <c r="G299" i="19"/>
  <c r="F631" i="19"/>
  <c r="F639" i="19"/>
  <c r="F726" i="19"/>
  <c r="F731" i="19"/>
  <c r="G1075" i="19"/>
  <c r="G1123" i="19"/>
  <c r="F456" i="19"/>
  <c r="F666" i="19"/>
  <c r="F444" i="19"/>
  <c r="F500" i="19"/>
  <c r="F531" i="19"/>
  <c r="F537" i="19"/>
  <c r="G1131" i="19"/>
  <c r="F547" i="19"/>
  <c r="F559" i="19"/>
  <c r="F562" i="19"/>
  <c r="F626" i="19"/>
  <c r="G959" i="19"/>
  <c r="G1018" i="19"/>
  <c r="G1103" i="19"/>
  <c r="G1170" i="19"/>
  <c r="G1230" i="19"/>
  <c r="G1307" i="19"/>
  <c r="G1467" i="19"/>
  <c r="G947" i="19"/>
  <c r="G974" i="19"/>
  <c r="F1251" i="19"/>
  <c r="F1592" i="19"/>
  <c r="G975" i="19"/>
  <c r="G1091" i="19"/>
  <c r="G1150" i="19"/>
  <c r="F1585" i="19"/>
  <c r="F572" i="19"/>
  <c r="F863" i="19"/>
  <c r="G1058" i="19"/>
  <c r="G1119" i="19"/>
  <c r="F1739" i="19"/>
  <c r="F528" i="19"/>
  <c r="F540" i="19"/>
  <c r="F898" i="19"/>
  <c r="G1099" i="19"/>
  <c r="F1556" i="19"/>
  <c r="F707" i="19"/>
  <c r="G755" i="19"/>
  <c r="F870" i="19"/>
  <c r="G955" i="19"/>
  <c r="G1079" i="19"/>
  <c r="G1127" i="19"/>
  <c r="G1815" i="19"/>
  <c r="G983" i="19"/>
  <c r="F1710" i="19"/>
  <c r="G1791" i="19"/>
  <c r="F633" i="19"/>
  <c r="G779" i="19"/>
  <c r="F926" i="19"/>
  <c r="G1087" i="19"/>
  <c r="G1146" i="19"/>
  <c r="F517" i="19"/>
  <c r="F526" i="19"/>
  <c r="F573" i="19"/>
  <c r="F882" i="19"/>
  <c r="G1067" i="19"/>
  <c r="G1115" i="19"/>
  <c r="G1062" i="19"/>
  <c r="G1142" i="19"/>
  <c r="G1154" i="19"/>
  <c r="G1508" i="19"/>
  <c r="G1521" i="19"/>
  <c r="F1655" i="19"/>
  <c r="F1661" i="19"/>
  <c r="F1711" i="19"/>
  <c r="G1287" i="19"/>
  <c r="G1400" i="19"/>
  <c r="F1572" i="19"/>
  <c r="F1628" i="19"/>
  <c r="G1772" i="19"/>
  <c r="G1523" i="19"/>
  <c r="F1560" i="19"/>
  <c r="F1621" i="19"/>
  <c r="F1688" i="19"/>
  <c r="G2197" i="19"/>
  <c r="G1226" i="19"/>
  <c r="G1314" i="19"/>
  <c r="G1364" i="19"/>
  <c r="G1545" i="19"/>
  <c r="F1644" i="19"/>
  <c r="F1714" i="19"/>
  <c r="G1022" i="19"/>
  <c r="G1182" i="19"/>
  <c r="G1278" i="19"/>
  <c r="G1440" i="19"/>
  <c r="G1464" i="19"/>
  <c r="G1503" i="19"/>
  <c r="F1631" i="19"/>
  <c r="F1715" i="19"/>
  <c r="F1748" i="19"/>
  <c r="G1767" i="19"/>
  <c r="G1960" i="19"/>
  <c r="G1380" i="19"/>
  <c r="G1448" i="19"/>
  <c r="G1532" i="19"/>
  <c r="F1539" i="19"/>
  <c r="F1608" i="19"/>
  <c r="F1677" i="19"/>
  <c r="F1736" i="19"/>
  <c r="G962" i="19"/>
  <c r="G1202" i="19"/>
  <c r="G1274" i="19"/>
  <c r="G1331" i="19"/>
  <c r="G1547" i="19"/>
  <c r="F1632" i="19"/>
  <c r="F1659" i="19"/>
  <c r="E2148" i="19"/>
  <c r="G986" i="19"/>
  <c r="G1042" i="19"/>
  <c r="G1497" i="19"/>
  <c r="G1275" i="19"/>
  <c r="G1290" i="19"/>
  <c r="F1695" i="19"/>
  <c r="E2064" i="19"/>
  <c r="E2072" i="19"/>
  <c r="G2490" i="19"/>
  <c r="G1525" i="19"/>
  <c r="F1665" i="19"/>
  <c r="G1850" i="19"/>
  <c r="G2000" i="19"/>
  <c r="G2373" i="19"/>
  <c r="G1773" i="19"/>
  <c r="G1777" i="19"/>
  <c r="G1783" i="19"/>
  <c r="G1807" i="19"/>
  <c r="G1831" i="19"/>
  <c r="G2173" i="19"/>
  <c r="G1441" i="19"/>
  <c r="G1465" i="19"/>
  <c r="F1561" i="19"/>
  <c r="F1653" i="19"/>
  <c r="F1765" i="19"/>
  <c r="G1858" i="19"/>
  <c r="G1968" i="19"/>
  <c r="E2066" i="19"/>
  <c r="F1557" i="19"/>
  <c r="F1593" i="19"/>
  <c r="F1723" i="19"/>
  <c r="G1779" i="19"/>
  <c r="G1803" i="19"/>
  <c r="G1827" i="19"/>
  <c r="G2053" i="19"/>
  <c r="E2058" i="19"/>
  <c r="E2088" i="19"/>
  <c r="E2106" i="19"/>
  <c r="G1509" i="19"/>
  <c r="F1549" i="19"/>
  <c r="F1629" i="19"/>
  <c r="F1633" i="19"/>
  <c r="F1731" i="19"/>
  <c r="G1854" i="19"/>
  <c r="G2234" i="19"/>
  <c r="E2060" i="19"/>
  <c r="G2201" i="19"/>
  <c r="F1581" i="19"/>
  <c r="F1617" i="19"/>
  <c r="G1795" i="19"/>
  <c r="G1819" i="19"/>
  <c r="G1843" i="19"/>
  <c r="G1862" i="19"/>
  <c r="G1964" i="19"/>
  <c r="G2195" i="19"/>
  <c r="G2438" i="19"/>
  <c r="G2409" i="19"/>
  <c r="G2006" i="19"/>
  <c r="G2036" i="19"/>
  <c r="G2046" i="19"/>
  <c r="G2052" i="19"/>
  <c r="E2070" i="19"/>
  <c r="G1893" i="19"/>
  <c r="G2010" i="19"/>
  <c r="E2074" i="19"/>
  <c r="E2082" i="19"/>
  <c r="E2130" i="19"/>
  <c r="G2531" i="19"/>
  <c r="G1958" i="19"/>
  <c r="G1988" i="19"/>
  <c r="G1998" i="19"/>
  <c r="G2004" i="19"/>
  <c r="G2022" i="19"/>
  <c r="G2161" i="19"/>
  <c r="G2187" i="19"/>
  <c r="G2370" i="19"/>
  <c r="G2496" i="19"/>
  <c r="G2223" i="19"/>
  <c r="G1934" i="19"/>
  <c r="G2468" i="19"/>
  <c r="G1956" i="19"/>
  <c r="G1974" i="19"/>
  <c r="G1996" i="19"/>
  <c r="E2090" i="19"/>
  <c r="E2104" i="19"/>
  <c r="E2118" i="19"/>
  <c r="E2132" i="19"/>
  <c r="G2252" i="19"/>
  <c r="G2271" i="19"/>
  <c r="G2279" i="19"/>
  <c r="G2521" i="19"/>
  <c r="G2331" i="19"/>
  <c r="G2377" i="19"/>
  <c r="G2552" i="19"/>
  <c r="G2315" i="19"/>
  <c r="G2363" i="19"/>
  <c r="G2403" i="19"/>
  <c r="G2459" i="19"/>
  <c r="G2283" i="19"/>
  <c r="G2291" i="19"/>
  <c r="G2307" i="19"/>
  <c r="G2339" i="19"/>
  <c r="G2367" i="19"/>
  <c r="G2387" i="19"/>
  <c r="G2397" i="19"/>
  <c r="G2413" i="19"/>
  <c r="G2544" i="19"/>
  <c r="G2361" i="19"/>
  <c r="G2319" i="19"/>
  <c r="G2351" i="19"/>
  <c r="G2365" i="19"/>
  <c r="G2385" i="19"/>
  <c r="G2391" i="19"/>
  <c r="G2577" i="19"/>
  <c r="G2495" i="19"/>
  <c r="G2520" i="19"/>
  <c r="G2568" i="19"/>
  <c r="G2355" i="19"/>
  <c r="G2375" i="19"/>
  <c r="G2418" i="19"/>
  <c r="G206" i="19"/>
  <c r="G222" i="19"/>
  <c r="F270" i="19"/>
  <c r="F315" i="19"/>
  <c r="G323" i="19"/>
  <c r="G331" i="19"/>
  <c r="G343" i="19"/>
  <c r="G247" i="19"/>
  <c r="F279" i="19"/>
  <c r="G340" i="19"/>
  <c r="F644" i="19"/>
  <c r="G945" i="19"/>
  <c r="G234" i="19"/>
  <c r="G282" i="19"/>
  <c r="G337" i="19"/>
  <c r="G366" i="19"/>
  <c r="F864" i="19"/>
  <c r="F312" i="19"/>
  <c r="F733" i="19"/>
  <c r="G2349" i="19"/>
  <c r="F638" i="19"/>
  <c r="G765" i="19"/>
  <c r="G217" i="19"/>
  <c r="G281" i="19"/>
  <c r="G378" i="19"/>
  <c r="F654" i="19"/>
  <c r="G705" i="19"/>
  <c r="G324" i="19"/>
  <c r="G341" i="19"/>
  <c r="F625" i="19"/>
  <c r="F645" i="19"/>
  <c r="F657" i="19"/>
  <c r="F808" i="19"/>
  <c r="G289" i="19"/>
  <c r="F313" i="19"/>
  <c r="G321" i="19"/>
  <c r="F632" i="19"/>
  <c r="F811" i="19"/>
  <c r="G993" i="19"/>
  <c r="F836" i="19"/>
  <c r="G757" i="19"/>
  <c r="G769" i="19"/>
  <c r="G781" i="19"/>
  <c r="F693" i="19"/>
  <c r="F860" i="19"/>
  <c r="G1041" i="19"/>
  <c r="F721" i="19"/>
  <c r="G823" i="19"/>
  <c r="F729" i="19"/>
  <c r="G797" i="19"/>
  <c r="F849" i="19"/>
  <c r="G1025" i="19"/>
  <c r="F661" i="19"/>
  <c r="G709" i="19"/>
  <c r="F655" i="19"/>
  <c r="G753" i="19"/>
  <c r="G799" i="19"/>
  <c r="F834" i="19"/>
  <c r="F851" i="19"/>
  <c r="F858" i="19"/>
  <c r="F908" i="19"/>
  <c r="G1161" i="19"/>
  <c r="F1698" i="19"/>
  <c r="F853" i="19"/>
  <c r="G1184" i="19"/>
  <c r="G1268" i="19"/>
  <c r="F913" i="19"/>
  <c r="G1005" i="19"/>
  <c r="G1053" i="19"/>
  <c r="G1357" i="19"/>
  <c r="G1375" i="19"/>
  <c r="F861" i="19"/>
  <c r="F900" i="19"/>
  <c r="F924" i="19"/>
  <c r="F933" i="19"/>
  <c r="G825" i="19"/>
  <c r="G833" i="19"/>
  <c r="G953" i="19"/>
  <c r="G969" i="19"/>
  <c r="G1017" i="19"/>
  <c r="G1033" i="19"/>
  <c r="G1244" i="19"/>
  <c r="F839" i="19"/>
  <c r="F846" i="19"/>
  <c r="F920" i="19"/>
  <c r="F929" i="19"/>
  <c r="F813" i="19"/>
  <c r="F841" i="19"/>
  <c r="F896" i="19"/>
  <c r="F843" i="19"/>
  <c r="F877" i="19"/>
  <c r="F916" i="19"/>
  <c r="G981" i="19"/>
  <c r="G1013" i="19"/>
  <c r="G1029" i="19"/>
  <c r="G1065" i="19"/>
  <c r="G1069" i="19"/>
  <c r="G1077" i="19"/>
  <c r="G1089" i="19"/>
  <c r="G1113" i="19"/>
  <c r="G1125" i="19"/>
  <c r="G1137" i="19"/>
  <c r="G1149" i="19"/>
  <c r="G1411" i="19"/>
  <c r="G1165" i="19"/>
  <c r="G1225" i="19"/>
  <c r="G1249" i="19"/>
  <c r="G1273" i="19"/>
  <c r="G1321" i="19"/>
  <c r="G1393" i="19"/>
  <c r="G1173" i="19"/>
  <c r="G1201" i="19"/>
  <c r="G1209" i="19"/>
  <c r="G1213" i="19"/>
  <c r="G1217" i="19"/>
  <c r="G1221" i="19"/>
  <c r="G1236" i="19"/>
  <c r="G1245" i="19"/>
  <c r="F1260" i="19"/>
  <c r="G1269" i="19"/>
  <c r="G1177" i="19"/>
  <c r="G1189" i="19"/>
  <c r="G1317" i="19"/>
  <c r="G1333" i="19"/>
  <c r="G1398" i="19"/>
  <c r="G1407" i="19"/>
  <c r="G1185" i="19"/>
  <c r="G1232" i="19"/>
  <c r="F1256" i="19"/>
  <c r="G1237" i="19"/>
  <c r="F1261" i="19"/>
  <c r="G1281" i="19"/>
  <c r="G1297" i="19"/>
  <c r="G1160" i="19"/>
  <c r="G1365" i="19"/>
  <c r="G1458" i="19"/>
  <c r="G1162" i="19"/>
  <c r="G1224" i="19"/>
  <c r="G1233" i="19"/>
  <c r="G1248" i="19"/>
  <c r="F1257" i="19"/>
  <c r="G1370" i="19"/>
  <c r="G1155" i="19"/>
  <c r="G1166" i="19"/>
  <c r="G1309" i="19"/>
  <c r="G1325" i="19"/>
  <c r="G1395" i="19"/>
  <c r="G1430" i="19"/>
  <c r="G1439" i="19"/>
  <c r="G1454" i="19"/>
  <c r="G1362" i="19"/>
  <c r="G1367" i="19"/>
  <c r="G1359" i="19"/>
  <c r="G1382" i="19"/>
  <c r="G1387" i="19"/>
  <c r="G1435" i="19"/>
  <c r="G1474" i="19"/>
  <c r="G1498" i="19"/>
  <c r="G1418" i="19"/>
  <c r="G1374" i="19"/>
  <c r="G1379" i="19"/>
  <c r="G1414" i="19"/>
  <c r="G1431" i="19"/>
  <c r="G1446" i="19"/>
  <c r="G1470" i="19"/>
  <c r="G1394" i="19"/>
  <c r="G1410" i="19"/>
  <c r="G1371" i="19"/>
  <c r="G1427" i="19"/>
  <c r="G1442" i="19"/>
  <c r="G1466" i="19"/>
  <c r="G1490" i="19"/>
  <c r="G1386" i="19"/>
  <c r="G1391" i="19"/>
  <c r="G1423" i="19"/>
  <c r="G1363" i="19"/>
  <c r="G1419" i="19"/>
  <c r="G1383" i="19"/>
  <c r="G1403" i="19"/>
  <c r="G1415" i="19"/>
  <c r="F1690" i="19"/>
  <c r="G1873" i="19"/>
  <c r="G1897" i="19"/>
  <c r="G1884" i="19"/>
  <c r="G1910" i="19"/>
  <c r="G1932" i="19"/>
  <c r="G1782" i="19"/>
  <c r="G1786" i="19"/>
  <c r="G1794" i="19"/>
  <c r="G1798" i="19"/>
  <c r="G1806" i="19"/>
  <c r="G1810" i="19"/>
  <c r="G1814" i="19"/>
  <c r="G1818" i="19"/>
  <c r="G1822" i="19"/>
  <c r="G1826" i="19"/>
  <c r="G1830" i="19"/>
  <c r="G1834" i="19"/>
  <c r="G1838" i="19"/>
  <c r="E2113" i="19"/>
  <c r="F1705" i="19"/>
  <c r="G1778" i="19"/>
  <c r="G1774" i="19"/>
  <c r="E2111" i="19"/>
  <c r="G1770" i="19"/>
  <c r="G1766" i="19"/>
  <c r="G1861" i="19"/>
  <c r="F1762" i="19"/>
  <c r="G1875" i="19"/>
  <c r="G1845" i="19"/>
  <c r="G1899" i="19"/>
  <c r="F1722" i="19"/>
  <c r="F1726" i="19"/>
  <c r="F1734" i="19"/>
  <c r="F1738" i="19"/>
  <c r="F1746" i="19"/>
  <c r="F1750" i="19"/>
  <c r="G1886" i="19"/>
  <c r="G1928" i="19"/>
  <c r="G1856" i="19"/>
  <c r="G1868" i="19"/>
  <c r="G1916" i="19"/>
  <c r="G1945" i="19"/>
  <c r="G1979" i="19"/>
  <c r="G2027" i="19"/>
  <c r="E2075" i="19"/>
  <c r="G1920" i="19"/>
  <c r="G1883" i="19"/>
  <c r="G1896" i="19"/>
  <c r="E2149" i="19"/>
  <c r="G1876" i="19"/>
  <c r="G1887" i="19"/>
  <c r="G1971" i="19"/>
  <c r="E2067" i="19"/>
  <c r="G1844" i="19"/>
  <c r="G1969" i="19"/>
  <c r="G2017" i="19"/>
  <c r="E2065" i="19"/>
  <c r="G1874" i="19"/>
  <c r="G1880" i="19"/>
  <c r="G1898" i="19"/>
  <c r="G1904" i="19"/>
  <c r="E2125" i="19"/>
  <c r="E2061" i="19"/>
  <c r="G2039" i="19"/>
  <c r="E2087" i="19"/>
  <c r="E2123" i="19"/>
  <c r="E2135" i="19"/>
  <c r="E2147" i="19"/>
  <c r="G2154" i="19"/>
  <c r="G2162" i="19"/>
  <c r="G2170" i="19"/>
  <c r="G2178" i="19"/>
  <c r="G1983" i="19"/>
  <c r="G2031" i="19"/>
  <c r="E2091" i="19"/>
  <c r="G2204" i="19"/>
  <c r="G2212" i="19"/>
  <c r="G1981" i="19"/>
  <c r="G2003" i="19"/>
  <c r="G2029" i="19"/>
  <c r="G2051" i="19"/>
  <c r="E2077" i="19"/>
  <c r="G2196" i="19"/>
  <c r="G1995" i="19"/>
  <c r="G2043" i="19"/>
  <c r="G1944" i="19"/>
  <c r="G1967" i="19"/>
  <c r="G1993" i="19"/>
  <c r="G2015" i="19"/>
  <c r="G2041" i="19"/>
  <c r="E2063" i="19"/>
  <c r="E2117" i="19"/>
  <c r="G1938" i="19"/>
  <c r="G1959" i="19"/>
  <c r="G2007" i="19"/>
  <c r="G2033" i="19"/>
  <c r="E2055" i="19"/>
  <c r="E2101" i="19"/>
  <c r="G2220" i="19"/>
  <c r="G2240" i="19"/>
  <c r="G2192" i="19"/>
  <c r="G2208" i="19"/>
  <c r="G2270" i="19"/>
  <c r="G2340" i="19"/>
  <c r="G2156" i="19"/>
  <c r="G2164" i="19"/>
  <c r="G2172" i="19"/>
  <c r="E2180" i="19"/>
  <c r="G2262" i="19"/>
  <c r="G2324" i="19"/>
  <c r="E2158" i="19"/>
  <c r="G2166" i="19"/>
  <c r="G2174" i="19"/>
  <c r="G2497" i="19"/>
  <c r="G2184" i="19"/>
  <c r="G2160" i="19"/>
  <c r="G2168" i="19"/>
  <c r="G2216" i="19"/>
  <c r="G2267" i="19"/>
  <c r="G2282" i="19"/>
  <c r="G2276" i="19"/>
  <c r="G2292" i="19"/>
  <c r="G2300" i="19"/>
  <c r="G2316" i="19"/>
  <c r="G2328" i="19"/>
  <c r="G2457" i="19"/>
  <c r="G2353" i="19"/>
  <c r="G2436" i="19"/>
  <c r="G2448" i="19"/>
  <c r="G2432" i="19"/>
  <c r="G2256" i="19"/>
  <c r="G2280" i="19"/>
  <c r="G2288" i="19"/>
  <c r="G2304" i="19"/>
  <c r="G2325" i="19"/>
  <c r="G2341" i="19"/>
  <c r="G2444" i="19"/>
  <c r="G2420" i="19"/>
  <c r="G2481" i="19"/>
  <c r="G2423" i="19"/>
  <c r="G2485" i="19"/>
  <c r="G2566" i="19"/>
  <c r="G2493" i="19"/>
  <c r="G2524" i="19"/>
  <c r="G2437" i="19"/>
  <c r="G2449" i="19"/>
  <c r="G2424" i="19"/>
  <c r="G2505" i="19"/>
  <c r="G2542" i="19"/>
  <c r="G2528" i="19"/>
  <c r="G2554" i="19"/>
  <c r="G2509" i="19"/>
  <c r="G2530" i="19"/>
  <c r="D2617" i="11"/>
  <c r="A2616" i="11"/>
  <c r="B2616" i="11"/>
  <c r="C2616" i="11"/>
  <c r="A2615" i="23"/>
  <c r="B2615" i="23"/>
  <c r="C2615" i="23"/>
  <c r="G2586" i="19"/>
  <c r="G2455" i="19"/>
  <c r="G2515" i="19"/>
  <c r="G2551" i="19"/>
  <c r="G1478" i="19"/>
  <c r="G2601" i="19"/>
  <c r="G2613" i="19"/>
  <c r="G1879" i="19"/>
  <c r="G1891" i="19"/>
  <c r="G1903" i="19"/>
  <c r="G2591" i="19"/>
  <c r="G2603" i="19"/>
  <c r="G2335" i="19"/>
  <c r="G1999" i="19"/>
  <c r="G2047" i="19"/>
  <c r="E2143" i="19"/>
  <c r="G2239" i="19"/>
  <c r="G2275" i="19"/>
  <c r="D50" i="19"/>
  <c r="E50" i="19"/>
  <c r="D335" i="19"/>
  <c r="G335" i="19" s="1"/>
  <c r="D979" i="19"/>
  <c r="G979" i="19"/>
  <c r="D1003" i="19"/>
  <c r="G1003" i="19"/>
  <c r="D1259" i="19"/>
  <c r="F1259" i="19"/>
  <c r="D1616" i="19"/>
  <c r="F1616" i="19"/>
  <c r="D1650" i="19"/>
  <c r="F1650" i="19"/>
  <c r="D1729" i="19"/>
  <c r="F1729" i="19" s="1"/>
  <c r="D2411" i="19"/>
  <c r="G2411" i="19"/>
  <c r="D105" i="19"/>
  <c r="E105" i="19"/>
  <c r="G967" i="19"/>
  <c r="D1559" i="19"/>
  <c r="F1559" i="19"/>
  <c r="D153" i="19"/>
  <c r="E153" i="19" s="1"/>
  <c r="D382" i="19"/>
  <c r="G382" i="19"/>
  <c r="D496" i="19"/>
  <c r="F496" i="19" s="1"/>
  <c r="D732" i="19"/>
  <c r="F732" i="19" s="1"/>
  <c r="G980" i="19"/>
  <c r="D1296" i="19"/>
  <c r="G1296" i="19" s="1"/>
  <c r="D1328" i="19"/>
  <c r="G1328" i="19"/>
  <c r="D1340" i="19"/>
  <c r="G1340" i="19"/>
  <c r="D1606" i="19"/>
  <c r="F1606" i="19" s="1"/>
  <c r="D1662" i="19"/>
  <c r="F1662" i="19"/>
  <c r="D2278" i="19"/>
  <c r="G2278" i="19"/>
  <c r="D2390" i="19"/>
  <c r="G2390" i="19" s="1"/>
  <c r="D2571" i="19"/>
  <c r="G2571" i="19"/>
  <c r="D322" i="19"/>
  <c r="G322" i="19"/>
  <c r="D778" i="19"/>
  <c r="G778" i="19" s="1"/>
  <c r="D85" i="19"/>
  <c r="E85" i="19"/>
  <c r="G166" i="19"/>
  <c r="D1308" i="19"/>
  <c r="G1308" i="19" s="1"/>
  <c r="D2235" i="19"/>
  <c r="G2235" i="19"/>
  <c r="D2402" i="19"/>
  <c r="G2402" i="19" s="1"/>
  <c r="D2604" i="19"/>
  <c r="G2604" i="19" s="1"/>
  <c r="D109" i="19"/>
  <c r="E109" i="19" s="1"/>
  <c r="D224" i="19"/>
  <c r="G224" i="19" s="1"/>
  <c r="D453" i="19"/>
  <c r="F453" i="19" s="1"/>
  <c r="D1063" i="19"/>
  <c r="G1063" i="19" s="1"/>
  <c r="D1191" i="19"/>
  <c r="G1191" i="19"/>
  <c r="D1330" i="19"/>
  <c r="G1330" i="19" s="1"/>
  <c r="D1471" i="19"/>
  <c r="G1471" i="19"/>
  <c r="D1586" i="19"/>
  <c r="F1586" i="19" s="1"/>
  <c r="D1619" i="19"/>
  <c r="F1619" i="19"/>
  <c r="D1664" i="19"/>
  <c r="F1664" i="19"/>
  <c r="D1674" i="19"/>
  <c r="F1674" i="19" s="1"/>
  <c r="D1885" i="19"/>
  <c r="G1885" i="19"/>
  <c r="D2214" i="19"/>
  <c r="G2214" i="19"/>
  <c r="D2246" i="19"/>
  <c r="G2246" i="19" s="1"/>
  <c r="D2504" i="19"/>
  <c r="G2504" i="19" s="1"/>
  <c r="D1550" i="19"/>
  <c r="F1550" i="19" s="1"/>
  <c r="D683" i="19"/>
  <c r="F683" i="19" s="1"/>
  <c r="D1316" i="19"/>
  <c r="G1316" i="19"/>
  <c r="D1626" i="19"/>
  <c r="F1626" i="19" s="1"/>
  <c r="D2466" i="19"/>
  <c r="G2466" i="19" s="1"/>
  <c r="D42" i="19"/>
  <c r="E42" i="19" s="1"/>
  <c r="D133" i="19"/>
  <c r="E133" i="19"/>
  <c r="D397" i="19"/>
  <c r="F397" i="19"/>
  <c r="D487" i="19"/>
  <c r="F487" i="19" s="1"/>
  <c r="D807" i="19"/>
  <c r="F807" i="19"/>
  <c r="D867" i="19"/>
  <c r="F867" i="19" s="1"/>
  <c r="D1227" i="19"/>
  <c r="G1227" i="19" s="1"/>
  <c r="D1263" i="19"/>
  <c r="F1263" i="19" s="1"/>
  <c r="D1506" i="19"/>
  <c r="G1506" i="19" s="1"/>
  <c r="D1733" i="19"/>
  <c r="F1733" i="19" s="1"/>
  <c r="D2226" i="19"/>
  <c r="G2226" i="19"/>
  <c r="D2372" i="19"/>
  <c r="G2372" i="19" s="1"/>
  <c r="D2529" i="19"/>
  <c r="G2529" i="19"/>
  <c r="D157" i="19"/>
  <c r="E157" i="19" s="1"/>
  <c r="D618" i="19"/>
  <c r="G618" i="19"/>
  <c r="D984" i="19"/>
  <c r="G984" i="19"/>
  <c r="D1008" i="19"/>
  <c r="G1008" i="19" s="1"/>
  <c r="D1147" i="19"/>
  <c r="G1147" i="19" s="1"/>
  <c r="D1332" i="19"/>
  <c r="G1332" i="19" s="1"/>
  <c r="D1495" i="19"/>
  <c r="G1495" i="19" s="1"/>
  <c r="D1599" i="19"/>
  <c r="F1599" i="19" s="1"/>
  <c r="D2494" i="19"/>
  <c r="G2494" i="19" s="1"/>
  <c r="D158" i="19"/>
  <c r="E158" i="19" s="1"/>
  <c r="D607" i="19"/>
  <c r="F607" i="19" s="1"/>
  <c r="D1124" i="19"/>
  <c r="G1124" i="19"/>
  <c r="D1136" i="19"/>
  <c r="G1136" i="19"/>
  <c r="D1566" i="19"/>
  <c r="F1566" i="19" s="1"/>
  <c r="D1666" i="19"/>
  <c r="F1666" i="19"/>
  <c r="D2384" i="19"/>
  <c r="G2384" i="19"/>
  <c r="D2462" i="19"/>
  <c r="G2462" i="19" s="1"/>
  <c r="F1638" i="19"/>
  <c r="D45" i="19"/>
  <c r="E45" i="19"/>
  <c r="D251" i="19"/>
  <c r="G251" i="19"/>
  <c r="D306" i="19"/>
  <c r="F306" i="19" s="1"/>
  <c r="D490" i="19"/>
  <c r="F490" i="19"/>
  <c r="D598" i="19"/>
  <c r="F598" i="19"/>
  <c r="G963" i="19"/>
  <c r="D1171" i="19"/>
  <c r="G1171" i="19"/>
  <c r="D1475" i="19"/>
  <c r="G1475" i="19" s="1"/>
  <c r="D1933" i="19"/>
  <c r="G1933" i="19" s="1"/>
  <c r="D415" i="19"/>
  <c r="F415" i="19" s="1"/>
  <c r="D2356" i="19"/>
  <c r="G2356" i="19" s="1"/>
  <c r="D2580" i="19"/>
  <c r="G2580" i="19"/>
  <c r="D81" i="19"/>
  <c r="E81" i="19"/>
  <c r="D193" i="19"/>
  <c r="G193" i="19" s="1"/>
  <c r="D240" i="19"/>
  <c r="G240" i="19"/>
  <c r="D262" i="19"/>
  <c r="F262" i="19" s="1"/>
  <c r="D692" i="19"/>
  <c r="F692" i="19" s="1"/>
  <c r="F871" i="19"/>
  <c r="D1092" i="19"/>
  <c r="G1092" i="19" s="1"/>
  <c r="D1219" i="19"/>
  <c r="G1219" i="19"/>
  <c r="D1358" i="19"/>
  <c r="G1358" i="19"/>
  <c r="D1568" i="19"/>
  <c r="F1568" i="19" s="1"/>
  <c r="D1737" i="19"/>
  <c r="F1737" i="19"/>
  <c r="G1796" i="19"/>
  <c r="D2589" i="19"/>
  <c r="G2589" i="19" s="1"/>
  <c r="D1870" i="19"/>
  <c r="G1870" i="19"/>
  <c r="D13" i="19"/>
  <c r="G13" i="19" s="1"/>
  <c r="D824" i="19"/>
  <c r="G824" i="19" s="1"/>
  <c r="D895" i="19"/>
  <c r="F895" i="19" s="1"/>
  <c r="D1081" i="19"/>
  <c r="G1081" i="19" s="1"/>
  <c r="D1499" i="19"/>
  <c r="G1499" i="19" s="1"/>
  <c r="D1692" i="19"/>
  <c r="F1692" i="19"/>
  <c r="D1749" i="19"/>
  <c r="F1749" i="19" s="1"/>
  <c r="D2230" i="19"/>
  <c r="G2230" i="19" s="1"/>
  <c r="G2578" i="19"/>
  <c r="D230" i="19"/>
  <c r="G230" i="19" s="1"/>
  <c r="D242" i="19"/>
  <c r="G242" i="19" s="1"/>
  <c r="D670" i="19"/>
  <c r="F670" i="19"/>
  <c r="D1116" i="19"/>
  <c r="G1116" i="19" s="1"/>
  <c r="D1304" i="19"/>
  <c r="G1304" i="19" s="1"/>
  <c r="D1444" i="19"/>
  <c r="G1444" i="19"/>
  <c r="D1716" i="19"/>
  <c r="F1716" i="19" s="1"/>
  <c r="D1869" i="19"/>
  <c r="G1869" i="19" s="1"/>
  <c r="D1902" i="19"/>
  <c r="G1902" i="19"/>
  <c r="D2231" i="19"/>
  <c r="G2231" i="19" s="1"/>
  <c r="D2594" i="19"/>
  <c r="G2594" i="19"/>
  <c r="F845" i="19"/>
  <c r="G989" i="19"/>
  <c r="G1468" i="19"/>
  <c r="F1744" i="19"/>
  <c r="E137" i="19"/>
  <c r="E173" i="19"/>
  <c r="G365" i="19"/>
  <c r="G1072" i="19"/>
  <c r="G1781" i="19"/>
  <c r="G1937" i="19"/>
  <c r="F401" i="19"/>
  <c r="G1841" i="19"/>
  <c r="E41" i="19"/>
  <c r="F689" i="19"/>
  <c r="G1492" i="19"/>
  <c r="F1684" i="19"/>
  <c r="G2476" i="19"/>
  <c r="G2357" i="19"/>
  <c r="G2296" i="19"/>
  <c r="E2141" i="19"/>
  <c r="G940" i="19"/>
  <c r="F725" i="19"/>
  <c r="G1000" i="19"/>
  <c r="G1504" i="19"/>
  <c r="E65" i="19"/>
  <c r="F737" i="19"/>
  <c r="G796" i="19"/>
  <c r="G1276" i="19"/>
  <c r="G1432" i="19"/>
  <c r="G2549" i="19"/>
  <c r="F1712" i="19"/>
  <c r="G1911" i="19"/>
  <c r="G2237" i="19"/>
  <c r="F508" i="19"/>
  <c r="G207" i="19"/>
  <c r="G2546" i="19"/>
  <c r="F1597" i="19"/>
  <c r="F294" i="19"/>
  <c r="G1863" i="19"/>
  <c r="G1208" i="19"/>
  <c r="G1529" i="19"/>
  <c r="F1642" i="19"/>
  <c r="G2535" i="19"/>
  <c r="G2431" i="19"/>
  <c r="G2371" i="19"/>
  <c r="G762" i="19"/>
  <c r="G1298" i="19"/>
  <c r="G245" i="19"/>
  <c r="G748" i="19"/>
  <c r="G1114" i="19"/>
  <c r="G1992" i="19"/>
  <c r="G763" i="19"/>
  <c r="E2136" i="19"/>
  <c r="G6" i="19"/>
  <c r="F429" i="19"/>
  <c r="G1511" i="19"/>
  <c r="F1693" i="19"/>
  <c r="E2124" i="19"/>
  <c r="G2358" i="19"/>
  <c r="G195" i="19"/>
  <c r="G768" i="19"/>
  <c r="G1347" i="19"/>
  <c r="G1210" i="19"/>
  <c r="G2348" i="19"/>
  <c r="G2368" i="19"/>
  <c r="F842" i="19"/>
  <c r="F840" i="19"/>
  <c r="G711" i="19"/>
  <c r="G1447" i="19"/>
  <c r="G350" i="19"/>
  <c r="G1151" i="19"/>
  <c r="F590" i="19"/>
  <c r="E53" i="19"/>
  <c r="E84" i="19"/>
  <c r="G387" i="19"/>
  <c r="F673" i="19"/>
  <c r="G1179" i="19"/>
  <c r="F1634" i="19"/>
  <c r="G1935" i="19"/>
  <c r="G794" i="19"/>
  <c r="F317" i="19"/>
  <c r="G244" i="19"/>
  <c r="G2038" i="19"/>
  <c r="G801" i="19"/>
  <c r="E54" i="19"/>
  <c r="G178" i="19"/>
  <c r="G298" i="19"/>
  <c r="F652" i="19"/>
  <c r="G752" i="19"/>
  <c r="F1675" i="19"/>
  <c r="G2202" i="19"/>
  <c r="G2250" i="19"/>
  <c r="G1955" i="19"/>
  <c r="G2395" i="19"/>
  <c r="G1074" i="19"/>
  <c r="E128" i="19"/>
  <c r="F742" i="19"/>
  <c r="G988" i="19"/>
  <c r="G1452" i="19"/>
  <c r="G1851" i="19"/>
  <c r="G2400" i="19"/>
  <c r="G2346" i="19"/>
  <c r="E2150" i="19"/>
  <c r="F918" i="19"/>
  <c r="G1962" i="19"/>
  <c r="G345" i="19"/>
  <c r="G369" i="19"/>
  <c r="G1312" i="19"/>
  <c r="G1397" i="19"/>
  <c r="G2242" i="19"/>
  <c r="G2309" i="19"/>
  <c r="G2519" i="19"/>
  <c r="G2582" i="19"/>
  <c r="G1068" i="19"/>
  <c r="E34" i="19"/>
  <c r="G1343" i="19"/>
  <c r="F1535" i="19"/>
  <c r="G2447" i="19"/>
  <c r="G774" i="19"/>
  <c r="E31" i="19"/>
  <c r="G1377" i="19"/>
  <c r="E79" i="19"/>
  <c r="G1120" i="19"/>
  <c r="G1324" i="19"/>
  <c r="G1344" i="19"/>
  <c r="G2243" i="19"/>
  <c r="G2574" i="19"/>
  <c r="G1789" i="19"/>
  <c r="G1158" i="19"/>
  <c r="G1034" i="19"/>
  <c r="G7" i="19"/>
  <c r="F668" i="19"/>
  <c r="F1732" i="19"/>
  <c r="E2076" i="19"/>
  <c r="F560" i="19"/>
  <c r="G185" i="19"/>
  <c r="G1016" i="19"/>
  <c r="E2089" i="19"/>
  <c r="G856" i="19"/>
  <c r="F1551" i="19"/>
  <c r="F814" i="19"/>
  <c r="F520" i="19"/>
  <c r="G1134" i="19"/>
  <c r="F658" i="19"/>
  <c r="G1004" i="19"/>
  <c r="G1036" i="19"/>
  <c r="G1335" i="19"/>
  <c r="G1456" i="19"/>
  <c r="F698" i="19"/>
  <c r="G1453" i="19"/>
  <c r="G2218" i="19"/>
  <c r="G1006" i="19"/>
  <c r="F642" i="19"/>
  <c r="G1234" i="19"/>
  <c r="F930" i="19"/>
  <c r="F890" i="19"/>
  <c r="F492" i="19"/>
  <c r="F407" i="19"/>
  <c r="G2048" i="19"/>
  <c r="G1311" i="19"/>
  <c r="F558" i="19"/>
  <c r="F682" i="19"/>
  <c r="E37" i="19"/>
  <c r="E59" i="19"/>
  <c r="E141" i="19"/>
  <c r="G210" i="19"/>
  <c r="F260" i="19"/>
  <c r="F268" i="19"/>
  <c r="F426" i="19"/>
  <c r="F443" i="19"/>
  <c r="F555" i="19"/>
  <c r="F634" i="19"/>
  <c r="F663" i="19"/>
  <c r="F672" i="19"/>
  <c r="G1223" i="19"/>
  <c r="G1242" i="19"/>
  <c r="G1496" i="19"/>
  <c r="G1894" i="19"/>
  <c r="F919" i="19"/>
  <c r="G1207" i="19"/>
  <c r="F859" i="19"/>
  <c r="F678" i="19"/>
  <c r="G1070" i="19"/>
  <c r="G1520" i="19"/>
  <c r="G1905" i="19"/>
  <c r="G2442" i="19"/>
  <c r="E2054" i="19"/>
  <c r="E29" i="19"/>
  <c r="E38" i="19"/>
  <c r="E89" i="19"/>
  <c r="E107" i="19"/>
  <c r="E134" i="19"/>
  <c r="G167" i="19"/>
  <c r="G278" i="19"/>
  <c r="G352" i="19"/>
  <c r="G394" i="19"/>
  <c r="F434" i="19"/>
  <c r="F450" i="19"/>
  <c r="F614" i="19"/>
  <c r="G1112" i="19"/>
  <c r="G1148" i="19"/>
  <c r="G2028" i="19"/>
  <c r="E97" i="19"/>
  <c r="E139" i="19"/>
  <c r="F266" i="19"/>
  <c r="F409" i="19"/>
  <c r="G1198" i="19"/>
  <c r="G1839" i="19"/>
  <c r="F1719" i="19"/>
  <c r="G1107" i="19"/>
  <c r="F574" i="19"/>
  <c r="F432" i="19"/>
  <c r="G994" i="19"/>
  <c r="E5" i="19"/>
  <c r="E46" i="19"/>
  <c r="E160" i="19"/>
  <c r="G353" i="19"/>
  <c r="G363" i="19"/>
  <c r="F605" i="19"/>
  <c r="F656" i="19"/>
  <c r="F665" i="19"/>
  <c r="F697" i="19"/>
  <c r="G1020" i="19"/>
  <c r="F565" i="19"/>
  <c r="G1027" i="19"/>
  <c r="E113" i="19"/>
  <c r="G391" i="19"/>
  <c r="G1288" i="19"/>
  <c r="F525" i="19"/>
  <c r="G342" i="19"/>
  <c r="F1609" i="19"/>
  <c r="G950" i="19"/>
  <c r="F480" i="19"/>
  <c r="G1111" i="19"/>
  <c r="F431" i="19"/>
  <c r="E30" i="19"/>
  <c r="E62" i="19"/>
  <c r="E117" i="19"/>
  <c r="E161" i="19"/>
  <c r="G177" i="19"/>
  <c r="F295" i="19"/>
  <c r="G943" i="19"/>
  <c r="F911" i="19"/>
  <c r="G1785" i="19"/>
  <c r="G2482" i="19"/>
  <c r="E2056" i="19"/>
  <c r="G1797" i="19"/>
  <c r="E22" i="19"/>
  <c r="E92" i="19"/>
  <c r="E102" i="19"/>
  <c r="E118" i="19"/>
  <c r="E145" i="19"/>
  <c r="G169" i="19"/>
  <c r="G204" i="19"/>
  <c r="F319" i="19"/>
  <c r="G373" i="19"/>
  <c r="F437" i="19"/>
  <c r="F471" i="19"/>
  <c r="F577" i="19"/>
  <c r="F541" i="19"/>
  <c r="G1211" i="19"/>
  <c r="E150" i="19"/>
  <c r="G236" i="19"/>
  <c r="G359" i="19"/>
  <c r="G1488" i="19"/>
  <c r="G2285" i="19"/>
  <c r="E125" i="19"/>
  <c r="G220" i="19"/>
  <c r="G360" i="19"/>
  <c r="F418" i="19"/>
  <c r="F1676" i="19"/>
  <c r="G1787" i="19"/>
  <c r="E131" i="19"/>
  <c r="F521" i="19"/>
  <c r="F608" i="19"/>
  <c r="F1262" i="19"/>
  <c r="E78" i="19"/>
  <c r="E93" i="19"/>
  <c r="E129" i="19"/>
  <c r="F421" i="19"/>
  <c r="F446" i="19"/>
  <c r="G2227" i="19"/>
  <c r="F1652" i="19"/>
  <c r="F1596" i="19"/>
  <c r="F1687" i="19"/>
  <c r="F636" i="19"/>
  <c r="F728" i="19"/>
  <c r="F445" i="19"/>
  <c r="G2183" i="19"/>
  <c r="G1817" i="19"/>
  <c r="F291" i="19"/>
  <c r="G712" i="19"/>
  <c r="G2556" i="19"/>
  <c r="E110" i="19"/>
  <c r="F398" i="19"/>
  <c r="F405" i="19"/>
  <c r="F422" i="19"/>
  <c r="F439" i="19"/>
  <c r="F447" i="19"/>
  <c r="F684" i="19"/>
  <c r="G822" i="19"/>
  <c r="F1651" i="19"/>
  <c r="F1694" i="19"/>
  <c r="F1724" i="19"/>
  <c r="G1943" i="19"/>
  <c r="G1469" i="19"/>
  <c r="G1368" i="19"/>
  <c r="F922" i="19"/>
  <c r="F1720" i="19"/>
  <c r="F809" i="19"/>
  <c r="F539" i="19"/>
  <c r="F852" i="19"/>
  <c r="F544" i="19"/>
  <c r="G786" i="19"/>
  <c r="E49" i="19"/>
  <c r="E95" i="19"/>
  <c r="E121" i="19"/>
  <c r="E171" i="19"/>
  <c r="G181" i="19"/>
  <c r="G256" i="19"/>
  <c r="F264" i="19"/>
  <c r="G290" i="19"/>
  <c r="F406" i="19"/>
  <c r="F463" i="19"/>
  <c r="F1554" i="19"/>
  <c r="F1610" i="19"/>
  <c r="E66" i="19"/>
  <c r="G314" i="19"/>
  <c r="F553" i="19"/>
  <c r="G1513" i="19"/>
  <c r="F1563" i="19"/>
  <c r="G1776" i="19"/>
  <c r="G803" i="19"/>
  <c r="F497" i="19"/>
  <c r="F404" i="19"/>
  <c r="G246" i="19"/>
  <c r="E108" i="19"/>
  <c r="G2330" i="19"/>
  <c r="G2026" i="19"/>
  <c r="G1174" i="19"/>
  <c r="E25" i="19"/>
  <c r="E138" i="19"/>
  <c r="G182" i="19"/>
  <c r="G198" i="19"/>
  <c r="G330" i="19"/>
  <c r="G348" i="19"/>
  <c r="G375" i="19"/>
  <c r="F620" i="19"/>
  <c r="F677" i="19"/>
  <c r="G745" i="19"/>
  <c r="G764" i="19"/>
  <c r="G772" i="19"/>
  <c r="E2120" i="19"/>
  <c r="F600" i="19"/>
  <c r="E58" i="19"/>
  <c r="F276" i="19"/>
  <c r="G191" i="19"/>
  <c r="G237" i="19"/>
  <c r="F538" i="19"/>
  <c r="F662" i="19"/>
  <c r="G1270" i="19"/>
  <c r="G1445" i="19"/>
  <c r="F516" i="19"/>
  <c r="F1254" i="19"/>
  <c r="E2159" i="19"/>
  <c r="G708" i="19"/>
  <c r="F621" i="19"/>
  <c r="G1194" i="19"/>
  <c r="E26" i="19"/>
  <c r="E57" i="19"/>
  <c r="E73" i="19"/>
  <c r="E112" i="19"/>
  <c r="E123" i="19"/>
  <c r="E149" i="19"/>
  <c r="G183" i="19"/>
  <c r="G218" i="19"/>
  <c r="G243" i="19"/>
  <c r="F441" i="19"/>
  <c r="F519" i="19"/>
  <c r="G1356" i="19"/>
  <c r="F713" i="19"/>
  <c r="G964" i="19"/>
  <c r="G996" i="19"/>
  <c r="G1012" i="19"/>
  <c r="G1199" i="19"/>
  <c r="G1243" i="19"/>
  <c r="G1348" i="19"/>
  <c r="G1436" i="19"/>
  <c r="G1459" i="19"/>
  <c r="G1546" i="19"/>
  <c r="F1564" i="19"/>
  <c r="F1602" i="19"/>
  <c r="F1618" i="19"/>
  <c r="G1922" i="19"/>
  <c r="G784" i="19"/>
  <c r="F804" i="19"/>
  <c r="G832" i="19"/>
  <c r="F935" i="19"/>
  <c r="G1043" i="19"/>
  <c r="G1080" i="19"/>
  <c r="G1098" i="19"/>
  <c r="G1140" i="19"/>
  <c r="G1200" i="19"/>
  <c r="G1320" i="19"/>
  <c r="G1428" i="19"/>
  <c r="G1460" i="19"/>
  <c r="G1512" i="19"/>
  <c r="F1582" i="19"/>
  <c r="F1643" i="19"/>
  <c r="F1663" i="19"/>
  <c r="F1686" i="19"/>
  <c r="F1725" i="19"/>
  <c r="G1800" i="19"/>
  <c r="G239" i="19"/>
  <c r="G704" i="19"/>
  <c r="F888" i="19"/>
  <c r="G1044" i="19"/>
  <c r="G1272" i="19"/>
  <c r="G1280" i="19"/>
  <c r="G1376" i="19"/>
  <c r="G1392" i="19"/>
  <c r="G1401" i="19"/>
  <c r="G1412" i="19"/>
  <c r="G1538" i="19"/>
  <c r="F1620" i="19"/>
  <c r="F1654" i="19"/>
  <c r="F1756" i="19"/>
  <c r="F1764" i="19"/>
  <c r="G1855" i="19"/>
  <c r="G2025" i="19"/>
  <c r="G2042" i="19"/>
  <c r="G2408" i="19"/>
  <c r="F724" i="19"/>
  <c r="G739" i="19"/>
  <c r="G1015" i="19"/>
  <c r="G1132" i="19"/>
  <c r="G1167" i="19"/>
  <c r="G1192" i="19"/>
  <c r="G1235" i="19"/>
  <c r="G1351" i="19"/>
  <c r="G1479" i="19"/>
  <c r="G1487" i="19"/>
  <c r="G1514" i="19"/>
  <c r="G1530" i="19"/>
  <c r="F1574" i="19"/>
  <c r="F1598" i="19"/>
  <c r="F1672" i="19"/>
  <c r="F1679" i="19"/>
  <c r="F1717" i="19"/>
  <c r="G2364" i="19"/>
  <c r="G2559" i="19"/>
  <c r="G758" i="19"/>
  <c r="F816" i="19"/>
  <c r="G948" i="19"/>
  <c r="G1055" i="19"/>
  <c r="G1100" i="19"/>
  <c r="G1143" i="19"/>
  <c r="G1175" i="19"/>
  <c r="G1183" i="19"/>
  <c r="G1352" i="19"/>
  <c r="G1421" i="19"/>
  <c r="G1480" i="19"/>
  <c r="G1515" i="19"/>
  <c r="G1531" i="19"/>
  <c r="F1575" i="19"/>
  <c r="F1590" i="19"/>
  <c r="F1630" i="19"/>
  <c r="G2190" i="19"/>
  <c r="G2206" i="19"/>
  <c r="G2350" i="19"/>
  <c r="G976" i="19"/>
  <c r="G991" i="19"/>
  <c r="G1038" i="19"/>
  <c r="G1056" i="19"/>
  <c r="G1064" i="19"/>
  <c r="G1108" i="19"/>
  <c r="G1144" i="19"/>
  <c r="G1176" i="19"/>
  <c r="F1258" i="19"/>
  <c r="G1336" i="19"/>
  <c r="G1455" i="19"/>
  <c r="F1540" i="19"/>
  <c r="F1576" i="19"/>
  <c r="F1591" i="19"/>
  <c r="F1605" i="19"/>
  <c r="G1784" i="19"/>
  <c r="F718" i="19"/>
  <c r="G750" i="19"/>
  <c r="F875" i="19"/>
  <c r="F883" i="19"/>
  <c r="G968" i="19"/>
  <c r="G992" i="19"/>
  <c r="G1024" i="19"/>
  <c r="G1032" i="19"/>
  <c r="G1084" i="19"/>
  <c r="G1195" i="19"/>
  <c r="G1238" i="19"/>
  <c r="G1292" i="19"/>
  <c r="G1354" i="19"/>
  <c r="F1584" i="19"/>
  <c r="F1647" i="19"/>
  <c r="F1699" i="19"/>
  <c r="F1708" i="19"/>
  <c r="G1966" i="19"/>
  <c r="G2305" i="19"/>
  <c r="G2470" i="19"/>
  <c r="G2478" i="19"/>
  <c r="G770" i="19"/>
  <c r="G800" i="19"/>
  <c r="F818" i="19"/>
  <c r="F876" i="19"/>
  <c r="F884" i="19"/>
  <c r="F951" i="19"/>
  <c r="G960" i="19"/>
  <c r="G1048" i="19"/>
  <c r="G1196" i="19"/>
  <c r="G1220" i="19"/>
  <c r="G1284" i="19"/>
  <c r="G1300" i="19"/>
  <c r="G1396" i="19"/>
  <c r="G1424" i="19"/>
  <c r="G1534" i="19"/>
  <c r="G1542" i="19"/>
  <c r="F1614" i="19"/>
  <c r="G2290" i="19"/>
  <c r="F734" i="19"/>
  <c r="G791" i="19"/>
  <c r="F810" i="19"/>
  <c r="F952" i="19"/>
  <c r="G1040" i="19"/>
  <c r="G1076" i="19"/>
  <c r="G1381" i="19"/>
  <c r="G1500" i="19"/>
  <c r="G1510" i="19"/>
  <c r="G1526" i="19"/>
  <c r="G1543" i="19"/>
  <c r="F1569" i="19"/>
  <c r="F1667" i="19"/>
  <c r="F1701" i="19"/>
  <c r="F1721" i="19"/>
  <c r="G2313" i="19"/>
  <c r="G710" i="19"/>
  <c r="G743" i="19"/>
  <c r="G820" i="19"/>
  <c r="F923" i="19"/>
  <c r="G1035" i="19"/>
  <c r="G1059" i="19"/>
  <c r="G1187" i="19"/>
  <c r="G1302" i="19"/>
  <c r="G1416" i="19"/>
  <c r="G1451" i="19"/>
  <c r="G1518" i="19"/>
  <c r="G1527" i="19"/>
  <c r="G1544" i="19"/>
  <c r="F1570" i="19"/>
  <c r="F1578" i="19"/>
  <c r="F1660" i="19"/>
  <c r="F1668" i="19"/>
  <c r="G1832" i="19"/>
  <c r="G2269" i="19"/>
  <c r="G2464" i="19"/>
  <c r="G830" i="19"/>
  <c r="G1026" i="19"/>
  <c r="G1051" i="19"/>
  <c r="G1060" i="19"/>
  <c r="G1096" i="19"/>
  <c r="G1128" i="19"/>
  <c r="G1222" i="19"/>
  <c r="G1231" i="19"/>
  <c r="G1310" i="19"/>
  <c r="G1408" i="19"/>
  <c r="G1425" i="19"/>
  <c r="G1502" i="19"/>
  <c r="G1519" i="19"/>
  <c r="F1562" i="19"/>
  <c r="F1571" i="19"/>
  <c r="F1587" i="19"/>
  <c r="G1824" i="19"/>
  <c r="G2233" i="19"/>
  <c r="G2286" i="19"/>
  <c r="G2394" i="19"/>
  <c r="E2126" i="19"/>
  <c r="G2247" i="19"/>
  <c r="G2572" i="19"/>
  <c r="F1689" i="19"/>
  <c r="F1745" i="19"/>
  <c r="G1909" i="19"/>
  <c r="G2596" i="19"/>
  <c r="G2612" i="19"/>
  <c r="G2249" i="19"/>
  <c r="G2567" i="19"/>
  <c r="F1713" i="19"/>
  <c r="F1760" i="19"/>
  <c r="G1812" i="19"/>
  <c r="G2229" i="19"/>
  <c r="G2352" i="19"/>
  <c r="F1741" i="19"/>
  <c r="G2265" i="19"/>
  <c r="G2273" i="19"/>
  <c r="G2294" i="19"/>
  <c r="G2360" i="19"/>
  <c r="F1600" i="19"/>
  <c r="F1671" i="19"/>
  <c r="G2398" i="19"/>
  <c r="G2404" i="19"/>
  <c r="G1821" i="19"/>
  <c r="G1840" i="19"/>
  <c r="G1947" i="19"/>
  <c r="G2194" i="19"/>
  <c r="G2266" i="19"/>
  <c r="G2434" i="19"/>
  <c r="G2460" i="19"/>
  <c r="G2547" i="19"/>
  <c r="F1595" i="19"/>
  <c r="F1646" i="19"/>
  <c r="G1788" i="19"/>
  <c r="G2245" i="19"/>
  <c r="G2310" i="19"/>
  <c r="G2392" i="19"/>
  <c r="G2425" i="19"/>
  <c r="G2484" i="19"/>
  <c r="G2523" i="19"/>
  <c r="G2563" i="19"/>
  <c r="F1640" i="19"/>
  <c r="F1700" i="19"/>
  <c r="G2186" i="19"/>
  <c r="G2210" i="19"/>
  <c r="G2417" i="19"/>
  <c r="G2469" i="19"/>
  <c r="G2557" i="19"/>
  <c r="F1607" i="19"/>
  <c r="E2142" i="19"/>
  <c r="G2326" i="19"/>
  <c r="G2516" i="19"/>
  <c r="G2605" i="19"/>
  <c r="F1612" i="19"/>
  <c r="G2598" i="19"/>
  <c r="G2583" i="19"/>
  <c r="G2599" i="19"/>
  <c r="G2606" i="19"/>
  <c r="G2480" i="19"/>
  <c r="G2512" i="19"/>
  <c r="G2507" i="19"/>
  <c r="G2541" i="19"/>
  <c r="G2600" i="19"/>
  <c r="G2593" i="19"/>
  <c r="G2508" i="19"/>
  <c r="G2527" i="19"/>
  <c r="G2602" i="19"/>
  <c r="G2301" i="19"/>
  <c r="G2458" i="19"/>
  <c r="G1295" i="19"/>
  <c r="F1702" i="19"/>
  <c r="E152" i="19"/>
  <c r="G1977" i="19"/>
  <c r="F727" i="19"/>
  <c r="E104" i="19"/>
  <c r="F720" i="19"/>
  <c r="F873" i="19"/>
  <c r="E71" i="19"/>
  <c r="G1820" i="19"/>
  <c r="G1921" i="19"/>
  <c r="G1369" i="19"/>
  <c r="G2386" i="19"/>
  <c r="G2284" i="19"/>
  <c r="G1881" i="19"/>
  <c r="F311" i="19"/>
  <c r="F736" i="19"/>
  <c r="F891" i="19"/>
  <c r="G703" i="19"/>
  <c r="G1283" i="19"/>
  <c r="F679" i="19"/>
  <c r="F702" i="19"/>
  <c r="G939" i="19"/>
  <c r="E87" i="19"/>
  <c r="F564" i="19"/>
  <c r="F593" i="19"/>
  <c r="F556" i="19"/>
  <c r="G393" i="19"/>
  <c r="G2374" i="19"/>
  <c r="G1950" i="19"/>
  <c r="G782" i="19"/>
  <c r="G180" i="19"/>
  <c r="E119" i="19"/>
  <c r="F512" i="19"/>
  <c r="F659" i="19"/>
  <c r="F438" i="19"/>
  <c r="F894" i="19"/>
  <c r="E159" i="19"/>
  <c r="G999" i="19"/>
  <c r="G1286" i="19"/>
  <c r="G1267" i="19"/>
  <c r="G349" i="19"/>
  <c r="F466" i="19"/>
  <c r="G1808" i="19"/>
  <c r="F586" i="19"/>
  <c r="F303" i="19"/>
  <c r="F503" i="19"/>
  <c r="F309" i="19"/>
  <c r="G2511" i="19"/>
  <c r="G2342" i="19"/>
  <c r="G1476" i="19"/>
  <c r="G1405" i="19"/>
  <c r="G10" i="19"/>
  <c r="E19" i="19"/>
  <c r="F907" i="19"/>
  <c r="G200" i="19"/>
  <c r="F459" i="19"/>
  <c r="G1023" i="19"/>
  <c r="G2165" i="19"/>
  <c r="G2198" i="19"/>
  <c r="G1917" i="19"/>
  <c r="E124" i="19"/>
  <c r="G1528" i="19"/>
  <c r="F474" i="19"/>
  <c r="E70" i="19"/>
  <c r="G2024" i="19"/>
  <c r="G1019" i="19"/>
  <c r="G987" i="19"/>
  <c r="E24" i="19"/>
  <c r="G332" i="19"/>
  <c r="G15" i="19"/>
  <c r="E91" i="19"/>
  <c r="E74" i="19"/>
  <c r="G1138" i="19"/>
  <c r="F433" i="19"/>
  <c r="G1524" i="19"/>
  <c r="F1555" i="19"/>
  <c r="G228" i="19"/>
  <c r="F578" i="19"/>
  <c r="G2379" i="19"/>
  <c r="G2306" i="19"/>
  <c r="F664" i="19"/>
  <c r="E43" i="19"/>
  <c r="E2068" i="19"/>
  <c r="E143" i="19"/>
  <c r="G2167" i="19"/>
  <c r="G2322" i="19"/>
  <c r="G1339" i="19"/>
  <c r="G759" i="19"/>
  <c r="F567" i="19"/>
  <c r="G383" i="19"/>
  <c r="F637" i="19"/>
  <c r="F413" i="19"/>
  <c r="G1214" i="19"/>
  <c r="D2522" i="6"/>
  <c r="B2522" i="6" s="1"/>
  <c r="B2521" i="6"/>
  <c r="C2521" i="6" s="1"/>
  <c r="A2521" i="6"/>
  <c r="C2522" i="6"/>
  <c r="A2522" i="6"/>
  <c r="G14" i="19"/>
  <c r="B2616" i="23"/>
  <c r="C2616" i="23" s="1"/>
  <c r="D2617" i="23"/>
  <c r="A2616" i="23"/>
  <c r="A2617" i="23"/>
  <c r="B2617" i="23"/>
  <c r="C2617" i="23"/>
  <c r="D2618" i="23"/>
  <c r="B2618" i="23"/>
  <c r="C2618" i="23" s="1"/>
  <c r="A2618" i="23"/>
  <c r="D2619" i="23"/>
  <c r="B2619" i="23" s="1"/>
  <c r="C2619" i="23" s="1"/>
  <c r="D2620" i="23"/>
  <c r="B2620" i="23" s="1"/>
  <c r="A2619" i="23"/>
  <c r="D2621" i="23"/>
  <c r="A2621" i="23" s="1"/>
  <c r="C2620" i="23"/>
  <c r="D2622" i="23"/>
  <c r="B2621" i="23"/>
  <c r="C2621" i="23" s="1"/>
  <c r="G2517" i="11" a="1"/>
  <c r="E2519" i="6" a="1"/>
  <c r="G2517" i="23" a="1"/>
  <c r="D124" i="4" a="1"/>
  <c r="D138" i="4" l="1"/>
  <c r="D139" i="4"/>
  <c r="D131" i="4"/>
  <c r="D147" i="4"/>
  <c r="D129" i="4"/>
  <c r="D133" i="4"/>
  <c r="D135" i="4"/>
  <c r="D132" i="4"/>
  <c r="D136" i="4"/>
  <c r="D146" i="4"/>
  <c r="D141" i="4"/>
  <c r="D137" i="4"/>
  <c r="D127" i="4"/>
  <c r="D126" i="4"/>
  <c r="D130" i="4"/>
  <c r="D125" i="4"/>
  <c r="D140" i="4"/>
  <c r="D128" i="4"/>
  <c r="D142" i="4"/>
  <c r="D134" i="4"/>
  <c r="D124" i="4"/>
  <c r="D145" i="4"/>
  <c r="D144" i="4"/>
  <c r="D143" i="4"/>
  <c r="G2517" i="23"/>
  <c r="E2929" i="6"/>
  <c r="E2907" i="6"/>
  <c r="E2536" i="6"/>
  <c r="E2881" i="6"/>
  <c r="E2959" i="6"/>
  <c r="E2700" i="6"/>
  <c r="E2992" i="6"/>
  <c r="E2981" i="6"/>
  <c r="E2917" i="6"/>
  <c r="E2599" i="6"/>
  <c r="E2677" i="6"/>
  <c r="E2783" i="6"/>
  <c r="E2762" i="6"/>
  <c r="E2902" i="6"/>
  <c r="E2541" i="6"/>
  <c r="E2919" i="6"/>
  <c r="E2930" i="6"/>
  <c r="E2521" i="6"/>
  <c r="E2661" i="6"/>
  <c r="E2758" i="6"/>
  <c r="E2681" i="6"/>
  <c r="E2956" i="6"/>
  <c r="E2921" i="6"/>
  <c r="E2865" i="6"/>
  <c r="E2614" i="6"/>
  <c r="E2736" i="6"/>
  <c r="E2637" i="6"/>
  <c r="E2706" i="6"/>
  <c r="E2796" i="6"/>
  <c r="E2559" i="6"/>
  <c r="E2804" i="6"/>
  <c r="E2828" i="6"/>
  <c r="E2573" i="6"/>
  <c r="E2727" i="6"/>
  <c r="E2579" i="6"/>
  <c r="E2904" i="6"/>
  <c r="E2924" i="6"/>
  <c r="E2808" i="6"/>
  <c r="E2815" i="6"/>
  <c r="E2713" i="6"/>
  <c r="E2609" i="6"/>
  <c r="E2533" i="6"/>
  <c r="E2748" i="6"/>
  <c r="E2944" i="6"/>
  <c r="E2892" i="6"/>
  <c r="E2588" i="6"/>
  <c r="E2576" i="6"/>
  <c r="E2824" i="6"/>
  <c r="E2738" i="6"/>
  <c r="E2863" i="6"/>
  <c r="E2741" i="6"/>
  <c r="E2616" i="6"/>
  <c r="E2578" i="6"/>
  <c r="E2814" i="6"/>
  <c r="E2641" i="6"/>
  <c r="E2972" i="6"/>
  <c r="E2549" i="6"/>
  <c r="E2837" i="6"/>
  <c r="E2791" i="6"/>
  <c r="E2662" i="6"/>
  <c r="E2772" i="6"/>
  <c r="E2822" i="6"/>
  <c r="E2844" i="6"/>
  <c r="E2724" i="6"/>
  <c r="E2583" i="6"/>
  <c r="E2973" i="6"/>
  <c r="E2570" i="6"/>
  <c r="E2812" i="6"/>
  <c r="E2939" i="6"/>
  <c r="E2874" i="6"/>
  <c r="E2529" i="6"/>
  <c r="E2778" i="6"/>
  <c r="E2747" i="6"/>
  <c r="E2687" i="6"/>
  <c r="E2802" i="6"/>
  <c r="E2635" i="6"/>
  <c r="E2801" i="6"/>
  <c r="E2807" i="6"/>
  <c r="E2861" i="6"/>
  <c r="E2620" i="6"/>
  <c r="E2840" i="6"/>
  <c r="E2780" i="6"/>
  <c r="E2893" i="6"/>
  <c r="E2657" i="6"/>
  <c r="E2676" i="6"/>
  <c r="E2558" i="6"/>
  <c r="E2617" i="6"/>
  <c r="E2633" i="6"/>
  <c r="E2935" i="6"/>
  <c r="E2567" i="6"/>
  <c r="E2660" i="6"/>
  <c r="E2951" i="6"/>
  <c r="E2883" i="6"/>
  <c r="E2958" i="6"/>
  <c r="E2530" i="6"/>
  <c r="E2522" i="6"/>
  <c r="E2995" i="6"/>
  <c r="E2604" i="6"/>
  <c r="E2985" i="6"/>
  <c r="E2723" i="6"/>
  <c r="E2732" i="6"/>
  <c r="E2577" i="6"/>
  <c r="E2525" i="6"/>
  <c r="E2938" i="6"/>
  <c r="E2523" i="6"/>
  <c r="E2781" i="6"/>
  <c r="E2665" i="6"/>
  <c r="E2833" i="6"/>
  <c r="E2811" i="6"/>
  <c r="E2761" i="6"/>
  <c r="E2832" i="6"/>
  <c r="E2733" i="6"/>
  <c r="E2611" i="6"/>
  <c r="E2964" i="6"/>
  <c r="E2628" i="6"/>
  <c r="E2942" i="6"/>
  <c r="E2945" i="6"/>
  <c r="E2685" i="6"/>
  <c r="E2869" i="6"/>
  <c r="E2666" i="6"/>
  <c r="E2969" i="6"/>
  <c r="E2997" i="6"/>
  <c r="E2618" i="6"/>
  <c r="E2871" i="6"/>
  <c r="E2897" i="6"/>
  <c r="E2557" i="6"/>
  <c r="E2920" i="6"/>
  <c r="E2673" i="6"/>
  <c r="E2891" i="6"/>
  <c r="E2857" i="6"/>
  <c r="E2658" i="6"/>
  <c r="E2710" i="6"/>
  <c r="E2820" i="6"/>
  <c r="E2638" i="6"/>
  <c r="E2932" i="6"/>
  <c r="E2905" i="6"/>
  <c r="E2805" i="6"/>
  <c r="E2734" i="6"/>
  <c r="E2894" i="6"/>
  <c r="E2756" i="6"/>
  <c r="E2769" i="6"/>
  <c r="E2701" i="6"/>
  <c r="E2675" i="6"/>
  <c r="E2926" i="6"/>
  <c r="E2605" i="6"/>
  <c r="E2707" i="6"/>
  <c r="E2979" i="6"/>
  <c r="E2827" i="6"/>
  <c r="E2927" i="6"/>
  <c r="E2621" i="6"/>
  <c r="E2667" i="6"/>
  <c r="E2608" i="6"/>
  <c r="E2551" i="6"/>
  <c r="E2960" i="6"/>
  <c r="E2889" i="6"/>
  <c r="E2581" i="6"/>
  <c r="E2705" i="6"/>
  <c r="E2556" i="6"/>
  <c r="E3009" i="6"/>
  <c r="E2737" i="6"/>
  <c r="E2933" i="6"/>
  <c r="E2553" i="6"/>
  <c r="E2652" i="6"/>
  <c r="E2589" i="6"/>
  <c r="E2520" i="6"/>
  <c r="E2582" i="6"/>
  <c r="E2818" i="6"/>
  <c r="E2711" i="6"/>
  <c r="E2539" i="6"/>
  <c r="E2967" i="6"/>
  <c r="E2792" i="6"/>
  <c r="E2739" i="6"/>
  <c r="E2954" i="6"/>
  <c r="E2955" i="6"/>
  <c r="E2565" i="6"/>
  <c r="E2803" i="6"/>
  <c r="E2988" i="6"/>
  <c r="E2854" i="6"/>
  <c r="E3005" i="6"/>
  <c r="E2925" i="6"/>
  <c r="E2866" i="6"/>
  <c r="E2849" i="6"/>
  <c r="E2983" i="6"/>
  <c r="E2526" i="6"/>
  <c r="E2643" i="6"/>
  <c r="E2674" i="6"/>
  <c r="E2718" i="6"/>
  <c r="E2950" i="6"/>
  <c r="E2746" i="6"/>
  <c r="E2763" i="6"/>
  <c r="E2831" i="6"/>
  <c r="E2876" i="6"/>
  <c r="E3012" i="6"/>
  <c r="E2975" i="6"/>
  <c r="E2980" i="6"/>
  <c r="E2655" i="6"/>
  <c r="E2821" i="6"/>
  <c r="E2722" i="6"/>
  <c r="E2590" i="6"/>
  <c r="E2639" i="6"/>
  <c r="E2886" i="6"/>
  <c r="E2898" i="6"/>
  <c r="E2715" i="6"/>
  <c r="E2829" i="6"/>
  <c r="E2647" i="6"/>
  <c r="E2750" i="6"/>
  <c r="E2961" i="6"/>
  <c r="E2598" i="6"/>
  <c r="E2619" i="6"/>
  <c r="E2913" i="6"/>
  <c r="E2683" i="6"/>
  <c r="E2720" i="6"/>
  <c r="E2601" i="6"/>
  <c r="E2860" i="6"/>
  <c r="E2768" i="6"/>
  <c r="E2937" i="6"/>
  <c r="E2974" i="6"/>
  <c r="E2560" i="6"/>
  <c r="E2962" i="6"/>
  <c r="E2595" i="6"/>
  <c r="E2775" i="6"/>
  <c r="E2836" i="6"/>
  <c r="E2693" i="6"/>
  <c r="E2765" i="6"/>
  <c r="E2976" i="6"/>
  <c r="E2817" i="6"/>
  <c r="E2782" i="6"/>
  <c r="E2610" i="6"/>
  <c r="E2993" i="6"/>
  <c r="E3016" i="6"/>
  <c r="E2949" i="6"/>
  <c r="E2574" i="6"/>
  <c r="E2670" i="6"/>
  <c r="E2915" i="6"/>
  <c r="E2809" i="6"/>
  <c r="E2545" i="6"/>
  <c r="E2682" i="6"/>
  <c r="E2532" i="6"/>
  <c r="E2906" i="6"/>
  <c r="E2957" i="6"/>
  <c r="E2864" i="6"/>
  <c r="E2788" i="6"/>
  <c r="E2562" i="6"/>
  <c r="E2867" i="6"/>
  <c r="E2760" i="6"/>
  <c r="E2790" i="6"/>
  <c r="E2800" i="6"/>
  <c r="E2838" i="6"/>
  <c r="E2527" i="6"/>
  <c r="E2593" i="6"/>
  <c r="E2888" i="6"/>
  <c r="E2663" i="6"/>
  <c r="E2872" i="6"/>
  <c r="E3004" i="6"/>
  <c r="E2798" i="6"/>
  <c r="E2561" i="6"/>
  <c r="E2842" i="6"/>
  <c r="E2965" i="6"/>
  <c r="E2794" i="6"/>
  <c r="E2799" i="6"/>
  <c r="E2770" i="6"/>
  <c r="E2899" i="6"/>
  <c r="E2597" i="6"/>
  <c r="E3015" i="6"/>
  <c r="E2554" i="6"/>
  <c r="E2534" i="6"/>
  <c r="E2564" i="6"/>
  <c r="E2742" i="6"/>
  <c r="E2859" i="6"/>
  <c r="E3011" i="6"/>
  <c r="E2725" i="6"/>
  <c r="E2622" i="6"/>
  <c r="E2901" i="6"/>
  <c r="E2952" i="6"/>
  <c r="E2870" i="6"/>
  <c r="E2970" i="6"/>
  <c r="E2852" i="6"/>
  <c r="E2585" i="6"/>
  <c r="E2878" i="6"/>
  <c r="E2934" i="6"/>
  <c r="E2569" i="6"/>
  <c r="E2548" i="6"/>
  <c r="E2931" i="6"/>
  <c r="E2688" i="6"/>
  <c r="E2928" i="6"/>
  <c r="E2632" i="6"/>
  <c r="E2851" i="6"/>
  <c r="E2996" i="6"/>
  <c r="E2708" i="6"/>
  <c r="E2896" i="6"/>
  <c r="E2911" i="6"/>
  <c r="E3014" i="6"/>
  <c r="E2731" i="6"/>
  <c r="E2698" i="6"/>
  <c r="E2880" i="6"/>
  <c r="E2890" i="6"/>
  <c r="E2531" i="6"/>
  <c r="E2640" i="6"/>
  <c r="E2600" i="6"/>
  <c r="E3010" i="6"/>
  <c r="E3017" i="6"/>
  <c r="E2563" i="6"/>
  <c r="E2841" i="6"/>
  <c r="E2916" i="6"/>
  <c r="E2877" i="6"/>
  <c r="E2923" i="6"/>
  <c r="E2940" i="6"/>
  <c r="E2664" i="6"/>
  <c r="E2830" i="6"/>
  <c r="E2679" i="6"/>
  <c r="E2943" i="6"/>
  <c r="E2789" i="6"/>
  <c r="E2749" i="6"/>
  <c r="E2787" i="6"/>
  <c r="E2879" i="6"/>
  <c r="E3007" i="6"/>
  <c r="E2546" i="6"/>
  <c r="E2990" i="6"/>
  <c r="E2835" i="6"/>
  <c r="E2550" i="6"/>
  <c r="E2797" i="6"/>
  <c r="E2634" i="6"/>
  <c r="E2543" i="6"/>
  <c r="E2753" i="6"/>
  <c r="E3000" i="6"/>
  <c r="E2918" i="6"/>
  <c r="E2671" i="6"/>
  <c r="E2586" i="6"/>
  <c r="E2624" i="6"/>
  <c r="E2544" i="6"/>
  <c r="E2764" i="6"/>
  <c r="E2813" i="6"/>
  <c r="E2730" i="6"/>
  <c r="E2909" i="6"/>
  <c r="E2602" i="6"/>
  <c r="E2825" i="6"/>
  <c r="E2625" i="6"/>
  <c r="E2627" i="6"/>
  <c r="E2882" i="6"/>
  <c r="E2834" i="6"/>
  <c r="E3013" i="6"/>
  <c r="E2858" i="6"/>
  <c r="E2759" i="6"/>
  <c r="E2572" i="6"/>
  <c r="E2535" i="6"/>
  <c r="E2850" i="6"/>
  <c r="E2596" i="6"/>
  <c r="E2703" i="6"/>
  <c r="E2631" i="6"/>
  <c r="E2941" i="6"/>
  <c r="E2873" i="6"/>
  <c r="E2584" i="6"/>
  <c r="E2524" i="6"/>
  <c r="E2884" i="6"/>
  <c r="E2853" i="6"/>
  <c r="E2547" i="6"/>
  <c r="E2855" i="6"/>
  <c r="E2552" i="6"/>
  <c r="E2847" i="6"/>
  <c r="E2978" i="6"/>
  <c r="E3018" i="6"/>
  <c r="E2971" i="6"/>
  <c r="E2592" i="6"/>
  <c r="E2767" i="6"/>
  <c r="E2538" i="6"/>
  <c r="E2936" i="6"/>
  <c r="E2755" i="6"/>
  <c r="E2699" i="6"/>
  <c r="E2776" i="6"/>
  <c r="E2745" i="6"/>
  <c r="E2528" i="6"/>
  <c r="E2810" i="6"/>
  <c r="E2714" i="6"/>
  <c r="E2645" i="6"/>
  <c r="E2603" i="6"/>
  <c r="E2744" i="6"/>
  <c r="E2740" i="6"/>
  <c r="E2900" i="6"/>
  <c r="E3008" i="6"/>
  <c r="E2868" i="6"/>
  <c r="E2914" i="6"/>
  <c r="E2953" i="6"/>
  <c r="E2754" i="6"/>
  <c r="E2571" i="6"/>
  <c r="E2843" i="6"/>
  <c r="E2716" i="6"/>
  <c r="E2826" i="6"/>
  <c r="E2966" i="6"/>
  <c r="E2659" i="6"/>
  <c r="E2606" i="6"/>
  <c r="E2656" i="6"/>
  <c r="E2875" i="6"/>
  <c r="E2751" i="6"/>
  <c r="E2752" i="6"/>
  <c r="E2999" i="6"/>
  <c r="E2646" i="6"/>
  <c r="E2885" i="6"/>
  <c r="E2668" i="6"/>
  <c r="E2697" i="6"/>
  <c r="E2653" i="6"/>
  <c r="E2689" i="6"/>
  <c r="E2695" i="6"/>
  <c r="E2626" i="6"/>
  <c r="E2728" i="6"/>
  <c r="E2819" i="6"/>
  <c r="E2989" i="6"/>
  <c r="E2680" i="6"/>
  <c r="E2946" i="6"/>
  <c r="E2912" i="6"/>
  <c r="E2575" i="6"/>
  <c r="E2903" i="6"/>
  <c r="E2998" i="6"/>
  <c r="E2786" i="6"/>
  <c r="E2784" i="6"/>
  <c r="E2607" i="6"/>
  <c r="E2848" i="6"/>
  <c r="E2650" i="6"/>
  <c r="E2692" i="6"/>
  <c r="E2846" i="6"/>
  <c r="E2691" i="6"/>
  <c r="E2568" i="6"/>
  <c r="E2712" i="6"/>
  <c r="E2982" i="6"/>
  <c r="E2644" i="6"/>
  <c r="E2757" i="6"/>
  <c r="E2612" i="6"/>
  <c r="E2963" i="6"/>
  <c r="E2991" i="6"/>
  <c r="E2729" i="6"/>
  <c r="E2910" i="6"/>
  <c r="E2984" i="6"/>
  <c r="E2793" i="6"/>
  <c r="E2537" i="6"/>
  <c r="E2717" i="6"/>
  <c r="E2555" i="6"/>
  <c r="E2642" i="6"/>
  <c r="E2540" i="6"/>
  <c r="E2648" i="6"/>
  <c r="E2771" i="6"/>
  <c r="E2823" i="6"/>
  <c r="E2649" i="6"/>
  <c r="E2580" i="6"/>
  <c r="E2887" i="6"/>
  <c r="E2816" i="6"/>
  <c r="E2684" i="6"/>
  <c r="E2743" i="6"/>
  <c r="E2519" i="6"/>
  <c r="E2630" i="6"/>
  <c r="E2777" i="6"/>
  <c r="E2779" i="6"/>
  <c r="E2795" i="6"/>
  <c r="E2977" i="6"/>
  <c r="E2735" i="6"/>
  <c r="E2651" i="6"/>
  <c r="E2542" i="6"/>
  <c r="E2623" i="6"/>
  <c r="E2986" i="6"/>
  <c r="E2785" i="6"/>
  <c r="E2895" i="6"/>
  <c r="E2922" i="6"/>
  <c r="E2615" i="6"/>
  <c r="E2806" i="6"/>
  <c r="E2587" i="6"/>
  <c r="E2613" i="6"/>
  <c r="E2566" i="6"/>
  <c r="E2686" i="6"/>
  <c r="E2702" i="6"/>
  <c r="E2726" i="6"/>
  <c r="E2839" i="6"/>
  <c r="E2862" i="6"/>
  <c r="E2968" i="6"/>
  <c r="E2690" i="6"/>
  <c r="E2678" i="6"/>
  <c r="E2594" i="6"/>
  <c r="E3003" i="6"/>
  <c r="E2704" i="6"/>
  <c r="E2709" i="6"/>
  <c r="E2774" i="6"/>
  <c r="E2636" i="6"/>
  <c r="E2719" i="6"/>
  <c r="E2721" i="6"/>
  <c r="E2947" i="6"/>
  <c r="E2654" i="6"/>
  <c r="E2669" i="6"/>
  <c r="E3001" i="6"/>
  <c r="E2629" i="6"/>
  <c r="E2948" i="6"/>
  <c r="E2672" i="6"/>
  <c r="E2696" i="6"/>
  <c r="E2845" i="6"/>
  <c r="E3002" i="6"/>
  <c r="E2591" i="6"/>
  <c r="E2856" i="6"/>
  <c r="E2994" i="6"/>
  <c r="E2987" i="6"/>
  <c r="E3006" i="6"/>
  <c r="E2908" i="6"/>
  <c r="E2694" i="6"/>
  <c r="E2773" i="6"/>
  <c r="E2766" i="6"/>
  <c r="G2517" i="11"/>
  <c r="A2617" i="11"/>
  <c r="D2618" i="11"/>
  <c r="B2617" i="11"/>
  <c r="C2617" i="11" s="1"/>
  <c r="A2622" i="23"/>
  <c r="B2622" i="23"/>
  <c r="C2622" i="23" s="1"/>
  <c r="D2623" i="23"/>
  <c r="A2620" i="23"/>
  <c r="D2523" i="6"/>
  <c r="B2615" i="11"/>
  <c r="D42" i="7" a="1"/>
  <c r="D31" i="7" a="1"/>
  <c r="D43" i="7" a="1"/>
  <c r="D30" i="7" a="1"/>
  <c r="D35" i="7" a="1"/>
  <c r="D34" i="7" a="1"/>
  <c r="D51" i="7" a="1"/>
  <c r="D29" i="7" a="1"/>
  <c r="D50" i="7" a="1"/>
  <c r="D33" i="7" a="1"/>
  <c r="D44" i="7" a="1"/>
  <c r="D37" i="7" a="1"/>
  <c r="D32" i="7" a="1"/>
  <c r="D49" i="7" a="1"/>
  <c r="D39" i="7" a="1"/>
  <c r="D46" i="7" a="1"/>
  <c r="D36" i="7" a="1"/>
  <c r="D38" i="7" a="1"/>
  <c r="D40" i="7" a="1"/>
  <c r="D151" i="4" a="1"/>
  <c r="D28" i="7" a="1"/>
  <c r="D150" i="4" a="1"/>
  <c r="D45" i="7" a="1"/>
  <c r="D48" i="7" a="1"/>
  <c r="D41" i="7" a="1"/>
  <c r="D47" i="7" a="1"/>
  <c r="D47" i="7" l="1"/>
  <c r="D41" i="7"/>
  <c r="D48" i="7"/>
  <c r="D45" i="7"/>
  <c r="D150" i="4"/>
  <c r="D28" i="7"/>
  <c r="D151" i="4"/>
  <c r="D40" i="7"/>
  <c r="D38" i="7"/>
  <c r="D36" i="7"/>
  <c r="D46" i="7"/>
  <c r="D39" i="7"/>
  <c r="D49" i="7"/>
  <c r="D32" i="7"/>
  <c r="D37" i="7"/>
  <c r="D44" i="7"/>
  <c r="D33" i="7"/>
  <c r="D50" i="7"/>
  <c r="D29" i="7"/>
  <c r="D51" i="7"/>
  <c r="D34" i="7"/>
  <c r="D35" i="7"/>
  <c r="D30" i="7"/>
  <c r="D43" i="7"/>
  <c r="D31" i="7"/>
  <c r="D42" i="7"/>
  <c r="D2619" i="11"/>
  <c r="B2618" i="11"/>
  <c r="C2618" i="11" s="1"/>
  <c r="A2618" i="11"/>
  <c r="F124" i="4"/>
  <c r="E124" i="4"/>
  <c r="E125" i="4" s="1"/>
  <c r="E126" i="4" s="1"/>
  <c r="E127" i="4" s="1"/>
  <c r="E128" i="4" s="1"/>
  <c r="E129" i="4" s="1"/>
  <c r="E130" i="4" s="1"/>
  <c r="E131" i="4" s="1"/>
  <c r="E132" i="4" s="1"/>
  <c r="E133" i="4" s="1"/>
  <c r="E134" i="4" s="1"/>
  <c r="E135" i="4" s="1"/>
  <c r="F126" i="4"/>
  <c r="F125" i="4"/>
  <c r="F136" i="4"/>
  <c r="E136" i="4"/>
  <c r="E137" i="4" s="1"/>
  <c r="E138" i="4" s="1"/>
  <c r="E139" i="4" s="1"/>
  <c r="E140" i="4" s="1"/>
  <c r="E141" i="4" s="1"/>
  <c r="E142" i="4" s="1"/>
  <c r="E143" i="4" s="1"/>
  <c r="E144" i="4" s="1"/>
  <c r="E145" i="4" s="1"/>
  <c r="E146" i="4" s="1"/>
  <c r="E147" i="4" s="1"/>
  <c r="F138" i="4"/>
  <c r="F137" i="4"/>
  <c r="F144" i="4"/>
  <c r="F143" i="4"/>
  <c r="F142" i="4"/>
  <c r="F146" i="4"/>
  <c r="F147" i="4"/>
  <c r="F145" i="4"/>
  <c r="B2523" i="6"/>
  <c r="C2523" i="6" s="1"/>
  <c r="A2523" i="6"/>
  <c r="D2524" i="6"/>
  <c r="F134" i="4"/>
  <c r="F135" i="4"/>
  <c r="F133" i="4"/>
  <c r="F2518" i="11" a="1"/>
  <c r="F2518" i="11" s="1"/>
  <c r="C2615" i="11"/>
  <c r="D2624" i="23"/>
  <c r="A2623" i="23"/>
  <c r="B2623" i="23"/>
  <c r="C2623" i="23" s="1"/>
  <c r="F130" i="4"/>
  <c r="F132" i="4"/>
  <c r="F131" i="4"/>
  <c r="F141" i="4"/>
  <c r="F139" i="4"/>
  <c r="F140" i="4"/>
  <c r="F127" i="4"/>
  <c r="F129" i="4"/>
  <c r="F128" i="4"/>
  <c r="M47" i="7" a="1"/>
  <c r="G47" i="7" a="1"/>
  <c r="J47" i="7" a="1"/>
  <c r="M49" i="7" a="1"/>
  <c r="J49" i="7" a="1"/>
  <c r="G49" i="7" a="1"/>
  <c r="J31" i="7" a="1"/>
  <c r="M31" i="7" a="1"/>
  <c r="G31" i="7" a="1"/>
  <c r="M41" i="7" a="1"/>
  <c r="G41" i="7" a="1"/>
  <c r="J41" i="7" a="1"/>
  <c r="G32" i="7" a="1"/>
  <c r="M32" i="7" a="1"/>
  <c r="J32" i="7" a="1"/>
  <c r="G42" i="7" a="1"/>
  <c r="M42" i="7" a="1"/>
  <c r="J42" i="7" a="1"/>
  <c r="G2518" i="23" a="1"/>
  <c r="G48" i="7" a="1"/>
  <c r="M48" i="7" a="1"/>
  <c r="J48" i="7" a="1"/>
  <c r="G37" i="7" a="1"/>
  <c r="M37" i="7" a="1"/>
  <c r="J37" i="7" a="1"/>
  <c r="G45" i="7" a="1"/>
  <c r="J45" i="7" a="1"/>
  <c r="M45" i="7" a="1"/>
  <c r="G33" i="7" a="1"/>
  <c r="J33" i="7" a="1"/>
  <c r="M33" i="7" a="1"/>
  <c r="M29" i="7" a="1"/>
  <c r="J29" i="7" a="1"/>
  <c r="G29" i="7" a="1"/>
  <c r="G28" i="7" a="1"/>
  <c r="J28" i="7" a="1"/>
  <c r="M28" i="7" a="1"/>
  <c r="M50" i="7" a="1"/>
  <c r="G50" i="7" a="1"/>
  <c r="J50" i="7" a="1"/>
  <c r="J40" i="7" a="1"/>
  <c r="M40" i="7" a="1"/>
  <c r="G40" i="7" a="1"/>
  <c r="G35" i="7" a="1"/>
  <c r="J35" i="7" a="1"/>
  <c r="M35" i="7" a="1"/>
  <c r="M51" i="7" a="1"/>
  <c r="J51" i="7" a="1"/>
  <c r="G51" i="7" a="1"/>
  <c r="M38" i="7" a="1"/>
  <c r="G38" i="7" a="1"/>
  <c r="J38" i="7" a="1"/>
  <c r="M34" i="7" a="1"/>
  <c r="G34" i="7" a="1"/>
  <c r="J34" i="7" a="1"/>
  <c r="J36" i="7" a="1"/>
  <c r="G36" i="7" a="1"/>
  <c r="M36" i="7" a="1"/>
  <c r="M46" i="7" a="1"/>
  <c r="J46" i="7" a="1"/>
  <c r="G46" i="7" a="1"/>
  <c r="G30" i="7" a="1"/>
  <c r="M30" i="7" a="1"/>
  <c r="J30" i="7" a="1"/>
  <c r="G39" i="7" a="1"/>
  <c r="J39" i="7" a="1"/>
  <c r="M39" i="7" a="1"/>
  <c r="G43" i="7" a="1"/>
  <c r="J43" i="7" a="1"/>
  <c r="M43" i="7" a="1"/>
  <c r="J44" i="7" a="1"/>
  <c r="G44" i="7" a="1"/>
  <c r="M44" i="7" a="1"/>
  <c r="G2518" i="11" a="1"/>
  <c r="G2518" i="11" l="1"/>
  <c r="M44" i="7"/>
  <c r="G44" i="7"/>
  <c r="J44" i="7"/>
  <c r="M43" i="7"/>
  <c r="J43" i="7"/>
  <c r="G43" i="7"/>
  <c r="M39" i="7"/>
  <c r="J39" i="7"/>
  <c r="G39" i="7"/>
  <c r="J30" i="7"/>
  <c r="M30" i="7"/>
  <c r="G30" i="7"/>
  <c r="G46" i="7"/>
  <c r="J46" i="7"/>
  <c r="M46" i="7"/>
  <c r="M36" i="7"/>
  <c r="G36" i="7"/>
  <c r="J36" i="7"/>
  <c r="J34" i="7"/>
  <c r="G34" i="7"/>
  <c r="M34" i="7"/>
  <c r="J38" i="7"/>
  <c r="G38" i="7"/>
  <c r="M38" i="7"/>
  <c r="G51" i="7"/>
  <c r="J51" i="7"/>
  <c r="M51" i="7"/>
  <c r="M35" i="7"/>
  <c r="J35" i="7"/>
  <c r="G35" i="7"/>
  <c r="G40" i="7"/>
  <c r="M40" i="7"/>
  <c r="J40" i="7"/>
  <c r="J50" i="7"/>
  <c r="G50" i="7"/>
  <c r="M50" i="7"/>
  <c r="M28" i="7"/>
  <c r="J28" i="7"/>
  <c r="G28" i="7"/>
  <c r="G29" i="7"/>
  <c r="J29" i="7"/>
  <c r="M29" i="7"/>
  <c r="M33" i="7"/>
  <c r="J33" i="7"/>
  <c r="G33" i="7"/>
  <c r="M45" i="7"/>
  <c r="J45" i="7"/>
  <c r="G45" i="7"/>
  <c r="J37" i="7"/>
  <c r="M37" i="7"/>
  <c r="G37" i="7"/>
  <c r="J48" i="7"/>
  <c r="M48" i="7"/>
  <c r="G48" i="7"/>
  <c r="G2518" i="23"/>
  <c r="J42" i="7"/>
  <c r="M42" i="7"/>
  <c r="G42" i="7"/>
  <c r="J32" i="7"/>
  <c r="M32" i="7"/>
  <c r="G32" i="7"/>
  <c r="J41" i="7"/>
  <c r="G41" i="7"/>
  <c r="M41" i="7"/>
  <c r="G31" i="7"/>
  <c r="M31" i="7"/>
  <c r="J31" i="7"/>
  <c r="G49" i="7"/>
  <c r="J49" i="7"/>
  <c r="M49" i="7"/>
  <c r="J47" i="7"/>
  <c r="G47" i="7"/>
  <c r="M47" i="7"/>
  <c r="D2525" i="6"/>
  <c r="A2524" i="6"/>
  <c r="B2524" i="6"/>
  <c r="C2524" i="6" s="1"/>
  <c r="A2624" i="23"/>
  <c r="B2624" i="23"/>
  <c r="C2624" i="23" s="1"/>
  <c r="D2625" i="23"/>
  <c r="B2619" i="11"/>
  <c r="C2619" i="11" s="1"/>
  <c r="A2619" i="11"/>
  <c r="D2620" i="11"/>
  <c r="D2621" i="11" l="1"/>
  <c r="A2620" i="11"/>
  <c r="B2620" i="11"/>
  <c r="C2620" i="11" s="1"/>
  <c r="D2626" i="23"/>
  <c r="A2625" i="23"/>
  <c r="B2625" i="23"/>
  <c r="C2625" i="23" s="1"/>
  <c r="B2525" i="6"/>
  <c r="C2525" i="6" s="1"/>
  <c r="D2526" i="6"/>
  <c r="A2525" i="6"/>
  <c r="F2519" i="11" a="1"/>
  <c r="F2519" i="11" s="1"/>
  <c r="G2519" i="23" a="1"/>
  <c r="G2519" i="11" a="1"/>
  <c r="G2519" i="11" l="1"/>
  <c r="G2519" i="23"/>
  <c r="D2527" i="6"/>
  <c r="A2526" i="6"/>
  <c r="B2526" i="6"/>
  <c r="C2526" i="6" s="1"/>
  <c r="D2627" i="23"/>
  <c r="A2626" i="23"/>
  <c r="B2626" i="23"/>
  <c r="C2626" i="23" s="1"/>
  <c r="D2622" i="11"/>
  <c r="A2621" i="11"/>
  <c r="B2621" i="11"/>
  <c r="C2621" i="11" s="1"/>
  <c r="F2520" i="11" l="1" a="1"/>
  <c r="F2520" i="11" s="1"/>
  <c r="B2622" i="11"/>
  <c r="C2622" i="11" s="1"/>
  <c r="A2622" i="11"/>
  <c r="D2623" i="11"/>
  <c r="B2627" i="23"/>
  <c r="C2627" i="23" s="1"/>
  <c r="A2627" i="23"/>
  <c r="D2628" i="23"/>
  <c r="A2527" i="6"/>
  <c r="D2528" i="6"/>
  <c r="B2527" i="6"/>
  <c r="C2527" i="6" s="1"/>
  <c r="G2520" i="23" a="1"/>
  <c r="G2520" i="11" a="1"/>
  <c r="G2520" i="11" l="1"/>
  <c r="G2520" i="23"/>
  <c r="D2529" i="6"/>
  <c r="B2528" i="6"/>
  <c r="C2528" i="6" s="1"/>
  <c r="A2528" i="6"/>
  <c r="A2628" i="23"/>
  <c r="B2628" i="23"/>
  <c r="C2628" i="23" s="1"/>
  <c r="D2629" i="23"/>
  <c r="B2623" i="11"/>
  <c r="C2623" i="11" s="1"/>
  <c r="A2623" i="11"/>
  <c r="D2624" i="11"/>
  <c r="D2625" i="11" l="1"/>
  <c r="A2624" i="11"/>
  <c r="B2624" i="11"/>
  <c r="C2624" i="11" s="1"/>
  <c r="D2630" i="23"/>
  <c r="B2629" i="23"/>
  <c r="C2629" i="23" s="1"/>
  <c r="A2629" i="23"/>
  <c r="D2530" i="6"/>
  <c r="B2529" i="6"/>
  <c r="C2529" i="6" s="1"/>
  <c r="A2529" i="6"/>
  <c r="F2521" i="11" a="1"/>
  <c r="F2521" i="11" s="1"/>
  <c r="G2521" i="23" a="1"/>
  <c r="G2521" i="11" a="1"/>
  <c r="G2521" i="11" l="1"/>
  <c r="G2521" i="23"/>
  <c r="B2625" i="11"/>
  <c r="C2625" i="11" s="1"/>
  <c r="D2626" i="11"/>
  <c r="A2625" i="11"/>
  <c r="B2530" i="6"/>
  <c r="C2530" i="6" s="1"/>
  <c r="D2531" i="6"/>
  <c r="A2530" i="6"/>
  <c r="D2631" i="23"/>
  <c r="A2630" i="23"/>
  <c r="B2630" i="23"/>
  <c r="C2630" i="23" s="1"/>
  <c r="F2522" i="11" l="1" a="1"/>
  <c r="F2522" i="11" s="1"/>
  <c r="B2631" i="23"/>
  <c r="C2631" i="23" s="1"/>
  <c r="D2632" i="23"/>
  <c r="A2631" i="23"/>
  <c r="B2531" i="6"/>
  <c r="C2531" i="6" s="1"/>
  <c r="A2531" i="6"/>
  <c r="D2532" i="6"/>
  <c r="B2626" i="11"/>
  <c r="C2626" i="11" s="1"/>
  <c r="A2626" i="11"/>
  <c r="D2627" i="11"/>
  <c r="G2522" i="23" a="1"/>
  <c r="G2522" i="11" a="1"/>
  <c r="G2522" i="11" l="1"/>
  <c r="G2522" i="23"/>
  <c r="B2627" i="11"/>
  <c r="C2627" i="11" s="1"/>
  <c r="D2628" i="11"/>
  <c r="A2627" i="11"/>
  <c r="D2533" i="6"/>
  <c r="B2532" i="6"/>
  <c r="C2532" i="6" s="1"/>
  <c r="A2532" i="6"/>
  <c r="A2632" i="23"/>
  <c r="B2632" i="23"/>
  <c r="C2632" i="23" s="1"/>
  <c r="D2633" i="23"/>
  <c r="A2633" i="23" l="1"/>
  <c r="D2634" i="23"/>
  <c r="B2633" i="23"/>
  <c r="C2633" i="23" s="1"/>
  <c r="F2523" i="11" a="1"/>
  <c r="F2523" i="11" s="1"/>
  <c r="B2533" i="6"/>
  <c r="C2533" i="6" s="1"/>
  <c r="A2533" i="6"/>
  <c r="D2534" i="6"/>
  <c r="A2628" i="11"/>
  <c r="D2629" i="11"/>
  <c r="B2628" i="11"/>
  <c r="C2628" i="11" s="1"/>
  <c r="G2523" i="23" a="1"/>
  <c r="G2523" i="11" a="1"/>
  <c r="G2523" i="11" l="1"/>
  <c r="G2523" i="23"/>
  <c r="A2629" i="11"/>
  <c r="B2629" i="11"/>
  <c r="C2629" i="11" s="1"/>
  <c r="D2630" i="11"/>
  <c r="A2534" i="6"/>
  <c r="B2534" i="6"/>
  <c r="C2534" i="6" s="1"/>
  <c r="D2535" i="6"/>
  <c r="A2634" i="23"/>
  <c r="D2635" i="23"/>
  <c r="B2634" i="23"/>
  <c r="C2634" i="23" s="1"/>
  <c r="D2636" i="23" l="1"/>
  <c r="A2635" i="23"/>
  <c r="B2635" i="23"/>
  <c r="C2635" i="23" s="1"/>
  <c r="A2535" i="6"/>
  <c r="B2535" i="6"/>
  <c r="C2535" i="6" s="1"/>
  <c r="D2536" i="6"/>
  <c r="D2631" i="11"/>
  <c r="B2630" i="11"/>
  <c r="C2630" i="11" s="1"/>
  <c r="A2630" i="11"/>
  <c r="F2524" i="11" a="1"/>
  <c r="F2524" i="11" s="1"/>
  <c r="G2524" i="23" a="1"/>
  <c r="G2524" i="11" a="1"/>
  <c r="G2524" i="11" l="1"/>
  <c r="G2524" i="23"/>
  <c r="A2536" i="6"/>
  <c r="D2537" i="6"/>
  <c r="B2536" i="6"/>
  <c r="C2536" i="6" s="1"/>
  <c r="A2631" i="11"/>
  <c r="D2632" i="11"/>
  <c r="B2631" i="11"/>
  <c r="C2631" i="11" s="1"/>
  <c r="B2636" i="23"/>
  <c r="C2636" i="23" s="1"/>
  <c r="D2637" i="23"/>
  <c r="A2636" i="23"/>
  <c r="A2632" i="11" l="1"/>
  <c r="D2633" i="11"/>
  <c r="B2632" i="11"/>
  <c r="C2632" i="11" s="1"/>
  <c r="A2637" i="23"/>
  <c r="D2638" i="23"/>
  <c r="B2637" i="23"/>
  <c r="C2637" i="23" s="1"/>
  <c r="B2537" i="6"/>
  <c r="C2537" i="6" s="1"/>
  <c r="A2537" i="6"/>
  <c r="D2538" i="6"/>
  <c r="F2525" i="11" a="1"/>
  <c r="F2525" i="11" s="1"/>
  <c r="G2525" i="23" a="1"/>
  <c r="G2525" i="11" a="1"/>
  <c r="G2525" i="11" l="1"/>
  <c r="G2525" i="23"/>
  <c r="A2538" i="6"/>
  <c r="D2539" i="6"/>
  <c r="B2538" i="6"/>
  <c r="C2538" i="6" s="1"/>
  <c r="A2638" i="23"/>
  <c r="D2639" i="23"/>
  <c r="B2638" i="23"/>
  <c r="C2638" i="23" s="1"/>
  <c r="B2633" i="11"/>
  <c r="C2633" i="11" s="1"/>
  <c r="A2633" i="11"/>
  <c r="D2634" i="11"/>
  <c r="B2639" i="23" l="1"/>
  <c r="C2639" i="23" s="1"/>
  <c r="D2640" i="23"/>
  <c r="A2639" i="23"/>
  <c r="B2539" i="6"/>
  <c r="C2539" i="6" s="1"/>
  <c r="D2540" i="6"/>
  <c r="A2539" i="6"/>
  <c r="A2634" i="11"/>
  <c r="B2634" i="11"/>
  <c r="C2634" i="11" s="1"/>
  <c r="D2635" i="11"/>
  <c r="F2526" i="11" a="1"/>
  <c r="F2526" i="11" s="1"/>
  <c r="G2526" i="23" a="1"/>
  <c r="G2526" i="11" a="1"/>
  <c r="G2526" i="11" l="1"/>
  <c r="G2526" i="23"/>
  <c r="B2635" i="11"/>
  <c r="C2635" i="11" s="1"/>
  <c r="A2635" i="11"/>
  <c r="D2636" i="11"/>
  <c r="A2640" i="23"/>
  <c r="D2641" i="23"/>
  <c r="B2640" i="23"/>
  <c r="C2640" i="23" s="1"/>
  <c r="D2541" i="6"/>
  <c r="B2540" i="6"/>
  <c r="C2540" i="6" s="1"/>
  <c r="A2540" i="6"/>
  <c r="A2641" i="23" l="1"/>
  <c r="D2642" i="23"/>
  <c r="B2641" i="23"/>
  <c r="C2641" i="23" s="1"/>
  <c r="B2636" i="11"/>
  <c r="C2636" i="11" s="1"/>
  <c r="D2637" i="11"/>
  <c r="A2636" i="11"/>
  <c r="B2541" i="6"/>
  <c r="C2541" i="6" s="1"/>
  <c r="A2541" i="6"/>
  <c r="D2542" i="6"/>
  <c r="F2527" i="11" a="1"/>
  <c r="F2527" i="11" s="1"/>
  <c r="G2527" i="23" a="1"/>
  <c r="G2527" i="11" a="1"/>
  <c r="G2527" i="11" l="1"/>
  <c r="G2527" i="23"/>
  <c r="D2543" i="6"/>
  <c r="A2542" i="6"/>
  <c r="B2542" i="6"/>
  <c r="C2542" i="6" s="1"/>
  <c r="D2638" i="11"/>
  <c r="A2637" i="11"/>
  <c r="B2637" i="11"/>
  <c r="C2637" i="11" s="1"/>
  <c r="B2642" i="23"/>
  <c r="C2642" i="23" s="1"/>
  <c r="A2642" i="23"/>
  <c r="D2643" i="23"/>
  <c r="D2644" i="23" l="1"/>
  <c r="A2643" i="23"/>
  <c r="B2643" i="23"/>
  <c r="C2643" i="23" s="1"/>
  <c r="D2639" i="11"/>
  <c r="A2638" i="11"/>
  <c r="B2638" i="11"/>
  <c r="C2638" i="11" s="1"/>
  <c r="A2543" i="6"/>
  <c r="B2543" i="6"/>
  <c r="C2543" i="6" s="1"/>
  <c r="D2544" i="6"/>
  <c r="F2528" i="11" a="1"/>
  <c r="F2528" i="11" s="1"/>
  <c r="G2528" i="23" a="1"/>
  <c r="G2528" i="11" a="1"/>
  <c r="G2528" i="11" l="1"/>
  <c r="G2528" i="23"/>
  <c r="D2640" i="11"/>
  <c r="A2639" i="11"/>
  <c r="B2639" i="11"/>
  <c r="C2639" i="11" s="1"/>
  <c r="D2545" i="6"/>
  <c r="A2544" i="6"/>
  <c r="B2544" i="6"/>
  <c r="C2544" i="6" s="1"/>
  <c r="B2644" i="23"/>
  <c r="C2644" i="23" s="1"/>
  <c r="D2645" i="23"/>
  <c r="A2644" i="23"/>
  <c r="B2645" i="23" l="1"/>
  <c r="C2645" i="23" s="1"/>
  <c r="D2646" i="23"/>
  <c r="A2645" i="23"/>
  <c r="D2546" i="6"/>
  <c r="A2545" i="6"/>
  <c r="B2545" i="6"/>
  <c r="C2545" i="6" s="1"/>
  <c r="A2640" i="11"/>
  <c r="D2641" i="11"/>
  <c r="B2640" i="11"/>
  <c r="C2640" i="11" s="1"/>
  <c r="F2529" i="11" a="1"/>
  <c r="F2529" i="11" s="1"/>
  <c r="G2529" i="23" a="1"/>
  <c r="G2529" i="11" a="1"/>
  <c r="G2529" i="11" l="1"/>
  <c r="G2529" i="23"/>
  <c r="A2641" i="11"/>
  <c r="D2642" i="11"/>
  <c r="B2641" i="11"/>
  <c r="C2641" i="11" s="1"/>
  <c r="B2546" i="6"/>
  <c r="C2546" i="6" s="1"/>
  <c r="A2546" i="6"/>
  <c r="D2547" i="6"/>
  <c r="B2646" i="23"/>
  <c r="C2646" i="23" s="1"/>
  <c r="A2646" i="23"/>
  <c r="D2647" i="23"/>
  <c r="A2647" i="23" l="1"/>
  <c r="D2648" i="23"/>
  <c r="B2647" i="23"/>
  <c r="C2647" i="23" s="1"/>
  <c r="A2642" i="11"/>
  <c r="B2642" i="11"/>
  <c r="C2642" i="11" s="1"/>
  <c r="D2643" i="11"/>
  <c r="B2547" i="6"/>
  <c r="C2547" i="6" s="1"/>
  <c r="A2547" i="6"/>
  <c r="D2548" i="6"/>
  <c r="F2530" i="11" a="1"/>
  <c r="F2530" i="11" s="1"/>
  <c r="G2530" i="23" a="1"/>
  <c r="G2530" i="11" a="1"/>
  <c r="G2530" i="11" l="1"/>
  <c r="G2530" i="23"/>
  <c r="D2549" i="6"/>
  <c r="A2548" i="6"/>
  <c r="B2548" i="6"/>
  <c r="C2548" i="6" s="1"/>
  <c r="A2643" i="11"/>
  <c r="D2644" i="11"/>
  <c r="B2643" i="11"/>
  <c r="C2643" i="11" s="1"/>
  <c r="B2648" i="23"/>
  <c r="C2648" i="23" s="1"/>
  <c r="A2648" i="23"/>
  <c r="D2649" i="23"/>
  <c r="A2644" i="11" l="1"/>
  <c r="D2645" i="11"/>
  <c r="B2644" i="11"/>
  <c r="C2644" i="11" s="1"/>
  <c r="D2650" i="23"/>
  <c r="B2649" i="23"/>
  <c r="C2649" i="23" s="1"/>
  <c r="A2649" i="23"/>
  <c r="B2549" i="6"/>
  <c r="C2549" i="6" s="1"/>
  <c r="A2549" i="6"/>
  <c r="D2550" i="6"/>
  <c r="F2531" i="11" a="1"/>
  <c r="F2531" i="11" s="1"/>
  <c r="G2531" i="23" a="1"/>
  <c r="G2531" i="11" a="1"/>
  <c r="G2531" i="11" l="1"/>
  <c r="G2531" i="23"/>
  <c r="B2550" i="6"/>
  <c r="C2550" i="6" s="1"/>
  <c r="D2551" i="6"/>
  <c r="A2550" i="6"/>
  <c r="D2651" i="23"/>
  <c r="A2650" i="23"/>
  <c r="B2650" i="23"/>
  <c r="C2650" i="23" s="1"/>
  <c r="B2645" i="11"/>
  <c r="C2645" i="11" s="1"/>
  <c r="A2645" i="11"/>
  <c r="D2646" i="11"/>
  <c r="D2647" i="11" l="1"/>
  <c r="A2646" i="11"/>
  <c r="B2646" i="11"/>
  <c r="C2646" i="11" s="1"/>
  <c r="B2551" i="6"/>
  <c r="C2551" i="6" s="1"/>
  <c r="A2551" i="6"/>
  <c r="D2552" i="6"/>
  <c r="B2651" i="23"/>
  <c r="C2651" i="23" s="1"/>
  <c r="D2652" i="23"/>
  <c r="A2651" i="23"/>
  <c r="F2532" i="11" a="1"/>
  <c r="F2532" i="11" s="1"/>
  <c r="G2532" i="23" a="1"/>
  <c r="G2532" i="11" a="1"/>
  <c r="G2532" i="11" l="1"/>
  <c r="G2532" i="23"/>
  <c r="A2552" i="6"/>
  <c r="D2553" i="6"/>
  <c r="B2552" i="6"/>
  <c r="C2552" i="6" s="1"/>
  <c r="B2652" i="23"/>
  <c r="C2652" i="23" s="1"/>
  <c r="A2652" i="23"/>
  <c r="D2653" i="23"/>
  <c r="B2647" i="11"/>
  <c r="C2647" i="11" s="1"/>
  <c r="A2647" i="11"/>
  <c r="D2648" i="11"/>
  <c r="B2653" i="23" l="1"/>
  <c r="C2653" i="23" s="1"/>
  <c r="A2653" i="23"/>
  <c r="D2654" i="23"/>
  <c r="A2553" i="6"/>
  <c r="D2554" i="6"/>
  <c r="B2553" i="6"/>
  <c r="C2553" i="6" s="1"/>
  <c r="B2648" i="11"/>
  <c r="C2648" i="11" s="1"/>
  <c r="A2648" i="11"/>
  <c r="D2649" i="11"/>
  <c r="F2533" i="11" a="1"/>
  <c r="F2533" i="11" s="1"/>
  <c r="G2533" i="23" a="1"/>
  <c r="G2533" i="11" a="1"/>
  <c r="G2533" i="11" l="1"/>
  <c r="G2533" i="23"/>
  <c r="A2649" i="11"/>
  <c r="D2650" i="11"/>
  <c r="B2649" i="11"/>
  <c r="C2649" i="11" s="1"/>
  <c r="B2654" i="23"/>
  <c r="C2654" i="23" s="1"/>
  <c r="A2654" i="23"/>
  <c r="D2655" i="23"/>
  <c r="B2554" i="6"/>
  <c r="C2554" i="6" s="1"/>
  <c r="D2555" i="6"/>
  <c r="A2554" i="6"/>
  <c r="B2555" i="6" l="1"/>
  <c r="C2555" i="6" s="1"/>
  <c r="D2556" i="6"/>
  <c r="A2555" i="6"/>
  <c r="B2655" i="23"/>
  <c r="C2655" i="23" s="1"/>
  <c r="D2656" i="23"/>
  <c r="A2655" i="23"/>
  <c r="A2650" i="11"/>
  <c r="B2650" i="11"/>
  <c r="C2650" i="11" s="1"/>
  <c r="D2651" i="11"/>
  <c r="F2534" i="11" a="1"/>
  <c r="F2534" i="11" s="1"/>
  <c r="G2534" i="23" a="1"/>
  <c r="G2534" i="11" a="1"/>
  <c r="G2534" i="11" l="1"/>
  <c r="G2534" i="23"/>
  <c r="D2652" i="11"/>
  <c r="B2651" i="11"/>
  <c r="C2651" i="11" s="1"/>
  <c r="A2651" i="11"/>
  <c r="D2657" i="23"/>
  <c r="B2656" i="23"/>
  <c r="C2656" i="23" s="1"/>
  <c r="A2656" i="23"/>
  <c r="B2556" i="6"/>
  <c r="C2556" i="6" s="1"/>
  <c r="A2556" i="6"/>
  <c r="D2557" i="6"/>
  <c r="D2558" i="6" l="1"/>
  <c r="A2557" i="6"/>
  <c r="B2557" i="6"/>
  <c r="C2557" i="6" s="1"/>
  <c r="D2658" i="23"/>
  <c r="B2657" i="23"/>
  <c r="C2657" i="23" s="1"/>
  <c r="A2657" i="23"/>
  <c r="A2652" i="11"/>
  <c r="B2652" i="11"/>
  <c r="C2652" i="11" s="1"/>
  <c r="D2653" i="11"/>
  <c r="F2535" i="11" a="1"/>
  <c r="F2535" i="11" s="1"/>
  <c r="G2535" i="23" a="1"/>
  <c r="G2535" i="11" a="1"/>
  <c r="G2535" i="11" l="1"/>
  <c r="G2535" i="23"/>
  <c r="B2653" i="11"/>
  <c r="C2653" i="11" s="1"/>
  <c r="A2653" i="11"/>
  <c r="D2654" i="11"/>
  <c r="D2659" i="23"/>
  <c r="A2658" i="23"/>
  <c r="B2658" i="23"/>
  <c r="C2658" i="23" s="1"/>
  <c r="D2559" i="6"/>
  <c r="B2558" i="6"/>
  <c r="C2558" i="6" s="1"/>
  <c r="A2558" i="6"/>
  <c r="D2660" i="23" l="1"/>
  <c r="B2659" i="23"/>
  <c r="C2659" i="23" s="1"/>
  <c r="A2659" i="23"/>
  <c r="D2655" i="11"/>
  <c r="A2654" i="11"/>
  <c r="B2654" i="11"/>
  <c r="C2654" i="11" s="1"/>
  <c r="A2559" i="6"/>
  <c r="B2559" i="6"/>
  <c r="C2559" i="6" s="1"/>
  <c r="D2560" i="6"/>
  <c r="F2536" i="11" a="1"/>
  <c r="F2536" i="11" s="1"/>
  <c r="G2536" i="23" a="1"/>
  <c r="G2536" i="11" a="1"/>
  <c r="G2536" i="11" l="1"/>
  <c r="G2536" i="23"/>
  <c r="D2561" i="6"/>
  <c r="B2560" i="6"/>
  <c r="C2560" i="6" s="1"/>
  <c r="A2560" i="6"/>
  <c r="D2656" i="11"/>
  <c r="A2655" i="11"/>
  <c r="B2655" i="11"/>
  <c r="C2655" i="11" s="1"/>
  <c r="B2660" i="23"/>
  <c r="C2660" i="23" s="1"/>
  <c r="A2660" i="23"/>
  <c r="D2661" i="23"/>
  <c r="B2661" i="23" l="1"/>
  <c r="C2661" i="23" s="1"/>
  <c r="A2661" i="23"/>
  <c r="D2662" i="23"/>
  <c r="A2561" i="6"/>
  <c r="B2561" i="6"/>
  <c r="C2561" i="6" s="1"/>
  <c r="D2562" i="6"/>
  <c r="A2656" i="11"/>
  <c r="B2656" i="11"/>
  <c r="C2656" i="11" s="1"/>
  <c r="D2657" i="11"/>
  <c r="F2537" i="11" a="1"/>
  <c r="F2537" i="11" s="1"/>
  <c r="G2537" i="23" a="1"/>
  <c r="G2537" i="11" a="1"/>
  <c r="G2537" i="11" l="1"/>
  <c r="G2537" i="23"/>
  <c r="B2657" i="11"/>
  <c r="C2657" i="11" s="1"/>
  <c r="D2658" i="11"/>
  <c r="A2657" i="11"/>
  <c r="A2562" i="6"/>
  <c r="B2562" i="6"/>
  <c r="C2562" i="6" s="1"/>
  <c r="D2563" i="6"/>
  <c r="A2662" i="23"/>
  <c r="B2662" i="23"/>
  <c r="C2662" i="23" s="1"/>
  <c r="D2663" i="23"/>
  <c r="D2664" i="23" l="1"/>
  <c r="B2663" i="23"/>
  <c r="C2663" i="23" s="1"/>
  <c r="A2663" i="23"/>
  <c r="A2563" i="6"/>
  <c r="D2564" i="6"/>
  <c r="B2563" i="6"/>
  <c r="C2563" i="6" s="1"/>
  <c r="D2659" i="11"/>
  <c r="A2658" i="11"/>
  <c r="B2658" i="11"/>
  <c r="C2658" i="11" s="1"/>
  <c r="F2538" i="11" a="1"/>
  <c r="F2538" i="11" s="1"/>
  <c r="G2538" i="23" a="1"/>
  <c r="G2538" i="11" a="1"/>
  <c r="G2538" i="11" l="1"/>
  <c r="G2538" i="23"/>
  <c r="B2659" i="11"/>
  <c r="C2659" i="11" s="1"/>
  <c r="A2659" i="11"/>
  <c r="D2660" i="11"/>
  <c r="D2565" i="6"/>
  <c r="A2564" i="6"/>
  <c r="B2564" i="6"/>
  <c r="C2564" i="6" s="1"/>
  <c r="A2664" i="23"/>
  <c r="B2664" i="23"/>
  <c r="C2664" i="23" s="1"/>
  <c r="D2665" i="23"/>
  <c r="D2566" i="6" l="1"/>
  <c r="B2565" i="6"/>
  <c r="C2565" i="6" s="1"/>
  <c r="A2565" i="6"/>
  <c r="D2661" i="11"/>
  <c r="B2660" i="11"/>
  <c r="C2660" i="11" s="1"/>
  <c r="A2660" i="11"/>
  <c r="B2665" i="23"/>
  <c r="C2665" i="23" s="1"/>
  <c r="D2666" i="23"/>
  <c r="A2665" i="23"/>
  <c r="F2539" i="11" a="1"/>
  <c r="F2539" i="11" s="1"/>
  <c r="G2539" i="23" a="1"/>
  <c r="G2539" i="11" a="1"/>
  <c r="G2539" i="11" l="1"/>
  <c r="G2539" i="23"/>
  <c r="B2666" i="23"/>
  <c r="C2666" i="23" s="1"/>
  <c r="A2666" i="23"/>
  <c r="D2667" i="23"/>
  <c r="A2661" i="11"/>
  <c r="B2661" i="11"/>
  <c r="C2661" i="11" s="1"/>
  <c r="D2662" i="11"/>
  <c r="B2566" i="6"/>
  <c r="C2566" i="6" s="1"/>
  <c r="A2566" i="6"/>
  <c r="D2567" i="6"/>
  <c r="B2567" i="6" l="1"/>
  <c r="C2567" i="6" s="1"/>
  <c r="D2568" i="6"/>
  <c r="A2567" i="6"/>
  <c r="A2667" i="23"/>
  <c r="B2667" i="23"/>
  <c r="C2667" i="23" s="1"/>
  <c r="D2668" i="23"/>
  <c r="A2662" i="11"/>
  <c r="D2663" i="11"/>
  <c r="B2662" i="11"/>
  <c r="C2662" i="11" s="1"/>
  <c r="F2540" i="11" a="1"/>
  <c r="F2540" i="11" s="1"/>
  <c r="G2540" i="23" a="1"/>
  <c r="G2540" i="11" a="1"/>
  <c r="G2540" i="11" l="1"/>
  <c r="G2540" i="23"/>
  <c r="D2669" i="23"/>
  <c r="A2668" i="23"/>
  <c r="B2668" i="23"/>
  <c r="C2668" i="23" s="1"/>
  <c r="D2664" i="11"/>
  <c r="A2663" i="11"/>
  <c r="B2663" i="11"/>
  <c r="C2663" i="11" s="1"/>
  <c r="A2568" i="6"/>
  <c r="B2568" i="6"/>
  <c r="C2568" i="6" s="1"/>
  <c r="D2569" i="6"/>
  <c r="A2569" i="6" l="1"/>
  <c r="B2569" i="6"/>
  <c r="C2569" i="6" s="1"/>
  <c r="D2570" i="6"/>
  <c r="D2665" i="11"/>
  <c r="B2664" i="11"/>
  <c r="C2664" i="11" s="1"/>
  <c r="A2664" i="11"/>
  <c r="B2669" i="23"/>
  <c r="C2669" i="23" s="1"/>
  <c r="A2669" i="23"/>
  <c r="D2670" i="23"/>
  <c r="F2541" i="11" a="1"/>
  <c r="F2541" i="11" s="1"/>
  <c r="G2541" i="23" a="1"/>
  <c r="G2541" i="11" a="1"/>
  <c r="G2541" i="11" l="1"/>
  <c r="G2541" i="23"/>
  <c r="B2665" i="11"/>
  <c r="C2665" i="11" s="1"/>
  <c r="A2665" i="11"/>
  <c r="D2666" i="11"/>
  <c r="B2670" i="23"/>
  <c r="C2670" i="23" s="1"/>
  <c r="D2671" i="23"/>
  <c r="A2670" i="23"/>
  <c r="A2570" i="6"/>
  <c r="B2570" i="6"/>
  <c r="C2570" i="6" s="1"/>
  <c r="D2571" i="6"/>
  <c r="A2671" i="23" l="1"/>
  <c r="D2672" i="23"/>
  <c r="B2671" i="23"/>
  <c r="C2671" i="23" s="1"/>
  <c r="A2571" i="6"/>
  <c r="B2571" i="6"/>
  <c r="C2571" i="6" s="1"/>
  <c r="D2572" i="6"/>
  <c r="A2666" i="11"/>
  <c r="D2667" i="11"/>
  <c r="B2666" i="11"/>
  <c r="C2666" i="11" s="1"/>
  <c r="F2542" i="11" a="1"/>
  <c r="F2542" i="11" s="1"/>
  <c r="G2542" i="23" a="1"/>
  <c r="G2542" i="11" a="1"/>
  <c r="G2542" i="11" l="1"/>
  <c r="G2542" i="23"/>
  <c r="B2667" i="11"/>
  <c r="C2667" i="11" s="1"/>
  <c r="D2668" i="11"/>
  <c r="A2667" i="11"/>
  <c r="B2572" i="6"/>
  <c r="C2572" i="6" s="1"/>
  <c r="D2573" i="6"/>
  <c r="A2572" i="6"/>
  <c r="A2672" i="23"/>
  <c r="D2673" i="23"/>
  <c r="B2672" i="23"/>
  <c r="C2672" i="23" s="1"/>
  <c r="B2668" i="11" l="1"/>
  <c r="C2668" i="11" s="1"/>
  <c r="D2669" i="11"/>
  <c r="A2668" i="11"/>
  <c r="B2673" i="23"/>
  <c r="C2673" i="23" s="1"/>
  <c r="A2673" i="23"/>
  <c r="D2674" i="23"/>
  <c r="A2573" i="6"/>
  <c r="B2573" i="6"/>
  <c r="C2573" i="6" s="1"/>
  <c r="D2574" i="6"/>
  <c r="F2543" i="11" a="1"/>
  <c r="F2543" i="11" s="1"/>
  <c r="G2543" i="23" a="1"/>
  <c r="G2543" i="11" a="1"/>
  <c r="G2543" i="11" l="1"/>
  <c r="G2543" i="23"/>
  <c r="A2574" i="6"/>
  <c r="B2574" i="6"/>
  <c r="C2574" i="6" s="1"/>
  <c r="D2575" i="6"/>
  <c r="B2669" i="11"/>
  <c r="C2669" i="11" s="1"/>
  <c r="A2669" i="11"/>
  <c r="D2670" i="11"/>
  <c r="B2674" i="23"/>
  <c r="C2674" i="23" s="1"/>
  <c r="A2674" i="23"/>
  <c r="D2675" i="23"/>
  <c r="A2670" i="11" l="1"/>
  <c r="B2670" i="11"/>
  <c r="C2670" i="11" s="1"/>
  <c r="D2671" i="11"/>
  <c r="D2576" i="6"/>
  <c r="B2575" i="6"/>
  <c r="C2575" i="6" s="1"/>
  <c r="A2575" i="6"/>
  <c r="A2675" i="23"/>
  <c r="D2676" i="23"/>
  <c r="B2675" i="23"/>
  <c r="C2675" i="23" s="1"/>
  <c r="F2544" i="11" a="1"/>
  <c r="F2544" i="11" s="1"/>
  <c r="G2544" i="23" a="1"/>
  <c r="G2544" i="11" a="1"/>
  <c r="G2544" i="11" l="1"/>
  <c r="G2544" i="23"/>
  <c r="A2576" i="6"/>
  <c r="B2576" i="6"/>
  <c r="C2576" i="6" s="1"/>
  <c r="D2577" i="6"/>
  <c r="B2676" i="23"/>
  <c r="C2676" i="23" s="1"/>
  <c r="A2676" i="23"/>
  <c r="D2677" i="23"/>
  <c r="B2671" i="11"/>
  <c r="C2671" i="11" s="1"/>
  <c r="D2672" i="11"/>
  <c r="A2671" i="11"/>
  <c r="A2672" i="11" l="1"/>
  <c r="B2672" i="11"/>
  <c r="C2672" i="11" s="1"/>
  <c r="D2673" i="11"/>
  <c r="D2578" i="6"/>
  <c r="B2577" i="6"/>
  <c r="C2577" i="6" s="1"/>
  <c r="A2577" i="6"/>
  <c r="D2678" i="23"/>
  <c r="A2677" i="23"/>
  <c r="B2677" i="23"/>
  <c r="C2677" i="23" s="1"/>
  <c r="F2545" i="11" a="1"/>
  <c r="F2545" i="11" s="1"/>
  <c r="G2545" i="23" a="1"/>
  <c r="G2545" i="11" a="1"/>
  <c r="G2545" i="11" l="1"/>
  <c r="G2545" i="23"/>
  <c r="A2578" i="6"/>
  <c r="D2579" i="6"/>
  <c r="B2578" i="6"/>
  <c r="C2578" i="6" s="1"/>
  <c r="B2678" i="23"/>
  <c r="C2678" i="23" s="1"/>
  <c r="D2679" i="23"/>
  <c r="A2678" i="23"/>
  <c r="A2673" i="11"/>
  <c r="D2674" i="11"/>
  <c r="B2673" i="11"/>
  <c r="C2673" i="11" s="1"/>
  <c r="B2679" i="23" l="1"/>
  <c r="C2679" i="23" s="1"/>
  <c r="A2679" i="23"/>
  <c r="D2680" i="23"/>
  <c r="D2580" i="6"/>
  <c r="B2579" i="6"/>
  <c r="C2579" i="6" s="1"/>
  <c r="A2579" i="6"/>
  <c r="B2674" i="11"/>
  <c r="C2674" i="11" s="1"/>
  <c r="A2674" i="11"/>
  <c r="D2675" i="11"/>
  <c r="F2546" i="11" a="1"/>
  <c r="F2546" i="11" s="1"/>
  <c r="G2546" i="23" a="1"/>
  <c r="G2546" i="11" a="1"/>
  <c r="G2546" i="11" l="1"/>
  <c r="G2546" i="23"/>
  <c r="B2580" i="6"/>
  <c r="C2580" i="6" s="1"/>
  <c r="A2580" i="6"/>
  <c r="D2581" i="6"/>
  <c r="B2675" i="11"/>
  <c r="C2675" i="11" s="1"/>
  <c r="A2675" i="11"/>
  <c r="D2676" i="11"/>
  <c r="D2681" i="23"/>
  <c r="B2680" i="23"/>
  <c r="C2680" i="23" s="1"/>
  <c r="A2680" i="23"/>
  <c r="D2682" i="23" l="1"/>
  <c r="A2681" i="23"/>
  <c r="B2681" i="23"/>
  <c r="C2681" i="23" s="1"/>
  <c r="A2581" i="6"/>
  <c r="D2582" i="6"/>
  <c r="B2581" i="6"/>
  <c r="C2581" i="6" s="1"/>
  <c r="A2676" i="11"/>
  <c r="D2677" i="11"/>
  <c r="B2676" i="11"/>
  <c r="C2676" i="11" s="1"/>
  <c r="F2547" i="11" a="1"/>
  <c r="F2547" i="11" s="1"/>
  <c r="G2547" i="23" a="1"/>
  <c r="G2547" i="11" a="1"/>
  <c r="G2547" i="11" l="1"/>
  <c r="G2547" i="23"/>
  <c r="B2677" i="11"/>
  <c r="C2677" i="11" s="1"/>
  <c r="D2678" i="11"/>
  <c r="A2677" i="11"/>
  <c r="B2582" i="6"/>
  <c r="C2582" i="6" s="1"/>
  <c r="D2583" i="6"/>
  <c r="A2582" i="6"/>
  <c r="D2683" i="23"/>
  <c r="A2682" i="23"/>
  <c r="B2682" i="23"/>
  <c r="C2682" i="23" s="1"/>
  <c r="D2684" i="23" l="1"/>
  <c r="A2683" i="23"/>
  <c r="B2683" i="23"/>
  <c r="C2683" i="23" s="1"/>
  <c r="D2584" i="6"/>
  <c r="B2583" i="6"/>
  <c r="C2583" i="6" s="1"/>
  <c r="A2583" i="6"/>
  <c r="D2679" i="11"/>
  <c r="A2678" i="11"/>
  <c r="B2678" i="11"/>
  <c r="C2678" i="11" s="1"/>
  <c r="F2548" i="11" a="1"/>
  <c r="F2548" i="11" s="1"/>
  <c r="G2548" i="23" a="1"/>
  <c r="G2548" i="11" a="1"/>
  <c r="G2548" i="11" l="1"/>
  <c r="G2548" i="23"/>
  <c r="A2584" i="6"/>
  <c r="B2584" i="6"/>
  <c r="C2584" i="6" s="1"/>
  <c r="D2585" i="6"/>
  <c r="D2680" i="11"/>
  <c r="A2679" i="11"/>
  <c r="B2679" i="11"/>
  <c r="C2679" i="11" s="1"/>
  <c r="A2684" i="23"/>
  <c r="D2685" i="23"/>
  <c r="B2684" i="23"/>
  <c r="C2684" i="23" s="1"/>
  <c r="A2680" i="11" l="1"/>
  <c r="B2680" i="11"/>
  <c r="C2680" i="11" s="1"/>
  <c r="D2681" i="11"/>
  <c r="D2686" i="23"/>
  <c r="A2685" i="23"/>
  <c r="B2685" i="23"/>
  <c r="C2685" i="23" s="1"/>
  <c r="B2585" i="6"/>
  <c r="C2585" i="6" s="1"/>
  <c r="A2585" i="6"/>
  <c r="D2586" i="6"/>
  <c r="F2549" i="11" a="1"/>
  <c r="F2549" i="11" s="1"/>
  <c r="G2549" i="23" a="1"/>
  <c r="G2549" i="11" a="1"/>
  <c r="G2549" i="11" l="1"/>
  <c r="G2549" i="23"/>
  <c r="D2587" i="6"/>
  <c r="A2586" i="6"/>
  <c r="B2586" i="6"/>
  <c r="C2586" i="6" s="1"/>
  <c r="A2686" i="23"/>
  <c r="D2687" i="23"/>
  <c r="B2686" i="23"/>
  <c r="C2686" i="23" s="1"/>
  <c r="D2682" i="11"/>
  <c r="A2681" i="11"/>
  <c r="B2681" i="11"/>
  <c r="C2681" i="11" s="1"/>
  <c r="A2687" i="23" l="1"/>
  <c r="B2687" i="23"/>
  <c r="C2687" i="23" s="1"/>
  <c r="D2688" i="23"/>
  <c r="A2682" i="11"/>
  <c r="D2683" i="11"/>
  <c r="B2682" i="11"/>
  <c r="C2682" i="11" s="1"/>
  <c r="A2587" i="6"/>
  <c r="B2587" i="6"/>
  <c r="C2587" i="6" s="1"/>
  <c r="D2588" i="6"/>
  <c r="F2550" i="11" a="1"/>
  <c r="F2550" i="11" s="1"/>
  <c r="G2550" i="23" a="1"/>
  <c r="G2550" i="11" a="1"/>
  <c r="G2550" i="11" l="1"/>
  <c r="G2550" i="23"/>
  <c r="D2684" i="11"/>
  <c r="A2683" i="11"/>
  <c r="B2683" i="11"/>
  <c r="C2683" i="11" s="1"/>
  <c r="D2689" i="23"/>
  <c r="B2688" i="23"/>
  <c r="C2688" i="23" s="1"/>
  <c r="A2688" i="23"/>
  <c r="B2588" i="6"/>
  <c r="C2588" i="6" s="1"/>
  <c r="A2588" i="6"/>
  <c r="D2589" i="6"/>
  <c r="B2589" i="6" l="1"/>
  <c r="C2589" i="6" s="1"/>
  <c r="A2589" i="6"/>
  <c r="D2590" i="6"/>
  <c r="A2689" i="23"/>
  <c r="D2690" i="23"/>
  <c r="B2689" i="23"/>
  <c r="C2689" i="23" s="1"/>
  <c r="D2685" i="11"/>
  <c r="B2684" i="11"/>
  <c r="C2684" i="11" s="1"/>
  <c r="A2684" i="11"/>
  <c r="F2551" i="11" a="1"/>
  <c r="F2551" i="11" s="1"/>
  <c r="G2551" i="23" a="1"/>
  <c r="G2551" i="11" a="1"/>
  <c r="G2551" i="11" l="1"/>
  <c r="G2551" i="23"/>
  <c r="D2691" i="23"/>
  <c r="A2690" i="23"/>
  <c r="B2690" i="23"/>
  <c r="C2690" i="23" s="1"/>
  <c r="B2590" i="6"/>
  <c r="C2590" i="6" s="1"/>
  <c r="D2591" i="6"/>
  <c r="A2590" i="6"/>
  <c r="A2685" i="11"/>
  <c r="D2686" i="11"/>
  <c r="B2685" i="11"/>
  <c r="C2685" i="11" s="1"/>
  <c r="D2687" i="11" l="1"/>
  <c r="A2686" i="11"/>
  <c r="B2686" i="11"/>
  <c r="C2686" i="11" s="1"/>
  <c r="A2591" i="6"/>
  <c r="D2592" i="6"/>
  <c r="B2591" i="6"/>
  <c r="C2591" i="6" s="1"/>
  <c r="A2691" i="23"/>
  <c r="B2691" i="23"/>
  <c r="C2691" i="23" s="1"/>
  <c r="D2692" i="23"/>
  <c r="F2552" i="11" a="1"/>
  <c r="F2552" i="11" s="1"/>
  <c r="G2552" i="23" a="1"/>
  <c r="G2552" i="11" a="1"/>
  <c r="G2552" i="11" l="1"/>
  <c r="G2552" i="23"/>
  <c r="A2692" i="23"/>
  <c r="B2692" i="23"/>
  <c r="C2692" i="23" s="1"/>
  <c r="D2693" i="23"/>
  <c r="B2592" i="6"/>
  <c r="C2592" i="6" s="1"/>
  <c r="A2592" i="6"/>
  <c r="D2593" i="6"/>
  <c r="B2687" i="11"/>
  <c r="C2687" i="11" s="1"/>
  <c r="A2687" i="11"/>
  <c r="D2688" i="11"/>
  <c r="A2693" i="23" l="1"/>
  <c r="B2693" i="23"/>
  <c r="C2693" i="23" s="1"/>
  <c r="D2694" i="23"/>
  <c r="A2688" i="11"/>
  <c r="B2688" i="11"/>
  <c r="C2688" i="11" s="1"/>
  <c r="D2689" i="11"/>
  <c r="A2593" i="6"/>
  <c r="D2594" i="6"/>
  <c r="B2593" i="6"/>
  <c r="C2593" i="6" s="1"/>
  <c r="F2553" i="11" a="1"/>
  <c r="F2553" i="11" s="1"/>
  <c r="G2553" i="23" a="1"/>
  <c r="G2553" i="11" a="1"/>
  <c r="G2553" i="11" l="1"/>
  <c r="G2553" i="23"/>
  <c r="A2689" i="11"/>
  <c r="D2690" i="11"/>
  <c r="B2689" i="11"/>
  <c r="C2689" i="11" s="1"/>
  <c r="B2594" i="6"/>
  <c r="C2594" i="6" s="1"/>
  <c r="D2595" i="6"/>
  <c r="A2594" i="6"/>
  <c r="B2694" i="23"/>
  <c r="C2694" i="23" s="1"/>
  <c r="A2694" i="23"/>
  <c r="D2695" i="23"/>
  <c r="D2596" i="6" l="1"/>
  <c r="B2595" i="6"/>
  <c r="C2595" i="6" s="1"/>
  <c r="A2595" i="6"/>
  <c r="B2695" i="23"/>
  <c r="C2695" i="23" s="1"/>
  <c r="D2696" i="23"/>
  <c r="A2695" i="23"/>
  <c r="A2690" i="11"/>
  <c r="B2690" i="11"/>
  <c r="C2690" i="11" s="1"/>
  <c r="D2691" i="11"/>
  <c r="F2554" i="11" a="1"/>
  <c r="F2554" i="11" s="1"/>
  <c r="G2554" i="23" a="1"/>
  <c r="G2554" i="11" a="1"/>
  <c r="G2554" i="11" l="1"/>
  <c r="G2554" i="23"/>
  <c r="B2696" i="23"/>
  <c r="C2696" i="23" s="1"/>
  <c r="D2697" i="23"/>
  <c r="A2696" i="23"/>
  <c r="B2691" i="11"/>
  <c r="C2691" i="11" s="1"/>
  <c r="D2692" i="11"/>
  <c r="A2691" i="11"/>
  <c r="A2596" i="6"/>
  <c r="D2597" i="6"/>
  <c r="B2596" i="6"/>
  <c r="C2596" i="6" s="1"/>
  <c r="D2698" i="23" l="1"/>
  <c r="B2697" i="23"/>
  <c r="C2697" i="23" s="1"/>
  <c r="A2697" i="23"/>
  <c r="D2598" i="6"/>
  <c r="B2597" i="6"/>
  <c r="C2597" i="6" s="1"/>
  <c r="A2597" i="6"/>
  <c r="D2693" i="11"/>
  <c r="A2692" i="11"/>
  <c r="B2692" i="11"/>
  <c r="C2692" i="11" s="1"/>
  <c r="F2555" i="11" a="1"/>
  <c r="F2555" i="11" s="1"/>
  <c r="G2555" i="23" a="1"/>
  <c r="G2555" i="11" a="1"/>
  <c r="G2555" i="11" l="1"/>
  <c r="G2555" i="23"/>
  <c r="B2598" i="6"/>
  <c r="C2598" i="6" s="1"/>
  <c r="D2599" i="6"/>
  <c r="A2598" i="6"/>
  <c r="D2694" i="11"/>
  <c r="A2693" i="11"/>
  <c r="B2693" i="11"/>
  <c r="C2693" i="11" s="1"/>
  <c r="D2699" i="23"/>
  <c r="A2698" i="23"/>
  <c r="B2698" i="23"/>
  <c r="C2698" i="23" s="1"/>
  <c r="A2699" i="23" l="1"/>
  <c r="B2699" i="23"/>
  <c r="C2699" i="23" s="1"/>
  <c r="D2700" i="23"/>
  <c r="B2694" i="11"/>
  <c r="C2694" i="11" s="1"/>
  <c r="D2695" i="11"/>
  <c r="A2694" i="11"/>
  <c r="D2600" i="6"/>
  <c r="B2599" i="6"/>
  <c r="C2599" i="6" s="1"/>
  <c r="A2599" i="6"/>
  <c r="F2556" i="11" a="1"/>
  <c r="F2556" i="11" s="1"/>
  <c r="G2556" i="23" a="1"/>
  <c r="G2556" i="11" a="1"/>
  <c r="G2556" i="11" l="1"/>
  <c r="G2556" i="23"/>
  <c r="B2600" i="6"/>
  <c r="C2600" i="6" s="1"/>
  <c r="D2601" i="6"/>
  <c r="A2600" i="6"/>
  <c r="A2700" i="23"/>
  <c r="D2701" i="23"/>
  <c r="B2700" i="23"/>
  <c r="C2700" i="23" s="1"/>
  <c r="D2696" i="11"/>
  <c r="B2695" i="11"/>
  <c r="C2695" i="11" s="1"/>
  <c r="A2695" i="11"/>
  <c r="A2696" i="11" l="1"/>
  <c r="B2696" i="11"/>
  <c r="C2696" i="11" s="1"/>
  <c r="D2697" i="11"/>
  <c r="A2601" i="6"/>
  <c r="B2601" i="6"/>
  <c r="C2601" i="6" s="1"/>
  <c r="D2602" i="6"/>
  <c r="A2701" i="23"/>
  <c r="D2702" i="23"/>
  <c r="B2701" i="23"/>
  <c r="C2701" i="23" s="1"/>
  <c r="F2557" i="11" a="1"/>
  <c r="F2557" i="11" s="1"/>
  <c r="G2557" i="23" a="1"/>
  <c r="G2557" i="11" a="1"/>
  <c r="G2557" i="11" l="1"/>
  <c r="G2557" i="23"/>
  <c r="B2702" i="23"/>
  <c r="C2702" i="23" s="1"/>
  <c r="A2702" i="23"/>
  <c r="D2703" i="23"/>
  <c r="D2603" i="6"/>
  <c r="A2602" i="6"/>
  <c r="B2602" i="6"/>
  <c r="C2602" i="6" s="1"/>
  <c r="D2698" i="11"/>
  <c r="A2697" i="11"/>
  <c r="B2697" i="11"/>
  <c r="C2697" i="11" s="1"/>
  <c r="A2698" i="11" l="1"/>
  <c r="B2698" i="11"/>
  <c r="C2698" i="11" s="1"/>
  <c r="D2699" i="11"/>
  <c r="D2704" i="23"/>
  <c r="B2703" i="23"/>
  <c r="C2703" i="23" s="1"/>
  <c r="A2703" i="23"/>
  <c r="A2603" i="6"/>
  <c r="D2604" i="6"/>
  <c r="B2603" i="6"/>
  <c r="C2603" i="6" s="1"/>
  <c r="F2558" i="11" a="1"/>
  <c r="F2558" i="11" s="1"/>
  <c r="G2558" i="23" a="1"/>
  <c r="G2558" i="11" a="1"/>
  <c r="G2558" i="11" l="1"/>
  <c r="G2558" i="23"/>
  <c r="B2604" i="6"/>
  <c r="C2604" i="6" s="1"/>
  <c r="A2604" i="6"/>
  <c r="D2605" i="6"/>
  <c r="B2704" i="23"/>
  <c r="C2704" i="23" s="1"/>
  <c r="A2704" i="23"/>
  <c r="D2705" i="23"/>
  <c r="A2699" i="11"/>
  <c r="B2699" i="11"/>
  <c r="C2699" i="11" s="1"/>
  <c r="D2700" i="11"/>
  <c r="B2705" i="23" l="1"/>
  <c r="C2705" i="23" s="1"/>
  <c r="D2706" i="23"/>
  <c r="A2705" i="23"/>
  <c r="A2700" i="11"/>
  <c r="B2700" i="11"/>
  <c r="C2700" i="11" s="1"/>
  <c r="D2701" i="11"/>
  <c r="B2605" i="6"/>
  <c r="C2605" i="6" s="1"/>
  <c r="D2606" i="6"/>
  <c r="A2605" i="6"/>
  <c r="F2559" i="11" a="1"/>
  <c r="F2559" i="11" s="1"/>
  <c r="G2559" i="23" a="1"/>
  <c r="G2559" i="11" a="1"/>
  <c r="G2559" i="11" l="1"/>
  <c r="G2559" i="23"/>
  <c r="B2606" i="6"/>
  <c r="C2606" i="6" s="1"/>
  <c r="A2606" i="6"/>
  <c r="D2607" i="6"/>
  <c r="D2702" i="11"/>
  <c r="B2701" i="11"/>
  <c r="C2701" i="11" s="1"/>
  <c r="A2701" i="11"/>
  <c r="B2706" i="23"/>
  <c r="C2706" i="23" s="1"/>
  <c r="A2706" i="23"/>
  <c r="D2707" i="23"/>
  <c r="B2707" i="23" l="1"/>
  <c r="C2707" i="23" s="1"/>
  <c r="D2708" i="23"/>
  <c r="A2707" i="23"/>
  <c r="B2702" i="11"/>
  <c r="C2702" i="11" s="1"/>
  <c r="D2703" i="11"/>
  <c r="A2702" i="11"/>
  <c r="B2607" i="6"/>
  <c r="C2607" i="6" s="1"/>
  <c r="A2607" i="6"/>
  <c r="D2608" i="6"/>
  <c r="F2560" i="11" a="1"/>
  <c r="F2560" i="11" s="1"/>
  <c r="G2560" i="23" a="1"/>
  <c r="G2560" i="11" a="1"/>
  <c r="G2560" i="11" l="1"/>
  <c r="G2560" i="23"/>
  <c r="A2703" i="11"/>
  <c r="D2704" i="11"/>
  <c r="B2703" i="11"/>
  <c r="C2703" i="11" s="1"/>
  <c r="B2608" i="6"/>
  <c r="C2608" i="6" s="1"/>
  <c r="D2609" i="6"/>
  <c r="A2608" i="6"/>
  <c r="A2708" i="23"/>
  <c r="D2709" i="23"/>
  <c r="B2708" i="23"/>
  <c r="C2708" i="23" s="1"/>
  <c r="D2610" i="6" l="1"/>
  <c r="A2609" i="6"/>
  <c r="B2609" i="6"/>
  <c r="C2609" i="6" s="1"/>
  <c r="A2704" i="11"/>
  <c r="D2705" i="11"/>
  <c r="B2704" i="11"/>
  <c r="C2704" i="11" s="1"/>
  <c r="D2710" i="23"/>
  <c r="B2709" i="23"/>
  <c r="C2709" i="23" s="1"/>
  <c r="A2709" i="23"/>
  <c r="F2561" i="11" a="1"/>
  <c r="F2561" i="11" s="1"/>
  <c r="G2561" i="23" a="1"/>
  <c r="G2561" i="11" a="1"/>
  <c r="G2561" i="11" l="1"/>
  <c r="G2561" i="23"/>
  <c r="A2705" i="11"/>
  <c r="D2706" i="11"/>
  <c r="B2705" i="11"/>
  <c r="C2705" i="11" s="1"/>
  <c r="A2710" i="23"/>
  <c r="D2711" i="23"/>
  <c r="B2710" i="23"/>
  <c r="C2710" i="23" s="1"/>
  <c r="B2610" i="6"/>
  <c r="C2610" i="6" s="1"/>
  <c r="A2610" i="6"/>
  <c r="D2611" i="6"/>
  <c r="D2612" i="6" l="1"/>
  <c r="A2611" i="6"/>
  <c r="B2611" i="6"/>
  <c r="C2611" i="6" s="1"/>
  <c r="D2712" i="23"/>
  <c r="B2711" i="23"/>
  <c r="C2711" i="23" s="1"/>
  <c r="A2711" i="23"/>
  <c r="D2707" i="11"/>
  <c r="B2706" i="11"/>
  <c r="C2706" i="11" s="1"/>
  <c r="A2706" i="11"/>
  <c r="F2562" i="11" a="1"/>
  <c r="F2562" i="11" s="1"/>
  <c r="G2562" i="23" a="1"/>
  <c r="G2562" i="11" a="1"/>
  <c r="G2562" i="11" l="1"/>
  <c r="G2562" i="23"/>
  <c r="B2712" i="23"/>
  <c r="C2712" i="23" s="1"/>
  <c r="D2713" i="23"/>
  <c r="A2712" i="23"/>
  <c r="D2708" i="11"/>
  <c r="B2707" i="11"/>
  <c r="C2707" i="11" s="1"/>
  <c r="A2707" i="11"/>
  <c r="A2612" i="6"/>
  <c r="B2612" i="6"/>
  <c r="C2612" i="6" s="1"/>
  <c r="D2613" i="6"/>
  <c r="A2613" i="6" l="1"/>
  <c r="B2613" i="6"/>
  <c r="C2613" i="6" s="1"/>
  <c r="D2614" i="6"/>
  <c r="A2708" i="11"/>
  <c r="B2708" i="11"/>
  <c r="C2708" i="11" s="1"/>
  <c r="D2709" i="11"/>
  <c r="D2714" i="23"/>
  <c r="B2713" i="23"/>
  <c r="C2713" i="23" s="1"/>
  <c r="A2713" i="23"/>
  <c r="F2563" i="11" a="1"/>
  <c r="F2563" i="11" s="1"/>
  <c r="G2563" i="23" a="1"/>
  <c r="G2563" i="11" a="1"/>
  <c r="G2563" i="11" l="1"/>
  <c r="G2563" i="23"/>
  <c r="A2709" i="11"/>
  <c r="B2709" i="11"/>
  <c r="C2709" i="11" s="1"/>
  <c r="D2710" i="11"/>
  <c r="B2614" i="6"/>
  <c r="C2614" i="6" s="1"/>
  <c r="A2614" i="6"/>
  <c r="D2615" i="6"/>
  <c r="D2715" i="23"/>
  <c r="B2714" i="23"/>
  <c r="C2714" i="23" s="1"/>
  <c r="A2714" i="23"/>
  <c r="D2616" i="6" l="1"/>
  <c r="A2615" i="6"/>
  <c r="B2615" i="6"/>
  <c r="C2615" i="6" s="1"/>
  <c r="B2710" i="11"/>
  <c r="C2710" i="11" s="1"/>
  <c r="A2710" i="11"/>
  <c r="D2711" i="11"/>
  <c r="D2716" i="23"/>
  <c r="B2715" i="23"/>
  <c r="C2715" i="23" s="1"/>
  <c r="A2715" i="23"/>
  <c r="F2564" i="11" a="1"/>
  <c r="F2564" i="11" s="1"/>
  <c r="G2564" i="23" a="1"/>
  <c r="G2564" i="11" a="1"/>
  <c r="G2564" i="11" l="1"/>
  <c r="G2564" i="23"/>
  <c r="D2717" i="23"/>
  <c r="A2716" i="23"/>
  <c r="B2716" i="23"/>
  <c r="C2716" i="23" s="1"/>
  <c r="B2711" i="11"/>
  <c r="C2711" i="11" s="1"/>
  <c r="A2711" i="11"/>
  <c r="D2712" i="11"/>
  <c r="B2616" i="6"/>
  <c r="C2616" i="6" s="1"/>
  <c r="D2617" i="6"/>
  <c r="A2616" i="6"/>
  <c r="F2565" i="11" l="1" a="1"/>
  <c r="F2565" i="11" s="1"/>
  <c r="A2617" i="6"/>
  <c r="D2618" i="6"/>
  <c r="B2617" i="6"/>
  <c r="C2617" i="6" s="1"/>
  <c r="A2712" i="11"/>
  <c r="D2713" i="11"/>
  <c r="B2712" i="11"/>
  <c r="C2712" i="11" s="1"/>
  <c r="D2718" i="23"/>
  <c r="A2717" i="23"/>
  <c r="B2717" i="23"/>
  <c r="C2717" i="23" s="1"/>
  <c r="G2565" i="23" a="1"/>
  <c r="G2565" i="11" a="1"/>
  <c r="G2565" i="11" l="1"/>
  <c r="G2565" i="23"/>
  <c r="B2718" i="23"/>
  <c r="C2718" i="23" s="1"/>
  <c r="D2719" i="23"/>
  <c r="A2718" i="23"/>
  <c r="D2714" i="11"/>
  <c r="A2713" i="11"/>
  <c r="B2713" i="11"/>
  <c r="C2713" i="11" s="1"/>
  <c r="A2618" i="6"/>
  <c r="D2619" i="6"/>
  <c r="B2618" i="6"/>
  <c r="C2618" i="6" s="1"/>
  <c r="F2566" i="11" l="1" a="1"/>
  <c r="F2566" i="11" s="1"/>
  <c r="B2619" i="6"/>
  <c r="C2619" i="6" s="1"/>
  <c r="D2620" i="6"/>
  <c r="A2619" i="6"/>
  <c r="A2714" i="11"/>
  <c r="D2715" i="11"/>
  <c r="B2714" i="11"/>
  <c r="C2714" i="11" s="1"/>
  <c r="B2719" i="23"/>
  <c r="C2719" i="23" s="1"/>
  <c r="A2719" i="23"/>
  <c r="D2720" i="23"/>
  <c r="G2566" i="23" a="1"/>
  <c r="G2566" i="11" a="1"/>
  <c r="G2566" i="11" l="1"/>
  <c r="G2566" i="23"/>
  <c r="D2721" i="23"/>
  <c r="B2720" i="23"/>
  <c r="C2720" i="23" s="1"/>
  <c r="A2720" i="23"/>
  <c r="B2715" i="11"/>
  <c r="C2715" i="11" s="1"/>
  <c r="A2715" i="11"/>
  <c r="D2716" i="11"/>
  <c r="A2620" i="6"/>
  <c r="B2620" i="6"/>
  <c r="C2620" i="6" s="1"/>
  <c r="D2621" i="6"/>
  <c r="D2717" i="11" l="1"/>
  <c r="B2716" i="11"/>
  <c r="C2716" i="11" s="1"/>
  <c r="A2716" i="11"/>
  <c r="D2722" i="23"/>
  <c r="A2721" i="23"/>
  <c r="B2721" i="23"/>
  <c r="C2721" i="23" s="1"/>
  <c r="B2621" i="6"/>
  <c r="C2621" i="6" s="1"/>
  <c r="A2621" i="6"/>
  <c r="D2622" i="6"/>
  <c r="F2567" i="11" a="1"/>
  <c r="F2567" i="11" s="1"/>
  <c r="G2567" i="23" a="1"/>
  <c r="G2567" i="11" a="1"/>
  <c r="G2567" i="11" l="1"/>
  <c r="G2567" i="23"/>
  <c r="D2623" i="6"/>
  <c r="A2622" i="6"/>
  <c r="B2622" i="6"/>
  <c r="C2622" i="6" s="1"/>
  <c r="D2723" i="23"/>
  <c r="A2722" i="23"/>
  <c r="B2722" i="23"/>
  <c r="C2722" i="23" s="1"/>
  <c r="A2717" i="11"/>
  <c r="B2717" i="11"/>
  <c r="C2717" i="11" s="1"/>
  <c r="D2718" i="11"/>
  <c r="B2723" i="23" l="1"/>
  <c r="C2723" i="23" s="1"/>
  <c r="D2724" i="23"/>
  <c r="A2723" i="23"/>
  <c r="F2568" i="11" a="1"/>
  <c r="F2568" i="11" s="1"/>
  <c r="A2718" i="11"/>
  <c r="B2718" i="11"/>
  <c r="C2718" i="11" s="1"/>
  <c r="D2719" i="11"/>
  <c r="A2623" i="6"/>
  <c r="D2624" i="6"/>
  <c r="B2623" i="6"/>
  <c r="C2623" i="6" s="1"/>
  <c r="G2568" i="23" a="1"/>
  <c r="G2568" i="11" a="1"/>
  <c r="G2568" i="11" l="1"/>
  <c r="G2568" i="23"/>
  <c r="D2625" i="6"/>
  <c r="B2624" i="6"/>
  <c r="C2624" i="6" s="1"/>
  <c r="A2624" i="6"/>
  <c r="B2719" i="11"/>
  <c r="C2719" i="11" s="1"/>
  <c r="D2720" i="11"/>
  <c r="A2719" i="11"/>
  <c r="B2724" i="23"/>
  <c r="C2724" i="23" s="1"/>
  <c r="D2725" i="23"/>
  <c r="A2724" i="23"/>
  <c r="F2569" i="11" l="1" a="1"/>
  <c r="F2569" i="11" s="1"/>
  <c r="D2726" i="23"/>
  <c r="B2725" i="23"/>
  <c r="C2725" i="23" s="1"/>
  <c r="A2725" i="23"/>
  <c r="B2720" i="11"/>
  <c r="C2720" i="11" s="1"/>
  <c r="D2721" i="11"/>
  <c r="A2720" i="11"/>
  <c r="D2626" i="6"/>
  <c r="B2625" i="6"/>
  <c r="C2625" i="6" s="1"/>
  <c r="A2625" i="6"/>
  <c r="G2569" i="23" a="1"/>
  <c r="G2569" i="11" a="1"/>
  <c r="G2569" i="11" l="1"/>
  <c r="G2569" i="23"/>
  <c r="B2626" i="6"/>
  <c r="C2626" i="6" s="1"/>
  <c r="A2626" i="6"/>
  <c r="D2627" i="6"/>
  <c r="B2721" i="11"/>
  <c r="C2721" i="11" s="1"/>
  <c r="A2721" i="11"/>
  <c r="D2722" i="11"/>
  <c r="D2727" i="23"/>
  <c r="A2726" i="23"/>
  <c r="B2726" i="23"/>
  <c r="C2726" i="23" s="1"/>
  <c r="D2728" i="23" l="1"/>
  <c r="A2727" i="23"/>
  <c r="B2727" i="23"/>
  <c r="C2727" i="23" s="1"/>
  <c r="B2627" i="6"/>
  <c r="C2627" i="6" s="1"/>
  <c r="D2628" i="6"/>
  <c r="A2627" i="6"/>
  <c r="F2570" i="11" a="1"/>
  <c r="F2570" i="11" s="1"/>
  <c r="B2722" i="11"/>
  <c r="C2722" i="11" s="1"/>
  <c r="A2722" i="11"/>
  <c r="D2723" i="11"/>
  <c r="G2570" i="23" a="1"/>
  <c r="G2570" i="11" a="1"/>
  <c r="G2570" i="11" l="1"/>
  <c r="G2570" i="23"/>
  <c r="D2724" i="11"/>
  <c r="B2723" i="11"/>
  <c r="C2723" i="11" s="1"/>
  <c r="A2723" i="11"/>
  <c r="D2629" i="6"/>
  <c r="B2628" i="6"/>
  <c r="C2628" i="6" s="1"/>
  <c r="A2628" i="6"/>
  <c r="A2728" i="23"/>
  <c r="B2728" i="23"/>
  <c r="C2728" i="23" s="1"/>
  <c r="D2729" i="23"/>
  <c r="F2571" i="11" l="1" a="1"/>
  <c r="F2571" i="11" s="1"/>
  <c r="D2730" i="23"/>
  <c r="B2729" i="23"/>
  <c r="C2729" i="23" s="1"/>
  <c r="A2729" i="23"/>
  <c r="D2630" i="6"/>
  <c r="B2629" i="6"/>
  <c r="C2629" i="6" s="1"/>
  <c r="A2629" i="6"/>
  <c r="B2724" i="11"/>
  <c r="C2724" i="11" s="1"/>
  <c r="A2724" i="11"/>
  <c r="D2725" i="11"/>
  <c r="G2571" i="23" a="1"/>
  <c r="G2571" i="11" a="1"/>
  <c r="G2571" i="11" l="1"/>
  <c r="G2571" i="23"/>
  <c r="D2726" i="11"/>
  <c r="A2725" i="11"/>
  <c r="B2725" i="11"/>
  <c r="C2725" i="11" s="1"/>
  <c r="A2630" i="6"/>
  <c r="B2630" i="6"/>
  <c r="C2630" i="6" s="1"/>
  <c r="D2631" i="6"/>
  <c r="A2730" i="23"/>
  <c r="D2731" i="23"/>
  <c r="B2730" i="23"/>
  <c r="C2730" i="23" s="1"/>
  <c r="B2731" i="23" l="1"/>
  <c r="C2731" i="23" s="1"/>
  <c r="A2731" i="23"/>
  <c r="D2732" i="23"/>
  <c r="A2631" i="6"/>
  <c r="B2631" i="6"/>
  <c r="C2631" i="6" s="1"/>
  <c r="D2632" i="6"/>
  <c r="B2726" i="11"/>
  <c r="C2726" i="11" s="1"/>
  <c r="A2726" i="11"/>
  <c r="D2727" i="11"/>
  <c r="F2572" i="11" a="1"/>
  <c r="F2572" i="11" s="1"/>
  <c r="G2572" i="23" a="1"/>
  <c r="G2572" i="11" a="1"/>
  <c r="G2572" i="11" l="1"/>
  <c r="G2572" i="23"/>
  <c r="A2732" i="23"/>
  <c r="B2732" i="23"/>
  <c r="C2732" i="23" s="1"/>
  <c r="D2733" i="23"/>
  <c r="A2727" i="11"/>
  <c r="D2728" i="11"/>
  <c r="B2727" i="11"/>
  <c r="C2727" i="11" s="1"/>
  <c r="B2632" i="6"/>
  <c r="C2632" i="6" s="1"/>
  <c r="D2633" i="6"/>
  <c r="A2632" i="6"/>
  <c r="A2633" i="6" l="1"/>
  <c r="D2634" i="6"/>
  <c r="B2633" i="6"/>
  <c r="C2633" i="6" s="1"/>
  <c r="A2728" i="11"/>
  <c r="D2729" i="11"/>
  <c r="B2728" i="11"/>
  <c r="C2728" i="11" s="1"/>
  <c r="D2734" i="23"/>
  <c r="A2733" i="23"/>
  <c r="B2733" i="23"/>
  <c r="C2733" i="23" s="1"/>
  <c r="F2573" i="11" a="1"/>
  <c r="F2573" i="11" s="1"/>
  <c r="G2573" i="23" a="1"/>
  <c r="G2573" i="11" a="1"/>
  <c r="G2573" i="11" l="1"/>
  <c r="G2573" i="23"/>
  <c r="D2730" i="11"/>
  <c r="B2729" i="11"/>
  <c r="C2729" i="11" s="1"/>
  <c r="A2729" i="11"/>
  <c r="D2735" i="23"/>
  <c r="B2734" i="23"/>
  <c r="C2734" i="23" s="1"/>
  <c r="A2734" i="23"/>
  <c r="B2634" i="6"/>
  <c r="C2634" i="6" s="1"/>
  <c r="D2635" i="6"/>
  <c r="A2634" i="6"/>
  <c r="D2636" i="6" l="1"/>
  <c r="A2635" i="6"/>
  <c r="B2635" i="6"/>
  <c r="C2635" i="6" s="1"/>
  <c r="A2735" i="23"/>
  <c r="D2736" i="23"/>
  <c r="B2735" i="23"/>
  <c r="C2735" i="23" s="1"/>
  <c r="D2731" i="11"/>
  <c r="A2730" i="11"/>
  <c r="B2730" i="11"/>
  <c r="C2730" i="11" s="1"/>
  <c r="F2574" i="11" a="1"/>
  <c r="F2574" i="11" s="1"/>
  <c r="G2574" i="23" a="1"/>
  <c r="G2574" i="11" a="1"/>
  <c r="G2574" i="11" l="1"/>
  <c r="G2574" i="23"/>
  <c r="D2737" i="23"/>
  <c r="B2736" i="23"/>
  <c r="C2736" i="23" s="1"/>
  <c r="A2736" i="23"/>
  <c r="D2732" i="11"/>
  <c r="B2731" i="11"/>
  <c r="C2731" i="11" s="1"/>
  <c r="A2731" i="11"/>
  <c r="A2636" i="6"/>
  <c r="D2637" i="6"/>
  <c r="B2636" i="6"/>
  <c r="C2636" i="6" s="1"/>
  <c r="D2638" i="6" l="1"/>
  <c r="B2637" i="6"/>
  <c r="C2637" i="6" s="1"/>
  <c r="A2637" i="6"/>
  <c r="B2732" i="11"/>
  <c r="C2732" i="11" s="1"/>
  <c r="A2732" i="11"/>
  <c r="D2733" i="11"/>
  <c r="A2737" i="23"/>
  <c r="D2738" i="23"/>
  <c r="B2737" i="23"/>
  <c r="C2737" i="23" s="1"/>
  <c r="F2575" i="11" a="1"/>
  <c r="F2575" i="11" s="1"/>
  <c r="G2575" i="23" a="1"/>
  <c r="G2575" i="11" a="1"/>
  <c r="G2575" i="11" l="1"/>
  <c r="G2575" i="23"/>
  <c r="D2734" i="11"/>
  <c r="A2733" i="11"/>
  <c r="B2733" i="11"/>
  <c r="C2733" i="11" s="1"/>
  <c r="B2738" i="23"/>
  <c r="C2738" i="23" s="1"/>
  <c r="D2739" i="23"/>
  <c r="A2738" i="23"/>
  <c r="D2639" i="6"/>
  <c r="B2638" i="6"/>
  <c r="C2638" i="6" s="1"/>
  <c r="A2638" i="6"/>
  <c r="D2740" i="23" l="1"/>
  <c r="B2739" i="23"/>
  <c r="C2739" i="23" s="1"/>
  <c r="A2739" i="23"/>
  <c r="D2640" i="6"/>
  <c r="A2639" i="6"/>
  <c r="B2639" i="6"/>
  <c r="C2639" i="6" s="1"/>
  <c r="D2735" i="11"/>
  <c r="B2734" i="11"/>
  <c r="C2734" i="11" s="1"/>
  <c r="A2734" i="11"/>
  <c r="F2576" i="11" a="1"/>
  <c r="F2576" i="11" s="1"/>
  <c r="G2576" i="23" a="1"/>
  <c r="G2576" i="11" a="1"/>
  <c r="G2576" i="11" l="1"/>
  <c r="G2576" i="23"/>
  <c r="A2735" i="11"/>
  <c r="B2735" i="11"/>
  <c r="C2735" i="11" s="1"/>
  <c r="D2736" i="11"/>
  <c r="D2641" i="6"/>
  <c r="B2640" i="6"/>
  <c r="C2640" i="6" s="1"/>
  <c r="A2640" i="6"/>
  <c r="A2740" i="23"/>
  <c r="B2740" i="23"/>
  <c r="C2740" i="23" s="1"/>
  <c r="D2741" i="23"/>
  <c r="D2642" i="6" l="1"/>
  <c r="B2641" i="6"/>
  <c r="C2641" i="6" s="1"/>
  <c r="A2641" i="6"/>
  <c r="A2741" i="23"/>
  <c r="D2742" i="23"/>
  <c r="B2741" i="23"/>
  <c r="C2741" i="23" s="1"/>
  <c r="B2736" i="11"/>
  <c r="C2736" i="11" s="1"/>
  <c r="D2737" i="11"/>
  <c r="A2736" i="11"/>
  <c r="F2577" i="11" a="1"/>
  <c r="F2577" i="11" s="1"/>
  <c r="G2577" i="23" a="1"/>
  <c r="G2577" i="11" a="1"/>
  <c r="G2577" i="11" l="1"/>
  <c r="G2577" i="23"/>
  <c r="A2737" i="11"/>
  <c r="B2737" i="11"/>
  <c r="C2737" i="11" s="1"/>
  <c r="D2738" i="11"/>
  <c r="B2742" i="23"/>
  <c r="C2742" i="23" s="1"/>
  <c r="A2742" i="23"/>
  <c r="D2743" i="23"/>
  <c r="A2642" i="6"/>
  <c r="B2642" i="6"/>
  <c r="C2642" i="6" s="1"/>
  <c r="D2643" i="6"/>
  <c r="D2739" i="11" l="1"/>
  <c r="B2738" i="11"/>
  <c r="C2738" i="11" s="1"/>
  <c r="A2738" i="11"/>
  <c r="A2643" i="6"/>
  <c r="B2643" i="6"/>
  <c r="C2643" i="6" s="1"/>
  <c r="D2644" i="6"/>
  <c r="A2743" i="23"/>
  <c r="B2743" i="23"/>
  <c r="C2743" i="23" s="1"/>
  <c r="D2744" i="23"/>
  <c r="F2578" i="11" a="1"/>
  <c r="F2578" i="11" s="1"/>
  <c r="G2578" i="23" a="1"/>
  <c r="G2578" i="11" a="1"/>
  <c r="G2578" i="11" l="1"/>
  <c r="G2578" i="23"/>
  <c r="B2644" i="6"/>
  <c r="C2644" i="6" s="1"/>
  <c r="D2645" i="6"/>
  <c r="A2644" i="6"/>
  <c r="A2744" i="23"/>
  <c r="B2744" i="23"/>
  <c r="C2744" i="23" s="1"/>
  <c r="D2745" i="23"/>
  <c r="D2740" i="11"/>
  <c r="A2739" i="11"/>
  <c r="B2739" i="11"/>
  <c r="C2739" i="11" s="1"/>
  <c r="B2740" i="11" l="1"/>
  <c r="C2740" i="11" s="1"/>
  <c r="D2741" i="11"/>
  <c r="A2740" i="11"/>
  <c r="B2645" i="6"/>
  <c r="C2645" i="6" s="1"/>
  <c r="D2646" i="6"/>
  <c r="A2645" i="6"/>
  <c r="B2745" i="23"/>
  <c r="C2745" i="23" s="1"/>
  <c r="D2746" i="23"/>
  <c r="A2745" i="23"/>
  <c r="F2579" i="11" a="1"/>
  <c r="F2579" i="11" s="1"/>
  <c r="G2579" i="23" a="1"/>
  <c r="G2579" i="11" a="1"/>
  <c r="G2579" i="11" l="1"/>
  <c r="G2579" i="23"/>
  <c r="A2646" i="6"/>
  <c r="D2647" i="6"/>
  <c r="B2646" i="6"/>
  <c r="C2646" i="6" s="1"/>
  <c r="D2742" i="11"/>
  <c r="B2741" i="11"/>
  <c r="C2741" i="11" s="1"/>
  <c r="A2741" i="11"/>
  <c r="D2747" i="23"/>
  <c r="A2746" i="23"/>
  <c r="B2746" i="23"/>
  <c r="C2746" i="23" s="1"/>
  <c r="B2747" i="23" l="1"/>
  <c r="C2747" i="23" s="1"/>
  <c r="A2747" i="23"/>
  <c r="D2748" i="23"/>
  <c r="A2742" i="11"/>
  <c r="D2743" i="11"/>
  <c r="B2742" i="11"/>
  <c r="C2742" i="11" s="1"/>
  <c r="B2647" i="6"/>
  <c r="C2647" i="6" s="1"/>
  <c r="D2648" i="6"/>
  <c r="A2647" i="6"/>
  <c r="F2580" i="11" a="1"/>
  <c r="F2580" i="11" s="1"/>
  <c r="G2580" i="23" a="1"/>
  <c r="G2580" i="11" a="1"/>
  <c r="G2580" i="11" l="1"/>
  <c r="G2580" i="23"/>
  <c r="B2648" i="6"/>
  <c r="C2648" i="6" s="1"/>
  <c r="D2649" i="6"/>
  <c r="A2648" i="6"/>
  <c r="A2743" i="11"/>
  <c r="D2744" i="11"/>
  <c r="B2743" i="11"/>
  <c r="C2743" i="11" s="1"/>
  <c r="D2749" i="23"/>
  <c r="A2748" i="23"/>
  <c r="B2748" i="23"/>
  <c r="C2748" i="23" s="1"/>
  <c r="D2750" i="23" l="1"/>
  <c r="A2749" i="23"/>
  <c r="B2749" i="23"/>
  <c r="C2749" i="23" s="1"/>
  <c r="B2744" i="11"/>
  <c r="C2744" i="11" s="1"/>
  <c r="D2745" i="11"/>
  <c r="A2744" i="11"/>
  <c r="B2649" i="6"/>
  <c r="C2649" i="6" s="1"/>
  <c r="D2650" i="6"/>
  <c r="A2649" i="6"/>
  <c r="F2581" i="11" a="1"/>
  <c r="F2581" i="11" s="1"/>
  <c r="G2581" i="23" a="1"/>
  <c r="G2581" i="11" a="1"/>
  <c r="G2581" i="11" l="1"/>
  <c r="G2581" i="23"/>
  <c r="A2745" i="11"/>
  <c r="B2745" i="11"/>
  <c r="C2745" i="11" s="1"/>
  <c r="D2746" i="11"/>
  <c r="D2651" i="6"/>
  <c r="B2650" i="6"/>
  <c r="C2650" i="6" s="1"/>
  <c r="A2650" i="6"/>
  <c r="B2750" i="23"/>
  <c r="C2750" i="23" s="1"/>
  <c r="D2751" i="23"/>
  <c r="A2750" i="23"/>
  <c r="A2751" i="23" l="1"/>
  <c r="D2752" i="23"/>
  <c r="B2751" i="23"/>
  <c r="C2751" i="23" s="1"/>
  <c r="A2651" i="6"/>
  <c r="D2652" i="6"/>
  <c r="B2651" i="6"/>
  <c r="C2651" i="6" s="1"/>
  <c r="D2747" i="11"/>
  <c r="A2746" i="11"/>
  <c r="B2746" i="11"/>
  <c r="C2746" i="11" s="1"/>
  <c r="F2582" i="11" a="1"/>
  <c r="F2582" i="11" s="1"/>
  <c r="G2582" i="23" a="1"/>
  <c r="G2582" i="11" a="1"/>
  <c r="G2582" i="11" l="1"/>
  <c r="G2582" i="23"/>
  <c r="D2753" i="23"/>
  <c r="A2752" i="23"/>
  <c r="B2752" i="23"/>
  <c r="C2752" i="23" s="1"/>
  <c r="D2748" i="11"/>
  <c r="A2747" i="11"/>
  <c r="B2747" i="11"/>
  <c r="C2747" i="11" s="1"/>
  <c r="A2652" i="6"/>
  <c r="D2653" i="6"/>
  <c r="B2652" i="6"/>
  <c r="C2652" i="6" s="1"/>
  <c r="A2748" i="11" l="1"/>
  <c r="B2748" i="11"/>
  <c r="C2748" i="11" s="1"/>
  <c r="D2749" i="11"/>
  <c r="A2653" i="6"/>
  <c r="D2654" i="6"/>
  <c r="B2653" i="6"/>
  <c r="C2653" i="6" s="1"/>
  <c r="A2753" i="23"/>
  <c r="D2754" i="23"/>
  <c r="B2753" i="23"/>
  <c r="C2753" i="23" s="1"/>
  <c r="F2583" i="11" a="1"/>
  <c r="F2583" i="11" s="1"/>
  <c r="G2583" i="23" a="1"/>
  <c r="G2583" i="11" a="1"/>
  <c r="G2583" i="11" l="1"/>
  <c r="G2583" i="23"/>
  <c r="B2654" i="6"/>
  <c r="C2654" i="6" s="1"/>
  <c r="A2654" i="6"/>
  <c r="D2655" i="6"/>
  <c r="D2755" i="23"/>
  <c r="B2754" i="23"/>
  <c r="C2754" i="23" s="1"/>
  <c r="A2754" i="23"/>
  <c r="D2750" i="11"/>
  <c r="A2749" i="11"/>
  <c r="B2749" i="11"/>
  <c r="C2749" i="11" s="1"/>
  <c r="D2756" i="23" l="1"/>
  <c r="A2755" i="23"/>
  <c r="B2755" i="23"/>
  <c r="C2755" i="23" s="1"/>
  <c r="D2656" i="6"/>
  <c r="B2655" i="6"/>
  <c r="C2655" i="6" s="1"/>
  <c r="A2655" i="6"/>
  <c r="D2751" i="11"/>
  <c r="B2750" i="11"/>
  <c r="C2750" i="11" s="1"/>
  <c r="A2750" i="11"/>
  <c r="F2584" i="11" a="1"/>
  <c r="F2584" i="11" s="1"/>
  <c r="G2584" i="23" a="1"/>
  <c r="G2584" i="11" a="1"/>
  <c r="G2584" i="11" l="1"/>
  <c r="G2584" i="23"/>
  <c r="B2756" i="23"/>
  <c r="C2756" i="23" s="1"/>
  <c r="A2756" i="23"/>
  <c r="D2757" i="23"/>
  <c r="D2752" i="11"/>
  <c r="B2751" i="11"/>
  <c r="C2751" i="11" s="1"/>
  <c r="A2751" i="11"/>
  <c r="D2657" i="6"/>
  <c r="A2656" i="6"/>
  <c r="B2656" i="6"/>
  <c r="C2656" i="6" s="1"/>
  <c r="A2757" i="23" l="1"/>
  <c r="D2758" i="23"/>
  <c r="B2757" i="23"/>
  <c r="C2757" i="23" s="1"/>
  <c r="D2658" i="6"/>
  <c r="B2657" i="6"/>
  <c r="C2657" i="6" s="1"/>
  <c r="A2657" i="6"/>
  <c r="B2752" i="11"/>
  <c r="C2752" i="11" s="1"/>
  <c r="D2753" i="11"/>
  <c r="A2752" i="11"/>
  <c r="F2585" i="11" a="1"/>
  <c r="F2585" i="11" s="1"/>
  <c r="G2585" i="23" a="1"/>
  <c r="G2585" i="11" a="1"/>
  <c r="G2585" i="11" l="1"/>
  <c r="G2585" i="23"/>
  <c r="D2754" i="11"/>
  <c r="B2753" i="11"/>
  <c r="C2753" i="11" s="1"/>
  <c r="A2753" i="11"/>
  <c r="D2659" i="6"/>
  <c r="A2658" i="6"/>
  <c r="B2658" i="6"/>
  <c r="C2658" i="6" s="1"/>
  <c r="D2759" i="23"/>
  <c r="A2758" i="23"/>
  <c r="B2758" i="23"/>
  <c r="C2758" i="23" s="1"/>
  <c r="D2660" i="6" l="1"/>
  <c r="B2659" i="6"/>
  <c r="C2659" i="6" s="1"/>
  <c r="A2659" i="6"/>
  <c r="F2586" i="11" a="1"/>
  <c r="F2586" i="11" s="1"/>
  <c r="B2759" i="23"/>
  <c r="C2759" i="23" s="1"/>
  <c r="A2759" i="23"/>
  <c r="D2760" i="23"/>
  <c r="D2755" i="11"/>
  <c r="B2754" i="11"/>
  <c r="C2754" i="11" s="1"/>
  <c r="A2754" i="11"/>
  <c r="G2586" i="23" a="1"/>
  <c r="G2586" i="11" a="1"/>
  <c r="G2586" i="11" l="1"/>
  <c r="G2586" i="23"/>
  <c r="D2761" i="23"/>
  <c r="A2760" i="23"/>
  <c r="B2760" i="23"/>
  <c r="C2760" i="23" s="1"/>
  <c r="D2661" i="6"/>
  <c r="B2660" i="6"/>
  <c r="C2660" i="6" s="1"/>
  <c r="A2660" i="6"/>
  <c r="A2755" i="11"/>
  <c r="B2755" i="11"/>
  <c r="C2755" i="11" s="1"/>
  <c r="D2756" i="11"/>
  <c r="A2756" i="11" l="1"/>
  <c r="D2757" i="11"/>
  <c r="B2756" i="11"/>
  <c r="C2756" i="11" s="1"/>
  <c r="F2587" i="11" a="1"/>
  <c r="F2587" i="11" s="1"/>
  <c r="A2661" i="6"/>
  <c r="D2662" i="6"/>
  <c r="B2661" i="6"/>
  <c r="C2661" i="6" s="1"/>
  <c r="D2762" i="23"/>
  <c r="B2761" i="23"/>
  <c r="C2761" i="23" s="1"/>
  <c r="A2761" i="23"/>
  <c r="G2587" i="23" a="1"/>
  <c r="G2587" i="11" a="1"/>
  <c r="G2587" i="11" l="1"/>
  <c r="G2587" i="23"/>
  <c r="D2663" i="6"/>
  <c r="B2662" i="6"/>
  <c r="C2662" i="6" s="1"/>
  <c r="A2662" i="6"/>
  <c r="A2762" i="23"/>
  <c r="D2763" i="23"/>
  <c r="B2762" i="23"/>
  <c r="C2762" i="23" s="1"/>
  <c r="B2757" i="11"/>
  <c r="C2757" i="11" s="1"/>
  <c r="A2757" i="11"/>
  <c r="D2758" i="11"/>
  <c r="B2758" i="11" l="1"/>
  <c r="C2758" i="11" s="1"/>
  <c r="D2759" i="11"/>
  <c r="A2758" i="11"/>
  <c r="A2763" i="23"/>
  <c r="B2763" i="23"/>
  <c r="C2763" i="23" s="1"/>
  <c r="D2764" i="23"/>
  <c r="D2664" i="6"/>
  <c r="A2663" i="6"/>
  <c r="B2663" i="6"/>
  <c r="C2663" i="6" s="1"/>
  <c r="F2588" i="11" a="1"/>
  <c r="F2588" i="11" s="1"/>
  <c r="G2588" i="23" a="1"/>
  <c r="G2588" i="11" a="1"/>
  <c r="G2588" i="11" l="1"/>
  <c r="G2588" i="23"/>
  <c r="A2664" i="6"/>
  <c r="B2664" i="6"/>
  <c r="C2664" i="6" s="1"/>
  <c r="D2665" i="6"/>
  <c r="B2764" i="23"/>
  <c r="C2764" i="23" s="1"/>
  <c r="A2764" i="23"/>
  <c r="D2765" i="23"/>
  <c r="A2759" i="11"/>
  <c r="B2759" i="11"/>
  <c r="C2759" i="11" s="1"/>
  <c r="D2760" i="11"/>
  <c r="A2760" i="11" l="1"/>
  <c r="B2760" i="11"/>
  <c r="C2760" i="11" s="1"/>
  <c r="D2761" i="11"/>
  <c r="A2765" i="23"/>
  <c r="B2765" i="23"/>
  <c r="C2765" i="23" s="1"/>
  <c r="D2766" i="23"/>
  <c r="A2665" i="6"/>
  <c r="B2665" i="6"/>
  <c r="C2665" i="6" s="1"/>
  <c r="D2666" i="6"/>
  <c r="F2589" i="11" a="1"/>
  <c r="F2589" i="11" s="1"/>
  <c r="G2589" i="23" a="1"/>
  <c r="G2589" i="11" a="1"/>
  <c r="G2589" i="11" l="1"/>
  <c r="G2589" i="23"/>
  <c r="D2767" i="23"/>
  <c r="B2766" i="23"/>
  <c r="C2766" i="23" s="1"/>
  <c r="A2766" i="23"/>
  <c r="A2666" i="6"/>
  <c r="B2666" i="6"/>
  <c r="C2666" i="6" s="1"/>
  <c r="D2667" i="6"/>
  <c r="D2762" i="11"/>
  <c r="B2761" i="11"/>
  <c r="C2761" i="11" s="1"/>
  <c r="A2761" i="11"/>
  <c r="F2590" i="11" l="1" a="1"/>
  <c r="F2590" i="11" s="1"/>
  <c r="B2762" i="11"/>
  <c r="C2762" i="11" s="1"/>
  <c r="A2762" i="11"/>
  <c r="D2763" i="11"/>
  <c r="D2668" i="6"/>
  <c r="B2667" i="6"/>
  <c r="C2667" i="6" s="1"/>
  <c r="A2667" i="6"/>
  <c r="D2768" i="23"/>
  <c r="A2767" i="23"/>
  <c r="B2767" i="23"/>
  <c r="C2767" i="23" s="1"/>
  <c r="G2590" i="23" a="1"/>
  <c r="G2590" i="11" a="1"/>
  <c r="G2590" i="11" l="1"/>
  <c r="G2590" i="23"/>
  <c r="A2763" i="11"/>
  <c r="D2764" i="11"/>
  <c r="B2763" i="11"/>
  <c r="C2763" i="11" s="1"/>
  <c r="A2668" i="6"/>
  <c r="B2668" i="6"/>
  <c r="C2668" i="6" s="1"/>
  <c r="D2669" i="6"/>
  <c r="D2769" i="23"/>
  <c r="A2768" i="23"/>
  <c r="B2768" i="23"/>
  <c r="C2768" i="23" s="1"/>
  <c r="F2591" i="11" l="1" a="1"/>
  <c r="F2591" i="11" s="1"/>
  <c r="D2770" i="23"/>
  <c r="A2769" i="23"/>
  <c r="B2769" i="23"/>
  <c r="C2769" i="23" s="1"/>
  <c r="D2765" i="11"/>
  <c r="B2764" i="11"/>
  <c r="C2764" i="11" s="1"/>
  <c r="A2764" i="11"/>
  <c r="B2669" i="6"/>
  <c r="C2669" i="6" s="1"/>
  <c r="A2669" i="6"/>
  <c r="D2670" i="6"/>
  <c r="G2591" i="23" a="1"/>
  <c r="G2591" i="11" a="1"/>
  <c r="G2591" i="11" l="1"/>
  <c r="G2591" i="23"/>
  <c r="A2670" i="6"/>
  <c r="B2670" i="6"/>
  <c r="C2670" i="6" s="1"/>
  <c r="D2671" i="6"/>
  <c r="B2765" i="11"/>
  <c r="C2765" i="11" s="1"/>
  <c r="D2766" i="11"/>
  <c r="A2765" i="11"/>
  <c r="A2770" i="23"/>
  <c r="D2771" i="23"/>
  <c r="B2770" i="23"/>
  <c r="C2770" i="23" s="1"/>
  <c r="F2592" i="11" l="1" a="1"/>
  <c r="F2592" i="11" s="1"/>
  <c r="A2766" i="11"/>
  <c r="B2766" i="11"/>
  <c r="C2766" i="11" s="1"/>
  <c r="D2767" i="11"/>
  <c r="D2772" i="23"/>
  <c r="B2771" i="23"/>
  <c r="C2771" i="23" s="1"/>
  <c r="A2771" i="23"/>
  <c r="A2671" i="6"/>
  <c r="D2672" i="6"/>
  <c r="B2671" i="6"/>
  <c r="C2671" i="6" s="1"/>
  <c r="G2592" i="23" a="1"/>
  <c r="G2592" i="11" a="1"/>
  <c r="G2592" i="11" l="1"/>
  <c r="G2592" i="23"/>
  <c r="D2673" i="6"/>
  <c r="A2672" i="6"/>
  <c r="B2672" i="6"/>
  <c r="C2672" i="6" s="1"/>
  <c r="A2772" i="23"/>
  <c r="D2773" i="23"/>
  <c r="B2772" i="23"/>
  <c r="C2772" i="23" s="1"/>
  <c r="D2768" i="11"/>
  <c r="B2767" i="11"/>
  <c r="C2767" i="11" s="1"/>
  <c r="A2767" i="11"/>
  <c r="D2769" i="11" l="1"/>
  <c r="B2768" i="11"/>
  <c r="C2768" i="11" s="1"/>
  <c r="A2768" i="11"/>
  <c r="F2593" i="11" a="1"/>
  <c r="F2593" i="11" s="1"/>
  <c r="A2773" i="23"/>
  <c r="B2773" i="23"/>
  <c r="C2773" i="23" s="1"/>
  <c r="D2774" i="23"/>
  <c r="B2673" i="6"/>
  <c r="C2673" i="6" s="1"/>
  <c r="D2674" i="6"/>
  <c r="A2673" i="6"/>
  <c r="G2593" i="23" a="1"/>
  <c r="G2593" i="11" a="1"/>
  <c r="G2593" i="11" l="1"/>
  <c r="G2593" i="23"/>
  <c r="A2774" i="23"/>
  <c r="B2774" i="23"/>
  <c r="C2774" i="23" s="1"/>
  <c r="D2775" i="23"/>
  <c r="D2770" i="11"/>
  <c r="B2769" i="11"/>
  <c r="C2769" i="11" s="1"/>
  <c r="A2769" i="11"/>
  <c r="D2675" i="6"/>
  <c r="B2674" i="6"/>
  <c r="C2674" i="6" s="1"/>
  <c r="A2674" i="6"/>
  <c r="F2594" i="11" l="1" a="1"/>
  <c r="F2594" i="11" s="1"/>
  <c r="A2770" i="11"/>
  <c r="B2770" i="11"/>
  <c r="C2770" i="11" s="1"/>
  <c r="D2771" i="11"/>
  <c r="D2676" i="6"/>
  <c r="B2675" i="6"/>
  <c r="C2675" i="6" s="1"/>
  <c r="A2675" i="6"/>
  <c r="A2775" i="23"/>
  <c r="B2775" i="23"/>
  <c r="C2775" i="23" s="1"/>
  <c r="D2776" i="23"/>
  <c r="G2594" i="23" a="1"/>
  <c r="G2594" i="11" a="1"/>
  <c r="G2594" i="11" l="1"/>
  <c r="G2594" i="23"/>
  <c r="A2776" i="23"/>
  <c r="B2776" i="23"/>
  <c r="C2776" i="23" s="1"/>
  <c r="D2777" i="23"/>
  <c r="A2676" i="6"/>
  <c r="D2677" i="6"/>
  <c r="B2676" i="6"/>
  <c r="C2676" i="6" s="1"/>
  <c r="A2771" i="11"/>
  <c r="D2772" i="11"/>
  <c r="B2771" i="11"/>
  <c r="C2771" i="11" s="1"/>
  <c r="D2773" i="11" l="1"/>
  <c r="A2772" i="11"/>
  <c r="B2772" i="11"/>
  <c r="C2772" i="11" s="1"/>
  <c r="F2595" i="11" a="1"/>
  <c r="F2595" i="11" s="1"/>
  <c r="B2677" i="6"/>
  <c r="C2677" i="6" s="1"/>
  <c r="A2677" i="6"/>
  <c r="D2678" i="6"/>
  <c r="A2777" i="23"/>
  <c r="B2777" i="23"/>
  <c r="C2777" i="23" s="1"/>
  <c r="D2778" i="23"/>
  <c r="G2595" i="23" a="1"/>
  <c r="G2595" i="11" a="1"/>
  <c r="G2595" i="11" l="1"/>
  <c r="G2595" i="23"/>
  <c r="B2773" i="11"/>
  <c r="C2773" i="11" s="1"/>
  <c r="A2773" i="11"/>
  <c r="D2774" i="11"/>
  <c r="A2778" i="23"/>
  <c r="B2778" i="23"/>
  <c r="C2778" i="23" s="1"/>
  <c r="D2779" i="23"/>
  <c r="D2679" i="6"/>
  <c r="A2678" i="6"/>
  <c r="B2678" i="6"/>
  <c r="C2678" i="6" s="1"/>
  <c r="A2779" i="23" l="1"/>
  <c r="B2779" i="23"/>
  <c r="C2779" i="23" s="1"/>
  <c r="D2780" i="23"/>
  <c r="D2775" i="11"/>
  <c r="B2774" i="11"/>
  <c r="C2774" i="11" s="1"/>
  <c r="A2774" i="11"/>
  <c r="D2680" i="6"/>
  <c r="B2679" i="6"/>
  <c r="C2679" i="6" s="1"/>
  <c r="A2679" i="6"/>
  <c r="F2596" i="11" a="1"/>
  <c r="F2596" i="11" s="1"/>
  <c r="G2596" i="23" a="1"/>
  <c r="G2596" i="11" a="1"/>
  <c r="G2596" i="11" l="1"/>
  <c r="G2596" i="23"/>
  <c r="D2776" i="11"/>
  <c r="B2775" i="11"/>
  <c r="C2775" i="11" s="1"/>
  <c r="A2775" i="11"/>
  <c r="D2681" i="6"/>
  <c r="A2680" i="6"/>
  <c r="B2680" i="6"/>
  <c r="C2680" i="6" s="1"/>
  <c r="A2780" i="23"/>
  <c r="B2780" i="23"/>
  <c r="C2780" i="23" s="1"/>
  <c r="D2781" i="23"/>
  <c r="A2781" i="23" l="1"/>
  <c r="B2781" i="23"/>
  <c r="C2781" i="23" s="1"/>
  <c r="D2782" i="23"/>
  <c r="A2681" i="6"/>
  <c r="B2681" i="6"/>
  <c r="C2681" i="6" s="1"/>
  <c r="D2682" i="6"/>
  <c r="D2777" i="11"/>
  <c r="B2776" i="11"/>
  <c r="C2776" i="11" s="1"/>
  <c r="A2776" i="11"/>
  <c r="F2597" i="11" a="1"/>
  <c r="F2597" i="11" s="1"/>
  <c r="G2597" i="23" a="1"/>
  <c r="G2597" i="11" a="1"/>
  <c r="G2597" i="11" l="1"/>
  <c r="G2597" i="23"/>
  <c r="B2777" i="11"/>
  <c r="C2777" i="11" s="1"/>
  <c r="A2777" i="11"/>
  <c r="D2778" i="11"/>
  <c r="D2683" i="6"/>
  <c r="A2682" i="6"/>
  <c r="B2682" i="6"/>
  <c r="C2682" i="6" s="1"/>
  <c r="A2782" i="23"/>
  <c r="D2783" i="23"/>
  <c r="B2782" i="23"/>
  <c r="C2782" i="23" s="1"/>
  <c r="B2783" i="23" l="1"/>
  <c r="C2783" i="23" s="1"/>
  <c r="A2783" i="23"/>
  <c r="D2784" i="23"/>
  <c r="F2598" i="11" a="1"/>
  <c r="F2598" i="11" s="1"/>
  <c r="D2684" i="6"/>
  <c r="B2683" i="6"/>
  <c r="C2683" i="6" s="1"/>
  <c r="A2683" i="6"/>
  <c r="B2778" i="11"/>
  <c r="C2778" i="11" s="1"/>
  <c r="D2779" i="11"/>
  <c r="A2778" i="11"/>
  <c r="G2598" i="23" a="1"/>
  <c r="G2598" i="11" a="1"/>
  <c r="G2598" i="11" l="1"/>
  <c r="G2598" i="23"/>
  <c r="A2779" i="11"/>
  <c r="B2779" i="11"/>
  <c r="C2779" i="11" s="1"/>
  <c r="D2780" i="11"/>
  <c r="A2784" i="23"/>
  <c r="D2785" i="23"/>
  <c r="B2784" i="23"/>
  <c r="C2784" i="23" s="1"/>
  <c r="B2684" i="6"/>
  <c r="C2684" i="6" s="1"/>
  <c r="D2685" i="6"/>
  <c r="A2684" i="6"/>
  <c r="A2785" i="23" l="1"/>
  <c r="D2786" i="23"/>
  <c r="B2785" i="23"/>
  <c r="C2785" i="23" s="1"/>
  <c r="D2781" i="11"/>
  <c r="B2780" i="11"/>
  <c r="C2780" i="11" s="1"/>
  <c r="A2780" i="11"/>
  <c r="A2685" i="6"/>
  <c r="D2686" i="6"/>
  <c r="B2685" i="6"/>
  <c r="C2685" i="6" s="1"/>
  <c r="F2599" i="11" a="1"/>
  <c r="F2599" i="11" s="1"/>
  <c r="G2599" i="23" a="1"/>
  <c r="G2599" i="11" a="1"/>
  <c r="G2599" i="11" l="1"/>
  <c r="G2599" i="23"/>
  <c r="B2686" i="6"/>
  <c r="C2686" i="6" s="1"/>
  <c r="A2686" i="6"/>
  <c r="D2687" i="6"/>
  <c r="A2781" i="11"/>
  <c r="B2781" i="11"/>
  <c r="C2781" i="11" s="1"/>
  <c r="D2782" i="11"/>
  <c r="B2786" i="23"/>
  <c r="C2786" i="23" s="1"/>
  <c r="D2787" i="23"/>
  <c r="A2786" i="23"/>
  <c r="B2787" i="23" l="1"/>
  <c r="C2787" i="23" s="1"/>
  <c r="A2787" i="23"/>
  <c r="D2788" i="23"/>
  <c r="D2783" i="11"/>
  <c r="A2782" i="11"/>
  <c r="B2782" i="11"/>
  <c r="C2782" i="11" s="1"/>
  <c r="D2688" i="6"/>
  <c r="B2687" i="6"/>
  <c r="C2687" i="6" s="1"/>
  <c r="A2687" i="6"/>
  <c r="F2600" i="11" a="1"/>
  <c r="F2600" i="11" s="1"/>
  <c r="G2600" i="23" a="1"/>
  <c r="G2600" i="11" a="1"/>
  <c r="G2600" i="11" l="1"/>
  <c r="G2600" i="23"/>
  <c r="B2788" i="23"/>
  <c r="C2788" i="23" s="1"/>
  <c r="A2788" i="23"/>
  <c r="D2789" i="23"/>
  <c r="D2784" i="11"/>
  <c r="A2783" i="11"/>
  <c r="B2783" i="11"/>
  <c r="C2783" i="11" s="1"/>
  <c r="B2688" i="6"/>
  <c r="C2688" i="6" s="1"/>
  <c r="A2688" i="6"/>
  <c r="D2689" i="6"/>
  <c r="F2601" i="11" l="1" a="1"/>
  <c r="F2601" i="11" s="1"/>
  <c r="D2690" i="6"/>
  <c r="A2689" i="6"/>
  <c r="B2689" i="6"/>
  <c r="C2689" i="6" s="1"/>
  <c r="B2784" i="11"/>
  <c r="C2784" i="11" s="1"/>
  <c r="D2785" i="11"/>
  <c r="A2784" i="11"/>
  <c r="D2790" i="23"/>
  <c r="A2789" i="23"/>
  <c r="B2789" i="23"/>
  <c r="C2789" i="23" s="1"/>
  <c r="G2601" i="23" a="1"/>
  <c r="G2601" i="11" a="1"/>
  <c r="G2601" i="11" l="1"/>
  <c r="G2601" i="23"/>
  <c r="A2690" i="6"/>
  <c r="D2691" i="6"/>
  <c r="B2690" i="6"/>
  <c r="C2690" i="6" s="1"/>
  <c r="B2790" i="23"/>
  <c r="C2790" i="23" s="1"/>
  <c r="D2791" i="23"/>
  <c r="A2790" i="23"/>
  <c r="A2785" i="11"/>
  <c r="D2786" i="11"/>
  <c r="B2785" i="11"/>
  <c r="C2785" i="11" s="1"/>
  <c r="B2691" i="6" l="1"/>
  <c r="C2691" i="6" s="1"/>
  <c r="D2692" i="6"/>
  <c r="A2691" i="6"/>
  <c r="F2602" i="11" a="1"/>
  <c r="F2602" i="11" s="1"/>
  <c r="A2791" i="23"/>
  <c r="D2792" i="23"/>
  <c r="B2791" i="23"/>
  <c r="C2791" i="23" s="1"/>
  <c r="B2786" i="11"/>
  <c r="C2786" i="11" s="1"/>
  <c r="A2786" i="11"/>
  <c r="D2787" i="11"/>
  <c r="G2602" i="23" a="1"/>
  <c r="G2602" i="11" a="1"/>
  <c r="G2602" i="11" l="1"/>
  <c r="G2602" i="23"/>
  <c r="D2693" i="6"/>
  <c r="A2692" i="6"/>
  <c r="B2692" i="6"/>
  <c r="C2692" i="6" s="1"/>
  <c r="B2787" i="11"/>
  <c r="C2787" i="11" s="1"/>
  <c r="A2787" i="11"/>
  <c r="D2788" i="11"/>
  <c r="A2792" i="23"/>
  <c r="B2792" i="23"/>
  <c r="C2792" i="23" s="1"/>
  <c r="D2793" i="23"/>
  <c r="D2694" i="6" l="1"/>
  <c r="B2693" i="6"/>
  <c r="C2693" i="6" s="1"/>
  <c r="A2693" i="6"/>
  <c r="F2603" i="11" a="1"/>
  <c r="F2603" i="11" s="1"/>
  <c r="A2793" i="23"/>
  <c r="D2794" i="23"/>
  <c r="B2793" i="23"/>
  <c r="C2793" i="23" s="1"/>
  <c r="A2788" i="11"/>
  <c r="B2788" i="11"/>
  <c r="C2788" i="11" s="1"/>
  <c r="D2789" i="11"/>
  <c r="G2603" i="23" a="1"/>
  <c r="G2603" i="11" a="1"/>
  <c r="G2603" i="11" l="1"/>
  <c r="G2603" i="23"/>
  <c r="B2694" i="6"/>
  <c r="C2694" i="6" s="1"/>
  <c r="D2695" i="6"/>
  <c r="A2694" i="6"/>
  <c r="D2790" i="11"/>
  <c r="A2789" i="11"/>
  <c r="B2789" i="11"/>
  <c r="C2789" i="11" s="1"/>
  <c r="D2795" i="23"/>
  <c r="A2794" i="23"/>
  <c r="B2794" i="23"/>
  <c r="C2794" i="23" s="1"/>
  <c r="B2695" i="6" l="1"/>
  <c r="C2695" i="6" s="1"/>
  <c r="A2695" i="6"/>
  <c r="D2696" i="6"/>
  <c r="F2604" i="11" a="1"/>
  <c r="F2604" i="11" s="1"/>
  <c r="B2790" i="11"/>
  <c r="C2790" i="11" s="1"/>
  <c r="A2790" i="11"/>
  <c r="D2791" i="11"/>
  <c r="A2795" i="23"/>
  <c r="B2795" i="23"/>
  <c r="C2795" i="23" s="1"/>
  <c r="D2796" i="23"/>
  <c r="G2604" i="23" a="1"/>
  <c r="G2604" i="11" a="1"/>
  <c r="G2604" i="11" l="1"/>
  <c r="G2604" i="23"/>
  <c r="D2792" i="11"/>
  <c r="A2791" i="11"/>
  <c r="B2791" i="11"/>
  <c r="C2791" i="11" s="1"/>
  <c r="D2797" i="23"/>
  <c r="A2796" i="23"/>
  <c r="B2796" i="23"/>
  <c r="C2796" i="23" s="1"/>
  <c r="A2696" i="6"/>
  <c r="D2697" i="6"/>
  <c r="B2696" i="6"/>
  <c r="C2696" i="6" s="1"/>
  <c r="D2798" i="23" l="1"/>
  <c r="A2797" i="23"/>
  <c r="B2797" i="23"/>
  <c r="C2797" i="23" s="1"/>
  <c r="B2697" i="6"/>
  <c r="C2697" i="6" s="1"/>
  <c r="D2698" i="6"/>
  <c r="A2697" i="6"/>
  <c r="A2792" i="11"/>
  <c r="B2792" i="11"/>
  <c r="C2792" i="11" s="1"/>
  <c r="D2793" i="11"/>
  <c r="F2605" i="11" a="1"/>
  <c r="F2605" i="11" s="1"/>
  <c r="G2605" i="23" a="1"/>
  <c r="G2605" i="11" a="1"/>
  <c r="G2605" i="11" l="1"/>
  <c r="G2605" i="23"/>
  <c r="D2699" i="6"/>
  <c r="B2698" i="6"/>
  <c r="C2698" i="6" s="1"/>
  <c r="A2698" i="6"/>
  <c r="D2794" i="11"/>
  <c r="B2793" i="11"/>
  <c r="C2793" i="11" s="1"/>
  <c r="A2793" i="11"/>
  <c r="A2798" i="23"/>
  <c r="D2799" i="23"/>
  <c r="B2798" i="23"/>
  <c r="C2798" i="23" s="1"/>
  <c r="A2799" i="23" l="1"/>
  <c r="B2799" i="23"/>
  <c r="C2799" i="23" s="1"/>
  <c r="D2800" i="23"/>
  <c r="A2794" i="11"/>
  <c r="D2795" i="11"/>
  <c r="B2794" i="11"/>
  <c r="C2794" i="11" s="1"/>
  <c r="A2699" i="6"/>
  <c r="B2699" i="6"/>
  <c r="C2699" i="6" s="1"/>
  <c r="D2700" i="6"/>
  <c r="F2606" i="11" a="1"/>
  <c r="F2606" i="11" s="1"/>
  <c r="G2606" i="23" a="1"/>
  <c r="G2606" i="11" a="1"/>
  <c r="G2606" i="11" l="1"/>
  <c r="G2606" i="23"/>
  <c r="A2795" i="11"/>
  <c r="B2795" i="11"/>
  <c r="C2795" i="11" s="1"/>
  <c r="D2796" i="11"/>
  <c r="A2700" i="6"/>
  <c r="D2701" i="6"/>
  <c r="B2700" i="6"/>
  <c r="C2700" i="6" s="1"/>
  <c r="B2800" i="23"/>
  <c r="C2800" i="23" s="1"/>
  <c r="A2800" i="23"/>
  <c r="D2801" i="23"/>
  <c r="D2802" i="23" l="1"/>
  <c r="B2801" i="23"/>
  <c r="C2801" i="23" s="1"/>
  <c r="A2801" i="23"/>
  <c r="A2796" i="11"/>
  <c r="B2796" i="11"/>
  <c r="C2796" i="11" s="1"/>
  <c r="D2797" i="11"/>
  <c r="A2701" i="6"/>
  <c r="D2702" i="6"/>
  <c r="B2701" i="6"/>
  <c r="C2701" i="6" s="1"/>
  <c r="F2607" i="11" a="1"/>
  <c r="F2607" i="11" s="1"/>
  <c r="G2607" i="23" a="1"/>
  <c r="G2607" i="11" a="1"/>
  <c r="G2607" i="11" l="1"/>
  <c r="G2607" i="23"/>
  <c r="A2702" i="6"/>
  <c r="B2702" i="6"/>
  <c r="C2702" i="6" s="1"/>
  <c r="D2703" i="6"/>
  <c r="B2797" i="11"/>
  <c r="C2797" i="11" s="1"/>
  <c r="D2798" i="11"/>
  <c r="A2797" i="11"/>
  <c r="A2802" i="23"/>
  <c r="B2802" i="23"/>
  <c r="C2802" i="23" s="1"/>
  <c r="D2803" i="23"/>
  <c r="D2804" i="23" l="1"/>
  <c r="B2803" i="23"/>
  <c r="C2803" i="23" s="1"/>
  <c r="A2803" i="23"/>
  <c r="D2704" i="6"/>
  <c r="A2703" i="6"/>
  <c r="B2703" i="6"/>
  <c r="C2703" i="6" s="1"/>
  <c r="B2798" i="11"/>
  <c r="C2798" i="11" s="1"/>
  <c r="A2798" i="11"/>
  <c r="D2799" i="11"/>
  <c r="F2608" i="11" a="1"/>
  <c r="F2608" i="11" s="1"/>
  <c r="G2608" i="23" a="1"/>
  <c r="G2608" i="11" a="1"/>
  <c r="G2608" i="11" l="1"/>
  <c r="G2608" i="23"/>
  <c r="A2804" i="23"/>
  <c r="B2804" i="23"/>
  <c r="C2804" i="23" s="1"/>
  <c r="D2805" i="23"/>
  <c r="A2799" i="11"/>
  <c r="B2799" i="11"/>
  <c r="C2799" i="11" s="1"/>
  <c r="D2800" i="11"/>
  <c r="D2705" i="6"/>
  <c r="A2704" i="6"/>
  <c r="B2704" i="6"/>
  <c r="C2704" i="6" s="1"/>
  <c r="B2800" i="11" l="1"/>
  <c r="C2800" i="11" s="1"/>
  <c r="A2800" i="11"/>
  <c r="D2801" i="11"/>
  <c r="B2705" i="6"/>
  <c r="C2705" i="6" s="1"/>
  <c r="A2705" i="6"/>
  <c r="D2706" i="6"/>
  <c r="D2806" i="23"/>
  <c r="A2805" i="23"/>
  <c r="B2805" i="23"/>
  <c r="C2805" i="23" s="1"/>
  <c r="F2609" i="11" a="1"/>
  <c r="F2609" i="11" s="1"/>
  <c r="G2609" i="23" a="1"/>
  <c r="G2609" i="11" a="1"/>
  <c r="G2609" i="11" l="1"/>
  <c r="G2609" i="23"/>
  <c r="A2806" i="23"/>
  <c r="B2806" i="23"/>
  <c r="C2806" i="23" s="1"/>
  <c r="D2807" i="23"/>
  <c r="D2707" i="6"/>
  <c r="A2706" i="6"/>
  <c r="B2706" i="6"/>
  <c r="C2706" i="6" s="1"/>
  <c r="A2801" i="11"/>
  <c r="B2801" i="11"/>
  <c r="C2801" i="11" s="1"/>
  <c r="D2802" i="11"/>
  <c r="D2808" i="23" l="1"/>
  <c r="A2807" i="23"/>
  <c r="B2807" i="23"/>
  <c r="C2807" i="23" s="1"/>
  <c r="A2802" i="11"/>
  <c r="D2803" i="11"/>
  <c r="B2802" i="11"/>
  <c r="C2802" i="11" s="1"/>
  <c r="A2707" i="6"/>
  <c r="D2708" i="6"/>
  <c r="B2707" i="6"/>
  <c r="C2707" i="6" s="1"/>
  <c r="F2610" i="11" a="1"/>
  <c r="F2610" i="11" s="1"/>
  <c r="G2610" i="23" a="1"/>
  <c r="G2610" i="11" a="1"/>
  <c r="G2610" i="11" l="1"/>
  <c r="G2610" i="23"/>
  <c r="B2708" i="6"/>
  <c r="C2708" i="6" s="1"/>
  <c r="D2709" i="6"/>
  <c r="A2708" i="6"/>
  <c r="B2803" i="11"/>
  <c r="C2803" i="11" s="1"/>
  <c r="A2803" i="11"/>
  <c r="D2804" i="11"/>
  <c r="D2809" i="23"/>
  <c r="A2808" i="23"/>
  <c r="B2808" i="23"/>
  <c r="C2808" i="23" s="1"/>
  <c r="F2611" i="11" l="1" a="1"/>
  <c r="F2611" i="11" s="1"/>
  <c r="D2810" i="23"/>
  <c r="A2809" i="23"/>
  <c r="B2809" i="23"/>
  <c r="C2809" i="23" s="1"/>
  <c r="D2710" i="6"/>
  <c r="B2709" i="6"/>
  <c r="C2709" i="6" s="1"/>
  <c r="A2709" i="6"/>
  <c r="A2804" i="11"/>
  <c r="B2804" i="11"/>
  <c r="C2804" i="11" s="1"/>
  <c r="D2805" i="11"/>
  <c r="G2611" i="23" a="1"/>
  <c r="G2611" i="11" a="1"/>
  <c r="G2611" i="11" l="1"/>
  <c r="G2611" i="23"/>
  <c r="A2805" i="11"/>
  <c r="B2805" i="11"/>
  <c r="C2805" i="11" s="1"/>
  <c r="D2806" i="11"/>
  <c r="A2710" i="6"/>
  <c r="D2711" i="6"/>
  <c r="B2710" i="6"/>
  <c r="C2710" i="6" s="1"/>
  <c r="B2810" i="23"/>
  <c r="C2810" i="23" s="1"/>
  <c r="A2810" i="23"/>
  <c r="D2811" i="23"/>
  <c r="D2812" i="23" l="1"/>
  <c r="B2811" i="23"/>
  <c r="C2811" i="23" s="1"/>
  <c r="A2811" i="23"/>
  <c r="B2806" i="11"/>
  <c r="C2806" i="11" s="1"/>
  <c r="D2807" i="11"/>
  <c r="A2806" i="11"/>
  <c r="A2711" i="6"/>
  <c r="B2711" i="6"/>
  <c r="C2711" i="6" s="1"/>
  <c r="D2712" i="6"/>
  <c r="F2612" i="11" a="1"/>
  <c r="F2612" i="11" s="1"/>
  <c r="G2612" i="23" a="1"/>
  <c r="G2612" i="11" a="1"/>
  <c r="G2612" i="11" l="1"/>
  <c r="G2612" i="23"/>
  <c r="A2712" i="6"/>
  <c r="B2712" i="6"/>
  <c r="C2712" i="6" s="1"/>
  <c r="D2713" i="6"/>
  <c r="D2808" i="11"/>
  <c r="A2807" i="11"/>
  <c r="B2807" i="11"/>
  <c r="C2807" i="11" s="1"/>
  <c r="B2812" i="23"/>
  <c r="C2812" i="23" s="1"/>
  <c r="A2812" i="23"/>
  <c r="D2813" i="23"/>
  <c r="D2814" i="23" l="1"/>
  <c r="B2813" i="23"/>
  <c r="C2813" i="23" s="1"/>
  <c r="A2813" i="23"/>
  <c r="A2808" i="11"/>
  <c r="B2808" i="11"/>
  <c r="C2808" i="11" s="1"/>
  <c r="D2809" i="11"/>
  <c r="B2713" i="6"/>
  <c r="C2713" i="6" s="1"/>
  <c r="D2714" i="6"/>
  <c r="A2713" i="6"/>
  <c r="F2613" i="11" a="1"/>
  <c r="F2613" i="11" s="1"/>
  <c r="G2613" i="23" a="1"/>
  <c r="G2613" i="11" a="1"/>
  <c r="G2613" i="11" l="1"/>
  <c r="G2613" i="23"/>
  <c r="A2814" i="23"/>
  <c r="D2815" i="23"/>
  <c r="B2814" i="23"/>
  <c r="C2814" i="23" s="1"/>
  <c r="A2714" i="6"/>
  <c r="B2714" i="6"/>
  <c r="C2714" i="6" s="1"/>
  <c r="D2715" i="6"/>
  <c r="B2809" i="11"/>
  <c r="C2809" i="11" s="1"/>
  <c r="A2809" i="11"/>
  <c r="D2810" i="11"/>
  <c r="B2715" i="6" l="1"/>
  <c r="C2715" i="6" s="1"/>
  <c r="D2716" i="6"/>
  <c r="A2715" i="6"/>
  <c r="D2816" i="23"/>
  <c r="A2815" i="23"/>
  <c r="B2815" i="23"/>
  <c r="C2815" i="23" s="1"/>
  <c r="A2810" i="11"/>
  <c r="B2810" i="11"/>
  <c r="C2810" i="11" s="1"/>
  <c r="D2811" i="11"/>
  <c r="F2614" i="11" a="1"/>
  <c r="F2614" i="11" s="1"/>
  <c r="G2614" i="23" a="1"/>
  <c r="G2614" i="11" a="1"/>
  <c r="G2614" i="11" l="1"/>
  <c r="G2614" i="23"/>
  <c r="D2817" i="23"/>
  <c r="B2816" i="23"/>
  <c r="C2816" i="23" s="1"/>
  <c r="A2816" i="23"/>
  <c r="A2811" i="11"/>
  <c r="D2812" i="11"/>
  <c r="B2811" i="11"/>
  <c r="C2811" i="11" s="1"/>
  <c r="A2716" i="6"/>
  <c r="D2717" i="6"/>
  <c r="B2716" i="6"/>
  <c r="C2716" i="6" s="1"/>
  <c r="D2818" i="23" l="1"/>
  <c r="A2817" i="23"/>
  <c r="B2817" i="23"/>
  <c r="C2817" i="23" s="1"/>
  <c r="F2615" i="11" a="1"/>
  <c r="F2615" i="11" s="1"/>
  <c r="B2717" i="6"/>
  <c r="C2717" i="6" s="1"/>
  <c r="A2717" i="6"/>
  <c r="D2718" i="6"/>
  <c r="A2812" i="11"/>
  <c r="B2812" i="11"/>
  <c r="C2812" i="11" s="1"/>
  <c r="D2813" i="11"/>
  <c r="G2615" i="23" a="1"/>
  <c r="G2615" i="11" a="1"/>
  <c r="G2615" i="11" l="1"/>
  <c r="G2615" i="23"/>
  <c r="A2818" i="23"/>
  <c r="D2819" i="23"/>
  <c r="B2818" i="23"/>
  <c r="C2818" i="23" s="1"/>
  <c r="A2813" i="11"/>
  <c r="D2814" i="11"/>
  <c r="B2813" i="11"/>
  <c r="C2813" i="11" s="1"/>
  <c r="D2719" i="6"/>
  <c r="B2718" i="6"/>
  <c r="C2718" i="6" s="1"/>
  <c r="A2718" i="6"/>
  <c r="F2616" i="11" l="1" a="1"/>
  <c r="F2616" i="11" s="1"/>
  <c r="B2814" i="11"/>
  <c r="C2814" i="11" s="1"/>
  <c r="A2814" i="11"/>
  <c r="D2815" i="11"/>
  <c r="B2719" i="6"/>
  <c r="C2719" i="6" s="1"/>
  <c r="D2720" i="6"/>
  <c r="A2719" i="6"/>
  <c r="B2819" i="23"/>
  <c r="C2819" i="23" s="1"/>
  <c r="D2820" i="23"/>
  <c r="A2819" i="23"/>
  <c r="G2616" i="23" a="1"/>
  <c r="G2616" i="11" a="1"/>
  <c r="G2616" i="11" l="1"/>
  <c r="G2616" i="23"/>
  <c r="D2821" i="23"/>
  <c r="B2820" i="23"/>
  <c r="C2820" i="23" s="1"/>
  <c r="A2820" i="23"/>
  <c r="D2721" i="6"/>
  <c r="B2720" i="6"/>
  <c r="C2720" i="6" s="1"/>
  <c r="A2720" i="6"/>
  <c r="D2816" i="11"/>
  <c r="B2815" i="11"/>
  <c r="C2815" i="11" s="1"/>
  <c r="A2815" i="11"/>
  <c r="D2822" i="23" l="1"/>
  <c r="A2821" i="23"/>
  <c r="B2821" i="23"/>
  <c r="C2821" i="23" s="1"/>
  <c r="F2617" i="11" a="1"/>
  <c r="F2617" i="11" s="1"/>
  <c r="B2816" i="11"/>
  <c r="C2816" i="11" s="1"/>
  <c r="A2816" i="11"/>
  <c r="D2817" i="11"/>
  <c r="B2721" i="6"/>
  <c r="C2721" i="6" s="1"/>
  <c r="D2722" i="6"/>
  <c r="A2721" i="6"/>
  <c r="G2617" i="23" a="1"/>
  <c r="G2617" i="11" a="1"/>
  <c r="G2617" i="11" l="1"/>
  <c r="G2617" i="23"/>
  <c r="D2823" i="23"/>
  <c r="A2822" i="23"/>
  <c r="B2822" i="23"/>
  <c r="C2822" i="23" s="1"/>
  <c r="B2722" i="6"/>
  <c r="C2722" i="6" s="1"/>
  <c r="D2723" i="6"/>
  <c r="A2722" i="6"/>
  <c r="D2818" i="11"/>
  <c r="B2817" i="11"/>
  <c r="C2817" i="11" s="1"/>
  <c r="A2817" i="11"/>
  <c r="B2818" i="11" l="1"/>
  <c r="C2818" i="11" s="1"/>
  <c r="A2818" i="11"/>
  <c r="D2819" i="11"/>
  <c r="B2723" i="6"/>
  <c r="C2723" i="6" s="1"/>
  <c r="D2724" i="6"/>
  <c r="A2723" i="6"/>
  <c r="A2823" i="23"/>
  <c r="B2823" i="23"/>
  <c r="C2823" i="23" s="1"/>
  <c r="D2824" i="23"/>
  <c r="F2618" i="11" a="1"/>
  <c r="F2618" i="11" s="1"/>
  <c r="G2618" i="23" a="1"/>
  <c r="G2618" i="11" a="1"/>
  <c r="G2618" i="11" l="1"/>
  <c r="G2618" i="23"/>
  <c r="A2724" i="6"/>
  <c r="B2724" i="6"/>
  <c r="C2724" i="6" s="1"/>
  <c r="D2725" i="6"/>
  <c r="D2825" i="23"/>
  <c r="B2824" i="23"/>
  <c r="C2824" i="23" s="1"/>
  <c r="A2824" i="23"/>
  <c r="A2819" i="11"/>
  <c r="D2820" i="11"/>
  <c r="B2819" i="11"/>
  <c r="C2819" i="11" s="1"/>
  <c r="F2619" i="11" l="1" a="1"/>
  <c r="F2619" i="11" s="1"/>
  <c r="B2725" i="6"/>
  <c r="C2725" i="6" s="1"/>
  <c r="A2725" i="6"/>
  <c r="D2726" i="6"/>
  <c r="D2821" i="11"/>
  <c r="A2820" i="11"/>
  <c r="B2820" i="11"/>
  <c r="C2820" i="11" s="1"/>
  <c r="B2825" i="23"/>
  <c r="C2825" i="23" s="1"/>
  <c r="A2825" i="23"/>
  <c r="D2826" i="23"/>
  <c r="G2619" i="23" a="1"/>
  <c r="G2619" i="11" a="1"/>
  <c r="G2619" i="11" l="1"/>
  <c r="G2619" i="23"/>
  <c r="D2827" i="23"/>
  <c r="B2826" i="23"/>
  <c r="C2826" i="23" s="1"/>
  <c r="A2826" i="23"/>
  <c r="A2726" i="6"/>
  <c r="D2727" i="6"/>
  <c r="B2726" i="6"/>
  <c r="C2726" i="6" s="1"/>
  <c r="A2821" i="11"/>
  <c r="B2821" i="11"/>
  <c r="C2821" i="11" s="1"/>
  <c r="D2822" i="11"/>
  <c r="B2827" i="23" l="1"/>
  <c r="C2827" i="23" s="1"/>
  <c r="D2828" i="23"/>
  <c r="A2827" i="23"/>
  <c r="F2620" i="11" a="1"/>
  <c r="F2620" i="11" s="1"/>
  <c r="D2823" i="11"/>
  <c r="A2822" i="11"/>
  <c r="B2822" i="11"/>
  <c r="C2822" i="11" s="1"/>
  <c r="D2728" i="6"/>
  <c r="B2727" i="6"/>
  <c r="C2727" i="6" s="1"/>
  <c r="A2727" i="6"/>
  <c r="G2620" i="23" a="1"/>
  <c r="G2620" i="11" a="1"/>
  <c r="G2620" i="11" l="1"/>
  <c r="G2620" i="23"/>
  <c r="A2728" i="6"/>
  <c r="B2728" i="6"/>
  <c r="C2728" i="6" s="1"/>
  <c r="D2729" i="6"/>
  <c r="D2824" i="11"/>
  <c r="B2823" i="11"/>
  <c r="C2823" i="11" s="1"/>
  <c r="A2823" i="11"/>
  <c r="D2829" i="23"/>
  <c r="B2828" i="23"/>
  <c r="C2828" i="23" s="1"/>
  <c r="A2828" i="23"/>
  <c r="A2829" i="23" l="1"/>
  <c r="B2829" i="23"/>
  <c r="C2829" i="23" s="1"/>
  <c r="D2830" i="23"/>
  <c r="F2621" i="11" a="1"/>
  <c r="F2621" i="11" s="1"/>
  <c r="B2729" i="6"/>
  <c r="C2729" i="6" s="1"/>
  <c r="A2729" i="6"/>
  <c r="D2730" i="6"/>
  <c r="A2824" i="11"/>
  <c r="B2824" i="11"/>
  <c r="C2824" i="11" s="1"/>
  <c r="D2825" i="11"/>
  <c r="G2621" i="23" a="1"/>
  <c r="G2621" i="11" a="1"/>
  <c r="G2621" i="11" l="1"/>
  <c r="G2621" i="23"/>
  <c r="D2826" i="11"/>
  <c r="B2825" i="11"/>
  <c r="C2825" i="11" s="1"/>
  <c r="A2825" i="11"/>
  <c r="D2731" i="6"/>
  <c r="A2730" i="6"/>
  <c r="B2730" i="6"/>
  <c r="C2730" i="6" s="1"/>
  <c r="A2830" i="23"/>
  <c r="B2830" i="23"/>
  <c r="C2830" i="23" s="1"/>
  <c r="D2831" i="23"/>
  <c r="B2826" i="11" l="1"/>
  <c r="C2826" i="11" s="1"/>
  <c r="A2826" i="11"/>
  <c r="D2827" i="11"/>
  <c r="F2622" i="11" a="1"/>
  <c r="F2622" i="11" s="1"/>
  <c r="A2831" i="23"/>
  <c r="D2832" i="23"/>
  <c r="B2831" i="23"/>
  <c r="C2831" i="23" s="1"/>
  <c r="B2731" i="6"/>
  <c r="C2731" i="6" s="1"/>
  <c r="A2731" i="6"/>
  <c r="D2732" i="6"/>
  <c r="G2622" i="23" a="1"/>
  <c r="G2622" i="11" a="1"/>
  <c r="G2622" i="11" l="1"/>
  <c r="G2622" i="23"/>
  <c r="D2828" i="11"/>
  <c r="B2827" i="11"/>
  <c r="C2827" i="11" s="1"/>
  <c r="A2827" i="11"/>
  <c r="A2732" i="6"/>
  <c r="B2732" i="6"/>
  <c r="C2732" i="6" s="1"/>
  <c r="D2733" i="6"/>
  <c r="B2832" i="23"/>
  <c r="C2832" i="23" s="1"/>
  <c r="D2833" i="23"/>
  <c r="A2832" i="23"/>
  <c r="F2623" i="11" l="1" a="1"/>
  <c r="F2623" i="11" s="1"/>
  <c r="D2834" i="23"/>
  <c r="A2833" i="23"/>
  <c r="B2833" i="23"/>
  <c r="C2833" i="23" s="1"/>
  <c r="D2734" i="6"/>
  <c r="A2733" i="6"/>
  <c r="B2733" i="6"/>
  <c r="C2733" i="6" s="1"/>
  <c r="D2829" i="11"/>
  <c r="A2828" i="11"/>
  <c r="B2828" i="11"/>
  <c r="C2828" i="11" s="1"/>
  <c r="G2623" i="23" a="1"/>
  <c r="G2623" i="11" a="1"/>
  <c r="G2623" i="11" l="1"/>
  <c r="G2623" i="23"/>
  <c r="B2829" i="11"/>
  <c r="C2829" i="11" s="1"/>
  <c r="A2829" i="11"/>
  <c r="D2830" i="11"/>
  <c r="B2734" i="6"/>
  <c r="C2734" i="6" s="1"/>
  <c r="A2734" i="6"/>
  <c r="D2735" i="6"/>
  <c r="D2835" i="23"/>
  <c r="A2834" i="23"/>
  <c r="B2834" i="23"/>
  <c r="C2834" i="23" s="1"/>
  <c r="F2624" i="11" l="1" a="1"/>
  <c r="F2624" i="11" s="1"/>
  <c r="D2736" i="6"/>
  <c r="B2735" i="6"/>
  <c r="C2735" i="6" s="1"/>
  <c r="A2735" i="6"/>
  <c r="A2835" i="23"/>
  <c r="D2836" i="23"/>
  <c r="B2835" i="23"/>
  <c r="C2835" i="23" s="1"/>
  <c r="A2830" i="11"/>
  <c r="B2830" i="11"/>
  <c r="C2830" i="11" s="1"/>
  <c r="D2831" i="11"/>
  <c r="G2624" i="23" a="1"/>
  <c r="G2624" i="11" a="1"/>
  <c r="G2624" i="11" l="1"/>
  <c r="G2624" i="23"/>
  <c r="A2831" i="11"/>
  <c r="D2832" i="11"/>
  <c r="B2831" i="11"/>
  <c r="C2831" i="11" s="1"/>
  <c r="A2836" i="23"/>
  <c r="B2836" i="23"/>
  <c r="C2836" i="23" s="1"/>
  <c r="D2837" i="23"/>
  <c r="B2736" i="6"/>
  <c r="C2736" i="6" s="1"/>
  <c r="D2737" i="6"/>
  <c r="A2736" i="6"/>
  <c r="A2737" i="6" l="1"/>
  <c r="D2738" i="6"/>
  <c r="B2737" i="6"/>
  <c r="C2737" i="6" s="1"/>
  <c r="F2625" i="11" a="1"/>
  <c r="F2625" i="11" s="1"/>
  <c r="A2837" i="23"/>
  <c r="D2838" i="23"/>
  <c r="B2837" i="23"/>
  <c r="C2837" i="23" s="1"/>
  <c r="D2833" i="11"/>
  <c r="B2832" i="11"/>
  <c r="C2832" i="11" s="1"/>
  <c r="A2832" i="11"/>
  <c r="G2625" i="23" a="1"/>
  <c r="G2625" i="11" a="1"/>
  <c r="G2625" i="11" l="1"/>
  <c r="G2625" i="23"/>
  <c r="D2834" i="11"/>
  <c r="A2833" i="11"/>
  <c r="B2833" i="11"/>
  <c r="C2833" i="11" s="1"/>
  <c r="A2838" i="23"/>
  <c r="D2839" i="23"/>
  <c r="B2838" i="23"/>
  <c r="C2838" i="23" s="1"/>
  <c r="D2739" i="6"/>
  <c r="B2738" i="6"/>
  <c r="C2738" i="6" s="1"/>
  <c r="A2738" i="6"/>
  <c r="B2739" i="6" l="1"/>
  <c r="C2739" i="6" s="1"/>
  <c r="D2740" i="6"/>
  <c r="A2739" i="6"/>
  <c r="F2626" i="11" a="1"/>
  <c r="F2626" i="11" s="1"/>
  <c r="D2840" i="23"/>
  <c r="A2839" i="23"/>
  <c r="B2839" i="23"/>
  <c r="C2839" i="23" s="1"/>
  <c r="A2834" i="11"/>
  <c r="D2835" i="11"/>
  <c r="B2834" i="11"/>
  <c r="C2834" i="11" s="1"/>
  <c r="G2626" i="23" a="1"/>
  <c r="G2626" i="11" a="1"/>
  <c r="G2626" i="11" l="1"/>
  <c r="G2626" i="23"/>
  <c r="D2836" i="11"/>
  <c r="B2835" i="11"/>
  <c r="C2835" i="11" s="1"/>
  <c r="A2835" i="11"/>
  <c r="D2841" i="23"/>
  <c r="A2840" i="23"/>
  <c r="B2840" i="23"/>
  <c r="C2840" i="23" s="1"/>
  <c r="A2740" i="6"/>
  <c r="B2740" i="6"/>
  <c r="C2740" i="6" s="1"/>
  <c r="D2741" i="6"/>
  <c r="F2627" i="11" l="1" a="1"/>
  <c r="F2627" i="11" s="1"/>
  <c r="A2741" i="6"/>
  <c r="D2742" i="6"/>
  <c r="B2741" i="6"/>
  <c r="C2741" i="6" s="1"/>
  <c r="A2841" i="23"/>
  <c r="D2842" i="23"/>
  <c r="B2841" i="23"/>
  <c r="C2841" i="23" s="1"/>
  <c r="D2837" i="11"/>
  <c r="B2836" i="11"/>
  <c r="C2836" i="11" s="1"/>
  <c r="A2836" i="11"/>
  <c r="G2627" i="23" a="1"/>
  <c r="G2627" i="11" a="1"/>
  <c r="G2627" i="11" l="1"/>
  <c r="G2627" i="23"/>
  <c r="D2838" i="11"/>
  <c r="A2837" i="11"/>
  <c r="B2837" i="11"/>
  <c r="C2837" i="11" s="1"/>
  <c r="D2843" i="23"/>
  <c r="A2842" i="23"/>
  <c r="B2842" i="23"/>
  <c r="C2842" i="23" s="1"/>
  <c r="D2743" i="6"/>
  <c r="B2742" i="6"/>
  <c r="C2742" i="6" s="1"/>
  <c r="A2742" i="6"/>
  <c r="B2743" i="6" l="1"/>
  <c r="C2743" i="6" s="1"/>
  <c r="A2743" i="6"/>
  <c r="D2744" i="6"/>
  <c r="D2839" i="11"/>
  <c r="A2838" i="11"/>
  <c r="B2838" i="11"/>
  <c r="C2838" i="11" s="1"/>
  <c r="A2843" i="23"/>
  <c r="B2843" i="23"/>
  <c r="C2843" i="23" s="1"/>
  <c r="D2844" i="23"/>
  <c r="F2628" i="11" a="1"/>
  <c r="F2628" i="11" s="1"/>
  <c r="G2628" i="23" a="1"/>
  <c r="G2628" i="11" a="1"/>
  <c r="G2628" i="11" l="1"/>
  <c r="G2628" i="23"/>
  <c r="A2844" i="23"/>
  <c r="D2845" i="23"/>
  <c r="B2844" i="23"/>
  <c r="C2844" i="23" s="1"/>
  <c r="B2839" i="11"/>
  <c r="C2839" i="11" s="1"/>
  <c r="A2839" i="11"/>
  <c r="D2840" i="11"/>
  <c r="B2744" i="6"/>
  <c r="C2744" i="6" s="1"/>
  <c r="A2744" i="6"/>
  <c r="D2745" i="6"/>
  <c r="F2629" i="11" l="1" a="1"/>
  <c r="F2629" i="11" s="1"/>
  <c r="A2745" i="6"/>
  <c r="D2746" i="6"/>
  <c r="B2745" i="6"/>
  <c r="C2745" i="6" s="1"/>
  <c r="A2840" i="11"/>
  <c r="B2840" i="11"/>
  <c r="C2840" i="11" s="1"/>
  <c r="D2841" i="11"/>
  <c r="D2846" i="23"/>
  <c r="B2845" i="23"/>
  <c r="C2845" i="23" s="1"/>
  <c r="A2845" i="23"/>
  <c r="G2629" i="23" a="1"/>
  <c r="G2629" i="11" a="1"/>
  <c r="G2629" i="11" l="1"/>
  <c r="G2629" i="23"/>
  <c r="A2846" i="23"/>
  <c r="D2847" i="23"/>
  <c r="B2846" i="23"/>
  <c r="C2846" i="23" s="1"/>
  <c r="A2841" i="11"/>
  <c r="B2841" i="11"/>
  <c r="C2841" i="11" s="1"/>
  <c r="D2842" i="11"/>
  <c r="B2746" i="6"/>
  <c r="C2746" i="6" s="1"/>
  <c r="A2746" i="6"/>
  <c r="D2747" i="6"/>
  <c r="F2630" i="11" l="1" a="1"/>
  <c r="F2630" i="11" s="1"/>
  <c r="D2748" i="6"/>
  <c r="B2747" i="6"/>
  <c r="C2747" i="6" s="1"/>
  <c r="A2747" i="6"/>
  <c r="B2842" i="11"/>
  <c r="C2842" i="11" s="1"/>
  <c r="A2842" i="11"/>
  <c r="D2843" i="11"/>
  <c r="A2847" i="23"/>
  <c r="D2848" i="23"/>
  <c r="B2847" i="23"/>
  <c r="C2847" i="23" s="1"/>
  <c r="G2630" i="23" a="1"/>
  <c r="G2630" i="11" a="1"/>
  <c r="G2630" i="11" l="1"/>
  <c r="G2630" i="23"/>
  <c r="A2848" i="23"/>
  <c r="B2848" i="23"/>
  <c r="C2848" i="23" s="1"/>
  <c r="D2849" i="23"/>
  <c r="A2843" i="11"/>
  <c r="D2844" i="11"/>
  <c r="B2843" i="11"/>
  <c r="C2843" i="11" s="1"/>
  <c r="B2748" i="6"/>
  <c r="C2748" i="6" s="1"/>
  <c r="D2749" i="6"/>
  <c r="A2748" i="6"/>
  <c r="A2749" i="6" l="1"/>
  <c r="D2750" i="6"/>
  <c r="B2749" i="6"/>
  <c r="C2749" i="6" s="1"/>
  <c r="B2844" i="11"/>
  <c r="C2844" i="11" s="1"/>
  <c r="D2845" i="11"/>
  <c r="A2844" i="11"/>
  <c r="F2631" i="11" a="1"/>
  <c r="F2631" i="11" s="1"/>
  <c r="A2849" i="23"/>
  <c r="D2850" i="23"/>
  <c r="B2849" i="23"/>
  <c r="C2849" i="23" s="1"/>
  <c r="G2631" i="23" a="1"/>
  <c r="G2631" i="11" a="1"/>
  <c r="G2631" i="11" l="1"/>
  <c r="G2631" i="23"/>
  <c r="A2750" i="6"/>
  <c r="D2751" i="6"/>
  <c r="B2750" i="6"/>
  <c r="C2750" i="6" s="1"/>
  <c r="B2850" i="23"/>
  <c r="C2850" i="23" s="1"/>
  <c r="A2850" i="23"/>
  <c r="D2851" i="23"/>
  <c r="B2845" i="11"/>
  <c r="C2845" i="11" s="1"/>
  <c r="A2845" i="11"/>
  <c r="D2846" i="11"/>
  <c r="F2632" i="11" l="1" a="1"/>
  <c r="F2632" i="11" s="1"/>
  <c r="D2847" i="11"/>
  <c r="A2846" i="11"/>
  <c r="B2846" i="11"/>
  <c r="C2846" i="11" s="1"/>
  <c r="B2851" i="23"/>
  <c r="C2851" i="23" s="1"/>
  <c r="A2851" i="23"/>
  <c r="D2852" i="23"/>
  <c r="B2751" i="6"/>
  <c r="C2751" i="6" s="1"/>
  <c r="D2752" i="6"/>
  <c r="A2751" i="6"/>
  <c r="G2632" i="23" a="1"/>
  <c r="G2632" i="11" a="1"/>
  <c r="G2632" i="11" l="1"/>
  <c r="G2632" i="23"/>
  <c r="B2752" i="6"/>
  <c r="C2752" i="6" s="1"/>
  <c r="A2752" i="6"/>
  <c r="D2753" i="6"/>
  <c r="A2852" i="23"/>
  <c r="D2853" i="23"/>
  <c r="B2852" i="23"/>
  <c r="C2852" i="23" s="1"/>
  <c r="A2847" i="11"/>
  <c r="B2847" i="11"/>
  <c r="C2847" i="11" s="1"/>
  <c r="D2848" i="11"/>
  <c r="B2848" i="11" l="1"/>
  <c r="C2848" i="11" s="1"/>
  <c r="D2849" i="11"/>
  <c r="A2848" i="11"/>
  <c r="D2754" i="6"/>
  <c r="B2753" i="6"/>
  <c r="C2753" i="6" s="1"/>
  <c r="A2753" i="6"/>
  <c r="F2633" i="11" a="1"/>
  <c r="F2633" i="11" s="1"/>
  <c r="B2853" i="23"/>
  <c r="C2853" i="23" s="1"/>
  <c r="A2853" i="23"/>
  <c r="D2854" i="23"/>
  <c r="G2633" i="23" a="1"/>
  <c r="G2633" i="11" a="1"/>
  <c r="G2633" i="11" l="1"/>
  <c r="G2633" i="23"/>
  <c r="B2849" i="11"/>
  <c r="C2849" i="11" s="1"/>
  <c r="A2849" i="11"/>
  <c r="D2850" i="11"/>
  <c r="A2854" i="23"/>
  <c r="D2855" i="23"/>
  <c r="B2854" i="23"/>
  <c r="C2854" i="23" s="1"/>
  <c r="A2754" i="6"/>
  <c r="B2754" i="6"/>
  <c r="C2754" i="6" s="1"/>
  <c r="D2755" i="6"/>
  <c r="D2856" i="23" l="1"/>
  <c r="A2855" i="23"/>
  <c r="B2855" i="23"/>
  <c r="C2855" i="23" s="1"/>
  <c r="A2850" i="11"/>
  <c r="B2850" i="11"/>
  <c r="C2850" i="11" s="1"/>
  <c r="D2851" i="11"/>
  <c r="D2756" i="6"/>
  <c r="B2755" i="6"/>
  <c r="C2755" i="6" s="1"/>
  <c r="A2755" i="6"/>
  <c r="F2634" i="11" a="1"/>
  <c r="F2634" i="11" s="1"/>
  <c r="G2634" i="23" a="1"/>
  <c r="G2634" i="11" a="1"/>
  <c r="G2634" i="11" l="1"/>
  <c r="G2634" i="23"/>
  <c r="D2757" i="6"/>
  <c r="A2756" i="6"/>
  <c r="B2756" i="6"/>
  <c r="C2756" i="6" s="1"/>
  <c r="B2851" i="11"/>
  <c r="C2851" i="11" s="1"/>
  <c r="D2852" i="11"/>
  <c r="A2851" i="11"/>
  <c r="A2856" i="23"/>
  <c r="D2857" i="23"/>
  <c r="B2856" i="23"/>
  <c r="C2856" i="23" s="1"/>
  <c r="B2852" i="11" l="1"/>
  <c r="C2852" i="11" s="1"/>
  <c r="A2852" i="11"/>
  <c r="D2853" i="11"/>
  <c r="B2857" i="23"/>
  <c r="C2857" i="23" s="1"/>
  <c r="D2858" i="23"/>
  <c r="A2857" i="23"/>
  <c r="D2758" i="6"/>
  <c r="A2757" i="6"/>
  <c r="B2757" i="6"/>
  <c r="C2757" i="6" s="1"/>
  <c r="F2635" i="11" a="1"/>
  <c r="F2635" i="11" s="1"/>
  <c r="G2635" i="23" a="1"/>
  <c r="G2635" i="11" a="1"/>
  <c r="G2635" i="11" l="1"/>
  <c r="G2635" i="23"/>
  <c r="B2853" i="11"/>
  <c r="C2853" i="11" s="1"/>
  <c r="A2853" i="11"/>
  <c r="D2854" i="11"/>
  <c r="B2758" i="6"/>
  <c r="C2758" i="6" s="1"/>
  <c r="D2759" i="6"/>
  <c r="A2758" i="6"/>
  <c r="A2858" i="23"/>
  <c r="B2858" i="23"/>
  <c r="C2858" i="23" s="1"/>
  <c r="D2859" i="23"/>
  <c r="A2859" i="23" l="1"/>
  <c r="D2860" i="23"/>
  <c r="B2859" i="23"/>
  <c r="C2859" i="23" s="1"/>
  <c r="D2855" i="11"/>
  <c r="B2854" i="11"/>
  <c r="C2854" i="11" s="1"/>
  <c r="A2854" i="11"/>
  <c r="A2759" i="6"/>
  <c r="D2760" i="6"/>
  <c r="B2759" i="6"/>
  <c r="C2759" i="6" s="1"/>
  <c r="F2636" i="11" a="1"/>
  <c r="F2636" i="11" s="1"/>
  <c r="G2636" i="23" a="1"/>
  <c r="G2636" i="11" a="1"/>
  <c r="G2636" i="11" l="1"/>
  <c r="G2636" i="23"/>
  <c r="B2855" i="11"/>
  <c r="C2855" i="11" s="1"/>
  <c r="A2855" i="11"/>
  <c r="D2856" i="11"/>
  <c r="B2760" i="6"/>
  <c r="C2760" i="6" s="1"/>
  <c r="A2760" i="6"/>
  <c r="D2761" i="6"/>
  <c r="A2860" i="23"/>
  <c r="D2861" i="23"/>
  <c r="B2860" i="23"/>
  <c r="C2860" i="23" s="1"/>
  <c r="D2862" i="23" l="1"/>
  <c r="A2861" i="23"/>
  <c r="B2861" i="23"/>
  <c r="C2861" i="23" s="1"/>
  <c r="D2857" i="11"/>
  <c r="A2856" i="11"/>
  <c r="B2856" i="11"/>
  <c r="C2856" i="11" s="1"/>
  <c r="D2762" i="6"/>
  <c r="B2761" i="6"/>
  <c r="C2761" i="6" s="1"/>
  <c r="A2761" i="6"/>
  <c r="F2637" i="11" a="1"/>
  <c r="F2637" i="11" s="1"/>
  <c r="G2637" i="23" a="1"/>
  <c r="G2637" i="11" a="1"/>
  <c r="G2637" i="11" l="1"/>
  <c r="G2637" i="23"/>
  <c r="A2762" i="6"/>
  <c r="D2763" i="6"/>
  <c r="B2762" i="6"/>
  <c r="C2762" i="6" s="1"/>
  <c r="B2857" i="11"/>
  <c r="C2857" i="11" s="1"/>
  <c r="D2858" i="11"/>
  <c r="A2857" i="11"/>
  <c r="A2862" i="23"/>
  <c r="B2862" i="23"/>
  <c r="C2862" i="23" s="1"/>
  <c r="D2863" i="23"/>
  <c r="D2864" i="23" l="1"/>
  <c r="B2863" i="23"/>
  <c r="C2863" i="23" s="1"/>
  <c r="A2863" i="23"/>
  <c r="A2763" i="6"/>
  <c r="B2763" i="6"/>
  <c r="C2763" i="6" s="1"/>
  <c r="D2764" i="6"/>
  <c r="A2858" i="11"/>
  <c r="D2859" i="11"/>
  <c r="B2858" i="11"/>
  <c r="C2858" i="11" s="1"/>
  <c r="F2638" i="11" a="1"/>
  <c r="F2638" i="11" s="1"/>
  <c r="G2638" i="23" a="1"/>
  <c r="G2638" i="11" a="1"/>
  <c r="G2638" i="11" l="1"/>
  <c r="G2638" i="23"/>
  <c r="A2859" i="11"/>
  <c r="D2860" i="11"/>
  <c r="B2859" i="11"/>
  <c r="C2859" i="11" s="1"/>
  <c r="A2764" i="6"/>
  <c r="B2764" i="6"/>
  <c r="C2764" i="6" s="1"/>
  <c r="D2765" i="6"/>
  <c r="D2865" i="23"/>
  <c r="B2864" i="23"/>
  <c r="C2864" i="23" s="1"/>
  <c r="A2864" i="23"/>
  <c r="B2860" i="11" l="1"/>
  <c r="C2860" i="11" s="1"/>
  <c r="A2860" i="11"/>
  <c r="D2861" i="11"/>
  <c r="A2865" i="23"/>
  <c r="B2865" i="23"/>
  <c r="C2865" i="23" s="1"/>
  <c r="D2866" i="23"/>
  <c r="B2765" i="6"/>
  <c r="C2765" i="6" s="1"/>
  <c r="A2765" i="6"/>
  <c r="D2766" i="6"/>
  <c r="F2639" i="11" a="1"/>
  <c r="F2639" i="11" s="1"/>
  <c r="G2639" i="23" a="1"/>
  <c r="G2639" i="11" a="1"/>
  <c r="G2639" i="11" l="1"/>
  <c r="G2639" i="23"/>
  <c r="D2867" i="23"/>
  <c r="B2866" i="23"/>
  <c r="C2866" i="23" s="1"/>
  <c r="A2866" i="23"/>
  <c r="B2766" i="6"/>
  <c r="C2766" i="6" s="1"/>
  <c r="A2766" i="6"/>
  <c r="D2767" i="6"/>
  <c r="D2862" i="11"/>
  <c r="A2861" i="11"/>
  <c r="B2861" i="11"/>
  <c r="C2861" i="11" s="1"/>
  <c r="A2862" i="11" l="1"/>
  <c r="D2863" i="11"/>
  <c r="B2862" i="11"/>
  <c r="C2862" i="11" s="1"/>
  <c r="B2767" i="6"/>
  <c r="C2767" i="6" s="1"/>
  <c r="D2768" i="6"/>
  <c r="A2767" i="6"/>
  <c r="A2867" i="23"/>
  <c r="D2868" i="23"/>
  <c r="B2867" i="23"/>
  <c r="C2867" i="23" s="1"/>
  <c r="F2640" i="11" a="1"/>
  <c r="F2640" i="11" s="1"/>
  <c r="G2640" i="23" a="1"/>
  <c r="G2640" i="11" a="1"/>
  <c r="G2640" i="11" l="1"/>
  <c r="G2640" i="23"/>
  <c r="D2769" i="6"/>
  <c r="B2768" i="6"/>
  <c r="C2768" i="6" s="1"/>
  <c r="A2768" i="6"/>
  <c r="B2868" i="23"/>
  <c r="C2868" i="23" s="1"/>
  <c r="D2869" i="23"/>
  <c r="A2868" i="23"/>
  <c r="D2864" i="11"/>
  <c r="A2863" i="11"/>
  <c r="B2863" i="11"/>
  <c r="C2863" i="11" s="1"/>
  <c r="A2864" i="11" l="1"/>
  <c r="B2864" i="11"/>
  <c r="C2864" i="11" s="1"/>
  <c r="D2865" i="11"/>
  <c r="B2869" i="23"/>
  <c r="C2869" i="23" s="1"/>
  <c r="D2870" i="23"/>
  <c r="A2869" i="23"/>
  <c r="D2770" i="6"/>
  <c r="B2769" i="6"/>
  <c r="C2769" i="6" s="1"/>
  <c r="A2769" i="6"/>
  <c r="F2641" i="11" a="1"/>
  <c r="F2641" i="11" s="1"/>
  <c r="G2641" i="23" a="1"/>
  <c r="G2641" i="11" a="1"/>
  <c r="G2641" i="11" l="1"/>
  <c r="G2641" i="23"/>
  <c r="D2866" i="11"/>
  <c r="A2865" i="11"/>
  <c r="B2865" i="11"/>
  <c r="C2865" i="11" s="1"/>
  <c r="D2771" i="6"/>
  <c r="A2770" i="6"/>
  <c r="B2770" i="6"/>
  <c r="C2770" i="6" s="1"/>
  <c r="D2871" i="23"/>
  <c r="B2870" i="23"/>
  <c r="C2870" i="23" s="1"/>
  <c r="A2870" i="23"/>
  <c r="F2642" i="11" l="1" a="1"/>
  <c r="F2642" i="11" s="1"/>
  <c r="B2771" i="6"/>
  <c r="C2771" i="6" s="1"/>
  <c r="D2772" i="6"/>
  <c r="A2771" i="6"/>
  <c r="D2872" i="23"/>
  <c r="B2871" i="23"/>
  <c r="C2871" i="23" s="1"/>
  <c r="A2871" i="23"/>
  <c r="A2866" i="11"/>
  <c r="B2866" i="11"/>
  <c r="C2866" i="11" s="1"/>
  <c r="D2867" i="11"/>
  <c r="G2642" i="23" a="1"/>
  <c r="G2642" i="11" a="1"/>
  <c r="G2642" i="11" l="1"/>
  <c r="G2642" i="23"/>
  <c r="D2873" i="23"/>
  <c r="A2872" i="23"/>
  <c r="B2872" i="23"/>
  <c r="C2872" i="23" s="1"/>
  <c r="A2867" i="11"/>
  <c r="D2868" i="11"/>
  <c r="B2867" i="11"/>
  <c r="C2867" i="11" s="1"/>
  <c r="A2772" i="6"/>
  <c r="D2773" i="6"/>
  <c r="B2772" i="6"/>
  <c r="C2772" i="6" s="1"/>
  <c r="D2869" i="11" l="1"/>
  <c r="A2868" i="11"/>
  <c r="B2868" i="11"/>
  <c r="C2868" i="11" s="1"/>
  <c r="B2773" i="6"/>
  <c r="C2773" i="6" s="1"/>
  <c r="D2774" i="6"/>
  <c r="A2773" i="6"/>
  <c r="A2873" i="23"/>
  <c r="B2873" i="23"/>
  <c r="C2873" i="23" s="1"/>
  <c r="D2874" i="23"/>
  <c r="F2643" i="11" a="1"/>
  <c r="F2643" i="11" s="1"/>
  <c r="G2643" i="23" a="1"/>
  <c r="G2643" i="11" a="1"/>
  <c r="G2643" i="11" l="1"/>
  <c r="G2643" i="23"/>
  <c r="B2869" i="11"/>
  <c r="C2869" i="11" s="1"/>
  <c r="D2870" i="11"/>
  <c r="A2869" i="11"/>
  <c r="A2774" i="6"/>
  <c r="D2775" i="6"/>
  <c r="B2774" i="6"/>
  <c r="C2774" i="6" s="1"/>
  <c r="B2874" i="23"/>
  <c r="C2874" i="23" s="1"/>
  <c r="D2875" i="23"/>
  <c r="A2874" i="23"/>
  <c r="B2875" i="23" l="1"/>
  <c r="C2875" i="23" s="1"/>
  <c r="D2876" i="23"/>
  <c r="A2875" i="23"/>
  <c r="D2776" i="6"/>
  <c r="B2775" i="6"/>
  <c r="C2775" i="6" s="1"/>
  <c r="A2775" i="6"/>
  <c r="F2644" i="11" a="1"/>
  <c r="F2644" i="11" s="1"/>
  <c r="D2871" i="11"/>
  <c r="B2870" i="11"/>
  <c r="C2870" i="11" s="1"/>
  <c r="A2870" i="11"/>
  <c r="G2644" i="23" a="1"/>
  <c r="G2644" i="11" a="1"/>
  <c r="G2644" i="11" l="1"/>
  <c r="G2644" i="23"/>
  <c r="A2871" i="11"/>
  <c r="B2871" i="11"/>
  <c r="C2871" i="11" s="1"/>
  <c r="D2872" i="11"/>
  <c r="A2776" i="6"/>
  <c r="B2776" i="6"/>
  <c r="C2776" i="6" s="1"/>
  <c r="D2777" i="6"/>
  <c r="A2876" i="23"/>
  <c r="D2877" i="23"/>
  <c r="B2876" i="23"/>
  <c r="C2876" i="23" s="1"/>
  <c r="F2645" i="11" l="1" a="1"/>
  <c r="F2645" i="11" s="1"/>
  <c r="A2877" i="23"/>
  <c r="D2878" i="23"/>
  <c r="B2877" i="23"/>
  <c r="C2877" i="23" s="1"/>
  <c r="D2778" i="6"/>
  <c r="A2777" i="6"/>
  <c r="B2777" i="6"/>
  <c r="C2777" i="6" s="1"/>
  <c r="D2873" i="11"/>
  <c r="A2872" i="11"/>
  <c r="B2872" i="11"/>
  <c r="C2872" i="11" s="1"/>
  <c r="G2645" i="23" a="1"/>
  <c r="G2645" i="11" a="1"/>
  <c r="G2645" i="11" l="1"/>
  <c r="G2645" i="23"/>
  <c r="D2874" i="11"/>
  <c r="B2873" i="11"/>
  <c r="C2873" i="11" s="1"/>
  <c r="A2873" i="11"/>
  <c r="B2778" i="6"/>
  <c r="C2778" i="6" s="1"/>
  <c r="A2778" i="6"/>
  <c r="D2779" i="6"/>
  <c r="A2878" i="23"/>
  <c r="B2878" i="23"/>
  <c r="C2878" i="23" s="1"/>
  <c r="D2879" i="23"/>
  <c r="B2879" i="23" l="1"/>
  <c r="C2879" i="23" s="1"/>
  <c r="A2879" i="23"/>
  <c r="D2880" i="23"/>
  <c r="B2779" i="6"/>
  <c r="C2779" i="6" s="1"/>
  <c r="D2780" i="6"/>
  <c r="A2779" i="6"/>
  <c r="B2874" i="11"/>
  <c r="C2874" i="11" s="1"/>
  <c r="A2874" i="11"/>
  <c r="D2875" i="11"/>
  <c r="F2646" i="11" a="1"/>
  <c r="F2646" i="11" s="1"/>
  <c r="G2646" i="23" a="1"/>
  <c r="G2646" i="11" a="1"/>
  <c r="G2646" i="11" l="1"/>
  <c r="G2646" i="23"/>
  <c r="B2780" i="6"/>
  <c r="C2780" i="6" s="1"/>
  <c r="D2781" i="6"/>
  <c r="A2780" i="6"/>
  <c r="A2875" i="11"/>
  <c r="D2876" i="11"/>
  <c r="B2875" i="11"/>
  <c r="C2875" i="11" s="1"/>
  <c r="B2880" i="23"/>
  <c r="C2880" i="23" s="1"/>
  <c r="A2880" i="23"/>
  <c r="D2881" i="23"/>
  <c r="A2881" i="23" l="1"/>
  <c r="B2881" i="23"/>
  <c r="C2881" i="23" s="1"/>
  <c r="D2882" i="23"/>
  <c r="D2782" i="6"/>
  <c r="B2781" i="6"/>
  <c r="C2781" i="6" s="1"/>
  <c r="A2781" i="6"/>
  <c r="D2877" i="11"/>
  <c r="B2876" i="11"/>
  <c r="C2876" i="11" s="1"/>
  <c r="A2876" i="11"/>
  <c r="F2647" i="11" a="1"/>
  <c r="F2647" i="11" s="1"/>
  <c r="G2647" i="23" a="1"/>
  <c r="G2647" i="11" a="1"/>
  <c r="G2647" i="11" l="1"/>
  <c r="G2647" i="23"/>
  <c r="B2877" i="11"/>
  <c r="C2877" i="11" s="1"/>
  <c r="A2877" i="11"/>
  <c r="D2878" i="11"/>
  <c r="A2782" i="6"/>
  <c r="D2783" i="6"/>
  <c r="B2782" i="6"/>
  <c r="C2782" i="6" s="1"/>
  <c r="D2883" i="23"/>
  <c r="A2882" i="23"/>
  <c r="B2882" i="23"/>
  <c r="C2882" i="23" s="1"/>
  <c r="D2784" i="6" l="1"/>
  <c r="B2783" i="6"/>
  <c r="C2783" i="6" s="1"/>
  <c r="A2783" i="6"/>
  <c r="B2883" i="23"/>
  <c r="C2883" i="23" s="1"/>
  <c r="A2883" i="23"/>
  <c r="D2884" i="23"/>
  <c r="A2878" i="11"/>
  <c r="B2878" i="11"/>
  <c r="C2878" i="11" s="1"/>
  <c r="D2879" i="11"/>
  <c r="F2648" i="11" a="1"/>
  <c r="F2648" i="11" s="1"/>
  <c r="G2648" i="23" a="1"/>
  <c r="G2648" i="11" a="1"/>
  <c r="G2648" i="11" l="1"/>
  <c r="G2648" i="23"/>
  <c r="D2880" i="11"/>
  <c r="A2879" i="11"/>
  <c r="B2879" i="11"/>
  <c r="C2879" i="11" s="1"/>
  <c r="B2884" i="23"/>
  <c r="C2884" i="23" s="1"/>
  <c r="A2884" i="23"/>
  <c r="D2885" i="23"/>
  <c r="A2784" i="6"/>
  <c r="D2785" i="6"/>
  <c r="B2784" i="6"/>
  <c r="C2784" i="6" s="1"/>
  <c r="B2885" i="23" l="1"/>
  <c r="C2885" i="23" s="1"/>
  <c r="A2885" i="23"/>
  <c r="D2886" i="23"/>
  <c r="A2880" i="11"/>
  <c r="B2880" i="11"/>
  <c r="C2880" i="11" s="1"/>
  <c r="D2881" i="11"/>
  <c r="A2785" i="6"/>
  <c r="D2786" i="6"/>
  <c r="B2785" i="6"/>
  <c r="C2785" i="6" s="1"/>
  <c r="F2649" i="11" a="1"/>
  <c r="F2649" i="11" s="1"/>
  <c r="G2649" i="23" a="1"/>
  <c r="G2649" i="11" a="1"/>
  <c r="G2649" i="11" l="1"/>
  <c r="G2649" i="23"/>
  <c r="B2786" i="6"/>
  <c r="C2786" i="6" s="1"/>
  <c r="D2787" i="6"/>
  <c r="A2786" i="6"/>
  <c r="B2886" i="23"/>
  <c r="C2886" i="23" s="1"/>
  <c r="A2886" i="23"/>
  <c r="D2887" i="23"/>
  <c r="D2882" i="11"/>
  <c r="A2881" i="11"/>
  <c r="B2881" i="11"/>
  <c r="C2881" i="11" s="1"/>
  <c r="B2887" i="23" l="1"/>
  <c r="C2887" i="23" s="1"/>
  <c r="A2887" i="23"/>
  <c r="D2888" i="23"/>
  <c r="D2788" i="6"/>
  <c r="B2787" i="6"/>
  <c r="C2787" i="6" s="1"/>
  <c r="A2787" i="6"/>
  <c r="B2882" i="11"/>
  <c r="C2882" i="11" s="1"/>
  <c r="D2883" i="11"/>
  <c r="A2882" i="11"/>
  <c r="F2650" i="11" a="1"/>
  <c r="F2650" i="11" s="1"/>
  <c r="G2650" i="23" a="1"/>
  <c r="G2650" i="11" a="1"/>
  <c r="G2650" i="11" l="1"/>
  <c r="G2650" i="23"/>
  <c r="D2884" i="11"/>
  <c r="B2883" i="11"/>
  <c r="C2883" i="11" s="1"/>
  <c r="A2883" i="11"/>
  <c r="B2788" i="6"/>
  <c r="C2788" i="6" s="1"/>
  <c r="D2789" i="6"/>
  <c r="A2788" i="6"/>
  <c r="A2888" i="23"/>
  <c r="D2889" i="23"/>
  <c r="B2888" i="23"/>
  <c r="C2888" i="23" s="1"/>
  <c r="A2789" i="6" l="1"/>
  <c r="B2789" i="6"/>
  <c r="C2789" i="6" s="1"/>
  <c r="D2790" i="6"/>
  <c r="A2889" i="23"/>
  <c r="D2890" i="23"/>
  <c r="B2889" i="23"/>
  <c r="C2889" i="23" s="1"/>
  <c r="B2884" i="11"/>
  <c r="C2884" i="11" s="1"/>
  <c r="A2884" i="11"/>
  <c r="D2885" i="11"/>
  <c r="F2651" i="11" a="1"/>
  <c r="F2651" i="11" s="1"/>
  <c r="G2651" i="23" a="1"/>
  <c r="G2651" i="11" a="1"/>
  <c r="G2651" i="11" l="1"/>
  <c r="G2651" i="23"/>
  <c r="B2885" i="11"/>
  <c r="C2885" i="11" s="1"/>
  <c r="A2885" i="11"/>
  <c r="D2886" i="11"/>
  <c r="A2890" i="23"/>
  <c r="D2891" i="23"/>
  <c r="B2890" i="23"/>
  <c r="C2890" i="23" s="1"/>
  <c r="B2790" i="6"/>
  <c r="C2790" i="6" s="1"/>
  <c r="D2791" i="6"/>
  <c r="A2790" i="6"/>
  <c r="B2891" i="23" l="1"/>
  <c r="C2891" i="23" s="1"/>
  <c r="A2891" i="23"/>
  <c r="D2892" i="23"/>
  <c r="B2791" i="6"/>
  <c r="C2791" i="6" s="1"/>
  <c r="D2792" i="6"/>
  <c r="A2791" i="6"/>
  <c r="D2887" i="11"/>
  <c r="B2886" i="11"/>
  <c r="C2886" i="11" s="1"/>
  <c r="A2886" i="11"/>
  <c r="F2652" i="11" a="1"/>
  <c r="F2652" i="11" s="1"/>
  <c r="G2652" i="23" a="1"/>
  <c r="G2652" i="11" a="1"/>
  <c r="G2652" i="11" l="1"/>
  <c r="G2652" i="23"/>
  <c r="D2888" i="11"/>
  <c r="A2887" i="11"/>
  <c r="B2887" i="11"/>
  <c r="C2887" i="11" s="1"/>
  <c r="A2792" i="6"/>
  <c r="D2793" i="6"/>
  <c r="B2792" i="6"/>
  <c r="C2792" i="6" s="1"/>
  <c r="D2893" i="23"/>
  <c r="B2892" i="23"/>
  <c r="C2892" i="23" s="1"/>
  <c r="A2892" i="23"/>
  <c r="A2793" i="6" l="1"/>
  <c r="B2793" i="6"/>
  <c r="C2793" i="6" s="1"/>
  <c r="D2794" i="6"/>
  <c r="F2653" i="11" a="1"/>
  <c r="F2653" i="11" s="1"/>
  <c r="A2893" i="23"/>
  <c r="B2893" i="23"/>
  <c r="C2893" i="23" s="1"/>
  <c r="D2894" i="23"/>
  <c r="D2889" i="11"/>
  <c r="B2888" i="11"/>
  <c r="C2888" i="11" s="1"/>
  <c r="A2888" i="11"/>
  <c r="G2653" i="23" a="1"/>
  <c r="G2653" i="11" a="1"/>
  <c r="G2653" i="11" l="1"/>
  <c r="G2653" i="23"/>
  <c r="D2890" i="11"/>
  <c r="A2889" i="11"/>
  <c r="B2889" i="11"/>
  <c r="C2889" i="11" s="1"/>
  <c r="A2894" i="23"/>
  <c r="D2895" i="23"/>
  <c r="B2894" i="23"/>
  <c r="C2894" i="23" s="1"/>
  <c r="B2794" i="6"/>
  <c r="C2794" i="6" s="1"/>
  <c r="A2794" i="6"/>
  <c r="D2795" i="6"/>
  <c r="A2895" i="23" l="1"/>
  <c r="B2895" i="23"/>
  <c r="C2895" i="23" s="1"/>
  <c r="D2896" i="23"/>
  <c r="B2795" i="6"/>
  <c r="C2795" i="6" s="1"/>
  <c r="A2795" i="6"/>
  <c r="D2796" i="6"/>
  <c r="D2891" i="11"/>
  <c r="B2890" i="11"/>
  <c r="C2890" i="11" s="1"/>
  <c r="A2890" i="11"/>
  <c r="F2654" i="11" a="1"/>
  <c r="F2654" i="11" s="1"/>
  <c r="G2654" i="23" a="1"/>
  <c r="G2654" i="11" a="1"/>
  <c r="G2654" i="11" l="1"/>
  <c r="G2654" i="23"/>
  <c r="D2892" i="11"/>
  <c r="B2891" i="11"/>
  <c r="C2891" i="11" s="1"/>
  <c r="A2891" i="11"/>
  <c r="D2797" i="6"/>
  <c r="B2796" i="6"/>
  <c r="C2796" i="6" s="1"/>
  <c r="A2796" i="6"/>
  <c r="D2897" i="23"/>
  <c r="B2896" i="23"/>
  <c r="C2896" i="23" s="1"/>
  <c r="A2896" i="23"/>
  <c r="D2898" i="23" l="1"/>
  <c r="A2897" i="23"/>
  <c r="B2897" i="23"/>
  <c r="C2897" i="23" s="1"/>
  <c r="A2797" i="6"/>
  <c r="D2798" i="6"/>
  <c r="B2797" i="6"/>
  <c r="C2797" i="6" s="1"/>
  <c r="B2892" i="11"/>
  <c r="C2892" i="11" s="1"/>
  <c r="D2893" i="11"/>
  <c r="A2892" i="11"/>
  <c r="F2655" i="11" a="1"/>
  <c r="F2655" i="11" s="1"/>
  <c r="G2655" i="23" a="1"/>
  <c r="G2655" i="11" a="1"/>
  <c r="G2655" i="11" l="1"/>
  <c r="G2655" i="23"/>
  <c r="B2893" i="11"/>
  <c r="C2893" i="11" s="1"/>
  <c r="D2894" i="11"/>
  <c r="A2893" i="11"/>
  <c r="A2798" i="6"/>
  <c r="D2799" i="6"/>
  <c r="B2798" i="6"/>
  <c r="C2798" i="6" s="1"/>
  <c r="A2898" i="23"/>
  <c r="B2898" i="23"/>
  <c r="C2898" i="23" s="1"/>
  <c r="D2899" i="23"/>
  <c r="D2900" i="23" l="1"/>
  <c r="B2899" i="23"/>
  <c r="C2899" i="23" s="1"/>
  <c r="A2899" i="23"/>
  <c r="D2800" i="6"/>
  <c r="B2799" i="6"/>
  <c r="C2799" i="6" s="1"/>
  <c r="A2799" i="6"/>
  <c r="B2894" i="11"/>
  <c r="C2894" i="11" s="1"/>
  <c r="D2895" i="11"/>
  <c r="A2894" i="11"/>
  <c r="F2656" i="11" a="1"/>
  <c r="F2656" i="11" s="1"/>
  <c r="G2656" i="23" a="1"/>
  <c r="G2656" i="11" a="1"/>
  <c r="G2656" i="11" l="1"/>
  <c r="G2656" i="23"/>
  <c r="D2896" i="11"/>
  <c r="A2895" i="11"/>
  <c r="B2895" i="11"/>
  <c r="C2895" i="11" s="1"/>
  <c r="A2800" i="6"/>
  <c r="D2801" i="6"/>
  <c r="B2800" i="6"/>
  <c r="C2800" i="6" s="1"/>
  <c r="D2901" i="23"/>
  <c r="A2900" i="23"/>
  <c r="B2900" i="23"/>
  <c r="C2900" i="23" s="1"/>
  <c r="B2901" i="23" l="1"/>
  <c r="C2901" i="23" s="1"/>
  <c r="D2902" i="23"/>
  <c r="A2901" i="23"/>
  <c r="D2802" i="6"/>
  <c r="A2801" i="6"/>
  <c r="B2801" i="6"/>
  <c r="C2801" i="6" s="1"/>
  <c r="B2896" i="11"/>
  <c r="C2896" i="11" s="1"/>
  <c r="D2897" i="11"/>
  <c r="A2896" i="11"/>
  <c r="F2657" i="11" a="1"/>
  <c r="F2657" i="11" s="1"/>
  <c r="G2657" i="23" a="1"/>
  <c r="G2657" i="11" a="1"/>
  <c r="G2657" i="11" l="1"/>
  <c r="G2657" i="23"/>
  <c r="B2897" i="11"/>
  <c r="C2897" i="11" s="1"/>
  <c r="A2897" i="11"/>
  <c r="D2898" i="11"/>
  <c r="B2802" i="6"/>
  <c r="C2802" i="6" s="1"/>
  <c r="D2803" i="6"/>
  <c r="A2802" i="6"/>
  <c r="B2902" i="23"/>
  <c r="C2902" i="23" s="1"/>
  <c r="D2903" i="23"/>
  <c r="A2902" i="23"/>
  <c r="A2803" i="6" l="1"/>
  <c r="D2804" i="6"/>
  <c r="B2803" i="6"/>
  <c r="C2803" i="6" s="1"/>
  <c r="A2903" i="23"/>
  <c r="B2903" i="23"/>
  <c r="C2903" i="23" s="1"/>
  <c r="D2904" i="23"/>
  <c r="D2899" i="11"/>
  <c r="B2898" i="11"/>
  <c r="C2898" i="11" s="1"/>
  <c r="A2898" i="11"/>
  <c r="F2658" i="11" a="1"/>
  <c r="F2658" i="11" s="1"/>
  <c r="G2658" i="23" a="1"/>
  <c r="G2658" i="11" a="1"/>
  <c r="G2658" i="11" l="1"/>
  <c r="G2658" i="23"/>
  <c r="D2900" i="11"/>
  <c r="B2899" i="11"/>
  <c r="C2899" i="11" s="1"/>
  <c r="A2899" i="11"/>
  <c r="A2904" i="23"/>
  <c r="D2905" i="23"/>
  <c r="B2904" i="23"/>
  <c r="C2904" i="23" s="1"/>
  <c r="B2804" i="6"/>
  <c r="C2804" i="6" s="1"/>
  <c r="A2804" i="6"/>
  <c r="D2805" i="6"/>
  <c r="D2806" i="6" l="1"/>
  <c r="A2805" i="6"/>
  <c r="B2805" i="6"/>
  <c r="C2805" i="6" s="1"/>
  <c r="D2901" i="11"/>
  <c r="A2900" i="11"/>
  <c r="B2900" i="11"/>
  <c r="C2900" i="11" s="1"/>
  <c r="B2905" i="23"/>
  <c r="C2905" i="23" s="1"/>
  <c r="A2905" i="23"/>
  <c r="D2906" i="23"/>
  <c r="F2659" i="11" a="1"/>
  <c r="F2659" i="11" s="1"/>
  <c r="G2659" i="23" a="1"/>
  <c r="G2659" i="11" a="1"/>
  <c r="G2659" i="11" l="1"/>
  <c r="G2659" i="23"/>
  <c r="B2906" i="23"/>
  <c r="C2906" i="23" s="1"/>
  <c r="D2907" i="23"/>
  <c r="A2906" i="23"/>
  <c r="B2901" i="11"/>
  <c r="C2901" i="11" s="1"/>
  <c r="A2901" i="11"/>
  <c r="D2902" i="11"/>
  <c r="B2806" i="6"/>
  <c r="C2806" i="6" s="1"/>
  <c r="A2806" i="6"/>
  <c r="D2807" i="6"/>
  <c r="B2807" i="6" l="1"/>
  <c r="C2807" i="6" s="1"/>
  <c r="D2808" i="6"/>
  <c r="A2807" i="6"/>
  <c r="D2903" i="11"/>
  <c r="A2902" i="11"/>
  <c r="B2902" i="11"/>
  <c r="C2902" i="11" s="1"/>
  <c r="D2908" i="23"/>
  <c r="A2907" i="23"/>
  <c r="B2907" i="23"/>
  <c r="C2907" i="23" s="1"/>
  <c r="F2660" i="11" a="1"/>
  <c r="F2660" i="11" s="1"/>
  <c r="G2660" i="23" a="1"/>
  <c r="G2660" i="11" a="1"/>
  <c r="G2660" i="11" l="1"/>
  <c r="G2660" i="23"/>
  <c r="B2908" i="23"/>
  <c r="C2908" i="23" s="1"/>
  <c r="A2908" i="23"/>
  <c r="D2909" i="23"/>
  <c r="D2904" i="11"/>
  <c r="A2903" i="11"/>
  <c r="B2903" i="11"/>
  <c r="C2903" i="11" s="1"/>
  <c r="D2809" i="6"/>
  <c r="B2808" i="6"/>
  <c r="C2808" i="6" s="1"/>
  <c r="A2808" i="6"/>
  <c r="D2910" i="23" l="1"/>
  <c r="A2909" i="23"/>
  <c r="B2909" i="23"/>
  <c r="C2909" i="23" s="1"/>
  <c r="D2810" i="6"/>
  <c r="B2809" i="6"/>
  <c r="C2809" i="6" s="1"/>
  <c r="A2809" i="6"/>
  <c r="B2904" i="11"/>
  <c r="C2904" i="11" s="1"/>
  <c r="D2905" i="11"/>
  <c r="A2904" i="11"/>
  <c r="F2661" i="11" a="1"/>
  <c r="F2661" i="11" s="1"/>
  <c r="G2661" i="23" a="1"/>
  <c r="G2661" i="11" a="1"/>
  <c r="G2661" i="11" l="1"/>
  <c r="G2661" i="23"/>
  <c r="D2911" i="23"/>
  <c r="A2910" i="23"/>
  <c r="B2910" i="23"/>
  <c r="C2910" i="23" s="1"/>
  <c r="A2905" i="11"/>
  <c r="D2906" i="11"/>
  <c r="B2905" i="11"/>
  <c r="C2905" i="11" s="1"/>
  <c r="D2811" i="6"/>
  <c r="A2810" i="6"/>
  <c r="B2810" i="6"/>
  <c r="C2810" i="6" s="1"/>
  <c r="D2907" i="11" l="1"/>
  <c r="B2906" i="11"/>
  <c r="C2906" i="11" s="1"/>
  <c r="A2906" i="11"/>
  <c r="B2811" i="6"/>
  <c r="C2811" i="6" s="1"/>
  <c r="D2812" i="6"/>
  <c r="A2811" i="6"/>
  <c r="A2911" i="23"/>
  <c r="D2912" i="23"/>
  <c r="B2911" i="23"/>
  <c r="C2911" i="23" s="1"/>
  <c r="F2662" i="11" a="1"/>
  <c r="F2662" i="11" s="1"/>
  <c r="G2662" i="23" a="1"/>
  <c r="G2662" i="11" a="1"/>
  <c r="G2662" i="11" l="1"/>
  <c r="G2662" i="23"/>
  <c r="A2912" i="23"/>
  <c r="D2913" i="23"/>
  <c r="B2912" i="23"/>
  <c r="C2912" i="23" s="1"/>
  <c r="D2813" i="6"/>
  <c r="A2812" i="6"/>
  <c r="B2812" i="6"/>
  <c r="C2812" i="6" s="1"/>
  <c r="A2907" i="11"/>
  <c r="B2907" i="11"/>
  <c r="C2907" i="11" s="1"/>
  <c r="D2908" i="11"/>
  <c r="B2908" i="11" l="1"/>
  <c r="C2908" i="11" s="1"/>
  <c r="A2908" i="11"/>
  <c r="D2909" i="11"/>
  <c r="A2813" i="6"/>
  <c r="D2814" i="6"/>
  <c r="B2813" i="6"/>
  <c r="C2813" i="6" s="1"/>
  <c r="D2914" i="23"/>
  <c r="A2913" i="23"/>
  <c r="B2913" i="23"/>
  <c r="C2913" i="23" s="1"/>
  <c r="F2663" i="11" a="1"/>
  <c r="F2663" i="11" s="1"/>
  <c r="G2663" i="23" a="1"/>
  <c r="G2663" i="11" a="1"/>
  <c r="G2663" i="11" l="1"/>
  <c r="G2663" i="23"/>
  <c r="B2914" i="23"/>
  <c r="C2914" i="23" s="1"/>
  <c r="A2914" i="23"/>
  <c r="D2915" i="23"/>
  <c r="A2814" i="6"/>
  <c r="B2814" i="6"/>
  <c r="C2814" i="6" s="1"/>
  <c r="D2815" i="6"/>
  <c r="A2909" i="11"/>
  <c r="B2909" i="11"/>
  <c r="C2909" i="11" s="1"/>
  <c r="D2910" i="11"/>
  <c r="D2911" i="11" l="1"/>
  <c r="A2910" i="11"/>
  <c r="B2910" i="11"/>
  <c r="C2910" i="11" s="1"/>
  <c r="D2916" i="23"/>
  <c r="A2915" i="23"/>
  <c r="B2915" i="23"/>
  <c r="C2915" i="23" s="1"/>
  <c r="B2815" i="6"/>
  <c r="C2815" i="6" s="1"/>
  <c r="A2815" i="6"/>
  <c r="D2816" i="6"/>
  <c r="F2664" i="11" a="1"/>
  <c r="F2664" i="11" s="1"/>
  <c r="G2664" i="23" a="1"/>
  <c r="G2664" i="11" a="1"/>
  <c r="G2664" i="11" l="1"/>
  <c r="G2664" i="23"/>
  <c r="B2816" i="6"/>
  <c r="C2816" i="6" s="1"/>
  <c r="A2816" i="6"/>
  <c r="D2817" i="6"/>
  <c r="B2916" i="23"/>
  <c r="C2916" i="23" s="1"/>
  <c r="A2916" i="23"/>
  <c r="D2917" i="23"/>
  <c r="A2911" i="11"/>
  <c r="B2911" i="11"/>
  <c r="C2911" i="11" s="1"/>
  <c r="D2912" i="11"/>
  <c r="B2912" i="11" l="1"/>
  <c r="C2912" i="11" s="1"/>
  <c r="A2912" i="11"/>
  <c r="D2913" i="11"/>
  <c r="D2918" i="23"/>
  <c r="A2917" i="23"/>
  <c r="B2917" i="23"/>
  <c r="C2917" i="23" s="1"/>
  <c r="D2818" i="6"/>
  <c r="B2817" i="6"/>
  <c r="C2817" i="6" s="1"/>
  <c r="A2817" i="6"/>
  <c r="F2665" i="11" a="1"/>
  <c r="F2665" i="11" s="1"/>
  <c r="G2665" i="23" a="1"/>
  <c r="G2665" i="11" a="1"/>
  <c r="G2665" i="11" l="1"/>
  <c r="G2665" i="23"/>
  <c r="A2818" i="6"/>
  <c r="D2819" i="6"/>
  <c r="B2818" i="6"/>
  <c r="C2818" i="6" s="1"/>
  <c r="B2918" i="23"/>
  <c r="C2918" i="23" s="1"/>
  <c r="A2918" i="23"/>
  <c r="D2919" i="23"/>
  <c r="D2914" i="11"/>
  <c r="A2913" i="11"/>
  <c r="B2913" i="11"/>
  <c r="C2913" i="11" s="1"/>
  <c r="D2915" i="11" l="1"/>
  <c r="B2914" i="11"/>
  <c r="C2914" i="11" s="1"/>
  <c r="A2914" i="11"/>
  <c r="A2919" i="23"/>
  <c r="D2920" i="23"/>
  <c r="B2919" i="23"/>
  <c r="C2919" i="23" s="1"/>
  <c r="D2820" i="6"/>
  <c r="A2819" i="6"/>
  <c r="B2819" i="6"/>
  <c r="C2819" i="6" s="1"/>
  <c r="F2666" i="11" a="1"/>
  <c r="F2666" i="11" s="1"/>
  <c r="G2666" i="23" a="1"/>
  <c r="G2666" i="11" a="1"/>
  <c r="G2666" i="11" l="1"/>
  <c r="G2666" i="23"/>
  <c r="D2821" i="6"/>
  <c r="B2820" i="6"/>
  <c r="C2820" i="6" s="1"/>
  <c r="A2820" i="6"/>
  <c r="A2920" i="23"/>
  <c r="D2921" i="23"/>
  <c r="B2920" i="23"/>
  <c r="C2920" i="23" s="1"/>
  <c r="A2915" i="11"/>
  <c r="D2916" i="11"/>
  <c r="B2915" i="11"/>
  <c r="C2915" i="11" s="1"/>
  <c r="D2917" i="11" l="1"/>
  <c r="A2916" i="11"/>
  <c r="B2916" i="11"/>
  <c r="C2916" i="11" s="1"/>
  <c r="B2921" i="23"/>
  <c r="C2921" i="23" s="1"/>
  <c r="D2922" i="23"/>
  <c r="A2921" i="23"/>
  <c r="B2821" i="6"/>
  <c r="C2821" i="6" s="1"/>
  <c r="A2821" i="6"/>
  <c r="D2822" i="6"/>
  <c r="F2667" i="11" a="1"/>
  <c r="F2667" i="11" s="1"/>
  <c r="G2667" i="23" a="1"/>
  <c r="G2667" i="11" a="1"/>
  <c r="G2667" i="11" l="1"/>
  <c r="G2667" i="23"/>
  <c r="A2922" i="23"/>
  <c r="B2922" i="23"/>
  <c r="C2922" i="23" s="1"/>
  <c r="D2923" i="23"/>
  <c r="A2822" i="6"/>
  <c r="B2822" i="6"/>
  <c r="C2822" i="6" s="1"/>
  <c r="D2823" i="6"/>
  <c r="A2917" i="11"/>
  <c r="D2918" i="11"/>
  <c r="B2917" i="11"/>
  <c r="C2917" i="11" s="1"/>
  <c r="D2924" i="23" l="1"/>
  <c r="B2923" i="23"/>
  <c r="C2923" i="23" s="1"/>
  <c r="A2923" i="23"/>
  <c r="B2918" i="11"/>
  <c r="C2918" i="11" s="1"/>
  <c r="A2918" i="11"/>
  <c r="D2919" i="11"/>
  <c r="A2823" i="6"/>
  <c r="D2824" i="6"/>
  <c r="B2823" i="6"/>
  <c r="C2823" i="6" s="1"/>
  <c r="F2668" i="11" a="1"/>
  <c r="F2668" i="11" s="1"/>
  <c r="G2668" i="23" a="1"/>
  <c r="G2668" i="11" a="1"/>
  <c r="G2668" i="11" l="1"/>
  <c r="G2668" i="23"/>
  <c r="A2919" i="11"/>
  <c r="D2920" i="11"/>
  <c r="B2919" i="11"/>
  <c r="C2919" i="11" s="1"/>
  <c r="D2825" i="6"/>
  <c r="B2824" i="6"/>
  <c r="C2824" i="6" s="1"/>
  <c r="A2824" i="6"/>
  <c r="D2925" i="23"/>
  <c r="A2924" i="23"/>
  <c r="B2924" i="23"/>
  <c r="C2924" i="23" s="1"/>
  <c r="D2926" i="23" l="1"/>
  <c r="A2925" i="23"/>
  <c r="B2925" i="23"/>
  <c r="C2925" i="23" s="1"/>
  <c r="A2920" i="11"/>
  <c r="D2921" i="11"/>
  <c r="B2920" i="11"/>
  <c r="C2920" i="11" s="1"/>
  <c r="A2825" i="6"/>
  <c r="D2826" i="6"/>
  <c r="B2825" i="6"/>
  <c r="C2825" i="6" s="1"/>
  <c r="F2669" i="11" a="1"/>
  <c r="F2669" i="11" s="1"/>
  <c r="G2669" i="23" a="1"/>
  <c r="G2669" i="11" a="1"/>
  <c r="G2669" i="11" l="1"/>
  <c r="G2669" i="23"/>
  <c r="B2921" i="11"/>
  <c r="C2921" i="11" s="1"/>
  <c r="A2921" i="11"/>
  <c r="D2922" i="11"/>
  <c r="D2827" i="6"/>
  <c r="B2826" i="6"/>
  <c r="C2826" i="6" s="1"/>
  <c r="A2826" i="6"/>
  <c r="D2927" i="23"/>
  <c r="B2926" i="23"/>
  <c r="C2926" i="23" s="1"/>
  <c r="A2926" i="23"/>
  <c r="D2828" i="6" l="1"/>
  <c r="A2827" i="6"/>
  <c r="B2827" i="6"/>
  <c r="C2827" i="6" s="1"/>
  <c r="B2927" i="23"/>
  <c r="C2927" i="23" s="1"/>
  <c r="A2927" i="23"/>
  <c r="D2928" i="23"/>
  <c r="D2923" i="11"/>
  <c r="A2922" i="11"/>
  <c r="B2922" i="11"/>
  <c r="C2922" i="11" s="1"/>
  <c r="F2670" i="11" a="1"/>
  <c r="F2670" i="11" s="1"/>
  <c r="G2670" i="23" a="1"/>
  <c r="G2670" i="11" a="1"/>
  <c r="G2670" i="11" l="1"/>
  <c r="G2670" i="23"/>
  <c r="A2928" i="23"/>
  <c r="B2928" i="23"/>
  <c r="C2928" i="23" s="1"/>
  <c r="D2929" i="23"/>
  <c r="B2923" i="11"/>
  <c r="C2923" i="11" s="1"/>
  <c r="D2924" i="11"/>
  <c r="A2923" i="11"/>
  <c r="D2829" i="6"/>
  <c r="B2828" i="6"/>
  <c r="C2828" i="6" s="1"/>
  <c r="A2828" i="6"/>
  <c r="F2671" i="11" l="1" a="1"/>
  <c r="F2671" i="11" s="1"/>
  <c r="B2929" i="23"/>
  <c r="C2929" i="23" s="1"/>
  <c r="D2930" i="23"/>
  <c r="A2929" i="23"/>
  <c r="D2830" i="6"/>
  <c r="B2829" i="6"/>
  <c r="C2829" i="6" s="1"/>
  <c r="A2829" i="6"/>
  <c r="A2924" i="11"/>
  <c r="D2925" i="11"/>
  <c r="B2924" i="11"/>
  <c r="C2924" i="11" s="1"/>
  <c r="G2671" i="23" a="1"/>
  <c r="G2671" i="11" a="1"/>
  <c r="G2671" i="11" l="1"/>
  <c r="G2671" i="23"/>
  <c r="B2830" i="6"/>
  <c r="C2830" i="6" s="1"/>
  <c r="D2831" i="6"/>
  <c r="A2830" i="6"/>
  <c r="B2930" i="23"/>
  <c r="C2930" i="23" s="1"/>
  <c r="D2931" i="23"/>
  <c r="A2930" i="23"/>
  <c r="A2925" i="11"/>
  <c r="B2925" i="11"/>
  <c r="C2925" i="11" s="1"/>
  <c r="D2926" i="11"/>
  <c r="D2927" i="11" l="1"/>
  <c r="A2926" i="11"/>
  <c r="B2926" i="11"/>
  <c r="C2926" i="11" s="1"/>
  <c r="B2931" i="23"/>
  <c r="C2931" i="23" s="1"/>
  <c r="D2932" i="23"/>
  <c r="A2931" i="23"/>
  <c r="B2831" i="6"/>
  <c r="C2831" i="6" s="1"/>
  <c r="D2832" i="6"/>
  <c r="A2831" i="6"/>
  <c r="F2672" i="11" a="1"/>
  <c r="F2672" i="11" s="1"/>
  <c r="G2672" i="23" a="1"/>
  <c r="G2672" i="11" a="1"/>
  <c r="G2672" i="11" l="1"/>
  <c r="G2672" i="23"/>
  <c r="B2932" i="23"/>
  <c r="C2932" i="23" s="1"/>
  <c r="A2932" i="23"/>
  <c r="D2933" i="23"/>
  <c r="B2832" i="6"/>
  <c r="C2832" i="6" s="1"/>
  <c r="D2833" i="6"/>
  <c r="A2832" i="6"/>
  <c r="D2928" i="11"/>
  <c r="A2927" i="11"/>
  <c r="B2927" i="11"/>
  <c r="C2927" i="11" s="1"/>
  <c r="A2928" i="11" l="1"/>
  <c r="D2929" i="11"/>
  <c r="B2928" i="11"/>
  <c r="C2928" i="11" s="1"/>
  <c r="B2933" i="23"/>
  <c r="C2933" i="23" s="1"/>
  <c r="A2933" i="23"/>
  <c r="D2934" i="23"/>
  <c r="D2834" i="6"/>
  <c r="B2833" i="6"/>
  <c r="C2833" i="6" s="1"/>
  <c r="A2833" i="6"/>
  <c r="F2673" i="11" a="1"/>
  <c r="F2673" i="11" s="1"/>
  <c r="G2673" i="23" a="1"/>
  <c r="G2673" i="11" a="1"/>
  <c r="G2673" i="11" l="1"/>
  <c r="G2673" i="23"/>
  <c r="D2835" i="6"/>
  <c r="A2834" i="6"/>
  <c r="B2834" i="6"/>
  <c r="C2834" i="6" s="1"/>
  <c r="B2934" i="23"/>
  <c r="C2934" i="23" s="1"/>
  <c r="A2934" i="23"/>
  <c r="D2935" i="23"/>
  <c r="D2930" i="11"/>
  <c r="B2929" i="11"/>
  <c r="C2929" i="11" s="1"/>
  <c r="A2929" i="11"/>
  <c r="D2936" i="23" l="1"/>
  <c r="A2935" i="23"/>
  <c r="B2935" i="23"/>
  <c r="C2935" i="23" s="1"/>
  <c r="B2835" i="6"/>
  <c r="C2835" i="6" s="1"/>
  <c r="D2836" i="6"/>
  <c r="A2835" i="6"/>
  <c r="D2931" i="11"/>
  <c r="A2930" i="11"/>
  <c r="B2930" i="11"/>
  <c r="C2930" i="11" s="1"/>
  <c r="F2674" i="11" a="1"/>
  <c r="F2674" i="11" s="1"/>
  <c r="G2674" i="23" a="1"/>
  <c r="G2674" i="11" a="1"/>
  <c r="G2674" i="11" l="1"/>
  <c r="G2674" i="23"/>
  <c r="D2837" i="6"/>
  <c r="A2836" i="6"/>
  <c r="B2836" i="6"/>
  <c r="C2836" i="6" s="1"/>
  <c r="A2931" i="11"/>
  <c r="B2931" i="11"/>
  <c r="C2931" i="11" s="1"/>
  <c r="D2932" i="11"/>
  <c r="D2937" i="23"/>
  <c r="B2936" i="23"/>
  <c r="C2936" i="23" s="1"/>
  <c r="A2936" i="23"/>
  <c r="B2932" i="11" l="1"/>
  <c r="C2932" i="11" s="1"/>
  <c r="D2933" i="11"/>
  <c r="A2932" i="11"/>
  <c r="D2838" i="6"/>
  <c r="A2837" i="6"/>
  <c r="B2837" i="6"/>
  <c r="C2837" i="6" s="1"/>
  <c r="B2937" i="23"/>
  <c r="C2937" i="23" s="1"/>
  <c r="D2938" i="23"/>
  <c r="A2937" i="23"/>
  <c r="F2675" i="11" a="1"/>
  <c r="F2675" i="11" s="1"/>
  <c r="G2675" i="23" a="1"/>
  <c r="G2675" i="11" a="1"/>
  <c r="G2675" i="11" l="1"/>
  <c r="G2675" i="23"/>
  <c r="B2838" i="6"/>
  <c r="C2838" i="6" s="1"/>
  <c r="A2838" i="6"/>
  <c r="D2839" i="6"/>
  <c r="B2938" i="23"/>
  <c r="C2938" i="23" s="1"/>
  <c r="D2939" i="23"/>
  <c r="A2938" i="23"/>
  <c r="D2934" i="11"/>
  <c r="B2933" i="11"/>
  <c r="C2933" i="11" s="1"/>
  <c r="A2933" i="11"/>
  <c r="B2939" i="23" l="1"/>
  <c r="C2939" i="23" s="1"/>
  <c r="D2940" i="23"/>
  <c r="A2939" i="23"/>
  <c r="A2934" i="11"/>
  <c r="D2935" i="11"/>
  <c r="B2934" i="11"/>
  <c r="C2934" i="11" s="1"/>
  <c r="D2840" i="6"/>
  <c r="B2839" i="6"/>
  <c r="C2839" i="6" s="1"/>
  <c r="A2839" i="6"/>
  <c r="F2676" i="11" a="1"/>
  <c r="F2676" i="11" s="1"/>
  <c r="G2676" i="23" a="1"/>
  <c r="G2676" i="11" a="1"/>
  <c r="G2676" i="11" l="1"/>
  <c r="G2676" i="23"/>
  <c r="A2935" i="11"/>
  <c r="B2935" i="11"/>
  <c r="C2935" i="11" s="1"/>
  <c r="D2936" i="11"/>
  <c r="A2840" i="6"/>
  <c r="B2840" i="6"/>
  <c r="C2840" i="6" s="1"/>
  <c r="D2841" i="6"/>
  <c r="A2940" i="23"/>
  <c r="B2940" i="23"/>
  <c r="C2940" i="23" s="1"/>
  <c r="D2941" i="23"/>
  <c r="A2841" i="6" l="1"/>
  <c r="D2842" i="6"/>
  <c r="B2841" i="6"/>
  <c r="C2841" i="6" s="1"/>
  <c r="D2937" i="11"/>
  <c r="B2936" i="11"/>
  <c r="C2936" i="11" s="1"/>
  <c r="A2936" i="11"/>
  <c r="D2942" i="23"/>
  <c r="A2941" i="23"/>
  <c r="B2941" i="23"/>
  <c r="C2941" i="23" s="1"/>
  <c r="F2677" i="11" a="1"/>
  <c r="F2677" i="11" s="1"/>
  <c r="G2677" i="23" a="1"/>
  <c r="G2677" i="11" a="1"/>
  <c r="G2677" i="11" l="1"/>
  <c r="G2677" i="23"/>
  <c r="B2942" i="23"/>
  <c r="C2942" i="23" s="1"/>
  <c r="A2942" i="23"/>
  <c r="D2943" i="23"/>
  <c r="B2937" i="11"/>
  <c r="C2937" i="11" s="1"/>
  <c r="A2937" i="11"/>
  <c r="D2938" i="11"/>
  <c r="A2842" i="6"/>
  <c r="B2842" i="6"/>
  <c r="C2842" i="6" s="1"/>
  <c r="D2843" i="6"/>
  <c r="A2843" i="6" l="1"/>
  <c r="D2844" i="6"/>
  <c r="B2843" i="6"/>
  <c r="C2843" i="6" s="1"/>
  <c r="A2943" i="23"/>
  <c r="B2943" i="23"/>
  <c r="C2943" i="23" s="1"/>
  <c r="D2944" i="23"/>
  <c r="A2938" i="11"/>
  <c r="B2938" i="11"/>
  <c r="C2938" i="11" s="1"/>
  <c r="D2939" i="11"/>
  <c r="F2678" i="11" a="1"/>
  <c r="F2678" i="11" s="1"/>
  <c r="G2678" i="23" a="1"/>
  <c r="G2678" i="11" a="1"/>
  <c r="G2678" i="11" l="1"/>
  <c r="G2678" i="23"/>
  <c r="B2944" i="23"/>
  <c r="C2944" i="23" s="1"/>
  <c r="A2944" i="23"/>
  <c r="D2945" i="23"/>
  <c r="B2939" i="11"/>
  <c r="C2939" i="11" s="1"/>
  <c r="A2939" i="11"/>
  <c r="D2940" i="11"/>
  <c r="D2845" i="6"/>
  <c r="B2844" i="6"/>
  <c r="C2844" i="6" s="1"/>
  <c r="A2844" i="6"/>
  <c r="D2941" i="11" l="1"/>
  <c r="A2940" i="11"/>
  <c r="B2940" i="11"/>
  <c r="C2940" i="11" s="1"/>
  <c r="B2845" i="6"/>
  <c r="C2845" i="6" s="1"/>
  <c r="A2845" i="6"/>
  <c r="D2846" i="6"/>
  <c r="A2945" i="23"/>
  <c r="B2945" i="23"/>
  <c r="C2945" i="23" s="1"/>
  <c r="D2946" i="23"/>
  <c r="F2679" i="11" a="1"/>
  <c r="F2679" i="11" s="1"/>
  <c r="G2679" i="23" a="1"/>
  <c r="G2679" i="11" a="1"/>
  <c r="G2679" i="11" l="1"/>
  <c r="G2679" i="23"/>
  <c r="B2946" i="23"/>
  <c r="C2946" i="23" s="1"/>
  <c r="A2946" i="23"/>
  <c r="D2947" i="23"/>
  <c r="D2847" i="6"/>
  <c r="B2846" i="6"/>
  <c r="C2846" i="6" s="1"/>
  <c r="A2846" i="6"/>
  <c r="B2941" i="11"/>
  <c r="C2941" i="11" s="1"/>
  <c r="D2942" i="11"/>
  <c r="A2941" i="11"/>
  <c r="D2943" i="11" l="1"/>
  <c r="A2942" i="11"/>
  <c r="B2942" i="11"/>
  <c r="C2942" i="11" s="1"/>
  <c r="B2947" i="23"/>
  <c r="C2947" i="23" s="1"/>
  <c r="A2947" i="23"/>
  <c r="D2948" i="23"/>
  <c r="A2847" i="6"/>
  <c r="D2848" i="6"/>
  <c r="B2847" i="6"/>
  <c r="C2847" i="6" s="1"/>
  <c r="F2680" i="11" a="1"/>
  <c r="F2680" i="11" s="1"/>
  <c r="G2680" i="23" a="1"/>
  <c r="G2680" i="11" a="1"/>
  <c r="G2680" i="11" l="1"/>
  <c r="G2680" i="23"/>
  <c r="A2848" i="6"/>
  <c r="B2848" i="6"/>
  <c r="C2848" i="6" s="1"/>
  <c r="D2849" i="6"/>
  <c r="D2949" i="23"/>
  <c r="B2948" i="23"/>
  <c r="C2948" i="23" s="1"/>
  <c r="A2948" i="23"/>
  <c r="D2944" i="11"/>
  <c r="B2943" i="11"/>
  <c r="C2943" i="11" s="1"/>
  <c r="A2943" i="11"/>
  <c r="A2949" i="23" l="1"/>
  <c r="B2949" i="23"/>
  <c r="C2949" i="23" s="1"/>
  <c r="D2950" i="23"/>
  <c r="B2944" i="11"/>
  <c r="C2944" i="11" s="1"/>
  <c r="D2945" i="11"/>
  <c r="A2944" i="11"/>
  <c r="B2849" i="6"/>
  <c r="C2849" i="6" s="1"/>
  <c r="A2849" i="6"/>
  <c r="D2850" i="6"/>
  <c r="F2681" i="11" a="1"/>
  <c r="F2681" i="11" s="1"/>
  <c r="G2681" i="23" a="1"/>
  <c r="G2681" i="11" a="1"/>
  <c r="G2681" i="11" l="1"/>
  <c r="G2681" i="23"/>
  <c r="D2851" i="6"/>
  <c r="A2850" i="6"/>
  <c r="B2850" i="6"/>
  <c r="C2850" i="6" s="1"/>
  <c r="B2945" i="11"/>
  <c r="C2945" i="11" s="1"/>
  <c r="A2945" i="11"/>
  <c r="D2946" i="11"/>
  <c r="D2951" i="23"/>
  <c r="A2950" i="23"/>
  <c r="B2950" i="23"/>
  <c r="C2950" i="23" s="1"/>
  <c r="B2946" i="11" l="1"/>
  <c r="C2946" i="11" s="1"/>
  <c r="D2947" i="11"/>
  <c r="A2946" i="11"/>
  <c r="A2951" i="23"/>
  <c r="D2952" i="23"/>
  <c r="B2951" i="23"/>
  <c r="C2951" i="23" s="1"/>
  <c r="D2852" i="6"/>
  <c r="B2851" i="6"/>
  <c r="C2851" i="6" s="1"/>
  <c r="A2851" i="6"/>
  <c r="F2682" i="11" a="1"/>
  <c r="F2682" i="11" s="1"/>
  <c r="G2682" i="23" a="1"/>
  <c r="G2682" i="11" a="1"/>
  <c r="G2682" i="11" l="1"/>
  <c r="G2682" i="23"/>
  <c r="B2852" i="6"/>
  <c r="C2852" i="6" s="1"/>
  <c r="A2852" i="6"/>
  <c r="D2853" i="6"/>
  <c r="D2953" i="23"/>
  <c r="A2952" i="23"/>
  <c r="B2952" i="23"/>
  <c r="C2952" i="23" s="1"/>
  <c r="D2948" i="11"/>
  <c r="B2947" i="11"/>
  <c r="C2947" i="11" s="1"/>
  <c r="A2947" i="11"/>
  <c r="A2948" i="11" l="1"/>
  <c r="B2948" i="11"/>
  <c r="C2948" i="11" s="1"/>
  <c r="D2949" i="11"/>
  <c r="A2953" i="23"/>
  <c r="D2954" i="23"/>
  <c r="B2953" i="23"/>
  <c r="C2953" i="23" s="1"/>
  <c r="B2853" i="6"/>
  <c r="C2853" i="6" s="1"/>
  <c r="D2854" i="6"/>
  <c r="A2853" i="6"/>
  <c r="F2683" i="11" a="1"/>
  <c r="F2683" i="11" s="1"/>
  <c r="G2683" i="23" a="1"/>
  <c r="G2683" i="11" a="1"/>
  <c r="G2683" i="11" l="1"/>
  <c r="G2683" i="23"/>
  <c r="B2854" i="6"/>
  <c r="C2854" i="6" s="1"/>
  <c r="A2854" i="6"/>
  <c r="D2855" i="6"/>
  <c r="A2954" i="23"/>
  <c r="D2955" i="23"/>
  <c r="B2954" i="23"/>
  <c r="C2954" i="23" s="1"/>
  <c r="B2949" i="11"/>
  <c r="C2949" i="11" s="1"/>
  <c r="A2949" i="11"/>
  <c r="D2950" i="11"/>
  <c r="D2951" i="11" l="1"/>
  <c r="B2950" i="11"/>
  <c r="C2950" i="11" s="1"/>
  <c r="A2950" i="11"/>
  <c r="D2956" i="23"/>
  <c r="B2955" i="23"/>
  <c r="C2955" i="23" s="1"/>
  <c r="A2955" i="23"/>
  <c r="A2855" i="6"/>
  <c r="D2856" i="6"/>
  <c r="B2855" i="6"/>
  <c r="C2855" i="6" s="1"/>
  <c r="F2684" i="11" a="1"/>
  <c r="F2684" i="11" s="1"/>
  <c r="G2684" i="23" a="1"/>
  <c r="G2684" i="11" a="1"/>
  <c r="G2684" i="11" l="1"/>
  <c r="G2684" i="23"/>
  <c r="A2956" i="23"/>
  <c r="B2956" i="23"/>
  <c r="C2956" i="23" s="1"/>
  <c r="D2957" i="23"/>
  <c r="A2856" i="6"/>
  <c r="D2857" i="6"/>
  <c r="B2856" i="6"/>
  <c r="C2856" i="6" s="1"/>
  <c r="B2951" i="11"/>
  <c r="C2951" i="11" s="1"/>
  <c r="A2951" i="11"/>
  <c r="D2952" i="11"/>
  <c r="A2952" i="11" l="1"/>
  <c r="D2953" i="11"/>
  <c r="B2952" i="11"/>
  <c r="C2952" i="11" s="1"/>
  <c r="D2958" i="23"/>
  <c r="B2957" i="23"/>
  <c r="C2957" i="23" s="1"/>
  <c r="A2957" i="23"/>
  <c r="B2857" i="6"/>
  <c r="C2857" i="6" s="1"/>
  <c r="A2857" i="6"/>
  <c r="D2858" i="6"/>
  <c r="F2685" i="11" a="1"/>
  <c r="F2685" i="11" s="1"/>
  <c r="G2685" i="23" a="1"/>
  <c r="G2685" i="11" a="1"/>
  <c r="G2685" i="11" l="1"/>
  <c r="G2685" i="23"/>
  <c r="A2858" i="6"/>
  <c r="B2858" i="6"/>
  <c r="C2858" i="6" s="1"/>
  <c r="D2859" i="6"/>
  <c r="B2958" i="23"/>
  <c r="C2958" i="23" s="1"/>
  <c r="D2959" i="23"/>
  <c r="A2958" i="23"/>
  <c r="B2953" i="11"/>
  <c r="C2953" i="11" s="1"/>
  <c r="A2953" i="11"/>
  <c r="D2954" i="11"/>
  <c r="B2959" i="23" l="1"/>
  <c r="C2959" i="23" s="1"/>
  <c r="A2959" i="23"/>
  <c r="D2960" i="23"/>
  <c r="A2954" i="11"/>
  <c r="D2955" i="11"/>
  <c r="B2954" i="11"/>
  <c r="C2954" i="11" s="1"/>
  <c r="A2859" i="6"/>
  <c r="B2859" i="6"/>
  <c r="C2859" i="6" s="1"/>
  <c r="D2860" i="6"/>
  <c r="F2686" i="11" a="1"/>
  <c r="F2686" i="11" s="1"/>
  <c r="G2686" i="23" a="1"/>
  <c r="G2686" i="11" a="1"/>
  <c r="G2686" i="11" l="1"/>
  <c r="G2686" i="23"/>
  <c r="D2956" i="11"/>
  <c r="B2955" i="11"/>
  <c r="C2955" i="11" s="1"/>
  <c r="A2955" i="11"/>
  <c r="B2860" i="6"/>
  <c r="C2860" i="6" s="1"/>
  <c r="D2861" i="6"/>
  <c r="A2860" i="6"/>
  <c r="D2961" i="23"/>
  <c r="B2960" i="23"/>
  <c r="C2960" i="23" s="1"/>
  <c r="A2960" i="23"/>
  <c r="B2961" i="23" l="1"/>
  <c r="C2961" i="23" s="1"/>
  <c r="D2962" i="23"/>
  <c r="A2961" i="23"/>
  <c r="B2861" i="6"/>
  <c r="C2861" i="6" s="1"/>
  <c r="D2862" i="6"/>
  <c r="A2861" i="6"/>
  <c r="D2957" i="11"/>
  <c r="B2956" i="11"/>
  <c r="C2956" i="11" s="1"/>
  <c r="A2956" i="11"/>
  <c r="F2687" i="11" a="1"/>
  <c r="F2687" i="11" s="1"/>
  <c r="G2687" i="23" a="1"/>
  <c r="G2687" i="11" a="1"/>
  <c r="G2687" i="11" l="1"/>
  <c r="G2687" i="23"/>
  <c r="D2958" i="11"/>
  <c r="A2957" i="11"/>
  <c r="B2957" i="11"/>
  <c r="C2957" i="11" s="1"/>
  <c r="D2863" i="6"/>
  <c r="A2862" i="6"/>
  <c r="B2862" i="6"/>
  <c r="C2862" i="6" s="1"/>
  <c r="B2962" i="23"/>
  <c r="C2962" i="23" s="1"/>
  <c r="A2962" i="23"/>
  <c r="D2963" i="23"/>
  <c r="D2964" i="23" l="1"/>
  <c r="A2963" i="23"/>
  <c r="B2963" i="23"/>
  <c r="C2963" i="23" s="1"/>
  <c r="B2863" i="6"/>
  <c r="C2863" i="6" s="1"/>
  <c r="A2863" i="6"/>
  <c r="D2864" i="6"/>
  <c r="D2959" i="11"/>
  <c r="A2958" i="11"/>
  <c r="B2958" i="11"/>
  <c r="C2958" i="11" s="1"/>
  <c r="F2688" i="11" a="1"/>
  <c r="F2688" i="11" s="1"/>
  <c r="G2688" i="23" a="1"/>
  <c r="G2688" i="11" a="1"/>
  <c r="G2688" i="11" l="1"/>
  <c r="G2688" i="23"/>
  <c r="A2959" i="11"/>
  <c r="B2959" i="11"/>
  <c r="C2959" i="11" s="1"/>
  <c r="D2960" i="11"/>
  <c r="D2865" i="6"/>
  <c r="A2864" i="6"/>
  <c r="B2864" i="6"/>
  <c r="C2864" i="6" s="1"/>
  <c r="B2964" i="23"/>
  <c r="C2964" i="23" s="1"/>
  <c r="A2964" i="23"/>
  <c r="D2965" i="23"/>
  <c r="A2965" i="23" l="1"/>
  <c r="D2966" i="23"/>
  <c r="B2965" i="23"/>
  <c r="C2965" i="23" s="1"/>
  <c r="B2960" i="11"/>
  <c r="C2960" i="11" s="1"/>
  <c r="A2960" i="11"/>
  <c r="D2961" i="11"/>
  <c r="D2866" i="6"/>
  <c r="B2865" i="6"/>
  <c r="C2865" i="6" s="1"/>
  <c r="A2865" i="6"/>
  <c r="F2689" i="11" a="1"/>
  <c r="F2689" i="11" s="1"/>
  <c r="G2689" i="23" a="1"/>
  <c r="G2689" i="11" a="1"/>
  <c r="G2689" i="11" l="1"/>
  <c r="G2689" i="23"/>
  <c r="D2867" i="6"/>
  <c r="A2866" i="6"/>
  <c r="B2866" i="6"/>
  <c r="C2866" i="6" s="1"/>
  <c r="A2961" i="11"/>
  <c r="B2961" i="11"/>
  <c r="C2961" i="11" s="1"/>
  <c r="D2962" i="11"/>
  <c r="A2966" i="23"/>
  <c r="B2966" i="23"/>
  <c r="C2966" i="23" s="1"/>
  <c r="D2967" i="23"/>
  <c r="F2690" i="11" l="1" a="1"/>
  <c r="F2690" i="11" s="1"/>
  <c r="D2968" i="23"/>
  <c r="A2967" i="23"/>
  <c r="B2967" i="23"/>
  <c r="C2967" i="23" s="1"/>
  <c r="B2962" i="11"/>
  <c r="C2962" i="11" s="1"/>
  <c r="D2963" i="11"/>
  <c r="A2962" i="11"/>
  <c r="A2867" i="6"/>
  <c r="D2868" i="6"/>
  <c r="B2867" i="6"/>
  <c r="C2867" i="6" s="1"/>
  <c r="G2690" i="23" a="1"/>
  <c r="G2690" i="11" a="1"/>
  <c r="G2690" i="11" l="1"/>
  <c r="G2690" i="23"/>
  <c r="B2868" i="6"/>
  <c r="C2868" i="6" s="1"/>
  <c r="D2869" i="6"/>
  <c r="A2868" i="6"/>
  <c r="A2963" i="11"/>
  <c r="D2964" i="11"/>
  <c r="B2963" i="11"/>
  <c r="C2963" i="11" s="1"/>
  <c r="B2968" i="23"/>
  <c r="C2968" i="23" s="1"/>
  <c r="D2969" i="23"/>
  <c r="A2968" i="23"/>
  <c r="F2691" i="11" l="1" a="1"/>
  <c r="F2691" i="11" s="1"/>
  <c r="A2964" i="11"/>
  <c r="B2964" i="11"/>
  <c r="C2964" i="11" s="1"/>
  <c r="D2965" i="11"/>
  <c r="D2970" i="23"/>
  <c r="A2969" i="23"/>
  <c r="B2969" i="23"/>
  <c r="C2969" i="23" s="1"/>
  <c r="B2869" i="6"/>
  <c r="C2869" i="6" s="1"/>
  <c r="D2870" i="6"/>
  <c r="A2869" i="6"/>
  <c r="G2691" i="23" a="1"/>
  <c r="G2691" i="11" a="1"/>
  <c r="G2691" i="11" l="1"/>
  <c r="G2691" i="23"/>
  <c r="A2870" i="6"/>
  <c r="B2870" i="6"/>
  <c r="C2870" i="6" s="1"/>
  <c r="D2871" i="6"/>
  <c r="A2970" i="23"/>
  <c r="D2971" i="23"/>
  <c r="B2970" i="23"/>
  <c r="C2970" i="23" s="1"/>
  <c r="B2965" i="11"/>
  <c r="C2965" i="11" s="1"/>
  <c r="D2966" i="11"/>
  <c r="A2965" i="11"/>
  <c r="F2692" i="11" l="1" a="1"/>
  <c r="F2692" i="11" s="1"/>
  <c r="D2872" i="6"/>
  <c r="B2871" i="6"/>
  <c r="C2871" i="6" s="1"/>
  <c r="A2871" i="6"/>
  <c r="D2967" i="11"/>
  <c r="A2966" i="11"/>
  <c r="B2966" i="11"/>
  <c r="C2966" i="11" s="1"/>
  <c r="A2971" i="23"/>
  <c r="B2971" i="23"/>
  <c r="C2971" i="23" s="1"/>
  <c r="D2972" i="23"/>
  <c r="G2692" i="23" a="1"/>
  <c r="G2692" i="11" a="1"/>
  <c r="G2692" i="11" l="1"/>
  <c r="G2692" i="23"/>
  <c r="A2972" i="23"/>
  <c r="D2973" i="23"/>
  <c r="B2972" i="23"/>
  <c r="C2972" i="23" s="1"/>
  <c r="B2967" i="11"/>
  <c r="C2967" i="11" s="1"/>
  <c r="A2967" i="11"/>
  <c r="D2968" i="11"/>
  <c r="B2872" i="6"/>
  <c r="C2872" i="6" s="1"/>
  <c r="D2873" i="6"/>
  <c r="A2872" i="6"/>
  <c r="A2968" i="11" l="1"/>
  <c r="B2968" i="11"/>
  <c r="C2968" i="11" s="1"/>
  <c r="D2969" i="11"/>
  <c r="D2874" i="6"/>
  <c r="A2873" i="6"/>
  <c r="B2873" i="6"/>
  <c r="C2873" i="6" s="1"/>
  <c r="A2973" i="23"/>
  <c r="D2974" i="23"/>
  <c r="B2973" i="23"/>
  <c r="C2973" i="23" s="1"/>
  <c r="F2693" i="11" a="1"/>
  <c r="F2693" i="11" s="1"/>
  <c r="G2693" i="23" a="1"/>
  <c r="G2693" i="11" a="1"/>
  <c r="G2693" i="11" l="1"/>
  <c r="G2693" i="23"/>
  <c r="D2975" i="23"/>
  <c r="B2974" i="23"/>
  <c r="C2974" i="23" s="1"/>
  <c r="A2974" i="23"/>
  <c r="D2875" i="6"/>
  <c r="A2874" i="6"/>
  <c r="B2874" i="6"/>
  <c r="C2874" i="6" s="1"/>
  <c r="D2970" i="11"/>
  <c r="B2969" i="11"/>
  <c r="C2969" i="11" s="1"/>
  <c r="A2969" i="11"/>
  <c r="D2971" i="11" l="1"/>
  <c r="A2970" i="11"/>
  <c r="B2970" i="11"/>
  <c r="C2970" i="11" s="1"/>
  <c r="F2694" i="11" a="1"/>
  <c r="F2694" i="11" s="1"/>
  <c r="D2876" i="6"/>
  <c r="A2875" i="6"/>
  <c r="B2875" i="6"/>
  <c r="C2875" i="6" s="1"/>
  <c r="A2975" i="23"/>
  <c r="B2975" i="23"/>
  <c r="C2975" i="23" s="1"/>
  <c r="D2976" i="23"/>
  <c r="G2694" i="23" a="1"/>
  <c r="G2694" i="11" a="1"/>
  <c r="G2694" i="11" l="1"/>
  <c r="G2694" i="23"/>
  <c r="D2977" i="23"/>
  <c r="A2976" i="23"/>
  <c r="B2976" i="23"/>
  <c r="C2976" i="23" s="1"/>
  <c r="A2971" i="11"/>
  <c r="B2971" i="11"/>
  <c r="C2971" i="11" s="1"/>
  <c r="D2972" i="11"/>
  <c r="D2877" i="6"/>
  <c r="B2876" i="6"/>
  <c r="C2876" i="6" s="1"/>
  <c r="A2876" i="6"/>
  <c r="B2877" i="6" l="1"/>
  <c r="C2877" i="6" s="1"/>
  <c r="D2878" i="6"/>
  <c r="A2877" i="6"/>
  <c r="D2973" i="11"/>
  <c r="B2972" i="11"/>
  <c r="C2972" i="11" s="1"/>
  <c r="A2972" i="11"/>
  <c r="A2977" i="23"/>
  <c r="B2977" i="23"/>
  <c r="C2977" i="23" s="1"/>
  <c r="D2978" i="23"/>
  <c r="F2695" i="11" a="1"/>
  <c r="F2695" i="11" s="1"/>
  <c r="G2695" i="23" a="1"/>
  <c r="G2695" i="11" a="1"/>
  <c r="G2695" i="11" l="1"/>
  <c r="G2695" i="23"/>
  <c r="D2979" i="23"/>
  <c r="A2978" i="23"/>
  <c r="B2978" i="23"/>
  <c r="C2978" i="23" s="1"/>
  <c r="D2974" i="11"/>
  <c r="A2973" i="11"/>
  <c r="B2973" i="11"/>
  <c r="C2973" i="11" s="1"/>
  <c r="D2879" i="6"/>
  <c r="A2878" i="6"/>
  <c r="B2878" i="6"/>
  <c r="C2878" i="6" s="1"/>
  <c r="F2696" i="11" l="1" a="1"/>
  <c r="F2696" i="11" s="1"/>
  <c r="A2879" i="6"/>
  <c r="D2880" i="6"/>
  <c r="B2879" i="6"/>
  <c r="C2879" i="6" s="1"/>
  <c r="B2974" i="11"/>
  <c r="C2974" i="11" s="1"/>
  <c r="A2974" i="11"/>
  <c r="D2975" i="11"/>
  <c r="B2979" i="23"/>
  <c r="C2979" i="23" s="1"/>
  <c r="D2980" i="23"/>
  <c r="A2979" i="23"/>
  <c r="G2696" i="23" a="1"/>
  <c r="G2696" i="11" a="1"/>
  <c r="G2696" i="11" l="1"/>
  <c r="G2696" i="23"/>
  <c r="A2980" i="23"/>
  <c r="D2981" i="23"/>
  <c r="B2980" i="23"/>
  <c r="C2980" i="23" s="1"/>
  <c r="B2975" i="11"/>
  <c r="C2975" i="11" s="1"/>
  <c r="D2976" i="11"/>
  <c r="A2975" i="11"/>
  <c r="B2880" i="6"/>
  <c r="C2880" i="6" s="1"/>
  <c r="A2880" i="6"/>
  <c r="D2881" i="6"/>
  <c r="D2977" i="11" l="1"/>
  <c r="B2976" i="11"/>
  <c r="C2976" i="11" s="1"/>
  <c r="A2976" i="11"/>
  <c r="F2697" i="11" a="1"/>
  <c r="F2697" i="11" s="1"/>
  <c r="D2882" i="6"/>
  <c r="B2881" i="6"/>
  <c r="C2881" i="6" s="1"/>
  <c r="A2881" i="6"/>
  <c r="B2981" i="23"/>
  <c r="C2981" i="23" s="1"/>
  <c r="D2982" i="23"/>
  <c r="A2981" i="23"/>
  <c r="G2697" i="23" a="1"/>
  <c r="G2697" i="11" a="1"/>
  <c r="G2697" i="11" l="1"/>
  <c r="G2697" i="23"/>
  <c r="A2882" i="6"/>
  <c r="B2882" i="6"/>
  <c r="C2882" i="6" s="1"/>
  <c r="D2883" i="6"/>
  <c r="D2983" i="23"/>
  <c r="B2982" i="23"/>
  <c r="C2982" i="23" s="1"/>
  <c r="A2982" i="23"/>
  <c r="D2978" i="11"/>
  <c r="B2977" i="11"/>
  <c r="C2977" i="11" s="1"/>
  <c r="A2977" i="11"/>
  <c r="B2978" i="11" l="1"/>
  <c r="C2978" i="11" s="1"/>
  <c r="D2979" i="11"/>
  <c r="A2978" i="11"/>
  <c r="D2984" i="23"/>
  <c r="B2983" i="23"/>
  <c r="C2983" i="23" s="1"/>
  <c r="A2983" i="23"/>
  <c r="B2883" i="6"/>
  <c r="C2883" i="6" s="1"/>
  <c r="A2883" i="6"/>
  <c r="D2884" i="6"/>
  <c r="F2698" i="11" a="1"/>
  <c r="F2698" i="11" s="1"/>
  <c r="G2698" i="23" a="1"/>
  <c r="G2698" i="11" a="1"/>
  <c r="G2698" i="11" l="1"/>
  <c r="G2698" i="23"/>
  <c r="A2884" i="6"/>
  <c r="B2884" i="6"/>
  <c r="C2884" i="6" s="1"/>
  <c r="D2885" i="6"/>
  <c r="A2979" i="11"/>
  <c r="D2980" i="11"/>
  <c r="B2979" i="11"/>
  <c r="C2979" i="11" s="1"/>
  <c r="B2984" i="23"/>
  <c r="C2984" i="23" s="1"/>
  <c r="A2984" i="23"/>
  <c r="D2985" i="23"/>
  <c r="F2699" i="11" l="1" a="1"/>
  <c r="F2699" i="11" s="1"/>
  <c r="A2985" i="23"/>
  <c r="B2985" i="23"/>
  <c r="C2985" i="23" s="1"/>
  <c r="D2986" i="23"/>
  <c r="D2981" i="11"/>
  <c r="B2980" i="11"/>
  <c r="C2980" i="11" s="1"/>
  <c r="A2980" i="11"/>
  <c r="A2885" i="6"/>
  <c r="B2885" i="6"/>
  <c r="C2885" i="6" s="1"/>
  <c r="D2886" i="6"/>
  <c r="G2699" i="23" a="1"/>
  <c r="G2699" i="11" a="1"/>
  <c r="G2699" i="11" l="1"/>
  <c r="G2699" i="23"/>
  <c r="B2886" i="6"/>
  <c r="C2886" i="6" s="1"/>
  <c r="A2886" i="6"/>
  <c r="D2887" i="6"/>
  <c r="B2981" i="11"/>
  <c r="C2981" i="11" s="1"/>
  <c r="D2982" i="11"/>
  <c r="A2981" i="11"/>
  <c r="A2986" i="23"/>
  <c r="D2987" i="23"/>
  <c r="B2986" i="23"/>
  <c r="C2986" i="23" s="1"/>
  <c r="D2983" i="11" l="1"/>
  <c r="A2982" i="11"/>
  <c r="B2982" i="11"/>
  <c r="C2982" i="11" s="1"/>
  <c r="D2888" i="6"/>
  <c r="B2887" i="6"/>
  <c r="C2887" i="6" s="1"/>
  <c r="A2887" i="6"/>
  <c r="A2987" i="23"/>
  <c r="B2987" i="23"/>
  <c r="C2987" i="23" s="1"/>
  <c r="D2988" i="23"/>
  <c r="F2700" i="11" a="1"/>
  <c r="F2700" i="11" s="1"/>
  <c r="G2700" i="23" a="1"/>
  <c r="G2700" i="11" a="1"/>
  <c r="G2700" i="11" l="1"/>
  <c r="G2700" i="23"/>
  <c r="D2989" i="23"/>
  <c r="A2988" i="23"/>
  <c r="B2988" i="23"/>
  <c r="C2988" i="23" s="1"/>
  <c r="A2888" i="6"/>
  <c r="B2888" i="6"/>
  <c r="C2888" i="6" s="1"/>
  <c r="D2889" i="6"/>
  <c r="A2983" i="11"/>
  <c r="B2983" i="11"/>
  <c r="C2983" i="11" s="1"/>
  <c r="D2984" i="11"/>
  <c r="D2985" i="11" l="1"/>
  <c r="B2984" i="11"/>
  <c r="C2984" i="11" s="1"/>
  <c r="A2984" i="11"/>
  <c r="D2990" i="23"/>
  <c r="B2989" i="23"/>
  <c r="C2989" i="23" s="1"/>
  <c r="A2989" i="23"/>
  <c r="B2889" i="6"/>
  <c r="C2889" i="6" s="1"/>
  <c r="D2890" i="6"/>
  <c r="A2889" i="6"/>
  <c r="F2701" i="11" a="1"/>
  <c r="F2701" i="11" s="1"/>
  <c r="G2701" i="23" a="1"/>
  <c r="G2701" i="11" a="1"/>
  <c r="G2701" i="11" l="1"/>
  <c r="G2701" i="23"/>
  <c r="B2890" i="6"/>
  <c r="C2890" i="6" s="1"/>
  <c r="A2890" i="6"/>
  <c r="D2891" i="6"/>
  <c r="D2991" i="23"/>
  <c r="B2990" i="23"/>
  <c r="C2990" i="23" s="1"/>
  <c r="A2990" i="23"/>
  <c r="A2985" i="11"/>
  <c r="B2985" i="11"/>
  <c r="C2985" i="11" s="1"/>
  <c r="D2986" i="11"/>
  <c r="B2891" i="6" l="1"/>
  <c r="C2891" i="6" s="1"/>
  <c r="A2891" i="6"/>
  <c r="D2892" i="6"/>
  <c r="A2986" i="11"/>
  <c r="B2986" i="11"/>
  <c r="C2986" i="11" s="1"/>
  <c r="D2987" i="11"/>
  <c r="B2991" i="23"/>
  <c r="C2991" i="23" s="1"/>
  <c r="A2991" i="23"/>
  <c r="D2992" i="23"/>
  <c r="F2702" i="11" a="1"/>
  <c r="F2702" i="11" s="1"/>
  <c r="G2702" i="23" a="1"/>
  <c r="G2702" i="11" a="1"/>
  <c r="G2702" i="11" l="1"/>
  <c r="G2702" i="23"/>
  <c r="D2988" i="11"/>
  <c r="A2987" i="11"/>
  <c r="B2987" i="11"/>
  <c r="C2987" i="11" s="1"/>
  <c r="B2992" i="23"/>
  <c r="C2992" i="23" s="1"/>
  <c r="A2992" i="23"/>
  <c r="D2993" i="23"/>
  <c r="A2892" i="6"/>
  <c r="B2892" i="6"/>
  <c r="C2892" i="6" s="1"/>
  <c r="D2893" i="6"/>
  <c r="D2894" i="6" l="1"/>
  <c r="B2893" i="6"/>
  <c r="C2893" i="6" s="1"/>
  <c r="A2893" i="6"/>
  <c r="B2993" i="23"/>
  <c r="C2993" i="23" s="1"/>
  <c r="A2993" i="23"/>
  <c r="D2994" i="23"/>
  <c r="A2988" i="11"/>
  <c r="D2989" i="11"/>
  <c r="B2988" i="11"/>
  <c r="C2988" i="11" s="1"/>
  <c r="F2703" i="11" a="1"/>
  <c r="F2703" i="11" s="1"/>
  <c r="G2703" i="23" a="1"/>
  <c r="G2703" i="11" a="1"/>
  <c r="G2703" i="11" l="1"/>
  <c r="G2703" i="23"/>
  <c r="A2989" i="11"/>
  <c r="B2989" i="11"/>
  <c r="C2989" i="11" s="1"/>
  <c r="D2990" i="11"/>
  <c r="B2994" i="23"/>
  <c r="C2994" i="23" s="1"/>
  <c r="A2994" i="23"/>
  <c r="D2995" i="23"/>
  <c r="B2894" i="6"/>
  <c r="C2894" i="6" s="1"/>
  <c r="A2894" i="6"/>
  <c r="D2895" i="6"/>
  <c r="A2895" i="6" l="1"/>
  <c r="D2896" i="6"/>
  <c r="B2895" i="6"/>
  <c r="C2895" i="6" s="1"/>
  <c r="A2990" i="11"/>
  <c r="D2991" i="11"/>
  <c r="B2990" i="11"/>
  <c r="C2990" i="11" s="1"/>
  <c r="D2996" i="23"/>
  <c r="B2995" i="23"/>
  <c r="C2995" i="23" s="1"/>
  <c r="A2995" i="23"/>
  <c r="F2704" i="11" a="1"/>
  <c r="F2704" i="11" s="1"/>
  <c r="G2704" i="23" a="1"/>
  <c r="G2704" i="11" a="1"/>
  <c r="G2704" i="11" l="1"/>
  <c r="G2704" i="23"/>
  <c r="B2991" i="11"/>
  <c r="C2991" i="11" s="1"/>
  <c r="D2992" i="11"/>
  <c r="A2991" i="11"/>
  <c r="D2997" i="23"/>
  <c r="B2996" i="23"/>
  <c r="C2996" i="23" s="1"/>
  <c r="A2996" i="23"/>
  <c r="B2896" i="6"/>
  <c r="C2896" i="6" s="1"/>
  <c r="A2896" i="6"/>
  <c r="D2897" i="6"/>
  <c r="A2897" i="6" l="1"/>
  <c r="D2898" i="6"/>
  <c r="B2897" i="6"/>
  <c r="C2897" i="6" s="1"/>
  <c r="A2997" i="23"/>
  <c r="D2998" i="23"/>
  <c r="B2997" i="23"/>
  <c r="C2997" i="23" s="1"/>
  <c r="D2993" i="11"/>
  <c r="A2992" i="11"/>
  <c r="B2992" i="11"/>
  <c r="C2992" i="11" s="1"/>
  <c r="F2705" i="11" a="1"/>
  <c r="F2705" i="11" s="1"/>
  <c r="G2705" i="23" a="1"/>
  <c r="G2705" i="11" a="1"/>
  <c r="G2705" i="11" l="1"/>
  <c r="G2705" i="23"/>
  <c r="A2993" i="11"/>
  <c r="B2993" i="11"/>
  <c r="C2993" i="11" s="1"/>
  <c r="D2994" i="11"/>
  <c r="B2998" i="23"/>
  <c r="C2998" i="23" s="1"/>
  <c r="A2998" i="23"/>
  <c r="D2999" i="23"/>
  <c r="D2899" i="6"/>
  <c r="A2898" i="6"/>
  <c r="B2898" i="6"/>
  <c r="C2898" i="6" s="1"/>
  <c r="B2899" i="6" l="1"/>
  <c r="C2899" i="6" s="1"/>
  <c r="A2899" i="6"/>
  <c r="D2900" i="6"/>
  <c r="A2994" i="11"/>
  <c r="B2994" i="11"/>
  <c r="C2994" i="11" s="1"/>
  <c r="D2995" i="11"/>
  <c r="A2999" i="23"/>
  <c r="B2999" i="23"/>
  <c r="C2999" i="23" s="1"/>
  <c r="D3000" i="23"/>
  <c r="F2706" i="11" a="1"/>
  <c r="F2706" i="11" s="1"/>
  <c r="G2706" i="23" a="1"/>
  <c r="G2706" i="11" a="1"/>
  <c r="G2706" i="11" l="1"/>
  <c r="G2706" i="23"/>
  <c r="B2995" i="11"/>
  <c r="C2995" i="11" s="1"/>
  <c r="D2996" i="11"/>
  <c r="A2995" i="11"/>
  <c r="D3001" i="23"/>
  <c r="A3000" i="23"/>
  <c r="B3000" i="23"/>
  <c r="C3000" i="23" s="1"/>
  <c r="B2900" i="6"/>
  <c r="C2900" i="6" s="1"/>
  <c r="D2901" i="6"/>
  <c r="A2900" i="6"/>
  <c r="A2901" i="6" l="1"/>
  <c r="D2902" i="6"/>
  <c r="B2901" i="6"/>
  <c r="C2901" i="6" s="1"/>
  <c r="F2707" i="11" a="1"/>
  <c r="F2707" i="11" s="1"/>
  <c r="B3001" i="23"/>
  <c r="C3001" i="23" s="1"/>
  <c r="A3001" i="23"/>
  <c r="D3002" i="23"/>
  <c r="B2996" i="11"/>
  <c r="C2996" i="11" s="1"/>
  <c r="A2996" i="11"/>
  <c r="D2997" i="11"/>
  <c r="G2707" i="23" a="1"/>
  <c r="G2707" i="11" a="1"/>
  <c r="G2707" i="11" l="1"/>
  <c r="G2707" i="23"/>
  <c r="D2903" i="6"/>
  <c r="B2902" i="6"/>
  <c r="C2902" i="6" s="1"/>
  <c r="A2902" i="6"/>
  <c r="A2997" i="11"/>
  <c r="D2998" i="11"/>
  <c r="B2997" i="11"/>
  <c r="C2997" i="11" s="1"/>
  <c r="B3002" i="23"/>
  <c r="C3002" i="23" s="1"/>
  <c r="A3002" i="23"/>
  <c r="D3003" i="23"/>
  <c r="D3004" i="23" l="1"/>
  <c r="B3003" i="23"/>
  <c r="C3003" i="23" s="1"/>
  <c r="A3003" i="23"/>
  <c r="D2999" i="11"/>
  <c r="B2998" i="11"/>
  <c r="C2998" i="11" s="1"/>
  <c r="A2998" i="11"/>
  <c r="F2708" i="11" a="1"/>
  <c r="F2708" i="11" s="1"/>
  <c r="B2903" i="6"/>
  <c r="C2903" i="6" s="1"/>
  <c r="D2904" i="6"/>
  <c r="A2903" i="6"/>
  <c r="G2708" i="23" a="1"/>
  <c r="G2708" i="11" a="1"/>
  <c r="G2708" i="11" l="1"/>
  <c r="G2708" i="23"/>
  <c r="B2904" i="6"/>
  <c r="C2904" i="6" s="1"/>
  <c r="D2905" i="6"/>
  <c r="A2904" i="6"/>
  <c r="A2999" i="11"/>
  <c r="D3000" i="11"/>
  <c r="B2999" i="11"/>
  <c r="C2999" i="11" s="1"/>
  <c r="A3004" i="23"/>
  <c r="D3005" i="23"/>
  <c r="B3004" i="23"/>
  <c r="C3004" i="23" s="1"/>
  <c r="D3006" i="23" l="1"/>
  <c r="A3005" i="23"/>
  <c r="B3005" i="23"/>
  <c r="C3005" i="23" s="1"/>
  <c r="F2709" i="11" a="1"/>
  <c r="F2709" i="11" s="1"/>
  <c r="B3000" i="11"/>
  <c r="C3000" i="11" s="1"/>
  <c r="D3001" i="11"/>
  <c r="A3000" i="11"/>
  <c r="B2905" i="6"/>
  <c r="C2905" i="6" s="1"/>
  <c r="A2905" i="6"/>
  <c r="D2906" i="6"/>
  <c r="G2709" i="23" a="1"/>
  <c r="G2709" i="11" a="1"/>
  <c r="G2709" i="11" l="1"/>
  <c r="G2709" i="23"/>
  <c r="A2906" i="6"/>
  <c r="D2907" i="6"/>
  <c r="B2906" i="6"/>
  <c r="C2906" i="6" s="1"/>
  <c r="A3001" i="11"/>
  <c r="D3002" i="11"/>
  <c r="B3001" i="11"/>
  <c r="C3001" i="11" s="1"/>
  <c r="D3007" i="23"/>
  <c r="B3006" i="23"/>
  <c r="C3006" i="23" s="1"/>
  <c r="A3006" i="23"/>
  <c r="B3007" i="23" l="1"/>
  <c r="C3007" i="23" s="1"/>
  <c r="A3007" i="23"/>
  <c r="D3008" i="23"/>
  <c r="B3002" i="11"/>
  <c r="C3002" i="11" s="1"/>
  <c r="A3002" i="11"/>
  <c r="D3003" i="11"/>
  <c r="A2907" i="6"/>
  <c r="B2907" i="6"/>
  <c r="C2907" i="6" s="1"/>
  <c r="D2908" i="6"/>
  <c r="F2710" i="11" a="1"/>
  <c r="F2710" i="11" s="1"/>
  <c r="G2710" i="23" a="1"/>
  <c r="G2710" i="11" a="1"/>
  <c r="G2710" i="11" l="1"/>
  <c r="G2710" i="23"/>
  <c r="A2908" i="6"/>
  <c r="D2909" i="6"/>
  <c r="B2908" i="6"/>
  <c r="C2908" i="6" s="1"/>
  <c r="B3003" i="11"/>
  <c r="C3003" i="11" s="1"/>
  <c r="A3003" i="11"/>
  <c r="D3004" i="11"/>
  <c r="D3009" i="23"/>
  <c r="A3008" i="23"/>
  <c r="B3008" i="23"/>
  <c r="C3008" i="23" s="1"/>
  <c r="B3009" i="23" l="1"/>
  <c r="C3009" i="23" s="1"/>
  <c r="D3010" i="23"/>
  <c r="A3009" i="23"/>
  <c r="D3005" i="11"/>
  <c r="B3004" i="11"/>
  <c r="C3004" i="11" s="1"/>
  <c r="A3004" i="11"/>
  <c r="B2909" i="6"/>
  <c r="C2909" i="6" s="1"/>
  <c r="A2909" i="6"/>
  <c r="D2910" i="6"/>
  <c r="F2711" i="11" a="1"/>
  <c r="F2711" i="11" s="1"/>
  <c r="G2711" i="23" a="1"/>
  <c r="G2711" i="11" a="1"/>
  <c r="G2711" i="11" l="1"/>
  <c r="G2711" i="23"/>
  <c r="B2910" i="6"/>
  <c r="C2910" i="6" s="1"/>
  <c r="D2911" i="6"/>
  <c r="A2910" i="6"/>
  <c r="B3005" i="11"/>
  <c r="C3005" i="11" s="1"/>
  <c r="A3005" i="11"/>
  <c r="D3006" i="11"/>
  <c r="D3011" i="23"/>
  <c r="B3010" i="23"/>
  <c r="C3010" i="23" s="1"/>
  <c r="A3010" i="23"/>
  <c r="D3012" i="23" l="1"/>
  <c r="B3011" i="23"/>
  <c r="C3011" i="23" s="1"/>
  <c r="A3011" i="23"/>
  <c r="A3006" i="11"/>
  <c r="D3007" i="11"/>
  <c r="B3006" i="11"/>
  <c r="C3006" i="11" s="1"/>
  <c r="D2912" i="6"/>
  <c r="B2911" i="6"/>
  <c r="C2911" i="6" s="1"/>
  <c r="A2911" i="6"/>
  <c r="F2712" i="11" a="1"/>
  <c r="F2712" i="11" s="1"/>
  <c r="G2712" i="23" a="1"/>
  <c r="G2712" i="11" a="1"/>
  <c r="G2712" i="11" l="1"/>
  <c r="G2712" i="23"/>
  <c r="A3012" i="23"/>
  <c r="B3012" i="23"/>
  <c r="C3012" i="23" s="1"/>
  <c r="D3013" i="23"/>
  <c r="A2912" i="6"/>
  <c r="D2913" i="6"/>
  <c r="B2912" i="6"/>
  <c r="C2912" i="6" s="1"/>
  <c r="B3007" i="11"/>
  <c r="C3007" i="11" s="1"/>
  <c r="A3007" i="11"/>
  <c r="D3008" i="11"/>
  <c r="D2914" i="6" l="1"/>
  <c r="B2913" i="6"/>
  <c r="C2913" i="6" s="1"/>
  <c r="A2913" i="6"/>
  <c r="B3008" i="11"/>
  <c r="C3008" i="11" s="1"/>
  <c r="D3009" i="11"/>
  <c r="A3008" i="11"/>
  <c r="B3013" i="23"/>
  <c r="C3013" i="23" s="1"/>
  <c r="A3013" i="23"/>
  <c r="D3014" i="23"/>
  <c r="F2713" i="11" a="1"/>
  <c r="F2713" i="11" s="1"/>
  <c r="G2713" i="23" a="1"/>
  <c r="G2713" i="11" a="1"/>
  <c r="G2713" i="11" l="1"/>
  <c r="G2713" i="23"/>
  <c r="A3014" i="23"/>
  <c r="B3014" i="23"/>
  <c r="C3014" i="23" s="1"/>
  <c r="D3015" i="23"/>
  <c r="B3009" i="11"/>
  <c r="C3009" i="11" s="1"/>
  <c r="A3009" i="11"/>
  <c r="D3010" i="11"/>
  <c r="B2914" i="6"/>
  <c r="C2914" i="6" s="1"/>
  <c r="D2915" i="6"/>
  <c r="A2914" i="6"/>
  <c r="D2916" i="6" l="1"/>
  <c r="A2915" i="6"/>
  <c r="B2915" i="6"/>
  <c r="C2915" i="6" s="1"/>
  <c r="F2714" i="11" a="1"/>
  <c r="F2714" i="11" s="1"/>
  <c r="B3010" i="11"/>
  <c r="C3010" i="11" s="1"/>
  <c r="A3010" i="11"/>
  <c r="D3011" i="11"/>
  <c r="D3016" i="23"/>
  <c r="A3015" i="23"/>
  <c r="B3015" i="23"/>
  <c r="C3015" i="23" s="1"/>
  <c r="G2714" i="23" a="1"/>
  <c r="G2714" i="11" a="1"/>
  <c r="G2714" i="11" l="1"/>
  <c r="G2714" i="23"/>
  <c r="D3017" i="23"/>
  <c r="B3016" i="23"/>
  <c r="C3016" i="23" s="1"/>
  <c r="A3016" i="23"/>
  <c r="D3012" i="11"/>
  <c r="B3011" i="11"/>
  <c r="C3011" i="11" s="1"/>
  <c r="A3011" i="11"/>
  <c r="B2916" i="6"/>
  <c r="C2916" i="6" s="1"/>
  <c r="D2917" i="6"/>
  <c r="A2916" i="6"/>
  <c r="F2715" i="11" l="1" a="1"/>
  <c r="F2715" i="11" s="1"/>
  <c r="A2917" i="6"/>
  <c r="D2918" i="6"/>
  <c r="B2917" i="6"/>
  <c r="C2917" i="6" s="1"/>
  <c r="D3013" i="11"/>
  <c r="B3012" i="11"/>
  <c r="C3012" i="11" s="1"/>
  <c r="A3012" i="11"/>
  <c r="A3017" i="23"/>
  <c r="D3018" i="23"/>
  <c r="B3017" i="23"/>
  <c r="C3017" i="23" s="1"/>
  <c r="G2715" i="23" a="1"/>
  <c r="G2715" i="11" a="1"/>
  <c r="G2715" i="11" l="1"/>
  <c r="G2715" i="23"/>
  <c r="D2919" i="6"/>
  <c r="A2918" i="6"/>
  <c r="B2918" i="6"/>
  <c r="C2918" i="6" s="1"/>
  <c r="D3019" i="23"/>
  <c r="A3018" i="23"/>
  <c r="B3018" i="23"/>
  <c r="C3018" i="23" s="1"/>
  <c r="D3014" i="11"/>
  <c r="B3013" i="11"/>
  <c r="C3013" i="11" s="1"/>
  <c r="A3013" i="11"/>
  <c r="B3019" i="23" l="1"/>
  <c r="C3019" i="23" s="1"/>
  <c r="D3020" i="23"/>
  <c r="A3019" i="23"/>
  <c r="D2920" i="6"/>
  <c r="A2919" i="6"/>
  <c r="B2919" i="6"/>
  <c r="C2919" i="6" s="1"/>
  <c r="A3014" i="11"/>
  <c r="D3015" i="11"/>
  <c r="B3014" i="11"/>
  <c r="C3014" i="11" s="1"/>
  <c r="F2716" i="11" a="1"/>
  <c r="F2716" i="11" s="1"/>
  <c r="G2716" i="23" a="1"/>
  <c r="G2716" i="11" a="1"/>
  <c r="G2716" i="11" l="1"/>
  <c r="G2716" i="23"/>
  <c r="B3015" i="11"/>
  <c r="C3015" i="11" s="1"/>
  <c r="A3015" i="11"/>
  <c r="D3016" i="11"/>
  <c r="B2920" i="6"/>
  <c r="C2920" i="6" s="1"/>
  <c r="A2920" i="6"/>
  <c r="D2921" i="6"/>
  <c r="A3020" i="23"/>
  <c r="B3020" i="23"/>
  <c r="C3020" i="23" s="1"/>
  <c r="D3021" i="23"/>
  <c r="D3022" i="23" l="1"/>
  <c r="A3021" i="23"/>
  <c r="B3021" i="23"/>
  <c r="C3021" i="23" s="1"/>
  <c r="B2921" i="6"/>
  <c r="C2921" i="6" s="1"/>
  <c r="A2921" i="6"/>
  <c r="D2922" i="6"/>
  <c r="A3016" i="11"/>
  <c r="D3017" i="11"/>
  <c r="B3016" i="11"/>
  <c r="C3016" i="11" s="1"/>
  <c r="F2717" i="11" a="1"/>
  <c r="F2717" i="11" s="1"/>
  <c r="G2717" i="23" a="1"/>
  <c r="G2717" i="11" a="1"/>
  <c r="G2717" i="11" l="1"/>
  <c r="G2717" i="23"/>
  <c r="B3017" i="11"/>
  <c r="C3017" i="11" s="1"/>
  <c r="D3018" i="11"/>
  <c r="A3017" i="11"/>
  <c r="B2922" i="6"/>
  <c r="C2922" i="6" s="1"/>
  <c r="D2923" i="6"/>
  <c r="A2922" i="6"/>
  <c r="B3022" i="23"/>
  <c r="C3022" i="23" s="1"/>
  <c r="A3022" i="23"/>
  <c r="D3023" i="23"/>
  <c r="F2718" i="11" l="1" a="1"/>
  <c r="F2718" i="11" s="1"/>
  <c r="A3023" i="23"/>
  <c r="B3023" i="23"/>
  <c r="C3023" i="23" s="1"/>
  <c r="D3024" i="23"/>
  <c r="A2923" i="6"/>
  <c r="B2923" i="6"/>
  <c r="C2923" i="6" s="1"/>
  <c r="D2924" i="6"/>
  <c r="D3019" i="11"/>
  <c r="A3018" i="11"/>
  <c r="B3018" i="11"/>
  <c r="C3018" i="11" s="1"/>
  <c r="G2718" i="23" a="1"/>
  <c r="G2718" i="11" a="1"/>
  <c r="G2718" i="11" l="1"/>
  <c r="G2718" i="23"/>
  <c r="D3020" i="11"/>
  <c r="B3019" i="11"/>
  <c r="C3019" i="11" s="1"/>
  <c r="A3019" i="11"/>
  <c r="B2924" i="6"/>
  <c r="C2924" i="6" s="1"/>
  <c r="A2924" i="6"/>
  <c r="D2925" i="6"/>
  <c r="B3024" i="23"/>
  <c r="C3024" i="23" s="1"/>
  <c r="D3025" i="23"/>
  <c r="A3024" i="23"/>
  <c r="D2926" i="6" l="1"/>
  <c r="B2925" i="6"/>
  <c r="C2925" i="6" s="1"/>
  <c r="A2925" i="6"/>
  <c r="F2719" i="11" a="1"/>
  <c r="F2719" i="11" s="1"/>
  <c r="A3025" i="23"/>
  <c r="B3025" i="23"/>
  <c r="C3025" i="23" s="1"/>
  <c r="D3026" i="23"/>
  <c r="D3021" i="11"/>
  <c r="B3020" i="11"/>
  <c r="C3020" i="11" s="1"/>
  <c r="A3020" i="11"/>
  <c r="G2719" i="23" a="1"/>
  <c r="G2719" i="11" a="1"/>
  <c r="G2719" i="11" l="1"/>
  <c r="G2719" i="23"/>
  <c r="A2926" i="6"/>
  <c r="D2927" i="6"/>
  <c r="B2926" i="6"/>
  <c r="C2926" i="6" s="1"/>
  <c r="A3021" i="11"/>
  <c r="B3021" i="11"/>
  <c r="C3021" i="11" s="1"/>
  <c r="D3022" i="11"/>
  <c r="D3027" i="23"/>
  <c r="B3026" i="23"/>
  <c r="C3026" i="23" s="1"/>
  <c r="A3026" i="23"/>
  <c r="A3027" i="23" l="1"/>
  <c r="B3027" i="23"/>
  <c r="C3027" i="23" s="1"/>
  <c r="D3028" i="23"/>
  <c r="B3022" i="11"/>
  <c r="C3022" i="11" s="1"/>
  <c r="A3022" i="11"/>
  <c r="D3023" i="11"/>
  <c r="D2928" i="6"/>
  <c r="B2927" i="6"/>
  <c r="C2927" i="6" s="1"/>
  <c r="A2927" i="6"/>
  <c r="F2720" i="11" a="1"/>
  <c r="F2720" i="11" s="1"/>
  <c r="G2720" i="23" a="1"/>
  <c r="G2720" i="11" a="1"/>
  <c r="G2720" i="11" l="1"/>
  <c r="G2720" i="23"/>
  <c r="D3029" i="23"/>
  <c r="B3028" i="23"/>
  <c r="C3028" i="23" s="1"/>
  <c r="A3028" i="23"/>
  <c r="D2929" i="6"/>
  <c r="A2928" i="6"/>
  <c r="B2928" i="6"/>
  <c r="C2928" i="6" s="1"/>
  <c r="B3023" i="11"/>
  <c r="C3023" i="11" s="1"/>
  <c r="D3024" i="11"/>
  <c r="A3023" i="11"/>
  <c r="A3024" i="11" l="1"/>
  <c r="B3024" i="11"/>
  <c r="C3024" i="11" s="1"/>
  <c r="D3025" i="11"/>
  <c r="F2721" i="11" a="1"/>
  <c r="F2721" i="11" s="1"/>
  <c r="D3030" i="23"/>
  <c r="B3029" i="23"/>
  <c r="C3029" i="23" s="1"/>
  <c r="A3029" i="23"/>
  <c r="D2930" i="6"/>
  <c r="B2929" i="6"/>
  <c r="C2929" i="6" s="1"/>
  <c r="A2929" i="6"/>
  <c r="G2721" i="23" a="1"/>
  <c r="G2721" i="11" a="1"/>
  <c r="G2721" i="11" l="1"/>
  <c r="G2721" i="23"/>
  <c r="B3030" i="23"/>
  <c r="C3030" i="23" s="1"/>
  <c r="D3031" i="23"/>
  <c r="A3030" i="23"/>
  <c r="A3025" i="11"/>
  <c r="D3026" i="11"/>
  <c r="B3025" i="11"/>
  <c r="C3025" i="11" s="1"/>
  <c r="A2930" i="6"/>
  <c r="D2931" i="6"/>
  <c r="B2930" i="6"/>
  <c r="C2930" i="6" s="1"/>
  <c r="D3032" i="23" l="1"/>
  <c r="A3031" i="23"/>
  <c r="B3031" i="23"/>
  <c r="C3031" i="23" s="1"/>
  <c r="A2931" i="6"/>
  <c r="D2932" i="6"/>
  <c r="B2931" i="6"/>
  <c r="C2931" i="6" s="1"/>
  <c r="B3026" i="11"/>
  <c r="C3026" i="11" s="1"/>
  <c r="A3026" i="11"/>
  <c r="D3027" i="11"/>
  <c r="F2722" i="11" a="1"/>
  <c r="F2722" i="11" s="1"/>
  <c r="G2722" i="23" a="1"/>
  <c r="G2722" i="11" a="1"/>
  <c r="G2722" i="11" l="1"/>
  <c r="G2722" i="23"/>
  <c r="B2932" i="6"/>
  <c r="C2932" i="6" s="1"/>
  <c r="A2932" i="6"/>
  <c r="D2933" i="6"/>
  <c r="A3027" i="11"/>
  <c r="D3028" i="11"/>
  <c r="B3027" i="11"/>
  <c r="C3027" i="11" s="1"/>
  <c r="D3033" i="23"/>
  <c r="B3032" i="23"/>
  <c r="C3032" i="23" s="1"/>
  <c r="A3032" i="23"/>
  <c r="B3028" i="11" l="1"/>
  <c r="C3028" i="11" s="1"/>
  <c r="D3029" i="11"/>
  <c r="A3028" i="11"/>
  <c r="F2723" i="11" a="1"/>
  <c r="F2723" i="11" s="1"/>
  <c r="D3034" i="23"/>
  <c r="B3033" i="23"/>
  <c r="C3033" i="23" s="1"/>
  <c r="A3033" i="23"/>
  <c r="D2934" i="6"/>
  <c r="B2933" i="6"/>
  <c r="C2933" i="6" s="1"/>
  <c r="A2933" i="6"/>
  <c r="G2723" i="23" a="1"/>
  <c r="G2723" i="11" a="1"/>
  <c r="G2723" i="11" l="1"/>
  <c r="G2723" i="23"/>
  <c r="B3034" i="23"/>
  <c r="C3034" i="23" s="1"/>
  <c r="A3034" i="23"/>
  <c r="D2935" i="6"/>
  <c r="B2934" i="6"/>
  <c r="C2934" i="6" s="1"/>
  <c r="A2934" i="6"/>
  <c r="A3029" i="11"/>
  <c r="B3029" i="11"/>
  <c r="C3029" i="11" s="1"/>
  <c r="D3030" i="11"/>
  <c r="M11" i="23" a="1"/>
  <c r="M10" i="23" a="1"/>
  <c r="M9" i="23" a="1"/>
  <c r="M8" i="23" a="1"/>
  <c r="M7" i="23" a="1"/>
  <c r="M6" i="23" a="1"/>
  <c r="M5" i="23" a="1"/>
  <c r="M4" i="23" a="1"/>
  <c r="M12" i="23" a="1"/>
  <c r="M12" i="23" l="1"/>
  <c r="M4" i="23"/>
  <c r="M5" i="23"/>
  <c r="M6" i="23"/>
  <c r="M7" i="23"/>
  <c r="M8" i="23"/>
  <c r="M9" i="23"/>
  <c r="M10" i="23"/>
  <c r="M11" i="23"/>
  <c r="A3030" i="11"/>
  <c r="B3030" i="11"/>
  <c r="C3030" i="11" s="1"/>
  <c r="D3031" i="11"/>
  <c r="B2935" i="6"/>
  <c r="C2935" i="6" s="1"/>
  <c r="D2936" i="6"/>
  <c r="A2935" i="6"/>
  <c r="F2724" i="11" a="1"/>
  <c r="F2724" i="11" s="1"/>
  <c r="G2724" i="23" a="1"/>
  <c r="G2724" i="11" a="1"/>
  <c r="G2724" i="11" l="1"/>
  <c r="G2724" i="23"/>
  <c r="B3031" i="11"/>
  <c r="C3031" i="11" s="1"/>
  <c r="A3031" i="11"/>
  <c r="D3032" i="11"/>
  <c r="D2937" i="6"/>
  <c r="A2936" i="6"/>
  <c r="B2936" i="6"/>
  <c r="C2936" i="6" s="1"/>
  <c r="B3032" i="11" l="1"/>
  <c r="C3032" i="11" s="1"/>
  <c r="A3032" i="11"/>
  <c r="D3033" i="11"/>
  <c r="A2937" i="6"/>
  <c r="D2938" i="6"/>
  <c r="B2937" i="6"/>
  <c r="C2937" i="6" s="1"/>
  <c r="F2725" i="11" a="1"/>
  <c r="F2725" i="11" s="1"/>
  <c r="G2725" i="23" a="1"/>
  <c r="G2725" i="11" a="1"/>
  <c r="G2725" i="11" l="1"/>
  <c r="G2725" i="23"/>
  <c r="D2939" i="6"/>
  <c r="A2938" i="6"/>
  <c r="B2938" i="6"/>
  <c r="C2938" i="6" s="1"/>
  <c r="B3033" i="11"/>
  <c r="C3033" i="11" s="1"/>
  <c r="D3034" i="11"/>
  <c r="A3033" i="11"/>
  <c r="B3034" i="11" l="1"/>
  <c r="C3034" i="11" s="1"/>
  <c r="A3034" i="11"/>
  <c r="D2940" i="6"/>
  <c r="A2939" i="6"/>
  <c r="B2939" i="6"/>
  <c r="C2939" i="6" s="1"/>
  <c r="F2726" i="11" a="1"/>
  <c r="F2726" i="11" s="1"/>
  <c r="M12" i="11" a="1"/>
  <c r="M8" i="11" a="1"/>
  <c r="M4" i="11" a="1"/>
  <c r="M5" i="11" a="1"/>
  <c r="M6" i="11" a="1"/>
  <c r="M7" i="11" a="1"/>
  <c r="M9" i="11" a="1"/>
  <c r="M10" i="11" a="1"/>
  <c r="M11" i="11" a="1"/>
  <c r="G2726" i="23" a="1"/>
  <c r="G2726" i="11" a="1"/>
  <c r="G2726" i="11" l="1"/>
  <c r="G2726" i="23"/>
  <c r="M11" i="11"/>
  <c r="M10" i="11"/>
  <c r="M9" i="11"/>
  <c r="M7" i="11"/>
  <c r="M6" i="11"/>
  <c r="M5" i="11"/>
  <c r="M4" i="11"/>
  <c r="M8" i="11"/>
  <c r="M12" i="11"/>
  <c r="A2940" i="6"/>
  <c r="B2940" i="6"/>
  <c r="C2940" i="6" s="1"/>
  <c r="D2941" i="6"/>
  <c r="F35" i="7" a="1"/>
  <c r="F31" i="7" a="1"/>
  <c r="F30" i="7" a="1"/>
  <c r="F29" i="7" a="1"/>
  <c r="F28" i="7" a="1"/>
  <c r="F32" i="7" a="1"/>
  <c r="F36" i="7" a="1"/>
  <c r="F34" i="7" a="1"/>
  <c r="F33" i="7" a="1"/>
  <c r="F33" i="7" l="1"/>
  <c r="F34" i="7"/>
  <c r="F36" i="7"/>
  <c r="F32" i="7"/>
  <c r="F28" i="7"/>
  <c r="F29" i="7"/>
  <c r="F30" i="7"/>
  <c r="F31" i="7"/>
  <c r="F35" i="7"/>
  <c r="B2941" i="6"/>
  <c r="C2941" i="6" s="1"/>
  <c r="D2942" i="6"/>
  <c r="A2941" i="6"/>
  <c r="F2727" i="11" a="1"/>
  <c r="F2727" i="11" s="1"/>
  <c r="I34" i="7" a="1"/>
  <c r="O34" i="7" a="1"/>
  <c r="L34" i="7" a="1"/>
  <c r="O32" i="7" a="1"/>
  <c r="L32" i="7" a="1"/>
  <c r="I32" i="7" a="1"/>
  <c r="O28" i="7" a="1"/>
  <c r="L28" i="7" a="1"/>
  <c r="I28" i="7" a="1"/>
  <c r="I30" i="7" a="1"/>
  <c r="O30" i="7" a="1"/>
  <c r="L30" i="7" a="1"/>
  <c r="I31" i="7" a="1"/>
  <c r="L31" i="7" a="1"/>
  <c r="O31" i="7" a="1"/>
  <c r="O35" i="7" a="1"/>
  <c r="L35" i="7" a="1"/>
  <c r="I35" i="7" a="1"/>
  <c r="O29" i="7" a="1"/>
  <c r="I29" i="7" a="1"/>
  <c r="L29" i="7" a="1"/>
  <c r="O33" i="7" a="1"/>
  <c r="I33" i="7" a="1"/>
  <c r="L33" i="7" a="1"/>
  <c r="L36" i="7" a="1"/>
  <c r="O36" i="7" a="1"/>
  <c r="I36" i="7" a="1"/>
  <c r="G2727" i="23" a="1"/>
  <c r="G2727" i="11" a="1"/>
  <c r="G2727" i="11" l="1"/>
  <c r="G2727" i="23"/>
  <c r="I36" i="7"/>
  <c r="O36" i="7"/>
  <c r="L36" i="7"/>
  <c r="L33" i="7"/>
  <c r="I33" i="7"/>
  <c r="O33" i="7"/>
  <c r="L29" i="7"/>
  <c r="I29" i="7"/>
  <c r="O29" i="7"/>
  <c r="I35" i="7"/>
  <c r="L35" i="7"/>
  <c r="O35" i="7"/>
  <c r="O31" i="7"/>
  <c r="L31" i="7"/>
  <c r="I31" i="7"/>
  <c r="L30" i="7"/>
  <c r="O30" i="7"/>
  <c r="I30" i="7"/>
  <c r="I28" i="7"/>
  <c r="L28" i="7"/>
  <c r="O28" i="7"/>
  <c r="I32" i="7"/>
  <c r="L32" i="7"/>
  <c r="O32" i="7"/>
  <c r="L34" i="7"/>
  <c r="O34" i="7"/>
  <c r="I34" i="7"/>
  <c r="A2942" i="6"/>
  <c r="B2942" i="6"/>
  <c r="C2942" i="6" s="1"/>
  <c r="D2943" i="6"/>
  <c r="A2943" i="6" l="1"/>
  <c r="D2944" i="6"/>
  <c r="B2943" i="6"/>
  <c r="C2943" i="6" s="1"/>
  <c r="F2728" i="11" a="1"/>
  <c r="F2728" i="11" s="1"/>
  <c r="G2728" i="23" a="1"/>
  <c r="G2728" i="11" a="1"/>
  <c r="G2728" i="11" l="1"/>
  <c r="G2728" i="23"/>
  <c r="B2944" i="6"/>
  <c r="C2944" i="6" s="1"/>
  <c r="D2945" i="6"/>
  <c r="A2944" i="6"/>
  <c r="D2946" i="6" l="1"/>
  <c r="A2945" i="6"/>
  <c r="B2945" i="6"/>
  <c r="C2945" i="6" s="1"/>
  <c r="F2729" i="11" a="1"/>
  <c r="F2729" i="11" s="1"/>
  <c r="G2729" i="23" a="1"/>
  <c r="G2729" i="11" a="1"/>
  <c r="G2729" i="11" l="1"/>
  <c r="G2729" i="23"/>
  <c r="A2946" i="6"/>
  <c r="D2947" i="6"/>
  <c r="B2946" i="6"/>
  <c r="C2946" i="6" s="1"/>
  <c r="B2947" i="6" l="1"/>
  <c r="C2947" i="6" s="1"/>
  <c r="D2948" i="6"/>
  <c r="A2947" i="6"/>
  <c r="F2730" i="11" a="1"/>
  <c r="F2730" i="11" s="1"/>
  <c r="G2730" i="23" a="1"/>
  <c r="G2730" i="11" a="1"/>
  <c r="G2730" i="11" l="1"/>
  <c r="G2730" i="23"/>
  <c r="B2948" i="6"/>
  <c r="C2948" i="6" s="1"/>
  <c r="D2949" i="6"/>
  <c r="A2948" i="6"/>
  <c r="F2731" i="11" l="1" a="1"/>
  <c r="F2731" i="11" s="1"/>
  <c r="B2949" i="6"/>
  <c r="C2949" i="6" s="1"/>
  <c r="A2949" i="6"/>
  <c r="D2950" i="6"/>
  <c r="G2731" i="23" a="1"/>
  <c r="G2731" i="11" a="1"/>
  <c r="G2731" i="11" l="1"/>
  <c r="G2731" i="23"/>
  <c r="D2951" i="6"/>
  <c r="A2950" i="6"/>
  <c r="B2950" i="6"/>
  <c r="C2950" i="6" s="1"/>
  <c r="M13" i="23" a="1"/>
  <c r="M13" i="11" a="1"/>
  <c r="M13" i="11" l="1"/>
  <c r="M13" i="23"/>
  <c r="B2951" i="6"/>
  <c r="C2951" i="6" s="1"/>
  <c r="D2952" i="6"/>
  <c r="A2951" i="6"/>
  <c r="F2732" i="11" a="1"/>
  <c r="F2732" i="11" s="1"/>
  <c r="G2732" i="23" a="1"/>
  <c r="F37" i="7" a="1"/>
  <c r="G2732" i="11" a="1"/>
  <c r="G2732" i="11" l="1"/>
  <c r="F37" i="7"/>
  <c r="G2732" i="23"/>
  <c r="B2952" i="6"/>
  <c r="C2952" i="6" s="1"/>
  <c r="D2953" i="6"/>
  <c r="A2952" i="6"/>
  <c r="I37" i="7" a="1"/>
  <c r="L37" i="7" a="1"/>
  <c r="O37" i="7" a="1"/>
  <c r="O37" i="7" l="1"/>
  <c r="L37" i="7"/>
  <c r="I37" i="7"/>
  <c r="F2733" i="11" a="1"/>
  <c r="F2733" i="11" s="1"/>
  <c r="B2953" i="6"/>
  <c r="C2953" i="6" s="1"/>
  <c r="A2953" i="6"/>
  <c r="D2954" i="6"/>
  <c r="G2733" i="23" a="1"/>
  <c r="G2733" i="11" a="1"/>
  <c r="G2733" i="11" l="1"/>
  <c r="G2733" i="23"/>
  <c r="B2954" i="6"/>
  <c r="C2954" i="6" s="1"/>
  <c r="D2955" i="6"/>
  <c r="A2954" i="6"/>
  <c r="D2956" i="6" l="1"/>
  <c r="A2955" i="6"/>
  <c r="B2955" i="6"/>
  <c r="C2955" i="6" s="1"/>
  <c r="F2734" i="11" a="1"/>
  <c r="F2734" i="11" s="1"/>
  <c r="G2734" i="23" a="1"/>
  <c r="G2734" i="11" a="1"/>
  <c r="G2734" i="11" l="1"/>
  <c r="G2734" i="23"/>
  <c r="B2956" i="6"/>
  <c r="C2956" i="6" s="1"/>
  <c r="A2956" i="6"/>
  <c r="D2957" i="6"/>
  <c r="F2735" i="11" l="1" a="1"/>
  <c r="F2735" i="11" s="1"/>
  <c r="A2957" i="6"/>
  <c r="D2958" i="6"/>
  <c r="B2957" i="6"/>
  <c r="C2957" i="6" s="1"/>
  <c r="G2735" i="23" a="1"/>
  <c r="G2735" i="11" a="1"/>
  <c r="G2735" i="11" l="1"/>
  <c r="G2735" i="23"/>
  <c r="A2958" i="6"/>
  <c r="D2959" i="6"/>
  <c r="B2958" i="6"/>
  <c r="C2958" i="6" s="1"/>
  <c r="F2736" i="11" l="1" a="1"/>
  <c r="F2736" i="11" s="1"/>
  <c r="D2960" i="6"/>
  <c r="B2959" i="6"/>
  <c r="C2959" i="6" s="1"/>
  <c r="A2959" i="6"/>
  <c r="G2736" i="23" a="1"/>
  <c r="G2736" i="11" a="1"/>
  <c r="G2736" i="11" l="1"/>
  <c r="G2736" i="23"/>
  <c r="D2961" i="6"/>
  <c r="B2960" i="6"/>
  <c r="C2960" i="6" s="1"/>
  <c r="A2960" i="6"/>
  <c r="D2962" i="6" l="1"/>
  <c r="A2961" i="6"/>
  <c r="B2961" i="6"/>
  <c r="C2961" i="6" s="1"/>
  <c r="F2737" i="11" a="1"/>
  <c r="F2737" i="11" s="1"/>
  <c r="G2737" i="23" a="1"/>
  <c r="G2737" i="11" a="1"/>
  <c r="G2737" i="11" l="1"/>
  <c r="G2737" i="23"/>
  <c r="D2963" i="6"/>
  <c r="A2962" i="6"/>
  <c r="B2962" i="6"/>
  <c r="C2962" i="6" s="1"/>
  <c r="F2738" i="11" l="1" a="1"/>
  <c r="F2738" i="11" s="1"/>
  <c r="B2963" i="6"/>
  <c r="C2963" i="6" s="1"/>
  <c r="D2964" i="6"/>
  <c r="A2963" i="6"/>
  <c r="G2738" i="23" a="1"/>
  <c r="G2738" i="11" a="1"/>
  <c r="G2738" i="11" l="1"/>
  <c r="G2738" i="23"/>
  <c r="B2964" i="6"/>
  <c r="C2964" i="6" s="1"/>
  <c r="D2965" i="6"/>
  <c r="A2964" i="6"/>
  <c r="F2739" i="11" l="1" a="1"/>
  <c r="F2739" i="11" s="1"/>
  <c r="B2965" i="6"/>
  <c r="C2965" i="6" s="1"/>
  <c r="D2966" i="6"/>
  <c r="A2965" i="6"/>
  <c r="G2739" i="23" a="1"/>
  <c r="G2739" i="11" a="1"/>
  <c r="G2739" i="11" l="1"/>
  <c r="G2739" i="23"/>
  <c r="D2967" i="6"/>
  <c r="B2966" i="6"/>
  <c r="C2966" i="6" s="1"/>
  <c r="A2966" i="6"/>
  <c r="F2740" i="11" l="1" a="1"/>
  <c r="F2740" i="11" s="1"/>
  <c r="B2967" i="6"/>
  <c r="C2967" i="6" s="1"/>
  <c r="D2968" i="6"/>
  <c r="A2967" i="6"/>
  <c r="G2740" i="23" a="1"/>
  <c r="G2740" i="11" a="1"/>
  <c r="G2740" i="11" l="1"/>
  <c r="G2740" i="23"/>
  <c r="B2968" i="6"/>
  <c r="C2968" i="6" s="1"/>
  <c r="D2969" i="6"/>
  <c r="A2968" i="6"/>
  <c r="B2969" i="6" l="1"/>
  <c r="C2969" i="6" s="1"/>
  <c r="A2969" i="6"/>
  <c r="D2970" i="6"/>
  <c r="F2741" i="11" a="1"/>
  <c r="F2741" i="11" s="1"/>
  <c r="G2741" i="23" a="1"/>
  <c r="G2741" i="11" a="1"/>
  <c r="G2741" i="11" l="1"/>
  <c r="G2741" i="23"/>
  <c r="B2970" i="6"/>
  <c r="C2970" i="6" s="1"/>
  <c r="D2971" i="6"/>
  <c r="A2970" i="6"/>
  <c r="A2971" i="6" l="1"/>
  <c r="D2972" i="6"/>
  <c r="B2971" i="6"/>
  <c r="C2971" i="6" s="1"/>
  <c r="F2742" i="11" a="1"/>
  <c r="F2742" i="11" s="1"/>
  <c r="G2742" i="23" a="1"/>
  <c r="G2742" i="11" a="1"/>
  <c r="G2742" i="11" l="1"/>
  <c r="G2742" i="23"/>
  <c r="D2973" i="6"/>
  <c r="A2972" i="6"/>
  <c r="B2972" i="6"/>
  <c r="C2972" i="6" s="1"/>
  <c r="F2743" i="11" l="1" a="1"/>
  <c r="F2743" i="11" s="1"/>
  <c r="B2973" i="6"/>
  <c r="C2973" i="6" s="1"/>
  <c r="A2973" i="6"/>
  <c r="D2974" i="6"/>
  <c r="G2743" i="23" a="1"/>
  <c r="G2743" i="11" a="1"/>
  <c r="G2743" i="11" l="1"/>
  <c r="G2743" i="23"/>
  <c r="D2975" i="6"/>
  <c r="A2974" i="6"/>
  <c r="B2974" i="6"/>
  <c r="C2974" i="6" s="1"/>
  <c r="A2975" i="6" l="1"/>
  <c r="B2975" i="6"/>
  <c r="C2975" i="6" s="1"/>
  <c r="D2976" i="6"/>
  <c r="F2744" i="11" a="1"/>
  <c r="F2744" i="11" s="1"/>
  <c r="G2744" i="23" a="1"/>
  <c r="G2744" i="11" a="1"/>
  <c r="G2744" i="11" l="1"/>
  <c r="G2744" i="23"/>
  <c r="D2977" i="6"/>
  <c r="B2976" i="6"/>
  <c r="C2976" i="6" s="1"/>
  <c r="A2976" i="6"/>
  <c r="A2977" i="6" l="1"/>
  <c r="D2978" i="6"/>
  <c r="B2977" i="6"/>
  <c r="C2977" i="6" s="1"/>
  <c r="F2745" i="11" a="1"/>
  <c r="F2745" i="11" s="1"/>
  <c r="G2745" i="23" a="1"/>
  <c r="G2745" i="11" a="1"/>
  <c r="G2745" i="11" l="1"/>
  <c r="G2745" i="23"/>
  <c r="A2978" i="6"/>
  <c r="B2978" i="6"/>
  <c r="C2978" i="6" s="1"/>
  <c r="D2979" i="6"/>
  <c r="F2746" i="11" l="1" a="1"/>
  <c r="F2746" i="11" s="1"/>
  <c r="D2980" i="6"/>
  <c r="B2979" i="6"/>
  <c r="C2979" i="6" s="1"/>
  <c r="A2979" i="6"/>
  <c r="G2746" i="23" a="1"/>
  <c r="G2746" i="11" a="1"/>
  <c r="G2746" i="11" l="1"/>
  <c r="G2746" i="23"/>
  <c r="B2980" i="6"/>
  <c r="C2980" i="6" s="1"/>
  <c r="D2981" i="6"/>
  <c r="A2980" i="6"/>
  <c r="D2982" i="6" l="1"/>
  <c r="A2981" i="6"/>
  <c r="B2981" i="6"/>
  <c r="C2981" i="6" s="1"/>
  <c r="F2747" i="11" a="1"/>
  <c r="F2747" i="11" s="1"/>
  <c r="G2747" i="23" a="1"/>
  <c r="G2747" i="11" a="1"/>
  <c r="G2747" i="11" l="1"/>
  <c r="G2747" i="23"/>
  <c r="B2982" i="6"/>
  <c r="C2982" i="6" s="1"/>
  <c r="D2983" i="6"/>
  <c r="A2982" i="6"/>
  <c r="A2983" i="6" l="1"/>
  <c r="D2984" i="6"/>
  <c r="B2983" i="6"/>
  <c r="C2983" i="6" s="1"/>
  <c r="F2748" i="11" a="1"/>
  <c r="F2748" i="11" s="1"/>
  <c r="G2748" i="23" a="1"/>
  <c r="G2748" i="11" a="1"/>
  <c r="G2748" i="11" l="1"/>
  <c r="G2748" i="23"/>
  <c r="D2985" i="6"/>
  <c r="A2984" i="6"/>
  <c r="B2984" i="6"/>
  <c r="C2984" i="6" s="1"/>
  <c r="A2985" i="6" l="1"/>
  <c r="D2986" i="6"/>
  <c r="B2985" i="6"/>
  <c r="C2985" i="6" s="1"/>
  <c r="F2749" i="11" a="1"/>
  <c r="F2749" i="11" s="1"/>
  <c r="G2749" i="23" a="1"/>
  <c r="G2749" i="11" a="1"/>
  <c r="G2749" i="11" l="1"/>
  <c r="G2749" i="23"/>
  <c r="D2987" i="6"/>
  <c r="A2986" i="6"/>
  <c r="B2986" i="6"/>
  <c r="C2986" i="6" s="1"/>
  <c r="B2987" i="6" l="1"/>
  <c r="C2987" i="6" s="1"/>
  <c r="D2988" i="6"/>
  <c r="A2987" i="6"/>
  <c r="F2750" i="11" a="1"/>
  <c r="F2750" i="11" s="1"/>
  <c r="G2750" i="23" a="1"/>
  <c r="G2750" i="11" a="1"/>
  <c r="G2750" i="11" l="1"/>
  <c r="G2750" i="23"/>
  <c r="A2988" i="6"/>
  <c r="B2988" i="6"/>
  <c r="C2988" i="6" s="1"/>
  <c r="D2989" i="6"/>
  <c r="A2989" i="6" l="1"/>
  <c r="D2990" i="6"/>
  <c r="B2989" i="6"/>
  <c r="C2989" i="6" s="1"/>
  <c r="F2751" i="11" a="1"/>
  <c r="F2751" i="11" s="1"/>
  <c r="G2751" i="23" a="1"/>
  <c r="G2751" i="11" a="1"/>
  <c r="G2751" i="11" l="1"/>
  <c r="G2751" i="23"/>
  <c r="B2990" i="6"/>
  <c r="C2990" i="6" s="1"/>
  <c r="D2991" i="6"/>
  <c r="A2990" i="6"/>
  <c r="B2991" i="6" l="1"/>
  <c r="C2991" i="6" s="1"/>
  <c r="A2991" i="6"/>
  <c r="D2992" i="6"/>
  <c r="F2752" i="11" a="1"/>
  <c r="F2752" i="11" s="1"/>
  <c r="G2752" i="23" a="1"/>
  <c r="G2752" i="11" a="1"/>
  <c r="G2752" i="11" l="1"/>
  <c r="G2752" i="23"/>
  <c r="A2992" i="6"/>
  <c r="B2992" i="6"/>
  <c r="C2992" i="6" s="1"/>
  <c r="D2993" i="6"/>
  <c r="M14" i="23" a="1"/>
  <c r="M14" i="11" a="1"/>
  <c r="M14" i="11" l="1"/>
  <c r="M14" i="23"/>
  <c r="D2994" i="6"/>
  <c r="B2993" i="6"/>
  <c r="C2993" i="6" s="1"/>
  <c r="A2993" i="6"/>
  <c r="F2753" i="11" a="1"/>
  <c r="F2753" i="11" s="1"/>
  <c r="G2753" i="23" a="1"/>
  <c r="F38" i="7" a="1"/>
  <c r="G2753" i="11" a="1"/>
  <c r="G2753" i="11" l="1"/>
  <c r="F38" i="7"/>
  <c r="G2753" i="23"/>
  <c r="A2994" i="6"/>
  <c r="D2995" i="6"/>
  <c r="B2994" i="6"/>
  <c r="C2994" i="6" s="1"/>
  <c r="L38" i="7" a="1"/>
  <c r="I38" i="7" a="1"/>
  <c r="O38" i="7" a="1"/>
  <c r="O38" i="7" l="1"/>
  <c r="I38" i="7"/>
  <c r="L38" i="7"/>
  <c r="D2996" i="6"/>
  <c r="A2995" i="6"/>
  <c r="B2995" i="6"/>
  <c r="C2995" i="6" s="1"/>
  <c r="F2754" i="11" a="1"/>
  <c r="F2754" i="11" s="1"/>
  <c r="G2754" i="23" a="1"/>
  <c r="G2754" i="11" a="1"/>
  <c r="G2754" i="11" l="1"/>
  <c r="G2754" i="23"/>
  <c r="A2996" i="6"/>
  <c r="D2997" i="6"/>
  <c r="B2996" i="6"/>
  <c r="C2996" i="6" s="1"/>
  <c r="B2997" i="6" l="1"/>
  <c r="C2997" i="6" s="1"/>
  <c r="D2998" i="6"/>
  <c r="A2997" i="6"/>
  <c r="F2755" i="11" a="1"/>
  <c r="F2755" i="11" s="1"/>
  <c r="G2755" i="23" a="1"/>
  <c r="G2755" i="11" a="1"/>
  <c r="G2755" i="11" l="1"/>
  <c r="G2755" i="23"/>
  <c r="D2999" i="6"/>
  <c r="A2998" i="6"/>
  <c r="B2998" i="6"/>
  <c r="C2998" i="6" s="1"/>
  <c r="B2999" i="6" l="1"/>
  <c r="C2999" i="6" s="1"/>
  <c r="D3000" i="6"/>
  <c r="A2999" i="6"/>
  <c r="F2756" i="11" a="1"/>
  <c r="F2756" i="11" s="1"/>
  <c r="G2756" i="23" a="1"/>
  <c r="G2756" i="11" a="1"/>
  <c r="G2756" i="11" l="1"/>
  <c r="G2756" i="23"/>
  <c r="B3000" i="6"/>
  <c r="C3000" i="6" s="1"/>
  <c r="A3000" i="6"/>
  <c r="D3001" i="6"/>
  <c r="D3002" i="6" l="1"/>
  <c r="A3001" i="6"/>
  <c r="B3001" i="6"/>
  <c r="C3001" i="6" s="1"/>
  <c r="F2757" i="11" a="1"/>
  <c r="F2757" i="11" s="1"/>
  <c r="G2757" i="23" a="1"/>
  <c r="G2757" i="11" a="1"/>
  <c r="G2757" i="11" l="1"/>
  <c r="G2757" i="23"/>
  <c r="D3003" i="6"/>
  <c r="A3002" i="6"/>
  <c r="B3002" i="6"/>
  <c r="C3002" i="6" s="1"/>
  <c r="A3003" i="6" l="1"/>
  <c r="B3003" i="6"/>
  <c r="C3003" i="6" s="1"/>
  <c r="D3004" i="6"/>
  <c r="F2758" i="11" a="1"/>
  <c r="F2758" i="11" s="1"/>
  <c r="G2758" i="23" a="1"/>
  <c r="G2758" i="11" a="1"/>
  <c r="G2758" i="11" l="1"/>
  <c r="G2758" i="23"/>
  <c r="B3004" i="6"/>
  <c r="C3004" i="6" s="1"/>
  <c r="D3005" i="6"/>
  <c r="A3004" i="6"/>
  <c r="B3005" i="6" l="1"/>
  <c r="C3005" i="6" s="1"/>
  <c r="A3005" i="6"/>
  <c r="D3006" i="6"/>
  <c r="F2759" i="11" a="1"/>
  <c r="F2759" i="11" s="1"/>
  <c r="G2759" i="23" a="1"/>
  <c r="G2759" i="11" a="1"/>
  <c r="G2759" i="11" l="1"/>
  <c r="G2759" i="23"/>
  <c r="D3007" i="6"/>
  <c r="A3006" i="6"/>
  <c r="B3006" i="6"/>
  <c r="C3006" i="6" s="1"/>
  <c r="F2760" i="11" l="1" a="1"/>
  <c r="F2760" i="11" s="1"/>
  <c r="A3007" i="6"/>
  <c r="D3008" i="6"/>
  <c r="B3007" i="6"/>
  <c r="C3007" i="6" s="1"/>
  <c r="G2760" i="23" a="1"/>
  <c r="G2760" i="11" a="1"/>
  <c r="G2760" i="11" l="1"/>
  <c r="G2760" i="23"/>
  <c r="A3008" i="6"/>
  <c r="D3009" i="6"/>
  <c r="B3008" i="6"/>
  <c r="C3008" i="6" s="1"/>
  <c r="D3010" i="6" l="1"/>
  <c r="A3009" i="6"/>
  <c r="B3009" i="6"/>
  <c r="C3009" i="6" s="1"/>
  <c r="F2761" i="11" a="1"/>
  <c r="F2761" i="11" s="1"/>
  <c r="G2761" i="23" a="1"/>
  <c r="G2761" i="11" a="1"/>
  <c r="G2761" i="11" l="1"/>
  <c r="G2761" i="23"/>
  <c r="D3011" i="6"/>
  <c r="A3010" i="6"/>
  <c r="B3010" i="6"/>
  <c r="C3010" i="6" s="1"/>
  <c r="F2762" i="11" l="1" a="1"/>
  <c r="F2762" i="11" s="1"/>
  <c r="A3011" i="6"/>
  <c r="B3011" i="6"/>
  <c r="C3011" i="6" s="1"/>
  <c r="D3012" i="6"/>
  <c r="G2762" i="23" a="1"/>
  <c r="G2762" i="11" a="1"/>
  <c r="G2762" i="11" l="1"/>
  <c r="G2762" i="23"/>
  <c r="D3013" i="6"/>
  <c r="B3012" i="6"/>
  <c r="C3012" i="6" s="1"/>
  <c r="A3012" i="6"/>
  <c r="F2763" i="11" l="1" a="1"/>
  <c r="F2763" i="11" s="1"/>
  <c r="B3013" i="6"/>
  <c r="C3013" i="6" s="1"/>
  <c r="A3013" i="6"/>
  <c r="D3014" i="6"/>
  <c r="G2763" i="23" a="1"/>
  <c r="G2763" i="11" a="1"/>
  <c r="G2763" i="11" l="1"/>
  <c r="G2763" i="23"/>
  <c r="B3014" i="6"/>
  <c r="C3014" i="6" s="1"/>
  <c r="D3015" i="6"/>
  <c r="A3014" i="6"/>
  <c r="B3015" i="6" l="1"/>
  <c r="C3015" i="6" s="1"/>
  <c r="A3015" i="6"/>
  <c r="D3016" i="6"/>
  <c r="F2764" i="11" a="1"/>
  <c r="F2764" i="11" s="1"/>
  <c r="G2764" i="23" a="1"/>
  <c r="G2764" i="11" a="1"/>
  <c r="G2764" i="11" l="1"/>
  <c r="G2764" i="23"/>
  <c r="A3016" i="6"/>
  <c r="B3016" i="6"/>
  <c r="C3016" i="6" s="1"/>
  <c r="D3017" i="6"/>
  <c r="D3018" i="6" l="1"/>
  <c r="B3017" i="6"/>
  <c r="C3017" i="6" s="1"/>
  <c r="A3017" i="6"/>
  <c r="F2765" i="11" a="1"/>
  <c r="F2765" i="11" s="1"/>
  <c r="G2765" i="23" a="1"/>
  <c r="G2765" i="11" a="1"/>
  <c r="G2765" i="11" l="1"/>
  <c r="G2765" i="23"/>
  <c r="B3018" i="6"/>
  <c r="C3018" i="6" s="1"/>
  <c r="A3018" i="6"/>
  <c r="J18" i="6" a="1"/>
  <c r="J8" i="6" a="1"/>
  <c r="J17" i="6" a="1"/>
  <c r="J19" i="6" a="1"/>
  <c r="J16" i="6" a="1"/>
  <c r="J22" i="6" a="1"/>
  <c r="J10" i="6" a="1"/>
  <c r="J24" i="6" a="1"/>
  <c r="J23" i="6" a="1"/>
  <c r="J27" i="6" a="1"/>
  <c r="J12" i="6" a="1"/>
  <c r="J15" i="6" a="1"/>
  <c r="J26" i="6" a="1"/>
  <c r="J25" i="6" a="1"/>
  <c r="J20" i="6" a="1"/>
  <c r="J21" i="6" a="1"/>
  <c r="J6" i="6" a="1"/>
  <c r="J9" i="6" a="1"/>
  <c r="J5" i="6" a="1"/>
  <c r="J14" i="6" a="1"/>
  <c r="J13" i="6" a="1"/>
  <c r="J11" i="6" a="1"/>
  <c r="J7" i="6" a="1"/>
  <c r="J4" i="6" a="1"/>
  <c r="J4" i="6" l="1"/>
  <c r="J7" i="6"/>
  <c r="J11" i="6"/>
  <c r="J13" i="6"/>
  <c r="J14" i="6"/>
  <c r="J5" i="6"/>
  <c r="J9" i="6"/>
  <c r="J6" i="6"/>
  <c r="J21" i="6"/>
  <c r="J20" i="6"/>
  <c r="J25" i="6"/>
  <c r="J26" i="6"/>
  <c r="J15" i="6"/>
  <c r="J12" i="6"/>
  <c r="J27" i="6"/>
  <c r="J23" i="6"/>
  <c r="J24" i="6"/>
  <c r="J10" i="6"/>
  <c r="J22" i="6"/>
  <c r="J16" i="6"/>
  <c r="J19" i="6"/>
  <c r="J17" i="6"/>
  <c r="J8" i="6"/>
  <c r="J18" i="6"/>
  <c r="F2766" i="11" a="1"/>
  <c r="F2766" i="11" s="1"/>
  <c r="E31" i="7" a="1"/>
  <c r="E36" i="7" a="1"/>
  <c r="E38" i="7" a="1"/>
  <c r="E48" i="7" a="1"/>
  <c r="E49" i="7" a="1"/>
  <c r="E50" i="7" a="1"/>
  <c r="E39" i="7" a="1"/>
  <c r="E35" i="7" a="1"/>
  <c r="E51" i="7" a="1"/>
  <c r="E47" i="7" a="1"/>
  <c r="E29" i="7" a="1"/>
  <c r="E34" i="7" a="1"/>
  <c r="E46" i="7" a="1"/>
  <c r="E30" i="7" a="1"/>
  <c r="E40" i="7" a="1"/>
  <c r="J31" i="6" a="1"/>
  <c r="E45" i="7" a="1"/>
  <c r="E43" i="7" a="1"/>
  <c r="E44" i="7" a="1"/>
  <c r="E41" i="7" a="1"/>
  <c r="E32" i="7" a="1"/>
  <c r="E42" i="7" a="1"/>
  <c r="E33" i="7" a="1"/>
  <c r="E28" i="7" a="1"/>
  <c r="J30" i="6" a="1"/>
  <c r="E37" i="7" a="1"/>
  <c r="G2766" i="23" a="1"/>
  <c r="G2766" i="11" a="1"/>
  <c r="G2766" i="11" l="1"/>
  <c r="G2766" i="23"/>
  <c r="E37" i="7"/>
  <c r="J30" i="6"/>
  <c r="E28" i="7"/>
  <c r="E33" i="7"/>
  <c r="E42" i="7"/>
  <c r="E32" i="7"/>
  <c r="E41" i="7"/>
  <c r="E44" i="7"/>
  <c r="E43" i="7"/>
  <c r="E45" i="7"/>
  <c r="J31" i="6"/>
  <c r="E40" i="7"/>
  <c r="E30" i="7"/>
  <c r="E46" i="7"/>
  <c r="E34" i="7"/>
  <c r="E29" i="7"/>
  <c r="E47" i="7"/>
  <c r="E51" i="7"/>
  <c r="E35" i="7"/>
  <c r="E39" i="7"/>
  <c r="E50" i="7"/>
  <c r="E49" i="7"/>
  <c r="E48" i="7"/>
  <c r="E38" i="7"/>
  <c r="E36" i="7"/>
  <c r="E31" i="7"/>
  <c r="N40" i="7" a="1"/>
  <c r="H40" i="7" a="1"/>
  <c r="K40" i="7" a="1"/>
  <c r="H38" i="7" a="1"/>
  <c r="N38" i="7" a="1"/>
  <c r="K38" i="7" a="1"/>
  <c r="H37" i="7" a="1"/>
  <c r="N37" i="7" a="1"/>
  <c r="K37" i="7" a="1"/>
  <c r="K30" i="7" a="1"/>
  <c r="H30" i="7" a="1"/>
  <c r="N30" i="7" a="1"/>
  <c r="N36" i="7" a="1"/>
  <c r="H36" i="7" a="1"/>
  <c r="K36" i="7" a="1"/>
  <c r="K46" i="7" a="1"/>
  <c r="N46" i="7" a="1"/>
  <c r="H46" i="7" a="1"/>
  <c r="N31" i="7" a="1"/>
  <c r="H31" i="7" a="1"/>
  <c r="K31" i="7" a="1"/>
  <c r="H28" i="7" a="1"/>
  <c r="N28" i="7" a="1"/>
  <c r="K28" i="7" a="1"/>
  <c r="K34" i="7" a="1"/>
  <c r="H34" i="7" a="1"/>
  <c r="N34" i="7" a="1"/>
  <c r="N33" i="7" a="1"/>
  <c r="K33" i="7" a="1"/>
  <c r="H33" i="7" a="1"/>
  <c r="H29" i="7" a="1"/>
  <c r="N29" i="7" a="1"/>
  <c r="K29" i="7" a="1"/>
  <c r="H42" i="7" a="1"/>
  <c r="N42" i="7" a="1"/>
  <c r="K42" i="7" a="1"/>
  <c r="K47" i="7" a="1"/>
  <c r="H47" i="7" a="1"/>
  <c r="N47" i="7" a="1"/>
  <c r="N32" i="7" a="1"/>
  <c r="K32" i="7" a="1"/>
  <c r="H32" i="7" a="1"/>
  <c r="N51" i="7" a="1"/>
  <c r="K51" i="7" a="1"/>
  <c r="H51" i="7" a="1"/>
  <c r="H41" i="7" a="1"/>
  <c r="N41" i="7" a="1"/>
  <c r="K41" i="7" a="1"/>
  <c r="H35" i="7" a="1"/>
  <c r="N35" i="7" a="1"/>
  <c r="K35" i="7" a="1"/>
  <c r="N44" i="7" a="1"/>
  <c r="K44" i="7" a="1"/>
  <c r="H44" i="7" a="1"/>
  <c r="K39" i="7" a="1"/>
  <c r="H39" i="7" a="1"/>
  <c r="N39" i="7" a="1"/>
  <c r="K43" i="7" a="1"/>
  <c r="H43" i="7" a="1"/>
  <c r="N43" i="7" a="1"/>
  <c r="K50" i="7" a="1"/>
  <c r="N50" i="7" a="1"/>
  <c r="H50" i="7" a="1"/>
  <c r="H45" i="7" a="1"/>
  <c r="N45" i="7" a="1"/>
  <c r="K45" i="7" a="1"/>
  <c r="H49" i="7" a="1"/>
  <c r="K49" i="7" a="1"/>
  <c r="N49" i="7" a="1"/>
  <c r="K48" i="7" a="1"/>
  <c r="H48" i="7" a="1"/>
  <c r="N48" i="7" a="1"/>
  <c r="N48" i="7" l="1"/>
  <c r="H48" i="7"/>
  <c r="K48" i="7"/>
  <c r="N49" i="7"/>
  <c r="K49" i="7"/>
  <c r="H49" i="7"/>
  <c r="K45" i="7"/>
  <c r="N45" i="7"/>
  <c r="H45" i="7"/>
  <c r="H50" i="7"/>
  <c r="N50" i="7"/>
  <c r="K50" i="7"/>
  <c r="N43" i="7"/>
  <c r="H43" i="7"/>
  <c r="K43" i="7"/>
  <c r="N39" i="7"/>
  <c r="H39" i="7"/>
  <c r="K39" i="7"/>
  <c r="H44" i="7"/>
  <c r="K44" i="7"/>
  <c r="N44" i="7"/>
  <c r="K35" i="7"/>
  <c r="N35" i="7"/>
  <c r="H35" i="7"/>
  <c r="K41" i="7"/>
  <c r="N41" i="7"/>
  <c r="H41" i="7"/>
  <c r="H51" i="7"/>
  <c r="K51" i="7"/>
  <c r="N51" i="7"/>
  <c r="H32" i="7"/>
  <c r="K32" i="7"/>
  <c r="N32" i="7"/>
  <c r="N47" i="7"/>
  <c r="H47" i="7"/>
  <c r="K47" i="7"/>
  <c r="K42" i="7"/>
  <c r="N42" i="7"/>
  <c r="H42" i="7"/>
  <c r="K29" i="7"/>
  <c r="N29" i="7"/>
  <c r="H29" i="7"/>
  <c r="H33" i="7"/>
  <c r="K33" i="7"/>
  <c r="N33" i="7"/>
  <c r="N34" i="7"/>
  <c r="H34" i="7"/>
  <c r="K34" i="7"/>
  <c r="K28" i="7"/>
  <c r="N28" i="7"/>
  <c r="H28" i="7"/>
  <c r="K31" i="7"/>
  <c r="H31" i="7"/>
  <c r="N31" i="7"/>
  <c r="H46" i="7"/>
  <c r="N46" i="7"/>
  <c r="K46" i="7"/>
  <c r="K36" i="7"/>
  <c r="H36" i="7"/>
  <c r="N36" i="7"/>
  <c r="N30" i="7"/>
  <c r="H30" i="7"/>
  <c r="K30" i="7"/>
  <c r="K37" i="7"/>
  <c r="N37" i="7"/>
  <c r="H37" i="7"/>
  <c r="K38" i="7"/>
  <c r="N38" i="7"/>
  <c r="H38" i="7"/>
  <c r="K40" i="7"/>
  <c r="H40" i="7"/>
  <c r="N40" i="7"/>
  <c r="F2767" i="11" a="1"/>
  <c r="F2767" i="11" s="1"/>
  <c r="G2767" i="23" a="1"/>
  <c r="G2767" i="11" a="1"/>
  <c r="G2767" i="11" l="1"/>
  <c r="G2767" i="23"/>
  <c r="F2768" i="11" l="1" a="1"/>
  <c r="F2768" i="11" s="1"/>
  <c r="G2768" i="23" a="1"/>
  <c r="G2768" i="11" a="1"/>
  <c r="G2768" i="11" l="1"/>
  <c r="G2768" i="23"/>
  <c r="F2769" i="11" l="1" a="1"/>
  <c r="F2769" i="11" s="1"/>
  <c r="G2769" i="23" a="1"/>
  <c r="G2769" i="11" a="1"/>
  <c r="G2769" i="11" l="1"/>
  <c r="G2769" i="23"/>
  <c r="F2770" i="11" l="1" a="1"/>
  <c r="F2770" i="11" s="1"/>
  <c r="G2770" i="23" a="1"/>
  <c r="G2770" i="11" a="1"/>
  <c r="G2770" i="11" l="1"/>
  <c r="G2770" i="23"/>
  <c r="F2771" i="11" l="1" a="1"/>
  <c r="F2771" i="11" s="1"/>
  <c r="G2771" i="23" a="1"/>
  <c r="G2771" i="11" a="1"/>
  <c r="G2771" i="11" l="1"/>
  <c r="G2771" i="23"/>
  <c r="F2772" i="11" l="1" a="1"/>
  <c r="F2772" i="11" s="1"/>
  <c r="G2772" i="23" a="1"/>
  <c r="G2772" i="11" a="1"/>
  <c r="G2772" i="11" l="1"/>
  <c r="G2772" i="23"/>
  <c r="F2773" i="11" l="1" a="1"/>
  <c r="F2773" i="11" s="1"/>
  <c r="G2773" i="23" a="1"/>
  <c r="G2773" i="11" a="1"/>
  <c r="G2773" i="11" l="1"/>
  <c r="G2773" i="23"/>
  <c r="F2774" i="11" l="1" a="1"/>
  <c r="F2774" i="11" s="1"/>
  <c r="G2774" i="23" a="1"/>
  <c r="G2774" i="11" a="1"/>
  <c r="G2774" i="11" l="1"/>
  <c r="G2774" i="23"/>
  <c r="M15" i="11" a="1"/>
  <c r="M15" i="23" a="1"/>
  <c r="M15" i="23" l="1"/>
  <c r="M15" i="11"/>
  <c r="F2775" i="11" a="1"/>
  <c r="F2775" i="11" s="1"/>
  <c r="M30" i="23" a="1"/>
  <c r="M30" i="11" a="1"/>
  <c r="F39" i="7" a="1"/>
  <c r="G2775" i="23" a="1"/>
  <c r="G2775" i="11" a="1"/>
  <c r="G2775" i="11" l="1"/>
  <c r="G2775" i="23"/>
  <c r="F39" i="7"/>
  <c r="M30" i="11"/>
  <c r="M30" i="23"/>
  <c r="I39" i="7" a="1"/>
  <c r="L39" i="7" a="1"/>
  <c r="O39" i="7" a="1"/>
  <c r="O39" i="7" l="1"/>
  <c r="L39" i="7"/>
  <c r="I39" i="7"/>
  <c r="F2776" i="11" a="1"/>
  <c r="F2776" i="11" s="1"/>
  <c r="G2776" i="23" a="1"/>
  <c r="G2776" i="11" a="1"/>
  <c r="G2776" i="11" l="1"/>
  <c r="G2776" i="23"/>
  <c r="F2777" i="11" l="1" a="1"/>
  <c r="F2777" i="11" s="1"/>
  <c r="G2777" i="23" a="1"/>
  <c r="G2777" i="11" a="1"/>
  <c r="G2777" i="11" l="1"/>
  <c r="G2777" i="23"/>
  <c r="F2778" i="11" l="1" a="1"/>
  <c r="F2778" i="11" s="1"/>
  <c r="G2778" i="23" a="1"/>
  <c r="G2778" i="11" a="1"/>
  <c r="G2778" i="11" l="1"/>
  <c r="G2778" i="23"/>
  <c r="F2779" i="11" l="1" a="1"/>
  <c r="F2779" i="11" s="1"/>
  <c r="G2779" i="23" a="1"/>
  <c r="G2779" i="11" a="1"/>
  <c r="G2779" i="11" l="1"/>
  <c r="G2779" i="23"/>
  <c r="F2780" i="11" l="1" a="1"/>
  <c r="F2780" i="11" s="1"/>
  <c r="G2780" i="23" a="1"/>
  <c r="G2780" i="11" a="1"/>
  <c r="G2780" i="11" l="1"/>
  <c r="G2780" i="23"/>
  <c r="F2781" i="11" l="1" a="1"/>
  <c r="F2781" i="11" s="1"/>
  <c r="G2781" i="23" a="1"/>
  <c r="G2781" i="11" a="1"/>
  <c r="G2781" i="11" l="1"/>
  <c r="G2781" i="23"/>
  <c r="F2782" i="11" l="1" a="1"/>
  <c r="F2782" i="11" s="1"/>
  <c r="G2782" i="23" a="1"/>
  <c r="G2782" i="11" a="1"/>
  <c r="G2782" i="11" l="1"/>
  <c r="G2782" i="23"/>
  <c r="F2783" i="11" l="1" a="1"/>
  <c r="F2783" i="11" s="1"/>
  <c r="G2783" i="23" a="1"/>
  <c r="G2783" i="11" a="1"/>
  <c r="G2783" i="11" l="1"/>
  <c r="G2783" i="23"/>
  <c r="F2784" i="11" l="1" a="1"/>
  <c r="F2784" i="11" s="1"/>
  <c r="G2784" i="23" a="1"/>
  <c r="G2784" i="11" a="1"/>
  <c r="G2784" i="11" l="1"/>
  <c r="G2784" i="23"/>
  <c r="F2785" i="11" l="1" a="1"/>
  <c r="F2785" i="11" s="1"/>
  <c r="G2785" i="23" a="1"/>
  <c r="G2785" i="11" a="1"/>
  <c r="G2785" i="11" l="1"/>
  <c r="G2785" i="23"/>
  <c r="F2786" i="11" l="1" a="1"/>
  <c r="F2786" i="11" s="1"/>
  <c r="G2786" i="23" a="1"/>
  <c r="G2786" i="11" a="1"/>
  <c r="G2786" i="11" l="1"/>
  <c r="G2786" i="23"/>
  <c r="F2787" i="11" l="1" a="1"/>
  <c r="F2787" i="11" s="1"/>
  <c r="G2787" i="23" a="1"/>
  <c r="G2787" i="11" a="1"/>
  <c r="G2787" i="11" l="1"/>
  <c r="G2787" i="23"/>
  <c r="F2788" i="11" l="1" a="1"/>
  <c r="F2788" i="11" s="1"/>
  <c r="G2788" i="23" a="1"/>
  <c r="G2788" i="11" a="1"/>
  <c r="G2788" i="11" l="1"/>
  <c r="G2788" i="23"/>
  <c r="F2789" i="11" l="1" a="1"/>
  <c r="F2789" i="11" s="1"/>
  <c r="G2789" i="23" a="1"/>
  <c r="G2789" i="11" a="1"/>
  <c r="G2789" i="11" l="1"/>
  <c r="G2789" i="23"/>
  <c r="F2790" i="11" l="1" a="1"/>
  <c r="F2790" i="11" s="1"/>
  <c r="G2790" i="23" a="1"/>
  <c r="G2790" i="11" a="1"/>
  <c r="G2790" i="11" l="1"/>
  <c r="G2790" i="23"/>
  <c r="F2791" i="11" l="1" a="1"/>
  <c r="F2791" i="11" s="1"/>
  <c r="G2791" i="23" a="1"/>
  <c r="G2791" i="11" a="1"/>
  <c r="G2791" i="11" l="1"/>
  <c r="G2791" i="23"/>
  <c r="F2792" i="11" l="1" a="1"/>
  <c r="F2792" i="11" s="1"/>
  <c r="G2792" i="23" a="1"/>
  <c r="G2792" i="11" a="1"/>
  <c r="G2792" i="11" l="1"/>
  <c r="G2792" i="23"/>
  <c r="F2793" i="11" l="1" a="1"/>
  <c r="F2793" i="11" s="1"/>
  <c r="G2793" i="23" a="1"/>
  <c r="G2793" i="11" a="1"/>
  <c r="G2793" i="11" l="1"/>
  <c r="G2793" i="23"/>
  <c r="F2794" i="11" l="1" a="1"/>
  <c r="F2794" i="11" s="1"/>
  <c r="G2794" i="23" a="1"/>
  <c r="G2794" i="11" a="1"/>
  <c r="G2794" i="11" l="1"/>
  <c r="G2794" i="23"/>
  <c r="F2795" i="11" l="1" a="1"/>
  <c r="F2795" i="11" s="1"/>
  <c r="G2795" i="23" a="1"/>
  <c r="G2795" i="11" a="1"/>
  <c r="G2795" i="11" l="1"/>
  <c r="G2795" i="23"/>
  <c r="F2796" i="11" l="1" a="1"/>
  <c r="F2796" i="11" s="1"/>
  <c r="G2796" i="23" a="1"/>
  <c r="G2796" i="11" a="1"/>
  <c r="G2796" i="11" l="1"/>
  <c r="G2796" i="23"/>
  <c r="F2797" i="11" l="1" a="1"/>
  <c r="F2797" i="11" s="1"/>
  <c r="G2797" i="23" a="1"/>
  <c r="G2797" i="11" a="1"/>
  <c r="G2797" i="11" l="1"/>
  <c r="G2797" i="23"/>
  <c r="M16" i="11" a="1"/>
  <c r="M16" i="23" a="1"/>
  <c r="M16" i="23" l="1"/>
  <c r="M16" i="11"/>
  <c r="F2798" i="11" a="1"/>
  <c r="F2798" i="11" s="1"/>
  <c r="F40" i="7" a="1"/>
  <c r="G2798" i="23" a="1"/>
  <c r="G2798" i="11" a="1"/>
  <c r="G2798" i="11" l="1"/>
  <c r="G2798" i="23"/>
  <c r="F40" i="7"/>
  <c r="I40" i="7" a="1"/>
  <c r="L40" i="7" a="1"/>
  <c r="O40" i="7" a="1"/>
  <c r="O40" i="7" l="1"/>
  <c r="L40" i="7"/>
  <c r="I40" i="7"/>
  <c r="F2799" i="11" a="1"/>
  <c r="F2799" i="11" s="1"/>
  <c r="G2799" i="23" a="1"/>
  <c r="G2799" i="11" a="1"/>
  <c r="G2799" i="11" l="1"/>
  <c r="G2799" i="23"/>
  <c r="F2800" i="11" l="1" a="1"/>
  <c r="F2800" i="11" s="1"/>
  <c r="G2800" i="23" a="1"/>
  <c r="G2800" i="11" a="1"/>
  <c r="G2800" i="11" l="1"/>
  <c r="G2800" i="23"/>
  <c r="F2801" i="11" l="1" a="1"/>
  <c r="F2801" i="11" s="1"/>
  <c r="G2801" i="23" a="1"/>
  <c r="G2801" i="11" a="1"/>
  <c r="G2801" i="11" l="1"/>
  <c r="G2801" i="23"/>
  <c r="F2802" i="11" l="1" a="1"/>
  <c r="F2802" i="11" s="1"/>
  <c r="G2802" i="23" a="1"/>
  <c r="G2802" i="11" a="1"/>
  <c r="G2802" i="11" l="1"/>
  <c r="G2802" i="23"/>
  <c r="F2803" i="11" l="1" a="1"/>
  <c r="F2803" i="11" s="1"/>
  <c r="G2803" i="23" a="1"/>
  <c r="G2803" i="11" a="1"/>
  <c r="G2803" i="11" l="1"/>
  <c r="G2803" i="23"/>
  <c r="F2804" i="11" l="1" a="1"/>
  <c r="F2804" i="11" s="1"/>
  <c r="G2804" i="23" a="1"/>
  <c r="G2804" i="11" a="1"/>
  <c r="G2804" i="11" l="1"/>
  <c r="G2804" i="23"/>
  <c r="F2805" i="11" l="1" a="1"/>
  <c r="F2805" i="11" s="1"/>
  <c r="G2805" i="23" a="1"/>
  <c r="G2805" i="11" a="1"/>
  <c r="G2805" i="11" l="1"/>
  <c r="G2805" i="23"/>
  <c r="F2806" i="11" l="1" a="1"/>
  <c r="F2806" i="11" s="1"/>
  <c r="G2806" i="23" a="1"/>
  <c r="G2806" i="11" a="1"/>
  <c r="G2806" i="11" l="1"/>
  <c r="G2806" i="23"/>
  <c r="F2807" i="11" l="1" a="1"/>
  <c r="F2807" i="11" s="1"/>
  <c r="G2807" i="23" a="1"/>
  <c r="G2807" i="11" a="1"/>
  <c r="G2807" i="11" l="1"/>
  <c r="G2807" i="23"/>
  <c r="F2808" i="11" l="1" a="1"/>
  <c r="F2808" i="11" s="1"/>
  <c r="G2808" i="23" a="1"/>
  <c r="G2808" i="11" a="1"/>
  <c r="G2808" i="11" l="1"/>
  <c r="G2808" i="23"/>
  <c r="F2809" i="11" l="1" a="1"/>
  <c r="F2809" i="11" s="1"/>
  <c r="G2809" i="23" a="1"/>
  <c r="G2809" i="11" a="1"/>
  <c r="G2809" i="11" l="1"/>
  <c r="G2809" i="23"/>
  <c r="F2810" i="11" l="1" a="1"/>
  <c r="F2810" i="11" s="1"/>
  <c r="G2810" i="23" a="1"/>
  <c r="G2810" i="11" a="1"/>
  <c r="G2810" i="11" l="1"/>
  <c r="G2810" i="23"/>
  <c r="F2811" i="11" l="1" a="1"/>
  <c r="F2811" i="11" s="1"/>
  <c r="G2811" i="23" a="1"/>
  <c r="G2811" i="11" a="1"/>
  <c r="G2811" i="11" l="1"/>
  <c r="G2811" i="23"/>
  <c r="F2812" i="11" l="1" a="1"/>
  <c r="F2812" i="11" s="1"/>
  <c r="G2812" i="23" a="1"/>
  <c r="G2812" i="11" a="1"/>
  <c r="G2812" i="11" l="1"/>
  <c r="G2812" i="23"/>
  <c r="F2813" i="11" l="1" a="1"/>
  <c r="F2813" i="11" s="1"/>
  <c r="G2813" i="23" a="1"/>
  <c r="G2813" i="11" a="1"/>
  <c r="G2813" i="11" l="1"/>
  <c r="G2813" i="23"/>
  <c r="F2814" i="11" l="1" a="1"/>
  <c r="F2814" i="11" s="1"/>
  <c r="G2814" i="23" a="1"/>
  <c r="G2814" i="11" a="1"/>
  <c r="G2814" i="11" l="1"/>
  <c r="G2814" i="23"/>
  <c r="F2815" i="11" l="1" a="1"/>
  <c r="F2815" i="11" s="1"/>
  <c r="G2815" i="23" a="1"/>
  <c r="G2815" i="11" a="1"/>
  <c r="G2815" i="11" l="1"/>
  <c r="G2815" i="23"/>
  <c r="F2816" i="11" l="1" a="1"/>
  <c r="F2816" i="11" s="1"/>
  <c r="G2816" i="23" a="1"/>
  <c r="G2816" i="11" a="1"/>
  <c r="G2816" i="11" l="1"/>
  <c r="G2816" i="23"/>
  <c r="F2817" i="11" l="1" a="1"/>
  <c r="F2817" i="11" s="1"/>
  <c r="G2817" i="23" a="1"/>
  <c r="G2817" i="11" a="1"/>
  <c r="G2817" i="11" l="1"/>
  <c r="G2817" i="23"/>
  <c r="M17" i="11" a="1"/>
  <c r="M17" i="23" a="1"/>
  <c r="M17" i="23" l="1"/>
  <c r="M17" i="11"/>
  <c r="F2818" i="11" a="1"/>
  <c r="F2818" i="11" s="1"/>
  <c r="F41" i="7" a="1"/>
  <c r="G2818" i="23" a="1"/>
  <c r="G2818" i="11" a="1"/>
  <c r="G2818" i="11" l="1"/>
  <c r="G2818" i="23"/>
  <c r="F41" i="7"/>
  <c r="I41" i="7" a="1"/>
  <c r="O41" i="7" a="1"/>
  <c r="L41" i="7" a="1"/>
  <c r="L41" i="7" l="1"/>
  <c r="O41" i="7"/>
  <c r="I41" i="7"/>
  <c r="F2819" i="11" a="1"/>
  <c r="F2819" i="11" s="1"/>
  <c r="G2819" i="23" a="1"/>
  <c r="G2819" i="11" a="1"/>
  <c r="G2819" i="11" l="1"/>
  <c r="G2819" i="23"/>
  <c r="F2820" i="11" l="1" a="1"/>
  <c r="F2820" i="11" s="1"/>
  <c r="G2820" i="23" a="1"/>
  <c r="G2820" i="11" a="1"/>
  <c r="G2820" i="11" l="1"/>
  <c r="G2820" i="23"/>
  <c r="F2821" i="11" l="1" a="1"/>
  <c r="F2821" i="11" s="1"/>
  <c r="G2821" i="23" a="1"/>
  <c r="G2821" i="11" a="1"/>
  <c r="G2821" i="11" l="1"/>
  <c r="G2821" i="23"/>
  <c r="F2822" i="11" l="1" a="1"/>
  <c r="F2822" i="11" s="1"/>
  <c r="G2822" i="23" a="1"/>
  <c r="G2822" i="11" a="1"/>
  <c r="G2822" i="11" l="1"/>
  <c r="G2822" i="23"/>
  <c r="F2823" i="11" l="1" a="1"/>
  <c r="F2823" i="11" s="1"/>
  <c r="G2823" i="23" a="1"/>
  <c r="G2823" i="11" a="1"/>
  <c r="G2823" i="11" l="1"/>
  <c r="G2823" i="23"/>
  <c r="F2824" i="11" l="1" a="1"/>
  <c r="F2824" i="11" s="1"/>
  <c r="G2824" i="23" a="1"/>
  <c r="G2824" i="11" a="1"/>
  <c r="G2824" i="11" l="1"/>
  <c r="G2824" i="23"/>
  <c r="F2825" i="11" l="1" a="1"/>
  <c r="F2825" i="11" s="1"/>
  <c r="G2825" i="23" a="1"/>
  <c r="G2825" i="11" a="1"/>
  <c r="G2825" i="11" l="1"/>
  <c r="G2825" i="23"/>
  <c r="F2826" i="11" l="1" a="1"/>
  <c r="F2826" i="11" s="1"/>
  <c r="G2826" i="23" a="1"/>
  <c r="G2826" i="11" a="1"/>
  <c r="G2826" i="11" l="1"/>
  <c r="G2826" i="23"/>
  <c r="F2827" i="11" l="1" a="1"/>
  <c r="F2827" i="11" s="1"/>
  <c r="G2827" i="23" a="1"/>
  <c r="G2827" i="11" a="1"/>
  <c r="G2827" i="11" l="1"/>
  <c r="G2827" i="23"/>
  <c r="F2828" i="11" l="1" a="1"/>
  <c r="F2828" i="11" s="1"/>
  <c r="G2828" i="23" a="1"/>
  <c r="G2828" i="11" a="1"/>
  <c r="G2828" i="11" l="1"/>
  <c r="G2828" i="23"/>
  <c r="F2829" i="11" l="1" a="1"/>
  <c r="F2829" i="11" s="1"/>
  <c r="G2829" i="23" a="1"/>
  <c r="G2829" i="11" a="1"/>
  <c r="G2829" i="11" l="1"/>
  <c r="G2829" i="23"/>
  <c r="F2830" i="11" l="1" a="1"/>
  <c r="F2830" i="11" s="1"/>
  <c r="G2830" i="23" a="1"/>
  <c r="G2830" i="11" a="1"/>
  <c r="G2830" i="11" l="1"/>
  <c r="G2830" i="23"/>
  <c r="F2831" i="11" l="1" a="1"/>
  <c r="F2831" i="11" s="1"/>
  <c r="G2831" i="23" a="1"/>
  <c r="G2831" i="11" a="1"/>
  <c r="G2831" i="11" l="1"/>
  <c r="G2831" i="23"/>
  <c r="F2832" i="11" l="1" a="1"/>
  <c r="F2832" i="11" s="1"/>
  <c r="G2832" i="23" a="1"/>
  <c r="G2832" i="11" a="1"/>
  <c r="G2832" i="11" l="1"/>
  <c r="G2832" i="23"/>
  <c r="F2833" i="11" l="1" a="1"/>
  <c r="F2833" i="11" s="1"/>
  <c r="G2833" i="23" a="1"/>
  <c r="G2833" i="11" a="1"/>
  <c r="G2833" i="11" l="1"/>
  <c r="G2833" i="23"/>
  <c r="F2834" i="11" l="1" a="1"/>
  <c r="F2834" i="11" s="1"/>
  <c r="G2834" i="23" a="1"/>
  <c r="G2834" i="11" a="1"/>
  <c r="G2834" i="11" l="1"/>
  <c r="G2834" i="23"/>
  <c r="F2835" i="11" l="1" a="1"/>
  <c r="F2835" i="11" s="1"/>
  <c r="G2835" i="23" a="1"/>
  <c r="G2835" i="11" a="1"/>
  <c r="G2835" i="11" l="1"/>
  <c r="G2835" i="23"/>
  <c r="F2836" i="11" l="1" a="1"/>
  <c r="F2836" i="11" s="1"/>
  <c r="G2836" i="23" a="1"/>
  <c r="G2836" i="11" a="1"/>
  <c r="G2836" i="11" l="1"/>
  <c r="G2836" i="23"/>
  <c r="F2837" i="11" l="1" a="1"/>
  <c r="F2837" i="11" s="1"/>
  <c r="G2837" i="23" a="1"/>
  <c r="G2837" i="11" a="1"/>
  <c r="G2837" i="11" l="1"/>
  <c r="G2837" i="23"/>
  <c r="F2838" i="11" l="1" a="1"/>
  <c r="F2838" i="11" s="1"/>
  <c r="G2838" i="23" a="1"/>
  <c r="G2838" i="11" a="1"/>
  <c r="G2838" i="11" l="1"/>
  <c r="G2838" i="23"/>
  <c r="M18" i="11" a="1"/>
  <c r="M18" i="23" a="1"/>
  <c r="M18" i="23" l="1"/>
  <c r="M18" i="11"/>
  <c r="F2839" i="11" a="1"/>
  <c r="F2839" i="11" s="1"/>
  <c r="F42" i="7" a="1"/>
  <c r="G2839" i="23" a="1"/>
  <c r="G2839" i="11" a="1"/>
  <c r="G2839" i="11" l="1"/>
  <c r="G2839" i="23"/>
  <c r="F42" i="7"/>
  <c r="I42" i="7" a="1"/>
  <c r="L42" i="7" a="1"/>
  <c r="O42" i="7" a="1"/>
  <c r="O42" i="7" l="1"/>
  <c r="L42" i="7"/>
  <c r="I42" i="7"/>
  <c r="F2840" i="11" a="1"/>
  <c r="F2840" i="11" s="1"/>
  <c r="G2840" i="23" a="1"/>
  <c r="G2840" i="11" a="1"/>
  <c r="G2840" i="11" l="1"/>
  <c r="G2840" i="23"/>
  <c r="F2841" i="11" l="1" a="1"/>
  <c r="F2841" i="11" s="1"/>
  <c r="G2841" i="23" a="1"/>
  <c r="G2841" i="11" a="1"/>
  <c r="G2841" i="11" l="1"/>
  <c r="G2841" i="23"/>
  <c r="F2842" i="11" l="1" a="1"/>
  <c r="F2842" i="11" s="1"/>
  <c r="G2842" i="23" a="1"/>
  <c r="G2842" i="11" a="1"/>
  <c r="G2842" i="11" l="1"/>
  <c r="G2842" i="23"/>
  <c r="F2843" i="11" l="1" a="1"/>
  <c r="F2843" i="11" s="1"/>
  <c r="G2843" i="23" a="1"/>
  <c r="G2843" i="11" a="1"/>
  <c r="G2843" i="11" l="1"/>
  <c r="G2843" i="23"/>
  <c r="F2844" i="11" l="1" a="1"/>
  <c r="F2844" i="11" s="1"/>
  <c r="G2844" i="23" a="1"/>
  <c r="G2844" i="11" a="1"/>
  <c r="G2844" i="11" l="1"/>
  <c r="G2844" i="23"/>
  <c r="F2845" i="11" l="1" a="1"/>
  <c r="F2845" i="11" s="1"/>
  <c r="G2845" i="23" a="1"/>
  <c r="G2845" i="11" a="1"/>
  <c r="G2845" i="11" l="1"/>
  <c r="G2845" i="23"/>
  <c r="F2846" i="11" l="1" a="1"/>
  <c r="F2846" i="11" s="1"/>
  <c r="G2846" i="23" a="1"/>
  <c r="G2846" i="11" a="1"/>
  <c r="G2846" i="11" l="1"/>
  <c r="G2846" i="23"/>
  <c r="F2847" i="11" l="1" a="1"/>
  <c r="F2847" i="11" s="1"/>
  <c r="G2847" i="23" a="1"/>
  <c r="G2847" i="11" a="1"/>
  <c r="G2847" i="11" l="1"/>
  <c r="G2847" i="23"/>
  <c r="F2848" i="11" l="1" a="1"/>
  <c r="F2848" i="11" s="1"/>
  <c r="G2848" i="23" a="1"/>
  <c r="G2848" i="11" a="1"/>
  <c r="G2848" i="11" l="1"/>
  <c r="G2848" i="23"/>
  <c r="F2849" i="11" l="1" a="1"/>
  <c r="F2849" i="11" s="1"/>
  <c r="G2849" i="23" a="1"/>
  <c r="G2849" i="11" a="1"/>
  <c r="G2849" i="11" l="1"/>
  <c r="G2849" i="23"/>
  <c r="F2850" i="11" l="1" a="1"/>
  <c r="F2850" i="11" s="1"/>
  <c r="G2850" i="23" a="1"/>
  <c r="G2850" i="11" a="1"/>
  <c r="G2850" i="11" l="1"/>
  <c r="G2850" i="23"/>
  <c r="F2851" i="11" l="1" a="1"/>
  <c r="F2851" i="11" s="1"/>
  <c r="G2851" i="23" a="1"/>
  <c r="G2851" i="11" a="1"/>
  <c r="G2851" i="11" l="1"/>
  <c r="G2851" i="23"/>
  <c r="F2852" i="11" l="1" a="1"/>
  <c r="F2852" i="11" s="1"/>
  <c r="G2852" i="23" a="1"/>
  <c r="G2852" i="11" a="1"/>
  <c r="G2852" i="11" l="1"/>
  <c r="G2852" i="23"/>
  <c r="F2853" i="11" l="1" a="1"/>
  <c r="F2853" i="11" s="1"/>
  <c r="G2853" i="23" a="1"/>
  <c r="G2853" i="11" a="1"/>
  <c r="G2853" i="11" l="1"/>
  <c r="G2853" i="23"/>
  <c r="F2854" i="11" l="1" a="1"/>
  <c r="F2854" i="11" s="1"/>
  <c r="G2854" i="23" a="1"/>
  <c r="G2854" i="11" a="1"/>
  <c r="G2854" i="11" l="1"/>
  <c r="G2854" i="23"/>
  <c r="F2855" i="11" l="1" a="1"/>
  <c r="F2855" i="11" s="1"/>
  <c r="G2855" i="23" a="1"/>
  <c r="G2855" i="11" a="1"/>
  <c r="G2855" i="11" l="1"/>
  <c r="G2855" i="23"/>
  <c r="F2856" i="11" l="1" a="1"/>
  <c r="F2856" i="11" s="1"/>
  <c r="G2856" i="23" a="1"/>
  <c r="G2856" i="11" a="1"/>
  <c r="G2856" i="11" l="1"/>
  <c r="G2856" i="23"/>
  <c r="F2857" i="11" l="1" a="1"/>
  <c r="F2857" i="11" s="1"/>
  <c r="G2857" i="23" a="1"/>
  <c r="G2857" i="11" a="1"/>
  <c r="G2857" i="11" l="1"/>
  <c r="G2857" i="23"/>
  <c r="F2858" i="11" l="1" a="1"/>
  <c r="F2858" i="11" s="1"/>
  <c r="G2858" i="23" a="1"/>
  <c r="G2858" i="11" a="1"/>
  <c r="G2858" i="11" l="1"/>
  <c r="G2858" i="23"/>
  <c r="F2859" i="11" l="1" a="1"/>
  <c r="F2859" i="11" s="1"/>
  <c r="G2859" i="23" a="1"/>
  <c r="G2859" i="11" a="1"/>
  <c r="G2859" i="11" l="1"/>
  <c r="G2859" i="23"/>
  <c r="F2860" i="11" l="1" a="1"/>
  <c r="F2860" i="11" s="1"/>
  <c r="G2860" i="23" a="1"/>
  <c r="G2860" i="11" a="1"/>
  <c r="G2860" i="11" l="1"/>
  <c r="G2860" i="23"/>
  <c r="M19" i="11" a="1"/>
  <c r="M19" i="23" a="1"/>
  <c r="M19" i="23" l="1"/>
  <c r="M19" i="11"/>
  <c r="F2861" i="11" a="1"/>
  <c r="F2861" i="11" s="1"/>
  <c r="F43" i="7" a="1"/>
  <c r="G2861" i="23" a="1"/>
  <c r="G2861" i="11" a="1"/>
  <c r="G2861" i="11" l="1"/>
  <c r="G2861" i="23"/>
  <c r="F43" i="7"/>
  <c r="L43" i="7" a="1"/>
  <c r="O43" i="7" a="1"/>
  <c r="I43" i="7" a="1"/>
  <c r="I43" i="7" l="1"/>
  <c r="O43" i="7"/>
  <c r="L43" i="7"/>
  <c r="F2862" i="11" a="1"/>
  <c r="F2862" i="11" s="1"/>
  <c r="G2862" i="23" a="1"/>
  <c r="G2862" i="11" a="1"/>
  <c r="G2862" i="11" l="1"/>
  <c r="G2862" i="23"/>
  <c r="F2863" i="11" l="1" a="1"/>
  <c r="F2863" i="11" s="1"/>
  <c r="G2863" i="23" a="1"/>
  <c r="G2863" i="11" a="1"/>
  <c r="G2863" i="11" l="1"/>
  <c r="G2863" i="23"/>
  <c r="F2864" i="11" l="1" a="1"/>
  <c r="F2864" i="11" s="1"/>
  <c r="G2864" i="23" a="1"/>
  <c r="G2864" i="11" a="1"/>
  <c r="G2864" i="11" l="1"/>
  <c r="G2864" i="23"/>
  <c r="F2865" i="11" l="1" a="1"/>
  <c r="F2865" i="11" s="1"/>
  <c r="G2865" i="23" a="1"/>
  <c r="G2865" i="11" a="1"/>
  <c r="G2865" i="11" l="1"/>
  <c r="G2865" i="23"/>
  <c r="F2866" i="11" l="1" a="1"/>
  <c r="F2866" i="11" s="1"/>
  <c r="G2866" i="23" a="1"/>
  <c r="G2866" i="11" a="1"/>
  <c r="G2866" i="11" l="1"/>
  <c r="G2866" i="23"/>
  <c r="F2867" i="11" l="1" a="1"/>
  <c r="F2867" i="11" s="1"/>
  <c r="G2867" i="23" a="1"/>
  <c r="G2867" i="11" a="1"/>
  <c r="G2867" i="11" l="1"/>
  <c r="G2867" i="23"/>
  <c r="F2868" i="11" l="1" a="1"/>
  <c r="F2868" i="11" s="1"/>
  <c r="G2868" i="23" a="1"/>
  <c r="G2868" i="11" a="1"/>
  <c r="G2868" i="11" l="1"/>
  <c r="G2868" i="23"/>
  <c r="F2869" i="11" l="1" a="1"/>
  <c r="F2869" i="11" s="1"/>
  <c r="G2869" i="23" a="1"/>
  <c r="G2869" i="11" a="1"/>
  <c r="G2869" i="11" l="1"/>
  <c r="G2869" i="23"/>
  <c r="F2870" i="11" l="1" a="1"/>
  <c r="F2870" i="11" s="1"/>
  <c r="G2870" i="23" a="1"/>
  <c r="G2870" i="11" a="1"/>
  <c r="G2870" i="11" l="1"/>
  <c r="G2870" i="23"/>
  <c r="F2871" i="11" l="1" a="1"/>
  <c r="F2871" i="11" s="1"/>
  <c r="G2871" i="23" a="1"/>
  <c r="G2871" i="11" a="1"/>
  <c r="G2871" i="11" l="1"/>
  <c r="G2871" i="23"/>
  <c r="F2872" i="11" l="1" a="1"/>
  <c r="F2872" i="11" s="1"/>
  <c r="G2872" i="23" a="1"/>
  <c r="G2872" i="11" a="1"/>
  <c r="G2872" i="11" l="1"/>
  <c r="G2872" i="23"/>
  <c r="F2873" i="11" l="1" a="1"/>
  <c r="F2873" i="11" s="1"/>
  <c r="G2873" i="23" a="1"/>
  <c r="G2873" i="11" a="1"/>
  <c r="G2873" i="11" l="1"/>
  <c r="G2873" i="23"/>
  <c r="F2874" i="11" l="1" a="1"/>
  <c r="F2874" i="11" s="1"/>
  <c r="G2874" i="23" a="1"/>
  <c r="G2874" i="11" a="1"/>
  <c r="G2874" i="11" l="1"/>
  <c r="G2874" i="23"/>
  <c r="F2875" i="11" l="1" a="1"/>
  <c r="F2875" i="11" s="1"/>
  <c r="G2875" i="23" a="1"/>
  <c r="G2875" i="11" a="1"/>
  <c r="G2875" i="11" l="1"/>
  <c r="G2875" i="23"/>
  <c r="F2876" i="11" l="1" a="1"/>
  <c r="F2876" i="11" s="1"/>
  <c r="G2876" i="23" a="1"/>
  <c r="G2876" i="11" a="1"/>
  <c r="G2876" i="11" l="1"/>
  <c r="G2876" i="23"/>
  <c r="F2877" i="11" l="1" a="1"/>
  <c r="F2877" i="11" s="1"/>
  <c r="G2877" i="23" a="1"/>
  <c r="G2877" i="11" a="1"/>
  <c r="G2877" i="11" l="1"/>
  <c r="G2877" i="23"/>
  <c r="F2878" i="11" l="1" a="1"/>
  <c r="F2878" i="11" s="1"/>
  <c r="G2878" i="23" a="1"/>
  <c r="G2878" i="11" a="1"/>
  <c r="G2878" i="11" l="1"/>
  <c r="G2878" i="23"/>
  <c r="F2879" i="11" l="1" a="1"/>
  <c r="F2879" i="11" s="1"/>
  <c r="G2879" i="23" a="1"/>
  <c r="G2879" i="11" a="1"/>
  <c r="G2879" i="11" l="1"/>
  <c r="G2879" i="23"/>
  <c r="F2880" i="11" l="1" a="1"/>
  <c r="F2880" i="11" s="1"/>
  <c r="G2880" i="23" a="1"/>
  <c r="G2880" i="11" a="1"/>
  <c r="G2880" i="11" l="1"/>
  <c r="G2880" i="23"/>
  <c r="F2881" i="11" l="1" a="1"/>
  <c r="F2881" i="11" s="1"/>
  <c r="G2881" i="23" a="1"/>
  <c r="G2881" i="11" a="1"/>
  <c r="G2881" i="11" l="1"/>
  <c r="G2881" i="23"/>
  <c r="F2882" i="11" l="1" a="1"/>
  <c r="F2882" i="11" s="1"/>
  <c r="G2882" i="23" a="1"/>
  <c r="G2882" i="11" a="1"/>
  <c r="G2882" i="11" l="1"/>
  <c r="G2882" i="23"/>
  <c r="M20" i="11" a="1"/>
  <c r="M20" i="23" a="1"/>
  <c r="M20" i="23" l="1"/>
  <c r="M20" i="11"/>
  <c r="F2883" i="11" a="1"/>
  <c r="F2883" i="11" s="1"/>
  <c r="F44" i="7" a="1"/>
  <c r="G2883" i="23" a="1"/>
  <c r="G2883" i="11" a="1"/>
  <c r="G2883" i="11" l="1"/>
  <c r="G2883" i="23"/>
  <c r="F44" i="7"/>
  <c r="L44" i="7" a="1"/>
  <c r="O44" i="7" a="1"/>
  <c r="I44" i="7" a="1"/>
  <c r="I44" i="7" l="1"/>
  <c r="O44" i="7"/>
  <c r="L44" i="7"/>
  <c r="F2884" i="11" a="1"/>
  <c r="F2884" i="11" s="1"/>
  <c r="G2884" i="23" a="1"/>
  <c r="G2884" i="11" a="1"/>
  <c r="G2884" i="11" l="1"/>
  <c r="G2884" i="23"/>
  <c r="F2885" i="11" l="1" a="1"/>
  <c r="F2885" i="11" s="1"/>
  <c r="G2885" i="23" a="1"/>
  <c r="G2885" i="11" a="1"/>
  <c r="G2885" i="11" l="1"/>
  <c r="G2885" i="23"/>
  <c r="F2886" i="11" l="1" a="1"/>
  <c r="F2886" i="11" s="1"/>
  <c r="G2886" i="23" a="1"/>
  <c r="G2886" i="11" a="1"/>
  <c r="G2886" i="11" l="1"/>
  <c r="G2886" i="23"/>
  <c r="F2887" i="11" l="1" a="1"/>
  <c r="F2887" i="11" s="1"/>
  <c r="G2887" i="23" a="1"/>
  <c r="G2887" i="11" a="1"/>
  <c r="G2887" i="11" l="1"/>
  <c r="G2887" i="23"/>
  <c r="F2888" i="11" l="1" a="1"/>
  <c r="F2888" i="11" s="1"/>
  <c r="G2888" i="23" a="1"/>
  <c r="G2888" i="11" a="1"/>
  <c r="G2888" i="11" l="1"/>
  <c r="G2888" i="23"/>
  <c r="F2889" i="11" l="1" a="1"/>
  <c r="F2889" i="11" s="1"/>
  <c r="G2889" i="23" a="1"/>
  <c r="G2889" i="11" a="1"/>
  <c r="G2889" i="11" l="1"/>
  <c r="G2889" i="23"/>
  <c r="F2890" i="11" l="1" a="1"/>
  <c r="F2890" i="11" s="1"/>
  <c r="G2890" i="23" a="1"/>
  <c r="G2890" i="11" a="1"/>
  <c r="G2890" i="11" l="1"/>
  <c r="G2890" i="23"/>
  <c r="F2891" i="11" l="1" a="1"/>
  <c r="F2891" i="11" s="1"/>
  <c r="G2891" i="23" a="1"/>
  <c r="G2891" i="11" a="1"/>
  <c r="G2891" i="11" l="1"/>
  <c r="G2891" i="23"/>
  <c r="F2892" i="11" l="1" a="1"/>
  <c r="F2892" i="11" s="1"/>
  <c r="G2892" i="23" a="1"/>
  <c r="G2892" i="11" a="1"/>
  <c r="G2892" i="11" l="1"/>
  <c r="G2892" i="23"/>
  <c r="F2893" i="11" l="1" a="1"/>
  <c r="F2893" i="11" s="1"/>
  <c r="G2893" i="23" a="1"/>
  <c r="G2893" i="11" a="1"/>
  <c r="G2893" i="11" l="1"/>
  <c r="G2893" i="23"/>
  <c r="F2894" i="11" l="1" a="1"/>
  <c r="F2894" i="11" s="1"/>
  <c r="G2894" i="23" a="1"/>
  <c r="G2894" i="11" a="1"/>
  <c r="G2894" i="11" l="1"/>
  <c r="G2894" i="23"/>
  <c r="F2895" i="11" l="1" a="1"/>
  <c r="F2895" i="11" s="1"/>
  <c r="G2895" i="23" a="1"/>
  <c r="G2895" i="11" a="1"/>
  <c r="G2895" i="11" l="1"/>
  <c r="G2895" i="23"/>
  <c r="F2896" i="11" l="1" a="1"/>
  <c r="F2896" i="11" s="1"/>
  <c r="G2896" i="23" a="1"/>
  <c r="G2896" i="11" a="1"/>
  <c r="G2896" i="11" l="1"/>
  <c r="G2896" i="23"/>
  <c r="F2897" i="11" l="1" a="1"/>
  <c r="F2897" i="11" s="1"/>
  <c r="G2897" i="23" a="1"/>
  <c r="G2897" i="11" a="1"/>
  <c r="G2897" i="11" l="1"/>
  <c r="G2897" i="23"/>
  <c r="F2898" i="11" l="1" a="1"/>
  <c r="F2898" i="11" s="1"/>
  <c r="G2898" i="23" a="1"/>
  <c r="G2898" i="11" a="1"/>
  <c r="G2898" i="11" l="1"/>
  <c r="G2898" i="23"/>
  <c r="F2899" i="11" l="1" a="1"/>
  <c r="F2899" i="11" s="1"/>
  <c r="G2899" i="23" a="1"/>
  <c r="G2899" i="11" a="1"/>
  <c r="G2899" i="11" l="1"/>
  <c r="G2899" i="23"/>
  <c r="F2900" i="11" l="1" a="1"/>
  <c r="F2900" i="11" s="1"/>
  <c r="G2900" i="23" a="1"/>
  <c r="G2900" i="11" a="1"/>
  <c r="G2900" i="11" l="1"/>
  <c r="G2900" i="23"/>
  <c r="F2901" i="11" l="1" a="1"/>
  <c r="F2901" i="11" s="1"/>
  <c r="G2901" i="23" a="1"/>
  <c r="G2901" i="11" a="1"/>
  <c r="G2901" i="11" l="1"/>
  <c r="G2901" i="23"/>
  <c r="F2902" i="11" l="1" a="1"/>
  <c r="F2902" i="11" s="1"/>
  <c r="G2902" i="23" a="1"/>
  <c r="G2902" i="11" a="1"/>
  <c r="G2902" i="11" l="1"/>
  <c r="G2902" i="23"/>
  <c r="F2903" i="11" l="1" a="1"/>
  <c r="F2903" i="11" s="1"/>
  <c r="G2903" i="23" a="1"/>
  <c r="G2903" i="11" a="1"/>
  <c r="G2903" i="11" l="1"/>
  <c r="G2903" i="23"/>
  <c r="M21" i="11" a="1"/>
  <c r="M21" i="23" a="1"/>
  <c r="M21" i="23" l="1"/>
  <c r="M21" i="11"/>
  <c r="F2904" i="11" a="1"/>
  <c r="F2904" i="11" s="1"/>
  <c r="F45" i="7" a="1"/>
  <c r="G2904" i="23" a="1"/>
  <c r="G2904" i="11" a="1"/>
  <c r="G2904" i="11" l="1"/>
  <c r="G2904" i="23"/>
  <c r="F45" i="7"/>
  <c r="O45" i="7" a="1"/>
  <c r="L45" i="7" a="1"/>
  <c r="I45" i="7" a="1"/>
  <c r="I45" i="7" l="1"/>
  <c r="L45" i="7"/>
  <c r="O45" i="7"/>
  <c r="F2905" i="11" a="1"/>
  <c r="F2905" i="11" s="1"/>
  <c r="G2905" i="23" a="1"/>
  <c r="G2905" i="11" a="1"/>
  <c r="G2905" i="11" l="1"/>
  <c r="G2905" i="23"/>
  <c r="F2906" i="11" l="1" a="1"/>
  <c r="F2906" i="11" s="1"/>
  <c r="G2906" i="23" a="1"/>
  <c r="G2906" i="11" a="1"/>
  <c r="G2906" i="11" l="1"/>
  <c r="G2906" i="23"/>
  <c r="F2907" i="11" l="1" a="1"/>
  <c r="F2907" i="11" s="1"/>
  <c r="G2907" i="23" a="1"/>
  <c r="G2907" i="11" a="1"/>
  <c r="G2907" i="11" l="1"/>
  <c r="G2907" i="23"/>
  <c r="F2908" i="11" l="1" a="1"/>
  <c r="F2908" i="11" s="1"/>
  <c r="G2908" i="23" a="1"/>
  <c r="G2908" i="11" a="1"/>
  <c r="G2908" i="11" l="1"/>
  <c r="G2908" i="23"/>
  <c r="F2909" i="11" l="1" a="1"/>
  <c r="F2909" i="11" s="1"/>
  <c r="G2909" i="23" a="1"/>
  <c r="G2909" i="11" a="1"/>
  <c r="G2909" i="11" l="1"/>
  <c r="G2909" i="23"/>
  <c r="F2910" i="11" l="1" a="1"/>
  <c r="F2910" i="11" s="1"/>
  <c r="G2910" i="23" a="1"/>
  <c r="G2910" i="11" a="1"/>
  <c r="G2910" i="11" l="1"/>
  <c r="G2910" i="23"/>
  <c r="F2911" i="11" l="1" a="1"/>
  <c r="F2911" i="11" s="1"/>
  <c r="G2911" i="23" a="1"/>
  <c r="G2911" i="11" a="1"/>
  <c r="G2911" i="11" l="1"/>
  <c r="G2911" i="23"/>
  <c r="F2912" i="11" l="1" a="1"/>
  <c r="F2912" i="11" s="1"/>
  <c r="G2912" i="23" a="1"/>
  <c r="G2912" i="11" a="1"/>
  <c r="G2912" i="11" l="1"/>
  <c r="G2912" i="23"/>
  <c r="F2913" i="11" l="1" a="1"/>
  <c r="F2913" i="11" s="1"/>
  <c r="G2913" i="23" a="1"/>
  <c r="G2913" i="11" a="1"/>
  <c r="G2913" i="11" l="1"/>
  <c r="G2913" i="23"/>
  <c r="F2914" i="11" l="1" a="1"/>
  <c r="F2914" i="11" s="1"/>
  <c r="G2914" i="23" a="1"/>
  <c r="G2914" i="11" a="1"/>
  <c r="G2914" i="11" l="1"/>
  <c r="G2914" i="23"/>
  <c r="F2915" i="11" l="1" a="1"/>
  <c r="F2915" i="11" s="1"/>
  <c r="G2915" i="23" a="1"/>
  <c r="G2915" i="11" a="1"/>
  <c r="G2915" i="11" l="1"/>
  <c r="G2915" i="23"/>
  <c r="F2916" i="11" l="1" a="1"/>
  <c r="F2916" i="11" s="1"/>
  <c r="G2916" i="23" a="1"/>
  <c r="G2916" i="11" a="1"/>
  <c r="G2916" i="11" l="1"/>
  <c r="G2916" i="23"/>
  <c r="F2917" i="11" l="1" a="1"/>
  <c r="F2917" i="11" s="1"/>
  <c r="G2917" i="23" a="1"/>
  <c r="G2917" i="11" a="1"/>
  <c r="G2917" i="11" l="1"/>
  <c r="G2917" i="23"/>
  <c r="F2918" i="11" l="1" a="1"/>
  <c r="F2918" i="11" s="1"/>
  <c r="G2918" i="23" a="1"/>
  <c r="G2918" i="11" a="1"/>
  <c r="G2918" i="11" l="1"/>
  <c r="G2918" i="23"/>
  <c r="F2919" i="11" l="1" a="1"/>
  <c r="F2919" i="11" s="1"/>
  <c r="G2919" i="23" a="1"/>
  <c r="G2919" i="11" a="1"/>
  <c r="G2919" i="11" l="1"/>
  <c r="G2919" i="23"/>
  <c r="F2920" i="11" l="1" a="1"/>
  <c r="F2920" i="11" s="1"/>
  <c r="G2920" i="23" a="1"/>
  <c r="G2920" i="11" a="1"/>
  <c r="G2920" i="11" l="1"/>
  <c r="G2920" i="23"/>
  <c r="F2921" i="11" l="1" a="1"/>
  <c r="F2921" i="11" s="1"/>
  <c r="G2921" i="23" a="1"/>
  <c r="G2921" i="11" a="1"/>
  <c r="G2921" i="11" l="1"/>
  <c r="G2921" i="23"/>
  <c r="F2922" i="11" l="1" a="1"/>
  <c r="F2922" i="11" s="1"/>
  <c r="G2922" i="23" a="1"/>
  <c r="G2922" i="11" a="1"/>
  <c r="G2922" i="11" l="1"/>
  <c r="G2922" i="23"/>
  <c r="F2923" i="11" l="1" a="1"/>
  <c r="F2923" i="11" s="1"/>
  <c r="G2923" i="23" a="1"/>
  <c r="G2923" i="11" a="1"/>
  <c r="G2923" i="11" l="1"/>
  <c r="G2923" i="23"/>
  <c r="F2924" i="11" l="1" a="1"/>
  <c r="F2924" i="11" s="1"/>
  <c r="G2924" i="23" a="1"/>
  <c r="G2924" i="11" a="1"/>
  <c r="G2924" i="11" l="1"/>
  <c r="G2924" i="23"/>
  <c r="F2925" i="11" l="1" a="1"/>
  <c r="F2925" i="11" s="1"/>
  <c r="G2925" i="23" a="1"/>
  <c r="G2925" i="11" a="1"/>
  <c r="G2925" i="11" l="1"/>
  <c r="G2925" i="23"/>
  <c r="F2926" i="11" l="1" a="1"/>
  <c r="F2926" i="11" s="1"/>
  <c r="G2926" i="23" a="1"/>
  <c r="G2926" i="11" a="1"/>
  <c r="G2926" i="11" l="1"/>
  <c r="G2926" i="23"/>
  <c r="M22" i="11" a="1"/>
  <c r="M22" i="23" a="1"/>
  <c r="M22" i="23" l="1"/>
  <c r="M22" i="11"/>
  <c r="F2927" i="11" a="1"/>
  <c r="F2927" i="11" s="1"/>
  <c r="F46" i="7" a="1"/>
  <c r="G2927" i="23" a="1"/>
  <c r="G2927" i="11" a="1"/>
  <c r="G2927" i="11" l="1"/>
  <c r="G2927" i="23"/>
  <c r="F46" i="7"/>
  <c r="L46" i="7" a="1"/>
  <c r="O46" i="7" a="1"/>
  <c r="I46" i="7" a="1"/>
  <c r="I46" i="7" l="1"/>
  <c r="O46" i="7"/>
  <c r="L46" i="7"/>
  <c r="F2928" i="11" a="1"/>
  <c r="F2928" i="11" s="1"/>
  <c r="G2928" i="23" a="1"/>
  <c r="G2928" i="11" a="1"/>
  <c r="G2928" i="11" l="1"/>
  <c r="G2928" i="23"/>
  <c r="F2929" i="11" l="1" a="1"/>
  <c r="F2929" i="11" s="1"/>
  <c r="G2929" i="23" a="1"/>
  <c r="G2929" i="11" a="1"/>
  <c r="G2929" i="11" l="1"/>
  <c r="G2929" i="23"/>
  <c r="F2930" i="11" l="1" a="1"/>
  <c r="F2930" i="11" s="1"/>
  <c r="G2930" i="23" a="1"/>
  <c r="G2930" i="11" a="1"/>
  <c r="G2930" i="11" l="1"/>
  <c r="G2930" i="23"/>
  <c r="F2931" i="11" l="1" a="1"/>
  <c r="F2931" i="11" s="1"/>
  <c r="G2931" i="23" a="1"/>
  <c r="G2931" i="11" a="1"/>
  <c r="G2931" i="11" l="1"/>
  <c r="G2931" i="23"/>
  <c r="F2932" i="11" l="1" a="1"/>
  <c r="F2932" i="11" s="1"/>
  <c r="G2932" i="23" a="1"/>
  <c r="G2932" i="11" a="1"/>
  <c r="G2932" i="11" l="1"/>
  <c r="G2932" i="23"/>
  <c r="F2933" i="11" l="1" a="1"/>
  <c r="F2933" i="11" s="1"/>
  <c r="G2933" i="23" a="1"/>
  <c r="G2933" i="11" a="1"/>
  <c r="G2933" i="11" l="1"/>
  <c r="G2933" i="23"/>
  <c r="F2934" i="11" l="1" a="1"/>
  <c r="F2934" i="11" s="1"/>
  <c r="G2934" i="23" a="1"/>
  <c r="G2934" i="11" a="1"/>
  <c r="G2934" i="11" l="1"/>
  <c r="G2934" i="23"/>
  <c r="F2935" i="11" l="1" a="1"/>
  <c r="F2935" i="11" s="1"/>
  <c r="G2935" i="23" a="1"/>
  <c r="G2935" i="11" a="1"/>
  <c r="G2935" i="11" l="1"/>
  <c r="G2935" i="23"/>
  <c r="F2936" i="11" l="1" a="1"/>
  <c r="F2936" i="11" s="1"/>
  <c r="G2936" i="23" a="1"/>
  <c r="G2936" i="11" a="1"/>
  <c r="G2936" i="11" l="1"/>
  <c r="G2936" i="23"/>
  <c r="F2937" i="11" l="1" a="1"/>
  <c r="F2937" i="11" s="1"/>
  <c r="G2937" i="23" a="1"/>
  <c r="G2937" i="11" a="1"/>
  <c r="G2937" i="11" l="1"/>
  <c r="G2937" i="23"/>
  <c r="F2938" i="11" l="1" a="1"/>
  <c r="F2938" i="11" s="1"/>
  <c r="G2938" i="23" a="1"/>
  <c r="G2938" i="11" a="1"/>
  <c r="G2938" i="11" l="1"/>
  <c r="G2938" i="23"/>
  <c r="F2939" i="11" l="1" a="1"/>
  <c r="F2939" i="11" s="1"/>
  <c r="G2939" i="23" a="1"/>
  <c r="G2939" i="11" a="1"/>
  <c r="G2939" i="11" l="1"/>
  <c r="G2939" i="23"/>
  <c r="F2940" i="11" l="1" a="1"/>
  <c r="F2940" i="11" s="1"/>
  <c r="G2940" i="23" a="1"/>
  <c r="G2940" i="11" a="1"/>
  <c r="G2940" i="11" l="1"/>
  <c r="G2940" i="23"/>
  <c r="F2941" i="11" l="1" a="1"/>
  <c r="F2941" i="11" s="1"/>
  <c r="G2941" i="23" a="1"/>
  <c r="G2941" i="11" a="1"/>
  <c r="G2941" i="11" l="1"/>
  <c r="G2941" i="23"/>
  <c r="F2942" i="11" l="1" a="1"/>
  <c r="F2942" i="11" s="1"/>
  <c r="G2942" i="23" a="1"/>
  <c r="G2942" i="11" a="1"/>
  <c r="G2942" i="11" l="1"/>
  <c r="G2942" i="23"/>
  <c r="F2943" i="11" l="1" a="1"/>
  <c r="F2943" i="11" s="1"/>
  <c r="G2943" i="23" a="1"/>
  <c r="G2943" i="11" a="1"/>
  <c r="G2943" i="11" l="1"/>
  <c r="G2943" i="23"/>
  <c r="F2944" i="11" l="1" a="1"/>
  <c r="F2944" i="11" s="1"/>
  <c r="G2944" i="23" a="1"/>
  <c r="G2944" i="11" a="1"/>
  <c r="G2944" i="11" l="1"/>
  <c r="G2944" i="23"/>
  <c r="F2945" i="11" l="1" a="1"/>
  <c r="F2945" i="11" s="1"/>
  <c r="G2945" i="23" a="1"/>
  <c r="G2945" i="11" a="1"/>
  <c r="G2945" i="11" l="1"/>
  <c r="G2945" i="23"/>
  <c r="F2946" i="11" l="1" a="1"/>
  <c r="F2946" i="11" s="1"/>
  <c r="G2946" i="23" a="1"/>
  <c r="G2946" i="11" a="1"/>
  <c r="G2946" i="11" l="1"/>
  <c r="G2946" i="23"/>
  <c r="F2947" i="11" l="1" a="1"/>
  <c r="F2947" i="11" s="1"/>
  <c r="G2947" i="23" a="1"/>
  <c r="G2947" i="11" a="1"/>
  <c r="G2947" i="11" l="1"/>
  <c r="G2947" i="23"/>
  <c r="M23" i="11" a="1"/>
  <c r="M23" i="23" a="1"/>
  <c r="M23" i="23" l="1"/>
  <c r="M23" i="11"/>
  <c r="F2948" i="11" a="1"/>
  <c r="F2948" i="11" s="1"/>
  <c r="F47" i="7" a="1"/>
  <c r="G2948" i="23" a="1"/>
  <c r="G2948" i="11" a="1"/>
  <c r="G2948" i="11" l="1"/>
  <c r="G2948" i="23"/>
  <c r="F47" i="7"/>
  <c r="O47" i="7" a="1"/>
  <c r="L47" i="7" a="1"/>
  <c r="I47" i="7" a="1"/>
  <c r="I47" i="7" l="1"/>
  <c r="L47" i="7"/>
  <c r="O47" i="7"/>
  <c r="F2949" i="11" a="1"/>
  <c r="F2949" i="11" s="1"/>
  <c r="G2949" i="23" a="1"/>
  <c r="G2949" i="11" a="1"/>
  <c r="G2949" i="11" l="1"/>
  <c r="G2949" i="23"/>
  <c r="F2950" i="11" l="1" a="1"/>
  <c r="F2950" i="11" s="1"/>
  <c r="G2950" i="23" a="1"/>
  <c r="G2950" i="11" a="1"/>
  <c r="G2950" i="11" l="1"/>
  <c r="G2950" i="23"/>
  <c r="F2951" i="11" l="1" a="1"/>
  <c r="F2951" i="11" s="1"/>
  <c r="G2951" i="23" a="1"/>
  <c r="G2951" i="11" a="1"/>
  <c r="G2951" i="11" l="1"/>
  <c r="G2951" i="23"/>
  <c r="F2952" i="11" l="1" a="1"/>
  <c r="F2952" i="11" s="1"/>
  <c r="G2952" i="23" a="1"/>
  <c r="G2952" i="11" a="1"/>
  <c r="G2952" i="11" l="1"/>
  <c r="G2952" i="23"/>
  <c r="F2953" i="11" l="1" a="1"/>
  <c r="F2953" i="11" s="1"/>
  <c r="G2953" i="23" a="1"/>
  <c r="G2953" i="11" a="1"/>
  <c r="G2953" i="11" l="1"/>
  <c r="G2953" i="23"/>
  <c r="F2954" i="11" l="1" a="1"/>
  <c r="F2954" i="11" s="1"/>
  <c r="G2954" i="23" a="1"/>
  <c r="G2954" i="11" a="1"/>
  <c r="G2954" i="11" l="1"/>
  <c r="G2954" i="23"/>
  <c r="F2955" i="11" l="1" a="1"/>
  <c r="F2955" i="11" s="1"/>
  <c r="G2955" i="23" a="1"/>
  <c r="G2955" i="11" a="1"/>
  <c r="G2955" i="11" l="1"/>
  <c r="G2955" i="23"/>
  <c r="F2956" i="11" l="1" a="1"/>
  <c r="F2956" i="11" s="1"/>
  <c r="G2956" i="23" a="1"/>
  <c r="G2956" i="11" a="1"/>
  <c r="G2956" i="11" l="1"/>
  <c r="G2956" i="23"/>
  <c r="F2957" i="11" l="1" a="1"/>
  <c r="F2957" i="11" s="1"/>
  <c r="G2957" i="23" a="1"/>
  <c r="G2957" i="11" a="1"/>
  <c r="G2957" i="11" l="1"/>
  <c r="G2957" i="23"/>
  <c r="F2958" i="11" l="1" a="1"/>
  <c r="F2958" i="11" s="1"/>
  <c r="G2958" i="23" a="1"/>
  <c r="G2958" i="11" a="1"/>
  <c r="G2958" i="11" l="1"/>
  <c r="G2958" i="23"/>
  <c r="F2959" i="11" l="1" a="1"/>
  <c r="F2959" i="11" s="1"/>
  <c r="G2959" i="23" a="1"/>
  <c r="G2959" i="11" a="1"/>
  <c r="G2959" i="11" l="1"/>
  <c r="G2959" i="23"/>
  <c r="F2960" i="11" l="1" a="1"/>
  <c r="F2960" i="11" s="1"/>
  <c r="G2960" i="23" a="1"/>
  <c r="G2960" i="11" a="1"/>
  <c r="G2960" i="11" l="1"/>
  <c r="G2960" i="23"/>
  <c r="F2961" i="11" l="1" a="1"/>
  <c r="F2961" i="11" s="1"/>
  <c r="G2961" i="23" a="1"/>
  <c r="G2961" i="11" a="1"/>
  <c r="G2961" i="11" l="1"/>
  <c r="G2961" i="23"/>
  <c r="F2962" i="11" l="1" a="1"/>
  <c r="F2962" i="11" s="1"/>
  <c r="G2962" i="23" a="1"/>
  <c r="G2962" i="11" a="1"/>
  <c r="G2962" i="11" l="1"/>
  <c r="G2962" i="23"/>
  <c r="F2963" i="11" l="1" a="1"/>
  <c r="F2963" i="11" s="1"/>
  <c r="G2963" i="23" a="1"/>
  <c r="G2963" i="11" a="1"/>
  <c r="G2963" i="11" l="1"/>
  <c r="G2963" i="23"/>
  <c r="F2964" i="11" l="1" a="1"/>
  <c r="F2964" i="11" s="1"/>
  <c r="G2964" i="23" a="1"/>
  <c r="G2964" i="11" a="1"/>
  <c r="G2964" i="11" l="1"/>
  <c r="G2964" i="23"/>
  <c r="F2965" i="11" l="1" a="1"/>
  <c r="F2965" i="11" s="1"/>
  <c r="G2965" i="23" a="1"/>
  <c r="G2965" i="11" a="1"/>
  <c r="G2965" i="11" l="1"/>
  <c r="G2965" i="23"/>
  <c r="F2966" i="11" l="1" a="1"/>
  <c r="F2966" i="11" s="1"/>
  <c r="G2966" i="23" a="1"/>
  <c r="G2966" i="11" a="1"/>
  <c r="G2966" i="11" l="1"/>
  <c r="G2966" i="23"/>
  <c r="F2967" i="11" l="1" a="1"/>
  <c r="F2967" i="11" s="1"/>
  <c r="G2967" i="23" a="1"/>
  <c r="G2967" i="11" a="1"/>
  <c r="G2967" i="11" l="1"/>
  <c r="G2967" i="23"/>
  <c r="F2968" i="11" l="1" a="1"/>
  <c r="F2968" i="11" s="1"/>
  <c r="G2968" i="23" a="1"/>
  <c r="G2968" i="11" a="1"/>
  <c r="G2968" i="11" l="1"/>
  <c r="G2968" i="23"/>
  <c r="F2969" i="11" l="1" a="1"/>
  <c r="F2969" i="11" s="1"/>
  <c r="G2969" i="23" a="1"/>
  <c r="G2969" i="11" a="1"/>
  <c r="G2969" i="11" l="1"/>
  <c r="G2969" i="23"/>
  <c r="M24" i="11" a="1"/>
  <c r="M24" i="23" a="1"/>
  <c r="M24" i="23" l="1"/>
  <c r="M24" i="11"/>
  <c r="F2970" i="11" a="1"/>
  <c r="F2970" i="11" s="1"/>
  <c r="F48" i="7" a="1"/>
  <c r="G2970" i="23" a="1"/>
  <c r="G2970" i="11" a="1"/>
  <c r="G2970" i="11" l="1"/>
  <c r="G2970" i="23"/>
  <c r="F48" i="7"/>
  <c r="L48" i="7" a="1"/>
  <c r="O48" i="7" a="1"/>
  <c r="I48" i="7" a="1"/>
  <c r="I48" i="7" l="1"/>
  <c r="O48" i="7"/>
  <c r="L48" i="7"/>
  <c r="F2971" i="11" a="1"/>
  <c r="F2971" i="11" s="1"/>
  <c r="G2971" i="23" a="1"/>
  <c r="G2971" i="11" a="1"/>
  <c r="G2971" i="11" l="1"/>
  <c r="G2971" i="23"/>
  <c r="F2972" i="11" l="1" a="1"/>
  <c r="F2972" i="11" s="1"/>
  <c r="G2972" i="23" a="1"/>
  <c r="G2972" i="11" a="1"/>
  <c r="G2972" i="11" l="1"/>
  <c r="G2972" i="23"/>
  <c r="F2973" i="11" l="1" a="1"/>
  <c r="F2973" i="11" s="1"/>
  <c r="G2973" i="23" a="1"/>
  <c r="G2973" i="11" a="1"/>
  <c r="G2973" i="11" l="1"/>
  <c r="G2973" i="23"/>
  <c r="F2974" i="11" l="1" a="1"/>
  <c r="F2974" i="11" s="1"/>
  <c r="G2974" i="23" a="1"/>
  <c r="G2974" i="11" a="1"/>
  <c r="G2974" i="11" l="1"/>
  <c r="G2974" i="23"/>
  <c r="F2975" i="11" l="1" a="1"/>
  <c r="F2975" i="11" s="1"/>
  <c r="G2975" i="23" a="1"/>
  <c r="G2975" i="11" a="1"/>
  <c r="G2975" i="11" l="1"/>
  <c r="G2975" i="23"/>
  <c r="F2976" i="11" l="1" a="1"/>
  <c r="F2976" i="11" s="1"/>
  <c r="G2976" i="23" a="1"/>
  <c r="G2976" i="11" a="1"/>
  <c r="G2976" i="11" l="1"/>
  <c r="G2976" i="23"/>
  <c r="F2977" i="11" l="1" a="1"/>
  <c r="F2977" i="11" s="1"/>
  <c r="G2977" i="23" a="1"/>
  <c r="G2977" i="11" a="1"/>
  <c r="G2977" i="11" l="1"/>
  <c r="G2977" i="23"/>
  <c r="F2978" i="11" l="1" a="1"/>
  <c r="F2978" i="11" s="1"/>
  <c r="G2978" i="23" a="1"/>
  <c r="G2978" i="11" a="1"/>
  <c r="G2978" i="11" l="1"/>
  <c r="G2978" i="23"/>
  <c r="F2979" i="11" l="1" a="1"/>
  <c r="F2979" i="11" s="1"/>
  <c r="G2979" i="23" a="1"/>
  <c r="G2979" i="11" a="1"/>
  <c r="G2979" i="11" l="1"/>
  <c r="G2979" i="23"/>
  <c r="F2980" i="11" l="1" a="1"/>
  <c r="F2980" i="11" s="1"/>
  <c r="G2980" i="23" a="1"/>
  <c r="G2980" i="11" a="1"/>
  <c r="G2980" i="11" l="1"/>
  <c r="G2980" i="23"/>
  <c r="F2981" i="11" l="1" a="1"/>
  <c r="F2981" i="11" s="1"/>
  <c r="G2981" i="23" a="1"/>
  <c r="G2981" i="11" a="1"/>
  <c r="G2981" i="11" l="1"/>
  <c r="G2981" i="23"/>
  <c r="F2982" i="11" l="1" a="1"/>
  <c r="F2982" i="11" s="1"/>
  <c r="G2982" i="23" a="1"/>
  <c r="G2982" i="11" a="1"/>
  <c r="G2982" i="11" l="1"/>
  <c r="G2982" i="23"/>
  <c r="F2983" i="11" l="1" a="1"/>
  <c r="F2983" i="11" s="1"/>
  <c r="G2983" i="23" a="1"/>
  <c r="G2983" i="11" a="1"/>
  <c r="G2983" i="11" l="1"/>
  <c r="G2983" i="23"/>
  <c r="F2984" i="11" l="1" a="1"/>
  <c r="F2984" i="11" s="1"/>
  <c r="G2984" i="23" a="1"/>
  <c r="G2984" i="11" a="1"/>
  <c r="G2984" i="11" l="1"/>
  <c r="G2984" i="23"/>
  <c r="F2985" i="11" l="1" a="1"/>
  <c r="F2985" i="11" s="1"/>
  <c r="G2985" i="23" a="1"/>
  <c r="G2985" i="11" a="1"/>
  <c r="G2985" i="11" l="1"/>
  <c r="G2985" i="23"/>
  <c r="F2986" i="11" l="1" a="1"/>
  <c r="F2986" i="11" s="1"/>
  <c r="G2986" i="23" a="1"/>
  <c r="G2986" i="11" a="1"/>
  <c r="G2986" i="11" l="1"/>
  <c r="G2986" i="23"/>
  <c r="F2987" i="11" l="1" a="1"/>
  <c r="F2987" i="11" s="1"/>
  <c r="G2987" i="23" a="1"/>
  <c r="G2987" i="11" a="1"/>
  <c r="G2987" i="11" l="1"/>
  <c r="G2987" i="23"/>
  <c r="F2988" i="11" l="1" a="1"/>
  <c r="F2988" i="11" s="1"/>
  <c r="G2988" i="23" a="1"/>
  <c r="G2988" i="11" a="1"/>
  <c r="G2988" i="11" l="1"/>
  <c r="G2988" i="23"/>
  <c r="F2989" i="11" l="1" a="1"/>
  <c r="F2989" i="11" s="1"/>
  <c r="G2989" i="23" a="1"/>
  <c r="G2989" i="11" a="1"/>
  <c r="G2989" i="11" l="1"/>
  <c r="G2989" i="23"/>
  <c r="F2990" i="11" l="1" a="1"/>
  <c r="F2990" i="11" s="1"/>
  <c r="G2990" i="23" a="1"/>
  <c r="G2990" i="11" a="1"/>
  <c r="G2990" i="11" l="1"/>
  <c r="G2990" i="23"/>
  <c r="F2991" i="11" l="1" a="1"/>
  <c r="F2991" i="11" s="1"/>
  <c r="G2991" i="23" a="1"/>
  <c r="G2991" i="11" a="1"/>
  <c r="G2991" i="11" l="1"/>
  <c r="G2991" i="23"/>
  <c r="F2992" i="11" l="1" a="1"/>
  <c r="F2992" i="11" s="1"/>
  <c r="G2992" i="23" a="1"/>
  <c r="G2992" i="11" a="1"/>
  <c r="G2992" i="11" l="1"/>
  <c r="G2992" i="23"/>
  <c r="M25" i="11" a="1"/>
  <c r="M25" i="23" a="1"/>
  <c r="M25" i="23" l="1"/>
  <c r="M25" i="11"/>
  <c r="F2993" i="11" a="1"/>
  <c r="F2993" i="11" s="1"/>
  <c r="F49" i="7" a="1"/>
  <c r="G2993" i="23" a="1"/>
  <c r="G2993" i="11" a="1"/>
  <c r="G2993" i="11" l="1"/>
  <c r="G2993" i="23"/>
  <c r="F49" i="7"/>
  <c r="I49" i="7" a="1"/>
  <c r="L49" i="7" a="1"/>
  <c r="O49" i="7" a="1"/>
  <c r="O49" i="7" l="1"/>
  <c r="L49" i="7"/>
  <c r="I49" i="7"/>
  <c r="F2994" i="11" a="1"/>
  <c r="F2994" i="11" s="1"/>
  <c r="G2994" i="23" a="1"/>
  <c r="G2994" i="11" a="1"/>
  <c r="G2994" i="11" l="1"/>
  <c r="G2994" i="23"/>
  <c r="F2995" i="11" l="1" a="1"/>
  <c r="F2995" i="11" s="1"/>
  <c r="G2995" i="23" a="1"/>
  <c r="G2995" i="11" a="1"/>
  <c r="G2995" i="11" l="1"/>
  <c r="G2995" i="23"/>
  <c r="F2996" i="11" l="1" a="1"/>
  <c r="F2996" i="11" s="1"/>
  <c r="G2996" i="23" a="1"/>
  <c r="G2996" i="11" a="1"/>
  <c r="G2996" i="11" l="1"/>
  <c r="G2996" i="23"/>
  <c r="F2997" i="11" l="1" a="1"/>
  <c r="F2997" i="11" s="1"/>
  <c r="G2997" i="23" a="1"/>
  <c r="G2997" i="11" a="1"/>
  <c r="G2997" i="11" l="1"/>
  <c r="G2997" i="23"/>
  <c r="F2998" i="11" l="1" a="1"/>
  <c r="F2998" i="11" s="1"/>
  <c r="G2998" i="23" a="1"/>
  <c r="G2998" i="11" a="1"/>
  <c r="G2998" i="11" l="1"/>
  <c r="G2998" i="23"/>
  <c r="F2999" i="11" l="1" a="1"/>
  <c r="F2999" i="11" s="1"/>
  <c r="G2999" i="23" a="1"/>
  <c r="G2999" i="11" a="1"/>
  <c r="G2999" i="11" l="1"/>
  <c r="G2999" i="23"/>
  <c r="F3000" i="11" l="1" a="1"/>
  <c r="F3000" i="11" s="1"/>
  <c r="G3000" i="23" a="1"/>
  <c r="G3000" i="11" a="1"/>
  <c r="G3000" i="11" l="1"/>
  <c r="G3000" i="23"/>
  <c r="F3001" i="11" l="1" a="1"/>
  <c r="F3001" i="11" s="1"/>
  <c r="G3001" i="23" a="1"/>
  <c r="G3001" i="11" a="1"/>
  <c r="G3001" i="11" l="1"/>
  <c r="G3001" i="23"/>
  <c r="F3002" i="11" l="1" a="1"/>
  <c r="F3002" i="11" s="1"/>
  <c r="G3002" i="23" a="1"/>
  <c r="G3002" i="11" a="1"/>
  <c r="G3002" i="11" l="1"/>
  <c r="G3002" i="23"/>
  <c r="F3003" i="11" l="1" a="1"/>
  <c r="F3003" i="11" s="1"/>
  <c r="G3003" i="23" a="1"/>
  <c r="G3003" i="11" a="1"/>
  <c r="G3003" i="11" l="1"/>
  <c r="G3003" i="23"/>
  <c r="F3004" i="11" l="1" a="1"/>
  <c r="F3004" i="11" s="1"/>
  <c r="G3004" i="23" a="1"/>
  <c r="G3004" i="11" a="1"/>
  <c r="G3004" i="11" l="1"/>
  <c r="G3004" i="23"/>
  <c r="F3005" i="11" l="1" a="1"/>
  <c r="F3005" i="11" s="1"/>
  <c r="G3005" i="23" a="1"/>
  <c r="G3005" i="11" a="1"/>
  <c r="G3005" i="11" l="1"/>
  <c r="G3005" i="23"/>
  <c r="F3006" i="11" l="1" a="1"/>
  <c r="F3006" i="11" s="1"/>
  <c r="G3006" i="23" a="1"/>
  <c r="G3006" i="11" a="1"/>
  <c r="G3006" i="11" l="1"/>
  <c r="G3006" i="23"/>
  <c r="F3007" i="11" l="1" a="1"/>
  <c r="F3007" i="11" s="1"/>
  <c r="G3007" i="23" a="1"/>
  <c r="G3007" i="11" a="1"/>
  <c r="G3007" i="11" l="1"/>
  <c r="G3007" i="23"/>
  <c r="F3008" i="11" l="1" a="1"/>
  <c r="F3008" i="11" s="1"/>
  <c r="G3008" i="23" a="1"/>
  <c r="G3008" i="11" a="1"/>
  <c r="G3008" i="11" l="1"/>
  <c r="G3008" i="23"/>
  <c r="F3009" i="11" l="1" a="1"/>
  <c r="F3009" i="11" s="1"/>
  <c r="G3009" i="23" a="1"/>
  <c r="G3009" i="11" a="1"/>
  <c r="G3009" i="11" l="1"/>
  <c r="G3009" i="23"/>
  <c r="F3010" i="11" l="1" a="1"/>
  <c r="F3010" i="11" s="1"/>
  <c r="G3010" i="23" a="1"/>
  <c r="G3010" i="11" a="1"/>
  <c r="G3010" i="11" l="1"/>
  <c r="G3010" i="23"/>
  <c r="F3011" i="11" l="1" a="1"/>
  <c r="F3011" i="11" s="1"/>
  <c r="G3011" i="23" a="1"/>
  <c r="G3011" i="11" a="1"/>
  <c r="G3011" i="11" l="1"/>
  <c r="G3011" i="23"/>
  <c r="F3012" i="11" l="1" a="1"/>
  <c r="F3012" i="11" s="1"/>
  <c r="G3012" i="23" a="1"/>
  <c r="G3012" i="11" a="1"/>
  <c r="G3012" i="11" l="1"/>
  <c r="G3012" i="23"/>
  <c r="M26" i="11" a="1"/>
  <c r="M26" i="23" a="1"/>
  <c r="M26" i="23" l="1"/>
  <c r="M26" i="11"/>
  <c r="F3013" i="11" a="1"/>
  <c r="F3013" i="11" s="1"/>
  <c r="F50" i="7" a="1"/>
  <c r="G3013" i="23" a="1"/>
  <c r="G3013" i="11" a="1"/>
  <c r="G3013" i="11" l="1"/>
  <c r="G3013" i="23"/>
  <c r="F50" i="7"/>
  <c r="L50" i="7" a="1"/>
  <c r="I50" i="7" a="1"/>
  <c r="O50" i="7" a="1"/>
  <c r="O50" i="7" l="1"/>
  <c r="I50" i="7"/>
  <c r="L50" i="7"/>
  <c r="F3014" i="11" a="1"/>
  <c r="F3014" i="11" s="1"/>
  <c r="G3014" i="23" a="1"/>
  <c r="G3014" i="11" a="1"/>
  <c r="G3014" i="11" l="1"/>
  <c r="G3014" i="23"/>
  <c r="F3015" i="11" l="1" a="1"/>
  <c r="F3015" i="11" s="1"/>
  <c r="G3015" i="23" a="1"/>
  <c r="G3015" i="11" a="1"/>
  <c r="G3015" i="11" l="1"/>
  <c r="G3015" i="23"/>
  <c r="F3016" i="11" l="1" a="1"/>
  <c r="F3016" i="11" s="1"/>
  <c r="G3016" i="23" a="1"/>
  <c r="G3016" i="11" a="1"/>
  <c r="G3016" i="11" l="1"/>
  <c r="G3016" i="23"/>
  <c r="F3017" i="11" l="1" a="1"/>
  <c r="F3017" i="11" s="1"/>
  <c r="G3017" i="23" a="1"/>
  <c r="G3017" i="11" a="1"/>
  <c r="G3017" i="11" l="1"/>
  <c r="G3017" i="23"/>
  <c r="F3018" i="11" l="1" a="1"/>
  <c r="F3018" i="11" s="1"/>
  <c r="G3018" i="23" a="1"/>
  <c r="G3018" i="11" a="1"/>
  <c r="G3018" i="11" l="1"/>
  <c r="G3018" i="23"/>
  <c r="F3019" i="11" l="1" a="1"/>
  <c r="F3019" i="11" s="1"/>
  <c r="G3019" i="23" a="1"/>
  <c r="G3019" i="11" a="1"/>
  <c r="G3019" i="11" l="1"/>
  <c r="G3019" i="23"/>
  <c r="F3020" i="11" l="1" a="1"/>
  <c r="F3020" i="11" s="1"/>
  <c r="G3020" i="23" a="1"/>
  <c r="G3020" i="11" a="1"/>
  <c r="G3020" i="11" l="1"/>
  <c r="G3020" i="23"/>
  <c r="F3021" i="11" l="1" a="1"/>
  <c r="F3021" i="11" s="1"/>
  <c r="G3021" i="23" a="1"/>
  <c r="G3021" i="11" a="1"/>
  <c r="G3021" i="11" l="1"/>
  <c r="G3021" i="23"/>
  <c r="F3022" i="11" l="1" a="1"/>
  <c r="F3022" i="11" s="1"/>
  <c r="G3022" i="23" a="1"/>
  <c r="G3022" i="11" a="1"/>
  <c r="G3022" i="11" l="1"/>
  <c r="G3022" i="23"/>
  <c r="F3023" i="11" l="1" a="1"/>
  <c r="F3023" i="11" s="1"/>
  <c r="G3023" i="23" a="1"/>
  <c r="G3023" i="11" a="1"/>
  <c r="G3023" i="11" l="1"/>
  <c r="G3023" i="23"/>
  <c r="F3024" i="11" l="1" a="1"/>
  <c r="F3024" i="11" s="1"/>
  <c r="G3024" i="23" a="1"/>
  <c r="G3024" i="11" a="1"/>
  <c r="G3024" i="11" l="1"/>
  <c r="G3024" i="23"/>
  <c r="F3025" i="11" l="1" a="1"/>
  <c r="F3025" i="11" s="1"/>
  <c r="G3025" i="23" a="1"/>
  <c r="G3025" i="11" a="1"/>
  <c r="G3025" i="11" l="1"/>
  <c r="G3025" i="23"/>
  <c r="F3026" i="11" l="1" a="1"/>
  <c r="F3026" i="11" s="1"/>
  <c r="G3026" i="23" a="1"/>
  <c r="G3026" i="11" a="1"/>
  <c r="G3026" i="11" l="1"/>
  <c r="G3026" i="23"/>
  <c r="F3027" i="11" l="1" a="1"/>
  <c r="F3027" i="11" s="1"/>
  <c r="G3027" i="23" a="1"/>
  <c r="G3027" i="11" a="1"/>
  <c r="G3027" i="11" l="1"/>
  <c r="G3027" i="23"/>
  <c r="F3028" i="11" l="1" a="1"/>
  <c r="F3028" i="11" s="1"/>
  <c r="G3028" i="23" a="1"/>
  <c r="G3028" i="11" a="1"/>
  <c r="G3028" i="11" l="1"/>
  <c r="G3028" i="23"/>
  <c r="F3029" i="11" l="1" a="1"/>
  <c r="F3029" i="11" s="1"/>
  <c r="G3029" i="23" a="1"/>
  <c r="G3029" i="11" a="1"/>
  <c r="G3029" i="11" l="1"/>
  <c r="G3029" i="23"/>
  <c r="F3030" i="11" l="1" a="1"/>
  <c r="F3030" i="11" s="1"/>
  <c r="G3030" i="23" a="1"/>
  <c r="G3030" i="11" a="1"/>
  <c r="G3030" i="11" l="1"/>
  <c r="G3030" i="23"/>
  <c r="F3031" i="11" l="1" a="1"/>
  <c r="F3031" i="11" s="1"/>
  <c r="G3031" i="23" a="1"/>
  <c r="G3031" i="11" a="1"/>
  <c r="G3031" i="11" l="1"/>
  <c r="G3031" i="23"/>
  <c r="F3032" i="11" l="1" a="1"/>
  <c r="F3032" i="11" s="1"/>
  <c r="G3032" i="23" a="1"/>
  <c r="G3032" i="11" a="1"/>
  <c r="G3032" i="11" l="1"/>
  <c r="G3032" i="23"/>
  <c r="F3033" i="11" l="1" a="1"/>
  <c r="F3033" i="11" s="1"/>
  <c r="G3033" i="23" a="1"/>
  <c r="G3033" i="11" a="1"/>
  <c r="G3033" i="11" l="1"/>
  <c r="G3033" i="23"/>
  <c r="F3034" i="11" l="1" a="1"/>
  <c r="F3034" i="11" s="1"/>
  <c r="G3034" i="23" a="1"/>
  <c r="G3034" i="11" a="1"/>
  <c r="G3034" i="11" l="1"/>
  <c r="G3034" i="23"/>
  <c r="M27" i="11" a="1"/>
  <c r="M27" i="23" a="1"/>
  <c r="M27" i="23" l="1"/>
  <c r="M27" i="11"/>
  <c r="M31" i="23" a="1"/>
  <c r="M31" i="11" a="1"/>
  <c r="F51" i="7" a="1"/>
  <c r="F51" i="7" l="1"/>
  <c r="M31" i="11"/>
  <c r="M31" i="23"/>
  <c r="L51" i="7" a="1"/>
  <c r="I51" i="7" a="1"/>
  <c r="O51" i="7" a="1"/>
  <c r="O51" i="7" l="1"/>
  <c r="I51" i="7"/>
  <c r="L51" i="7"/>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<sst xmlns="http://schemas.openxmlformats.org/spreadsheetml/2006/main" count="352" uniqueCount="108">
  <si>
    <t>Date</t>
  </si>
  <si>
    <t>Open</t>
  </si>
  <si>
    <t>High</t>
  </si>
  <si>
    <t>Low</t>
  </si>
  <si>
    <t xml:space="preserve">Close </t>
  </si>
  <si>
    <t>Volume</t>
  </si>
  <si>
    <t>-</t>
  </si>
  <si>
    <t>Years (Date)</t>
  </si>
  <si>
    <t>Months (Date)</t>
  </si>
  <si>
    <t xml:space="preserve">Average of Close </t>
  </si>
  <si>
    <t>Jan</t>
  </si>
  <si>
    <t>Feb</t>
  </si>
  <si>
    <t>Mar</t>
  </si>
  <si>
    <t>Apr</t>
  </si>
  <si>
    <t>May</t>
  </si>
  <si>
    <t>Jun</t>
  </si>
  <si>
    <t>Jul</t>
  </si>
  <si>
    <t>Aug</t>
  </si>
  <si>
    <t>Sep</t>
  </si>
  <si>
    <t>Oct</t>
  </si>
  <si>
    <t>Nov</t>
  </si>
  <si>
    <t>Dec</t>
  </si>
  <si>
    <t>X</t>
  </si>
  <si>
    <t>DVF1:16063,.05,.95</t>
  </si>
  <si>
    <t>Yearly Avg</t>
  </si>
  <si>
    <t>Quarterly Avg</t>
  </si>
  <si>
    <t>Year</t>
  </si>
  <si>
    <t>Month</t>
  </si>
  <si>
    <t>Quarter</t>
  </si>
  <si>
    <t>Avg Close</t>
  </si>
  <si>
    <t>8.6.1</t>
  </si>
  <si>
    <t>Delta Close</t>
  </si>
  <si>
    <t>Percentage Change</t>
  </si>
  <si>
    <t>FORECAST START</t>
  </si>
  <si>
    <t>FORECAST END</t>
  </si>
  <si>
    <t>Created By Version</t>
  </si>
  <si>
    <t>Required Version</t>
  </si>
  <si>
    <t>5.0.0</t>
  </si>
  <si>
    <t>Recommended Version</t>
  </si>
  <si>
    <t>Modified By Version</t>
  </si>
  <si>
    <t>Count</t>
  </si>
  <si>
    <t>GUID</t>
  </si>
  <si>
    <t>Name</t>
  </si>
  <si>
    <t>Range</t>
  </si>
  <si>
    <t>CRC</t>
  </si>
  <si>
    <t>Options</t>
  </si>
  <si>
    <t>Comp. Graph Serialization</t>
  </si>
  <si>
    <t>PP Graph Serialization</t>
  </si>
  <si>
    <t>QQ Graph Serialization</t>
  </si>
  <si>
    <t>Unsued</t>
  </si>
  <si>
    <t>Fixed Params</t>
  </si>
  <si>
    <t>Bootstrap Options</t>
  </si>
  <si>
    <t>BootstrapParamGraphSerialization</t>
  </si>
  <si>
    <t>BatchFit Options</t>
  </si>
  <si>
    <t>BootstrapGOFGraphSerialization</t>
  </si>
  <si>
    <t>FitSelector</t>
  </si>
  <si>
    <t>F1	0	0	-1E+300	1E+300	1	0	0	0	0	1	38	BetaGeneral	Binomial	ChiSq	Erf	Erlang	Expon	ExtValue	Gamma	Geomet	IntUniform	InvGauss	Logistic	LogLogistic	Lognorm	Lognorm2	NegBin	Normal	Pareto	Pareto2	Pearson5	Pearson6	Pert	Poisson	Rayleigh	Student	Triang	Uniform	Weibull	ExtValueMin	Laplace	Levy	HypSecant	Dagum	Burr12	Kumaraswamy	Cauchy	Frechet	FatigueLife	0	1	-1	1	0	1	0	0	0</t>
  </si>
  <si>
    <t xml:space="preserve">0	8								</t>
  </si>
  <si>
    <t>F1	FALSE	1000	.95</t>
  </si>
  <si>
    <t>Forecasted</t>
  </si>
  <si>
    <t>%Change when &gt;High</t>
  </si>
  <si>
    <t>%Change when &lt;Low</t>
  </si>
  <si>
    <t>%Change when middle</t>
  </si>
  <si>
    <t>GF1_rK0qDwEAEwBGAQwjACcANQA7AE8AUABzAIEAIgFCATwBKwD//wAAAAAAAAEEAAAAAAAAAAABAAEAAQEQAAIAAQpTdGF0aXN0aWNzAwEBAP8BAQEBAQABAAAAAAAAADTAAAAAAAAAMkABBQAAAAEABAAAAAEBAQEBAAEBAQAEAAAACqAAAq0AAroAAscAAtQAAuEAAu4AAvsAAggBAhUBAgkAAAAALwEAAAIAAgAJAAAAASUBAAACAAIACQAAAAJPAQAAAgACAAkAAAADjAEAAAIAAgAJAAAABEwBAAACAAIACQAAAAU5AQAAAgACAAkAAAAGTgEAAAIAAgAJAAAAByMBAAACAAIACQAAAAgpAQAAAgACAAkAAAAJYAEAAAIAAgAqATMBAQEDAQAAAAAAACXAAQAAAAAAACFAAQUAAQEBAAEBAQA=</t>
  </si>
  <si>
    <t>2,Analysis!_PalDV_130416795,Analysis!_PalDV_1550308308</t>
  </si>
  <si>
    <t>FIT_5F2FA_A3CFB</t>
  </si>
  <si>
    <t>ChangeWhenHigh</t>
  </si>
  <si>
    <t>GF1_rK0qDwEAEwB7AQwjACcANQB9AJEAkgCgAK4AVQF3AXEBKwD//wAAAAAAAAEEAAAAAAAAAAABIUZpdCBDb21wYXJpc29uIGZvciBDaGFuZ2VXaGVuSGlnaAEhUmlza0xhcGxhY2UoLTAuMDAwMjQxOTksMC4wMjMyOTApAQEQAAIAAQpTdGF0aXN0aWNzAwEBAP8BAQEBAQABAQEABAAAAAEBAQEBAAEBAQAEAAAACs0AAeEAAPcAAAgBABMBAB4BACkBADQBAD8BAEoBABIABUlucHV0AAAA/wAA/wEBAAIAFAAHTGFwbGFjZQABAP/cFDwBAAACAA8ABlRyaWFuZwACTwEAAAIACQAAAAOMAQAAAgAJAAAABEwBAAACAAkAAAAFOQEAAAIACQAAAAZOAQAAAgAJAAAAByMBAAACAAkAAAAIKQEAAAIACQAAAAlgAQAAAgBdAWcBAQEDAZqZmZmZmak/AABmZmZmZmbuPwAABQABAQEAAQEBAA==</t>
  </si>
  <si>
    <t>GF1_jYW3AgEAEwBdAQwjAAAAMQCGAJYAlwCyAM4AAAAAAAAAJwD//wAAAQQAAAAAAAAAAAEuUHJvYmFiaWxpdHktUHJvYmFiaWxpdHkgUGxvdCBvZiBDaGFuZ2VXaGVuSGlnaAEhUmlza0xhcGxhY2UoLTAuMDAwMjQxOTksMC4wMjMyOTApAQEMAAEAAQZMZWdlbmQDAAEA/wEBAQEBDUlucHV0IFAtVmFsdWUBAQEABAAAAAEBAQEBDkZpdHRlZCBQLVZhbHVlAQEBAAQAAAAK7QAH/wAHDwEHHgEHJwEHMAEHOQEHQgEHSwEHVAEHEgAJUmVmZXJlbmNlAAAjAQAAEAAHTGFwbGFjZQABLwEAAA8ABkNhdWNoeQACJQEAAAkAAAADTwEAAAkAAAAEjAEAAAkAAAAFTAEAAAkAAAAGOQEAAAkAAAAHTgEAAAkAAAAIKQEAAAkAAAAJYAEAAA==</t>
  </si>
  <si>
    <t>FIT_AFD5E_CB3A2</t>
  </si>
  <si>
    <t>ChangewhenLow</t>
  </si>
  <si>
    <t>F1	0	0	-1E+300	1E+300	1	0	0	0	0	1	25	BetaGeneral	Binomial	Expon	ExtValue	Gamma	Geomet	IntUniform	InvGauss	Logistic	LogLogistic	Lognorm	NegBin	Normal	Pareto	Pearson5	Pearson6	Pert	Poisson	Triang	Uniform	Weibull	ExtValueMin	Laplace	Levy	Kumaraswamy	0	1	-1	1	0	1	0	0	0</t>
  </si>
  <si>
    <t>GF1_rK0qDwEAEwByAQwjACcANQB6AI4AjwCdAKsATAFuAWgBKwD//wAAAAAAAAEEAAAAAAAAAAABIEZpdCBDb21wYXJpc29uIGZvciBDaGFuZ2V3aGVuTG93AR9SaXNrTGFwbGFjZSgwLjAwMjIzMTUsMC4wMzY4MTYpAQEQAAIAAQpTdGF0aXN0aWNzAwEBAP8BAQEBAQABAQEABAAAAAEBAQEBAAEBAQAEAAAACsoAAd4AAPQAAP8AAAoBABUBACABACsBADYBAEEBABIABUlucHV0AAAA/wAA/wEBAAIAFAAHTGFwbGFjZQABAP/cFDwBAAACAAkAAAACTwEAAAIACQAAAAOMAQAAAgAJAAAABEwBAAACAAkAAAAFOQEAAAIACQAAAAZOAQAAAgAJAAAAByMBAAACAAkAAAAIKQEAAAIACQAAAAlgAQAAAgBUAV4BAQEDAZqZmZmZmak/AABmZmZmZmbuPwAABQABAQEAAQEBAA==</t>
  </si>
  <si>
    <t>FIT_DC93B_DCE7C</t>
  </si>
  <si>
    <t>ChangeWhenMiddle</t>
  </si>
  <si>
    <t>GF1_rK0qDwEAEwB+AQwjACcANQB/AJMAlACiALAAWQF6AXQBKwD//wAAAQAAAAEEAAAAAAAAAAABI0ZpdCBDb21wYXJpc29uIGZvciBDaGFuZ2VXaGVuTWlkZGxlASFSaXNrTG9naXN0aWMoMC4wMDA0NzQ5MCwwLjAxMTA2OSkBARAAAgABClN0YXRpc3RpY3MDAQEA/wEBAQEBAAEBAQAEAAAAAQEBAQEAAQEBAAQAAAAKzwAB4wAA+gAADAEAFwEAIgEALQEAOAEAQwEATgEAEgAFSW5wdXQAAAD/AAD/AQEAAgAVAAhMb2dpc3RpYwABAP/cFDwBAAACABAAB0xhcGxhY2UAAk8BAAACAAkAAAADjAEAAAIACQAAAARMAQAAAgAJAAAABTkBAAACAAkAAAAGTgEAAAIACQAAAAcjAQAAAgAJAAAACCkBAAACAAkAAAAJYAEAAAIAYQFqAQEBAwEAAAAAAAAAAAFmZmZmZmbuPwAABQABAQEAAQEBAA==</t>
  </si>
  <si>
    <t>GF1_jYW3AgEAEwCCAQwjAAAAMQCpALkAugDVAPEAAAAAAAAAJwD//wAAAQQAAAAAAAAAAAEwUHJvYmFiaWxpdHktUHJvYmFiaWxpdHkgUGxvdCBvZiBDaGFuZ2VXaGVuTWlkZGxlAUJSaXNrTG9naXN0aWMoMC4wMDA0NzQ5MCwwLjAxMTA2OSkNClJpc2tMYXBsYWNlKDAuMDAxMjE4NywwLjAyMTY1OSkBAQwAAQABBkxlZ2VuZAMAAQD/AQEBAQENSW5wdXQgUC1WYWx1ZQEBAQAEAAAAAQEBAQEORml0dGVkIFAtVmFsdWUBAQEABAAAAAoQAQciAQczAQdDAQdMAQdVAQdeAQdnAQdwAQd5AQcSAAlSZWZlcmVuY2UAACMBAAARAAhMb2dpc3RpYwABLwEAABAAB0xhcGxhY2UAAiUBAAAJAAAAA08BAAAJAAAABIwBAAAJAAAABUwBAAAJAAAABjkBAAAJAAAAB04BAAAJAAAACCkBAAAJAAAACWABAAA=</t>
  </si>
  <si>
    <t>GF1_jYW3AgEAEwBdAQwjAAAAMQCCAJIAkwCvAMwAAAAAAAAAJwD//wAAAQQAAAAAAAAAAAEqUXVhbnRpbGUtUXVhbnRpbGUgUGxvdCBvZiBDaGFuZ2VXaGVuTWlkZGxlASFSaXNrTG9naXN0aWMoMC4wMDA0NzQ5MCwwLjAxMTA2OSkBAQwAAQABBkxlZ2VuZAMAAQD/AQEBAQEOSW5wdXQgUXVhbnRpbGUBAQEABAAAAAEBAQEBD0ZpdHRlZCBRdWFudGlsZQEBAQAEAAAACusAB/0ABw4BBx4BBycBBzABBzkBB0IBB0sBB1QBBxIACVJlZmVyZW5jZQAAIwEAABEACExvZ2lzdGljAAEvAQAAEAAHTGFwbGFjZQACJQEAAAkAAAADTwEAAAkAAAAEjAEAAAkAAAAFTAEAAAkAAAAGOQEAAAkAAAAHTgEAAAkAAAAIKQEAAAkAAAAJYAEAAA==</t>
  </si>
  <si>
    <t>FIT_E6A26_9A0BE</t>
  </si>
  <si>
    <t>DailyPercentageChange</t>
  </si>
  <si>
    <t>Percent Change</t>
  </si>
  <si>
    <t>Thresholds</t>
  </si>
  <si>
    <t>FIT_A1482_624B2</t>
  </si>
  <si>
    <t>Dataset 1</t>
  </si>
  <si>
    <t>F1	0	1	-1E+300	0	1	0	0	0	0	1	25	BetaGeneral	Binomial	Expon	ExtValue	Gamma	Geomet	IntUniform	InvGauss	Logistic	LogLogistic	Lognorm	NegBin	Normal	Pareto	Pearson5	Pearson6	Pert	Poisson	Triang	Uniform	Weibull	ExtValueMin	Laplace	Levy	Kumaraswamy	0	1	-1	1	0	1	0	0	0</t>
  </si>
  <si>
    <t>GF1_rK0qDwEAEwB5AQwjACcANQB2AIoAiwCZAKcAVAF1AW8BKwD//wAAAAAAAAEEAAAAAAAAAAABHEZpdCBDb21wYXJpc29uIGZvciBEYXRhc2V0IDEBH1Jpc2tFeHRWYWx1ZU1pbigtMS4xNDgwLDEuMTU5OSkBARAAAgABClN0YXRpc3RpY3MDAQEA/wEBAQEBAAEBAQAEAAAAAQEBAQEAAQEBAAQAAAAKxgAB2gAA9AAABwEAEgEAHQEAKAEAMwEAPgEASQEAEgAFSW5wdXQAAAD/AAD/AQEAAgAYAAtFeHRWYWx1ZU1pbgABAP/cFDwBAAACABEACExvZ2lzdGljAAJPAQAAAgAJAAAAA4wBAAACAAkAAAAETAEAAAIACQAAAAU5AQAAAgAJAAAABk4BAAACAAkAAAAHIwEAAAIACQAAAAgpAQAAAgAJAAAACWABAAACAFwBZQEBAQMBD9b/OcyXF78BZmZmZmZm7j8AAAUAAQEBAAEBAQA=</t>
  </si>
  <si>
    <t>F1	0	1	-1E+300	50	1	0	0	0	0	1	38	BetaGeneral	Binomial	ChiSq	Erf	Erlang	Expon	ExtValue	Gamma	Geomet	IntUniform	InvGauss	Logistic	LogLogistic	Lognorm	Lognorm2	NegBin	Normal	Pareto	Pareto2	Pearson5	Pearson6	Pert	Poisson	Rayleigh	Student	Triang	Uniform	Weibull	ExtValueMin	Laplace	Levy	HypSecant	Dagum	Burr12	Kumaraswamy	Cauchy	Frechet	FatigueLife	0	1	-1	1	0	1	0	0	0</t>
  </si>
  <si>
    <t>GF1_rK0qDwEAEwCFAQwjACcANQCCAJYAlwClALMAXwGBAXsBKwD//wAAAAAAAAEEAAAAAAAAAAABKEZpdCBDb21wYXJpc29uIGZvciBEYWlseVBlcmNlbnRhZ2VDaGFuZ2UBH1Jpc2tMYXBsYWNlKDAuMDAxMTkxNywwLjAyNjA1MCkBARAAAgABClN0YXRpc3RpY3MDAQEA/wEBAQEBAAEBAQAEAAAAAQEBAQEAAQEBAAQAAAAK0gAB5gAA/AAADQEAHQEAKAEAMwEAPgEASQEAVAEAEgAFSW5wdXQAAAD/AAD/AQEAAgAUAAdMYXBsYWNlAAEA/9wUPAEAAAIADwAGTm9ybWFsAAJPAQAAAgAOAAVEYWd1bQADjAEAAAIACQAAAARMAQAAAgAJAAAABTkBAAACAAkAAAAGTgEAAAIACQAAAAcjAQAAAgAJAAAACCkBAAACAAkAAAAJYAEAAAIAZwFxAQEBAwF7FK5H4XqEPwAArkfhehSu7z8AAAUAAQEBAAEBAQA=</t>
  </si>
  <si>
    <t>GF1_jYW3AgEAEwCIAQwjAAAAMQCsALwAvQDYAPQAAAAAAAAAJwD//wAAAQQAAAAAAAAAAAE1UHJvYmFiaWxpdHktUHJvYmFiaWxpdHkgUGxvdCBvZiBEYWlseVBlcmNlbnRhZ2VDaGFuZ2UBQFJpc2tMYXBsYWNlKDAuMDAxMTkxNywwLjAyNjA1MCkNClJpc2tOb3JtYWwoMC4wMDAzMzA5OCwwLjAyODMxMykBAQwAAQABBkxlZ2VuZAMAAQD/AQEBAQENSW5wdXQgUC1WYWx1ZQEBAQAEAAAAAQEBAQEORml0dGVkIFAtVmFsdWUBAQEABAAAAAoTAQclAQc1AQdEAQdSAQdbAQdkAQdtAQd2AQd/AQcSAAlSZWZlcmVuY2UAACMBAAAQAAdMYXBsYWNlAAEvAQAADwAGTm9ybWFsAAIlAQAADgAFRGFndW0AA08BAAAJAAAABIwBAAAJAAAABUwBAAAJAAAABjkBAAAJAAAAB04BAAAJAAAACCkBAAAJAAAACWABAAA=</t>
  </si>
  <si>
    <t>GF1_jYW3AgEAEwCEAQwjAAAAMQCmALYAtwDTAPAAAAAAAAAAJwD//wAAAQQAAAAAAAAAAAEvUXVhbnRpbGUtUXVhbnRpbGUgUGxvdCBvZiBEYWlseVBlcmNlbnRhZ2VDaGFuZ2UBQFJpc2tMYXBsYWNlKDAuMDAxMTkxNywwLjAyNjA1MCkNClJpc2tOb3JtYWwoMC4wMDAzMzA5OCwwLjAyODMxMykBAQwAAQABBkxlZ2VuZAMAAQD/AQEBAQEOSW5wdXQgUXVhbnRpbGUBAQEABAAAAAEBAQEBD0ZpdHRlZCBRdWFudGlsZQEBAQAEAAAACg8BByEBBzEBB0ABB04BB1cBB2ABB2kBB3IBB3sBBxIACVJlZmVyZW5jZQAAIwEAABAAB0xhcGxhY2UAAS8BAAAPAAZOb3JtYWwAAiUBAAAOAAVEYWd1bQADTwEAAAkAAAAEjAEAAAkAAAAFTAEAAAkAAAAGOQEAAAkAAAAHTgEAAAkAAAAIKQEAAAkAAAAJYAEAAA==</t>
  </si>
  <si>
    <t>Yearly Average</t>
  </si>
  <si>
    <t>Sample Output</t>
  </si>
  <si>
    <t>2025</t>
  </si>
  <si>
    <t>2024</t>
  </si>
  <si>
    <t>Approach3</t>
  </si>
  <si>
    <t>Approach4</t>
  </si>
  <si>
    <t>Approach2</t>
  </si>
  <si>
    <t>Mean 4</t>
  </si>
  <si>
    <t>Mean 3</t>
  </si>
  <si>
    <t>Mean 2</t>
  </si>
  <si>
    <t>Low 4</t>
  </si>
  <si>
    <t>High 4</t>
  </si>
  <si>
    <t>Low 3</t>
  </si>
  <si>
    <t>High 3</t>
  </si>
  <si>
    <t>Low 2</t>
  </si>
  <si>
    <t>High 2</t>
  </si>
  <si>
    <t>Prices ($)</t>
  </si>
  <si>
    <t>Percentiles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</si>
</sst>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_(* \(#,##0.00\);_(* &quot;-&quot;??_);_(@_)"/>
    <numFmt numFmtId="164" formatCode="[$-409]mmm\-yy;@"/>
    <numFmt numFmtId="165" formatCode="_(* #,##0.000_);_(* \(#,##0.000\);_(* &quot;-&quot;??_);_(@_)"/>
    <numFmt numFmtId="166" formatCode="0.0"/>
  </numFmts>
  <fonts count="6" x14ac:knownFonts="1">
    <font>
      <sz val="11"/>
      <color theme="1"/>
      <name val="Calibri"/>
      <family val="2"/>
      <scheme val="minor"/>
    </font>
    <font>
      <sz val="11"/>
      <color theme="1"/>
      <name val="Calibri"/>
      <family val="2"/>
      <scheme val="minor"/>
    </font>
    <font>
      <b/>
      <sz val="11"/>
      <color theme="1"/>
      <name val="Calibri"/>
      <family val="2"/>
      <scheme val="minor"/>
    </font>
    <font>
      <sz val="10"/>
      <color theme="1"/>
      <name val="Calibri"/>
      <family val="2"/>
      <scheme val="minor"/>
    </font>
    <font>
      <b/>
      <sz val="10"/>
      <color theme="1"/>
      <name val="Calibri"/>
      <family val="2"/>
      <scheme val="minor"/>
    </font>
    <font>
      <sz val="8"/>
      <name val="Calibri"/>
      <family val="2"/>
      <scheme val="minor"/>
    </font>
  </fonts>
  <fills count="9">
    <fill>
      <patternFill patternType="none"/>
    </fill>
    <fill>
      <patternFill patternType="gray125"/>
    </fill>
    <fill>
      <patternFill patternType="solid">
        <fgColor theme="0" tint="-0.14999847407452621"/>
        <bgColor indexed="64"/>
      </patternFill>
    </fill>
    <fill>
      <patternFill patternType="solid">
        <fgColor theme="4" tint="0.79998168889431442"/>
        <bgColor indexed="64"/>
      </patternFill>
    </fill>
    <fill>
      <patternFill patternType="solid">
        <fgColor theme="5" tint="0.59999389629810485"/>
        <bgColor indexed="64"/>
      </patternFill>
    </fill>
    <fill>
      <patternFill patternType="solid">
        <fgColor theme="5" tint="0.79998168889431442"/>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theme="3" tint="0.79998168889431442"/>
        <bgColor indexed="64"/>
      </patternFill>
    </fill>
  </fills>
  <borders count="5">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s>
  <cellStyleXfs count="3">
    <xf numFmtId="0" fontId="0" fillId="0" borderId="0"/>
    <xf numFmtId="9" fontId="1" fillId="0" borderId="0" applyFont="0" applyFill="0" applyBorder="0" applyAlignment="0" applyProtection="0"/>
    <xf numFmtId="43" fontId="1" fillId="0" borderId="0" applyFont="0" applyFill="0" applyBorder="0" applyAlignment="0" applyProtection="0"/>
  </cellStyleXfs>
  <cellXfs count="53">
    <xf numFmtId="0" fontId="0" fillId="0" borderId="0" xfId="0"/>
    <xf numFmtId="0" fontId="0" fillId="0" borderId="0" xfId="0" applyAlignment="1">
      <alignment horizontal="center" vertical="center" wrapText="1"/>
    </xf>
    <xf numFmtId="0" fontId="4" fillId="0" borderId="0" xfId="0" applyFont="1" applyAlignment="1">
      <alignment horizontal="center" vertical="center" wrapText="1"/>
    </xf>
    <xf numFmtId="15" fontId="3" fillId="0" borderId="0" xfId="0" applyNumberFormat="1" applyFont="1" applyAlignment="1">
      <alignment vertical="center" wrapText="1"/>
    </xf>
    <xf numFmtId="0" fontId="3" fillId="0" borderId="0" xfId="0" applyFont="1" applyAlignment="1">
      <alignment vertical="center" wrapText="1"/>
    </xf>
    <xf numFmtId="3" fontId="3" fillId="0" borderId="0" xfId="0" applyNumberFormat="1" applyFont="1" applyAlignment="1">
      <alignment vertical="center" wrapText="1"/>
    </xf>
    <xf numFmtId="0" fontId="4" fillId="0" borderId="0" xfId="0" applyFont="1" applyAlignment="1">
      <alignment vertical="center" wrapText="1"/>
    </xf>
    <xf numFmtId="0" fontId="2" fillId="0" borderId="0" xfId="0" applyFont="1" applyAlignment="1">
      <alignment wrapText="1"/>
    </xf>
    <xf numFmtId="0" fontId="0" fillId="0" borderId="0" xfId="0" applyAlignment="1">
      <alignment wrapText="1"/>
    </xf>
    <xf numFmtId="164" fontId="2" fillId="0" borderId="0" xfId="0" applyNumberFormat="1" applyFont="1" applyAlignment="1">
      <alignment wrapText="1"/>
    </xf>
    <xf numFmtId="164" fontId="0" fillId="0" borderId="0" xfId="0" applyNumberFormat="1"/>
    <xf numFmtId="165" fontId="0" fillId="0" borderId="0" xfId="2" applyNumberFormat="1" applyFont="1"/>
    <xf numFmtId="0" fontId="0" fillId="0" borderId="0" xfId="0" quotePrefix="1"/>
    <xf numFmtId="10" fontId="0" fillId="0" borderId="0" xfId="1" applyNumberFormat="1" applyFont="1"/>
    <xf numFmtId="15" fontId="3" fillId="2" borderId="0" xfId="0" applyNumberFormat="1" applyFont="1" applyFill="1" applyAlignment="1">
      <alignment vertical="center" wrapText="1"/>
    </xf>
    <xf numFmtId="0" fontId="2" fillId="0" borderId="0" xfId="0" applyFont="1"/>
    <xf numFmtId="0" fontId="0" fillId="2" borderId="0" xfId="0" applyFill="1"/>
    <xf numFmtId="2" fontId="0" fillId="0" borderId="0" xfId="0" applyNumberFormat="1"/>
    <xf numFmtId="2" fontId="0" fillId="3" borderId="0" xfId="0" applyNumberFormat="1" applyFill="1"/>
    <xf numFmtId="0" fontId="0" fillId="0" borderId="0" xfId="0" applyAlignment="1">
      <alignment horizontal="center"/>
    </xf>
    <xf numFmtId="164" fontId="0" fillId="0" borderId="0" xfId="0" applyNumberFormat="1" applyAlignment="1">
      <alignment horizontal="center"/>
    </xf>
    <xf numFmtId="2" fontId="0" fillId="4" borderId="0" xfId="0" applyNumberFormat="1" applyFill="1"/>
    <xf numFmtId="164" fontId="0" fillId="2" borderId="0" xfId="0" applyNumberFormat="1" applyFill="1"/>
    <xf numFmtId="0" fontId="2" fillId="0" borderId="0" xfId="0" applyFont="1" applyAlignment="1">
      <alignment horizontal="center"/>
    </xf>
    <xf numFmtId="0" fontId="0" fillId="2" borderId="0" xfId="0" applyFill="1" applyAlignment="1">
      <alignment horizontal="center"/>
    </xf>
    <xf numFmtId="15" fontId="3" fillId="2" borderId="0" xfId="0" applyNumberFormat="1" applyFont="1" applyFill="1" applyAlignment="1">
      <alignment horizontal="center" vertical="center" wrapText="1"/>
    </xf>
    <xf numFmtId="0" fontId="0" fillId="3" borderId="0" xfId="0" applyFill="1"/>
    <xf numFmtId="2" fontId="0" fillId="5" borderId="0" xfId="0" applyNumberFormat="1" applyFill="1"/>
    <xf numFmtId="0" fontId="2" fillId="0" borderId="0" xfId="0" applyFont="1" applyAlignment="1">
      <alignment horizontal="center" vertical="center"/>
    </xf>
    <xf numFmtId="0" fontId="2" fillId="0" borderId="0" xfId="0" applyFont="1" applyAlignment="1">
      <alignment horizontal="center" vertical="center" wrapText="1"/>
    </xf>
    <xf numFmtId="0" fontId="0" fillId="0" borderId="0" xfId="0" applyAlignment="1">
      <alignment horizontal="center" vertical="center"/>
    </xf>
    <xf numFmtId="0" fontId="0" fillId="2" borderId="0" xfId="0" applyFill="1" applyAlignment="1">
      <alignment horizontal="center" vertical="center"/>
    </xf>
    <xf numFmtId="0" fontId="0" fillId="3" borderId="0" xfId="0" quotePrefix="1" applyFill="1"/>
    <xf numFmtId="0" fontId="0" fillId="0" borderId="1" xfId="0" applyBorder="1"/>
    <xf numFmtId="0" fontId="2" fillId="0" borderId="2" xfId="0" applyFont="1" applyBorder="1" applyAlignment="1">
      <alignment horizontal="right"/>
    </xf>
    <xf numFmtId="0" fontId="2" fillId="0" borderId="2" xfId="0" applyFont="1" applyBorder="1"/>
    <xf numFmtId="0" fontId="0" fillId="0" borderId="3" xfId="0" applyBorder="1"/>
    <xf numFmtId="0" fontId="2" fillId="0" borderId="0" xfId="0" applyFont="1" applyAlignment="1">
      <alignment horizontal="right"/>
    </xf>
    <xf numFmtId="0" fontId="0" fillId="0" borderId="0" xfId="0" applyAlignment="1">
      <alignment horizontal="left"/>
    </xf>
    <xf numFmtId="0" fontId="0" fillId="0" borderId="4" xfId="0" applyBorder="1"/>
    <xf numFmtId="0" fontId="2" fillId="0" borderId="4" xfId="0" applyFont="1" applyBorder="1" applyAlignment="1">
      <alignment horizontal="left"/>
    </xf>
    <xf numFmtId="166" fontId="1" fillId="4" borderId="0" xfId="2" applyNumberFormat="1" applyFont="1" applyFill="1"/>
    <xf numFmtId="166" fontId="0" fillId="2" borderId="0" xfId="2" applyNumberFormat="1" applyFont="1" applyFill="1"/>
    <xf numFmtId="166" fontId="0" fillId="2" borderId="0" xfId="0" applyNumberFormat="1" applyFill="1"/>
    <xf numFmtId="166" fontId="0" fillId="6" borderId="0" xfId="0" applyNumberFormat="1" applyFill="1"/>
    <xf numFmtId="166" fontId="0" fillId="7" borderId="0" xfId="0" applyNumberFormat="1" applyFill="1"/>
    <xf numFmtId="166" fontId="0" fillId="3" borderId="0" xfId="0" applyNumberFormat="1" applyFill="1"/>
    <xf numFmtId="165" fontId="2" fillId="0" borderId="0" xfId="2" applyNumberFormat="1" applyFont="1" applyAlignment="1"/>
    <xf numFmtId="165" fontId="2" fillId="0" borderId="0" xfId="2" applyNumberFormat="1" applyFont="1"/>
    <xf numFmtId="0" fontId="2" fillId="8" borderId="0" xfId="0" applyFont="1" applyFill="1" applyAlignment="1">
      <alignment horizontal="centerContinuous"/>
    </xf>
    <xf numFmtId="9" fontId="0" fillId="0" borderId="0" xfId="0" applyNumberFormat="1"/>
    <xf numFmtId="165" fontId="2" fillId="7" borderId="0" xfId="2" applyNumberFormat="1" applyFont="1" applyFill="1" applyAlignment="1"/>
    <xf numFmtId="0" fontId="2" fillId="7" borderId="0" xfId="0" applyFont="1" applyFill="1"/>
  </cellXfs>
  <cellStyles count="3">
    <cellStyle name="Comma" xfId="2" builtinId="3"/>
    <cellStyle name="Normal" xfId="0" builtinId="0"/>
    <cellStyle name="Percent" xfId="1" builtinId="5"/>
  </cellStyles>
  <dxfs count="33">
    <dxf>
      <font>
        <color rgb="FFFFFFFF"/>
      </font>
      <fill>
        <patternFill>
          <bgColor rgb="FF008000"/>
        </patternFill>
      </fill>
    </dxf>
    <dxf>
      <font>
        <color rgb="FFFFFFFF"/>
      </font>
      <fill>
        <patternFill>
          <bgColor rgb="FF0000FF"/>
        </patternFill>
      </fill>
    </dxf>
    <dxf>
      <font>
        <color rgb="FFFFFFFF"/>
      </font>
      <fill>
        <patternFill>
          <bgColor rgb="FFDC143C"/>
        </patternFill>
      </fill>
    </dxf>
    <dxf>
      <font>
        <color rgb="FFFFFFFF"/>
      </font>
      <fill>
        <patternFill>
          <bgColor rgb="FF008000"/>
        </patternFill>
      </fill>
    </dxf>
    <dxf>
      <font>
        <color rgb="FFFFFFFF"/>
      </font>
      <fill>
        <patternFill>
          <bgColor rgb="FF0000FF"/>
        </patternFill>
      </fill>
    </dxf>
    <dxf>
      <font>
        <color rgb="FFFFFFFF"/>
      </font>
      <fill>
        <patternFill>
          <bgColor rgb="FFDC143C"/>
        </patternFill>
      </fill>
    </dxf>
    <dxf>
      <font>
        <color rgb="FFFFFFFF"/>
      </font>
      <fill>
        <patternFill>
          <bgColor rgb="FF008000"/>
        </patternFill>
      </fill>
    </dxf>
    <dxf>
      <font>
        <color rgb="FFFFFFFF"/>
      </font>
      <fill>
        <patternFill>
          <bgColor rgb="FF0000FF"/>
        </patternFill>
      </fill>
    </dxf>
    <dxf>
      <font>
        <color rgb="FFFFFFFF"/>
      </font>
      <fill>
        <patternFill>
          <bgColor rgb="FFDC143C"/>
        </patternFill>
      </fill>
    </dxf>
    <dxf>
      <font>
        <color rgb="FFFFFFFF"/>
      </font>
      <fill>
        <patternFill>
          <bgColor rgb="FF008000"/>
        </patternFill>
      </fill>
    </dxf>
    <dxf>
      <font>
        <color rgb="FFFFFFFF"/>
      </font>
      <fill>
        <patternFill>
          <bgColor rgb="FF0000FF"/>
        </patternFill>
      </fill>
    </dxf>
    <dxf>
      <font>
        <color rgb="FFFFFFFF"/>
      </font>
      <fill>
        <patternFill>
          <bgColor rgb="FFDC143C"/>
        </patternFill>
      </fill>
    </dxf>
    <dxf>
      <font>
        <color rgb="FFFFFFFF"/>
      </font>
      <fill>
        <patternFill>
          <bgColor rgb="FF008000"/>
        </patternFill>
      </fill>
    </dxf>
    <dxf>
      <font>
        <color rgb="FFFFFFFF"/>
      </font>
      <fill>
        <patternFill>
          <bgColor rgb="FF0000FF"/>
        </patternFill>
      </fill>
    </dxf>
    <dxf>
      <font>
        <color rgb="FFFFFFFF"/>
      </font>
      <fill>
        <patternFill>
          <bgColor rgb="FFDC143C"/>
        </patternFill>
      </fill>
    </dxf>
    <dxf>
      <font>
        <color rgb="FFFFFFFF"/>
      </font>
      <fill>
        <patternFill>
          <bgColor rgb="FF0000FF"/>
        </patternFill>
      </fill>
    </dxf>
    <dxf>
      <font>
        <color rgb="FFFFFFFF"/>
      </font>
      <fill>
        <patternFill>
          <bgColor rgb="FFDC143C"/>
        </patternFill>
      </fill>
    </dxf>
    <dxf>
      <font>
        <color rgb="FFFFFFFF"/>
      </font>
      <fill>
        <patternFill>
          <bgColor rgb="FF008000"/>
        </patternFill>
      </fill>
    </dxf>
    <dxf>
      <font>
        <color rgb="FFFFFFFF"/>
      </font>
      <fill>
        <patternFill>
          <bgColor rgb="FF0000FF"/>
        </patternFill>
      </fill>
    </dxf>
    <dxf>
      <font>
        <color rgb="FFFFFFFF"/>
      </font>
      <fill>
        <patternFill>
          <bgColor rgb="FFDC143C"/>
        </patternFill>
      </fill>
    </dxf>
    <dxf>
      <font>
        <color rgb="FFFFFFFF"/>
      </font>
      <fill>
        <patternFill>
          <bgColor rgb="FF008000"/>
        </patternFill>
      </fill>
    </dxf>
    <dxf>
      <font>
        <color rgb="FFFFFFFF"/>
      </font>
      <fill>
        <patternFill>
          <bgColor rgb="FF0000FF"/>
        </patternFill>
      </fill>
    </dxf>
    <dxf>
      <font>
        <color rgb="FFFFFFFF"/>
      </font>
      <fill>
        <patternFill>
          <bgColor rgb="FFDC143C"/>
        </patternFill>
      </fill>
    </dxf>
    <dxf>
      <font>
        <color rgb="FFFFFFFF"/>
      </font>
      <fill>
        <patternFill>
          <bgColor rgb="FF008000"/>
        </patternFill>
      </fill>
    </dxf>
    <dxf>
      <font>
        <color rgb="FFFFFFFF"/>
      </font>
      <fill>
        <patternFill>
          <bgColor rgb="FF0000FF"/>
        </patternFill>
      </fill>
    </dxf>
    <dxf>
      <font>
        <color rgb="FFFFFFFF"/>
      </font>
      <fill>
        <patternFill>
          <bgColor rgb="FFDC143C"/>
        </patternFill>
      </fill>
    </dxf>
    <dxf>
      <font>
        <color rgb="FFFFFFFF"/>
      </font>
      <fill>
        <patternFill>
          <bgColor rgb="FF008000"/>
        </patternFill>
      </fill>
    </dxf>
    <dxf>
      <font>
        <color rgb="FFFFFFFF"/>
      </font>
      <fill>
        <patternFill>
          <bgColor rgb="FF0000FF"/>
        </patternFill>
      </fill>
    </dxf>
    <dxf>
      <font>
        <color rgb="FFFFFFFF"/>
      </font>
      <fill>
        <patternFill>
          <bgColor rgb="FFDC143C"/>
        </patternFill>
      </fill>
    </dxf>
    <dxf>
      <font>
        <color rgb="FFFFFFFF"/>
      </font>
      <fill>
        <patternFill>
          <bgColor rgb="FF008000"/>
        </patternFill>
      </fill>
    </dxf>
    <dxf>
      <font>
        <color rgb="FFFFFFFF"/>
      </font>
      <fill>
        <patternFill>
          <bgColor rgb="FF0000FF"/>
        </patternFill>
      </fill>
    </dxf>
    <dxf>
      <font>
        <color rgb="FFFFFFFF"/>
      </font>
      <fill>
        <patternFill>
          <bgColor rgb="FFDC143C"/>
        </patternFill>
      </fill>
    </dxf>
    <dxf>
      <font>
        <color rgb="FFFFFFFF"/>
      </font>
      <fill>
        <patternFill>
          <bgColor rgb="FF008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eetMetadata" Target="metadata.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Daily Price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6.9534530464897076E-2"/>
          <c:y val="7.5360067449902535E-2"/>
          <c:w val="0.88411744592068209"/>
          <c:h val="0.87750531351965777"/>
        </c:manualLayout>
      </c:layout>
      <c:lineChart>
        <c:grouping val="standard"/>
        <c:varyColors val="0"/>
        <c:ser>
          <c:idx val="0"/>
          <c:order val="0"/>
          <c:tx>
            <c:v>Forecast</c:v>
          </c:tx>
          <c:spPr>
            <a:ln w="28575" cap="rnd">
              <a:solidFill>
                <a:schemeClr val="accent1"/>
              </a:solidFill>
              <a:round/>
            </a:ln>
            <a:effectLst/>
          </c:spPr>
          <c:marker>
            <c:symbol val="none"/>
          </c:marker>
          <c:cat>
            <c:numRef>
              <c:f>Approach1!$D$4:$D$3034</c:f>
              <c:numCache>
                <c:formatCode>d\-mmm\-yy</c:formatCode>
                <c:ptCount val="3031"/>
                <c:pt idx="0">
                  <c:v>41641</c:v>
                </c:pt>
                <c:pt idx="1">
                  <c:v>41642</c:v>
                </c:pt>
                <c:pt idx="2">
                  <c:v>41645</c:v>
                </c:pt>
                <c:pt idx="3">
                  <c:v>41646</c:v>
                </c:pt>
                <c:pt idx="4">
                  <c:v>41647</c:v>
                </c:pt>
                <c:pt idx="5">
                  <c:v>41648</c:v>
                </c:pt>
                <c:pt idx="6">
                  <c:v>41649</c:v>
                </c:pt>
                <c:pt idx="7">
                  <c:v>41652</c:v>
                </c:pt>
                <c:pt idx="8">
                  <c:v>41653</c:v>
                </c:pt>
                <c:pt idx="9">
                  <c:v>41654</c:v>
                </c:pt>
                <c:pt idx="10">
                  <c:v>41655</c:v>
                </c:pt>
                <c:pt idx="11">
                  <c:v>41656</c:v>
                </c:pt>
                <c:pt idx="12">
                  <c:v>41660</c:v>
                </c:pt>
                <c:pt idx="13">
                  <c:v>41661</c:v>
                </c:pt>
                <c:pt idx="14">
                  <c:v>41662</c:v>
                </c:pt>
                <c:pt idx="15">
                  <c:v>41663</c:v>
                </c:pt>
                <c:pt idx="16">
                  <c:v>41666</c:v>
                </c:pt>
                <c:pt idx="17">
                  <c:v>41667</c:v>
                </c:pt>
                <c:pt idx="18">
                  <c:v>41668</c:v>
                </c:pt>
                <c:pt idx="19">
                  <c:v>41669</c:v>
                </c:pt>
                <c:pt idx="20">
                  <c:v>41670</c:v>
                </c:pt>
                <c:pt idx="21">
                  <c:v>41673</c:v>
                </c:pt>
                <c:pt idx="22">
                  <c:v>41674</c:v>
                </c:pt>
                <c:pt idx="23">
                  <c:v>41675</c:v>
                </c:pt>
                <c:pt idx="24">
                  <c:v>41676</c:v>
                </c:pt>
                <c:pt idx="25">
                  <c:v>41677</c:v>
                </c:pt>
                <c:pt idx="26">
                  <c:v>41680</c:v>
                </c:pt>
                <c:pt idx="27">
                  <c:v>41681</c:v>
                </c:pt>
                <c:pt idx="28">
                  <c:v>41682</c:v>
                </c:pt>
                <c:pt idx="29">
                  <c:v>41683</c:v>
                </c:pt>
                <c:pt idx="30">
                  <c:v>41684</c:v>
                </c:pt>
                <c:pt idx="31">
                  <c:v>41688</c:v>
                </c:pt>
                <c:pt idx="32">
                  <c:v>41689</c:v>
                </c:pt>
                <c:pt idx="33">
                  <c:v>41690</c:v>
                </c:pt>
                <c:pt idx="34">
                  <c:v>41691</c:v>
                </c:pt>
                <c:pt idx="35">
                  <c:v>41694</c:v>
                </c:pt>
                <c:pt idx="36">
                  <c:v>41695</c:v>
                </c:pt>
                <c:pt idx="37">
                  <c:v>41696</c:v>
                </c:pt>
                <c:pt idx="38">
                  <c:v>41697</c:v>
                </c:pt>
                <c:pt idx="39">
                  <c:v>41698</c:v>
                </c:pt>
                <c:pt idx="40">
                  <c:v>41701</c:v>
                </c:pt>
                <c:pt idx="41">
                  <c:v>41702</c:v>
                </c:pt>
                <c:pt idx="42">
                  <c:v>41703</c:v>
                </c:pt>
                <c:pt idx="43">
                  <c:v>41704</c:v>
                </c:pt>
                <c:pt idx="44">
                  <c:v>41705</c:v>
                </c:pt>
                <c:pt idx="45">
                  <c:v>41708</c:v>
                </c:pt>
                <c:pt idx="46">
                  <c:v>41709</c:v>
                </c:pt>
                <c:pt idx="47">
                  <c:v>41710</c:v>
                </c:pt>
                <c:pt idx="48">
                  <c:v>41711</c:v>
                </c:pt>
                <c:pt idx="49">
                  <c:v>41712</c:v>
                </c:pt>
                <c:pt idx="50">
                  <c:v>41715</c:v>
                </c:pt>
                <c:pt idx="51">
                  <c:v>41716</c:v>
                </c:pt>
                <c:pt idx="52">
                  <c:v>41717</c:v>
                </c:pt>
                <c:pt idx="53">
                  <c:v>41718</c:v>
                </c:pt>
                <c:pt idx="54">
                  <c:v>41719</c:v>
                </c:pt>
                <c:pt idx="55">
                  <c:v>41722</c:v>
                </c:pt>
                <c:pt idx="56">
                  <c:v>41723</c:v>
                </c:pt>
                <c:pt idx="57">
                  <c:v>41724</c:v>
                </c:pt>
                <c:pt idx="58">
                  <c:v>41725</c:v>
                </c:pt>
                <c:pt idx="59">
                  <c:v>41726</c:v>
                </c:pt>
                <c:pt idx="60">
                  <c:v>41729</c:v>
                </c:pt>
                <c:pt idx="61">
                  <c:v>41730</c:v>
                </c:pt>
                <c:pt idx="62">
                  <c:v>41731</c:v>
                </c:pt>
                <c:pt idx="63">
                  <c:v>41732</c:v>
                </c:pt>
                <c:pt idx="64">
                  <c:v>41733</c:v>
                </c:pt>
                <c:pt idx="65">
                  <c:v>41736</c:v>
                </c:pt>
                <c:pt idx="66">
                  <c:v>41737</c:v>
                </c:pt>
                <c:pt idx="67">
                  <c:v>41738</c:v>
                </c:pt>
                <c:pt idx="68">
                  <c:v>41739</c:v>
                </c:pt>
                <c:pt idx="69">
                  <c:v>41740</c:v>
                </c:pt>
                <c:pt idx="70">
                  <c:v>41743</c:v>
                </c:pt>
                <c:pt idx="71">
                  <c:v>41744</c:v>
                </c:pt>
                <c:pt idx="72">
                  <c:v>41745</c:v>
                </c:pt>
                <c:pt idx="73">
                  <c:v>41746</c:v>
                </c:pt>
                <c:pt idx="74">
                  <c:v>41750</c:v>
                </c:pt>
                <c:pt idx="75">
                  <c:v>41751</c:v>
                </c:pt>
                <c:pt idx="76">
                  <c:v>41752</c:v>
                </c:pt>
                <c:pt idx="77">
                  <c:v>41753</c:v>
                </c:pt>
                <c:pt idx="78">
                  <c:v>41754</c:v>
                </c:pt>
                <c:pt idx="79">
                  <c:v>41757</c:v>
                </c:pt>
                <c:pt idx="80">
                  <c:v>41758</c:v>
                </c:pt>
                <c:pt idx="81">
                  <c:v>41759</c:v>
                </c:pt>
                <c:pt idx="82">
                  <c:v>41760</c:v>
                </c:pt>
                <c:pt idx="83">
                  <c:v>41761</c:v>
                </c:pt>
                <c:pt idx="84">
                  <c:v>41764</c:v>
                </c:pt>
                <c:pt idx="85">
                  <c:v>41765</c:v>
                </c:pt>
                <c:pt idx="86">
                  <c:v>41766</c:v>
                </c:pt>
                <c:pt idx="87">
                  <c:v>41767</c:v>
                </c:pt>
                <c:pt idx="88">
                  <c:v>41768</c:v>
                </c:pt>
                <c:pt idx="89">
                  <c:v>41771</c:v>
                </c:pt>
                <c:pt idx="90">
                  <c:v>41772</c:v>
                </c:pt>
                <c:pt idx="91">
                  <c:v>41773</c:v>
                </c:pt>
                <c:pt idx="92">
                  <c:v>41774</c:v>
                </c:pt>
                <c:pt idx="93">
                  <c:v>41775</c:v>
                </c:pt>
                <c:pt idx="94">
                  <c:v>41778</c:v>
                </c:pt>
                <c:pt idx="95">
                  <c:v>41779</c:v>
                </c:pt>
                <c:pt idx="96">
                  <c:v>41780</c:v>
                </c:pt>
                <c:pt idx="97">
                  <c:v>41781</c:v>
                </c:pt>
                <c:pt idx="98">
                  <c:v>41782</c:v>
                </c:pt>
                <c:pt idx="99">
                  <c:v>41786</c:v>
                </c:pt>
                <c:pt idx="100">
                  <c:v>41787</c:v>
                </c:pt>
                <c:pt idx="101">
                  <c:v>41788</c:v>
                </c:pt>
                <c:pt idx="102">
                  <c:v>41789</c:v>
                </c:pt>
                <c:pt idx="103">
                  <c:v>41792</c:v>
                </c:pt>
                <c:pt idx="104">
                  <c:v>41793</c:v>
                </c:pt>
                <c:pt idx="105">
                  <c:v>41794</c:v>
                </c:pt>
                <c:pt idx="106">
                  <c:v>41795</c:v>
                </c:pt>
                <c:pt idx="107">
                  <c:v>41796</c:v>
                </c:pt>
                <c:pt idx="108">
                  <c:v>41799</c:v>
                </c:pt>
                <c:pt idx="109">
                  <c:v>41800</c:v>
                </c:pt>
                <c:pt idx="110">
                  <c:v>41801</c:v>
                </c:pt>
                <c:pt idx="111">
                  <c:v>41802</c:v>
                </c:pt>
                <c:pt idx="112">
                  <c:v>41803</c:v>
                </c:pt>
                <c:pt idx="113">
                  <c:v>41806</c:v>
                </c:pt>
                <c:pt idx="114">
                  <c:v>41807</c:v>
                </c:pt>
                <c:pt idx="115">
                  <c:v>41808</c:v>
                </c:pt>
                <c:pt idx="116">
                  <c:v>41809</c:v>
                </c:pt>
                <c:pt idx="117">
                  <c:v>41810</c:v>
                </c:pt>
                <c:pt idx="118">
                  <c:v>41813</c:v>
                </c:pt>
                <c:pt idx="119">
                  <c:v>41814</c:v>
                </c:pt>
                <c:pt idx="120">
                  <c:v>41815</c:v>
                </c:pt>
                <c:pt idx="121">
                  <c:v>41816</c:v>
                </c:pt>
                <c:pt idx="122">
                  <c:v>41817</c:v>
                </c:pt>
                <c:pt idx="123">
                  <c:v>41820</c:v>
                </c:pt>
                <c:pt idx="124">
                  <c:v>41821</c:v>
                </c:pt>
                <c:pt idx="125">
                  <c:v>41822</c:v>
                </c:pt>
                <c:pt idx="126">
                  <c:v>41823</c:v>
                </c:pt>
                <c:pt idx="127">
                  <c:v>41827</c:v>
                </c:pt>
                <c:pt idx="128">
                  <c:v>41828</c:v>
                </c:pt>
                <c:pt idx="129">
                  <c:v>41829</c:v>
                </c:pt>
                <c:pt idx="130">
                  <c:v>41830</c:v>
                </c:pt>
                <c:pt idx="131">
                  <c:v>41831</c:v>
                </c:pt>
                <c:pt idx="132">
                  <c:v>41834</c:v>
                </c:pt>
                <c:pt idx="133">
                  <c:v>41835</c:v>
                </c:pt>
                <c:pt idx="134">
                  <c:v>41836</c:v>
                </c:pt>
                <c:pt idx="135">
                  <c:v>41837</c:v>
                </c:pt>
                <c:pt idx="136">
                  <c:v>41838</c:v>
                </c:pt>
                <c:pt idx="137">
                  <c:v>41841</c:v>
                </c:pt>
                <c:pt idx="138">
                  <c:v>41842</c:v>
                </c:pt>
                <c:pt idx="139">
                  <c:v>41843</c:v>
                </c:pt>
                <c:pt idx="140">
                  <c:v>41844</c:v>
                </c:pt>
                <c:pt idx="141">
                  <c:v>41845</c:v>
                </c:pt>
                <c:pt idx="142">
                  <c:v>41848</c:v>
                </c:pt>
                <c:pt idx="143">
                  <c:v>41849</c:v>
                </c:pt>
                <c:pt idx="144">
                  <c:v>41850</c:v>
                </c:pt>
                <c:pt idx="145">
                  <c:v>41851</c:v>
                </c:pt>
                <c:pt idx="146">
                  <c:v>41852</c:v>
                </c:pt>
                <c:pt idx="147">
                  <c:v>41855</c:v>
                </c:pt>
                <c:pt idx="148">
                  <c:v>41856</c:v>
                </c:pt>
                <c:pt idx="149">
                  <c:v>41857</c:v>
                </c:pt>
                <c:pt idx="150">
                  <c:v>41858</c:v>
                </c:pt>
                <c:pt idx="151">
                  <c:v>41859</c:v>
                </c:pt>
                <c:pt idx="152">
                  <c:v>41862</c:v>
                </c:pt>
                <c:pt idx="153">
                  <c:v>41863</c:v>
                </c:pt>
                <c:pt idx="154">
                  <c:v>41864</c:v>
                </c:pt>
                <c:pt idx="155">
                  <c:v>41865</c:v>
                </c:pt>
                <c:pt idx="156">
                  <c:v>41866</c:v>
                </c:pt>
                <c:pt idx="157">
                  <c:v>41869</c:v>
                </c:pt>
                <c:pt idx="158">
                  <c:v>41870</c:v>
                </c:pt>
                <c:pt idx="159">
                  <c:v>41871</c:v>
                </c:pt>
                <c:pt idx="160">
                  <c:v>41872</c:v>
                </c:pt>
                <c:pt idx="161">
                  <c:v>41873</c:v>
                </c:pt>
                <c:pt idx="162">
                  <c:v>41876</c:v>
                </c:pt>
                <c:pt idx="163">
                  <c:v>41877</c:v>
                </c:pt>
                <c:pt idx="164">
                  <c:v>41878</c:v>
                </c:pt>
                <c:pt idx="165">
                  <c:v>41879</c:v>
                </c:pt>
                <c:pt idx="166">
                  <c:v>41880</c:v>
                </c:pt>
                <c:pt idx="167">
                  <c:v>41884</c:v>
                </c:pt>
                <c:pt idx="168">
                  <c:v>41885</c:v>
                </c:pt>
                <c:pt idx="169">
                  <c:v>41886</c:v>
                </c:pt>
                <c:pt idx="170">
                  <c:v>41887</c:v>
                </c:pt>
                <c:pt idx="171">
                  <c:v>41890</c:v>
                </c:pt>
                <c:pt idx="172">
                  <c:v>41891</c:v>
                </c:pt>
                <c:pt idx="173">
                  <c:v>41892</c:v>
                </c:pt>
                <c:pt idx="174">
                  <c:v>41893</c:v>
                </c:pt>
                <c:pt idx="175">
                  <c:v>41894</c:v>
                </c:pt>
                <c:pt idx="176">
                  <c:v>41897</c:v>
                </c:pt>
                <c:pt idx="177">
                  <c:v>41898</c:v>
                </c:pt>
                <c:pt idx="178">
                  <c:v>41899</c:v>
                </c:pt>
                <c:pt idx="179">
                  <c:v>41900</c:v>
                </c:pt>
                <c:pt idx="180">
                  <c:v>41901</c:v>
                </c:pt>
                <c:pt idx="181">
                  <c:v>41904</c:v>
                </c:pt>
                <c:pt idx="182">
                  <c:v>41905</c:v>
                </c:pt>
                <c:pt idx="183">
                  <c:v>41906</c:v>
                </c:pt>
                <c:pt idx="184">
                  <c:v>41907</c:v>
                </c:pt>
                <c:pt idx="185">
                  <c:v>41908</c:v>
                </c:pt>
                <c:pt idx="186">
                  <c:v>41911</c:v>
                </c:pt>
                <c:pt idx="187">
                  <c:v>41912</c:v>
                </c:pt>
                <c:pt idx="188">
                  <c:v>41913</c:v>
                </c:pt>
                <c:pt idx="189">
                  <c:v>41914</c:v>
                </c:pt>
                <c:pt idx="190">
                  <c:v>41915</c:v>
                </c:pt>
                <c:pt idx="191">
                  <c:v>41918</c:v>
                </c:pt>
                <c:pt idx="192">
                  <c:v>41919</c:v>
                </c:pt>
                <c:pt idx="193">
                  <c:v>41920</c:v>
                </c:pt>
                <c:pt idx="194">
                  <c:v>41921</c:v>
                </c:pt>
                <c:pt idx="195">
                  <c:v>41922</c:v>
                </c:pt>
                <c:pt idx="196">
                  <c:v>41925</c:v>
                </c:pt>
                <c:pt idx="197">
                  <c:v>41926</c:v>
                </c:pt>
                <c:pt idx="198">
                  <c:v>41927</c:v>
                </c:pt>
                <c:pt idx="199">
                  <c:v>41928</c:v>
                </c:pt>
                <c:pt idx="200">
                  <c:v>41929</c:v>
                </c:pt>
                <c:pt idx="201">
                  <c:v>41932</c:v>
                </c:pt>
                <c:pt idx="202">
                  <c:v>41933</c:v>
                </c:pt>
                <c:pt idx="203">
                  <c:v>41934</c:v>
                </c:pt>
                <c:pt idx="204">
                  <c:v>41935</c:v>
                </c:pt>
                <c:pt idx="205">
                  <c:v>41936</c:v>
                </c:pt>
                <c:pt idx="206">
                  <c:v>41939</c:v>
                </c:pt>
                <c:pt idx="207">
                  <c:v>41940</c:v>
                </c:pt>
                <c:pt idx="208">
                  <c:v>41941</c:v>
                </c:pt>
                <c:pt idx="209">
                  <c:v>41942</c:v>
                </c:pt>
                <c:pt idx="210">
                  <c:v>41943</c:v>
                </c:pt>
                <c:pt idx="211">
                  <c:v>41946</c:v>
                </c:pt>
                <c:pt idx="212">
                  <c:v>41947</c:v>
                </c:pt>
                <c:pt idx="213">
                  <c:v>41948</c:v>
                </c:pt>
                <c:pt idx="214">
                  <c:v>41949</c:v>
                </c:pt>
                <c:pt idx="215">
                  <c:v>41950</c:v>
                </c:pt>
                <c:pt idx="216">
                  <c:v>41953</c:v>
                </c:pt>
                <c:pt idx="217">
                  <c:v>41954</c:v>
                </c:pt>
                <c:pt idx="218">
                  <c:v>41955</c:v>
                </c:pt>
                <c:pt idx="219">
                  <c:v>41956</c:v>
                </c:pt>
                <c:pt idx="220">
                  <c:v>41957</c:v>
                </c:pt>
                <c:pt idx="221">
                  <c:v>41960</c:v>
                </c:pt>
                <c:pt idx="222">
                  <c:v>41961</c:v>
                </c:pt>
                <c:pt idx="223">
                  <c:v>41962</c:v>
                </c:pt>
                <c:pt idx="224">
                  <c:v>41963</c:v>
                </c:pt>
                <c:pt idx="225">
                  <c:v>41964</c:v>
                </c:pt>
                <c:pt idx="226">
                  <c:v>41967</c:v>
                </c:pt>
                <c:pt idx="227">
                  <c:v>41968</c:v>
                </c:pt>
                <c:pt idx="228">
                  <c:v>41969</c:v>
                </c:pt>
                <c:pt idx="229">
                  <c:v>41971</c:v>
                </c:pt>
                <c:pt idx="230">
                  <c:v>41974</c:v>
                </c:pt>
                <c:pt idx="231">
                  <c:v>41975</c:v>
                </c:pt>
                <c:pt idx="232">
                  <c:v>41976</c:v>
                </c:pt>
                <c:pt idx="233">
                  <c:v>41977</c:v>
                </c:pt>
                <c:pt idx="234">
                  <c:v>41978</c:v>
                </c:pt>
                <c:pt idx="235">
                  <c:v>41981</c:v>
                </c:pt>
                <c:pt idx="236">
                  <c:v>41982</c:v>
                </c:pt>
                <c:pt idx="237">
                  <c:v>41983</c:v>
                </c:pt>
                <c:pt idx="238">
                  <c:v>41984</c:v>
                </c:pt>
                <c:pt idx="239">
                  <c:v>41985</c:v>
                </c:pt>
                <c:pt idx="240">
                  <c:v>41988</c:v>
                </c:pt>
                <c:pt idx="241">
                  <c:v>41989</c:v>
                </c:pt>
                <c:pt idx="242">
                  <c:v>41990</c:v>
                </c:pt>
                <c:pt idx="243">
                  <c:v>41991</c:v>
                </c:pt>
                <c:pt idx="244">
                  <c:v>41992</c:v>
                </c:pt>
                <c:pt idx="245">
                  <c:v>41995</c:v>
                </c:pt>
                <c:pt idx="246">
                  <c:v>41996</c:v>
                </c:pt>
                <c:pt idx="247">
                  <c:v>41997</c:v>
                </c:pt>
                <c:pt idx="248">
                  <c:v>41999</c:v>
                </c:pt>
                <c:pt idx="249">
                  <c:v>42002</c:v>
                </c:pt>
                <c:pt idx="250">
                  <c:v>42003</c:v>
                </c:pt>
                <c:pt idx="251">
                  <c:v>42004</c:v>
                </c:pt>
                <c:pt idx="252">
                  <c:v>42006</c:v>
                </c:pt>
                <c:pt idx="253">
                  <c:v>42009</c:v>
                </c:pt>
                <c:pt idx="254">
                  <c:v>42010</c:v>
                </c:pt>
                <c:pt idx="255">
                  <c:v>42011</c:v>
                </c:pt>
                <c:pt idx="256">
                  <c:v>42012</c:v>
                </c:pt>
                <c:pt idx="257">
                  <c:v>42013</c:v>
                </c:pt>
                <c:pt idx="258">
                  <c:v>42016</c:v>
                </c:pt>
                <c:pt idx="259">
                  <c:v>42017</c:v>
                </c:pt>
                <c:pt idx="260">
                  <c:v>42018</c:v>
                </c:pt>
                <c:pt idx="261">
                  <c:v>42019</c:v>
                </c:pt>
                <c:pt idx="262">
                  <c:v>42020</c:v>
                </c:pt>
                <c:pt idx="263">
                  <c:v>42024</c:v>
                </c:pt>
                <c:pt idx="264">
                  <c:v>42025</c:v>
                </c:pt>
                <c:pt idx="265">
                  <c:v>42026</c:v>
                </c:pt>
                <c:pt idx="266">
                  <c:v>42027</c:v>
                </c:pt>
                <c:pt idx="267">
                  <c:v>42030</c:v>
                </c:pt>
                <c:pt idx="268">
                  <c:v>42031</c:v>
                </c:pt>
                <c:pt idx="269">
                  <c:v>42032</c:v>
                </c:pt>
                <c:pt idx="270">
                  <c:v>42033</c:v>
                </c:pt>
                <c:pt idx="271">
                  <c:v>42034</c:v>
                </c:pt>
                <c:pt idx="272">
                  <c:v>42037</c:v>
                </c:pt>
                <c:pt idx="273">
                  <c:v>42038</c:v>
                </c:pt>
                <c:pt idx="274">
                  <c:v>42039</c:v>
                </c:pt>
                <c:pt idx="275">
                  <c:v>42040</c:v>
                </c:pt>
                <c:pt idx="276">
                  <c:v>42041</c:v>
                </c:pt>
                <c:pt idx="277">
                  <c:v>42044</c:v>
                </c:pt>
                <c:pt idx="278">
                  <c:v>42045</c:v>
                </c:pt>
                <c:pt idx="279">
                  <c:v>42046</c:v>
                </c:pt>
                <c:pt idx="280">
                  <c:v>42047</c:v>
                </c:pt>
                <c:pt idx="281">
                  <c:v>42048</c:v>
                </c:pt>
                <c:pt idx="282">
                  <c:v>42052</c:v>
                </c:pt>
                <c:pt idx="283">
                  <c:v>42053</c:v>
                </c:pt>
                <c:pt idx="284">
                  <c:v>42054</c:v>
                </c:pt>
                <c:pt idx="285">
                  <c:v>42055</c:v>
                </c:pt>
                <c:pt idx="286">
                  <c:v>42058</c:v>
                </c:pt>
                <c:pt idx="287">
                  <c:v>42059</c:v>
                </c:pt>
                <c:pt idx="288">
                  <c:v>42060</c:v>
                </c:pt>
                <c:pt idx="289">
                  <c:v>42061</c:v>
                </c:pt>
                <c:pt idx="290">
                  <c:v>42062</c:v>
                </c:pt>
                <c:pt idx="291">
                  <c:v>42065</c:v>
                </c:pt>
                <c:pt idx="292">
                  <c:v>42066</c:v>
                </c:pt>
                <c:pt idx="293">
                  <c:v>42067</c:v>
                </c:pt>
                <c:pt idx="294">
                  <c:v>42068</c:v>
                </c:pt>
                <c:pt idx="295">
                  <c:v>42069</c:v>
                </c:pt>
                <c:pt idx="296">
                  <c:v>42072</c:v>
                </c:pt>
                <c:pt idx="297">
                  <c:v>42073</c:v>
                </c:pt>
                <c:pt idx="298">
                  <c:v>42074</c:v>
                </c:pt>
                <c:pt idx="299">
                  <c:v>42075</c:v>
                </c:pt>
                <c:pt idx="300">
                  <c:v>42076</c:v>
                </c:pt>
                <c:pt idx="301">
                  <c:v>42079</c:v>
                </c:pt>
                <c:pt idx="302">
                  <c:v>42080</c:v>
                </c:pt>
                <c:pt idx="303">
                  <c:v>42081</c:v>
                </c:pt>
                <c:pt idx="304">
                  <c:v>42082</c:v>
                </c:pt>
                <c:pt idx="305">
                  <c:v>42083</c:v>
                </c:pt>
                <c:pt idx="306">
                  <c:v>42086</c:v>
                </c:pt>
                <c:pt idx="307">
                  <c:v>42087</c:v>
                </c:pt>
                <c:pt idx="308">
                  <c:v>42088</c:v>
                </c:pt>
                <c:pt idx="309">
                  <c:v>42089</c:v>
                </c:pt>
                <c:pt idx="310">
                  <c:v>42090</c:v>
                </c:pt>
                <c:pt idx="311">
                  <c:v>42093</c:v>
                </c:pt>
                <c:pt idx="312">
                  <c:v>42094</c:v>
                </c:pt>
                <c:pt idx="313">
                  <c:v>42095</c:v>
                </c:pt>
                <c:pt idx="314">
                  <c:v>42096</c:v>
                </c:pt>
                <c:pt idx="315">
                  <c:v>42100</c:v>
                </c:pt>
                <c:pt idx="316">
                  <c:v>42101</c:v>
                </c:pt>
                <c:pt idx="317">
                  <c:v>42102</c:v>
                </c:pt>
                <c:pt idx="318">
                  <c:v>42103</c:v>
                </c:pt>
                <c:pt idx="319">
                  <c:v>42104</c:v>
                </c:pt>
                <c:pt idx="320">
                  <c:v>42107</c:v>
                </c:pt>
                <c:pt idx="321">
                  <c:v>42108</c:v>
                </c:pt>
                <c:pt idx="322">
                  <c:v>42109</c:v>
                </c:pt>
                <c:pt idx="323">
                  <c:v>42110</c:v>
                </c:pt>
                <c:pt idx="324">
                  <c:v>42111</c:v>
                </c:pt>
                <c:pt idx="325">
                  <c:v>42114</c:v>
                </c:pt>
                <c:pt idx="326">
                  <c:v>42115</c:v>
                </c:pt>
                <c:pt idx="327">
                  <c:v>42116</c:v>
                </c:pt>
                <c:pt idx="328">
                  <c:v>42117</c:v>
                </c:pt>
                <c:pt idx="329">
                  <c:v>42118</c:v>
                </c:pt>
                <c:pt idx="330">
                  <c:v>42121</c:v>
                </c:pt>
                <c:pt idx="331">
                  <c:v>42122</c:v>
                </c:pt>
                <c:pt idx="332">
                  <c:v>42123</c:v>
                </c:pt>
                <c:pt idx="333">
                  <c:v>42124</c:v>
                </c:pt>
                <c:pt idx="334">
                  <c:v>42125</c:v>
                </c:pt>
                <c:pt idx="335">
                  <c:v>42128</c:v>
                </c:pt>
                <c:pt idx="336">
                  <c:v>42129</c:v>
                </c:pt>
                <c:pt idx="337">
                  <c:v>42130</c:v>
                </c:pt>
                <c:pt idx="338">
                  <c:v>42131</c:v>
                </c:pt>
                <c:pt idx="339">
                  <c:v>42132</c:v>
                </c:pt>
                <c:pt idx="340">
                  <c:v>42135</c:v>
                </c:pt>
                <c:pt idx="341">
                  <c:v>42136</c:v>
                </c:pt>
                <c:pt idx="342">
                  <c:v>42137</c:v>
                </c:pt>
                <c:pt idx="343">
                  <c:v>42138</c:v>
                </c:pt>
                <c:pt idx="344">
                  <c:v>42139</c:v>
                </c:pt>
                <c:pt idx="345">
                  <c:v>42142</c:v>
                </c:pt>
                <c:pt idx="346">
                  <c:v>42143</c:v>
                </c:pt>
                <c:pt idx="347">
                  <c:v>42144</c:v>
                </c:pt>
                <c:pt idx="348">
                  <c:v>42145</c:v>
                </c:pt>
                <c:pt idx="349">
                  <c:v>42146</c:v>
                </c:pt>
                <c:pt idx="350">
                  <c:v>42150</c:v>
                </c:pt>
                <c:pt idx="351">
                  <c:v>42151</c:v>
                </c:pt>
                <c:pt idx="352">
                  <c:v>42152</c:v>
                </c:pt>
                <c:pt idx="353">
                  <c:v>42153</c:v>
                </c:pt>
                <c:pt idx="354">
                  <c:v>42156</c:v>
                </c:pt>
                <c:pt idx="355">
                  <c:v>42157</c:v>
                </c:pt>
                <c:pt idx="356">
                  <c:v>42158</c:v>
                </c:pt>
                <c:pt idx="357">
                  <c:v>42159</c:v>
                </c:pt>
                <c:pt idx="358">
                  <c:v>42160</c:v>
                </c:pt>
                <c:pt idx="359">
                  <c:v>42163</c:v>
                </c:pt>
                <c:pt idx="360">
                  <c:v>42164</c:v>
                </c:pt>
                <c:pt idx="361">
                  <c:v>42165</c:v>
                </c:pt>
                <c:pt idx="362">
                  <c:v>42166</c:v>
                </c:pt>
                <c:pt idx="363">
                  <c:v>42167</c:v>
                </c:pt>
                <c:pt idx="364">
                  <c:v>42170</c:v>
                </c:pt>
                <c:pt idx="365">
                  <c:v>42171</c:v>
                </c:pt>
                <c:pt idx="366">
                  <c:v>42172</c:v>
                </c:pt>
                <c:pt idx="367">
                  <c:v>42173</c:v>
                </c:pt>
                <c:pt idx="368">
                  <c:v>42174</c:v>
                </c:pt>
                <c:pt idx="369">
                  <c:v>42177</c:v>
                </c:pt>
                <c:pt idx="370">
                  <c:v>42178</c:v>
                </c:pt>
                <c:pt idx="371">
                  <c:v>42179</c:v>
                </c:pt>
                <c:pt idx="372">
                  <c:v>42180</c:v>
                </c:pt>
                <c:pt idx="373">
                  <c:v>42181</c:v>
                </c:pt>
                <c:pt idx="374">
                  <c:v>42184</c:v>
                </c:pt>
                <c:pt idx="375">
                  <c:v>42185</c:v>
                </c:pt>
                <c:pt idx="376">
                  <c:v>42186</c:v>
                </c:pt>
                <c:pt idx="377">
                  <c:v>42187</c:v>
                </c:pt>
                <c:pt idx="378">
                  <c:v>42191</c:v>
                </c:pt>
                <c:pt idx="379">
                  <c:v>42192</c:v>
                </c:pt>
                <c:pt idx="380">
                  <c:v>42193</c:v>
                </c:pt>
                <c:pt idx="381">
                  <c:v>42194</c:v>
                </c:pt>
                <c:pt idx="382">
                  <c:v>42195</c:v>
                </c:pt>
                <c:pt idx="383">
                  <c:v>42198</c:v>
                </c:pt>
                <c:pt idx="384">
                  <c:v>42199</c:v>
                </c:pt>
                <c:pt idx="385">
                  <c:v>42200</c:v>
                </c:pt>
                <c:pt idx="386">
                  <c:v>42201</c:v>
                </c:pt>
                <c:pt idx="387">
                  <c:v>42202</c:v>
                </c:pt>
                <c:pt idx="388">
                  <c:v>42205</c:v>
                </c:pt>
                <c:pt idx="389">
                  <c:v>42206</c:v>
                </c:pt>
                <c:pt idx="390">
                  <c:v>42207</c:v>
                </c:pt>
                <c:pt idx="391">
                  <c:v>42208</c:v>
                </c:pt>
                <c:pt idx="392">
                  <c:v>42209</c:v>
                </c:pt>
                <c:pt idx="393">
                  <c:v>42212</c:v>
                </c:pt>
                <c:pt idx="394">
                  <c:v>42213</c:v>
                </c:pt>
                <c:pt idx="395">
                  <c:v>42214</c:v>
                </c:pt>
                <c:pt idx="396">
                  <c:v>42215</c:v>
                </c:pt>
                <c:pt idx="397">
                  <c:v>42216</c:v>
                </c:pt>
                <c:pt idx="398">
                  <c:v>42219</c:v>
                </c:pt>
                <c:pt idx="399">
                  <c:v>42220</c:v>
                </c:pt>
                <c:pt idx="400">
                  <c:v>42221</c:v>
                </c:pt>
                <c:pt idx="401">
                  <c:v>42222</c:v>
                </c:pt>
                <c:pt idx="402">
                  <c:v>42223</c:v>
                </c:pt>
                <c:pt idx="403">
                  <c:v>42226</c:v>
                </c:pt>
                <c:pt idx="404">
                  <c:v>42227</c:v>
                </c:pt>
                <c:pt idx="405">
                  <c:v>42228</c:v>
                </c:pt>
                <c:pt idx="406">
                  <c:v>42229</c:v>
                </c:pt>
                <c:pt idx="407">
                  <c:v>42230</c:v>
                </c:pt>
                <c:pt idx="408">
                  <c:v>42233</c:v>
                </c:pt>
                <c:pt idx="409">
                  <c:v>42234</c:v>
                </c:pt>
                <c:pt idx="410">
                  <c:v>42235</c:v>
                </c:pt>
                <c:pt idx="411">
                  <c:v>42236</c:v>
                </c:pt>
                <c:pt idx="412">
                  <c:v>42237</c:v>
                </c:pt>
                <c:pt idx="413">
                  <c:v>42240</c:v>
                </c:pt>
                <c:pt idx="414">
                  <c:v>42241</c:v>
                </c:pt>
                <c:pt idx="415">
                  <c:v>42242</c:v>
                </c:pt>
                <c:pt idx="416">
                  <c:v>42243</c:v>
                </c:pt>
                <c:pt idx="417">
                  <c:v>42244</c:v>
                </c:pt>
                <c:pt idx="418">
                  <c:v>42247</c:v>
                </c:pt>
                <c:pt idx="419">
                  <c:v>42248</c:v>
                </c:pt>
                <c:pt idx="420">
                  <c:v>42249</c:v>
                </c:pt>
                <c:pt idx="421">
                  <c:v>42250</c:v>
                </c:pt>
                <c:pt idx="422">
                  <c:v>42251</c:v>
                </c:pt>
                <c:pt idx="423">
                  <c:v>42255</c:v>
                </c:pt>
                <c:pt idx="424">
                  <c:v>42256</c:v>
                </c:pt>
                <c:pt idx="425">
                  <c:v>42257</c:v>
                </c:pt>
                <c:pt idx="426">
                  <c:v>42258</c:v>
                </c:pt>
                <c:pt idx="427">
                  <c:v>42261</c:v>
                </c:pt>
                <c:pt idx="428">
                  <c:v>42262</c:v>
                </c:pt>
                <c:pt idx="429">
                  <c:v>42263</c:v>
                </c:pt>
                <c:pt idx="430">
                  <c:v>42264</c:v>
                </c:pt>
                <c:pt idx="431">
                  <c:v>42265</c:v>
                </c:pt>
                <c:pt idx="432">
                  <c:v>42268</c:v>
                </c:pt>
                <c:pt idx="433">
                  <c:v>42269</c:v>
                </c:pt>
                <c:pt idx="434">
                  <c:v>42270</c:v>
                </c:pt>
                <c:pt idx="435">
                  <c:v>42271</c:v>
                </c:pt>
                <c:pt idx="436">
                  <c:v>42272</c:v>
                </c:pt>
                <c:pt idx="437">
                  <c:v>42275</c:v>
                </c:pt>
                <c:pt idx="438">
                  <c:v>42276</c:v>
                </c:pt>
                <c:pt idx="439">
                  <c:v>42277</c:v>
                </c:pt>
                <c:pt idx="440">
                  <c:v>42278</c:v>
                </c:pt>
                <c:pt idx="441">
                  <c:v>42279</c:v>
                </c:pt>
                <c:pt idx="442">
                  <c:v>42282</c:v>
                </c:pt>
                <c:pt idx="443">
                  <c:v>42283</c:v>
                </c:pt>
                <c:pt idx="444">
                  <c:v>42284</c:v>
                </c:pt>
                <c:pt idx="445">
                  <c:v>42285</c:v>
                </c:pt>
                <c:pt idx="446">
                  <c:v>42286</c:v>
                </c:pt>
                <c:pt idx="447">
                  <c:v>42289</c:v>
                </c:pt>
                <c:pt idx="448">
                  <c:v>42290</c:v>
                </c:pt>
                <c:pt idx="449">
                  <c:v>42291</c:v>
                </c:pt>
                <c:pt idx="450">
                  <c:v>42292</c:v>
                </c:pt>
                <c:pt idx="451">
                  <c:v>42293</c:v>
                </c:pt>
                <c:pt idx="452">
                  <c:v>42296</c:v>
                </c:pt>
                <c:pt idx="453">
                  <c:v>42297</c:v>
                </c:pt>
                <c:pt idx="454">
                  <c:v>42298</c:v>
                </c:pt>
                <c:pt idx="455">
                  <c:v>42299</c:v>
                </c:pt>
                <c:pt idx="456">
                  <c:v>42300</c:v>
                </c:pt>
                <c:pt idx="457">
                  <c:v>42303</c:v>
                </c:pt>
                <c:pt idx="458">
                  <c:v>42304</c:v>
                </c:pt>
                <c:pt idx="459">
                  <c:v>42305</c:v>
                </c:pt>
                <c:pt idx="460">
                  <c:v>42306</c:v>
                </c:pt>
                <c:pt idx="461">
                  <c:v>42307</c:v>
                </c:pt>
                <c:pt idx="462">
                  <c:v>42310</c:v>
                </c:pt>
                <c:pt idx="463">
                  <c:v>42311</c:v>
                </c:pt>
                <c:pt idx="464">
                  <c:v>42312</c:v>
                </c:pt>
                <c:pt idx="465">
                  <c:v>42313</c:v>
                </c:pt>
                <c:pt idx="466">
                  <c:v>42314</c:v>
                </c:pt>
                <c:pt idx="467">
                  <c:v>42317</c:v>
                </c:pt>
                <c:pt idx="468">
                  <c:v>42318</c:v>
                </c:pt>
                <c:pt idx="469">
                  <c:v>42319</c:v>
                </c:pt>
                <c:pt idx="470">
                  <c:v>42320</c:v>
                </c:pt>
                <c:pt idx="471">
                  <c:v>42321</c:v>
                </c:pt>
                <c:pt idx="472">
                  <c:v>42324</c:v>
                </c:pt>
                <c:pt idx="473">
                  <c:v>42325</c:v>
                </c:pt>
                <c:pt idx="474">
                  <c:v>42326</c:v>
                </c:pt>
                <c:pt idx="475">
                  <c:v>42327</c:v>
                </c:pt>
                <c:pt idx="476">
                  <c:v>42328</c:v>
                </c:pt>
                <c:pt idx="477">
                  <c:v>42331</c:v>
                </c:pt>
                <c:pt idx="478">
                  <c:v>42332</c:v>
                </c:pt>
                <c:pt idx="479">
                  <c:v>42333</c:v>
                </c:pt>
                <c:pt idx="480">
                  <c:v>42335</c:v>
                </c:pt>
                <c:pt idx="481">
                  <c:v>42338</c:v>
                </c:pt>
                <c:pt idx="482">
                  <c:v>42339</c:v>
                </c:pt>
                <c:pt idx="483">
                  <c:v>42340</c:v>
                </c:pt>
                <c:pt idx="484">
                  <c:v>42341</c:v>
                </c:pt>
                <c:pt idx="485">
                  <c:v>42342</c:v>
                </c:pt>
                <c:pt idx="486">
                  <c:v>42345</c:v>
                </c:pt>
                <c:pt idx="487">
                  <c:v>42346</c:v>
                </c:pt>
                <c:pt idx="488">
                  <c:v>42347</c:v>
                </c:pt>
                <c:pt idx="489">
                  <c:v>42348</c:v>
                </c:pt>
                <c:pt idx="490">
                  <c:v>42349</c:v>
                </c:pt>
                <c:pt idx="491">
                  <c:v>42352</c:v>
                </c:pt>
                <c:pt idx="492">
                  <c:v>42353</c:v>
                </c:pt>
                <c:pt idx="493">
                  <c:v>42354</c:v>
                </c:pt>
                <c:pt idx="494">
                  <c:v>42355</c:v>
                </c:pt>
                <c:pt idx="495">
                  <c:v>42356</c:v>
                </c:pt>
                <c:pt idx="496">
                  <c:v>42359</c:v>
                </c:pt>
                <c:pt idx="497">
                  <c:v>42360</c:v>
                </c:pt>
                <c:pt idx="498">
                  <c:v>42361</c:v>
                </c:pt>
                <c:pt idx="499">
                  <c:v>42362</c:v>
                </c:pt>
                <c:pt idx="500">
                  <c:v>42366</c:v>
                </c:pt>
                <c:pt idx="501">
                  <c:v>42367</c:v>
                </c:pt>
                <c:pt idx="502">
                  <c:v>42368</c:v>
                </c:pt>
                <c:pt idx="503">
                  <c:v>42369</c:v>
                </c:pt>
                <c:pt idx="504">
                  <c:v>42373</c:v>
                </c:pt>
                <c:pt idx="505">
                  <c:v>42374</c:v>
                </c:pt>
                <c:pt idx="506">
                  <c:v>42375</c:v>
                </c:pt>
                <c:pt idx="507">
                  <c:v>42376</c:v>
                </c:pt>
                <c:pt idx="508">
                  <c:v>42377</c:v>
                </c:pt>
                <c:pt idx="509">
                  <c:v>42380</c:v>
                </c:pt>
                <c:pt idx="510">
                  <c:v>42381</c:v>
                </c:pt>
                <c:pt idx="511">
                  <c:v>42382</c:v>
                </c:pt>
                <c:pt idx="512">
                  <c:v>42383</c:v>
                </c:pt>
                <c:pt idx="513">
                  <c:v>42384</c:v>
                </c:pt>
                <c:pt idx="514">
                  <c:v>42388</c:v>
                </c:pt>
                <c:pt idx="515">
                  <c:v>42389</c:v>
                </c:pt>
                <c:pt idx="516">
                  <c:v>42390</c:v>
                </c:pt>
                <c:pt idx="517">
                  <c:v>42391</c:v>
                </c:pt>
                <c:pt idx="518">
                  <c:v>42394</c:v>
                </c:pt>
                <c:pt idx="519">
                  <c:v>42395</c:v>
                </c:pt>
                <c:pt idx="520">
                  <c:v>42396</c:v>
                </c:pt>
                <c:pt idx="521">
                  <c:v>42397</c:v>
                </c:pt>
                <c:pt idx="522">
                  <c:v>42398</c:v>
                </c:pt>
                <c:pt idx="523">
                  <c:v>42401</c:v>
                </c:pt>
                <c:pt idx="524">
                  <c:v>42402</c:v>
                </c:pt>
                <c:pt idx="525">
                  <c:v>42403</c:v>
                </c:pt>
                <c:pt idx="526">
                  <c:v>42404</c:v>
                </c:pt>
                <c:pt idx="527">
                  <c:v>42405</c:v>
                </c:pt>
                <c:pt idx="528">
                  <c:v>42408</c:v>
                </c:pt>
                <c:pt idx="529">
                  <c:v>42409</c:v>
                </c:pt>
                <c:pt idx="530">
                  <c:v>42410</c:v>
                </c:pt>
                <c:pt idx="531">
                  <c:v>42411</c:v>
                </c:pt>
                <c:pt idx="532">
                  <c:v>42412</c:v>
                </c:pt>
                <c:pt idx="533">
                  <c:v>42416</c:v>
                </c:pt>
                <c:pt idx="534">
                  <c:v>42417</c:v>
                </c:pt>
                <c:pt idx="535">
                  <c:v>42418</c:v>
                </c:pt>
                <c:pt idx="536">
                  <c:v>42419</c:v>
                </c:pt>
                <c:pt idx="537">
                  <c:v>42422</c:v>
                </c:pt>
                <c:pt idx="538">
                  <c:v>42423</c:v>
                </c:pt>
                <c:pt idx="539">
                  <c:v>42424</c:v>
                </c:pt>
                <c:pt idx="540">
                  <c:v>42425</c:v>
                </c:pt>
                <c:pt idx="541">
                  <c:v>42426</c:v>
                </c:pt>
                <c:pt idx="542">
                  <c:v>42429</c:v>
                </c:pt>
                <c:pt idx="543">
                  <c:v>42430</c:v>
                </c:pt>
                <c:pt idx="544">
                  <c:v>42431</c:v>
                </c:pt>
                <c:pt idx="545">
                  <c:v>42432</c:v>
                </c:pt>
                <c:pt idx="546">
                  <c:v>42433</c:v>
                </c:pt>
                <c:pt idx="547">
                  <c:v>42436</c:v>
                </c:pt>
                <c:pt idx="548">
                  <c:v>42437</c:v>
                </c:pt>
                <c:pt idx="549">
                  <c:v>42438</c:v>
                </c:pt>
                <c:pt idx="550">
                  <c:v>42439</c:v>
                </c:pt>
                <c:pt idx="551">
                  <c:v>42440</c:v>
                </c:pt>
                <c:pt idx="552">
                  <c:v>42443</c:v>
                </c:pt>
                <c:pt idx="553">
                  <c:v>42444</c:v>
                </c:pt>
                <c:pt idx="554">
                  <c:v>42445</c:v>
                </c:pt>
                <c:pt idx="555">
                  <c:v>42446</c:v>
                </c:pt>
                <c:pt idx="556">
                  <c:v>42447</c:v>
                </c:pt>
                <c:pt idx="557">
                  <c:v>42450</c:v>
                </c:pt>
                <c:pt idx="558">
                  <c:v>42451</c:v>
                </c:pt>
                <c:pt idx="559">
                  <c:v>42452</c:v>
                </c:pt>
                <c:pt idx="560">
                  <c:v>42453</c:v>
                </c:pt>
                <c:pt idx="561">
                  <c:v>42457</c:v>
                </c:pt>
                <c:pt idx="562">
                  <c:v>42458</c:v>
                </c:pt>
                <c:pt idx="563">
                  <c:v>42459</c:v>
                </c:pt>
                <c:pt idx="564">
                  <c:v>42460</c:v>
                </c:pt>
                <c:pt idx="565">
                  <c:v>42461</c:v>
                </c:pt>
                <c:pt idx="566">
                  <c:v>42464</c:v>
                </c:pt>
                <c:pt idx="567">
                  <c:v>42465</c:v>
                </c:pt>
                <c:pt idx="568">
                  <c:v>42466</c:v>
                </c:pt>
                <c:pt idx="569">
                  <c:v>42467</c:v>
                </c:pt>
                <c:pt idx="570">
                  <c:v>42468</c:v>
                </c:pt>
                <c:pt idx="571">
                  <c:v>42471</c:v>
                </c:pt>
                <c:pt idx="572">
                  <c:v>42472</c:v>
                </c:pt>
                <c:pt idx="573">
                  <c:v>42473</c:v>
                </c:pt>
                <c:pt idx="574">
                  <c:v>42474</c:v>
                </c:pt>
                <c:pt idx="575">
                  <c:v>42475</c:v>
                </c:pt>
                <c:pt idx="576">
                  <c:v>42478</c:v>
                </c:pt>
                <c:pt idx="577">
                  <c:v>42479</c:v>
                </c:pt>
                <c:pt idx="578">
                  <c:v>42480</c:v>
                </c:pt>
                <c:pt idx="579">
                  <c:v>42481</c:v>
                </c:pt>
                <c:pt idx="580">
                  <c:v>42482</c:v>
                </c:pt>
                <c:pt idx="581">
                  <c:v>42485</c:v>
                </c:pt>
                <c:pt idx="582">
                  <c:v>42486</c:v>
                </c:pt>
                <c:pt idx="583">
                  <c:v>42487</c:v>
                </c:pt>
                <c:pt idx="584">
                  <c:v>42488</c:v>
                </c:pt>
                <c:pt idx="585">
                  <c:v>42489</c:v>
                </c:pt>
                <c:pt idx="586">
                  <c:v>42492</c:v>
                </c:pt>
                <c:pt idx="587">
                  <c:v>42493</c:v>
                </c:pt>
                <c:pt idx="588">
                  <c:v>42494</c:v>
                </c:pt>
                <c:pt idx="589">
                  <c:v>42495</c:v>
                </c:pt>
                <c:pt idx="590">
                  <c:v>42496</c:v>
                </c:pt>
                <c:pt idx="591">
                  <c:v>42499</c:v>
                </c:pt>
                <c:pt idx="592">
                  <c:v>42500</c:v>
                </c:pt>
                <c:pt idx="593">
                  <c:v>42501</c:v>
                </c:pt>
                <c:pt idx="594">
                  <c:v>42502</c:v>
                </c:pt>
                <c:pt idx="595">
                  <c:v>42503</c:v>
                </c:pt>
                <c:pt idx="596">
                  <c:v>42506</c:v>
                </c:pt>
                <c:pt idx="597">
                  <c:v>42507</c:v>
                </c:pt>
                <c:pt idx="598">
                  <c:v>42508</c:v>
                </c:pt>
                <c:pt idx="599">
                  <c:v>42509</c:v>
                </c:pt>
                <c:pt idx="600">
                  <c:v>42510</c:v>
                </c:pt>
                <c:pt idx="601">
                  <c:v>42513</c:v>
                </c:pt>
                <c:pt idx="602">
                  <c:v>42514</c:v>
                </c:pt>
                <c:pt idx="603">
                  <c:v>42515</c:v>
                </c:pt>
                <c:pt idx="604">
                  <c:v>42516</c:v>
                </c:pt>
                <c:pt idx="605">
                  <c:v>42517</c:v>
                </c:pt>
                <c:pt idx="606">
                  <c:v>42521</c:v>
                </c:pt>
                <c:pt idx="607">
                  <c:v>42522</c:v>
                </c:pt>
                <c:pt idx="608">
                  <c:v>42523</c:v>
                </c:pt>
                <c:pt idx="609">
                  <c:v>42524</c:v>
                </c:pt>
                <c:pt idx="610">
                  <c:v>42527</c:v>
                </c:pt>
                <c:pt idx="611">
                  <c:v>42528</c:v>
                </c:pt>
                <c:pt idx="612">
                  <c:v>42529</c:v>
                </c:pt>
                <c:pt idx="613">
                  <c:v>42530</c:v>
                </c:pt>
                <c:pt idx="614">
                  <c:v>42531</c:v>
                </c:pt>
                <c:pt idx="615">
                  <c:v>42534</c:v>
                </c:pt>
                <c:pt idx="616">
                  <c:v>42535</c:v>
                </c:pt>
                <c:pt idx="617">
                  <c:v>42536</c:v>
                </c:pt>
                <c:pt idx="618">
                  <c:v>42537</c:v>
                </c:pt>
                <c:pt idx="619">
                  <c:v>42538</c:v>
                </c:pt>
                <c:pt idx="620">
                  <c:v>42541</c:v>
                </c:pt>
                <c:pt idx="621">
                  <c:v>42542</c:v>
                </c:pt>
                <c:pt idx="622">
                  <c:v>42543</c:v>
                </c:pt>
                <c:pt idx="623">
                  <c:v>42544</c:v>
                </c:pt>
                <c:pt idx="624">
                  <c:v>42545</c:v>
                </c:pt>
                <c:pt idx="625">
                  <c:v>42548</c:v>
                </c:pt>
                <c:pt idx="626">
                  <c:v>42549</c:v>
                </c:pt>
                <c:pt idx="627">
                  <c:v>42550</c:v>
                </c:pt>
                <c:pt idx="628">
                  <c:v>42551</c:v>
                </c:pt>
                <c:pt idx="629">
                  <c:v>42552</c:v>
                </c:pt>
                <c:pt idx="630">
                  <c:v>42556</c:v>
                </c:pt>
                <c:pt idx="631">
                  <c:v>42557</c:v>
                </c:pt>
                <c:pt idx="632">
                  <c:v>42558</c:v>
                </c:pt>
                <c:pt idx="633">
                  <c:v>42559</c:v>
                </c:pt>
                <c:pt idx="634">
                  <c:v>42562</c:v>
                </c:pt>
                <c:pt idx="635">
                  <c:v>42563</c:v>
                </c:pt>
                <c:pt idx="636">
                  <c:v>42564</c:v>
                </c:pt>
                <c:pt idx="637">
                  <c:v>42565</c:v>
                </c:pt>
                <c:pt idx="638">
                  <c:v>42566</c:v>
                </c:pt>
                <c:pt idx="639">
                  <c:v>42569</c:v>
                </c:pt>
                <c:pt idx="640">
                  <c:v>42570</c:v>
                </c:pt>
                <c:pt idx="641">
                  <c:v>42571</c:v>
                </c:pt>
                <c:pt idx="642">
                  <c:v>42572</c:v>
                </c:pt>
                <c:pt idx="643">
                  <c:v>42573</c:v>
                </c:pt>
                <c:pt idx="644">
                  <c:v>42576</c:v>
                </c:pt>
                <c:pt idx="645">
                  <c:v>42577</c:v>
                </c:pt>
                <c:pt idx="646">
                  <c:v>42578</c:v>
                </c:pt>
                <c:pt idx="647">
                  <c:v>42579</c:v>
                </c:pt>
                <c:pt idx="648">
                  <c:v>42580</c:v>
                </c:pt>
                <c:pt idx="649">
                  <c:v>42583</c:v>
                </c:pt>
                <c:pt idx="650">
                  <c:v>42584</c:v>
                </c:pt>
                <c:pt idx="651">
                  <c:v>42585</c:v>
                </c:pt>
                <c:pt idx="652">
                  <c:v>42586</c:v>
                </c:pt>
                <c:pt idx="653">
                  <c:v>42587</c:v>
                </c:pt>
                <c:pt idx="654">
                  <c:v>42590</c:v>
                </c:pt>
                <c:pt idx="655">
                  <c:v>42591</c:v>
                </c:pt>
                <c:pt idx="656">
                  <c:v>42592</c:v>
                </c:pt>
                <c:pt idx="657">
                  <c:v>42593</c:v>
                </c:pt>
                <c:pt idx="658">
                  <c:v>42594</c:v>
                </c:pt>
                <c:pt idx="659">
                  <c:v>42597</c:v>
                </c:pt>
                <c:pt idx="660">
                  <c:v>42598</c:v>
                </c:pt>
                <c:pt idx="661">
                  <c:v>42599</c:v>
                </c:pt>
                <c:pt idx="662">
                  <c:v>42600</c:v>
                </c:pt>
                <c:pt idx="663">
                  <c:v>42601</c:v>
                </c:pt>
                <c:pt idx="664">
                  <c:v>42604</c:v>
                </c:pt>
                <c:pt idx="665">
                  <c:v>42605</c:v>
                </c:pt>
                <c:pt idx="666">
                  <c:v>42606</c:v>
                </c:pt>
                <c:pt idx="667">
                  <c:v>42607</c:v>
                </c:pt>
                <c:pt idx="668">
                  <c:v>42608</c:v>
                </c:pt>
                <c:pt idx="669">
                  <c:v>42611</c:v>
                </c:pt>
                <c:pt idx="670">
                  <c:v>42612</c:v>
                </c:pt>
                <c:pt idx="671">
                  <c:v>42613</c:v>
                </c:pt>
                <c:pt idx="672">
                  <c:v>42614</c:v>
                </c:pt>
                <c:pt idx="673">
                  <c:v>42615</c:v>
                </c:pt>
                <c:pt idx="674">
                  <c:v>42619</c:v>
                </c:pt>
                <c:pt idx="675">
                  <c:v>42620</c:v>
                </c:pt>
                <c:pt idx="676">
                  <c:v>42621</c:v>
                </c:pt>
                <c:pt idx="677">
                  <c:v>42622</c:v>
                </c:pt>
                <c:pt idx="678">
                  <c:v>42625</c:v>
                </c:pt>
                <c:pt idx="679">
                  <c:v>42626</c:v>
                </c:pt>
                <c:pt idx="680">
                  <c:v>42627</c:v>
                </c:pt>
                <c:pt idx="681">
                  <c:v>42628</c:v>
                </c:pt>
                <c:pt idx="682">
                  <c:v>42629</c:v>
                </c:pt>
                <c:pt idx="683">
                  <c:v>42632</c:v>
                </c:pt>
                <c:pt idx="684">
                  <c:v>42633</c:v>
                </c:pt>
                <c:pt idx="685">
                  <c:v>42634</c:v>
                </c:pt>
                <c:pt idx="686">
                  <c:v>42635</c:v>
                </c:pt>
                <c:pt idx="687">
                  <c:v>42636</c:v>
                </c:pt>
                <c:pt idx="688">
                  <c:v>42639</c:v>
                </c:pt>
                <c:pt idx="689">
                  <c:v>42640</c:v>
                </c:pt>
                <c:pt idx="690">
                  <c:v>42641</c:v>
                </c:pt>
                <c:pt idx="691">
                  <c:v>42642</c:v>
                </c:pt>
                <c:pt idx="692">
                  <c:v>42643</c:v>
                </c:pt>
                <c:pt idx="693">
                  <c:v>42646</c:v>
                </c:pt>
                <c:pt idx="694">
                  <c:v>42647</c:v>
                </c:pt>
                <c:pt idx="695">
                  <c:v>42648</c:v>
                </c:pt>
                <c:pt idx="696">
                  <c:v>42649</c:v>
                </c:pt>
                <c:pt idx="697">
                  <c:v>42650</c:v>
                </c:pt>
                <c:pt idx="698">
                  <c:v>42654</c:v>
                </c:pt>
                <c:pt idx="699">
                  <c:v>42655</c:v>
                </c:pt>
                <c:pt idx="700">
                  <c:v>42656</c:v>
                </c:pt>
                <c:pt idx="701">
                  <c:v>42657</c:v>
                </c:pt>
                <c:pt idx="702">
                  <c:v>42660</c:v>
                </c:pt>
                <c:pt idx="703">
                  <c:v>42661</c:v>
                </c:pt>
                <c:pt idx="704">
                  <c:v>42662</c:v>
                </c:pt>
                <c:pt idx="705">
                  <c:v>42663</c:v>
                </c:pt>
                <c:pt idx="706">
                  <c:v>42664</c:v>
                </c:pt>
                <c:pt idx="707">
                  <c:v>42667</c:v>
                </c:pt>
                <c:pt idx="708">
                  <c:v>42668</c:v>
                </c:pt>
                <c:pt idx="709">
                  <c:v>42669</c:v>
                </c:pt>
                <c:pt idx="710">
                  <c:v>42670</c:v>
                </c:pt>
                <c:pt idx="711">
                  <c:v>42671</c:v>
                </c:pt>
                <c:pt idx="712">
                  <c:v>42674</c:v>
                </c:pt>
                <c:pt idx="713">
                  <c:v>42675</c:v>
                </c:pt>
                <c:pt idx="714">
                  <c:v>42676</c:v>
                </c:pt>
                <c:pt idx="715">
                  <c:v>42677</c:v>
                </c:pt>
                <c:pt idx="716">
                  <c:v>42678</c:v>
                </c:pt>
                <c:pt idx="717">
                  <c:v>42681</c:v>
                </c:pt>
                <c:pt idx="718">
                  <c:v>42682</c:v>
                </c:pt>
                <c:pt idx="719">
                  <c:v>42683</c:v>
                </c:pt>
                <c:pt idx="720">
                  <c:v>42684</c:v>
                </c:pt>
                <c:pt idx="721">
                  <c:v>42688</c:v>
                </c:pt>
                <c:pt idx="722">
                  <c:v>42689</c:v>
                </c:pt>
                <c:pt idx="723">
                  <c:v>42690</c:v>
                </c:pt>
                <c:pt idx="724">
                  <c:v>42691</c:v>
                </c:pt>
                <c:pt idx="725">
                  <c:v>42692</c:v>
                </c:pt>
                <c:pt idx="726">
                  <c:v>42695</c:v>
                </c:pt>
                <c:pt idx="727">
                  <c:v>42696</c:v>
                </c:pt>
                <c:pt idx="728">
                  <c:v>42697</c:v>
                </c:pt>
                <c:pt idx="729">
                  <c:v>42699</c:v>
                </c:pt>
                <c:pt idx="730">
                  <c:v>42702</c:v>
                </c:pt>
                <c:pt idx="731">
                  <c:v>42703</c:v>
                </c:pt>
                <c:pt idx="732">
                  <c:v>42704</c:v>
                </c:pt>
                <c:pt idx="733">
                  <c:v>42705</c:v>
                </c:pt>
                <c:pt idx="734">
                  <c:v>42706</c:v>
                </c:pt>
                <c:pt idx="735">
                  <c:v>42709</c:v>
                </c:pt>
                <c:pt idx="736">
                  <c:v>42710</c:v>
                </c:pt>
                <c:pt idx="737">
                  <c:v>42711</c:v>
                </c:pt>
                <c:pt idx="738">
                  <c:v>42712</c:v>
                </c:pt>
                <c:pt idx="739">
                  <c:v>42713</c:v>
                </c:pt>
                <c:pt idx="740">
                  <c:v>42716</c:v>
                </c:pt>
                <c:pt idx="741">
                  <c:v>42717</c:v>
                </c:pt>
                <c:pt idx="742">
                  <c:v>42718</c:v>
                </c:pt>
                <c:pt idx="743">
                  <c:v>42719</c:v>
                </c:pt>
                <c:pt idx="744">
                  <c:v>42720</c:v>
                </c:pt>
                <c:pt idx="745">
                  <c:v>42723</c:v>
                </c:pt>
                <c:pt idx="746">
                  <c:v>42724</c:v>
                </c:pt>
                <c:pt idx="747">
                  <c:v>42725</c:v>
                </c:pt>
                <c:pt idx="748">
                  <c:v>42726</c:v>
                </c:pt>
                <c:pt idx="749">
                  <c:v>42727</c:v>
                </c:pt>
                <c:pt idx="750">
                  <c:v>42731</c:v>
                </c:pt>
                <c:pt idx="751">
                  <c:v>42732</c:v>
                </c:pt>
                <c:pt idx="752">
                  <c:v>42733</c:v>
                </c:pt>
                <c:pt idx="753">
                  <c:v>42734</c:v>
                </c:pt>
                <c:pt idx="754">
                  <c:v>42738</c:v>
                </c:pt>
                <c:pt idx="755">
                  <c:v>42739</c:v>
                </c:pt>
                <c:pt idx="756">
                  <c:v>42740</c:v>
                </c:pt>
                <c:pt idx="757">
                  <c:v>42741</c:v>
                </c:pt>
                <c:pt idx="758">
                  <c:v>42744</c:v>
                </c:pt>
                <c:pt idx="759">
                  <c:v>42745</c:v>
                </c:pt>
                <c:pt idx="760">
                  <c:v>42746</c:v>
                </c:pt>
                <c:pt idx="761">
                  <c:v>42747</c:v>
                </c:pt>
                <c:pt idx="762">
                  <c:v>42748</c:v>
                </c:pt>
                <c:pt idx="763">
                  <c:v>42752</c:v>
                </c:pt>
                <c:pt idx="764">
                  <c:v>42753</c:v>
                </c:pt>
                <c:pt idx="765">
                  <c:v>42754</c:v>
                </c:pt>
                <c:pt idx="766">
                  <c:v>42755</c:v>
                </c:pt>
                <c:pt idx="767">
                  <c:v>42758</c:v>
                </c:pt>
                <c:pt idx="768">
                  <c:v>42759</c:v>
                </c:pt>
                <c:pt idx="769">
                  <c:v>42760</c:v>
                </c:pt>
                <c:pt idx="770">
                  <c:v>42761</c:v>
                </c:pt>
                <c:pt idx="771">
                  <c:v>42762</c:v>
                </c:pt>
                <c:pt idx="772">
                  <c:v>42765</c:v>
                </c:pt>
                <c:pt idx="773">
                  <c:v>42766</c:v>
                </c:pt>
                <c:pt idx="774">
                  <c:v>42767</c:v>
                </c:pt>
                <c:pt idx="775">
                  <c:v>42768</c:v>
                </c:pt>
                <c:pt idx="776">
                  <c:v>42769</c:v>
                </c:pt>
                <c:pt idx="777">
                  <c:v>42772</c:v>
                </c:pt>
                <c:pt idx="778">
                  <c:v>42773</c:v>
                </c:pt>
                <c:pt idx="779">
                  <c:v>42774</c:v>
                </c:pt>
                <c:pt idx="780">
                  <c:v>42775</c:v>
                </c:pt>
                <c:pt idx="781">
                  <c:v>42776</c:v>
                </c:pt>
                <c:pt idx="782">
                  <c:v>42779</c:v>
                </c:pt>
                <c:pt idx="783">
                  <c:v>42780</c:v>
                </c:pt>
                <c:pt idx="784">
                  <c:v>42781</c:v>
                </c:pt>
                <c:pt idx="785">
                  <c:v>42782</c:v>
                </c:pt>
                <c:pt idx="786">
                  <c:v>42783</c:v>
                </c:pt>
                <c:pt idx="787">
                  <c:v>42787</c:v>
                </c:pt>
                <c:pt idx="788">
                  <c:v>42788</c:v>
                </c:pt>
                <c:pt idx="789">
                  <c:v>42789</c:v>
                </c:pt>
                <c:pt idx="790">
                  <c:v>42790</c:v>
                </c:pt>
                <c:pt idx="791">
                  <c:v>42793</c:v>
                </c:pt>
                <c:pt idx="792">
                  <c:v>42794</c:v>
                </c:pt>
                <c:pt idx="793">
                  <c:v>42795</c:v>
                </c:pt>
                <c:pt idx="794">
                  <c:v>42796</c:v>
                </c:pt>
                <c:pt idx="795">
                  <c:v>42797</c:v>
                </c:pt>
                <c:pt idx="796">
                  <c:v>42800</c:v>
                </c:pt>
                <c:pt idx="797">
                  <c:v>42801</c:v>
                </c:pt>
                <c:pt idx="798">
                  <c:v>42802</c:v>
                </c:pt>
                <c:pt idx="799">
                  <c:v>42803</c:v>
                </c:pt>
                <c:pt idx="800">
                  <c:v>42804</c:v>
                </c:pt>
                <c:pt idx="801">
                  <c:v>42807</c:v>
                </c:pt>
                <c:pt idx="802">
                  <c:v>42808</c:v>
                </c:pt>
                <c:pt idx="803">
                  <c:v>42809</c:v>
                </c:pt>
                <c:pt idx="804">
                  <c:v>42810</c:v>
                </c:pt>
                <c:pt idx="805">
                  <c:v>42811</c:v>
                </c:pt>
                <c:pt idx="806">
                  <c:v>42814</c:v>
                </c:pt>
                <c:pt idx="807">
                  <c:v>42815</c:v>
                </c:pt>
                <c:pt idx="808">
                  <c:v>42816</c:v>
                </c:pt>
                <c:pt idx="809">
                  <c:v>42817</c:v>
                </c:pt>
                <c:pt idx="810">
                  <c:v>42818</c:v>
                </c:pt>
                <c:pt idx="811">
                  <c:v>42821</c:v>
                </c:pt>
                <c:pt idx="812">
                  <c:v>42822</c:v>
                </c:pt>
                <c:pt idx="813">
                  <c:v>42823</c:v>
                </c:pt>
                <c:pt idx="814">
                  <c:v>42824</c:v>
                </c:pt>
                <c:pt idx="815">
                  <c:v>42825</c:v>
                </c:pt>
                <c:pt idx="816">
                  <c:v>42828</c:v>
                </c:pt>
                <c:pt idx="817">
                  <c:v>42829</c:v>
                </c:pt>
                <c:pt idx="818">
                  <c:v>42830</c:v>
                </c:pt>
                <c:pt idx="819">
                  <c:v>42831</c:v>
                </c:pt>
                <c:pt idx="820">
                  <c:v>42832</c:v>
                </c:pt>
                <c:pt idx="821">
                  <c:v>42835</c:v>
                </c:pt>
                <c:pt idx="822">
                  <c:v>42836</c:v>
                </c:pt>
                <c:pt idx="823">
                  <c:v>42837</c:v>
                </c:pt>
                <c:pt idx="824">
                  <c:v>42838</c:v>
                </c:pt>
                <c:pt idx="825">
                  <c:v>42842</c:v>
                </c:pt>
                <c:pt idx="826">
                  <c:v>42843</c:v>
                </c:pt>
                <c:pt idx="827">
                  <c:v>42844</c:v>
                </c:pt>
                <c:pt idx="828">
                  <c:v>42845</c:v>
                </c:pt>
                <c:pt idx="829">
                  <c:v>42846</c:v>
                </c:pt>
                <c:pt idx="830">
                  <c:v>42849</c:v>
                </c:pt>
                <c:pt idx="831">
                  <c:v>42850</c:v>
                </c:pt>
                <c:pt idx="832">
                  <c:v>42851</c:v>
                </c:pt>
                <c:pt idx="833">
                  <c:v>42852</c:v>
                </c:pt>
                <c:pt idx="834">
                  <c:v>42853</c:v>
                </c:pt>
                <c:pt idx="835">
                  <c:v>42856</c:v>
                </c:pt>
                <c:pt idx="836">
                  <c:v>42857</c:v>
                </c:pt>
                <c:pt idx="837">
                  <c:v>42858</c:v>
                </c:pt>
                <c:pt idx="838">
                  <c:v>42859</c:v>
                </c:pt>
                <c:pt idx="839">
                  <c:v>42860</c:v>
                </c:pt>
                <c:pt idx="840">
                  <c:v>42863</c:v>
                </c:pt>
                <c:pt idx="841">
                  <c:v>42864</c:v>
                </c:pt>
                <c:pt idx="842">
                  <c:v>42865</c:v>
                </c:pt>
                <c:pt idx="843">
                  <c:v>42866</c:v>
                </c:pt>
                <c:pt idx="844">
                  <c:v>42867</c:v>
                </c:pt>
                <c:pt idx="845">
                  <c:v>42870</c:v>
                </c:pt>
                <c:pt idx="846">
                  <c:v>42871</c:v>
                </c:pt>
                <c:pt idx="847">
                  <c:v>42872</c:v>
                </c:pt>
                <c:pt idx="848">
                  <c:v>42873</c:v>
                </c:pt>
                <c:pt idx="849">
                  <c:v>42874</c:v>
                </c:pt>
                <c:pt idx="850">
                  <c:v>42877</c:v>
                </c:pt>
                <c:pt idx="851">
                  <c:v>42878</c:v>
                </c:pt>
                <c:pt idx="852">
                  <c:v>42879</c:v>
                </c:pt>
                <c:pt idx="853">
                  <c:v>42880</c:v>
                </c:pt>
                <c:pt idx="854">
                  <c:v>42881</c:v>
                </c:pt>
                <c:pt idx="855">
                  <c:v>42885</c:v>
                </c:pt>
                <c:pt idx="856">
                  <c:v>42886</c:v>
                </c:pt>
                <c:pt idx="857">
                  <c:v>42887</c:v>
                </c:pt>
                <c:pt idx="858">
                  <c:v>42888</c:v>
                </c:pt>
                <c:pt idx="859">
                  <c:v>42891</c:v>
                </c:pt>
                <c:pt idx="860">
                  <c:v>42892</c:v>
                </c:pt>
                <c:pt idx="861">
                  <c:v>42893</c:v>
                </c:pt>
                <c:pt idx="862">
                  <c:v>42894</c:v>
                </c:pt>
                <c:pt idx="863">
                  <c:v>42895</c:v>
                </c:pt>
                <c:pt idx="864">
                  <c:v>42898</c:v>
                </c:pt>
                <c:pt idx="865">
                  <c:v>42899</c:v>
                </c:pt>
                <c:pt idx="866">
                  <c:v>42900</c:v>
                </c:pt>
                <c:pt idx="867">
                  <c:v>42901</c:v>
                </c:pt>
                <c:pt idx="868">
                  <c:v>42902</c:v>
                </c:pt>
                <c:pt idx="869">
                  <c:v>42905</c:v>
                </c:pt>
                <c:pt idx="870">
                  <c:v>42906</c:v>
                </c:pt>
                <c:pt idx="871">
                  <c:v>42907</c:v>
                </c:pt>
                <c:pt idx="872">
                  <c:v>42908</c:v>
                </c:pt>
                <c:pt idx="873">
                  <c:v>42909</c:v>
                </c:pt>
                <c:pt idx="874">
                  <c:v>42912</c:v>
                </c:pt>
                <c:pt idx="875">
                  <c:v>42913</c:v>
                </c:pt>
                <c:pt idx="876">
                  <c:v>42914</c:v>
                </c:pt>
                <c:pt idx="877">
                  <c:v>42915</c:v>
                </c:pt>
                <c:pt idx="878">
                  <c:v>42916</c:v>
                </c:pt>
                <c:pt idx="879">
                  <c:v>42919</c:v>
                </c:pt>
                <c:pt idx="880">
                  <c:v>42921</c:v>
                </c:pt>
                <c:pt idx="881">
                  <c:v>42922</c:v>
                </c:pt>
                <c:pt idx="882">
                  <c:v>42923</c:v>
                </c:pt>
                <c:pt idx="883">
                  <c:v>42926</c:v>
                </c:pt>
                <c:pt idx="884">
                  <c:v>42927</c:v>
                </c:pt>
                <c:pt idx="885">
                  <c:v>42928</c:v>
                </c:pt>
                <c:pt idx="886">
                  <c:v>42929</c:v>
                </c:pt>
                <c:pt idx="887">
                  <c:v>42930</c:v>
                </c:pt>
                <c:pt idx="888">
                  <c:v>42933</c:v>
                </c:pt>
                <c:pt idx="889">
                  <c:v>42934</c:v>
                </c:pt>
                <c:pt idx="890">
                  <c:v>42935</c:v>
                </c:pt>
                <c:pt idx="891">
                  <c:v>42936</c:v>
                </c:pt>
                <c:pt idx="892">
                  <c:v>42937</c:v>
                </c:pt>
                <c:pt idx="893">
                  <c:v>42940</c:v>
                </c:pt>
                <c:pt idx="894">
                  <c:v>42941</c:v>
                </c:pt>
                <c:pt idx="895">
                  <c:v>42942</c:v>
                </c:pt>
                <c:pt idx="896">
                  <c:v>42943</c:v>
                </c:pt>
                <c:pt idx="897">
                  <c:v>42944</c:v>
                </c:pt>
                <c:pt idx="898">
                  <c:v>42947</c:v>
                </c:pt>
                <c:pt idx="899">
                  <c:v>42948</c:v>
                </c:pt>
                <c:pt idx="900">
                  <c:v>42949</c:v>
                </c:pt>
                <c:pt idx="901">
                  <c:v>42950</c:v>
                </c:pt>
                <c:pt idx="902">
                  <c:v>42951</c:v>
                </c:pt>
                <c:pt idx="903">
                  <c:v>42954</c:v>
                </c:pt>
                <c:pt idx="904">
                  <c:v>42955</c:v>
                </c:pt>
                <c:pt idx="905">
                  <c:v>42956</c:v>
                </c:pt>
                <c:pt idx="906">
                  <c:v>42957</c:v>
                </c:pt>
                <c:pt idx="907">
                  <c:v>42958</c:v>
                </c:pt>
                <c:pt idx="908">
                  <c:v>42961</c:v>
                </c:pt>
                <c:pt idx="909">
                  <c:v>42962</c:v>
                </c:pt>
                <c:pt idx="910">
                  <c:v>42963</c:v>
                </c:pt>
                <c:pt idx="911">
                  <c:v>42964</c:v>
                </c:pt>
                <c:pt idx="912">
                  <c:v>42965</c:v>
                </c:pt>
                <c:pt idx="913">
                  <c:v>42968</c:v>
                </c:pt>
                <c:pt idx="914">
                  <c:v>42969</c:v>
                </c:pt>
                <c:pt idx="915">
                  <c:v>42970</c:v>
                </c:pt>
                <c:pt idx="916">
                  <c:v>42971</c:v>
                </c:pt>
                <c:pt idx="917">
                  <c:v>42972</c:v>
                </c:pt>
                <c:pt idx="918">
                  <c:v>42975</c:v>
                </c:pt>
                <c:pt idx="919">
                  <c:v>42976</c:v>
                </c:pt>
                <c:pt idx="920">
                  <c:v>42977</c:v>
                </c:pt>
                <c:pt idx="921">
                  <c:v>42978</c:v>
                </c:pt>
                <c:pt idx="922">
                  <c:v>42979</c:v>
                </c:pt>
                <c:pt idx="923">
                  <c:v>42983</c:v>
                </c:pt>
                <c:pt idx="924">
                  <c:v>42984</c:v>
                </c:pt>
                <c:pt idx="925">
                  <c:v>42985</c:v>
                </c:pt>
                <c:pt idx="926">
                  <c:v>42986</c:v>
                </c:pt>
                <c:pt idx="927">
                  <c:v>42989</c:v>
                </c:pt>
                <c:pt idx="928">
                  <c:v>42990</c:v>
                </c:pt>
                <c:pt idx="929">
                  <c:v>42991</c:v>
                </c:pt>
                <c:pt idx="930">
                  <c:v>42992</c:v>
                </c:pt>
                <c:pt idx="931">
                  <c:v>42993</c:v>
                </c:pt>
                <c:pt idx="932">
                  <c:v>42996</c:v>
                </c:pt>
                <c:pt idx="933">
                  <c:v>42997</c:v>
                </c:pt>
                <c:pt idx="934">
                  <c:v>42998</c:v>
                </c:pt>
                <c:pt idx="935">
                  <c:v>42999</c:v>
                </c:pt>
                <c:pt idx="936">
                  <c:v>43000</c:v>
                </c:pt>
                <c:pt idx="937">
                  <c:v>43003</c:v>
                </c:pt>
                <c:pt idx="938">
                  <c:v>43004</c:v>
                </c:pt>
                <c:pt idx="939">
                  <c:v>43005</c:v>
                </c:pt>
                <c:pt idx="940">
                  <c:v>43006</c:v>
                </c:pt>
                <c:pt idx="941">
                  <c:v>43007</c:v>
                </c:pt>
                <c:pt idx="942">
                  <c:v>43010</c:v>
                </c:pt>
                <c:pt idx="943">
                  <c:v>43011</c:v>
                </c:pt>
                <c:pt idx="944">
                  <c:v>43012</c:v>
                </c:pt>
                <c:pt idx="945">
                  <c:v>43013</c:v>
                </c:pt>
                <c:pt idx="946">
                  <c:v>43014</c:v>
                </c:pt>
                <c:pt idx="947">
                  <c:v>43017</c:v>
                </c:pt>
                <c:pt idx="948">
                  <c:v>43018</c:v>
                </c:pt>
                <c:pt idx="949">
                  <c:v>43019</c:v>
                </c:pt>
                <c:pt idx="950">
                  <c:v>43020</c:v>
                </c:pt>
                <c:pt idx="951">
                  <c:v>43021</c:v>
                </c:pt>
                <c:pt idx="952">
                  <c:v>43024</c:v>
                </c:pt>
                <c:pt idx="953">
                  <c:v>43025</c:v>
                </c:pt>
                <c:pt idx="954">
                  <c:v>43026</c:v>
                </c:pt>
                <c:pt idx="955">
                  <c:v>43027</c:v>
                </c:pt>
                <c:pt idx="956">
                  <c:v>43028</c:v>
                </c:pt>
                <c:pt idx="957">
                  <c:v>43031</c:v>
                </c:pt>
                <c:pt idx="958">
                  <c:v>43032</c:v>
                </c:pt>
                <c:pt idx="959">
                  <c:v>43033</c:v>
                </c:pt>
                <c:pt idx="960">
                  <c:v>43034</c:v>
                </c:pt>
                <c:pt idx="961">
                  <c:v>43035</c:v>
                </c:pt>
                <c:pt idx="962">
                  <c:v>43038</c:v>
                </c:pt>
                <c:pt idx="963">
                  <c:v>43039</c:v>
                </c:pt>
                <c:pt idx="964">
                  <c:v>43040</c:v>
                </c:pt>
                <c:pt idx="965">
                  <c:v>43041</c:v>
                </c:pt>
                <c:pt idx="966">
                  <c:v>43042</c:v>
                </c:pt>
                <c:pt idx="967">
                  <c:v>43045</c:v>
                </c:pt>
                <c:pt idx="968">
                  <c:v>43046</c:v>
                </c:pt>
                <c:pt idx="969">
                  <c:v>43047</c:v>
                </c:pt>
                <c:pt idx="970">
                  <c:v>43048</c:v>
                </c:pt>
                <c:pt idx="971">
                  <c:v>43049</c:v>
                </c:pt>
                <c:pt idx="972">
                  <c:v>43052</c:v>
                </c:pt>
                <c:pt idx="973">
                  <c:v>43053</c:v>
                </c:pt>
                <c:pt idx="974">
                  <c:v>43054</c:v>
                </c:pt>
                <c:pt idx="975">
                  <c:v>43055</c:v>
                </c:pt>
                <c:pt idx="976">
                  <c:v>43056</c:v>
                </c:pt>
                <c:pt idx="977">
                  <c:v>43059</c:v>
                </c:pt>
                <c:pt idx="978">
                  <c:v>43060</c:v>
                </c:pt>
                <c:pt idx="979">
                  <c:v>43061</c:v>
                </c:pt>
                <c:pt idx="980">
                  <c:v>43063</c:v>
                </c:pt>
                <c:pt idx="981">
                  <c:v>43066</c:v>
                </c:pt>
                <c:pt idx="982">
                  <c:v>43067</c:v>
                </c:pt>
                <c:pt idx="983">
                  <c:v>43068</c:v>
                </c:pt>
                <c:pt idx="984">
                  <c:v>43069</c:v>
                </c:pt>
                <c:pt idx="985">
                  <c:v>43070</c:v>
                </c:pt>
                <c:pt idx="986">
                  <c:v>43073</c:v>
                </c:pt>
                <c:pt idx="987">
                  <c:v>43074</c:v>
                </c:pt>
                <c:pt idx="988">
                  <c:v>43075</c:v>
                </c:pt>
                <c:pt idx="989">
                  <c:v>43076</c:v>
                </c:pt>
                <c:pt idx="990">
                  <c:v>43077</c:v>
                </c:pt>
                <c:pt idx="991">
                  <c:v>43080</c:v>
                </c:pt>
                <c:pt idx="992">
                  <c:v>43081</c:v>
                </c:pt>
                <c:pt idx="993">
                  <c:v>43082</c:v>
                </c:pt>
                <c:pt idx="994">
                  <c:v>43083</c:v>
                </c:pt>
                <c:pt idx="995">
                  <c:v>43084</c:v>
                </c:pt>
                <c:pt idx="996">
                  <c:v>43087</c:v>
                </c:pt>
                <c:pt idx="997">
                  <c:v>43088</c:v>
                </c:pt>
                <c:pt idx="998">
                  <c:v>43089</c:v>
                </c:pt>
                <c:pt idx="999">
                  <c:v>43090</c:v>
                </c:pt>
                <c:pt idx="1000">
                  <c:v>43091</c:v>
                </c:pt>
                <c:pt idx="1001">
                  <c:v>43095</c:v>
                </c:pt>
                <c:pt idx="1002">
                  <c:v>43096</c:v>
                </c:pt>
                <c:pt idx="1003">
                  <c:v>43097</c:v>
                </c:pt>
                <c:pt idx="1004">
                  <c:v>43098</c:v>
                </c:pt>
                <c:pt idx="1005">
                  <c:v>43102</c:v>
                </c:pt>
                <c:pt idx="1006">
                  <c:v>43103</c:v>
                </c:pt>
                <c:pt idx="1007">
                  <c:v>43104</c:v>
                </c:pt>
                <c:pt idx="1008">
                  <c:v>43105</c:v>
                </c:pt>
                <c:pt idx="1009">
                  <c:v>43108</c:v>
                </c:pt>
                <c:pt idx="1010">
                  <c:v>43109</c:v>
                </c:pt>
                <c:pt idx="1011">
                  <c:v>43110</c:v>
                </c:pt>
                <c:pt idx="1012">
                  <c:v>43111</c:v>
                </c:pt>
                <c:pt idx="1013">
                  <c:v>43112</c:v>
                </c:pt>
                <c:pt idx="1014">
                  <c:v>43116</c:v>
                </c:pt>
                <c:pt idx="1015">
                  <c:v>43117</c:v>
                </c:pt>
                <c:pt idx="1016">
                  <c:v>43118</c:v>
                </c:pt>
                <c:pt idx="1017">
                  <c:v>43119</c:v>
                </c:pt>
                <c:pt idx="1018">
                  <c:v>43122</c:v>
                </c:pt>
                <c:pt idx="1019">
                  <c:v>43123</c:v>
                </c:pt>
                <c:pt idx="1020">
                  <c:v>43124</c:v>
                </c:pt>
                <c:pt idx="1021">
                  <c:v>43125</c:v>
                </c:pt>
                <c:pt idx="1022">
                  <c:v>43126</c:v>
                </c:pt>
                <c:pt idx="1023">
                  <c:v>43129</c:v>
                </c:pt>
                <c:pt idx="1024">
                  <c:v>43130</c:v>
                </c:pt>
                <c:pt idx="1025">
                  <c:v>43131</c:v>
                </c:pt>
                <c:pt idx="1026">
                  <c:v>43132</c:v>
                </c:pt>
                <c:pt idx="1027">
                  <c:v>43133</c:v>
                </c:pt>
                <c:pt idx="1028">
                  <c:v>43136</c:v>
                </c:pt>
                <c:pt idx="1029">
                  <c:v>43137</c:v>
                </c:pt>
                <c:pt idx="1030">
                  <c:v>43138</c:v>
                </c:pt>
                <c:pt idx="1031">
                  <c:v>43139</c:v>
                </c:pt>
                <c:pt idx="1032">
                  <c:v>43140</c:v>
                </c:pt>
                <c:pt idx="1033">
                  <c:v>43143</c:v>
                </c:pt>
                <c:pt idx="1034">
                  <c:v>43144</c:v>
                </c:pt>
                <c:pt idx="1035">
                  <c:v>43145</c:v>
                </c:pt>
                <c:pt idx="1036">
                  <c:v>43146</c:v>
                </c:pt>
                <c:pt idx="1037">
                  <c:v>43147</c:v>
                </c:pt>
                <c:pt idx="1038">
                  <c:v>43151</c:v>
                </c:pt>
                <c:pt idx="1039">
                  <c:v>43152</c:v>
                </c:pt>
                <c:pt idx="1040">
                  <c:v>43153</c:v>
                </c:pt>
                <c:pt idx="1041">
                  <c:v>43154</c:v>
                </c:pt>
                <c:pt idx="1042">
                  <c:v>43157</c:v>
                </c:pt>
                <c:pt idx="1043">
                  <c:v>43158</c:v>
                </c:pt>
                <c:pt idx="1044">
                  <c:v>43159</c:v>
                </c:pt>
                <c:pt idx="1045">
                  <c:v>43160</c:v>
                </c:pt>
                <c:pt idx="1046">
                  <c:v>43161</c:v>
                </c:pt>
                <c:pt idx="1047">
                  <c:v>43164</c:v>
                </c:pt>
                <c:pt idx="1048">
                  <c:v>43165</c:v>
                </c:pt>
                <c:pt idx="1049">
                  <c:v>43166</c:v>
                </c:pt>
                <c:pt idx="1050">
                  <c:v>43167</c:v>
                </c:pt>
                <c:pt idx="1051">
                  <c:v>43168</c:v>
                </c:pt>
                <c:pt idx="1052">
                  <c:v>43171</c:v>
                </c:pt>
                <c:pt idx="1053">
                  <c:v>43172</c:v>
                </c:pt>
                <c:pt idx="1054">
                  <c:v>43173</c:v>
                </c:pt>
                <c:pt idx="1055">
                  <c:v>43174</c:v>
                </c:pt>
                <c:pt idx="1056">
                  <c:v>43175</c:v>
                </c:pt>
                <c:pt idx="1057">
                  <c:v>43178</c:v>
                </c:pt>
                <c:pt idx="1058">
                  <c:v>43179</c:v>
                </c:pt>
                <c:pt idx="1059">
                  <c:v>43180</c:v>
                </c:pt>
                <c:pt idx="1060">
                  <c:v>43181</c:v>
                </c:pt>
                <c:pt idx="1061">
                  <c:v>43182</c:v>
                </c:pt>
                <c:pt idx="1062">
                  <c:v>43185</c:v>
                </c:pt>
                <c:pt idx="1063">
                  <c:v>43186</c:v>
                </c:pt>
                <c:pt idx="1064">
                  <c:v>43187</c:v>
                </c:pt>
                <c:pt idx="1065">
                  <c:v>43188</c:v>
                </c:pt>
                <c:pt idx="1066">
                  <c:v>43192</c:v>
                </c:pt>
                <c:pt idx="1067">
                  <c:v>43193</c:v>
                </c:pt>
                <c:pt idx="1068">
                  <c:v>43194</c:v>
                </c:pt>
                <c:pt idx="1069">
                  <c:v>43195</c:v>
                </c:pt>
                <c:pt idx="1070">
                  <c:v>43196</c:v>
                </c:pt>
                <c:pt idx="1071">
                  <c:v>43199</c:v>
                </c:pt>
                <c:pt idx="1072">
                  <c:v>43200</c:v>
                </c:pt>
                <c:pt idx="1073">
                  <c:v>43201</c:v>
                </c:pt>
                <c:pt idx="1074">
                  <c:v>43202</c:v>
                </c:pt>
                <c:pt idx="1075">
                  <c:v>43203</c:v>
                </c:pt>
                <c:pt idx="1076">
                  <c:v>43206</c:v>
                </c:pt>
                <c:pt idx="1077">
                  <c:v>43207</c:v>
                </c:pt>
                <c:pt idx="1078">
                  <c:v>43208</c:v>
                </c:pt>
                <c:pt idx="1079">
                  <c:v>43209</c:v>
                </c:pt>
                <c:pt idx="1080">
                  <c:v>43210</c:v>
                </c:pt>
                <c:pt idx="1081">
                  <c:v>43213</c:v>
                </c:pt>
                <c:pt idx="1082">
                  <c:v>43214</c:v>
                </c:pt>
                <c:pt idx="1083">
                  <c:v>43215</c:v>
                </c:pt>
                <c:pt idx="1084">
                  <c:v>43216</c:v>
                </c:pt>
                <c:pt idx="1085">
                  <c:v>43217</c:v>
                </c:pt>
                <c:pt idx="1086">
                  <c:v>43220</c:v>
                </c:pt>
                <c:pt idx="1087">
                  <c:v>43221</c:v>
                </c:pt>
                <c:pt idx="1088">
                  <c:v>43222</c:v>
                </c:pt>
                <c:pt idx="1089">
                  <c:v>43223</c:v>
                </c:pt>
                <c:pt idx="1090">
                  <c:v>43224</c:v>
                </c:pt>
                <c:pt idx="1091">
                  <c:v>43227</c:v>
                </c:pt>
                <c:pt idx="1092">
                  <c:v>43228</c:v>
                </c:pt>
                <c:pt idx="1093">
                  <c:v>43229</c:v>
                </c:pt>
                <c:pt idx="1094">
                  <c:v>43230</c:v>
                </c:pt>
                <c:pt idx="1095">
                  <c:v>43231</c:v>
                </c:pt>
                <c:pt idx="1096">
                  <c:v>43234</c:v>
                </c:pt>
                <c:pt idx="1097">
                  <c:v>43235</c:v>
                </c:pt>
                <c:pt idx="1098">
                  <c:v>43236</c:v>
                </c:pt>
                <c:pt idx="1099">
                  <c:v>43237</c:v>
                </c:pt>
                <c:pt idx="1100">
                  <c:v>43238</c:v>
                </c:pt>
                <c:pt idx="1101">
                  <c:v>43241</c:v>
                </c:pt>
                <c:pt idx="1102">
                  <c:v>43242</c:v>
                </c:pt>
                <c:pt idx="1103">
                  <c:v>43243</c:v>
                </c:pt>
                <c:pt idx="1104">
                  <c:v>43244</c:v>
                </c:pt>
                <c:pt idx="1105">
                  <c:v>43245</c:v>
                </c:pt>
                <c:pt idx="1106">
                  <c:v>43249</c:v>
                </c:pt>
                <c:pt idx="1107">
                  <c:v>43250</c:v>
                </c:pt>
                <c:pt idx="1108">
                  <c:v>43251</c:v>
                </c:pt>
                <c:pt idx="1109">
                  <c:v>43252</c:v>
                </c:pt>
                <c:pt idx="1110">
                  <c:v>43255</c:v>
                </c:pt>
                <c:pt idx="1111">
                  <c:v>43256</c:v>
                </c:pt>
                <c:pt idx="1112">
                  <c:v>43257</c:v>
                </c:pt>
                <c:pt idx="1113">
                  <c:v>43258</c:v>
                </c:pt>
                <c:pt idx="1114">
                  <c:v>43259</c:v>
                </c:pt>
                <c:pt idx="1115">
                  <c:v>43262</c:v>
                </c:pt>
                <c:pt idx="1116">
                  <c:v>43263</c:v>
                </c:pt>
                <c:pt idx="1117">
                  <c:v>43264</c:v>
                </c:pt>
                <c:pt idx="1118">
                  <c:v>43265</c:v>
                </c:pt>
                <c:pt idx="1119">
                  <c:v>43266</c:v>
                </c:pt>
                <c:pt idx="1120">
                  <c:v>43269</c:v>
                </c:pt>
                <c:pt idx="1121">
                  <c:v>43270</c:v>
                </c:pt>
                <c:pt idx="1122">
                  <c:v>43271</c:v>
                </c:pt>
                <c:pt idx="1123">
                  <c:v>43272</c:v>
                </c:pt>
                <c:pt idx="1124">
                  <c:v>43273</c:v>
                </c:pt>
                <c:pt idx="1125">
                  <c:v>43276</c:v>
                </c:pt>
                <c:pt idx="1126">
                  <c:v>43277</c:v>
                </c:pt>
                <c:pt idx="1127">
                  <c:v>43278</c:v>
                </c:pt>
                <c:pt idx="1128">
                  <c:v>43279</c:v>
                </c:pt>
                <c:pt idx="1129">
                  <c:v>43280</c:v>
                </c:pt>
                <c:pt idx="1130">
                  <c:v>43283</c:v>
                </c:pt>
                <c:pt idx="1131">
                  <c:v>43284</c:v>
                </c:pt>
                <c:pt idx="1132">
                  <c:v>43286</c:v>
                </c:pt>
                <c:pt idx="1133">
                  <c:v>43287</c:v>
                </c:pt>
                <c:pt idx="1134">
                  <c:v>43290</c:v>
                </c:pt>
                <c:pt idx="1135">
                  <c:v>43291</c:v>
                </c:pt>
                <c:pt idx="1136">
                  <c:v>43292</c:v>
                </c:pt>
                <c:pt idx="1137">
                  <c:v>43293</c:v>
                </c:pt>
                <c:pt idx="1138">
                  <c:v>43294</c:v>
                </c:pt>
                <c:pt idx="1139">
                  <c:v>43297</c:v>
                </c:pt>
                <c:pt idx="1140">
                  <c:v>43298</c:v>
                </c:pt>
                <c:pt idx="1141">
                  <c:v>43299</c:v>
                </c:pt>
                <c:pt idx="1142">
                  <c:v>43300</c:v>
                </c:pt>
                <c:pt idx="1143">
                  <c:v>43301</c:v>
                </c:pt>
                <c:pt idx="1144">
                  <c:v>43304</c:v>
                </c:pt>
                <c:pt idx="1145">
                  <c:v>43305</c:v>
                </c:pt>
                <c:pt idx="1146">
                  <c:v>43306</c:v>
                </c:pt>
                <c:pt idx="1147">
                  <c:v>43307</c:v>
                </c:pt>
                <c:pt idx="1148">
                  <c:v>43308</c:v>
                </c:pt>
                <c:pt idx="1149">
                  <c:v>43311</c:v>
                </c:pt>
                <c:pt idx="1150">
                  <c:v>43312</c:v>
                </c:pt>
                <c:pt idx="1151">
                  <c:v>43313</c:v>
                </c:pt>
                <c:pt idx="1152">
                  <c:v>43314</c:v>
                </c:pt>
                <c:pt idx="1153">
                  <c:v>43315</c:v>
                </c:pt>
                <c:pt idx="1154">
                  <c:v>43318</c:v>
                </c:pt>
                <c:pt idx="1155">
                  <c:v>43319</c:v>
                </c:pt>
                <c:pt idx="1156">
                  <c:v>43320</c:v>
                </c:pt>
                <c:pt idx="1157">
                  <c:v>43321</c:v>
                </c:pt>
                <c:pt idx="1158">
                  <c:v>43322</c:v>
                </c:pt>
                <c:pt idx="1159">
                  <c:v>43325</c:v>
                </c:pt>
                <c:pt idx="1160">
                  <c:v>43326</c:v>
                </c:pt>
                <c:pt idx="1161">
                  <c:v>43327</c:v>
                </c:pt>
                <c:pt idx="1162">
                  <c:v>43328</c:v>
                </c:pt>
                <c:pt idx="1163">
                  <c:v>43329</c:v>
                </c:pt>
                <c:pt idx="1164">
                  <c:v>43332</c:v>
                </c:pt>
                <c:pt idx="1165">
                  <c:v>43333</c:v>
                </c:pt>
                <c:pt idx="1166">
                  <c:v>43334</c:v>
                </c:pt>
                <c:pt idx="1167">
                  <c:v>43335</c:v>
                </c:pt>
                <c:pt idx="1168">
                  <c:v>43336</c:v>
                </c:pt>
                <c:pt idx="1169">
                  <c:v>43339</c:v>
                </c:pt>
                <c:pt idx="1170">
                  <c:v>43340</c:v>
                </c:pt>
                <c:pt idx="1171">
                  <c:v>43341</c:v>
                </c:pt>
                <c:pt idx="1172">
                  <c:v>43342</c:v>
                </c:pt>
                <c:pt idx="1173">
                  <c:v>43343</c:v>
                </c:pt>
                <c:pt idx="1174">
                  <c:v>43347</c:v>
                </c:pt>
                <c:pt idx="1175">
                  <c:v>43348</c:v>
                </c:pt>
                <c:pt idx="1176">
                  <c:v>43349</c:v>
                </c:pt>
                <c:pt idx="1177">
                  <c:v>43350</c:v>
                </c:pt>
                <c:pt idx="1178">
                  <c:v>43353</c:v>
                </c:pt>
                <c:pt idx="1179">
                  <c:v>43354</c:v>
                </c:pt>
                <c:pt idx="1180">
                  <c:v>43355</c:v>
                </c:pt>
                <c:pt idx="1181">
                  <c:v>43356</c:v>
                </c:pt>
                <c:pt idx="1182">
                  <c:v>43357</c:v>
                </c:pt>
                <c:pt idx="1183">
                  <c:v>43360</c:v>
                </c:pt>
                <c:pt idx="1184">
                  <c:v>43361</c:v>
                </c:pt>
                <c:pt idx="1185">
                  <c:v>43362</c:v>
                </c:pt>
                <c:pt idx="1186">
                  <c:v>43363</c:v>
                </c:pt>
                <c:pt idx="1187">
                  <c:v>43364</c:v>
                </c:pt>
                <c:pt idx="1188">
                  <c:v>43367</c:v>
                </c:pt>
                <c:pt idx="1189">
                  <c:v>43368</c:v>
                </c:pt>
                <c:pt idx="1190">
                  <c:v>43369</c:v>
                </c:pt>
                <c:pt idx="1191">
                  <c:v>43370</c:v>
                </c:pt>
                <c:pt idx="1192">
                  <c:v>43371</c:v>
                </c:pt>
                <c:pt idx="1193">
                  <c:v>43374</c:v>
                </c:pt>
                <c:pt idx="1194">
                  <c:v>43375</c:v>
                </c:pt>
                <c:pt idx="1195">
                  <c:v>43376</c:v>
                </c:pt>
                <c:pt idx="1196">
                  <c:v>43377</c:v>
                </c:pt>
                <c:pt idx="1197">
                  <c:v>43378</c:v>
                </c:pt>
                <c:pt idx="1198">
                  <c:v>43381</c:v>
                </c:pt>
                <c:pt idx="1199">
                  <c:v>43382</c:v>
                </c:pt>
                <c:pt idx="1200">
                  <c:v>43383</c:v>
                </c:pt>
                <c:pt idx="1201">
                  <c:v>43384</c:v>
                </c:pt>
                <c:pt idx="1202">
                  <c:v>43385</c:v>
                </c:pt>
                <c:pt idx="1203">
                  <c:v>43388</c:v>
                </c:pt>
                <c:pt idx="1204">
                  <c:v>43389</c:v>
                </c:pt>
                <c:pt idx="1205">
                  <c:v>43390</c:v>
                </c:pt>
                <c:pt idx="1206">
                  <c:v>43391</c:v>
                </c:pt>
                <c:pt idx="1207">
                  <c:v>43392</c:v>
                </c:pt>
                <c:pt idx="1208">
                  <c:v>43395</c:v>
                </c:pt>
                <c:pt idx="1209">
                  <c:v>43396</c:v>
                </c:pt>
                <c:pt idx="1210">
                  <c:v>43397</c:v>
                </c:pt>
                <c:pt idx="1211">
                  <c:v>43398</c:v>
                </c:pt>
                <c:pt idx="1212">
                  <c:v>43399</c:v>
                </c:pt>
                <c:pt idx="1213">
                  <c:v>43402</c:v>
                </c:pt>
                <c:pt idx="1214">
                  <c:v>43403</c:v>
                </c:pt>
                <c:pt idx="1215">
                  <c:v>43404</c:v>
                </c:pt>
                <c:pt idx="1216">
                  <c:v>43405</c:v>
                </c:pt>
                <c:pt idx="1217">
                  <c:v>43406</c:v>
                </c:pt>
                <c:pt idx="1218">
                  <c:v>43409</c:v>
                </c:pt>
                <c:pt idx="1219">
                  <c:v>43410</c:v>
                </c:pt>
                <c:pt idx="1220">
                  <c:v>43411</c:v>
                </c:pt>
                <c:pt idx="1221">
                  <c:v>43412</c:v>
                </c:pt>
                <c:pt idx="1222">
                  <c:v>43413</c:v>
                </c:pt>
                <c:pt idx="1223">
                  <c:v>43416</c:v>
                </c:pt>
                <c:pt idx="1224">
                  <c:v>43417</c:v>
                </c:pt>
                <c:pt idx="1225">
                  <c:v>43418</c:v>
                </c:pt>
                <c:pt idx="1226">
                  <c:v>43419</c:v>
                </c:pt>
                <c:pt idx="1227">
                  <c:v>43420</c:v>
                </c:pt>
                <c:pt idx="1228">
                  <c:v>43423</c:v>
                </c:pt>
                <c:pt idx="1229">
                  <c:v>43424</c:v>
                </c:pt>
                <c:pt idx="1230">
                  <c:v>43425</c:v>
                </c:pt>
                <c:pt idx="1231">
                  <c:v>43427</c:v>
                </c:pt>
                <c:pt idx="1232">
                  <c:v>43430</c:v>
                </c:pt>
                <c:pt idx="1233">
                  <c:v>43431</c:v>
                </c:pt>
                <c:pt idx="1234">
                  <c:v>43432</c:v>
                </c:pt>
                <c:pt idx="1235">
                  <c:v>43433</c:v>
                </c:pt>
                <c:pt idx="1236">
                  <c:v>43434</c:v>
                </c:pt>
                <c:pt idx="1237">
                  <c:v>43437</c:v>
                </c:pt>
                <c:pt idx="1238">
                  <c:v>43438</c:v>
                </c:pt>
                <c:pt idx="1239">
                  <c:v>43440</c:v>
                </c:pt>
                <c:pt idx="1240">
                  <c:v>43441</c:v>
                </c:pt>
                <c:pt idx="1241">
                  <c:v>43444</c:v>
                </c:pt>
                <c:pt idx="1242">
                  <c:v>43445</c:v>
                </c:pt>
                <c:pt idx="1243">
                  <c:v>43446</c:v>
                </c:pt>
                <c:pt idx="1244">
                  <c:v>43447</c:v>
                </c:pt>
                <c:pt idx="1245">
                  <c:v>43448</c:v>
                </c:pt>
                <c:pt idx="1246">
                  <c:v>43451</c:v>
                </c:pt>
                <c:pt idx="1247">
                  <c:v>43452</c:v>
                </c:pt>
                <c:pt idx="1248">
                  <c:v>43453</c:v>
                </c:pt>
                <c:pt idx="1249">
                  <c:v>43454</c:v>
                </c:pt>
                <c:pt idx="1250">
                  <c:v>43455</c:v>
                </c:pt>
                <c:pt idx="1251">
                  <c:v>43458</c:v>
                </c:pt>
                <c:pt idx="1252">
                  <c:v>43460</c:v>
                </c:pt>
                <c:pt idx="1253">
                  <c:v>43461</c:v>
                </c:pt>
                <c:pt idx="1254">
                  <c:v>43462</c:v>
                </c:pt>
                <c:pt idx="1255">
                  <c:v>43465</c:v>
                </c:pt>
                <c:pt idx="1256">
                  <c:v>43467</c:v>
                </c:pt>
                <c:pt idx="1257">
                  <c:v>43468</c:v>
                </c:pt>
                <c:pt idx="1258">
                  <c:v>43469</c:v>
                </c:pt>
                <c:pt idx="1259">
                  <c:v>43472</c:v>
                </c:pt>
                <c:pt idx="1260">
                  <c:v>43473</c:v>
                </c:pt>
                <c:pt idx="1261">
                  <c:v>43474</c:v>
                </c:pt>
                <c:pt idx="1262">
                  <c:v>43475</c:v>
                </c:pt>
                <c:pt idx="1263">
                  <c:v>43476</c:v>
                </c:pt>
                <c:pt idx="1264">
                  <c:v>43479</c:v>
                </c:pt>
                <c:pt idx="1265">
                  <c:v>43480</c:v>
                </c:pt>
                <c:pt idx="1266">
                  <c:v>43481</c:v>
                </c:pt>
                <c:pt idx="1267">
                  <c:v>43482</c:v>
                </c:pt>
                <c:pt idx="1268">
                  <c:v>43483</c:v>
                </c:pt>
                <c:pt idx="1269">
                  <c:v>43487</c:v>
                </c:pt>
                <c:pt idx="1270">
                  <c:v>43488</c:v>
                </c:pt>
                <c:pt idx="1271">
                  <c:v>43489</c:v>
                </c:pt>
                <c:pt idx="1272">
                  <c:v>43490</c:v>
                </c:pt>
                <c:pt idx="1273">
                  <c:v>43493</c:v>
                </c:pt>
                <c:pt idx="1274">
                  <c:v>43494</c:v>
                </c:pt>
                <c:pt idx="1275">
                  <c:v>43495</c:v>
                </c:pt>
                <c:pt idx="1276">
                  <c:v>43496</c:v>
                </c:pt>
                <c:pt idx="1277">
                  <c:v>43497</c:v>
                </c:pt>
                <c:pt idx="1278">
                  <c:v>43500</c:v>
                </c:pt>
                <c:pt idx="1279">
                  <c:v>43501</c:v>
                </c:pt>
                <c:pt idx="1280">
                  <c:v>43502</c:v>
                </c:pt>
                <c:pt idx="1281">
                  <c:v>43503</c:v>
                </c:pt>
                <c:pt idx="1282">
                  <c:v>43504</c:v>
                </c:pt>
                <c:pt idx="1283">
                  <c:v>43507</c:v>
                </c:pt>
                <c:pt idx="1284">
                  <c:v>43508</c:v>
                </c:pt>
                <c:pt idx="1285">
                  <c:v>43509</c:v>
                </c:pt>
                <c:pt idx="1286">
                  <c:v>43510</c:v>
                </c:pt>
                <c:pt idx="1287">
                  <c:v>43511</c:v>
                </c:pt>
                <c:pt idx="1288">
                  <c:v>43515</c:v>
                </c:pt>
                <c:pt idx="1289">
                  <c:v>43516</c:v>
                </c:pt>
                <c:pt idx="1290">
                  <c:v>43517</c:v>
                </c:pt>
                <c:pt idx="1291">
                  <c:v>43518</c:v>
                </c:pt>
                <c:pt idx="1292">
                  <c:v>43521</c:v>
                </c:pt>
                <c:pt idx="1293">
                  <c:v>43522</c:v>
                </c:pt>
                <c:pt idx="1294">
                  <c:v>43523</c:v>
                </c:pt>
                <c:pt idx="1295">
                  <c:v>43524</c:v>
                </c:pt>
                <c:pt idx="1296">
                  <c:v>43525</c:v>
                </c:pt>
                <c:pt idx="1297">
                  <c:v>43528</c:v>
                </c:pt>
                <c:pt idx="1298">
                  <c:v>43529</c:v>
                </c:pt>
                <c:pt idx="1299">
                  <c:v>43530</c:v>
                </c:pt>
                <c:pt idx="1300">
                  <c:v>43531</c:v>
                </c:pt>
                <c:pt idx="1301">
                  <c:v>43532</c:v>
                </c:pt>
                <c:pt idx="1302">
                  <c:v>43535</c:v>
                </c:pt>
                <c:pt idx="1303">
                  <c:v>43536</c:v>
                </c:pt>
                <c:pt idx="1304">
                  <c:v>43537</c:v>
                </c:pt>
                <c:pt idx="1305">
                  <c:v>43538</c:v>
                </c:pt>
                <c:pt idx="1306">
                  <c:v>43539</c:v>
                </c:pt>
                <c:pt idx="1307">
                  <c:v>43542</c:v>
                </c:pt>
                <c:pt idx="1308">
                  <c:v>43543</c:v>
                </c:pt>
                <c:pt idx="1309">
                  <c:v>43544</c:v>
                </c:pt>
                <c:pt idx="1310">
                  <c:v>43545</c:v>
                </c:pt>
                <c:pt idx="1311">
                  <c:v>43546</c:v>
                </c:pt>
                <c:pt idx="1312">
                  <c:v>43549</c:v>
                </c:pt>
                <c:pt idx="1313">
                  <c:v>43550</c:v>
                </c:pt>
                <c:pt idx="1314">
                  <c:v>43551</c:v>
                </c:pt>
                <c:pt idx="1315">
                  <c:v>43552</c:v>
                </c:pt>
                <c:pt idx="1316">
                  <c:v>43553</c:v>
                </c:pt>
                <c:pt idx="1317">
                  <c:v>43556</c:v>
                </c:pt>
                <c:pt idx="1318">
                  <c:v>43557</c:v>
                </c:pt>
                <c:pt idx="1319">
                  <c:v>43558</c:v>
                </c:pt>
                <c:pt idx="1320">
                  <c:v>43559</c:v>
                </c:pt>
                <c:pt idx="1321">
                  <c:v>43560</c:v>
                </c:pt>
                <c:pt idx="1322">
                  <c:v>43563</c:v>
                </c:pt>
                <c:pt idx="1323">
                  <c:v>43564</c:v>
                </c:pt>
                <c:pt idx="1324">
                  <c:v>43565</c:v>
                </c:pt>
                <c:pt idx="1325">
                  <c:v>43566</c:v>
                </c:pt>
                <c:pt idx="1326">
                  <c:v>43567</c:v>
                </c:pt>
                <c:pt idx="1327">
                  <c:v>43570</c:v>
                </c:pt>
                <c:pt idx="1328">
                  <c:v>43571</c:v>
                </c:pt>
                <c:pt idx="1329">
                  <c:v>43572</c:v>
                </c:pt>
                <c:pt idx="1330">
                  <c:v>43573</c:v>
                </c:pt>
                <c:pt idx="1331">
                  <c:v>43577</c:v>
                </c:pt>
                <c:pt idx="1332">
                  <c:v>43578</c:v>
                </c:pt>
                <c:pt idx="1333">
                  <c:v>43579</c:v>
                </c:pt>
                <c:pt idx="1334">
                  <c:v>43580</c:v>
                </c:pt>
                <c:pt idx="1335">
                  <c:v>43581</c:v>
                </c:pt>
                <c:pt idx="1336">
                  <c:v>43584</c:v>
                </c:pt>
                <c:pt idx="1337">
                  <c:v>43585</c:v>
                </c:pt>
                <c:pt idx="1338">
                  <c:v>43586</c:v>
                </c:pt>
                <c:pt idx="1339">
                  <c:v>43587</c:v>
                </c:pt>
                <c:pt idx="1340">
                  <c:v>43588</c:v>
                </c:pt>
                <c:pt idx="1341">
                  <c:v>43591</c:v>
                </c:pt>
                <c:pt idx="1342">
                  <c:v>43592</c:v>
                </c:pt>
                <c:pt idx="1343">
                  <c:v>43593</c:v>
                </c:pt>
                <c:pt idx="1344">
                  <c:v>43594</c:v>
                </c:pt>
                <c:pt idx="1345">
                  <c:v>43595</c:v>
                </c:pt>
                <c:pt idx="1346">
                  <c:v>43598</c:v>
                </c:pt>
                <c:pt idx="1347">
                  <c:v>43599</c:v>
                </c:pt>
                <c:pt idx="1348">
                  <c:v>43600</c:v>
                </c:pt>
                <c:pt idx="1349">
                  <c:v>43601</c:v>
                </c:pt>
                <c:pt idx="1350">
                  <c:v>43602</c:v>
                </c:pt>
                <c:pt idx="1351">
                  <c:v>43605</c:v>
                </c:pt>
                <c:pt idx="1352">
                  <c:v>43606</c:v>
                </c:pt>
                <c:pt idx="1353">
                  <c:v>43607</c:v>
                </c:pt>
                <c:pt idx="1354">
                  <c:v>43608</c:v>
                </c:pt>
                <c:pt idx="1355">
                  <c:v>43609</c:v>
                </c:pt>
                <c:pt idx="1356">
                  <c:v>43613</c:v>
                </c:pt>
                <c:pt idx="1357">
                  <c:v>43614</c:v>
                </c:pt>
                <c:pt idx="1358">
                  <c:v>43615</c:v>
                </c:pt>
                <c:pt idx="1359">
                  <c:v>43616</c:v>
                </c:pt>
                <c:pt idx="1360">
                  <c:v>43619</c:v>
                </c:pt>
                <c:pt idx="1361">
                  <c:v>43620</c:v>
                </c:pt>
                <c:pt idx="1362">
                  <c:v>43621</c:v>
                </c:pt>
                <c:pt idx="1363">
                  <c:v>43622</c:v>
                </c:pt>
                <c:pt idx="1364">
                  <c:v>43623</c:v>
                </c:pt>
                <c:pt idx="1365">
                  <c:v>43626</c:v>
                </c:pt>
                <c:pt idx="1366">
                  <c:v>43627</c:v>
                </c:pt>
                <c:pt idx="1367">
                  <c:v>43628</c:v>
                </c:pt>
                <c:pt idx="1368">
                  <c:v>43629</c:v>
                </c:pt>
                <c:pt idx="1369">
                  <c:v>43630</c:v>
                </c:pt>
                <c:pt idx="1370">
                  <c:v>43633</c:v>
                </c:pt>
                <c:pt idx="1371">
                  <c:v>43634</c:v>
                </c:pt>
                <c:pt idx="1372">
                  <c:v>43635</c:v>
                </c:pt>
                <c:pt idx="1373">
                  <c:v>43636</c:v>
                </c:pt>
                <c:pt idx="1374">
                  <c:v>43637</c:v>
                </c:pt>
                <c:pt idx="1375">
                  <c:v>43640</c:v>
                </c:pt>
                <c:pt idx="1376">
                  <c:v>43641</c:v>
                </c:pt>
                <c:pt idx="1377">
                  <c:v>43642</c:v>
                </c:pt>
                <c:pt idx="1378">
                  <c:v>43643</c:v>
                </c:pt>
                <c:pt idx="1379">
                  <c:v>43644</c:v>
                </c:pt>
                <c:pt idx="1380">
                  <c:v>43647</c:v>
                </c:pt>
                <c:pt idx="1381">
                  <c:v>43648</c:v>
                </c:pt>
                <c:pt idx="1382">
                  <c:v>43649</c:v>
                </c:pt>
                <c:pt idx="1383">
                  <c:v>43651</c:v>
                </c:pt>
                <c:pt idx="1384">
                  <c:v>43654</c:v>
                </c:pt>
                <c:pt idx="1385">
                  <c:v>43655</c:v>
                </c:pt>
                <c:pt idx="1386">
                  <c:v>43656</c:v>
                </c:pt>
                <c:pt idx="1387">
                  <c:v>43657</c:v>
                </c:pt>
                <c:pt idx="1388">
                  <c:v>43658</c:v>
                </c:pt>
                <c:pt idx="1389">
                  <c:v>43661</c:v>
                </c:pt>
                <c:pt idx="1390">
                  <c:v>43662</c:v>
                </c:pt>
                <c:pt idx="1391">
                  <c:v>43663</c:v>
                </c:pt>
                <c:pt idx="1392">
                  <c:v>43664</c:v>
                </c:pt>
                <c:pt idx="1393">
                  <c:v>43665</c:v>
                </c:pt>
                <c:pt idx="1394">
                  <c:v>43668</c:v>
                </c:pt>
                <c:pt idx="1395">
                  <c:v>43669</c:v>
                </c:pt>
                <c:pt idx="1396">
                  <c:v>43670</c:v>
                </c:pt>
                <c:pt idx="1397">
                  <c:v>43671</c:v>
                </c:pt>
                <c:pt idx="1398">
                  <c:v>43672</c:v>
                </c:pt>
                <c:pt idx="1399">
                  <c:v>43675</c:v>
                </c:pt>
                <c:pt idx="1400">
                  <c:v>43676</c:v>
                </c:pt>
                <c:pt idx="1401">
                  <c:v>43677</c:v>
                </c:pt>
                <c:pt idx="1402">
                  <c:v>43678</c:v>
                </c:pt>
                <c:pt idx="1403">
                  <c:v>43679</c:v>
                </c:pt>
                <c:pt idx="1404">
                  <c:v>43682</c:v>
                </c:pt>
                <c:pt idx="1405">
                  <c:v>43683</c:v>
                </c:pt>
                <c:pt idx="1406">
                  <c:v>43684</c:v>
                </c:pt>
                <c:pt idx="1407">
                  <c:v>43685</c:v>
                </c:pt>
                <c:pt idx="1408">
                  <c:v>43686</c:v>
                </c:pt>
                <c:pt idx="1409">
                  <c:v>43689</c:v>
                </c:pt>
                <c:pt idx="1410">
                  <c:v>43690</c:v>
                </c:pt>
                <c:pt idx="1411">
                  <c:v>43691</c:v>
                </c:pt>
                <c:pt idx="1412">
                  <c:v>43692</c:v>
                </c:pt>
                <c:pt idx="1413">
                  <c:v>43693</c:v>
                </c:pt>
                <c:pt idx="1414">
                  <c:v>43696</c:v>
                </c:pt>
                <c:pt idx="1415">
                  <c:v>43697</c:v>
                </c:pt>
                <c:pt idx="1416">
                  <c:v>43698</c:v>
                </c:pt>
                <c:pt idx="1417">
                  <c:v>43699</c:v>
                </c:pt>
                <c:pt idx="1418">
                  <c:v>43700</c:v>
                </c:pt>
                <c:pt idx="1419">
                  <c:v>43703</c:v>
                </c:pt>
                <c:pt idx="1420">
                  <c:v>43704</c:v>
                </c:pt>
                <c:pt idx="1421">
                  <c:v>43705</c:v>
                </c:pt>
                <c:pt idx="1422">
                  <c:v>43706</c:v>
                </c:pt>
                <c:pt idx="1423">
                  <c:v>43707</c:v>
                </c:pt>
                <c:pt idx="1424">
                  <c:v>43711</c:v>
                </c:pt>
                <c:pt idx="1425">
                  <c:v>43712</c:v>
                </c:pt>
                <c:pt idx="1426">
                  <c:v>43713</c:v>
                </c:pt>
                <c:pt idx="1427">
                  <c:v>43714</c:v>
                </c:pt>
                <c:pt idx="1428">
                  <c:v>43717</c:v>
                </c:pt>
                <c:pt idx="1429">
                  <c:v>43718</c:v>
                </c:pt>
                <c:pt idx="1430">
                  <c:v>43719</c:v>
                </c:pt>
                <c:pt idx="1431">
                  <c:v>43720</c:v>
                </c:pt>
                <c:pt idx="1432">
                  <c:v>43721</c:v>
                </c:pt>
                <c:pt idx="1433">
                  <c:v>43724</c:v>
                </c:pt>
                <c:pt idx="1434">
                  <c:v>43725</c:v>
                </c:pt>
                <c:pt idx="1435">
                  <c:v>43726</c:v>
                </c:pt>
                <c:pt idx="1436">
                  <c:v>43727</c:v>
                </c:pt>
                <c:pt idx="1437">
                  <c:v>43728</c:v>
                </c:pt>
                <c:pt idx="1438">
                  <c:v>43731</c:v>
                </c:pt>
                <c:pt idx="1439">
                  <c:v>43732</c:v>
                </c:pt>
                <c:pt idx="1440">
                  <c:v>43733</c:v>
                </c:pt>
                <c:pt idx="1441">
                  <c:v>43734</c:v>
                </c:pt>
                <c:pt idx="1442">
                  <c:v>43735</c:v>
                </c:pt>
                <c:pt idx="1443">
                  <c:v>43738</c:v>
                </c:pt>
                <c:pt idx="1444">
                  <c:v>43739</c:v>
                </c:pt>
                <c:pt idx="1445">
                  <c:v>43740</c:v>
                </c:pt>
                <c:pt idx="1446">
                  <c:v>43741</c:v>
                </c:pt>
                <c:pt idx="1447">
                  <c:v>43742</c:v>
                </c:pt>
                <c:pt idx="1448">
                  <c:v>43745</c:v>
                </c:pt>
                <c:pt idx="1449">
                  <c:v>43746</c:v>
                </c:pt>
                <c:pt idx="1450">
                  <c:v>43747</c:v>
                </c:pt>
                <c:pt idx="1451">
                  <c:v>43748</c:v>
                </c:pt>
                <c:pt idx="1452">
                  <c:v>43749</c:v>
                </c:pt>
                <c:pt idx="1453">
                  <c:v>43752</c:v>
                </c:pt>
                <c:pt idx="1454">
                  <c:v>43753</c:v>
                </c:pt>
                <c:pt idx="1455">
                  <c:v>43754</c:v>
                </c:pt>
                <c:pt idx="1456">
                  <c:v>43755</c:v>
                </c:pt>
                <c:pt idx="1457">
                  <c:v>43756</c:v>
                </c:pt>
                <c:pt idx="1458">
                  <c:v>43759</c:v>
                </c:pt>
                <c:pt idx="1459">
                  <c:v>43760</c:v>
                </c:pt>
                <c:pt idx="1460">
                  <c:v>43761</c:v>
                </c:pt>
                <c:pt idx="1461">
                  <c:v>43762</c:v>
                </c:pt>
                <c:pt idx="1462">
                  <c:v>43763</c:v>
                </c:pt>
                <c:pt idx="1463">
                  <c:v>43766</c:v>
                </c:pt>
                <c:pt idx="1464">
                  <c:v>43767</c:v>
                </c:pt>
                <c:pt idx="1465">
                  <c:v>43768</c:v>
                </c:pt>
                <c:pt idx="1466">
                  <c:v>43769</c:v>
                </c:pt>
                <c:pt idx="1467">
                  <c:v>43770</c:v>
                </c:pt>
                <c:pt idx="1468">
                  <c:v>43773</c:v>
                </c:pt>
                <c:pt idx="1469">
                  <c:v>43774</c:v>
                </c:pt>
                <c:pt idx="1470">
                  <c:v>43775</c:v>
                </c:pt>
                <c:pt idx="1471">
                  <c:v>43776</c:v>
                </c:pt>
                <c:pt idx="1472">
                  <c:v>43777</c:v>
                </c:pt>
                <c:pt idx="1473">
                  <c:v>43780</c:v>
                </c:pt>
                <c:pt idx="1474">
                  <c:v>43781</c:v>
                </c:pt>
                <c:pt idx="1475">
                  <c:v>43782</c:v>
                </c:pt>
                <c:pt idx="1476">
                  <c:v>43783</c:v>
                </c:pt>
                <c:pt idx="1477">
                  <c:v>43784</c:v>
                </c:pt>
                <c:pt idx="1478">
                  <c:v>43787</c:v>
                </c:pt>
                <c:pt idx="1479">
                  <c:v>43788</c:v>
                </c:pt>
                <c:pt idx="1480">
                  <c:v>43789</c:v>
                </c:pt>
                <c:pt idx="1481">
                  <c:v>43790</c:v>
                </c:pt>
                <c:pt idx="1482">
                  <c:v>43791</c:v>
                </c:pt>
                <c:pt idx="1483">
                  <c:v>43794</c:v>
                </c:pt>
                <c:pt idx="1484">
                  <c:v>43795</c:v>
                </c:pt>
                <c:pt idx="1485">
                  <c:v>43796</c:v>
                </c:pt>
                <c:pt idx="1486">
                  <c:v>43798</c:v>
                </c:pt>
                <c:pt idx="1487">
                  <c:v>43801</c:v>
                </c:pt>
                <c:pt idx="1488">
                  <c:v>43802</c:v>
                </c:pt>
                <c:pt idx="1489">
                  <c:v>43803</c:v>
                </c:pt>
                <c:pt idx="1490">
                  <c:v>43804</c:v>
                </c:pt>
                <c:pt idx="1491">
                  <c:v>43805</c:v>
                </c:pt>
                <c:pt idx="1492">
                  <c:v>43808</c:v>
                </c:pt>
                <c:pt idx="1493">
                  <c:v>43809</c:v>
                </c:pt>
                <c:pt idx="1494">
                  <c:v>43810</c:v>
                </c:pt>
                <c:pt idx="1495">
                  <c:v>43811</c:v>
                </c:pt>
                <c:pt idx="1496">
                  <c:v>43812</c:v>
                </c:pt>
                <c:pt idx="1497">
                  <c:v>43815</c:v>
                </c:pt>
                <c:pt idx="1498">
                  <c:v>43816</c:v>
                </c:pt>
                <c:pt idx="1499">
                  <c:v>43817</c:v>
                </c:pt>
                <c:pt idx="1500">
                  <c:v>43818</c:v>
                </c:pt>
                <c:pt idx="1501">
                  <c:v>43819</c:v>
                </c:pt>
                <c:pt idx="1502">
                  <c:v>43822</c:v>
                </c:pt>
                <c:pt idx="1503">
                  <c:v>43823</c:v>
                </c:pt>
                <c:pt idx="1504">
                  <c:v>43825</c:v>
                </c:pt>
                <c:pt idx="1505">
                  <c:v>43826</c:v>
                </c:pt>
                <c:pt idx="1506">
                  <c:v>43829</c:v>
                </c:pt>
                <c:pt idx="1507">
                  <c:v>43830</c:v>
                </c:pt>
                <c:pt idx="1508">
                  <c:v>43832</c:v>
                </c:pt>
                <c:pt idx="1509">
                  <c:v>43833</c:v>
                </c:pt>
                <c:pt idx="1510">
                  <c:v>43836</c:v>
                </c:pt>
                <c:pt idx="1511">
                  <c:v>43837</c:v>
                </c:pt>
                <c:pt idx="1512">
                  <c:v>43838</c:v>
                </c:pt>
                <c:pt idx="1513">
                  <c:v>43839</c:v>
                </c:pt>
                <c:pt idx="1514">
                  <c:v>43840</c:v>
                </c:pt>
                <c:pt idx="1515">
                  <c:v>43843</c:v>
                </c:pt>
                <c:pt idx="1516">
                  <c:v>43844</c:v>
                </c:pt>
                <c:pt idx="1517">
                  <c:v>43845</c:v>
                </c:pt>
                <c:pt idx="1518">
                  <c:v>43846</c:v>
                </c:pt>
                <c:pt idx="1519">
                  <c:v>43847</c:v>
                </c:pt>
                <c:pt idx="1520">
                  <c:v>43851</c:v>
                </c:pt>
                <c:pt idx="1521">
                  <c:v>43852</c:v>
                </c:pt>
                <c:pt idx="1522">
                  <c:v>43853</c:v>
                </c:pt>
                <c:pt idx="1523">
                  <c:v>43854</c:v>
                </c:pt>
                <c:pt idx="1524">
                  <c:v>43857</c:v>
                </c:pt>
                <c:pt idx="1525">
                  <c:v>43858</c:v>
                </c:pt>
                <c:pt idx="1526">
                  <c:v>43859</c:v>
                </c:pt>
                <c:pt idx="1527">
                  <c:v>43860</c:v>
                </c:pt>
                <c:pt idx="1528">
                  <c:v>43861</c:v>
                </c:pt>
                <c:pt idx="1529">
                  <c:v>43864</c:v>
                </c:pt>
                <c:pt idx="1530">
                  <c:v>43865</c:v>
                </c:pt>
                <c:pt idx="1531">
                  <c:v>43866</c:v>
                </c:pt>
                <c:pt idx="1532">
                  <c:v>43867</c:v>
                </c:pt>
                <c:pt idx="1533">
                  <c:v>43868</c:v>
                </c:pt>
                <c:pt idx="1534">
                  <c:v>43871</c:v>
                </c:pt>
                <c:pt idx="1535">
                  <c:v>43872</c:v>
                </c:pt>
                <c:pt idx="1536">
                  <c:v>43873</c:v>
                </c:pt>
                <c:pt idx="1537">
                  <c:v>43874</c:v>
                </c:pt>
                <c:pt idx="1538">
                  <c:v>43875</c:v>
                </c:pt>
                <c:pt idx="1539">
                  <c:v>43879</c:v>
                </c:pt>
                <c:pt idx="1540">
                  <c:v>43880</c:v>
                </c:pt>
                <c:pt idx="1541">
                  <c:v>43881</c:v>
                </c:pt>
                <c:pt idx="1542">
                  <c:v>43882</c:v>
                </c:pt>
                <c:pt idx="1543">
                  <c:v>43885</c:v>
                </c:pt>
                <c:pt idx="1544">
                  <c:v>43886</c:v>
                </c:pt>
                <c:pt idx="1545">
                  <c:v>43887</c:v>
                </c:pt>
                <c:pt idx="1546">
                  <c:v>43888</c:v>
                </c:pt>
                <c:pt idx="1547">
                  <c:v>43889</c:v>
                </c:pt>
                <c:pt idx="1548">
                  <c:v>43892</c:v>
                </c:pt>
                <c:pt idx="1549">
                  <c:v>43893</c:v>
                </c:pt>
                <c:pt idx="1550">
                  <c:v>43894</c:v>
                </c:pt>
                <c:pt idx="1551">
                  <c:v>43895</c:v>
                </c:pt>
                <c:pt idx="1552">
                  <c:v>43896</c:v>
                </c:pt>
                <c:pt idx="1553">
                  <c:v>43899</c:v>
                </c:pt>
                <c:pt idx="1554">
                  <c:v>43900</c:v>
                </c:pt>
                <c:pt idx="1555">
                  <c:v>43901</c:v>
                </c:pt>
                <c:pt idx="1556">
                  <c:v>43902</c:v>
                </c:pt>
                <c:pt idx="1557">
                  <c:v>43903</c:v>
                </c:pt>
                <c:pt idx="1558">
                  <c:v>43906</c:v>
                </c:pt>
                <c:pt idx="1559">
                  <c:v>43907</c:v>
                </c:pt>
                <c:pt idx="1560">
                  <c:v>43908</c:v>
                </c:pt>
                <c:pt idx="1561">
                  <c:v>43909</c:v>
                </c:pt>
                <c:pt idx="1562">
                  <c:v>43910</c:v>
                </c:pt>
                <c:pt idx="1563">
                  <c:v>43913</c:v>
                </c:pt>
                <c:pt idx="1564">
                  <c:v>43914</c:v>
                </c:pt>
                <c:pt idx="1565">
                  <c:v>43915</c:v>
                </c:pt>
                <c:pt idx="1566">
                  <c:v>43916</c:v>
                </c:pt>
                <c:pt idx="1567">
                  <c:v>43917</c:v>
                </c:pt>
                <c:pt idx="1568">
                  <c:v>43920</c:v>
                </c:pt>
                <c:pt idx="1569">
                  <c:v>43921</c:v>
                </c:pt>
                <c:pt idx="1570">
                  <c:v>43922</c:v>
                </c:pt>
                <c:pt idx="1571">
                  <c:v>43923</c:v>
                </c:pt>
                <c:pt idx="1572">
                  <c:v>43924</c:v>
                </c:pt>
                <c:pt idx="1573">
                  <c:v>43927</c:v>
                </c:pt>
                <c:pt idx="1574">
                  <c:v>43928</c:v>
                </c:pt>
                <c:pt idx="1575">
                  <c:v>43929</c:v>
                </c:pt>
                <c:pt idx="1576">
                  <c:v>43930</c:v>
                </c:pt>
                <c:pt idx="1577">
                  <c:v>43934</c:v>
                </c:pt>
                <c:pt idx="1578">
                  <c:v>43935</c:v>
                </c:pt>
                <c:pt idx="1579">
                  <c:v>43936</c:v>
                </c:pt>
                <c:pt idx="1580">
                  <c:v>43937</c:v>
                </c:pt>
                <c:pt idx="1581">
                  <c:v>43938</c:v>
                </c:pt>
                <c:pt idx="1582">
                  <c:v>43943</c:v>
                </c:pt>
                <c:pt idx="1583">
                  <c:v>43944</c:v>
                </c:pt>
                <c:pt idx="1584">
                  <c:v>43945</c:v>
                </c:pt>
                <c:pt idx="1585">
                  <c:v>43948</c:v>
                </c:pt>
                <c:pt idx="1586">
                  <c:v>43949</c:v>
                </c:pt>
                <c:pt idx="1587">
                  <c:v>43950</c:v>
                </c:pt>
                <c:pt idx="1588">
                  <c:v>43951</c:v>
                </c:pt>
                <c:pt idx="1589">
                  <c:v>43952</c:v>
                </c:pt>
                <c:pt idx="1590">
                  <c:v>43955</c:v>
                </c:pt>
                <c:pt idx="1591">
                  <c:v>43956</c:v>
                </c:pt>
                <c:pt idx="1592">
                  <c:v>43957</c:v>
                </c:pt>
                <c:pt idx="1593">
                  <c:v>43958</c:v>
                </c:pt>
                <c:pt idx="1594">
                  <c:v>43959</c:v>
                </c:pt>
                <c:pt idx="1595">
                  <c:v>43962</c:v>
                </c:pt>
                <c:pt idx="1596">
                  <c:v>43963</c:v>
                </c:pt>
                <c:pt idx="1597">
                  <c:v>43964</c:v>
                </c:pt>
                <c:pt idx="1598">
                  <c:v>43965</c:v>
                </c:pt>
                <c:pt idx="1599">
                  <c:v>43966</c:v>
                </c:pt>
                <c:pt idx="1600">
                  <c:v>43969</c:v>
                </c:pt>
                <c:pt idx="1601">
                  <c:v>43970</c:v>
                </c:pt>
                <c:pt idx="1602">
                  <c:v>43971</c:v>
                </c:pt>
                <c:pt idx="1603">
                  <c:v>43972</c:v>
                </c:pt>
                <c:pt idx="1604">
                  <c:v>43973</c:v>
                </c:pt>
                <c:pt idx="1605">
                  <c:v>43977</c:v>
                </c:pt>
                <c:pt idx="1606">
                  <c:v>43978</c:v>
                </c:pt>
                <c:pt idx="1607">
                  <c:v>43979</c:v>
                </c:pt>
                <c:pt idx="1608">
                  <c:v>43980</c:v>
                </c:pt>
                <c:pt idx="1609">
                  <c:v>43983</c:v>
                </c:pt>
                <c:pt idx="1610">
                  <c:v>43984</c:v>
                </c:pt>
                <c:pt idx="1611">
                  <c:v>43985</c:v>
                </c:pt>
                <c:pt idx="1612">
                  <c:v>43986</c:v>
                </c:pt>
                <c:pt idx="1613">
                  <c:v>43987</c:v>
                </c:pt>
                <c:pt idx="1614">
                  <c:v>43990</c:v>
                </c:pt>
                <c:pt idx="1615">
                  <c:v>43991</c:v>
                </c:pt>
                <c:pt idx="1616">
                  <c:v>43992</c:v>
                </c:pt>
                <c:pt idx="1617">
                  <c:v>43993</c:v>
                </c:pt>
                <c:pt idx="1618">
                  <c:v>43994</c:v>
                </c:pt>
                <c:pt idx="1619">
                  <c:v>43997</c:v>
                </c:pt>
                <c:pt idx="1620">
                  <c:v>43998</c:v>
                </c:pt>
                <c:pt idx="1621">
                  <c:v>43999</c:v>
                </c:pt>
                <c:pt idx="1622">
                  <c:v>44000</c:v>
                </c:pt>
                <c:pt idx="1623">
                  <c:v>44001</c:v>
                </c:pt>
                <c:pt idx="1624">
                  <c:v>44004</c:v>
                </c:pt>
                <c:pt idx="1625">
                  <c:v>44005</c:v>
                </c:pt>
                <c:pt idx="1626">
                  <c:v>44006</c:v>
                </c:pt>
                <c:pt idx="1627">
                  <c:v>44007</c:v>
                </c:pt>
                <c:pt idx="1628">
                  <c:v>44008</c:v>
                </c:pt>
                <c:pt idx="1629">
                  <c:v>44011</c:v>
                </c:pt>
                <c:pt idx="1630">
                  <c:v>44012</c:v>
                </c:pt>
                <c:pt idx="1631">
                  <c:v>44013</c:v>
                </c:pt>
                <c:pt idx="1632">
                  <c:v>44014</c:v>
                </c:pt>
                <c:pt idx="1633">
                  <c:v>44018</c:v>
                </c:pt>
                <c:pt idx="1634">
                  <c:v>44019</c:v>
                </c:pt>
                <c:pt idx="1635">
                  <c:v>44020</c:v>
                </c:pt>
                <c:pt idx="1636">
                  <c:v>44021</c:v>
                </c:pt>
                <c:pt idx="1637">
                  <c:v>44022</c:v>
                </c:pt>
                <c:pt idx="1638">
                  <c:v>44025</c:v>
                </c:pt>
                <c:pt idx="1639">
                  <c:v>44026</c:v>
                </c:pt>
                <c:pt idx="1640">
                  <c:v>44027</c:v>
                </c:pt>
                <c:pt idx="1641">
                  <c:v>44028</c:v>
                </c:pt>
                <c:pt idx="1642">
                  <c:v>44029</c:v>
                </c:pt>
                <c:pt idx="1643">
                  <c:v>44032</c:v>
                </c:pt>
                <c:pt idx="1644">
                  <c:v>44033</c:v>
                </c:pt>
                <c:pt idx="1645">
                  <c:v>44034</c:v>
                </c:pt>
                <c:pt idx="1646">
                  <c:v>44035</c:v>
                </c:pt>
                <c:pt idx="1647">
                  <c:v>44036</c:v>
                </c:pt>
                <c:pt idx="1648">
                  <c:v>44039</c:v>
                </c:pt>
                <c:pt idx="1649">
                  <c:v>44040</c:v>
                </c:pt>
                <c:pt idx="1650">
                  <c:v>44041</c:v>
                </c:pt>
                <c:pt idx="1651">
                  <c:v>44042</c:v>
                </c:pt>
                <c:pt idx="1652">
                  <c:v>44043</c:v>
                </c:pt>
                <c:pt idx="1653">
                  <c:v>44046</c:v>
                </c:pt>
                <c:pt idx="1654">
                  <c:v>44047</c:v>
                </c:pt>
                <c:pt idx="1655">
                  <c:v>44048</c:v>
                </c:pt>
                <c:pt idx="1656">
                  <c:v>44049</c:v>
                </c:pt>
                <c:pt idx="1657">
                  <c:v>44050</c:v>
                </c:pt>
                <c:pt idx="1658">
                  <c:v>44053</c:v>
                </c:pt>
                <c:pt idx="1659">
                  <c:v>44054</c:v>
                </c:pt>
                <c:pt idx="1660">
                  <c:v>44055</c:v>
                </c:pt>
                <c:pt idx="1661">
                  <c:v>44056</c:v>
                </c:pt>
                <c:pt idx="1662">
                  <c:v>44057</c:v>
                </c:pt>
                <c:pt idx="1663">
                  <c:v>44060</c:v>
                </c:pt>
                <c:pt idx="1664">
                  <c:v>44061</c:v>
                </c:pt>
                <c:pt idx="1665">
                  <c:v>44062</c:v>
                </c:pt>
                <c:pt idx="1666">
                  <c:v>44063</c:v>
                </c:pt>
                <c:pt idx="1667">
                  <c:v>44064</c:v>
                </c:pt>
                <c:pt idx="1668">
                  <c:v>44067</c:v>
                </c:pt>
                <c:pt idx="1669">
                  <c:v>44068</c:v>
                </c:pt>
                <c:pt idx="1670">
                  <c:v>44069</c:v>
                </c:pt>
                <c:pt idx="1671">
                  <c:v>44070</c:v>
                </c:pt>
                <c:pt idx="1672">
                  <c:v>44071</c:v>
                </c:pt>
                <c:pt idx="1673">
                  <c:v>44074</c:v>
                </c:pt>
                <c:pt idx="1674">
                  <c:v>44075</c:v>
                </c:pt>
                <c:pt idx="1675">
                  <c:v>44076</c:v>
                </c:pt>
                <c:pt idx="1676">
                  <c:v>44077</c:v>
                </c:pt>
                <c:pt idx="1677">
                  <c:v>44078</c:v>
                </c:pt>
                <c:pt idx="1678">
                  <c:v>44082</c:v>
                </c:pt>
                <c:pt idx="1679">
                  <c:v>44083</c:v>
                </c:pt>
                <c:pt idx="1680">
                  <c:v>44084</c:v>
                </c:pt>
                <c:pt idx="1681">
                  <c:v>44085</c:v>
                </c:pt>
                <c:pt idx="1682">
                  <c:v>44088</c:v>
                </c:pt>
                <c:pt idx="1683">
                  <c:v>44089</c:v>
                </c:pt>
                <c:pt idx="1684">
                  <c:v>44090</c:v>
                </c:pt>
                <c:pt idx="1685">
                  <c:v>44091</c:v>
                </c:pt>
                <c:pt idx="1686">
                  <c:v>44092</c:v>
                </c:pt>
                <c:pt idx="1687">
                  <c:v>44095</c:v>
                </c:pt>
                <c:pt idx="1688">
                  <c:v>44096</c:v>
                </c:pt>
                <c:pt idx="1689">
                  <c:v>44097</c:v>
                </c:pt>
                <c:pt idx="1690">
                  <c:v>44098</c:v>
                </c:pt>
                <c:pt idx="1691">
                  <c:v>44099</c:v>
                </c:pt>
                <c:pt idx="1692">
                  <c:v>44102</c:v>
                </c:pt>
                <c:pt idx="1693">
                  <c:v>44103</c:v>
                </c:pt>
                <c:pt idx="1694">
                  <c:v>44104</c:v>
                </c:pt>
                <c:pt idx="1695">
                  <c:v>44105</c:v>
                </c:pt>
                <c:pt idx="1696">
                  <c:v>44106</c:v>
                </c:pt>
                <c:pt idx="1697">
                  <c:v>44109</c:v>
                </c:pt>
                <c:pt idx="1698">
                  <c:v>44110</c:v>
                </c:pt>
                <c:pt idx="1699">
                  <c:v>44111</c:v>
                </c:pt>
                <c:pt idx="1700">
                  <c:v>44112</c:v>
                </c:pt>
                <c:pt idx="1701">
                  <c:v>44113</c:v>
                </c:pt>
                <c:pt idx="1702">
                  <c:v>44116</c:v>
                </c:pt>
                <c:pt idx="1703">
                  <c:v>44117</c:v>
                </c:pt>
                <c:pt idx="1704">
                  <c:v>44118</c:v>
                </c:pt>
                <c:pt idx="1705">
                  <c:v>44119</c:v>
                </c:pt>
                <c:pt idx="1706">
                  <c:v>44120</c:v>
                </c:pt>
                <c:pt idx="1707">
                  <c:v>44123</c:v>
                </c:pt>
                <c:pt idx="1708">
                  <c:v>44124</c:v>
                </c:pt>
                <c:pt idx="1709">
                  <c:v>44125</c:v>
                </c:pt>
                <c:pt idx="1710">
                  <c:v>44126</c:v>
                </c:pt>
                <c:pt idx="1711">
                  <c:v>44127</c:v>
                </c:pt>
                <c:pt idx="1712">
                  <c:v>44130</c:v>
                </c:pt>
                <c:pt idx="1713">
                  <c:v>44131</c:v>
                </c:pt>
                <c:pt idx="1714">
                  <c:v>44132</c:v>
                </c:pt>
                <c:pt idx="1715">
                  <c:v>44133</c:v>
                </c:pt>
                <c:pt idx="1716">
                  <c:v>44134</c:v>
                </c:pt>
                <c:pt idx="1717">
                  <c:v>44137</c:v>
                </c:pt>
                <c:pt idx="1718">
                  <c:v>44138</c:v>
                </c:pt>
                <c:pt idx="1719">
                  <c:v>44139</c:v>
                </c:pt>
                <c:pt idx="1720">
                  <c:v>44140</c:v>
                </c:pt>
                <c:pt idx="1721">
                  <c:v>44141</c:v>
                </c:pt>
                <c:pt idx="1722">
                  <c:v>44144</c:v>
                </c:pt>
                <c:pt idx="1723">
                  <c:v>44145</c:v>
                </c:pt>
                <c:pt idx="1724">
                  <c:v>44146</c:v>
                </c:pt>
                <c:pt idx="1725">
                  <c:v>44147</c:v>
                </c:pt>
                <c:pt idx="1726">
                  <c:v>44148</c:v>
                </c:pt>
                <c:pt idx="1727">
                  <c:v>44151</c:v>
                </c:pt>
                <c:pt idx="1728">
                  <c:v>44152</c:v>
                </c:pt>
                <c:pt idx="1729">
                  <c:v>44153</c:v>
                </c:pt>
                <c:pt idx="1730">
                  <c:v>44154</c:v>
                </c:pt>
                <c:pt idx="1731">
                  <c:v>44155</c:v>
                </c:pt>
                <c:pt idx="1732">
                  <c:v>44158</c:v>
                </c:pt>
                <c:pt idx="1733">
                  <c:v>44159</c:v>
                </c:pt>
                <c:pt idx="1734">
                  <c:v>44160</c:v>
                </c:pt>
                <c:pt idx="1735">
                  <c:v>44162</c:v>
                </c:pt>
                <c:pt idx="1736">
                  <c:v>44165</c:v>
                </c:pt>
                <c:pt idx="1737">
                  <c:v>44166</c:v>
                </c:pt>
                <c:pt idx="1738">
                  <c:v>44167</c:v>
                </c:pt>
                <c:pt idx="1739">
                  <c:v>44168</c:v>
                </c:pt>
                <c:pt idx="1740">
                  <c:v>44169</c:v>
                </c:pt>
                <c:pt idx="1741">
                  <c:v>44172</c:v>
                </c:pt>
                <c:pt idx="1742">
                  <c:v>44173</c:v>
                </c:pt>
                <c:pt idx="1743">
                  <c:v>44174</c:v>
                </c:pt>
                <c:pt idx="1744">
                  <c:v>44175</c:v>
                </c:pt>
                <c:pt idx="1745">
                  <c:v>44176</c:v>
                </c:pt>
                <c:pt idx="1746">
                  <c:v>44179</c:v>
                </c:pt>
                <c:pt idx="1747">
                  <c:v>44180</c:v>
                </c:pt>
                <c:pt idx="1748">
                  <c:v>44181</c:v>
                </c:pt>
                <c:pt idx="1749">
                  <c:v>44182</c:v>
                </c:pt>
                <c:pt idx="1750">
                  <c:v>44183</c:v>
                </c:pt>
                <c:pt idx="1751">
                  <c:v>44186</c:v>
                </c:pt>
                <c:pt idx="1752">
                  <c:v>44187</c:v>
                </c:pt>
                <c:pt idx="1753">
                  <c:v>44188</c:v>
                </c:pt>
                <c:pt idx="1754">
                  <c:v>44189</c:v>
                </c:pt>
                <c:pt idx="1755">
                  <c:v>44193</c:v>
                </c:pt>
                <c:pt idx="1756">
                  <c:v>44194</c:v>
                </c:pt>
                <c:pt idx="1757">
                  <c:v>44195</c:v>
                </c:pt>
                <c:pt idx="1758">
                  <c:v>44196</c:v>
                </c:pt>
                <c:pt idx="1759">
                  <c:v>44200</c:v>
                </c:pt>
                <c:pt idx="1760">
                  <c:v>44201</c:v>
                </c:pt>
                <c:pt idx="1761">
                  <c:v>44202</c:v>
                </c:pt>
                <c:pt idx="1762">
                  <c:v>44203</c:v>
                </c:pt>
                <c:pt idx="1763">
                  <c:v>44204</c:v>
                </c:pt>
                <c:pt idx="1764">
                  <c:v>44207</c:v>
                </c:pt>
                <c:pt idx="1765">
                  <c:v>44208</c:v>
                </c:pt>
                <c:pt idx="1766">
                  <c:v>44209</c:v>
                </c:pt>
                <c:pt idx="1767">
                  <c:v>44210</c:v>
                </c:pt>
                <c:pt idx="1768">
                  <c:v>44211</c:v>
                </c:pt>
                <c:pt idx="1769">
                  <c:v>44215</c:v>
                </c:pt>
                <c:pt idx="1770">
                  <c:v>44216</c:v>
                </c:pt>
                <c:pt idx="1771">
                  <c:v>44217</c:v>
                </c:pt>
                <c:pt idx="1772">
                  <c:v>44218</c:v>
                </c:pt>
                <c:pt idx="1773">
                  <c:v>44221</c:v>
                </c:pt>
                <c:pt idx="1774">
                  <c:v>44222</c:v>
                </c:pt>
                <c:pt idx="1775">
                  <c:v>44223</c:v>
                </c:pt>
                <c:pt idx="1776">
                  <c:v>44224</c:v>
                </c:pt>
                <c:pt idx="1777">
                  <c:v>44225</c:v>
                </c:pt>
                <c:pt idx="1778">
                  <c:v>44228</c:v>
                </c:pt>
                <c:pt idx="1779">
                  <c:v>44229</c:v>
                </c:pt>
                <c:pt idx="1780">
                  <c:v>44230</c:v>
                </c:pt>
                <c:pt idx="1781">
                  <c:v>44231</c:v>
                </c:pt>
                <c:pt idx="1782">
                  <c:v>44232</c:v>
                </c:pt>
                <c:pt idx="1783">
                  <c:v>44235</c:v>
                </c:pt>
                <c:pt idx="1784">
                  <c:v>44236</c:v>
                </c:pt>
                <c:pt idx="1785">
                  <c:v>44237</c:v>
                </c:pt>
                <c:pt idx="1786">
                  <c:v>44238</c:v>
                </c:pt>
                <c:pt idx="1787">
                  <c:v>44239</c:v>
                </c:pt>
                <c:pt idx="1788">
                  <c:v>44243</c:v>
                </c:pt>
                <c:pt idx="1789">
                  <c:v>44244</c:v>
                </c:pt>
                <c:pt idx="1790">
                  <c:v>44245</c:v>
                </c:pt>
                <c:pt idx="1791">
                  <c:v>44246</c:v>
                </c:pt>
                <c:pt idx="1792">
                  <c:v>44249</c:v>
                </c:pt>
                <c:pt idx="1793">
                  <c:v>44250</c:v>
                </c:pt>
                <c:pt idx="1794">
                  <c:v>44251</c:v>
                </c:pt>
                <c:pt idx="1795">
                  <c:v>44252</c:v>
                </c:pt>
                <c:pt idx="1796">
                  <c:v>44253</c:v>
                </c:pt>
                <c:pt idx="1797">
                  <c:v>44256</c:v>
                </c:pt>
                <c:pt idx="1798">
                  <c:v>44257</c:v>
                </c:pt>
                <c:pt idx="1799">
                  <c:v>44258</c:v>
                </c:pt>
                <c:pt idx="1800">
                  <c:v>44259</c:v>
                </c:pt>
                <c:pt idx="1801">
                  <c:v>44260</c:v>
                </c:pt>
                <c:pt idx="1802">
                  <c:v>44263</c:v>
                </c:pt>
                <c:pt idx="1803">
                  <c:v>44264</c:v>
                </c:pt>
                <c:pt idx="1804">
                  <c:v>44265</c:v>
                </c:pt>
                <c:pt idx="1805">
                  <c:v>44266</c:v>
                </c:pt>
                <c:pt idx="1806">
                  <c:v>44267</c:v>
                </c:pt>
                <c:pt idx="1807">
                  <c:v>44270</c:v>
                </c:pt>
                <c:pt idx="1808">
                  <c:v>44271</c:v>
                </c:pt>
                <c:pt idx="1809">
                  <c:v>44272</c:v>
                </c:pt>
                <c:pt idx="1810">
                  <c:v>44273</c:v>
                </c:pt>
                <c:pt idx="1811">
                  <c:v>44274</c:v>
                </c:pt>
                <c:pt idx="1812">
                  <c:v>44277</c:v>
                </c:pt>
                <c:pt idx="1813">
                  <c:v>44278</c:v>
                </c:pt>
                <c:pt idx="1814">
                  <c:v>44279</c:v>
                </c:pt>
                <c:pt idx="1815">
                  <c:v>44280</c:v>
                </c:pt>
                <c:pt idx="1816">
                  <c:v>44281</c:v>
                </c:pt>
                <c:pt idx="1817">
                  <c:v>44284</c:v>
                </c:pt>
                <c:pt idx="1818">
                  <c:v>44285</c:v>
                </c:pt>
                <c:pt idx="1819">
                  <c:v>44286</c:v>
                </c:pt>
                <c:pt idx="1820">
                  <c:v>44287</c:v>
                </c:pt>
                <c:pt idx="1821">
                  <c:v>44291</c:v>
                </c:pt>
                <c:pt idx="1822">
                  <c:v>44292</c:v>
                </c:pt>
                <c:pt idx="1823">
                  <c:v>44293</c:v>
                </c:pt>
                <c:pt idx="1824">
                  <c:v>44294</c:v>
                </c:pt>
                <c:pt idx="1825">
                  <c:v>44295</c:v>
                </c:pt>
                <c:pt idx="1826">
                  <c:v>44298</c:v>
                </c:pt>
                <c:pt idx="1827">
                  <c:v>44299</c:v>
                </c:pt>
                <c:pt idx="1828">
                  <c:v>44300</c:v>
                </c:pt>
                <c:pt idx="1829">
                  <c:v>44301</c:v>
                </c:pt>
                <c:pt idx="1830">
                  <c:v>44302</c:v>
                </c:pt>
                <c:pt idx="1831">
                  <c:v>44305</c:v>
                </c:pt>
                <c:pt idx="1832">
                  <c:v>44306</c:v>
                </c:pt>
                <c:pt idx="1833">
                  <c:v>44307</c:v>
                </c:pt>
                <c:pt idx="1834">
                  <c:v>44308</c:v>
                </c:pt>
                <c:pt idx="1835">
                  <c:v>44309</c:v>
                </c:pt>
                <c:pt idx="1836">
                  <c:v>44312</c:v>
                </c:pt>
                <c:pt idx="1837">
                  <c:v>44313</c:v>
                </c:pt>
                <c:pt idx="1838">
                  <c:v>44314</c:v>
                </c:pt>
                <c:pt idx="1839">
                  <c:v>44315</c:v>
                </c:pt>
                <c:pt idx="1840">
                  <c:v>44316</c:v>
                </c:pt>
                <c:pt idx="1841">
                  <c:v>44319</c:v>
                </c:pt>
                <c:pt idx="1842">
                  <c:v>44320</c:v>
                </c:pt>
                <c:pt idx="1843">
                  <c:v>44321</c:v>
                </c:pt>
                <c:pt idx="1844">
                  <c:v>44322</c:v>
                </c:pt>
                <c:pt idx="1845">
                  <c:v>44323</c:v>
                </c:pt>
                <c:pt idx="1846">
                  <c:v>44326</c:v>
                </c:pt>
                <c:pt idx="1847">
                  <c:v>44327</c:v>
                </c:pt>
                <c:pt idx="1848">
                  <c:v>44328</c:v>
                </c:pt>
                <c:pt idx="1849">
                  <c:v>44329</c:v>
                </c:pt>
                <c:pt idx="1850">
                  <c:v>44330</c:v>
                </c:pt>
                <c:pt idx="1851">
                  <c:v>44333</c:v>
                </c:pt>
                <c:pt idx="1852">
                  <c:v>44334</c:v>
                </c:pt>
                <c:pt idx="1853">
                  <c:v>44335</c:v>
                </c:pt>
                <c:pt idx="1854">
                  <c:v>44336</c:v>
                </c:pt>
                <c:pt idx="1855">
                  <c:v>44337</c:v>
                </c:pt>
                <c:pt idx="1856">
                  <c:v>44340</c:v>
                </c:pt>
                <c:pt idx="1857">
                  <c:v>44341</c:v>
                </c:pt>
                <c:pt idx="1858">
                  <c:v>44342</c:v>
                </c:pt>
                <c:pt idx="1859">
                  <c:v>44343</c:v>
                </c:pt>
                <c:pt idx="1860">
                  <c:v>44344</c:v>
                </c:pt>
                <c:pt idx="1861">
                  <c:v>44348</c:v>
                </c:pt>
                <c:pt idx="1862">
                  <c:v>44349</c:v>
                </c:pt>
                <c:pt idx="1863">
                  <c:v>44350</c:v>
                </c:pt>
                <c:pt idx="1864">
                  <c:v>44351</c:v>
                </c:pt>
                <c:pt idx="1865">
                  <c:v>44354</c:v>
                </c:pt>
                <c:pt idx="1866">
                  <c:v>44355</c:v>
                </c:pt>
                <c:pt idx="1867">
                  <c:v>44356</c:v>
                </c:pt>
                <c:pt idx="1868">
                  <c:v>44357</c:v>
                </c:pt>
                <c:pt idx="1869">
                  <c:v>44358</c:v>
                </c:pt>
                <c:pt idx="1870">
                  <c:v>44361</c:v>
                </c:pt>
                <c:pt idx="1871">
                  <c:v>44362</c:v>
                </c:pt>
                <c:pt idx="1872">
                  <c:v>44363</c:v>
                </c:pt>
                <c:pt idx="1873">
                  <c:v>44364</c:v>
                </c:pt>
                <c:pt idx="1874">
                  <c:v>44365</c:v>
                </c:pt>
                <c:pt idx="1875">
                  <c:v>44368</c:v>
                </c:pt>
                <c:pt idx="1876">
                  <c:v>44369</c:v>
                </c:pt>
                <c:pt idx="1877">
                  <c:v>44370</c:v>
                </c:pt>
                <c:pt idx="1878">
                  <c:v>44371</c:v>
                </c:pt>
                <c:pt idx="1879">
                  <c:v>44372</c:v>
                </c:pt>
                <c:pt idx="1880">
                  <c:v>44375</c:v>
                </c:pt>
                <c:pt idx="1881">
                  <c:v>44376</c:v>
                </c:pt>
                <c:pt idx="1882">
                  <c:v>44377</c:v>
                </c:pt>
                <c:pt idx="1883">
                  <c:v>44378</c:v>
                </c:pt>
                <c:pt idx="1884">
                  <c:v>44379</c:v>
                </c:pt>
                <c:pt idx="1885">
                  <c:v>44383</c:v>
                </c:pt>
                <c:pt idx="1886">
                  <c:v>44384</c:v>
                </c:pt>
                <c:pt idx="1887">
                  <c:v>44385</c:v>
                </c:pt>
                <c:pt idx="1888">
                  <c:v>44386</c:v>
                </c:pt>
                <c:pt idx="1889">
                  <c:v>44389</c:v>
                </c:pt>
                <c:pt idx="1890">
                  <c:v>44390</c:v>
                </c:pt>
                <c:pt idx="1891">
                  <c:v>44391</c:v>
                </c:pt>
                <c:pt idx="1892">
                  <c:v>44392</c:v>
                </c:pt>
                <c:pt idx="1893">
                  <c:v>44393</c:v>
                </c:pt>
                <c:pt idx="1894">
                  <c:v>44396</c:v>
                </c:pt>
                <c:pt idx="1895">
                  <c:v>44397</c:v>
                </c:pt>
                <c:pt idx="1896">
                  <c:v>44398</c:v>
                </c:pt>
                <c:pt idx="1897">
                  <c:v>44399</c:v>
                </c:pt>
                <c:pt idx="1898">
                  <c:v>44400</c:v>
                </c:pt>
                <c:pt idx="1899">
                  <c:v>44403</c:v>
                </c:pt>
                <c:pt idx="1900">
                  <c:v>44404</c:v>
                </c:pt>
                <c:pt idx="1901">
                  <c:v>44405</c:v>
                </c:pt>
                <c:pt idx="1902">
                  <c:v>44406</c:v>
                </c:pt>
                <c:pt idx="1903">
                  <c:v>44407</c:v>
                </c:pt>
                <c:pt idx="1904">
                  <c:v>44410</c:v>
                </c:pt>
                <c:pt idx="1905">
                  <c:v>44411</c:v>
                </c:pt>
                <c:pt idx="1906">
                  <c:v>44412</c:v>
                </c:pt>
                <c:pt idx="1907">
                  <c:v>44413</c:v>
                </c:pt>
                <c:pt idx="1908">
                  <c:v>44414</c:v>
                </c:pt>
                <c:pt idx="1909">
                  <c:v>44417</c:v>
                </c:pt>
                <c:pt idx="1910">
                  <c:v>44418</c:v>
                </c:pt>
                <c:pt idx="1911">
                  <c:v>44419</c:v>
                </c:pt>
                <c:pt idx="1912">
                  <c:v>44420</c:v>
                </c:pt>
                <c:pt idx="1913">
                  <c:v>44421</c:v>
                </c:pt>
                <c:pt idx="1914">
                  <c:v>44424</c:v>
                </c:pt>
                <c:pt idx="1915">
                  <c:v>44425</c:v>
                </c:pt>
                <c:pt idx="1916">
                  <c:v>44426</c:v>
                </c:pt>
                <c:pt idx="1917">
                  <c:v>44427</c:v>
                </c:pt>
                <c:pt idx="1918">
                  <c:v>44428</c:v>
                </c:pt>
                <c:pt idx="1919">
                  <c:v>44431</c:v>
                </c:pt>
                <c:pt idx="1920">
                  <c:v>44432</c:v>
                </c:pt>
                <c:pt idx="1921">
                  <c:v>44433</c:v>
                </c:pt>
                <c:pt idx="1922">
                  <c:v>44434</c:v>
                </c:pt>
                <c:pt idx="1923">
                  <c:v>44435</c:v>
                </c:pt>
                <c:pt idx="1924">
                  <c:v>44438</c:v>
                </c:pt>
                <c:pt idx="1925">
                  <c:v>44439</c:v>
                </c:pt>
                <c:pt idx="1926">
                  <c:v>44440</c:v>
                </c:pt>
                <c:pt idx="1927">
                  <c:v>44441</c:v>
                </c:pt>
                <c:pt idx="1928">
                  <c:v>44442</c:v>
                </c:pt>
                <c:pt idx="1929">
                  <c:v>44446</c:v>
                </c:pt>
                <c:pt idx="1930">
                  <c:v>44447</c:v>
                </c:pt>
                <c:pt idx="1931">
                  <c:v>44448</c:v>
                </c:pt>
                <c:pt idx="1932">
                  <c:v>44449</c:v>
                </c:pt>
                <c:pt idx="1933">
                  <c:v>44452</c:v>
                </c:pt>
                <c:pt idx="1934">
                  <c:v>44453</c:v>
                </c:pt>
                <c:pt idx="1935">
                  <c:v>44454</c:v>
                </c:pt>
                <c:pt idx="1936">
                  <c:v>44455</c:v>
                </c:pt>
                <c:pt idx="1937">
                  <c:v>44456</c:v>
                </c:pt>
                <c:pt idx="1938">
                  <c:v>44459</c:v>
                </c:pt>
                <c:pt idx="1939">
                  <c:v>44460</c:v>
                </c:pt>
                <c:pt idx="1940">
                  <c:v>44461</c:v>
                </c:pt>
                <c:pt idx="1941">
                  <c:v>44462</c:v>
                </c:pt>
                <c:pt idx="1942">
                  <c:v>44463</c:v>
                </c:pt>
                <c:pt idx="1943">
                  <c:v>44466</c:v>
                </c:pt>
                <c:pt idx="1944">
                  <c:v>44467</c:v>
                </c:pt>
                <c:pt idx="1945">
                  <c:v>44468</c:v>
                </c:pt>
                <c:pt idx="1946">
                  <c:v>44469</c:v>
                </c:pt>
                <c:pt idx="1947">
                  <c:v>44470</c:v>
                </c:pt>
                <c:pt idx="1948">
                  <c:v>44473</c:v>
                </c:pt>
                <c:pt idx="1949">
                  <c:v>44474</c:v>
                </c:pt>
                <c:pt idx="1950">
                  <c:v>44475</c:v>
                </c:pt>
                <c:pt idx="1951">
                  <c:v>44476</c:v>
                </c:pt>
                <c:pt idx="1952">
                  <c:v>44477</c:v>
                </c:pt>
                <c:pt idx="1953">
                  <c:v>44480</c:v>
                </c:pt>
                <c:pt idx="1954">
                  <c:v>44481</c:v>
                </c:pt>
                <c:pt idx="1955">
                  <c:v>44482</c:v>
                </c:pt>
                <c:pt idx="1956">
                  <c:v>44483</c:v>
                </c:pt>
                <c:pt idx="1957">
                  <c:v>44484</c:v>
                </c:pt>
                <c:pt idx="1958">
                  <c:v>44487</c:v>
                </c:pt>
                <c:pt idx="1959">
                  <c:v>44488</c:v>
                </c:pt>
                <c:pt idx="1960">
                  <c:v>44489</c:v>
                </c:pt>
                <c:pt idx="1961">
                  <c:v>44490</c:v>
                </c:pt>
                <c:pt idx="1962">
                  <c:v>44491</c:v>
                </c:pt>
                <c:pt idx="1963">
                  <c:v>44494</c:v>
                </c:pt>
                <c:pt idx="1964">
                  <c:v>44495</c:v>
                </c:pt>
                <c:pt idx="1965">
                  <c:v>44496</c:v>
                </c:pt>
                <c:pt idx="1966">
                  <c:v>44497</c:v>
                </c:pt>
                <c:pt idx="1967">
                  <c:v>44498</c:v>
                </c:pt>
                <c:pt idx="1968">
                  <c:v>44501</c:v>
                </c:pt>
                <c:pt idx="1969">
                  <c:v>44502</c:v>
                </c:pt>
                <c:pt idx="1970">
                  <c:v>44503</c:v>
                </c:pt>
                <c:pt idx="1971">
                  <c:v>44504</c:v>
                </c:pt>
                <c:pt idx="1972">
                  <c:v>44505</c:v>
                </c:pt>
                <c:pt idx="1973">
                  <c:v>44508</c:v>
                </c:pt>
                <c:pt idx="1974">
                  <c:v>44509</c:v>
                </c:pt>
                <c:pt idx="1975">
                  <c:v>44510</c:v>
                </c:pt>
                <c:pt idx="1976">
                  <c:v>44511</c:v>
                </c:pt>
                <c:pt idx="1977">
                  <c:v>44512</c:v>
                </c:pt>
                <c:pt idx="1978">
                  <c:v>44515</c:v>
                </c:pt>
                <c:pt idx="1979">
                  <c:v>44516</c:v>
                </c:pt>
                <c:pt idx="1980">
                  <c:v>44517</c:v>
                </c:pt>
                <c:pt idx="1981">
                  <c:v>44518</c:v>
                </c:pt>
                <c:pt idx="1982">
                  <c:v>44519</c:v>
                </c:pt>
                <c:pt idx="1983">
                  <c:v>44522</c:v>
                </c:pt>
                <c:pt idx="1984">
                  <c:v>44523</c:v>
                </c:pt>
                <c:pt idx="1985">
                  <c:v>44524</c:v>
                </c:pt>
                <c:pt idx="1986">
                  <c:v>44526</c:v>
                </c:pt>
                <c:pt idx="1987">
                  <c:v>44529</c:v>
                </c:pt>
                <c:pt idx="1988">
                  <c:v>44530</c:v>
                </c:pt>
                <c:pt idx="1989">
                  <c:v>44531</c:v>
                </c:pt>
                <c:pt idx="1990">
                  <c:v>44532</c:v>
                </c:pt>
                <c:pt idx="1991">
                  <c:v>44533</c:v>
                </c:pt>
                <c:pt idx="1992">
                  <c:v>44536</c:v>
                </c:pt>
                <c:pt idx="1993">
                  <c:v>44537</c:v>
                </c:pt>
                <c:pt idx="1994">
                  <c:v>44538</c:v>
                </c:pt>
                <c:pt idx="1995">
                  <c:v>44539</c:v>
                </c:pt>
                <c:pt idx="1996">
                  <c:v>44540</c:v>
                </c:pt>
                <c:pt idx="1997">
                  <c:v>44543</c:v>
                </c:pt>
                <c:pt idx="1998">
                  <c:v>44544</c:v>
                </c:pt>
                <c:pt idx="1999">
                  <c:v>44545</c:v>
                </c:pt>
                <c:pt idx="2000">
                  <c:v>44546</c:v>
                </c:pt>
                <c:pt idx="2001">
                  <c:v>44547</c:v>
                </c:pt>
                <c:pt idx="2002">
                  <c:v>44550</c:v>
                </c:pt>
                <c:pt idx="2003">
                  <c:v>44551</c:v>
                </c:pt>
                <c:pt idx="2004">
                  <c:v>44552</c:v>
                </c:pt>
                <c:pt idx="2005">
                  <c:v>44553</c:v>
                </c:pt>
                <c:pt idx="2006">
                  <c:v>44557</c:v>
                </c:pt>
                <c:pt idx="2007">
                  <c:v>44558</c:v>
                </c:pt>
                <c:pt idx="2008">
                  <c:v>44559</c:v>
                </c:pt>
                <c:pt idx="2009">
                  <c:v>44560</c:v>
                </c:pt>
                <c:pt idx="2010">
                  <c:v>44561</c:v>
                </c:pt>
                <c:pt idx="2011">
                  <c:v>44564</c:v>
                </c:pt>
                <c:pt idx="2012">
                  <c:v>44565</c:v>
                </c:pt>
                <c:pt idx="2013">
                  <c:v>44566</c:v>
                </c:pt>
                <c:pt idx="2014">
                  <c:v>44567</c:v>
                </c:pt>
                <c:pt idx="2015">
                  <c:v>44568</c:v>
                </c:pt>
                <c:pt idx="2016">
                  <c:v>44571</c:v>
                </c:pt>
                <c:pt idx="2017">
                  <c:v>44572</c:v>
                </c:pt>
                <c:pt idx="2018">
                  <c:v>44573</c:v>
                </c:pt>
                <c:pt idx="2019">
                  <c:v>44574</c:v>
                </c:pt>
                <c:pt idx="2020">
                  <c:v>44575</c:v>
                </c:pt>
                <c:pt idx="2021">
                  <c:v>44579</c:v>
                </c:pt>
                <c:pt idx="2022">
                  <c:v>44580</c:v>
                </c:pt>
                <c:pt idx="2023">
                  <c:v>44581</c:v>
                </c:pt>
                <c:pt idx="2024">
                  <c:v>44582</c:v>
                </c:pt>
                <c:pt idx="2025">
                  <c:v>44585</c:v>
                </c:pt>
                <c:pt idx="2026">
                  <c:v>44586</c:v>
                </c:pt>
                <c:pt idx="2027">
                  <c:v>44587</c:v>
                </c:pt>
                <c:pt idx="2028">
                  <c:v>44588</c:v>
                </c:pt>
                <c:pt idx="2029">
                  <c:v>44589</c:v>
                </c:pt>
                <c:pt idx="2030">
                  <c:v>44592</c:v>
                </c:pt>
                <c:pt idx="2031">
                  <c:v>44593</c:v>
                </c:pt>
                <c:pt idx="2032">
                  <c:v>44594</c:v>
                </c:pt>
                <c:pt idx="2033">
                  <c:v>44595</c:v>
                </c:pt>
                <c:pt idx="2034">
                  <c:v>44596</c:v>
                </c:pt>
                <c:pt idx="2035">
                  <c:v>44599</c:v>
                </c:pt>
                <c:pt idx="2036">
                  <c:v>44600</c:v>
                </c:pt>
                <c:pt idx="2037">
                  <c:v>44601</c:v>
                </c:pt>
                <c:pt idx="2038">
                  <c:v>44602</c:v>
                </c:pt>
                <c:pt idx="2039">
                  <c:v>44603</c:v>
                </c:pt>
                <c:pt idx="2040">
                  <c:v>44606</c:v>
                </c:pt>
                <c:pt idx="2041">
                  <c:v>44607</c:v>
                </c:pt>
                <c:pt idx="2042">
                  <c:v>44608</c:v>
                </c:pt>
                <c:pt idx="2043">
                  <c:v>44609</c:v>
                </c:pt>
                <c:pt idx="2044">
                  <c:v>44610</c:v>
                </c:pt>
                <c:pt idx="2045">
                  <c:v>44614</c:v>
                </c:pt>
                <c:pt idx="2046">
                  <c:v>44615</c:v>
                </c:pt>
                <c:pt idx="2047">
                  <c:v>44616</c:v>
                </c:pt>
                <c:pt idx="2048">
                  <c:v>44617</c:v>
                </c:pt>
                <c:pt idx="2049">
                  <c:v>44620</c:v>
                </c:pt>
                <c:pt idx="2050">
                  <c:v>44621</c:v>
                </c:pt>
                <c:pt idx="2051">
                  <c:v>44622</c:v>
                </c:pt>
                <c:pt idx="2052">
                  <c:v>44623</c:v>
                </c:pt>
                <c:pt idx="2053">
                  <c:v>44624</c:v>
                </c:pt>
                <c:pt idx="2054">
                  <c:v>44627</c:v>
                </c:pt>
                <c:pt idx="2055">
                  <c:v>44628</c:v>
                </c:pt>
                <c:pt idx="2056">
                  <c:v>44629</c:v>
                </c:pt>
                <c:pt idx="2057">
                  <c:v>44630</c:v>
                </c:pt>
                <c:pt idx="2058">
                  <c:v>44631</c:v>
                </c:pt>
                <c:pt idx="2059">
                  <c:v>44634</c:v>
                </c:pt>
                <c:pt idx="2060">
                  <c:v>44635</c:v>
                </c:pt>
                <c:pt idx="2061">
                  <c:v>44636</c:v>
                </c:pt>
                <c:pt idx="2062">
                  <c:v>44637</c:v>
                </c:pt>
                <c:pt idx="2063">
                  <c:v>44638</c:v>
                </c:pt>
                <c:pt idx="2064">
                  <c:v>44641</c:v>
                </c:pt>
                <c:pt idx="2065">
                  <c:v>44642</c:v>
                </c:pt>
                <c:pt idx="2066">
                  <c:v>44643</c:v>
                </c:pt>
                <c:pt idx="2067">
                  <c:v>44644</c:v>
                </c:pt>
                <c:pt idx="2068">
                  <c:v>44645</c:v>
                </c:pt>
                <c:pt idx="2069">
                  <c:v>44648</c:v>
                </c:pt>
                <c:pt idx="2070">
                  <c:v>44649</c:v>
                </c:pt>
                <c:pt idx="2071">
                  <c:v>44650</c:v>
                </c:pt>
                <c:pt idx="2072">
                  <c:v>44651</c:v>
                </c:pt>
                <c:pt idx="2073">
                  <c:v>44652</c:v>
                </c:pt>
                <c:pt idx="2074">
                  <c:v>44655</c:v>
                </c:pt>
                <c:pt idx="2075">
                  <c:v>44656</c:v>
                </c:pt>
                <c:pt idx="2076">
                  <c:v>44657</c:v>
                </c:pt>
                <c:pt idx="2077">
                  <c:v>44658</c:v>
                </c:pt>
                <c:pt idx="2078">
                  <c:v>44659</c:v>
                </c:pt>
                <c:pt idx="2079">
                  <c:v>44662</c:v>
                </c:pt>
                <c:pt idx="2080">
                  <c:v>44663</c:v>
                </c:pt>
                <c:pt idx="2081">
                  <c:v>44664</c:v>
                </c:pt>
                <c:pt idx="2082">
                  <c:v>44665</c:v>
                </c:pt>
                <c:pt idx="2083">
                  <c:v>44669</c:v>
                </c:pt>
                <c:pt idx="2084">
                  <c:v>44670</c:v>
                </c:pt>
                <c:pt idx="2085">
                  <c:v>44671</c:v>
                </c:pt>
                <c:pt idx="2086">
                  <c:v>44672</c:v>
                </c:pt>
                <c:pt idx="2087">
                  <c:v>44673</c:v>
                </c:pt>
                <c:pt idx="2088">
                  <c:v>44676</c:v>
                </c:pt>
                <c:pt idx="2089">
                  <c:v>44677</c:v>
                </c:pt>
                <c:pt idx="2090">
                  <c:v>44678</c:v>
                </c:pt>
                <c:pt idx="2091">
                  <c:v>44679</c:v>
                </c:pt>
                <c:pt idx="2092">
                  <c:v>44680</c:v>
                </c:pt>
                <c:pt idx="2093">
                  <c:v>44683</c:v>
                </c:pt>
                <c:pt idx="2094">
                  <c:v>44684</c:v>
                </c:pt>
                <c:pt idx="2095">
                  <c:v>44685</c:v>
                </c:pt>
                <c:pt idx="2096">
                  <c:v>44686</c:v>
                </c:pt>
                <c:pt idx="2097">
                  <c:v>44687</c:v>
                </c:pt>
                <c:pt idx="2098">
                  <c:v>44690</c:v>
                </c:pt>
                <c:pt idx="2099">
                  <c:v>44691</c:v>
                </c:pt>
                <c:pt idx="2100">
                  <c:v>44692</c:v>
                </c:pt>
                <c:pt idx="2101">
                  <c:v>44693</c:v>
                </c:pt>
                <c:pt idx="2102">
                  <c:v>44694</c:v>
                </c:pt>
                <c:pt idx="2103">
                  <c:v>44697</c:v>
                </c:pt>
                <c:pt idx="2104">
                  <c:v>44698</c:v>
                </c:pt>
                <c:pt idx="2105">
                  <c:v>44699</c:v>
                </c:pt>
                <c:pt idx="2106">
                  <c:v>44700</c:v>
                </c:pt>
                <c:pt idx="2107">
                  <c:v>44701</c:v>
                </c:pt>
                <c:pt idx="2108">
                  <c:v>44704</c:v>
                </c:pt>
                <c:pt idx="2109">
                  <c:v>44705</c:v>
                </c:pt>
                <c:pt idx="2110">
                  <c:v>44706</c:v>
                </c:pt>
                <c:pt idx="2111">
                  <c:v>44707</c:v>
                </c:pt>
                <c:pt idx="2112">
                  <c:v>44708</c:v>
                </c:pt>
                <c:pt idx="2113">
                  <c:v>44712</c:v>
                </c:pt>
                <c:pt idx="2114">
                  <c:v>44713</c:v>
                </c:pt>
                <c:pt idx="2115">
                  <c:v>44714</c:v>
                </c:pt>
                <c:pt idx="2116">
                  <c:v>44715</c:v>
                </c:pt>
                <c:pt idx="2117">
                  <c:v>44718</c:v>
                </c:pt>
                <c:pt idx="2118">
                  <c:v>44719</c:v>
                </c:pt>
                <c:pt idx="2119">
                  <c:v>44720</c:v>
                </c:pt>
                <c:pt idx="2120">
                  <c:v>44721</c:v>
                </c:pt>
                <c:pt idx="2121">
                  <c:v>44722</c:v>
                </c:pt>
                <c:pt idx="2122">
                  <c:v>44725</c:v>
                </c:pt>
                <c:pt idx="2123">
                  <c:v>44726</c:v>
                </c:pt>
                <c:pt idx="2124">
                  <c:v>44727</c:v>
                </c:pt>
                <c:pt idx="2125">
                  <c:v>44728</c:v>
                </c:pt>
                <c:pt idx="2126">
                  <c:v>44729</c:v>
                </c:pt>
                <c:pt idx="2127">
                  <c:v>44733</c:v>
                </c:pt>
                <c:pt idx="2128">
                  <c:v>44734</c:v>
                </c:pt>
                <c:pt idx="2129">
                  <c:v>44735</c:v>
                </c:pt>
                <c:pt idx="2130">
                  <c:v>44736</c:v>
                </c:pt>
                <c:pt idx="2131">
                  <c:v>44739</c:v>
                </c:pt>
                <c:pt idx="2132">
                  <c:v>44740</c:v>
                </c:pt>
                <c:pt idx="2133">
                  <c:v>44741</c:v>
                </c:pt>
                <c:pt idx="2134">
                  <c:v>44742</c:v>
                </c:pt>
                <c:pt idx="2135">
                  <c:v>44743</c:v>
                </c:pt>
                <c:pt idx="2136">
                  <c:v>44747</c:v>
                </c:pt>
                <c:pt idx="2137">
                  <c:v>44748</c:v>
                </c:pt>
                <c:pt idx="2138">
                  <c:v>44749</c:v>
                </c:pt>
                <c:pt idx="2139">
                  <c:v>44750</c:v>
                </c:pt>
                <c:pt idx="2140">
                  <c:v>44753</c:v>
                </c:pt>
                <c:pt idx="2141">
                  <c:v>44754</c:v>
                </c:pt>
                <c:pt idx="2142">
                  <c:v>44755</c:v>
                </c:pt>
                <c:pt idx="2143">
                  <c:v>44756</c:v>
                </c:pt>
                <c:pt idx="2144">
                  <c:v>44757</c:v>
                </c:pt>
                <c:pt idx="2145">
                  <c:v>44760</c:v>
                </c:pt>
                <c:pt idx="2146">
                  <c:v>44761</c:v>
                </c:pt>
                <c:pt idx="2147">
                  <c:v>44762</c:v>
                </c:pt>
                <c:pt idx="2148">
                  <c:v>44763</c:v>
                </c:pt>
                <c:pt idx="2149">
                  <c:v>44764</c:v>
                </c:pt>
                <c:pt idx="2150">
                  <c:v>44767</c:v>
                </c:pt>
                <c:pt idx="2151">
                  <c:v>44768</c:v>
                </c:pt>
                <c:pt idx="2152">
                  <c:v>44769</c:v>
                </c:pt>
                <c:pt idx="2153">
                  <c:v>44770</c:v>
                </c:pt>
                <c:pt idx="2154">
                  <c:v>44771</c:v>
                </c:pt>
                <c:pt idx="2155">
                  <c:v>44774</c:v>
                </c:pt>
                <c:pt idx="2156">
                  <c:v>44775</c:v>
                </c:pt>
                <c:pt idx="2157">
                  <c:v>44776</c:v>
                </c:pt>
                <c:pt idx="2158">
                  <c:v>44777</c:v>
                </c:pt>
                <c:pt idx="2159">
                  <c:v>44778</c:v>
                </c:pt>
                <c:pt idx="2160">
                  <c:v>44781</c:v>
                </c:pt>
                <c:pt idx="2161">
                  <c:v>44782</c:v>
                </c:pt>
                <c:pt idx="2162">
                  <c:v>44783</c:v>
                </c:pt>
                <c:pt idx="2163">
                  <c:v>44784</c:v>
                </c:pt>
                <c:pt idx="2164">
                  <c:v>44785</c:v>
                </c:pt>
                <c:pt idx="2165">
                  <c:v>44788</c:v>
                </c:pt>
                <c:pt idx="2166">
                  <c:v>44789</c:v>
                </c:pt>
                <c:pt idx="2167">
                  <c:v>44790</c:v>
                </c:pt>
                <c:pt idx="2168">
                  <c:v>44791</c:v>
                </c:pt>
                <c:pt idx="2169">
                  <c:v>44792</c:v>
                </c:pt>
                <c:pt idx="2170">
                  <c:v>44795</c:v>
                </c:pt>
                <c:pt idx="2171">
                  <c:v>44796</c:v>
                </c:pt>
                <c:pt idx="2172">
                  <c:v>44797</c:v>
                </c:pt>
                <c:pt idx="2173">
                  <c:v>44798</c:v>
                </c:pt>
                <c:pt idx="2174">
                  <c:v>44799</c:v>
                </c:pt>
                <c:pt idx="2175">
                  <c:v>44802</c:v>
                </c:pt>
                <c:pt idx="2176">
                  <c:v>44803</c:v>
                </c:pt>
                <c:pt idx="2177">
                  <c:v>44804</c:v>
                </c:pt>
                <c:pt idx="2178">
                  <c:v>44805</c:v>
                </c:pt>
                <c:pt idx="2179">
                  <c:v>44806</c:v>
                </c:pt>
                <c:pt idx="2180">
                  <c:v>44810</c:v>
                </c:pt>
                <c:pt idx="2181">
                  <c:v>44811</c:v>
                </c:pt>
                <c:pt idx="2182">
                  <c:v>44812</c:v>
                </c:pt>
                <c:pt idx="2183">
                  <c:v>44813</c:v>
                </c:pt>
                <c:pt idx="2184">
                  <c:v>44816</c:v>
                </c:pt>
                <c:pt idx="2185">
                  <c:v>44817</c:v>
                </c:pt>
                <c:pt idx="2186">
                  <c:v>44818</c:v>
                </c:pt>
                <c:pt idx="2187">
                  <c:v>44819</c:v>
                </c:pt>
                <c:pt idx="2188">
                  <c:v>44820</c:v>
                </c:pt>
                <c:pt idx="2189">
                  <c:v>44823</c:v>
                </c:pt>
                <c:pt idx="2190">
                  <c:v>44824</c:v>
                </c:pt>
                <c:pt idx="2191">
                  <c:v>44825</c:v>
                </c:pt>
                <c:pt idx="2192">
                  <c:v>44826</c:v>
                </c:pt>
                <c:pt idx="2193">
                  <c:v>44827</c:v>
                </c:pt>
                <c:pt idx="2194">
                  <c:v>44830</c:v>
                </c:pt>
                <c:pt idx="2195">
                  <c:v>44831</c:v>
                </c:pt>
                <c:pt idx="2196">
                  <c:v>44832</c:v>
                </c:pt>
                <c:pt idx="2197">
                  <c:v>44833</c:v>
                </c:pt>
                <c:pt idx="2198">
                  <c:v>44834</c:v>
                </c:pt>
                <c:pt idx="2199">
                  <c:v>44837</c:v>
                </c:pt>
                <c:pt idx="2200">
                  <c:v>44838</c:v>
                </c:pt>
                <c:pt idx="2201">
                  <c:v>44839</c:v>
                </c:pt>
                <c:pt idx="2202">
                  <c:v>44840</c:v>
                </c:pt>
                <c:pt idx="2203">
                  <c:v>44841</c:v>
                </c:pt>
                <c:pt idx="2204">
                  <c:v>44844</c:v>
                </c:pt>
                <c:pt idx="2205">
                  <c:v>44845</c:v>
                </c:pt>
                <c:pt idx="2206">
                  <c:v>44846</c:v>
                </c:pt>
                <c:pt idx="2207">
                  <c:v>44847</c:v>
                </c:pt>
                <c:pt idx="2208">
                  <c:v>44848</c:v>
                </c:pt>
                <c:pt idx="2209">
                  <c:v>44851</c:v>
                </c:pt>
                <c:pt idx="2210">
                  <c:v>44852</c:v>
                </c:pt>
                <c:pt idx="2211">
                  <c:v>44853</c:v>
                </c:pt>
                <c:pt idx="2212">
                  <c:v>44854</c:v>
                </c:pt>
                <c:pt idx="2213">
                  <c:v>44855</c:v>
                </c:pt>
                <c:pt idx="2214">
                  <c:v>44858</c:v>
                </c:pt>
                <c:pt idx="2215">
                  <c:v>44859</c:v>
                </c:pt>
                <c:pt idx="2216">
                  <c:v>44860</c:v>
                </c:pt>
                <c:pt idx="2217">
                  <c:v>44861</c:v>
                </c:pt>
                <c:pt idx="2218">
                  <c:v>44862</c:v>
                </c:pt>
                <c:pt idx="2219">
                  <c:v>44865</c:v>
                </c:pt>
                <c:pt idx="2220">
                  <c:v>44866</c:v>
                </c:pt>
                <c:pt idx="2221">
                  <c:v>44867</c:v>
                </c:pt>
                <c:pt idx="2222">
                  <c:v>44868</c:v>
                </c:pt>
                <c:pt idx="2223">
                  <c:v>44869</c:v>
                </c:pt>
                <c:pt idx="2224">
                  <c:v>44872</c:v>
                </c:pt>
                <c:pt idx="2225">
                  <c:v>44873</c:v>
                </c:pt>
                <c:pt idx="2226">
                  <c:v>44874</c:v>
                </c:pt>
                <c:pt idx="2227">
                  <c:v>44875</c:v>
                </c:pt>
                <c:pt idx="2228">
                  <c:v>44876</c:v>
                </c:pt>
                <c:pt idx="2229">
                  <c:v>44879</c:v>
                </c:pt>
                <c:pt idx="2230">
                  <c:v>44880</c:v>
                </c:pt>
                <c:pt idx="2231">
                  <c:v>44881</c:v>
                </c:pt>
                <c:pt idx="2232">
                  <c:v>44882</c:v>
                </c:pt>
                <c:pt idx="2233">
                  <c:v>44883</c:v>
                </c:pt>
                <c:pt idx="2234">
                  <c:v>44886</c:v>
                </c:pt>
                <c:pt idx="2235">
                  <c:v>44887</c:v>
                </c:pt>
                <c:pt idx="2236">
                  <c:v>44888</c:v>
                </c:pt>
                <c:pt idx="2237">
                  <c:v>44890</c:v>
                </c:pt>
                <c:pt idx="2238">
                  <c:v>44893</c:v>
                </c:pt>
                <c:pt idx="2239">
                  <c:v>44894</c:v>
                </c:pt>
                <c:pt idx="2240">
                  <c:v>44895</c:v>
                </c:pt>
                <c:pt idx="2241">
                  <c:v>44896</c:v>
                </c:pt>
                <c:pt idx="2242">
                  <c:v>44897</c:v>
                </c:pt>
                <c:pt idx="2243">
                  <c:v>44900</c:v>
                </c:pt>
                <c:pt idx="2244">
                  <c:v>44901</c:v>
                </c:pt>
                <c:pt idx="2245">
                  <c:v>44902</c:v>
                </c:pt>
                <c:pt idx="2246">
                  <c:v>44903</c:v>
                </c:pt>
                <c:pt idx="2247">
                  <c:v>44904</c:v>
                </c:pt>
                <c:pt idx="2248">
                  <c:v>44907</c:v>
                </c:pt>
                <c:pt idx="2249">
                  <c:v>44908</c:v>
                </c:pt>
                <c:pt idx="2250">
                  <c:v>44909</c:v>
                </c:pt>
                <c:pt idx="2251">
                  <c:v>44910</c:v>
                </c:pt>
                <c:pt idx="2252">
                  <c:v>44911</c:v>
                </c:pt>
                <c:pt idx="2253">
                  <c:v>44914</c:v>
                </c:pt>
                <c:pt idx="2254">
                  <c:v>44915</c:v>
                </c:pt>
                <c:pt idx="2255">
                  <c:v>44916</c:v>
                </c:pt>
                <c:pt idx="2256">
                  <c:v>44917</c:v>
                </c:pt>
                <c:pt idx="2257">
                  <c:v>44918</c:v>
                </c:pt>
                <c:pt idx="2258">
                  <c:v>44922</c:v>
                </c:pt>
                <c:pt idx="2259">
                  <c:v>44923</c:v>
                </c:pt>
                <c:pt idx="2260">
                  <c:v>44924</c:v>
                </c:pt>
                <c:pt idx="2261">
                  <c:v>44925</c:v>
                </c:pt>
                <c:pt idx="2262">
                  <c:v>44929</c:v>
                </c:pt>
                <c:pt idx="2263">
                  <c:v>44930</c:v>
                </c:pt>
                <c:pt idx="2264">
                  <c:v>44931</c:v>
                </c:pt>
                <c:pt idx="2265">
                  <c:v>44932</c:v>
                </c:pt>
                <c:pt idx="2266">
                  <c:v>44935</c:v>
                </c:pt>
                <c:pt idx="2267">
                  <c:v>44936</c:v>
                </c:pt>
                <c:pt idx="2268">
                  <c:v>44937</c:v>
                </c:pt>
                <c:pt idx="2269">
                  <c:v>44938</c:v>
                </c:pt>
                <c:pt idx="2270">
                  <c:v>44939</c:v>
                </c:pt>
                <c:pt idx="2271">
                  <c:v>44943</c:v>
                </c:pt>
                <c:pt idx="2272">
                  <c:v>44944</c:v>
                </c:pt>
                <c:pt idx="2273">
                  <c:v>44945</c:v>
                </c:pt>
                <c:pt idx="2274">
                  <c:v>44946</c:v>
                </c:pt>
                <c:pt idx="2275">
                  <c:v>44949</c:v>
                </c:pt>
                <c:pt idx="2276">
                  <c:v>44950</c:v>
                </c:pt>
                <c:pt idx="2277">
                  <c:v>44951</c:v>
                </c:pt>
                <c:pt idx="2278">
                  <c:v>44952</c:v>
                </c:pt>
                <c:pt idx="2279">
                  <c:v>44953</c:v>
                </c:pt>
                <c:pt idx="2280">
                  <c:v>44956</c:v>
                </c:pt>
                <c:pt idx="2281">
                  <c:v>44957</c:v>
                </c:pt>
                <c:pt idx="2282">
                  <c:v>44958</c:v>
                </c:pt>
                <c:pt idx="2283">
                  <c:v>44959</c:v>
                </c:pt>
                <c:pt idx="2284">
                  <c:v>44960</c:v>
                </c:pt>
                <c:pt idx="2285">
                  <c:v>44963</c:v>
                </c:pt>
                <c:pt idx="2286">
                  <c:v>44964</c:v>
                </c:pt>
                <c:pt idx="2287">
                  <c:v>44965</c:v>
                </c:pt>
                <c:pt idx="2288">
                  <c:v>44966</c:v>
                </c:pt>
                <c:pt idx="2289">
                  <c:v>44967</c:v>
                </c:pt>
                <c:pt idx="2290">
                  <c:v>44970</c:v>
                </c:pt>
                <c:pt idx="2291">
                  <c:v>44971</c:v>
                </c:pt>
                <c:pt idx="2292">
                  <c:v>44972</c:v>
                </c:pt>
                <c:pt idx="2293">
                  <c:v>44973</c:v>
                </c:pt>
                <c:pt idx="2294">
                  <c:v>44974</c:v>
                </c:pt>
                <c:pt idx="2295">
                  <c:v>44978</c:v>
                </c:pt>
                <c:pt idx="2296">
                  <c:v>44979</c:v>
                </c:pt>
                <c:pt idx="2297">
                  <c:v>44980</c:v>
                </c:pt>
                <c:pt idx="2298">
                  <c:v>44981</c:v>
                </c:pt>
                <c:pt idx="2299">
                  <c:v>44984</c:v>
                </c:pt>
                <c:pt idx="2300">
                  <c:v>44985</c:v>
                </c:pt>
                <c:pt idx="2301">
                  <c:v>44986</c:v>
                </c:pt>
                <c:pt idx="2302">
                  <c:v>44987</c:v>
                </c:pt>
                <c:pt idx="2303">
                  <c:v>44988</c:v>
                </c:pt>
                <c:pt idx="2304">
                  <c:v>44991</c:v>
                </c:pt>
                <c:pt idx="2305">
                  <c:v>44992</c:v>
                </c:pt>
                <c:pt idx="2306">
                  <c:v>44993</c:v>
                </c:pt>
                <c:pt idx="2307">
                  <c:v>44994</c:v>
                </c:pt>
                <c:pt idx="2308">
                  <c:v>44995</c:v>
                </c:pt>
                <c:pt idx="2309">
                  <c:v>44998</c:v>
                </c:pt>
                <c:pt idx="2310">
                  <c:v>44999</c:v>
                </c:pt>
                <c:pt idx="2311">
                  <c:v>45000</c:v>
                </c:pt>
                <c:pt idx="2312">
                  <c:v>45001</c:v>
                </c:pt>
                <c:pt idx="2313">
                  <c:v>45002</c:v>
                </c:pt>
                <c:pt idx="2314">
                  <c:v>45005</c:v>
                </c:pt>
                <c:pt idx="2315">
                  <c:v>45006</c:v>
                </c:pt>
                <c:pt idx="2316">
                  <c:v>45007</c:v>
                </c:pt>
                <c:pt idx="2317">
                  <c:v>45008</c:v>
                </c:pt>
                <c:pt idx="2318">
                  <c:v>45009</c:v>
                </c:pt>
                <c:pt idx="2319">
                  <c:v>45012</c:v>
                </c:pt>
                <c:pt idx="2320">
                  <c:v>45013</c:v>
                </c:pt>
                <c:pt idx="2321">
                  <c:v>45014</c:v>
                </c:pt>
                <c:pt idx="2322">
                  <c:v>45015</c:v>
                </c:pt>
                <c:pt idx="2323">
                  <c:v>45016</c:v>
                </c:pt>
                <c:pt idx="2324">
                  <c:v>45019</c:v>
                </c:pt>
                <c:pt idx="2325">
                  <c:v>45020</c:v>
                </c:pt>
                <c:pt idx="2326">
                  <c:v>45021</c:v>
                </c:pt>
                <c:pt idx="2327">
                  <c:v>45022</c:v>
                </c:pt>
                <c:pt idx="2328">
                  <c:v>45026</c:v>
                </c:pt>
                <c:pt idx="2329">
                  <c:v>45027</c:v>
                </c:pt>
                <c:pt idx="2330">
                  <c:v>45028</c:v>
                </c:pt>
                <c:pt idx="2331">
                  <c:v>45029</c:v>
                </c:pt>
                <c:pt idx="2332">
                  <c:v>45030</c:v>
                </c:pt>
                <c:pt idx="2333">
                  <c:v>45033</c:v>
                </c:pt>
                <c:pt idx="2334">
                  <c:v>45034</c:v>
                </c:pt>
                <c:pt idx="2335">
                  <c:v>45035</c:v>
                </c:pt>
                <c:pt idx="2336">
                  <c:v>45036</c:v>
                </c:pt>
                <c:pt idx="2337">
                  <c:v>45037</c:v>
                </c:pt>
                <c:pt idx="2338">
                  <c:v>45040</c:v>
                </c:pt>
                <c:pt idx="2339">
                  <c:v>45041</c:v>
                </c:pt>
                <c:pt idx="2340">
                  <c:v>45042</c:v>
                </c:pt>
                <c:pt idx="2341">
                  <c:v>45043</c:v>
                </c:pt>
                <c:pt idx="2342">
                  <c:v>45044</c:v>
                </c:pt>
                <c:pt idx="2343">
                  <c:v>45047</c:v>
                </c:pt>
                <c:pt idx="2344">
                  <c:v>45048</c:v>
                </c:pt>
                <c:pt idx="2345">
                  <c:v>45049</c:v>
                </c:pt>
                <c:pt idx="2346">
                  <c:v>45050</c:v>
                </c:pt>
                <c:pt idx="2347">
                  <c:v>45051</c:v>
                </c:pt>
                <c:pt idx="2348">
                  <c:v>45054</c:v>
                </c:pt>
                <c:pt idx="2349">
                  <c:v>45055</c:v>
                </c:pt>
                <c:pt idx="2350">
                  <c:v>45056</c:v>
                </c:pt>
                <c:pt idx="2351">
                  <c:v>45057</c:v>
                </c:pt>
                <c:pt idx="2352">
                  <c:v>45058</c:v>
                </c:pt>
                <c:pt idx="2353">
                  <c:v>45061</c:v>
                </c:pt>
                <c:pt idx="2354">
                  <c:v>45062</c:v>
                </c:pt>
                <c:pt idx="2355">
                  <c:v>45063</c:v>
                </c:pt>
                <c:pt idx="2356">
                  <c:v>45064</c:v>
                </c:pt>
                <c:pt idx="2357">
                  <c:v>45065</c:v>
                </c:pt>
                <c:pt idx="2358">
                  <c:v>45068</c:v>
                </c:pt>
                <c:pt idx="2359">
                  <c:v>45069</c:v>
                </c:pt>
                <c:pt idx="2360">
                  <c:v>45070</c:v>
                </c:pt>
                <c:pt idx="2361">
                  <c:v>45071</c:v>
                </c:pt>
                <c:pt idx="2362">
                  <c:v>45072</c:v>
                </c:pt>
                <c:pt idx="2363">
                  <c:v>45076</c:v>
                </c:pt>
                <c:pt idx="2364">
                  <c:v>45077</c:v>
                </c:pt>
                <c:pt idx="2365">
                  <c:v>45078</c:v>
                </c:pt>
                <c:pt idx="2366">
                  <c:v>45079</c:v>
                </c:pt>
                <c:pt idx="2367">
                  <c:v>45082</c:v>
                </c:pt>
                <c:pt idx="2368">
                  <c:v>45083</c:v>
                </c:pt>
                <c:pt idx="2369">
                  <c:v>45084</c:v>
                </c:pt>
                <c:pt idx="2370">
                  <c:v>45085</c:v>
                </c:pt>
                <c:pt idx="2371">
                  <c:v>45086</c:v>
                </c:pt>
                <c:pt idx="2372">
                  <c:v>45089</c:v>
                </c:pt>
                <c:pt idx="2373">
                  <c:v>45090</c:v>
                </c:pt>
                <c:pt idx="2374">
                  <c:v>45091</c:v>
                </c:pt>
                <c:pt idx="2375">
                  <c:v>45092</c:v>
                </c:pt>
                <c:pt idx="2376">
                  <c:v>45093</c:v>
                </c:pt>
                <c:pt idx="2377">
                  <c:v>45097</c:v>
                </c:pt>
                <c:pt idx="2378">
                  <c:v>45098</c:v>
                </c:pt>
                <c:pt idx="2379">
                  <c:v>45099</c:v>
                </c:pt>
                <c:pt idx="2380">
                  <c:v>45100</c:v>
                </c:pt>
                <c:pt idx="2381">
                  <c:v>45103</c:v>
                </c:pt>
                <c:pt idx="2382">
                  <c:v>45104</c:v>
                </c:pt>
                <c:pt idx="2383">
                  <c:v>45105</c:v>
                </c:pt>
                <c:pt idx="2384">
                  <c:v>45106</c:v>
                </c:pt>
                <c:pt idx="2385">
                  <c:v>45107</c:v>
                </c:pt>
                <c:pt idx="2386">
                  <c:v>45110</c:v>
                </c:pt>
                <c:pt idx="2387">
                  <c:v>45112</c:v>
                </c:pt>
                <c:pt idx="2388">
                  <c:v>45113</c:v>
                </c:pt>
                <c:pt idx="2389">
                  <c:v>45114</c:v>
                </c:pt>
                <c:pt idx="2390">
                  <c:v>45117</c:v>
                </c:pt>
                <c:pt idx="2391">
                  <c:v>45118</c:v>
                </c:pt>
                <c:pt idx="2392">
                  <c:v>45119</c:v>
                </c:pt>
                <c:pt idx="2393">
                  <c:v>45120</c:v>
                </c:pt>
                <c:pt idx="2394">
                  <c:v>45121</c:v>
                </c:pt>
                <c:pt idx="2395">
                  <c:v>45124</c:v>
                </c:pt>
                <c:pt idx="2396">
                  <c:v>45125</c:v>
                </c:pt>
                <c:pt idx="2397">
                  <c:v>45126</c:v>
                </c:pt>
                <c:pt idx="2398">
                  <c:v>45127</c:v>
                </c:pt>
                <c:pt idx="2399">
                  <c:v>45128</c:v>
                </c:pt>
                <c:pt idx="2400">
                  <c:v>45131</c:v>
                </c:pt>
                <c:pt idx="2401">
                  <c:v>45132</c:v>
                </c:pt>
                <c:pt idx="2402">
                  <c:v>45133</c:v>
                </c:pt>
                <c:pt idx="2403">
                  <c:v>45134</c:v>
                </c:pt>
                <c:pt idx="2404">
                  <c:v>45135</c:v>
                </c:pt>
                <c:pt idx="2405">
                  <c:v>45138</c:v>
                </c:pt>
                <c:pt idx="2406">
                  <c:v>45139</c:v>
                </c:pt>
                <c:pt idx="2407">
                  <c:v>45140</c:v>
                </c:pt>
                <c:pt idx="2408">
                  <c:v>45141</c:v>
                </c:pt>
                <c:pt idx="2409">
                  <c:v>45142</c:v>
                </c:pt>
                <c:pt idx="2410">
                  <c:v>45145</c:v>
                </c:pt>
                <c:pt idx="2411">
                  <c:v>45146</c:v>
                </c:pt>
                <c:pt idx="2412">
                  <c:v>45147</c:v>
                </c:pt>
                <c:pt idx="2413">
                  <c:v>45148</c:v>
                </c:pt>
                <c:pt idx="2414">
                  <c:v>45149</c:v>
                </c:pt>
                <c:pt idx="2415">
                  <c:v>45152</c:v>
                </c:pt>
                <c:pt idx="2416">
                  <c:v>45153</c:v>
                </c:pt>
                <c:pt idx="2417">
                  <c:v>45154</c:v>
                </c:pt>
                <c:pt idx="2418">
                  <c:v>45155</c:v>
                </c:pt>
                <c:pt idx="2419">
                  <c:v>45156</c:v>
                </c:pt>
                <c:pt idx="2420">
                  <c:v>45159</c:v>
                </c:pt>
                <c:pt idx="2421">
                  <c:v>45160</c:v>
                </c:pt>
                <c:pt idx="2422">
                  <c:v>45161</c:v>
                </c:pt>
                <c:pt idx="2423">
                  <c:v>45162</c:v>
                </c:pt>
                <c:pt idx="2424">
                  <c:v>45163</c:v>
                </c:pt>
                <c:pt idx="2425">
                  <c:v>45166</c:v>
                </c:pt>
                <c:pt idx="2426">
                  <c:v>45167</c:v>
                </c:pt>
                <c:pt idx="2427">
                  <c:v>45168</c:v>
                </c:pt>
                <c:pt idx="2428">
                  <c:v>45169</c:v>
                </c:pt>
                <c:pt idx="2429">
                  <c:v>45170</c:v>
                </c:pt>
                <c:pt idx="2430">
                  <c:v>45174</c:v>
                </c:pt>
                <c:pt idx="2431">
                  <c:v>45175</c:v>
                </c:pt>
                <c:pt idx="2432">
                  <c:v>45176</c:v>
                </c:pt>
                <c:pt idx="2433">
                  <c:v>45177</c:v>
                </c:pt>
                <c:pt idx="2434">
                  <c:v>45180</c:v>
                </c:pt>
                <c:pt idx="2435">
                  <c:v>45181</c:v>
                </c:pt>
                <c:pt idx="2436">
                  <c:v>45182</c:v>
                </c:pt>
                <c:pt idx="2437">
                  <c:v>45183</c:v>
                </c:pt>
                <c:pt idx="2438">
                  <c:v>45184</c:v>
                </c:pt>
                <c:pt idx="2439">
                  <c:v>45187</c:v>
                </c:pt>
                <c:pt idx="2440">
                  <c:v>45188</c:v>
                </c:pt>
                <c:pt idx="2441">
                  <c:v>45189</c:v>
                </c:pt>
                <c:pt idx="2442">
                  <c:v>45190</c:v>
                </c:pt>
                <c:pt idx="2443">
                  <c:v>45191</c:v>
                </c:pt>
                <c:pt idx="2444">
                  <c:v>45194</c:v>
                </c:pt>
                <c:pt idx="2445">
                  <c:v>45195</c:v>
                </c:pt>
                <c:pt idx="2446">
                  <c:v>45196</c:v>
                </c:pt>
                <c:pt idx="2447">
                  <c:v>45197</c:v>
                </c:pt>
                <c:pt idx="2448">
                  <c:v>45198</c:v>
                </c:pt>
                <c:pt idx="2449">
                  <c:v>45201</c:v>
                </c:pt>
                <c:pt idx="2450">
                  <c:v>45202</c:v>
                </c:pt>
                <c:pt idx="2451">
                  <c:v>45203</c:v>
                </c:pt>
                <c:pt idx="2452">
                  <c:v>45204</c:v>
                </c:pt>
                <c:pt idx="2453">
                  <c:v>45205</c:v>
                </c:pt>
                <c:pt idx="2454">
                  <c:v>45208</c:v>
                </c:pt>
                <c:pt idx="2455">
                  <c:v>45209</c:v>
                </c:pt>
                <c:pt idx="2456">
                  <c:v>45210</c:v>
                </c:pt>
                <c:pt idx="2457">
                  <c:v>45211</c:v>
                </c:pt>
                <c:pt idx="2458">
                  <c:v>45212</c:v>
                </c:pt>
                <c:pt idx="2459">
                  <c:v>45215</c:v>
                </c:pt>
                <c:pt idx="2460">
                  <c:v>45216</c:v>
                </c:pt>
                <c:pt idx="2461">
                  <c:v>45217</c:v>
                </c:pt>
                <c:pt idx="2462">
                  <c:v>45218</c:v>
                </c:pt>
                <c:pt idx="2463">
                  <c:v>45219</c:v>
                </c:pt>
                <c:pt idx="2464">
                  <c:v>45222</c:v>
                </c:pt>
                <c:pt idx="2465">
                  <c:v>45223</c:v>
                </c:pt>
                <c:pt idx="2466">
                  <c:v>45224</c:v>
                </c:pt>
                <c:pt idx="2467">
                  <c:v>45225</c:v>
                </c:pt>
                <c:pt idx="2468">
                  <c:v>45226</c:v>
                </c:pt>
                <c:pt idx="2469">
                  <c:v>45229</c:v>
                </c:pt>
                <c:pt idx="2470">
                  <c:v>45230</c:v>
                </c:pt>
                <c:pt idx="2471">
                  <c:v>45231</c:v>
                </c:pt>
                <c:pt idx="2472">
                  <c:v>45232</c:v>
                </c:pt>
                <c:pt idx="2473">
                  <c:v>45233</c:v>
                </c:pt>
                <c:pt idx="2474">
                  <c:v>45236</c:v>
                </c:pt>
                <c:pt idx="2475">
                  <c:v>45237</c:v>
                </c:pt>
                <c:pt idx="2476">
                  <c:v>45238</c:v>
                </c:pt>
                <c:pt idx="2477">
                  <c:v>45239</c:v>
                </c:pt>
                <c:pt idx="2478">
                  <c:v>45240</c:v>
                </c:pt>
                <c:pt idx="2479">
                  <c:v>45243</c:v>
                </c:pt>
                <c:pt idx="2480">
                  <c:v>45244</c:v>
                </c:pt>
                <c:pt idx="2481">
                  <c:v>45245</c:v>
                </c:pt>
                <c:pt idx="2482">
                  <c:v>45246</c:v>
                </c:pt>
                <c:pt idx="2483">
                  <c:v>45247</c:v>
                </c:pt>
                <c:pt idx="2484">
                  <c:v>45250</c:v>
                </c:pt>
                <c:pt idx="2485">
                  <c:v>45251</c:v>
                </c:pt>
                <c:pt idx="2486">
                  <c:v>45252</c:v>
                </c:pt>
                <c:pt idx="2487">
                  <c:v>45253</c:v>
                </c:pt>
                <c:pt idx="2488">
                  <c:v>45254</c:v>
                </c:pt>
                <c:pt idx="2489">
                  <c:v>45257</c:v>
                </c:pt>
                <c:pt idx="2490">
                  <c:v>45258</c:v>
                </c:pt>
                <c:pt idx="2491">
                  <c:v>45259</c:v>
                </c:pt>
                <c:pt idx="2492">
                  <c:v>45260</c:v>
                </c:pt>
                <c:pt idx="2493">
                  <c:v>45261</c:v>
                </c:pt>
                <c:pt idx="2494">
                  <c:v>45264</c:v>
                </c:pt>
                <c:pt idx="2495">
                  <c:v>45265</c:v>
                </c:pt>
                <c:pt idx="2496">
                  <c:v>45266</c:v>
                </c:pt>
                <c:pt idx="2497">
                  <c:v>45267</c:v>
                </c:pt>
                <c:pt idx="2498">
                  <c:v>45268</c:v>
                </c:pt>
                <c:pt idx="2499">
                  <c:v>45271</c:v>
                </c:pt>
                <c:pt idx="2500">
                  <c:v>45272</c:v>
                </c:pt>
                <c:pt idx="2501">
                  <c:v>45273</c:v>
                </c:pt>
                <c:pt idx="2502">
                  <c:v>45274</c:v>
                </c:pt>
                <c:pt idx="2503">
                  <c:v>45275</c:v>
                </c:pt>
                <c:pt idx="2504">
                  <c:v>45278</c:v>
                </c:pt>
                <c:pt idx="2505">
                  <c:v>45279</c:v>
                </c:pt>
                <c:pt idx="2506">
                  <c:v>45280</c:v>
                </c:pt>
                <c:pt idx="2507">
                  <c:v>45281</c:v>
                </c:pt>
                <c:pt idx="2508">
                  <c:v>45282</c:v>
                </c:pt>
                <c:pt idx="2509">
                  <c:v>45286</c:v>
                </c:pt>
                <c:pt idx="2510">
                  <c:v>45287</c:v>
                </c:pt>
                <c:pt idx="2511">
                  <c:v>45288</c:v>
                </c:pt>
                <c:pt idx="2512">
                  <c:v>45289</c:v>
                </c:pt>
                <c:pt idx="2513">
                  <c:v>45293</c:v>
                </c:pt>
                <c:pt idx="2514">
                  <c:v>45294</c:v>
                </c:pt>
                <c:pt idx="2515">
                  <c:v>45295</c:v>
                </c:pt>
                <c:pt idx="2516">
                  <c:v>45296</c:v>
                </c:pt>
                <c:pt idx="2517">
                  <c:v>45299</c:v>
                </c:pt>
                <c:pt idx="2518">
                  <c:v>45300</c:v>
                </c:pt>
                <c:pt idx="2519">
                  <c:v>45301</c:v>
                </c:pt>
                <c:pt idx="2520">
                  <c:v>45302</c:v>
                </c:pt>
                <c:pt idx="2521">
                  <c:v>45303</c:v>
                </c:pt>
                <c:pt idx="2522">
                  <c:v>45307</c:v>
                </c:pt>
                <c:pt idx="2523">
                  <c:v>45308</c:v>
                </c:pt>
                <c:pt idx="2524">
                  <c:v>45309</c:v>
                </c:pt>
                <c:pt idx="2525">
                  <c:v>45310</c:v>
                </c:pt>
                <c:pt idx="2526">
                  <c:v>45313</c:v>
                </c:pt>
                <c:pt idx="2527">
                  <c:v>45314</c:v>
                </c:pt>
                <c:pt idx="2528">
                  <c:v>45315</c:v>
                </c:pt>
                <c:pt idx="2529">
                  <c:v>45316</c:v>
                </c:pt>
                <c:pt idx="2530">
                  <c:v>45317</c:v>
                </c:pt>
                <c:pt idx="2531">
                  <c:v>45320</c:v>
                </c:pt>
                <c:pt idx="2532">
                  <c:v>45321</c:v>
                </c:pt>
                <c:pt idx="2533">
                  <c:v>45322</c:v>
                </c:pt>
                <c:pt idx="2534">
                  <c:v>45323</c:v>
                </c:pt>
                <c:pt idx="2535">
                  <c:v>45324</c:v>
                </c:pt>
                <c:pt idx="2536">
                  <c:v>45327</c:v>
                </c:pt>
                <c:pt idx="2537">
                  <c:v>45328</c:v>
                </c:pt>
                <c:pt idx="2538">
                  <c:v>45329</c:v>
                </c:pt>
                <c:pt idx="2539">
                  <c:v>45330</c:v>
                </c:pt>
                <c:pt idx="2540">
                  <c:v>45331</c:v>
                </c:pt>
                <c:pt idx="2541">
                  <c:v>45334</c:v>
                </c:pt>
                <c:pt idx="2542">
                  <c:v>45335</c:v>
                </c:pt>
                <c:pt idx="2543">
                  <c:v>45336</c:v>
                </c:pt>
                <c:pt idx="2544">
                  <c:v>45337</c:v>
                </c:pt>
                <c:pt idx="2545">
                  <c:v>45338</c:v>
                </c:pt>
                <c:pt idx="2546">
                  <c:v>45342</c:v>
                </c:pt>
                <c:pt idx="2547">
                  <c:v>45343</c:v>
                </c:pt>
                <c:pt idx="2548">
                  <c:v>45344</c:v>
                </c:pt>
                <c:pt idx="2549">
                  <c:v>45345</c:v>
                </c:pt>
                <c:pt idx="2550">
                  <c:v>45348</c:v>
                </c:pt>
                <c:pt idx="2551">
                  <c:v>45349</c:v>
                </c:pt>
                <c:pt idx="2552">
                  <c:v>45350</c:v>
                </c:pt>
                <c:pt idx="2553">
                  <c:v>45351</c:v>
                </c:pt>
                <c:pt idx="2554">
                  <c:v>45352</c:v>
                </c:pt>
                <c:pt idx="2555">
                  <c:v>45355</c:v>
                </c:pt>
                <c:pt idx="2556">
                  <c:v>45356</c:v>
                </c:pt>
                <c:pt idx="2557">
                  <c:v>45357</c:v>
                </c:pt>
                <c:pt idx="2558">
                  <c:v>45358</c:v>
                </c:pt>
                <c:pt idx="2559">
                  <c:v>45359</c:v>
                </c:pt>
                <c:pt idx="2560">
                  <c:v>45362</c:v>
                </c:pt>
                <c:pt idx="2561">
                  <c:v>45363</c:v>
                </c:pt>
                <c:pt idx="2562">
                  <c:v>45364</c:v>
                </c:pt>
                <c:pt idx="2563">
                  <c:v>45365</c:v>
                </c:pt>
                <c:pt idx="2564">
                  <c:v>45366</c:v>
                </c:pt>
                <c:pt idx="2565">
                  <c:v>45369</c:v>
                </c:pt>
                <c:pt idx="2566">
                  <c:v>45370</c:v>
                </c:pt>
                <c:pt idx="2567">
                  <c:v>45371</c:v>
                </c:pt>
                <c:pt idx="2568">
                  <c:v>45372</c:v>
                </c:pt>
                <c:pt idx="2569">
                  <c:v>45373</c:v>
                </c:pt>
                <c:pt idx="2570">
                  <c:v>45376</c:v>
                </c:pt>
                <c:pt idx="2571">
                  <c:v>45377</c:v>
                </c:pt>
                <c:pt idx="2572">
                  <c:v>45378</c:v>
                </c:pt>
                <c:pt idx="2573">
                  <c:v>45379</c:v>
                </c:pt>
                <c:pt idx="2574">
                  <c:v>45383</c:v>
                </c:pt>
                <c:pt idx="2575">
                  <c:v>45384</c:v>
                </c:pt>
                <c:pt idx="2576">
                  <c:v>45385</c:v>
                </c:pt>
                <c:pt idx="2577">
                  <c:v>45386</c:v>
                </c:pt>
                <c:pt idx="2578">
                  <c:v>45387</c:v>
                </c:pt>
                <c:pt idx="2579">
                  <c:v>45390</c:v>
                </c:pt>
                <c:pt idx="2580">
                  <c:v>45391</c:v>
                </c:pt>
                <c:pt idx="2581">
                  <c:v>45392</c:v>
                </c:pt>
                <c:pt idx="2582">
                  <c:v>45393</c:v>
                </c:pt>
                <c:pt idx="2583">
                  <c:v>45394</c:v>
                </c:pt>
                <c:pt idx="2584">
                  <c:v>45397</c:v>
                </c:pt>
                <c:pt idx="2585">
                  <c:v>45398</c:v>
                </c:pt>
                <c:pt idx="2586">
                  <c:v>45399</c:v>
                </c:pt>
                <c:pt idx="2587">
                  <c:v>45400</c:v>
                </c:pt>
                <c:pt idx="2588">
                  <c:v>45401</c:v>
                </c:pt>
                <c:pt idx="2589">
                  <c:v>45404</c:v>
                </c:pt>
                <c:pt idx="2590">
                  <c:v>45405</c:v>
                </c:pt>
                <c:pt idx="2591">
                  <c:v>45406</c:v>
                </c:pt>
                <c:pt idx="2592">
                  <c:v>45407</c:v>
                </c:pt>
                <c:pt idx="2593">
                  <c:v>45408</c:v>
                </c:pt>
                <c:pt idx="2594">
                  <c:v>45411</c:v>
                </c:pt>
                <c:pt idx="2595">
                  <c:v>45412</c:v>
                </c:pt>
                <c:pt idx="2596">
                  <c:v>45413</c:v>
                </c:pt>
                <c:pt idx="2597">
                  <c:v>45414</c:v>
                </c:pt>
                <c:pt idx="2598">
                  <c:v>45415</c:v>
                </c:pt>
                <c:pt idx="2599">
                  <c:v>45418</c:v>
                </c:pt>
                <c:pt idx="2600">
                  <c:v>45419</c:v>
                </c:pt>
                <c:pt idx="2601">
                  <c:v>45420</c:v>
                </c:pt>
                <c:pt idx="2602">
                  <c:v>45421</c:v>
                </c:pt>
                <c:pt idx="2603">
                  <c:v>45422</c:v>
                </c:pt>
                <c:pt idx="2604">
                  <c:v>45425</c:v>
                </c:pt>
                <c:pt idx="2605">
                  <c:v>45426</c:v>
                </c:pt>
                <c:pt idx="2606">
                  <c:v>45427</c:v>
                </c:pt>
                <c:pt idx="2607">
                  <c:v>45428</c:v>
                </c:pt>
                <c:pt idx="2608">
                  <c:v>45429</c:v>
                </c:pt>
                <c:pt idx="2609">
                  <c:v>45432</c:v>
                </c:pt>
                <c:pt idx="2610">
                  <c:v>45433</c:v>
                </c:pt>
                <c:pt idx="2611">
                  <c:v>45434</c:v>
                </c:pt>
                <c:pt idx="2612">
                  <c:v>45435</c:v>
                </c:pt>
                <c:pt idx="2613">
                  <c:v>45436</c:v>
                </c:pt>
                <c:pt idx="2614">
                  <c:v>45439</c:v>
                </c:pt>
                <c:pt idx="2615">
                  <c:v>45440</c:v>
                </c:pt>
                <c:pt idx="2616">
                  <c:v>45441</c:v>
                </c:pt>
                <c:pt idx="2617">
                  <c:v>45442</c:v>
                </c:pt>
                <c:pt idx="2618">
                  <c:v>45443</c:v>
                </c:pt>
                <c:pt idx="2619">
                  <c:v>45446</c:v>
                </c:pt>
                <c:pt idx="2620">
                  <c:v>45447</c:v>
                </c:pt>
                <c:pt idx="2621">
                  <c:v>45448</c:v>
                </c:pt>
                <c:pt idx="2622">
                  <c:v>45449</c:v>
                </c:pt>
                <c:pt idx="2623">
                  <c:v>45450</c:v>
                </c:pt>
                <c:pt idx="2624">
                  <c:v>45453</c:v>
                </c:pt>
                <c:pt idx="2625">
                  <c:v>45454</c:v>
                </c:pt>
                <c:pt idx="2626">
                  <c:v>45455</c:v>
                </c:pt>
                <c:pt idx="2627">
                  <c:v>45456</c:v>
                </c:pt>
                <c:pt idx="2628">
                  <c:v>45457</c:v>
                </c:pt>
                <c:pt idx="2629">
                  <c:v>45460</c:v>
                </c:pt>
                <c:pt idx="2630">
                  <c:v>45461</c:v>
                </c:pt>
                <c:pt idx="2631">
                  <c:v>45462</c:v>
                </c:pt>
                <c:pt idx="2632">
                  <c:v>45463</c:v>
                </c:pt>
                <c:pt idx="2633">
                  <c:v>45464</c:v>
                </c:pt>
                <c:pt idx="2634">
                  <c:v>45467</c:v>
                </c:pt>
                <c:pt idx="2635">
                  <c:v>45468</c:v>
                </c:pt>
                <c:pt idx="2636">
                  <c:v>45469</c:v>
                </c:pt>
                <c:pt idx="2637">
                  <c:v>45470</c:v>
                </c:pt>
                <c:pt idx="2638">
                  <c:v>45471</c:v>
                </c:pt>
                <c:pt idx="2639">
                  <c:v>45474</c:v>
                </c:pt>
                <c:pt idx="2640">
                  <c:v>45475</c:v>
                </c:pt>
                <c:pt idx="2641">
                  <c:v>45476</c:v>
                </c:pt>
                <c:pt idx="2642">
                  <c:v>45477</c:v>
                </c:pt>
                <c:pt idx="2643">
                  <c:v>45478</c:v>
                </c:pt>
                <c:pt idx="2644">
                  <c:v>45481</c:v>
                </c:pt>
                <c:pt idx="2645">
                  <c:v>45482</c:v>
                </c:pt>
                <c:pt idx="2646">
                  <c:v>45483</c:v>
                </c:pt>
                <c:pt idx="2647">
                  <c:v>45484</c:v>
                </c:pt>
                <c:pt idx="2648">
                  <c:v>45485</c:v>
                </c:pt>
                <c:pt idx="2649">
                  <c:v>45488</c:v>
                </c:pt>
                <c:pt idx="2650">
                  <c:v>45489</c:v>
                </c:pt>
                <c:pt idx="2651">
                  <c:v>45490</c:v>
                </c:pt>
                <c:pt idx="2652">
                  <c:v>45491</c:v>
                </c:pt>
                <c:pt idx="2653">
                  <c:v>45492</c:v>
                </c:pt>
                <c:pt idx="2654">
                  <c:v>45495</c:v>
                </c:pt>
                <c:pt idx="2655">
                  <c:v>45496</c:v>
                </c:pt>
                <c:pt idx="2656">
                  <c:v>45497</c:v>
                </c:pt>
                <c:pt idx="2657">
                  <c:v>45498</c:v>
                </c:pt>
                <c:pt idx="2658">
                  <c:v>45499</c:v>
                </c:pt>
                <c:pt idx="2659">
                  <c:v>45502</c:v>
                </c:pt>
                <c:pt idx="2660">
                  <c:v>45503</c:v>
                </c:pt>
                <c:pt idx="2661">
                  <c:v>45504</c:v>
                </c:pt>
                <c:pt idx="2662">
                  <c:v>45505</c:v>
                </c:pt>
                <c:pt idx="2663">
                  <c:v>45506</c:v>
                </c:pt>
                <c:pt idx="2664">
                  <c:v>45509</c:v>
                </c:pt>
                <c:pt idx="2665">
                  <c:v>45510</c:v>
                </c:pt>
                <c:pt idx="2666">
                  <c:v>45511</c:v>
                </c:pt>
                <c:pt idx="2667">
                  <c:v>45512</c:v>
                </c:pt>
                <c:pt idx="2668">
                  <c:v>45513</c:v>
                </c:pt>
                <c:pt idx="2669">
                  <c:v>45516</c:v>
                </c:pt>
                <c:pt idx="2670">
                  <c:v>45517</c:v>
                </c:pt>
                <c:pt idx="2671">
                  <c:v>45518</c:v>
                </c:pt>
                <c:pt idx="2672">
                  <c:v>45519</c:v>
                </c:pt>
                <c:pt idx="2673">
                  <c:v>45520</c:v>
                </c:pt>
                <c:pt idx="2674">
                  <c:v>45523</c:v>
                </c:pt>
                <c:pt idx="2675">
                  <c:v>45524</c:v>
                </c:pt>
                <c:pt idx="2676">
                  <c:v>45525</c:v>
                </c:pt>
                <c:pt idx="2677">
                  <c:v>45526</c:v>
                </c:pt>
                <c:pt idx="2678">
                  <c:v>45527</c:v>
                </c:pt>
                <c:pt idx="2679">
                  <c:v>45530</c:v>
                </c:pt>
                <c:pt idx="2680">
                  <c:v>45531</c:v>
                </c:pt>
                <c:pt idx="2681">
                  <c:v>45532</c:v>
                </c:pt>
                <c:pt idx="2682">
                  <c:v>45533</c:v>
                </c:pt>
                <c:pt idx="2683">
                  <c:v>45534</c:v>
                </c:pt>
                <c:pt idx="2684">
                  <c:v>45537</c:v>
                </c:pt>
                <c:pt idx="2685">
                  <c:v>45538</c:v>
                </c:pt>
                <c:pt idx="2686">
                  <c:v>45539</c:v>
                </c:pt>
                <c:pt idx="2687">
                  <c:v>45540</c:v>
                </c:pt>
                <c:pt idx="2688">
                  <c:v>45541</c:v>
                </c:pt>
                <c:pt idx="2689">
                  <c:v>45544</c:v>
                </c:pt>
                <c:pt idx="2690">
                  <c:v>45545</c:v>
                </c:pt>
                <c:pt idx="2691">
                  <c:v>45546</c:v>
                </c:pt>
                <c:pt idx="2692">
                  <c:v>45547</c:v>
                </c:pt>
                <c:pt idx="2693">
                  <c:v>45548</c:v>
                </c:pt>
                <c:pt idx="2694">
                  <c:v>45551</c:v>
                </c:pt>
                <c:pt idx="2695">
                  <c:v>45552</c:v>
                </c:pt>
                <c:pt idx="2696">
                  <c:v>45553</c:v>
                </c:pt>
                <c:pt idx="2697">
                  <c:v>45554</c:v>
                </c:pt>
                <c:pt idx="2698">
                  <c:v>45555</c:v>
                </c:pt>
                <c:pt idx="2699">
                  <c:v>45558</c:v>
                </c:pt>
                <c:pt idx="2700">
                  <c:v>45559</c:v>
                </c:pt>
                <c:pt idx="2701">
                  <c:v>45560</c:v>
                </c:pt>
                <c:pt idx="2702">
                  <c:v>45561</c:v>
                </c:pt>
                <c:pt idx="2703">
                  <c:v>45562</c:v>
                </c:pt>
                <c:pt idx="2704">
                  <c:v>45565</c:v>
                </c:pt>
                <c:pt idx="2705">
                  <c:v>45566</c:v>
                </c:pt>
                <c:pt idx="2706">
                  <c:v>45567</c:v>
                </c:pt>
                <c:pt idx="2707">
                  <c:v>45568</c:v>
                </c:pt>
                <c:pt idx="2708">
                  <c:v>45569</c:v>
                </c:pt>
                <c:pt idx="2709">
                  <c:v>45572</c:v>
                </c:pt>
                <c:pt idx="2710">
                  <c:v>45573</c:v>
                </c:pt>
                <c:pt idx="2711">
                  <c:v>45574</c:v>
                </c:pt>
                <c:pt idx="2712">
                  <c:v>45575</c:v>
                </c:pt>
                <c:pt idx="2713">
                  <c:v>45576</c:v>
                </c:pt>
                <c:pt idx="2714">
                  <c:v>45579</c:v>
                </c:pt>
                <c:pt idx="2715">
                  <c:v>45580</c:v>
                </c:pt>
                <c:pt idx="2716">
                  <c:v>45581</c:v>
                </c:pt>
                <c:pt idx="2717">
                  <c:v>45582</c:v>
                </c:pt>
                <c:pt idx="2718">
                  <c:v>45583</c:v>
                </c:pt>
                <c:pt idx="2719">
                  <c:v>45586</c:v>
                </c:pt>
                <c:pt idx="2720">
                  <c:v>45587</c:v>
                </c:pt>
                <c:pt idx="2721">
                  <c:v>45588</c:v>
                </c:pt>
                <c:pt idx="2722">
                  <c:v>45589</c:v>
                </c:pt>
                <c:pt idx="2723">
                  <c:v>45590</c:v>
                </c:pt>
                <c:pt idx="2724">
                  <c:v>45593</c:v>
                </c:pt>
                <c:pt idx="2725">
                  <c:v>45594</c:v>
                </c:pt>
                <c:pt idx="2726">
                  <c:v>45595</c:v>
                </c:pt>
                <c:pt idx="2727">
                  <c:v>45596</c:v>
                </c:pt>
                <c:pt idx="2728">
                  <c:v>45597</c:v>
                </c:pt>
                <c:pt idx="2729">
                  <c:v>45600</c:v>
                </c:pt>
                <c:pt idx="2730">
                  <c:v>45601</c:v>
                </c:pt>
                <c:pt idx="2731">
                  <c:v>45602</c:v>
                </c:pt>
                <c:pt idx="2732">
                  <c:v>45603</c:v>
                </c:pt>
                <c:pt idx="2733">
                  <c:v>45604</c:v>
                </c:pt>
                <c:pt idx="2734">
                  <c:v>45607</c:v>
                </c:pt>
                <c:pt idx="2735">
                  <c:v>45608</c:v>
                </c:pt>
                <c:pt idx="2736">
                  <c:v>45609</c:v>
                </c:pt>
                <c:pt idx="2737">
                  <c:v>45610</c:v>
                </c:pt>
                <c:pt idx="2738">
                  <c:v>45611</c:v>
                </c:pt>
                <c:pt idx="2739">
                  <c:v>45614</c:v>
                </c:pt>
                <c:pt idx="2740">
                  <c:v>45615</c:v>
                </c:pt>
                <c:pt idx="2741">
                  <c:v>45616</c:v>
                </c:pt>
                <c:pt idx="2742">
                  <c:v>45617</c:v>
                </c:pt>
                <c:pt idx="2743">
                  <c:v>45618</c:v>
                </c:pt>
                <c:pt idx="2744">
                  <c:v>45621</c:v>
                </c:pt>
                <c:pt idx="2745">
                  <c:v>45622</c:v>
                </c:pt>
                <c:pt idx="2746">
                  <c:v>45623</c:v>
                </c:pt>
                <c:pt idx="2747">
                  <c:v>45624</c:v>
                </c:pt>
                <c:pt idx="2748">
                  <c:v>45625</c:v>
                </c:pt>
                <c:pt idx="2749">
                  <c:v>45628</c:v>
                </c:pt>
                <c:pt idx="2750">
                  <c:v>45629</c:v>
                </c:pt>
                <c:pt idx="2751">
                  <c:v>45630</c:v>
                </c:pt>
                <c:pt idx="2752">
                  <c:v>45631</c:v>
                </c:pt>
                <c:pt idx="2753">
                  <c:v>45632</c:v>
                </c:pt>
                <c:pt idx="2754">
                  <c:v>45635</c:v>
                </c:pt>
                <c:pt idx="2755">
                  <c:v>45636</c:v>
                </c:pt>
                <c:pt idx="2756">
                  <c:v>45637</c:v>
                </c:pt>
                <c:pt idx="2757">
                  <c:v>45638</c:v>
                </c:pt>
                <c:pt idx="2758">
                  <c:v>45639</c:v>
                </c:pt>
                <c:pt idx="2759">
                  <c:v>45642</c:v>
                </c:pt>
                <c:pt idx="2760">
                  <c:v>45643</c:v>
                </c:pt>
                <c:pt idx="2761">
                  <c:v>45644</c:v>
                </c:pt>
                <c:pt idx="2762">
                  <c:v>45645</c:v>
                </c:pt>
                <c:pt idx="2763">
                  <c:v>45646</c:v>
                </c:pt>
                <c:pt idx="2764">
                  <c:v>45649</c:v>
                </c:pt>
                <c:pt idx="2765">
                  <c:v>45650</c:v>
                </c:pt>
                <c:pt idx="2766">
                  <c:v>45651</c:v>
                </c:pt>
                <c:pt idx="2767">
                  <c:v>45652</c:v>
                </c:pt>
                <c:pt idx="2768">
                  <c:v>45653</c:v>
                </c:pt>
                <c:pt idx="2769">
                  <c:v>45656</c:v>
                </c:pt>
                <c:pt idx="2770">
                  <c:v>45657</c:v>
                </c:pt>
                <c:pt idx="2771">
                  <c:v>45658</c:v>
                </c:pt>
                <c:pt idx="2772">
                  <c:v>45659</c:v>
                </c:pt>
                <c:pt idx="2773">
                  <c:v>45660</c:v>
                </c:pt>
                <c:pt idx="2774">
                  <c:v>45663</c:v>
                </c:pt>
                <c:pt idx="2775">
                  <c:v>45664</c:v>
                </c:pt>
                <c:pt idx="2776">
                  <c:v>45665</c:v>
                </c:pt>
                <c:pt idx="2777">
                  <c:v>45666</c:v>
                </c:pt>
                <c:pt idx="2778">
                  <c:v>45667</c:v>
                </c:pt>
                <c:pt idx="2779">
                  <c:v>45670</c:v>
                </c:pt>
                <c:pt idx="2780">
                  <c:v>45671</c:v>
                </c:pt>
                <c:pt idx="2781">
                  <c:v>45672</c:v>
                </c:pt>
                <c:pt idx="2782">
                  <c:v>45673</c:v>
                </c:pt>
                <c:pt idx="2783">
                  <c:v>45674</c:v>
                </c:pt>
                <c:pt idx="2784">
                  <c:v>45677</c:v>
                </c:pt>
                <c:pt idx="2785">
                  <c:v>45678</c:v>
                </c:pt>
                <c:pt idx="2786">
                  <c:v>45679</c:v>
                </c:pt>
                <c:pt idx="2787">
                  <c:v>45680</c:v>
                </c:pt>
                <c:pt idx="2788">
                  <c:v>45681</c:v>
                </c:pt>
                <c:pt idx="2789">
                  <c:v>45684</c:v>
                </c:pt>
                <c:pt idx="2790">
                  <c:v>45685</c:v>
                </c:pt>
                <c:pt idx="2791">
                  <c:v>45686</c:v>
                </c:pt>
                <c:pt idx="2792">
                  <c:v>45687</c:v>
                </c:pt>
                <c:pt idx="2793">
                  <c:v>45688</c:v>
                </c:pt>
                <c:pt idx="2794">
                  <c:v>45691</c:v>
                </c:pt>
                <c:pt idx="2795">
                  <c:v>45692</c:v>
                </c:pt>
                <c:pt idx="2796">
                  <c:v>45693</c:v>
                </c:pt>
                <c:pt idx="2797">
                  <c:v>45694</c:v>
                </c:pt>
                <c:pt idx="2798">
                  <c:v>45695</c:v>
                </c:pt>
                <c:pt idx="2799">
                  <c:v>45698</c:v>
                </c:pt>
                <c:pt idx="2800">
                  <c:v>45699</c:v>
                </c:pt>
                <c:pt idx="2801">
                  <c:v>45700</c:v>
                </c:pt>
                <c:pt idx="2802">
                  <c:v>45701</c:v>
                </c:pt>
                <c:pt idx="2803">
                  <c:v>45702</c:v>
                </c:pt>
                <c:pt idx="2804">
                  <c:v>45705</c:v>
                </c:pt>
                <c:pt idx="2805">
                  <c:v>45706</c:v>
                </c:pt>
                <c:pt idx="2806">
                  <c:v>45707</c:v>
                </c:pt>
                <c:pt idx="2807">
                  <c:v>45708</c:v>
                </c:pt>
                <c:pt idx="2808">
                  <c:v>45709</c:v>
                </c:pt>
                <c:pt idx="2809">
                  <c:v>45712</c:v>
                </c:pt>
                <c:pt idx="2810">
                  <c:v>45713</c:v>
                </c:pt>
                <c:pt idx="2811">
                  <c:v>45714</c:v>
                </c:pt>
                <c:pt idx="2812">
                  <c:v>45715</c:v>
                </c:pt>
                <c:pt idx="2813">
                  <c:v>45716</c:v>
                </c:pt>
                <c:pt idx="2814">
                  <c:v>45719</c:v>
                </c:pt>
                <c:pt idx="2815">
                  <c:v>45720</c:v>
                </c:pt>
                <c:pt idx="2816">
                  <c:v>45721</c:v>
                </c:pt>
                <c:pt idx="2817">
                  <c:v>45722</c:v>
                </c:pt>
                <c:pt idx="2818">
                  <c:v>45723</c:v>
                </c:pt>
                <c:pt idx="2819">
                  <c:v>45726</c:v>
                </c:pt>
                <c:pt idx="2820">
                  <c:v>45727</c:v>
                </c:pt>
                <c:pt idx="2821">
                  <c:v>45728</c:v>
                </c:pt>
                <c:pt idx="2822">
                  <c:v>45729</c:v>
                </c:pt>
                <c:pt idx="2823">
                  <c:v>45730</c:v>
                </c:pt>
                <c:pt idx="2824">
                  <c:v>45733</c:v>
                </c:pt>
                <c:pt idx="2825">
                  <c:v>45734</c:v>
                </c:pt>
                <c:pt idx="2826">
                  <c:v>45735</c:v>
                </c:pt>
                <c:pt idx="2827">
                  <c:v>45736</c:v>
                </c:pt>
                <c:pt idx="2828">
                  <c:v>45737</c:v>
                </c:pt>
                <c:pt idx="2829">
                  <c:v>45740</c:v>
                </c:pt>
                <c:pt idx="2830">
                  <c:v>45741</c:v>
                </c:pt>
                <c:pt idx="2831">
                  <c:v>45742</c:v>
                </c:pt>
                <c:pt idx="2832">
                  <c:v>45743</c:v>
                </c:pt>
                <c:pt idx="2833">
                  <c:v>45744</c:v>
                </c:pt>
                <c:pt idx="2834">
                  <c:v>45747</c:v>
                </c:pt>
                <c:pt idx="2835">
                  <c:v>45748</c:v>
                </c:pt>
                <c:pt idx="2836">
                  <c:v>45749</c:v>
                </c:pt>
                <c:pt idx="2837">
                  <c:v>45750</c:v>
                </c:pt>
                <c:pt idx="2838">
                  <c:v>45751</c:v>
                </c:pt>
                <c:pt idx="2839">
                  <c:v>45754</c:v>
                </c:pt>
                <c:pt idx="2840">
                  <c:v>45755</c:v>
                </c:pt>
                <c:pt idx="2841">
                  <c:v>45756</c:v>
                </c:pt>
                <c:pt idx="2842">
                  <c:v>45757</c:v>
                </c:pt>
                <c:pt idx="2843">
                  <c:v>45758</c:v>
                </c:pt>
                <c:pt idx="2844">
                  <c:v>45761</c:v>
                </c:pt>
                <c:pt idx="2845">
                  <c:v>45762</c:v>
                </c:pt>
                <c:pt idx="2846">
                  <c:v>45763</c:v>
                </c:pt>
                <c:pt idx="2847">
                  <c:v>45764</c:v>
                </c:pt>
                <c:pt idx="2848">
                  <c:v>45765</c:v>
                </c:pt>
                <c:pt idx="2849">
                  <c:v>45768</c:v>
                </c:pt>
                <c:pt idx="2850">
                  <c:v>45769</c:v>
                </c:pt>
                <c:pt idx="2851">
                  <c:v>45770</c:v>
                </c:pt>
                <c:pt idx="2852">
                  <c:v>45771</c:v>
                </c:pt>
                <c:pt idx="2853">
                  <c:v>45772</c:v>
                </c:pt>
                <c:pt idx="2854">
                  <c:v>45775</c:v>
                </c:pt>
                <c:pt idx="2855">
                  <c:v>45776</c:v>
                </c:pt>
                <c:pt idx="2856">
                  <c:v>45777</c:v>
                </c:pt>
                <c:pt idx="2857">
                  <c:v>45778</c:v>
                </c:pt>
                <c:pt idx="2858">
                  <c:v>45779</c:v>
                </c:pt>
                <c:pt idx="2859">
                  <c:v>45782</c:v>
                </c:pt>
                <c:pt idx="2860">
                  <c:v>45783</c:v>
                </c:pt>
                <c:pt idx="2861">
                  <c:v>45784</c:v>
                </c:pt>
                <c:pt idx="2862">
                  <c:v>45785</c:v>
                </c:pt>
                <c:pt idx="2863">
                  <c:v>45786</c:v>
                </c:pt>
                <c:pt idx="2864">
                  <c:v>45789</c:v>
                </c:pt>
                <c:pt idx="2865">
                  <c:v>45790</c:v>
                </c:pt>
                <c:pt idx="2866">
                  <c:v>45791</c:v>
                </c:pt>
                <c:pt idx="2867">
                  <c:v>45792</c:v>
                </c:pt>
                <c:pt idx="2868">
                  <c:v>45793</c:v>
                </c:pt>
                <c:pt idx="2869">
                  <c:v>45796</c:v>
                </c:pt>
                <c:pt idx="2870">
                  <c:v>45797</c:v>
                </c:pt>
                <c:pt idx="2871">
                  <c:v>45798</c:v>
                </c:pt>
                <c:pt idx="2872">
                  <c:v>45799</c:v>
                </c:pt>
                <c:pt idx="2873">
                  <c:v>45800</c:v>
                </c:pt>
                <c:pt idx="2874">
                  <c:v>45803</c:v>
                </c:pt>
                <c:pt idx="2875">
                  <c:v>45804</c:v>
                </c:pt>
                <c:pt idx="2876">
                  <c:v>45805</c:v>
                </c:pt>
                <c:pt idx="2877">
                  <c:v>45806</c:v>
                </c:pt>
                <c:pt idx="2878">
                  <c:v>45807</c:v>
                </c:pt>
                <c:pt idx="2879">
                  <c:v>45810</c:v>
                </c:pt>
                <c:pt idx="2880">
                  <c:v>45811</c:v>
                </c:pt>
                <c:pt idx="2881">
                  <c:v>45812</c:v>
                </c:pt>
                <c:pt idx="2882">
                  <c:v>45813</c:v>
                </c:pt>
                <c:pt idx="2883">
                  <c:v>45814</c:v>
                </c:pt>
                <c:pt idx="2884">
                  <c:v>45817</c:v>
                </c:pt>
                <c:pt idx="2885">
                  <c:v>45818</c:v>
                </c:pt>
                <c:pt idx="2886">
                  <c:v>45819</c:v>
                </c:pt>
                <c:pt idx="2887">
                  <c:v>45820</c:v>
                </c:pt>
                <c:pt idx="2888">
                  <c:v>45821</c:v>
                </c:pt>
                <c:pt idx="2889">
                  <c:v>45824</c:v>
                </c:pt>
                <c:pt idx="2890">
                  <c:v>45825</c:v>
                </c:pt>
                <c:pt idx="2891">
                  <c:v>45826</c:v>
                </c:pt>
                <c:pt idx="2892">
                  <c:v>45827</c:v>
                </c:pt>
                <c:pt idx="2893">
                  <c:v>45828</c:v>
                </c:pt>
                <c:pt idx="2894">
                  <c:v>45831</c:v>
                </c:pt>
                <c:pt idx="2895">
                  <c:v>45832</c:v>
                </c:pt>
                <c:pt idx="2896">
                  <c:v>45833</c:v>
                </c:pt>
                <c:pt idx="2897">
                  <c:v>45834</c:v>
                </c:pt>
                <c:pt idx="2898">
                  <c:v>45835</c:v>
                </c:pt>
                <c:pt idx="2899">
                  <c:v>45838</c:v>
                </c:pt>
                <c:pt idx="2900">
                  <c:v>45839</c:v>
                </c:pt>
                <c:pt idx="2901">
                  <c:v>45840</c:v>
                </c:pt>
                <c:pt idx="2902">
                  <c:v>45841</c:v>
                </c:pt>
                <c:pt idx="2903">
                  <c:v>45842</c:v>
                </c:pt>
                <c:pt idx="2904">
                  <c:v>45845</c:v>
                </c:pt>
                <c:pt idx="2905">
                  <c:v>45846</c:v>
                </c:pt>
                <c:pt idx="2906">
                  <c:v>45847</c:v>
                </c:pt>
                <c:pt idx="2907">
                  <c:v>45848</c:v>
                </c:pt>
                <c:pt idx="2908">
                  <c:v>45849</c:v>
                </c:pt>
                <c:pt idx="2909">
                  <c:v>45852</c:v>
                </c:pt>
                <c:pt idx="2910">
                  <c:v>45853</c:v>
                </c:pt>
                <c:pt idx="2911">
                  <c:v>45854</c:v>
                </c:pt>
                <c:pt idx="2912">
                  <c:v>45855</c:v>
                </c:pt>
                <c:pt idx="2913">
                  <c:v>45856</c:v>
                </c:pt>
                <c:pt idx="2914">
                  <c:v>45859</c:v>
                </c:pt>
                <c:pt idx="2915">
                  <c:v>45860</c:v>
                </c:pt>
                <c:pt idx="2916">
                  <c:v>45861</c:v>
                </c:pt>
                <c:pt idx="2917">
                  <c:v>45862</c:v>
                </c:pt>
                <c:pt idx="2918">
                  <c:v>45863</c:v>
                </c:pt>
                <c:pt idx="2919">
                  <c:v>45866</c:v>
                </c:pt>
                <c:pt idx="2920">
                  <c:v>45867</c:v>
                </c:pt>
                <c:pt idx="2921">
                  <c:v>45868</c:v>
                </c:pt>
                <c:pt idx="2922">
                  <c:v>45869</c:v>
                </c:pt>
                <c:pt idx="2923">
                  <c:v>45870</c:v>
                </c:pt>
                <c:pt idx="2924">
                  <c:v>45873</c:v>
                </c:pt>
                <c:pt idx="2925">
                  <c:v>45874</c:v>
                </c:pt>
                <c:pt idx="2926">
                  <c:v>45875</c:v>
                </c:pt>
                <c:pt idx="2927">
                  <c:v>45876</c:v>
                </c:pt>
                <c:pt idx="2928">
                  <c:v>45877</c:v>
                </c:pt>
                <c:pt idx="2929">
                  <c:v>45880</c:v>
                </c:pt>
                <c:pt idx="2930">
                  <c:v>45881</c:v>
                </c:pt>
                <c:pt idx="2931">
                  <c:v>45882</c:v>
                </c:pt>
                <c:pt idx="2932">
                  <c:v>45883</c:v>
                </c:pt>
                <c:pt idx="2933">
                  <c:v>45884</c:v>
                </c:pt>
                <c:pt idx="2934">
                  <c:v>45887</c:v>
                </c:pt>
                <c:pt idx="2935">
                  <c:v>45888</c:v>
                </c:pt>
                <c:pt idx="2936">
                  <c:v>45889</c:v>
                </c:pt>
                <c:pt idx="2937">
                  <c:v>45890</c:v>
                </c:pt>
                <c:pt idx="2938">
                  <c:v>45891</c:v>
                </c:pt>
                <c:pt idx="2939">
                  <c:v>45894</c:v>
                </c:pt>
                <c:pt idx="2940">
                  <c:v>45895</c:v>
                </c:pt>
                <c:pt idx="2941">
                  <c:v>45896</c:v>
                </c:pt>
                <c:pt idx="2942">
                  <c:v>45897</c:v>
                </c:pt>
                <c:pt idx="2943">
                  <c:v>45898</c:v>
                </c:pt>
                <c:pt idx="2944">
                  <c:v>45901</c:v>
                </c:pt>
                <c:pt idx="2945">
                  <c:v>45902</c:v>
                </c:pt>
                <c:pt idx="2946">
                  <c:v>45903</c:v>
                </c:pt>
                <c:pt idx="2947">
                  <c:v>45904</c:v>
                </c:pt>
                <c:pt idx="2948">
                  <c:v>45905</c:v>
                </c:pt>
                <c:pt idx="2949">
                  <c:v>45908</c:v>
                </c:pt>
                <c:pt idx="2950">
                  <c:v>45909</c:v>
                </c:pt>
                <c:pt idx="2951">
                  <c:v>45910</c:v>
                </c:pt>
                <c:pt idx="2952">
                  <c:v>45911</c:v>
                </c:pt>
                <c:pt idx="2953">
                  <c:v>45912</c:v>
                </c:pt>
                <c:pt idx="2954">
                  <c:v>45915</c:v>
                </c:pt>
                <c:pt idx="2955">
                  <c:v>45916</c:v>
                </c:pt>
                <c:pt idx="2956">
                  <c:v>45917</c:v>
                </c:pt>
                <c:pt idx="2957">
                  <c:v>45918</c:v>
                </c:pt>
                <c:pt idx="2958">
                  <c:v>45919</c:v>
                </c:pt>
                <c:pt idx="2959">
                  <c:v>45922</c:v>
                </c:pt>
                <c:pt idx="2960">
                  <c:v>45923</c:v>
                </c:pt>
                <c:pt idx="2961">
                  <c:v>45924</c:v>
                </c:pt>
                <c:pt idx="2962">
                  <c:v>45925</c:v>
                </c:pt>
                <c:pt idx="2963">
                  <c:v>45926</c:v>
                </c:pt>
                <c:pt idx="2964">
                  <c:v>45929</c:v>
                </c:pt>
                <c:pt idx="2965">
                  <c:v>45930</c:v>
                </c:pt>
                <c:pt idx="2966">
                  <c:v>45931</c:v>
                </c:pt>
                <c:pt idx="2967">
                  <c:v>45932</c:v>
                </c:pt>
                <c:pt idx="2968">
                  <c:v>45933</c:v>
                </c:pt>
                <c:pt idx="2969">
                  <c:v>45936</c:v>
                </c:pt>
                <c:pt idx="2970">
                  <c:v>45937</c:v>
                </c:pt>
                <c:pt idx="2971">
                  <c:v>45938</c:v>
                </c:pt>
                <c:pt idx="2972">
                  <c:v>45939</c:v>
                </c:pt>
                <c:pt idx="2973">
                  <c:v>45940</c:v>
                </c:pt>
                <c:pt idx="2974">
                  <c:v>45943</c:v>
                </c:pt>
                <c:pt idx="2975">
                  <c:v>45944</c:v>
                </c:pt>
                <c:pt idx="2976">
                  <c:v>45945</c:v>
                </c:pt>
                <c:pt idx="2977">
                  <c:v>45946</c:v>
                </c:pt>
                <c:pt idx="2978">
                  <c:v>45947</c:v>
                </c:pt>
                <c:pt idx="2979">
                  <c:v>45950</c:v>
                </c:pt>
                <c:pt idx="2980">
                  <c:v>45951</c:v>
                </c:pt>
                <c:pt idx="2981">
                  <c:v>45952</c:v>
                </c:pt>
                <c:pt idx="2982">
                  <c:v>45953</c:v>
                </c:pt>
                <c:pt idx="2983">
                  <c:v>45954</c:v>
                </c:pt>
                <c:pt idx="2984">
                  <c:v>45957</c:v>
                </c:pt>
                <c:pt idx="2985">
                  <c:v>45958</c:v>
                </c:pt>
                <c:pt idx="2986">
                  <c:v>45959</c:v>
                </c:pt>
                <c:pt idx="2987">
                  <c:v>45960</c:v>
                </c:pt>
                <c:pt idx="2988">
                  <c:v>45961</c:v>
                </c:pt>
                <c:pt idx="2989">
                  <c:v>45964</c:v>
                </c:pt>
                <c:pt idx="2990">
                  <c:v>45965</c:v>
                </c:pt>
                <c:pt idx="2991">
                  <c:v>45966</c:v>
                </c:pt>
                <c:pt idx="2992">
                  <c:v>45967</c:v>
                </c:pt>
                <c:pt idx="2993">
                  <c:v>45968</c:v>
                </c:pt>
                <c:pt idx="2994">
                  <c:v>45971</c:v>
                </c:pt>
                <c:pt idx="2995">
                  <c:v>45972</c:v>
                </c:pt>
                <c:pt idx="2996">
                  <c:v>45973</c:v>
                </c:pt>
                <c:pt idx="2997">
                  <c:v>45974</c:v>
                </c:pt>
                <c:pt idx="2998">
                  <c:v>45975</c:v>
                </c:pt>
                <c:pt idx="2999">
                  <c:v>45978</c:v>
                </c:pt>
                <c:pt idx="3000">
                  <c:v>45979</c:v>
                </c:pt>
                <c:pt idx="3001">
                  <c:v>45980</c:v>
                </c:pt>
                <c:pt idx="3002">
                  <c:v>45981</c:v>
                </c:pt>
                <c:pt idx="3003">
                  <c:v>45982</c:v>
                </c:pt>
                <c:pt idx="3004">
                  <c:v>45985</c:v>
                </c:pt>
                <c:pt idx="3005">
                  <c:v>45986</c:v>
                </c:pt>
                <c:pt idx="3006">
                  <c:v>45987</c:v>
                </c:pt>
                <c:pt idx="3007">
                  <c:v>45988</c:v>
                </c:pt>
                <c:pt idx="3008">
                  <c:v>45989</c:v>
                </c:pt>
                <c:pt idx="3009">
                  <c:v>45992</c:v>
                </c:pt>
                <c:pt idx="3010">
                  <c:v>45993</c:v>
                </c:pt>
                <c:pt idx="3011">
                  <c:v>45994</c:v>
                </c:pt>
                <c:pt idx="3012">
                  <c:v>45995</c:v>
                </c:pt>
                <c:pt idx="3013">
                  <c:v>45996</c:v>
                </c:pt>
                <c:pt idx="3014">
                  <c:v>45999</c:v>
                </c:pt>
                <c:pt idx="3015">
                  <c:v>46000</c:v>
                </c:pt>
                <c:pt idx="3016">
                  <c:v>46001</c:v>
                </c:pt>
                <c:pt idx="3017">
                  <c:v>46002</c:v>
                </c:pt>
                <c:pt idx="3018">
                  <c:v>46003</c:v>
                </c:pt>
                <c:pt idx="3019">
                  <c:v>46006</c:v>
                </c:pt>
                <c:pt idx="3020">
                  <c:v>46007</c:v>
                </c:pt>
                <c:pt idx="3021">
                  <c:v>46008</c:v>
                </c:pt>
                <c:pt idx="3022">
                  <c:v>46009</c:v>
                </c:pt>
                <c:pt idx="3023">
                  <c:v>46010</c:v>
                </c:pt>
                <c:pt idx="3024">
                  <c:v>46013</c:v>
                </c:pt>
                <c:pt idx="3025">
                  <c:v>46014</c:v>
                </c:pt>
                <c:pt idx="3026">
                  <c:v>46015</c:v>
                </c:pt>
                <c:pt idx="3027">
                  <c:v>46016</c:v>
                </c:pt>
                <c:pt idx="3028">
                  <c:v>46017</c:v>
                </c:pt>
                <c:pt idx="3029">
                  <c:v>46020</c:v>
                </c:pt>
                <c:pt idx="3030">
                  <c:v>46021</c:v>
                </c:pt>
              </c:numCache>
            </c:numRef>
          </c:cat>
          <c:val>
            <c:numRef>
              <c:f>Approach1!$G$4:$G$3034</c:f>
              <c:numCache>
                <c:formatCode>General</c:formatCode>
                <c:ptCount val="3031"/>
                <c:pt idx="0">
                  <c:v>95.44</c:v>
                </c:pt>
                <c:pt idx="1">
                  <c:v>93.96</c:v>
                </c:pt>
                <c:pt idx="2">
                  <c:v>93.43</c:v>
                </c:pt>
                <c:pt idx="3">
                  <c:v>93.67</c:v>
                </c:pt>
                <c:pt idx="4">
                  <c:v>92.33</c:v>
                </c:pt>
                <c:pt idx="5">
                  <c:v>91.66</c:v>
                </c:pt>
                <c:pt idx="6">
                  <c:v>92.72</c:v>
                </c:pt>
                <c:pt idx="7">
                  <c:v>91.8</c:v>
                </c:pt>
                <c:pt idx="8">
                  <c:v>92.59</c:v>
                </c:pt>
                <c:pt idx="9">
                  <c:v>94.17</c:v>
                </c:pt>
                <c:pt idx="10">
                  <c:v>93.96</c:v>
                </c:pt>
                <c:pt idx="11">
                  <c:v>94.37</c:v>
                </c:pt>
                <c:pt idx="12">
                  <c:v>94.99</c:v>
                </c:pt>
                <c:pt idx="13">
                  <c:v>96.73</c:v>
                </c:pt>
                <c:pt idx="14">
                  <c:v>97.32</c:v>
                </c:pt>
                <c:pt idx="15">
                  <c:v>96.64</c:v>
                </c:pt>
                <c:pt idx="16">
                  <c:v>95.72</c:v>
                </c:pt>
                <c:pt idx="17">
                  <c:v>97.41</c:v>
                </c:pt>
                <c:pt idx="18">
                  <c:v>97.36</c:v>
                </c:pt>
                <c:pt idx="19">
                  <c:v>98.23</c:v>
                </c:pt>
                <c:pt idx="20">
                  <c:v>97.49</c:v>
                </c:pt>
                <c:pt idx="21">
                  <c:v>96.43</c:v>
                </c:pt>
                <c:pt idx="22">
                  <c:v>97.19</c:v>
                </c:pt>
                <c:pt idx="23">
                  <c:v>97.38</c:v>
                </c:pt>
                <c:pt idx="24">
                  <c:v>97.84</c:v>
                </c:pt>
                <c:pt idx="25">
                  <c:v>99.88</c:v>
                </c:pt>
                <c:pt idx="26">
                  <c:v>100.06</c:v>
                </c:pt>
                <c:pt idx="27">
                  <c:v>99.94</c:v>
                </c:pt>
                <c:pt idx="28">
                  <c:v>100.37</c:v>
                </c:pt>
                <c:pt idx="29">
                  <c:v>100.35</c:v>
                </c:pt>
                <c:pt idx="30">
                  <c:v>100.3</c:v>
                </c:pt>
                <c:pt idx="31">
                  <c:v>102.43</c:v>
                </c:pt>
                <c:pt idx="32">
                  <c:v>103.31</c:v>
                </c:pt>
                <c:pt idx="33">
                  <c:v>102.92</c:v>
                </c:pt>
                <c:pt idx="34">
                  <c:v>102.2</c:v>
                </c:pt>
                <c:pt idx="35">
                  <c:v>102.82</c:v>
                </c:pt>
                <c:pt idx="36">
                  <c:v>101.83</c:v>
                </c:pt>
                <c:pt idx="37">
                  <c:v>102.59</c:v>
                </c:pt>
                <c:pt idx="38">
                  <c:v>102.4</c:v>
                </c:pt>
                <c:pt idx="39">
                  <c:v>102.59</c:v>
                </c:pt>
                <c:pt idx="40">
                  <c:v>104.92</c:v>
                </c:pt>
                <c:pt idx="41">
                  <c:v>103.33</c:v>
                </c:pt>
                <c:pt idx="42">
                  <c:v>101.45</c:v>
                </c:pt>
                <c:pt idx="43">
                  <c:v>101.56</c:v>
                </c:pt>
                <c:pt idx="44">
                  <c:v>102.58</c:v>
                </c:pt>
                <c:pt idx="45">
                  <c:v>101.12</c:v>
                </c:pt>
                <c:pt idx="46">
                  <c:v>100.03</c:v>
                </c:pt>
                <c:pt idx="47">
                  <c:v>97.99</c:v>
                </c:pt>
                <c:pt idx="48">
                  <c:v>98.2</c:v>
                </c:pt>
                <c:pt idx="49">
                  <c:v>98.89</c:v>
                </c:pt>
                <c:pt idx="50">
                  <c:v>98.08</c:v>
                </c:pt>
                <c:pt idx="51">
                  <c:v>99.7</c:v>
                </c:pt>
                <c:pt idx="52">
                  <c:v>100.37</c:v>
                </c:pt>
                <c:pt idx="53">
                  <c:v>99.43</c:v>
                </c:pt>
                <c:pt idx="54">
                  <c:v>99.46</c:v>
                </c:pt>
                <c:pt idx="55">
                  <c:v>99.6</c:v>
                </c:pt>
                <c:pt idx="56">
                  <c:v>99.19</c:v>
                </c:pt>
                <c:pt idx="57">
                  <c:v>100.26</c:v>
                </c:pt>
                <c:pt idx="58">
                  <c:v>101.28</c:v>
                </c:pt>
                <c:pt idx="59">
                  <c:v>101.67</c:v>
                </c:pt>
                <c:pt idx="60">
                  <c:v>101.58</c:v>
                </c:pt>
                <c:pt idx="61">
                  <c:v>99.74</c:v>
                </c:pt>
                <c:pt idx="62">
                  <c:v>99.62</c:v>
                </c:pt>
                <c:pt idx="63">
                  <c:v>100.29</c:v>
                </c:pt>
                <c:pt idx="64">
                  <c:v>101.14</c:v>
                </c:pt>
                <c:pt idx="65">
                  <c:v>100.44</c:v>
                </c:pt>
                <c:pt idx="66">
                  <c:v>102.56</c:v>
                </c:pt>
                <c:pt idx="67">
                  <c:v>103.6</c:v>
                </c:pt>
                <c:pt idx="68">
                  <c:v>103.4</c:v>
                </c:pt>
                <c:pt idx="69">
                  <c:v>103.74</c:v>
                </c:pt>
                <c:pt idx="70">
                  <c:v>104.05</c:v>
                </c:pt>
                <c:pt idx="71">
                  <c:v>103.75</c:v>
                </c:pt>
                <c:pt idx="72">
                  <c:v>103.76</c:v>
                </c:pt>
                <c:pt idx="73">
                  <c:v>104.3</c:v>
                </c:pt>
                <c:pt idx="74">
                  <c:v>104.37</c:v>
                </c:pt>
                <c:pt idx="75">
                  <c:v>102.13</c:v>
                </c:pt>
                <c:pt idx="76">
                  <c:v>101.44</c:v>
                </c:pt>
                <c:pt idx="77">
                  <c:v>101.94</c:v>
                </c:pt>
                <c:pt idx="78">
                  <c:v>100.6</c:v>
                </c:pt>
                <c:pt idx="79">
                  <c:v>100.84</c:v>
                </c:pt>
                <c:pt idx="80">
                  <c:v>101.28</c:v>
                </c:pt>
                <c:pt idx="81">
                  <c:v>99.74</c:v>
                </c:pt>
                <c:pt idx="82">
                  <c:v>99.42</c:v>
                </c:pt>
                <c:pt idx="83">
                  <c:v>99.76</c:v>
                </c:pt>
                <c:pt idx="84">
                  <c:v>99.48</c:v>
                </c:pt>
                <c:pt idx="85">
                  <c:v>99.5</c:v>
                </c:pt>
                <c:pt idx="86">
                  <c:v>100.77</c:v>
                </c:pt>
                <c:pt idx="87">
                  <c:v>100.26</c:v>
                </c:pt>
                <c:pt idx="88">
                  <c:v>99.99</c:v>
                </c:pt>
                <c:pt idx="89">
                  <c:v>100.59</c:v>
                </c:pt>
                <c:pt idx="90">
                  <c:v>101.7</c:v>
                </c:pt>
                <c:pt idx="91">
                  <c:v>102.37</c:v>
                </c:pt>
                <c:pt idx="92">
                  <c:v>101.5</c:v>
                </c:pt>
                <c:pt idx="93">
                  <c:v>102.02</c:v>
                </c:pt>
                <c:pt idx="94">
                  <c:v>102.61</c:v>
                </c:pt>
                <c:pt idx="95">
                  <c:v>102.44</c:v>
                </c:pt>
                <c:pt idx="96">
                  <c:v>104.07</c:v>
                </c:pt>
                <c:pt idx="97">
                  <c:v>103.74</c:v>
                </c:pt>
                <c:pt idx="98">
                  <c:v>104.35</c:v>
                </c:pt>
                <c:pt idx="99">
                  <c:v>104.11</c:v>
                </c:pt>
                <c:pt idx="100">
                  <c:v>102.72</c:v>
                </c:pt>
                <c:pt idx="101">
                  <c:v>103.58</c:v>
                </c:pt>
                <c:pt idx="102">
                  <c:v>102.71</c:v>
                </c:pt>
                <c:pt idx="103">
                  <c:v>102.47</c:v>
                </c:pt>
                <c:pt idx="104">
                  <c:v>102.66</c:v>
                </c:pt>
                <c:pt idx="105">
                  <c:v>102.64</c:v>
                </c:pt>
                <c:pt idx="106">
                  <c:v>102.48</c:v>
                </c:pt>
                <c:pt idx="107">
                  <c:v>102.66</c:v>
                </c:pt>
                <c:pt idx="108">
                  <c:v>104.41</c:v>
                </c:pt>
                <c:pt idx="109">
                  <c:v>104.35</c:v>
                </c:pt>
                <c:pt idx="110">
                  <c:v>104.4</c:v>
                </c:pt>
                <c:pt idx="111">
                  <c:v>106.53</c:v>
                </c:pt>
                <c:pt idx="112">
                  <c:v>106.91</c:v>
                </c:pt>
                <c:pt idx="113">
                  <c:v>106.9</c:v>
                </c:pt>
                <c:pt idx="114">
                  <c:v>106.36</c:v>
                </c:pt>
                <c:pt idx="115">
                  <c:v>105.97</c:v>
                </c:pt>
                <c:pt idx="116">
                  <c:v>106.43</c:v>
                </c:pt>
                <c:pt idx="117">
                  <c:v>107.26</c:v>
                </c:pt>
                <c:pt idx="118">
                  <c:v>106.17</c:v>
                </c:pt>
                <c:pt idx="119">
                  <c:v>106.03</c:v>
                </c:pt>
                <c:pt idx="120">
                  <c:v>106.5</c:v>
                </c:pt>
                <c:pt idx="121">
                  <c:v>105.84</c:v>
                </c:pt>
                <c:pt idx="122">
                  <c:v>105.74</c:v>
                </c:pt>
                <c:pt idx="123">
                  <c:v>105.37</c:v>
                </c:pt>
                <c:pt idx="124">
                  <c:v>105.34</c:v>
                </c:pt>
                <c:pt idx="125">
                  <c:v>104.48</c:v>
                </c:pt>
                <c:pt idx="126">
                  <c:v>104.06</c:v>
                </c:pt>
                <c:pt idx="127">
                  <c:v>103.53</c:v>
                </c:pt>
                <c:pt idx="128">
                  <c:v>103.4</c:v>
                </c:pt>
                <c:pt idx="129">
                  <c:v>102.29</c:v>
                </c:pt>
                <c:pt idx="130">
                  <c:v>102.93</c:v>
                </c:pt>
                <c:pt idx="131">
                  <c:v>100.83</c:v>
                </c:pt>
                <c:pt idx="132">
                  <c:v>100.91</c:v>
                </c:pt>
                <c:pt idx="133">
                  <c:v>99.96</c:v>
                </c:pt>
                <c:pt idx="134">
                  <c:v>101.2</c:v>
                </c:pt>
                <c:pt idx="135">
                  <c:v>103.19</c:v>
                </c:pt>
                <c:pt idx="136">
                  <c:v>103.13</c:v>
                </c:pt>
                <c:pt idx="137">
                  <c:v>104.59</c:v>
                </c:pt>
                <c:pt idx="138">
                  <c:v>104.42</c:v>
                </c:pt>
                <c:pt idx="139">
                  <c:v>103.12</c:v>
                </c:pt>
                <c:pt idx="140">
                  <c:v>102.07</c:v>
                </c:pt>
                <c:pt idx="141">
                  <c:v>102.09</c:v>
                </c:pt>
                <c:pt idx="142">
                  <c:v>101.67</c:v>
                </c:pt>
                <c:pt idx="143">
                  <c:v>100.97</c:v>
                </c:pt>
                <c:pt idx="144">
                  <c:v>100.27</c:v>
                </c:pt>
                <c:pt idx="145">
                  <c:v>98.17</c:v>
                </c:pt>
                <c:pt idx="146">
                  <c:v>97.88</c:v>
                </c:pt>
                <c:pt idx="147">
                  <c:v>98.29</c:v>
                </c:pt>
                <c:pt idx="148">
                  <c:v>97.38</c:v>
                </c:pt>
                <c:pt idx="149">
                  <c:v>96.92</c:v>
                </c:pt>
                <c:pt idx="150">
                  <c:v>97.34</c:v>
                </c:pt>
                <c:pt idx="151">
                  <c:v>97.65</c:v>
                </c:pt>
                <c:pt idx="152">
                  <c:v>98.08</c:v>
                </c:pt>
                <c:pt idx="153">
                  <c:v>97.37</c:v>
                </c:pt>
                <c:pt idx="154">
                  <c:v>97.59</c:v>
                </c:pt>
                <c:pt idx="155">
                  <c:v>95.58</c:v>
                </c:pt>
                <c:pt idx="156">
                  <c:v>97.35</c:v>
                </c:pt>
                <c:pt idx="157">
                  <c:v>96.41</c:v>
                </c:pt>
                <c:pt idx="158">
                  <c:v>94.48</c:v>
                </c:pt>
                <c:pt idx="159">
                  <c:v>96.07</c:v>
                </c:pt>
                <c:pt idx="160">
                  <c:v>93.96</c:v>
                </c:pt>
                <c:pt idx="161">
                  <c:v>93.65</c:v>
                </c:pt>
                <c:pt idx="162">
                  <c:v>93.35</c:v>
                </c:pt>
                <c:pt idx="163">
                  <c:v>93.86</c:v>
                </c:pt>
                <c:pt idx="164">
                  <c:v>93.88</c:v>
                </c:pt>
                <c:pt idx="165">
                  <c:v>94.55</c:v>
                </c:pt>
                <c:pt idx="166">
                  <c:v>95.96</c:v>
                </c:pt>
                <c:pt idx="167">
                  <c:v>92.88</c:v>
                </c:pt>
                <c:pt idx="168">
                  <c:v>95.54</c:v>
                </c:pt>
                <c:pt idx="169">
                  <c:v>94.45</c:v>
                </c:pt>
                <c:pt idx="170">
                  <c:v>93.29</c:v>
                </c:pt>
                <c:pt idx="171">
                  <c:v>92.66</c:v>
                </c:pt>
                <c:pt idx="172">
                  <c:v>92.75</c:v>
                </c:pt>
                <c:pt idx="173">
                  <c:v>91.67</c:v>
                </c:pt>
                <c:pt idx="174">
                  <c:v>92.83</c:v>
                </c:pt>
                <c:pt idx="175">
                  <c:v>92.27</c:v>
                </c:pt>
                <c:pt idx="176">
                  <c:v>92.92</c:v>
                </c:pt>
                <c:pt idx="177">
                  <c:v>94.88</c:v>
                </c:pt>
                <c:pt idx="178">
                  <c:v>94.42</c:v>
                </c:pt>
                <c:pt idx="179">
                  <c:v>93.07</c:v>
                </c:pt>
                <c:pt idx="180">
                  <c:v>92.41</c:v>
                </c:pt>
                <c:pt idx="181">
                  <c:v>91.52</c:v>
                </c:pt>
                <c:pt idx="182">
                  <c:v>91.56</c:v>
                </c:pt>
                <c:pt idx="183">
                  <c:v>92.8</c:v>
                </c:pt>
                <c:pt idx="184">
                  <c:v>92.53</c:v>
                </c:pt>
                <c:pt idx="185">
                  <c:v>93.54</c:v>
                </c:pt>
                <c:pt idx="186">
                  <c:v>94.57</c:v>
                </c:pt>
                <c:pt idx="187">
                  <c:v>91.16</c:v>
                </c:pt>
                <c:pt idx="188">
                  <c:v>90.73</c:v>
                </c:pt>
                <c:pt idx="189">
                  <c:v>91.01</c:v>
                </c:pt>
                <c:pt idx="190">
                  <c:v>89.74</c:v>
                </c:pt>
                <c:pt idx="191">
                  <c:v>90.34</c:v>
                </c:pt>
                <c:pt idx="192">
                  <c:v>88.85</c:v>
                </c:pt>
                <c:pt idx="193">
                  <c:v>87.31</c:v>
                </c:pt>
                <c:pt idx="194">
                  <c:v>85.77</c:v>
                </c:pt>
                <c:pt idx="195">
                  <c:v>85.82</c:v>
                </c:pt>
                <c:pt idx="196">
                  <c:v>85.74</c:v>
                </c:pt>
                <c:pt idx="197">
                  <c:v>81.84</c:v>
                </c:pt>
                <c:pt idx="198">
                  <c:v>81.78</c:v>
                </c:pt>
                <c:pt idx="199">
                  <c:v>82.7</c:v>
                </c:pt>
                <c:pt idx="200">
                  <c:v>82.75</c:v>
                </c:pt>
                <c:pt idx="201">
                  <c:v>82.71</c:v>
                </c:pt>
                <c:pt idx="202">
                  <c:v>82.81</c:v>
                </c:pt>
                <c:pt idx="203">
                  <c:v>80.52</c:v>
                </c:pt>
                <c:pt idx="204">
                  <c:v>82.09</c:v>
                </c:pt>
                <c:pt idx="205">
                  <c:v>81.010000000000005</c:v>
                </c:pt>
                <c:pt idx="206">
                  <c:v>81</c:v>
                </c:pt>
                <c:pt idx="207">
                  <c:v>81.42</c:v>
                </c:pt>
                <c:pt idx="208">
                  <c:v>82.2</c:v>
                </c:pt>
                <c:pt idx="209">
                  <c:v>81.12</c:v>
                </c:pt>
                <c:pt idx="210">
                  <c:v>80.540000000000006</c:v>
                </c:pt>
                <c:pt idx="211">
                  <c:v>78.78</c:v>
                </c:pt>
                <c:pt idx="212">
                  <c:v>77.19</c:v>
                </c:pt>
                <c:pt idx="213">
                  <c:v>78.680000000000007</c:v>
                </c:pt>
                <c:pt idx="214">
                  <c:v>77.91</c:v>
                </c:pt>
                <c:pt idx="215">
                  <c:v>78.650000000000006</c:v>
                </c:pt>
                <c:pt idx="216">
                  <c:v>77.400000000000006</c:v>
                </c:pt>
                <c:pt idx="217">
                  <c:v>77.94</c:v>
                </c:pt>
                <c:pt idx="218">
                  <c:v>77.180000000000007</c:v>
                </c:pt>
                <c:pt idx="219">
                  <c:v>74.209999999999994</c:v>
                </c:pt>
                <c:pt idx="220">
                  <c:v>75.819999999999993</c:v>
                </c:pt>
                <c:pt idx="221">
                  <c:v>75.64</c:v>
                </c:pt>
                <c:pt idx="222">
                  <c:v>74.61</c:v>
                </c:pt>
                <c:pt idx="223">
                  <c:v>74.58</c:v>
                </c:pt>
                <c:pt idx="224">
                  <c:v>75.58</c:v>
                </c:pt>
                <c:pt idx="225">
                  <c:v>76.510000000000005</c:v>
                </c:pt>
                <c:pt idx="226">
                  <c:v>75.78</c:v>
                </c:pt>
                <c:pt idx="227">
                  <c:v>74.09</c:v>
                </c:pt>
                <c:pt idx="228">
                  <c:v>73.69</c:v>
                </c:pt>
                <c:pt idx="229">
                  <c:v>66.150000000000006</c:v>
                </c:pt>
                <c:pt idx="230">
                  <c:v>69</c:v>
                </c:pt>
                <c:pt idx="231">
                  <c:v>66.88</c:v>
                </c:pt>
                <c:pt idx="232">
                  <c:v>67.38</c:v>
                </c:pt>
                <c:pt idx="233">
                  <c:v>66.81</c:v>
                </c:pt>
                <c:pt idx="234">
                  <c:v>65.84</c:v>
                </c:pt>
                <c:pt idx="235">
                  <c:v>63.05</c:v>
                </c:pt>
                <c:pt idx="236">
                  <c:v>63.82</c:v>
                </c:pt>
                <c:pt idx="237">
                  <c:v>60.94</c:v>
                </c:pt>
                <c:pt idx="238">
                  <c:v>59.95</c:v>
                </c:pt>
                <c:pt idx="239">
                  <c:v>57.81</c:v>
                </c:pt>
                <c:pt idx="240">
                  <c:v>55.91</c:v>
                </c:pt>
                <c:pt idx="241">
                  <c:v>55.93</c:v>
                </c:pt>
                <c:pt idx="242">
                  <c:v>56.47</c:v>
                </c:pt>
                <c:pt idx="243">
                  <c:v>54.11</c:v>
                </c:pt>
                <c:pt idx="244">
                  <c:v>56.52</c:v>
                </c:pt>
                <c:pt idx="245">
                  <c:v>55.26</c:v>
                </c:pt>
                <c:pt idx="246">
                  <c:v>57.12</c:v>
                </c:pt>
                <c:pt idx="247">
                  <c:v>55.84</c:v>
                </c:pt>
                <c:pt idx="248">
                  <c:v>54.73</c:v>
                </c:pt>
                <c:pt idx="249">
                  <c:v>53.61</c:v>
                </c:pt>
                <c:pt idx="250">
                  <c:v>54.12</c:v>
                </c:pt>
                <c:pt idx="251">
                  <c:v>53.27</c:v>
                </c:pt>
                <c:pt idx="252">
                  <c:v>52.69</c:v>
                </c:pt>
                <c:pt idx="253">
                  <c:v>50.04</c:v>
                </c:pt>
                <c:pt idx="254">
                  <c:v>47.93</c:v>
                </c:pt>
                <c:pt idx="255">
                  <c:v>48.65</c:v>
                </c:pt>
                <c:pt idx="256">
                  <c:v>48.79</c:v>
                </c:pt>
                <c:pt idx="257">
                  <c:v>48.36</c:v>
                </c:pt>
                <c:pt idx="258">
                  <c:v>46.07</c:v>
                </c:pt>
                <c:pt idx="259">
                  <c:v>45.89</c:v>
                </c:pt>
                <c:pt idx="260">
                  <c:v>48.48</c:v>
                </c:pt>
                <c:pt idx="261">
                  <c:v>46.25</c:v>
                </c:pt>
                <c:pt idx="262">
                  <c:v>48.69</c:v>
                </c:pt>
                <c:pt idx="263">
                  <c:v>46.39</c:v>
                </c:pt>
                <c:pt idx="264">
                  <c:v>47.78</c:v>
                </c:pt>
                <c:pt idx="265">
                  <c:v>46.31</c:v>
                </c:pt>
                <c:pt idx="266">
                  <c:v>45.59</c:v>
                </c:pt>
                <c:pt idx="267">
                  <c:v>45.15</c:v>
                </c:pt>
                <c:pt idx="268">
                  <c:v>46.23</c:v>
                </c:pt>
                <c:pt idx="269">
                  <c:v>44.45</c:v>
                </c:pt>
                <c:pt idx="270">
                  <c:v>44.53</c:v>
                </c:pt>
                <c:pt idx="271">
                  <c:v>48.24</c:v>
                </c:pt>
                <c:pt idx="272">
                  <c:v>49.57</c:v>
                </c:pt>
                <c:pt idx="273">
                  <c:v>53.05</c:v>
                </c:pt>
                <c:pt idx="274">
                  <c:v>48.45</c:v>
                </c:pt>
                <c:pt idx="275">
                  <c:v>50.48</c:v>
                </c:pt>
                <c:pt idx="276">
                  <c:v>51.69</c:v>
                </c:pt>
                <c:pt idx="277">
                  <c:v>52.86</c:v>
                </c:pt>
                <c:pt idx="278">
                  <c:v>50.02</c:v>
                </c:pt>
                <c:pt idx="279">
                  <c:v>48.84</c:v>
                </c:pt>
                <c:pt idx="280">
                  <c:v>51.21</c:v>
                </c:pt>
                <c:pt idx="281">
                  <c:v>52.78</c:v>
                </c:pt>
                <c:pt idx="282">
                  <c:v>53.53</c:v>
                </c:pt>
                <c:pt idx="283">
                  <c:v>52.14</c:v>
                </c:pt>
                <c:pt idx="284">
                  <c:v>51.16</c:v>
                </c:pt>
                <c:pt idx="285">
                  <c:v>50.34</c:v>
                </c:pt>
                <c:pt idx="286">
                  <c:v>49.45</c:v>
                </c:pt>
                <c:pt idx="287">
                  <c:v>49.28</c:v>
                </c:pt>
                <c:pt idx="288">
                  <c:v>50.99</c:v>
                </c:pt>
                <c:pt idx="289">
                  <c:v>48.17</c:v>
                </c:pt>
                <c:pt idx="290">
                  <c:v>49.76</c:v>
                </c:pt>
                <c:pt idx="291">
                  <c:v>49.59</c:v>
                </c:pt>
                <c:pt idx="292">
                  <c:v>50.52</c:v>
                </c:pt>
                <c:pt idx="293">
                  <c:v>51.53</c:v>
                </c:pt>
                <c:pt idx="294">
                  <c:v>50.76</c:v>
                </c:pt>
                <c:pt idx="295">
                  <c:v>49.61</c:v>
                </c:pt>
                <c:pt idx="296">
                  <c:v>50</c:v>
                </c:pt>
                <c:pt idx="297">
                  <c:v>48.29</c:v>
                </c:pt>
                <c:pt idx="298">
                  <c:v>48.17</c:v>
                </c:pt>
                <c:pt idx="299">
                  <c:v>47.05</c:v>
                </c:pt>
                <c:pt idx="300">
                  <c:v>44.84</c:v>
                </c:pt>
                <c:pt idx="301">
                  <c:v>43.88</c:v>
                </c:pt>
                <c:pt idx="302">
                  <c:v>43.46</c:v>
                </c:pt>
                <c:pt idx="303">
                  <c:v>44.66</c:v>
                </c:pt>
                <c:pt idx="304">
                  <c:v>43.96</c:v>
                </c:pt>
                <c:pt idx="305">
                  <c:v>45.72</c:v>
                </c:pt>
                <c:pt idx="306">
                  <c:v>47.45</c:v>
                </c:pt>
                <c:pt idx="307">
                  <c:v>47.51</c:v>
                </c:pt>
                <c:pt idx="308">
                  <c:v>49.21</c:v>
                </c:pt>
                <c:pt idx="309">
                  <c:v>51.43</c:v>
                </c:pt>
                <c:pt idx="310">
                  <c:v>48.87</c:v>
                </c:pt>
                <c:pt idx="311">
                  <c:v>48.68</c:v>
                </c:pt>
                <c:pt idx="312">
                  <c:v>47.6</c:v>
                </c:pt>
                <c:pt idx="313">
                  <c:v>50.09</c:v>
                </c:pt>
                <c:pt idx="314">
                  <c:v>49.14</c:v>
                </c:pt>
                <c:pt idx="315">
                  <c:v>52.14</c:v>
                </c:pt>
                <c:pt idx="316">
                  <c:v>53.98</c:v>
                </c:pt>
                <c:pt idx="317">
                  <c:v>50.42</c:v>
                </c:pt>
                <c:pt idx="318">
                  <c:v>50.79</c:v>
                </c:pt>
                <c:pt idx="319">
                  <c:v>51.64</c:v>
                </c:pt>
                <c:pt idx="320">
                  <c:v>51.91</c:v>
                </c:pt>
                <c:pt idx="321">
                  <c:v>53.29</c:v>
                </c:pt>
                <c:pt idx="322">
                  <c:v>56.39</c:v>
                </c:pt>
                <c:pt idx="323">
                  <c:v>56.71</c:v>
                </c:pt>
                <c:pt idx="324">
                  <c:v>55.74</c:v>
                </c:pt>
                <c:pt idx="325">
                  <c:v>56.38</c:v>
                </c:pt>
                <c:pt idx="326">
                  <c:v>55.26</c:v>
                </c:pt>
                <c:pt idx="327">
                  <c:v>56.16</c:v>
                </c:pt>
                <c:pt idx="328">
                  <c:v>57.74</c:v>
                </c:pt>
                <c:pt idx="329">
                  <c:v>57.15</c:v>
                </c:pt>
                <c:pt idx="330">
                  <c:v>56.99</c:v>
                </c:pt>
                <c:pt idx="331">
                  <c:v>57.06</c:v>
                </c:pt>
                <c:pt idx="332">
                  <c:v>58.58</c:v>
                </c:pt>
                <c:pt idx="333">
                  <c:v>59.63</c:v>
                </c:pt>
                <c:pt idx="334">
                  <c:v>59.15</c:v>
                </c:pt>
                <c:pt idx="335">
                  <c:v>58.93</c:v>
                </c:pt>
                <c:pt idx="336">
                  <c:v>60.4</c:v>
                </c:pt>
                <c:pt idx="337">
                  <c:v>60.93</c:v>
                </c:pt>
                <c:pt idx="338">
                  <c:v>58.94</c:v>
                </c:pt>
                <c:pt idx="339">
                  <c:v>59.39</c:v>
                </c:pt>
                <c:pt idx="340">
                  <c:v>59.25</c:v>
                </c:pt>
                <c:pt idx="341">
                  <c:v>60.75</c:v>
                </c:pt>
                <c:pt idx="342">
                  <c:v>60.5</c:v>
                </c:pt>
                <c:pt idx="343">
                  <c:v>59.88</c:v>
                </c:pt>
                <c:pt idx="344">
                  <c:v>59.69</c:v>
                </c:pt>
                <c:pt idx="345">
                  <c:v>59.43</c:v>
                </c:pt>
                <c:pt idx="346">
                  <c:v>57.26</c:v>
                </c:pt>
                <c:pt idx="347">
                  <c:v>58.98</c:v>
                </c:pt>
                <c:pt idx="348">
                  <c:v>60.72</c:v>
                </c:pt>
                <c:pt idx="349">
                  <c:v>59.72</c:v>
                </c:pt>
                <c:pt idx="350">
                  <c:v>58.03</c:v>
                </c:pt>
                <c:pt idx="351">
                  <c:v>57.51</c:v>
                </c:pt>
                <c:pt idx="352">
                  <c:v>57.68</c:v>
                </c:pt>
                <c:pt idx="353">
                  <c:v>60.3</c:v>
                </c:pt>
                <c:pt idx="354">
                  <c:v>60.2</c:v>
                </c:pt>
                <c:pt idx="355">
                  <c:v>61.26</c:v>
                </c:pt>
                <c:pt idx="356">
                  <c:v>59.64</c:v>
                </c:pt>
                <c:pt idx="357">
                  <c:v>58</c:v>
                </c:pt>
                <c:pt idx="358">
                  <c:v>59.13</c:v>
                </c:pt>
                <c:pt idx="359">
                  <c:v>58.14</c:v>
                </c:pt>
                <c:pt idx="360">
                  <c:v>60.14</c:v>
                </c:pt>
                <c:pt idx="361">
                  <c:v>61.43</c:v>
                </c:pt>
                <c:pt idx="362">
                  <c:v>60.77</c:v>
                </c:pt>
                <c:pt idx="363">
                  <c:v>59.96</c:v>
                </c:pt>
                <c:pt idx="364">
                  <c:v>59.52</c:v>
                </c:pt>
                <c:pt idx="365">
                  <c:v>59.97</c:v>
                </c:pt>
                <c:pt idx="366">
                  <c:v>59.92</c:v>
                </c:pt>
                <c:pt idx="367">
                  <c:v>60.45</c:v>
                </c:pt>
                <c:pt idx="368">
                  <c:v>59.61</c:v>
                </c:pt>
                <c:pt idx="369">
                  <c:v>59.68</c:v>
                </c:pt>
                <c:pt idx="370">
                  <c:v>61.01</c:v>
                </c:pt>
                <c:pt idx="371">
                  <c:v>60.27</c:v>
                </c:pt>
                <c:pt idx="372">
                  <c:v>59.7</c:v>
                </c:pt>
                <c:pt idx="373">
                  <c:v>59.63</c:v>
                </c:pt>
                <c:pt idx="374">
                  <c:v>58.33</c:v>
                </c:pt>
                <c:pt idx="375">
                  <c:v>59.47</c:v>
                </c:pt>
                <c:pt idx="376">
                  <c:v>56.96</c:v>
                </c:pt>
                <c:pt idx="377">
                  <c:v>56.93</c:v>
                </c:pt>
                <c:pt idx="378">
                  <c:v>52.53</c:v>
                </c:pt>
                <c:pt idx="379">
                  <c:v>52.33</c:v>
                </c:pt>
                <c:pt idx="380">
                  <c:v>51.65</c:v>
                </c:pt>
                <c:pt idx="381">
                  <c:v>52.78</c:v>
                </c:pt>
                <c:pt idx="382">
                  <c:v>52.74</c:v>
                </c:pt>
                <c:pt idx="383">
                  <c:v>52.2</c:v>
                </c:pt>
                <c:pt idx="384">
                  <c:v>53.04</c:v>
                </c:pt>
                <c:pt idx="385">
                  <c:v>51.41</c:v>
                </c:pt>
                <c:pt idx="386">
                  <c:v>50.91</c:v>
                </c:pt>
                <c:pt idx="387">
                  <c:v>50.89</c:v>
                </c:pt>
                <c:pt idx="388">
                  <c:v>50.15</c:v>
                </c:pt>
                <c:pt idx="389">
                  <c:v>50.36</c:v>
                </c:pt>
                <c:pt idx="390">
                  <c:v>49.19</c:v>
                </c:pt>
                <c:pt idx="391">
                  <c:v>48.45</c:v>
                </c:pt>
                <c:pt idx="392">
                  <c:v>48.14</c:v>
                </c:pt>
                <c:pt idx="393">
                  <c:v>47.39</c:v>
                </c:pt>
                <c:pt idx="394">
                  <c:v>47.98</c:v>
                </c:pt>
                <c:pt idx="395">
                  <c:v>48.79</c:v>
                </c:pt>
                <c:pt idx="396">
                  <c:v>48.52</c:v>
                </c:pt>
                <c:pt idx="397">
                  <c:v>47.12</c:v>
                </c:pt>
                <c:pt idx="398">
                  <c:v>45.17</c:v>
                </c:pt>
                <c:pt idx="399">
                  <c:v>45.74</c:v>
                </c:pt>
                <c:pt idx="400">
                  <c:v>45.15</c:v>
                </c:pt>
                <c:pt idx="401">
                  <c:v>44.66</c:v>
                </c:pt>
                <c:pt idx="402">
                  <c:v>43.87</c:v>
                </c:pt>
                <c:pt idx="403">
                  <c:v>44.96</c:v>
                </c:pt>
                <c:pt idx="404">
                  <c:v>43.08</c:v>
                </c:pt>
                <c:pt idx="405">
                  <c:v>43.3</c:v>
                </c:pt>
                <c:pt idx="406">
                  <c:v>42.23</c:v>
                </c:pt>
                <c:pt idx="407">
                  <c:v>42.5</c:v>
                </c:pt>
                <c:pt idx="408">
                  <c:v>41.87</c:v>
                </c:pt>
                <c:pt idx="409">
                  <c:v>42.62</c:v>
                </c:pt>
                <c:pt idx="410">
                  <c:v>40.799999999999997</c:v>
                </c:pt>
                <c:pt idx="411">
                  <c:v>41.14</c:v>
                </c:pt>
                <c:pt idx="412">
                  <c:v>40.450000000000003</c:v>
                </c:pt>
                <c:pt idx="413">
                  <c:v>38.24</c:v>
                </c:pt>
                <c:pt idx="414">
                  <c:v>39.31</c:v>
                </c:pt>
                <c:pt idx="415">
                  <c:v>38.6</c:v>
                </c:pt>
                <c:pt idx="416">
                  <c:v>42.56</c:v>
                </c:pt>
                <c:pt idx="417">
                  <c:v>45.22</c:v>
                </c:pt>
                <c:pt idx="418">
                  <c:v>49.2</c:v>
                </c:pt>
                <c:pt idx="419">
                  <c:v>45.41</c:v>
                </c:pt>
                <c:pt idx="420">
                  <c:v>46.25</c:v>
                </c:pt>
                <c:pt idx="421">
                  <c:v>46.75</c:v>
                </c:pt>
                <c:pt idx="422">
                  <c:v>46.05</c:v>
                </c:pt>
                <c:pt idx="423">
                  <c:v>45.94</c:v>
                </c:pt>
                <c:pt idx="424">
                  <c:v>44.15</c:v>
                </c:pt>
                <c:pt idx="425">
                  <c:v>45.92</c:v>
                </c:pt>
                <c:pt idx="426">
                  <c:v>44.63</c:v>
                </c:pt>
                <c:pt idx="427">
                  <c:v>44</c:v>
                </c:pt>
                <c:pt idx="428">
                  <c:v>44.59</c:v>
                </c:pt>
                <c:pt idx="429">
                  <c:v>47.15</c:v>
                </c:pt>
                <c:pt idx="430">
                  <c:v>46.9</c:v>
                </c:pt>
                <c:pt idx="431">
                  <c:v>44.68</c:v>
                </c:pt>
                <c:pt idx="432">
                  <c:v>46.68</c:v>
                </c:pt>
                <c:pt idx="433">
                  <c:v>45.83</c:v>
                </c:pt>
                <c:pt idx="434">
                  <c:v>44.48</c:v>
                </c:pt>
                <c:pt idx="435">
                  <c:v>44.91</c:v>
                </c:pt>
                <c:pt idx="436">
                  <c:v>45.7</c:v>
                </c:pt>
                <c:pt idx="437">
                  <c:v>44.43</c:v>
                </c:pt>
                <c:pt idx="438">
                  <c:v>45.23</c:v>
                </c:pt>
                <c:pt idx="439">
                  <c:v>45.09</c:v>
                </c:pt>
                <c:pt idx="440">
                  <c:v>44.74</c:v>
                </c:pt>
                <c:pt idx="441">
                  <c:v>45.54</c:v>
                </c:pt>
                <c:pt idx="442">
                  <c:v>46.26</c:v>
                </c:pt>
                <c:pt idx="443">
                  <c:v>48.53</c:v>
                </c:pt>
                <c:pt idx="444">
                  <c:v>47.81</c:v>
                </c:pt>
                <c:pt idx="445">
                  <c:v>49.43</c:v>
                </c:pt>
                <c:pt idx="446">
                  <c:v>49.63</c:v>
                </c:pt>
                <c:pt idx="447">
                  <c:v>47.1</c:v>
                </c:pt>
                <c:pt idx="448">
                  <c:v>46.66</c:v>
                </c:pt>
                <c:pt idx="449">
                  <c:v>46.64</c:v>
                </c:pt>
                <c:pt idx="450">
                  <c:v>46.38</c:v>
                </c:pt>
                <c:pt idx="451">
                  <c:v>47.26</c:v>
                </c:pt>
                <c:pt idx="452">
                  <c:v>45.89</c:v>
                </c:pt>
                <c:pt idx="453">
                  <c:v>45.55</c:v>
                </c:pt>
                <c:pt idx="454">
                  <c:v>45.2</c:v>
                </c:pt>
                <c:pt idx="455">
                  <c:v>45.38</c:v>
                </c:pt>
                <c:pt idx="456">
                  <c:v>44.6</c:v>
                </c:pt>
                <c:pt idx="457">
                  <c:v>43.98</c:v>
                </c:pt>
                <c:pt idx="458">
                  <c:v>43.2</c:v>
                </c:pt>
                <c:pt idx="459">
                  <c:v>45.94</c:v>
                </c:pt>
                <c:pt idx="460">
                  <c:v>46.06</c:v>
                </c:pt>
                <c:pt idx="461">
                  <c:v>46.59</c:v>
                </c:pt>
                <c:pt idx="462">
                  <c:v>46.14</c:v>
                </c:pt>
                <c:pt idx="463">
                  <c:v>47.9</c:v>
                </c:pt>
                <c:pt idx="464">
                  <c:v>46.32</c:v>
                </c:pt>
                <c:pt idx="465">
                  <c:v>45.2</c:v>
                </c:pt>
                <c:pt idx="466">
                  <c:v>44.29</c:v>
                </c:pt>
                <c:pt idx="467">
                  <c:v>43.87</c:v>
                </c:pt>
                <c:pt idx="468">
                  <c:v>44.21</c:v>
                </c:pt>
                <c:pt idx="469">
                  <c:v>42.93</c:v>
                </c:pt>
                <c:pt idx="470">
                  <c:v>41.75</c:v>
                </c:pt>
                <c:pt idx="471">
                  <c:v>40.74</c:v>
                </c:pt>
                <c:pt idx="472">
                  <c:v>41.74</c:v>
                </c:pt>
                <c:pt idx="473">
                  <c:v>40.67</c:v>
                </c:pt>
                <c:pt idx="474">
                  <c:v>40.75</c:v>
                </c:pt>
                <c:pt idx="475">
                  <c:v>40.54</c:v>
                </c:pt>
                <c:pt idx="476">
                  <c:v>40.39</c:v>
                </c:pt>
                <c:pt idx="477">
                  <c:v>41.75</c:v>
                </c:pt>
                <c:pt idx="478">
                  <c:v>42.87</c:v>
                </c:pt>
                <c:pt idx="479">
                  <c:v>43.04</c:v>
                </c:pt>
                <c:pt idx="480">
                  <c:v>41.71</c:v>
                </c:pt>
                <c:pt idx="481">
                  <c:v>41.65</c:v>
                </c:pt>
                <c:pt idx="482">
                  <c:v>41.85</c:v>
                </c:pt>
                <c:pt idx="483">
                  <c:v>39.94</c:v>
                </c:pt>
                <c:pt idx="484">
                  <c:v>41.08</c:v>
                </c:pt>
                <c:pt idx="485">
                  <c:v>39.97</c:v>
                </c:pt>
                <c:pt idx="486">
                  <c:v>37.65</c:v>
                </c:pt>
                <c:pt idx="487">
                  <c:v>37.51</c:v>
                </c:pt>
                <c:pt idx="488">
                  <c:v>37.159999999999997</c:v>
                </c:pt>
                <c:pt idx="489">
                  <c:v>36.76</c:v>
                </c:pt>
                <c:pt idx="490">
                  <c:v>35.619999999999997</c:v>
                </c:pt>
                <c:pt idx="491">
                  <c:v>36.31</c:v>
                </c:pt>
                <c:pt idx="492">
                  <c:v>37.35</c:v>
                </c:pt>
                <c:pt idx="493">
                  <c:v>35.520000000000003</c:v>
                </c:pt>
                <c:pt idx="494">
                  <c:v>34.950000000000003</c:v>
                </c:pt>
                <c:pt idx="495">
                  <c:v>34.729999999999997</c:v>
                </c:pt>
                <c:pt idx="496">
                  <c:v>34.74</c:v>
                </c:pt>
                <c:pt idx="497">
                  <c:v>36.14</c:v>
                </c:pt>
                <c:pt idx="498">
                  <c:v>37.5</c:v>
                </c:pt>
                <c:pt idx="499">
                  <c:v>38.1</c:v>
                </c:pt>
                <c:pt idx="500">
                  <c:v>36.81</c:v>
                </c:pt>
                <c:pt idx="501">
                  <c:v>37.869999999999997</c:v>
                </c:pt>
                <c:pt idx="502">
                  <c:v>36.6</c:v>
                </c:pt>
                <c:pt idx="503">
                  <c:v>37.04</c:v>
                </c:pt>
                <c:pt idx="504">
                  <c:v>36.76</c:v>
                </c:pt>
                <c:pt idx="505">
                  <c:v>35.97</c:v>
                </c:pt>
                <c:pt idx="506">
                  <c:v>33.97</c:v>
                </c:pt>
                <c:pt idx="507">
                  <c:v>33.270000000000003</c:v>
                </c:pt>
                <c:pt idx="508">
                  <c:v>33.159999999999997</c:v>
                </c:pt>
                <c:pt idx="509">
                  <c:v>31.41</c:v>
                </c:pt>
                <c:pt idx="510">
                  <c:v>30.44</c:v>
                </c:pt>
                <c:pt idx="511">
                  <c:v>30.48</c:v>
                </c:pt>
                <c:pt idx="512">
                  <c:v>31.2</c:v>
                </c:pt>
                <c:pt idx="513">
                  <c:v>29.42</c:v>
                </c:pt>
                <c:pt idx="514">
                  <c:v>28.46</c:v>
                </c:pt>
                <c:pt idx="515">
                  <c:v>26.55</c:v>
                </c:pt>
                <c:pt idx="516">
                  <c:v>29.53</c:v>
                </c:pt>
                <c:pt idx="517">
                  <c:v>32.19</c:v>
                </c:pt>
                <c:pt idx="518">
                  <c:v>30.34</c:v>
                </c:pt>
                <c:pt idx="519">
                  <c:v>31.45</c:v>
                </c:pt>
                <c:pt idx="520">
                  <c:v>32.299999999999997</c:v>
                </c:pt>
                <c:pt idx="521">
                  <c:v>33.22</c:v>
                </c:pt>
                <c:pt idx="522">
                  <c:v>33.619999999999997</c:v>
                </c:pt>
                <c:pt idx="523">
                  <c:v>31.62</c:v>
                </c:pt>
                <c:pt idx="524">
                  <c:v>29.88</c:v>
                </c:pt>
                <c:pt idx="525">
                  <c:v>32.28</c:v>
                </c:pt>
                <c:pt idx="526">
                  <c:v>31.72</c:v>
                </c:pt>
                <c:pt idx="527">
                  <c:v>30.89</c:v>
                </c:pt>
                <c:pt idx="528">
                  <c:v>29.69</c:v>
                </c:pt>
                <c:pt idx="529">
                  <c:v>27.94</c:v>
                </c:pt>
                <c:pt idx="530">
                  <c:v>27.45</c:v>
                </c:pt>
                <c:pt idx="531">
                  <c:v>26.21</c:v>
                </c:pt>
                <c:pt idx="532">
                  <c:v>29.44</c:v>
                </c:pt>
                <c:pt idx="533">
                  <c:v>29.04</c:v>
                </c:pt>
                <c:pt idx="534">
                  <c:v>30.66</c:v>
                </c:pt>
                <c:pt idx="535">
                  <c:v>30.77</c:v>
                </c:pt>
                <c:pt idx="536">
                  <c:v>29.64</c:v>
                </c:pt>
                <c:pt idx="537">
                  <c:v>31.48</c:v>
                </c:pt>
                <c:pt idx="538">
                  <c:v>31.87</c:v>
                </c:pt>
                <c:pt idx="539">
                  <c:v>32.15</c:v>
                </c:pt>
                <c:pt idx="540">
                  <c:v>33.07</c:v>
                </c:pt>
                <c:pt idx="541">
                  <c:v>32.78</c:v>
                </c:pt>
                <c:pt idx="542">
                  <c:v>33.75</c:v>
                </c:pt>
                <c:pt idx="543">
                  <c:v>34.4</c:v>
                </c:pt>
                <c:pt idx="544">
                  <c:v>34.659999999999997</c:v>
                </c:pt>
                <c:pt idx="545">
                  <c:v>34.57</c:v>
                </c:pt>
                <c:pt idx="546">
                  <c:v>35.92</c:v>
                </c:pt>
                <c:pt idx="547">
                  <c:v>37.9</c:v>
                </c:pt>
                <c:pt idx="548">
                  <c:v>36.5</c:v>
                </c:pt>
                <c:pt idx="549">
                  <c:v>38.29</c:v>
                </c:pt>
                <c:pt idx="550">
                  <c:v>37.840000000000003</c:v>
                </c:pt>
                <c:pt idx="551">
                  <c:v>38.5</c:v>
                </c:pt>
                <c:pt idx="552">
                  <c:v>37.18</c:v>
                </c:pt>
                <c:pt idx="553">
                  <c:v>36.340000000000003</c:v>
                </c:pt>
                <c:pt idx="554">
                  <c:v>38.46</c:v>
                </c:pt>
                <c:pt idx="555">
                  <c:v>40.200000000000003</c:v>
                </c:pt>
                <c:pt idx="556">
                  <c:v>39.44</c:v>
                </c:pt>
                <c:pt idx="557">
                  <c:v>39.909999999999997</c:v>
                </c:pt>
                <c:pt idx="558">
                  <c:v>41.45</c:v>
                </c:pt>
                <c:pt idx="559">
                  <c:v>39.79</c:v>
                </c:pt>
                <c:pt idx="560">
                  <c:v>39.46</c:v>
                </c:pt>
                <c:pt idx="561">
                  <c:v>39.39</c:v>
                </c:pt>
                <c:pt idx="562">
                  <c:v>38.28</c:v>
                </c:pt>
                <c:pt idx="563">
                  <c:v>38.32</c:v>
                </c:pt>
                <c:pt idx="564">
                  <c:v>38.340000000000003</c:v>
                </c:pt>
                <c:pt idx="565">
                  <c:v>36.79</c:v>
                </c:pt>
                <c:pt idx="566">
                  <c:v>35.700000000000003</c:v>
                </c:pt>
                <c:pt idx="567">
                  <c:v>35.89</c:v>
                </c:pt>
                <c:pt idx="568">
                  <c:v>37.75</c:v>
                </c:pt>
                <c:pt idx="569">
                  <c:v>37.26</c:v>
                </c:pt>
                <c:pt idx="570">
                  <c:v>39.72</c:v>
                </c:pt>
                <c:pt idx="571">
                  <c:v>40.36</c:v>
                </c:pt>
                <c:pt idx="572">
                  <c:v>42.17</c:v>
                </c:pt>
                <c:pt idx="573">
                  <c:v>41.76</c:v>
                </c:pt>
                <c:pt idx="574">
                  <c:v>41.5</c:v>
                </c:pt>
                <c:pt idx="575">
                  <c:v>40.36</c:v>
                </c:pt>
                <c:pt idx="576">
                  <c:v>39.78</c:v>
                </c:pt>
                <c:pt idx="577">
                  <c:v>41.08</c:v>
                </c:pt>
                <c:pt idx="578">
                  <c:v>42.63</c:v>
                </c:pt>
                <c:pt idx="579">
                  <c:v>43.18</c:v>
                </c:pt>
                <c:pt idx="580">
                  <c:v>43.73</c:v>
                </c:pt>
                <c:pt idx="581">
                  <c:v>42.64</c:v>
                </c:pt>
                <c:pt idx="582">
                  <c:v>44.04</c:v>
                </c:pt>
                <c:pt idx="583">
                  <c:v>45.33</c:v>
                </c:pt>
                <c:pt idx="584">
                  <c:v>46.03</c:v>
                </c:pt>
                <c:pt idx="585">
                  <c:v>45.92</c:v>
                </c:pt>
                <c:pt idx="586">
                  <c:v>44.78</c:v>
                </c:pt>
                <c:pt idx="587">
                  <c:v>43.65</c:v>
                </c:pt>
                <c:pt idx="588">
                  <c:v>43.78</c:v>
                </c:pt>
                <c:pt idx="589">
                  <c:v>44.32</c:v>
                </c:pt>
                <c:pt idx="590">
                  <c:v>44.66</c:v>
                </c:pt>
                <c:pt idx="591">
                  <c:v>43.44</c:v>
                </c:pt>
                <c:pt idx="592">
                  <c:v>44.66</c:v>
                </c:pt>
                <c:pt idx="593">
                  <c:v>46.23</c:v>
                </c:pt>
                <c:pt idx="594">
                  <c:v>46.7</c:v>
                </c:pt>
                <c:pt idx="595">
                  <c:v>46.21</c:v>
                </c:pt>
                <c:pt idx="596">
                  <c:v>47.72</c:v>
                </c:pt>
                <c:pt idx="597">
                  <c:v>48.31</c:v>
                </c:pt>
                <c:pt idx="598">
                  <c:v>48.19</c:v>
                </c:pt>
                <c:pt idx="599">
                  <c:v>48.16</c:v>
                </c:pt>
                <c:pt idx="600">
                  <c:v>47.75</c:v>
                </c:pt>
                <c:pt idx="601">
                  <c:v>48.08</c:v>
                </c:pt>
                <c:pt idx="602">
                  <c:v>48.62</c:v>
                </c:pt>
                <c:pt idx="603">
                  <c:v>49.56</c:v>
                </c:pt>
                <c:pt idx="604">
                  <c:v>49.48</c:v>
                </c:pt>
                <c:pt idx="605">
                  <c:v>49.33</c:v>
                </c:pt>
                <c:pt idx="606">
                  <c:v>49.1</c:v>
                </c:pt>
                <c:pt idx="607">
                  <c:v>49.01</c:v>
                </c:pt>
                <c:pt idx="608">
                  <c:v>49.17</c:v>
                </c:pt>
                <c:pt idx="609">
                  <c:v>48.62</c:v>
                </c:pt>
                <c:pt idx="610">
                  <c:v>49.69</c:v>
                </c:pt>
                <c:pt idx="611">
                  <c:v>50.36</c:v>
                </c:pt>
                <c:pt idx="612">
                  <c:v>51.23</c:v>
                </c:pt>
                <c:pt idx="613">
                  <c:v>50.56</c:v>
                </c:pt>
                <c:pt idx="614">
                  <c:v>49.07</c:v>
                </c:pt>
                <c:pt idx="615">
                  <c:v>48.88</c:v>
                </c:pt>
                <c:pt idx="616">
                  <c:v>48.49</c:v>
                </c:pt>
                <c:pt idx="617">
                  <c:v>48.01</c:v>
                </c:pt>
                <c:pt idx="618">
                  <c:v>46.21</c:v>
                </c:pt>
                <c:pt idx="619">
                  <c:v>47.98</c:v>
                </c:pt>
                <c:pt idx="620">
                  <c:v>49.37</c:v>
                </c:pt>
                <c:pt idx="621">
                  <c:v>48.85</c:v>
                </c:pt>
                <c:pt idx="622">
                  <c:v>49.13</c:v>
                </c:pt>
                <c:pt idx="623">
                  <c:v>50.11</c:v>
                </c:pt>
                <c:pt idx="624">
                  <c:v>47.64</c:v>
                </c:pt>
                <c:pt idx="625">
                  <c:v>46.33</c:v>
                </c:pt>
                <c:pt idx="626">
                  <c:v>47.85</c:v>
                </c:pt>
                <c:pt idx="627">
                  <c:v>49.88</c:v>
                </c:pt>
                <c:pt idx="628">
                  <c:v>48.33</c:v>
                </c:pt>
                <c:pt idx="629">
                  <c:v>48.99</c:v>
                </c:pt>
                <c:pt idx="630">
                  <c:v>46.6</c:v>
                </c:pt>
                <c:pt idx="631">
                  <c:v>47.43</c:v>
                </c:pt>
                <c:pt idx="632">
                  <c:v>45.14</c:v>
                </c:pt>
                <c:pt idx="633">
                  <c:v>45.41</c:v>
                </c:pt>
                <c:pt idx="634">
                  <c:v>44.76</c:v>
                </c:pt>
                <c:pt idx="635">
                  <c:v>46.8</c:v>
                </c:pt>
                <c:pt idx="636">
                  <c:v>44.75</c:v>
                </c:pt>
                <c:pt idx="637">
                  <c:v>45.68</c:v>
                </c:pt>
                <c:pt idx="638">
                  <c:v>45.95</c:v>
                </c:pt>
                <c:pt idx="639">
                  <c:v>45.24</c:v>
                </c:pt>
                <c:pt idx="640">
                  <c:v>44.65</c:v>
                </c:pt>
                <c:pt idx="641">
                  <c:v>44.94</c:v>
                </c:pt>
                <c:pt idx="642">
                  <c:v>44.75</c:v>
                </c:pt>
                <c:pt idx="643">
                  <c:v>44.19</c:v>
                </c:pt>
                <c:pt idx="644">
                  <c:v>43.13</c:v>
                </c:pt>
                <c:pt idx="645">
                  <c:v>42.92</c:v>
                </c:pt>
                <c:pt idx="646">
                  <c:v>41.92</c:v>
                </c:pt>
                <c:pt idx="647">
                  <c:v>41.14</c:v>
                </c:pt>
                <c:pt idx="648">
                  <c:v>41.6</c:v>
                </c:pt>
                <c:pt idx="649">
                  <c:v>40.06</c:v>
                </c:pt>
                <c:pt idx="650">
                  <c:v>39.51</c:v>
                </c:pt>
                <c:pt idx="651">
                  <c:v>40.83</c:v>
                </c:pt>
                <c:pt idx="652">
                  <c:v>41.93</c:v>
                </c:pt>
                <c:pt idx="653">
                  <c:v>41.8</c:v>
                </c:pt>
                <c:pt idx="654">
                  <c:v>43.02</c:v>
                </c:pt>
                <c:pt idx="655">
                  <c:v>42.77</c:v>
                </c:pt>
                <c:pt idx="656">
                  <c:v>41.71</c:v>
                </c:pt>
                <c:pt idx="657">
                  <c:v>43.49</c:v>
                </c:pt>
                <c:pt idx="658">
                  <c:v>44.49</c:v>
                </c:pt>
                <c:pt idx="659">
                  <c:v>45.74</c:v>
                </c:pt>
                <c:pt idx="660">
                  <c:v>46.58</c:v>
                </c:pt>
                <c:pt idx="661">
                  <c:v>46.79</c:v>
                </c:pt>
                <c:pt idx="662">
                  <c:v>48.22</c:v>
                </c:pt>
                <c:pt idx="663">
                  <c:v>48.52</c:v>
                </c:pt>
                <c:pt idx="664">
                  <c:v>47.05</c:v>
                </c:pt>
                <c:pt idx="665">
                  <c:v>48.1</c:v>
                </c:pt>
                <c:pt idx="666">
                  <c:v>46.77</c:v>
                </c:pt>
                <c:pt idx="667">
                  <c:v>47.33</c:v>
                </c:pt>
                <c:pt idx="668">
                  <c:v>47.64</c:v>
                </c:pt>
                <c:pt idx="669">
                  <c:v>46.98</c:v>
                </c:pt>
                <c:pt idx="670">
                  <c:v>46.35</c:v>
                </c:pt>
                <c:pt idx="671">
                  <c:v>44.7</c:v>
                </c:pt>
                <c:pt idx="672">
                  <c:v>43.16</c:v>
                </c:pt>
                <c:pt idx="673">
                  <c:v>44.44</c:v>
                </c:pt>
                <c:pt idx="674">
                  <c:v>44.83</c:v>
                </c:pt>
                <c:pt idx="675">
                  <c:v>45.5</c:v>
                </c:pt>
                <c:pt idx="676">
                  <c:v>47.62</c:v>
                </c:pt>
                <c:pt idx="677">
                  <c:v>45.88</c:v>
                </c:pt>
                <c:pt idx="678">
                  <c:v>46.29</c:v>
                </c:pt>
                <c:pt idx="679">
                  <c:v>44.9</c:v>
                </c:pt>
                <c:pt idx="680">
                  <c:v>43.58</c:v>
                </c:pt>
                <c:pt idx="681">
                  <c:v>43.91</c:v>
                </c:pt>
                <c:pt idx="682">
                  <c:v>43.03</c:v>
                </c:pt>
                <c:pt idx="683">
                  <c:v>43.3</c:v>
                </c:pt>
                <c:pt idx="684">
                  <c:v>43.44</c:v>
                </c:pt>
                <c:pt idx="685">
                  <c:v>45.34</c:v>
                </c:pt>
                <c:pt idx="686">
                  <c:v>46.32</c:v>
                </c:pt>
                <c:pt idx="687">
                  <c:v>44.48</c:v>
                </c:pt>
                <c:pt idx="688">
                  <c:v>45.93</c:v>
                </c:pt>
                <c:pt idx="689">
                  <c:v>44.67</c:v>
                </c:pt>
                <c:pt idx="690">
                  <c:v>47.05</c:v>
                </c:pt>
                <c:pt idx="691">
                  <c:v>47.83</c:v>
                </c:pt>
                <c:pt idx="692">
                  <c:v>48.24</c:v>
                </c:pt>
                <c:pt idx="693">
                  <c:v>48.81</c:v>
                </c:pt>
                <c:pt idx="694">
                  <c:v>48.69</c:v>
                </c:pt>
                <c:pt idx="695">
                  <c:v>49.83</c:v>
                </c:pt>
                <c:pt idx="696">
                  <c:v>50.44</c:v>
                </c:pt>
                <c:pt idx="697">
                  <c:v>49.81</c:v>
                </c:pt>
                <c:pt idx="698">
                  <c:v>50.79</c:v>
                </c:pt>
                <c:pt idx="699">
                  <c:v>50.18</c:v>
                </c:pt>
                <c:pt idx="700">
                  <c:v>50.44</c:v>
                </c:pt>
                <c:pt idx="701">
                  <c:v>50.35</c:v>
                </c:pt>
                <c:pt idx="702">
                  <c:v>49.94</c:v>
                </c:pt>
                <c:pt idx="703">
                  <c:v>50.29</c:v>
                </c:pt>
                <c:pt idx="704">
                  <c:v>51.6</c:v>
                </c:pt>
                <c:pt idx="705">
                  <c:v>50.43</c:v>
                </c:pt>
                <c:pt idx="706">
                  <c:v>50.85</c:v>
                </c:pt>
                <c:pt idx="707">
                  <c:v>50.52</c:v>
                </c:pt>
                <c:pt idx="708">
                  <c:v>49.96</c:v>
                </c:pt>
                <c:pt idx="709">
                  <c:v>49.18</c:v>
                </c:pt>
                <c:pt idx="710">
                  <c:v>49.72</c:v>
                </c:pt>
                <c:pt idx="711">
                  <c:v>48.7</c:v>
                </c:pt>
                <c:pt idx="712">
                  <c:v>46.86</c:v>
                </c:pt>
                <c:pt idx="713">
                  <c:v>46.67</c:v>
                </c:pt>
                <c:pt idx="714">
                  <c:v>45.34</c:v>
                </c:pt>
                <c:pt idx="715">
                  <c:v>44.66</c:v>
                </c:pt>
                <c:pt idx="716">
                  <c:v>44.07</c:v>
                </c:pt>
                <c:pt idx="717">
                  <c:v>44.89</c:v>
                </c:pt>
                <c:pt idx="718">
                  <c:v>44.98</c:v>
                </c:pt>
                <c:pt idx="719">
                  <c:v>45.27</c:v>
                </c:pt>
                <c:pt idx="720">
                  <c:v>44.66</c:v>
                </c:pt>
                <c:pt idx="721">
                  <c:v>43.32</c:v>
                </c:pt>
                <c:pt idx="722">
                  <c:v>45.81</c:v>
                </c:pt>
                <c:pt idx="723">
                  <c:v>45.57</c:v>
                </c:pt>
                <c:pt idx="724">
                  <c:v>45.42</c:v>
                </c:pt>
                <c:pt idx="725">
                  <c:v>45.69</c:v>
                </c:pt>
                <c:pt idx="726">
                  <c:v>47.49</c:v>
                </c:pt>
                <c:pt idx="727">
                  <c:v>48.03</c:v>
                </c:pt>
                <c:pt idx="728">
                  <c:v>47.96</c:v>
                </c:pt>
                <c:pt idx="729">
                  <c:v>46.06</c:v>
                </c:pt>
                <c:pt idx="730">
                  <c:v>47.08</c:v>
                </c:pt>
                <c:pt idx="731">
                  <c:v>45.23</c:v>
                </c:pt>
                <c:pt idx="732">
                  <c:v>49.44</c:v>
                </c:pt>
                <c:pt idx="733">
                  <c:v>51.06</c:v>
                </c:pt>
                <c:pt idx="734">
                  <c:v>51.68</c:v>
                </c:pt>
                <c:pt idx="735">
                  <c:v>51.79</c:v>
                </c:pt>
                <c:pt idx="736">
                  <c:v>50.93</c:v>
                </c:pt>
                <c:pt idx="737">
                  <c:v>49.77</c:v>
                </c:pt>
                <c:pt idx="738">
                  <c:v>50.84</c:v>
                </c:pt>
                <c:pt idx="739">
                  <c:v>51.5</c:v>
                </c:pt>
                <c:pt idx="740">
                  <c:v>52.83</c:v>
                </c:pt>
                <c:pt idx="741">
                  <c:v>52.98</c:v>
                </c:pt>
                <c:pt idx="742">
                  <c:v>51.04</c:v>
                </c:pt>
                <c:pt idx="743">
                  <c:v>50.9</c:v>
                </c:pt>
                <c:pt idx="744">
                  <c:v>51.9</c:v>
                </c:pt>
                <c:pt idx="745">
                  <c:v>52.12</c:v>
                </c:pt>
                <c:pt idx="746">
                  <c:v>52.23</c:v>
                </c:pt>
                <c:pt idx="747">
                  <c:v>52.49</c:v>
                </c:pt>
                <c:pt idx="748">
                  <c:v>52.95</c:v>
                </c:pt>
                <c:pt idx="749">
                  <c:v>53.02</c:v>
                </c:pt>
                <c:pt idx="750">
                  <c:v>53.9</c:v>
                </c:pt>
                <c:pt idx="751">
                  <c:v>54.06</c:v>
                </c:pt>
                <c:pt idx="752">
                  <c:v>53.77</c:v>
                </c:pt>
                <c:pt idx="753">
                  <c:v>53.72</c:v>
                </c:pt>
                <c:pt idx="754">
                  <c:v>52.33</c:v>
                </c:pt>
                <c:pt idx="755">
                  <c:v>53.26</c:v>
                </c:pt>
                <c:pt idx="756">
                  <c:v>53.76</c:v>
                </c:pt>
                <c:pt idx="757">
                  <c:v>53.99</c:v>
                </c:pt>
                <c:pt idx="758">
                  <c:v>51.96</c:v>
                </c:pt>
                <c:pt idx="759">
                  <c:v>50.82</c:v>
                </c:pt>
                <c:pt idx="760">
                  <c:v>52.25</c:v>
                </c:pt>
                <c:pt idx="761">
                  <c:v>53.01</c:v>
                </c:pt>
                <c:pt idx="762">
                  <c:v>52.37</c:v>
                </c:pt>
                <c:pt idx="763">
                  <c:v>52.48</c:v>
                </c:pt>
                <c:pt idx="764">
                  <c:v>51.08</c:v>
                </c:pt>
                <c:pt idx="765">
                  <c:v>51.37</c:v>
                </c:pt>
                <c:pt idx="766">
                  <c:v>52.42</c:v>
                </c:pt>
                <c:pt idx="767">
                  <c:v>52.75</c:v>
                </c:pt>
                <c:pt idx="768">
                  <c:v>53.18</c:v>
                </c:pt>
                <c:pt idx="769">
                  <c:v>52.75</c:v>
                </c:pt>
                <c:pt idx="770">
                  <c:v>53.78</c:v>
                </c:pt>
                <c:pt idx="771">
                  <c:v>53.17</c:v>
                </c:pt>
                <c:pt idx="772">
                  <c:v>52.63</c:v>
                </c:pt>
                <c:pt idx="773">
                  <c:v>52.81</c:v>
                </c:pt>
                <c:pt idx="774">
                  <c:v>53.88</c:v>
                </c:pt>
                <c:pt idx="775">
                  <c:v>53.54</c:v>
                </c:pt>
                <c:pt idx="776">
                  <c:v>53.83</c:v>
                </c:pt>
                <c:pt idx="777">
                  <c:v>53.01</c:v>
                </c:pt>
                <c:pt idx="778">
                  <c:v>52.17</c:v>
                </c:pt>
                <c:pt idx="779">
                  <c:v>52.34</c:v>
                </c:pt>
                <c:pt idx="780">
                  <c:v>53</c:v>
                </c:pt>
                <c:pt idx="781">
                  <c:v>53.86</c:v>
                </c:pt>
                <c:pt idx="782">
                  <c:v>52.93</c:v>
                </c:pt>
                <c:pt idx="783">
                  <c:v>53.2</c:v>
                </c:pt>
                <c:pt idx="784">
                  <c:v>53.11</c:v>
                </c:pt>
                <c:pt idx="785">
                  <c:v>53.36</c:v>
                </c:pt>
                <c:pt idx="786">
                  <c:v>53.4</c:v>
                </c:pt>
                <c:pt idx="787">
                  <c:v>54.06</c:v>
                </c:pt>
                <c:pt idx="788">
                  <c:v>53.59</c:v>
                </c:pt>
                <c:pt idx="789">
                  <c:v>54.45</c:v>
                </c:pt>
                <c:pt idx="790">
                  <c:v>53.99</c:v>
                </c:pt>
                <c:pt idx="791">
                  <c:v>54.05</c:v>
                </c:pt>
                <c:pt idx="792">
                  <c:v>54.01</c:v>
                </c:pt>
                <c:pt idx="793">
                  <c:v>53.83</c:v>
                </c:pt>
                <c:pt idx="794">
                  <c:v>52.61</c:v>
                </c:pt>
                <c:pt idx="795">
                  <c:v>53.33</c:v>
                </c:pt>
                <c:pt idx="796">
                  <c:v>53.2</c:v>
                </c:pt>
                <c:pt idx="797">
                  <c:v>53.14</c:v>
                </c:pt>
                <c:pt idx="798">
                  <c:v>50.28</c:v>
                </c:pt>
                <c:pt idx="799">
                  <c:v>49.28</c:v>
                </c:pt>
                <c:pt idx="800">
                  <c:v>48.49</c:v>
                </c:pt>
                <c:pt idx="801">
                  <c:v>48.4</c:v>
                </c:pt>
                <c:pt idx="802">
                  <c:v>47.72</c:v>
                </c:pt>
                <c:pt idx="803">
                  <c:v>48.86</c:v>
                </c:pt>
                <c:pt idx="804">
                  <c:v>48.75</c:v>
                </c:pt>
                <c:pt idx="805">
                  <c:v>48.78</c:v>
                </c:pt>
                <c:pt idx="806">
                  <c:v>48.22</c:v>
                </c:pt>
                <c:pt idx="807">
                  <c:v>47.34</c:v>
                </c:pt>
                <c:pt idx="808">
                  <c:v>48.04</c:v>
                </c:pt>
                <c:pt idx="809">
                  <c:v>47.7</c:v>
                </c:pt>
                <c:pt idx="810">
                  <c:v>47.97</c:v>
                </c:pt>
                <c:pt idx="811">
                  <c:v>47.73</c:v>
                </c:pt>
                <c:pt idx="812">
                  <c:v>48.37</c:v>
                </c:pt>
                <c:pt idx="813">
                  <c:v>49.51</c:v>
                </c:pt>
                <c:pt idx="814">
                  <c:v>50.35</c:v>
                </c:pt>
                <c:pt idx="815">
                  <c:v>50.6</c:v>
                </c:pt>
                <c:pt idx="816">
                  <c:v>50.24</c:v>
                </c:pt>
                <c:pt idx="817">
                  <c:v>51.03</c:v>
                </c:pt>
                <c:pt idx="818">
                  <c:v>51.15</c:v>
                </c:pt>
                <c:pt idx="819">
                  <c:v>51.7</c:v>
                </c:pt>
                <c:pt idx="820">
                  <c:v>52.24</c:v>
                </c:pt>
                <c:pt idx="821">
                  <c:v>53.08</c:v>
                </c:pt>
                <c:pt idx="822">
                  <c:v>53.4</c:v>
                </c:pt>
                <c:pt idx="823">
                  <c:v>53.11</c:v>
                </c:pt>
                <c:pt idx="824">
                  <c:v>53.18</c:v>
                </c:pt>
                <c:pt idx="825">
                  <c:v>52.65</c:v>
                </c:pt>
                <c:pt idx="826">
                  <c:v>52.41</c:v>
                </c:pt>
                <c:pt idx="827">
                  <c:v>50.44</c:v>
                </c:pt>
                <c:pt idx="828">
                  <c:v>50.27</c:v>
                </c:pt>
                <c:pt idx="829">
                  <c:v>49.62</c:v>
                </c:pt>
                <c:pt idx="830">
                  <c:v>49.23</c:v>
                </c:pt>
                <c:pt idx="831">
                  <c:v>49.56</c:v>
                </c:pt>
                <c:pt idx="832">
                  <c:v>49.62</c:v>
                </c:pt>
                <c:pt idx="833">
                  <c:v>48.97</c:v>
                </c:pt>
                <c:pt idx="834">
                  <c:v>49.33</c:v>
                </c:pt>
                <c:pt idx="835">
                  <c:v>48.84</c:v>
                </c:pt>
                <c:pt idx="836">
                  <c:v>47.66</c:v>
                </c:pt>
                <c:pt idx="837">
                  <c:v>47.82</c:v>
                </c:pt>
                <c:pt idx="838">
                  <c:v>45.52</c:v>
                </c:pt>
                <c:pt idx="839">
                  <c:v>46.22</c:v>
                </c:pt>
                <c:pt idx="840">
                  <c:v>46.43</c:v>
                </c:pt>
                <c:pt idx="841">
                  <c:v>45.88</c:v>
                </c:pt>
                <c:pt idx="842">
                  <c:v>47.33</c:v>
                </c:pt>
                <c:pt idx="843">
                  <c:v>47.83</c:v>
                </c:pt>
                <c:pt idx="844">
                  <c:v>47.84</c:v>
                </c:pt>
                <c:pt idx="845">
                  <c:v>48.85</c:v>
                </c:pt>
                <c:pt idx="846">
                  <c:v>48.66</c:v>
                </c:pt>
                <c:pt idx="847">
                  <c:v>49.07</c:v>
                </c:pt>
                <c:pt idx="848">
                  <c:v>49.35</c:v>
                </c:pt>
                <c:pt idx="849">
                  <c:v>50.33</c:v>
                </c:pt>
                <c:pt idx="850">
                  <c:v>50.73</c:v>
                </c:pt>
                <c:pt idx="851">
                  <c:v>51.47</c:v>
                </c:pt>
                <c:pt idx="852">
                  <c:v>51.36</c:v>
                </c:pt>
                <c:pt idx="853">
                  <c:v>48.9</c:v>
                </c:pt>
                <c:pt idx="854">
                  <c:v>49.8</c:v>
                </c:pt>
                <c:pt idx="855">
                  <c:v>49.66</c:v>
                </c:pt>
                <c:pt idx="856">
                  <c:v>48.32</c:v>
                </c:pt>
                <c:pt idx="857">
                  <c:v>48.36</c:v>
                </c:pt>
                <c:pt idx="858">
                  <c:v>47.66</c:v>
                </c:pt>
                <c:pt idx="859">
                  <c:v>47.4</c:v>
                </c:pt>
                <c:pt idx="860">
                  <c:v>48.19</c:v>
                </c:pt>
                <c:pt idx="861">
                  <c:v>45.72</c:v>
                </c:pt>
                <c:pt idx="862">
                  <c:v>45.64</c:v>
                </c:pt>
                <c:pt idx="863">
                  <c:v>45.83</c:v>
                </c:pt>
                <c:pt idx="864">
                  <c:v>46.08</c:v>
                </c:pt>
                <c:pt idx="865">
                  <c:v>46.46</c:v>
                </c:pt>
                <c:pt idx="866">
                  <c:v>44.73</c:v>
                </c:pt>
                <c:pt idx="867">
                  <c:v>44.46</c:v>
                </c:pt>
                <c:pt idx="868">
                  <c:v>44.74</c:v>
                </c:pt>
                <c:pt idx="869">
                  <c:v>44.2</c:v>
                </c:pt>
                <c:pt idx="870">
                  <c:v>43.23</c:v>
                </c:pt>
                <c:pt idx="871">
                  <c:v>42.53</c:v>
                </c:pt>
                <c:pt idx="872">
                  <c:v>42.74</c:v>
                </c:pt>
                <c:pt idx="873">
                  <c:v>43.01</c:v>
                </c:pt>
                <c:pt idx="874">
                  <c:v>43.38</c:v>
                </c:pt>
                <c:pt idx="875">
                  <c:v>44.24</c:v>
                </c:pt>
                <c:pt idx="876">
                  <c:v>44.74</c:v>
                </c:pt>
                <c:pt idx="877">
                  <c:v>44.93</c:v>
                </c:pt>
                <c:pt idx="878">
                  <c:v>46.04</c:v>
                </c:pt>
                <c:pt idx="879">
                  <c:v>47.07</c:v>
                </c:pt>
                <c:pt idx="880">
                  <c:v>45.13</c:v>
                </c:pt>
                <c:pt idx="881">
                  <c:v>45.52</c:v>
                </c:pt>
                <c:pt idx="882">
                  <c:v>44.23</c:v>
                </c:pt>
                <c:pt idx="883">
                  <c:v>44.4</c:v>
                </c:pt>
                <c:pt idx="884">
                  <c:v>45.04</c:v>
                </c:pt>
                <c:pt idx="885">
                  <c:v>45.49</c:v>
                </c:pt>
                <c:pt idx="886">
                  <c:v>46.08</c:v>
                </c:pt>
                <c:pt idx="887">
                  <c:v>46.54</c:v>
                </c:pt>
                <c:pt idx="888">
                  <c:v>46.02</c:v>
                </c:pt>
                <c:pt idx="889">
                  <c:v>46.4</c:v>
                </c:pt>
                <c:pt idx="890">
                  <c:v>47.12</c:v>
                </c:pt>
                <c:pt idx="891">
                  <c:v>46.79</c:v>
                </c:pt>
                <c:pt idx="892">
                  <c:v>45.77</c:v>
                </c:pt>
                <c:pt idx="893">
                  <c:v>46.34</c:v>
                </c:pt>
                <c:pt idx="894">
                  <c:v>47.89</c:v>
                </c:pt>
                <c:pt idx="895">
                  <c:v>48.75</c:v>
                </c:pt>
                <c:pt idx="896">
                  <c:v>49.04</c:v>
                </c:pt>
                <c:pt idx="897">
                  <c:v>49.71</c:v>
                </c:pt>
                <c:pt idx="898">
                  <c:v>50.17</c:v>
                </c:pt>
                <c:pt idx="899">
                  <c:v>49.16</c:v>
                </c:pt>
                <c:pt idx="900">
                  <c:v>49.59</c:v>
                </c:pt>
                <c:pt idx="901">
                  <c:v>49.03</c:v>
                </c:pt>
                <c:pt idx="902">
                  <c:v>49.58</c:v>
                </c:pt>
                <c:pt idx="903">
                  <c:v>49.39</c:v>
                </c:pt>
                <c:pt idx="904">
                  <c:v>49.17</c:v>
                </c:pt>
                <c:pt idx="905">
                  <c:v>49.56</c:v>
                </c:pt>
                <c:pt idx="906">
                  <c:v>48.59</c:v>
                </c:pt>
                <c:pt idx="907">
                  <c:v>48.82</c:v>
                </c:pt>
                <c:pt idx="908">
                  <c:v>47.59</c:v>
                </c:pt>
                <c:pt idx="909">
                  <c:v>47.55</c:v>
                </c:pt>
                <c:pt idx="910">
                  <c:v>46.78</c:v>
                </c:pt>
                <c:pt idx="911">
                  <c:v>47.09</c:v>
                </c:pt>
                <c:pt idx="912">
                  <c:v>48.51</c:v>
                </c:pt>
                <c:pt idx="913">
                  <c:v>47.37</c:v>
                </c:pt>
                <c:pt idx="914">
                  <c:v>47.64</c:v>
                </c:pt>
                <c:pt idx="915">
                  <c:v>48.41</c:v>
                </c:pt>
                <c:pt idx="916">
                  <c:v>47.43</c:v>
                </c:pt>
                <c:pt idx="917">
                  <c:v>47.87</c:v>
                </c:pt>
                <c:pt idx="918">
                  <c:v>46.57</c:v>
                </c:pt>
                <c:pt idx="919">
                  <c:v>46.44</c:v>
                </c:pt>
                <c:pt idx="920">
                  <c:v>45.96</c:v>
                </c:pt>
                <c:pt idx="921">
                  <c:v>47.23</c:v>
                </c:pt>
                <c:pt idx="922">
                  <c:v>47.29</c:v>
                </c:pt>
                <c:pt idx="923">
                  <c:v>48.66</c:v>
                </c:pt>
                <c:pt idx="924">
                  <c:v>49.16</c:v>
                </c:pt>
                <c:pt idx="925">
                  <c:v>49.09</c:v>
                </c:pt>
                <c:pt idx="926">
                  <c:v>47.48</c:v>
                </c:pt>
                <c:pt idx="927">
                  <c:v>48.07</c:v>
                </c:pt>
                <c:pt idx="928">
                  <c:v>48.23</c:v>
                </c:pt>
                <c:pt idx="929">
                  <c:v>49.3</c:v>
                </c:pt>
                <c:pt idx="930">
                  <c:v>49.89</c:v>
                </c:pt>
                <c:pt idx="931">
                  <c:v>49.89</c:v>
                </c:pt>
                <c:pt idx="932">
                  <c:v>49.91</c:v>
                </c:pt>
                <c:pt idx="933">
                  <c:v>49.48</c:v>
                </c:pt>
                <c:pt idx="934">
                  <c:v>50.41</c:v>
                </c:pt>
                <c:pt idx="935">
                  <c:v>50.55</c:v>
                </c:pt>
                <c:pt idx="936">
                  <c:v>50.66</c:v>
                </c:pt>
                <c:pt idx="937">
                  <c:v>52.22</c:v>
                </c:pt>
                <c:pt idx="938">
                  <c:v>51.88</c:v>
                </c:pt>
                <c:pt idx="939">
                  <c:v>52.14</c:v>
                </c:pt>
                <c:pt idx="940">
                  <c:v>51.56</c:v>
                </c:pt>
                <c:pt idx="941">
                  <c:v>51.67</c:v>
                </c:pt>
                <c:pt idx="942">
                  <c:v>50.58</c:v>
                </c:pt>
                <c:pt idx="943">
                  <c:v>50.42</c:v>
                </c:pt>
                <c:pt idx="944">
                  <c:v>49.98</c:v>
                </c:pt>
                <c:pt idx="945">
                  <c:v>50.79</c:v>
                </c:pt>
                <c:pt idx="946">
                  <c:v>49.29</c:v>
                </c:pt>
                <c:pt idx="947">
                  <c:v>49.58</c:v>
                </c:pt>
                <c:pt idx="948">
                  <c:v>50.92</c:v>
                </c:pt>
                <c:pt idx="949">
                  <c:v>51.3</c:v>
                </c:pt>
                <c:pt idx="950">
                  <c:v>50.6</c:v>
                </c:pt>
                <c:pt idx="951">
                  <c:v>51.45</c:v>
                </c:pt>
                <c:pt idx="952">
                  <c:v>51.87</c:v>
                </c:pt>
                <c:pt idx="953">
                  <c:v>51.88</c:v>
                </c:pt>
                <c:pt idx="954">
                  <c:v>52.04</c:v>
                </c:pt>
                <c:pt idx="955">
                  <c:v>51.29</c:v>
                </c:pt>
                <c:pt idx="956">
                  <c:v>51.47</c:v>
                </c:pt>
                <c:pt idx="957">
                  <c:v>51.9</c:v>
                </c:pt>
                <c:pt idx="958">
                  <c:v>52.47</c:v>
                </c:pt>
                <c:pt idx="959">
                  <c:v>52.18</c:v>
                </c:pt>
                <c:pt idx="960">
                  <c:v>52.64</c:v>
                </c:pt>
                <c:pt idx="961">
                  <c:v>53.9</c:v>
                </c:pt>
                <c:pt idx="962">
                  <c:v>54.15</c:v>
                </c:pt>
                <c:pt idx="963">
                  <c:v>54.38</c:v>
                </c:pt>
                <c:pt idx="964">
                  <c:v>54.3</c:v>
                </c:pt>
                <c:pt idx="965">
                  <c:v>54.54</c:v>
                </c:pt>
                <c:pt idx="966">
                  <c:v>55.64</c:v>
                </c:pt>
                <c:pt idx="967">
                  <c:v>57.35</c:v>
                </c:pt>
                <c:pt idx="968">
                  <c:v>57.2</c:v>
                </c:pt>
                <c:pt idx="969">
                  <c:v>56.81</c:v>
                </c:pt>
                <c:pt idx="970">
                  <c:v>57.17</c:v>
                </c:pt>
                <c:pt idx="971">
                  <c:v>56.74</c:v>
                </c:pt>
                <c:pt idx="972">
                  <c:v>56.76</c:v>
                </c:pt>
                <c:pt idx="973">
                  <c:v>55.7</c:v>
                </c:pt>
                <c:pt idx="974">
                  <c:v>55.33</c:v>
                </c:pt>
                <c:pt idx="975">
                  <c:v>55.14</c:v>
                </c:pt>
                <c:pt idx="976">
                  <c:v>56.55</c:v>
                </c:pt>
                <c:pt idx="977">
                  <c:v>56.09</c:v>
                </c:pt>
                <c:pt idx="978">
                  <c:v>56.83</c:v>
                </c:pt>
                <c:pt idx="979">
                  <c:v>58.02</c:v>
                </c:pt>
                <c:pt idx="980">
                  <c:v>58.95</c:v>
                </c:pt>
                <c:pt idx="981">
                  <c:v>58.11</c:v>
                </c:pt>
                <c:pt idx="982">
                  <c:v>57.99</c:v>
                </c:pt>
                <c:pt idx="983">
                  <c:v>57.3</c:v>
                </c:pt>
                <c:pt idx="984">
                  <c:v>57.4</c:v>
                </c:pt>
                <c:pt idx="985">
                  <c:v>58.36</c:v>
                </c:pt>
                <c:pt idx="986">
                  <c:v>57.47</c:v>
                </c:pt>
                <c:pt idx="987">
                  <c:v>57.62</c:v>
                </c:pt>
                <c:pt idx="988">
                  <c:v>55.96</c:v>
                </c:pt>
                <c:pt idx="989">
                  <c:v>56.69</c:v>
                </c:pt>
                <c:pt idx="990">
                  <c:v>57.36</c:v>
                </c:pt>
                <c:pt idx="991">
                  <c:v>57.99</c:v>
                </c:pt>
                <c:pt idx="992">
                  <c:v>57.14</c:v>
                </c:pt>
                <c:pt idx="993">
                  <c:v>56.6</c:v>
                </c:pt>
                <c:pt idx="994">
                  <c:v>57.04</c:v>
                </c:pt>
                <c:pt idx="995">
                  <c:v>57.3</c:v>
                </c:pt>
                <c:pt idx="996">
                  <c:v>57.16</c:v>
                </c:pt>
                <c:pt idx="997">
                  <c:v>57.46</c:v>
                </c:pt>
                <c:pt idx="998">
                  <c:v>58.09</c:v>
                </c:pt>
                <c:pt idx="999">
                  <c:v>58.36</c:v>
                </c:pt>
                <c:pt idx="1000">
                  <c:v>58.47</c:v>
                </c:pt>
                <c:pt idx="1001">
                  <c:v>59.97</c:v>
                </c:pt>
                <c:pt idx="1002">
                  <c:v>59.64</c:v>
                </c:pt>
                <c:pt idx="1003">
                  <c:v>59.84</c:v>
                </c:pt>
                <c:pt idx="1004">
                  <c:v>60.42</c:v>
                </c:pt>
                <c:pt idx="1005">
                  <c:v>60.37</c:v>
                </c:pt>
                <c:pt idx="1006">
                  <c:v>61.63</c:v>
                </c:pt>
                <c:pt idx="1007">
                  <c:v>62.01</c:v>
                </c:pt>
                <c:pt idx="1008">
                  <c:v>61.44</c:v>
                </c:pt>
                <c:pt idx="1009">
                  <c:v>61.73</c:v>
                </c:pt>
                <c:pt idx="1010">
                  <c:v>62.96</c:v>
                </c:pt>
                <c:pt idx="1011">
                  <c:v>63.57</c:v>
                </c:pt>
                <c:pt idx="1012">
                  <c:v>63.8</c:v>
                </c:pt>
                <c:pt idx="1013">
                  <c:v>64.3</c:v>
                </c:pt>
                <c:pt idx="1014">
                  <c:v>63.73</c:v>
                </c:pt>
                <c:pt idx="1015">
                  <c:v>63.97</c:v>
                </c:pt>
                <c:pt idx="1016">
                  <c:v>63.95</c:v>
                </c:pt>
                <c:pt idx="1017">
                  <c:v>63.37</c:v>
                </c:pt>
                <c:pt idx="1018">
                  <c:v>63.49</c:v>
                </c:pt>
                <c:pt idx="1019">
                  <c:v>64.47</c:v>
                </c:pt>
                <c:pt idx="1020">
                  <c:v>65.61</c:v>
                </c:pt>
                <c:pt idx="1021">
                  <c:v>65.510000000000005</c:v>
                </c:pt>
                <c:pt idx="1022">
                  <c:v>66.14</c:v>
                </c:pt>
                <c:pt idx="1023">
                  <c:v>65.56</c:v>
                </c:pt>
                <c:pt idx="1024">
                  <c:v>64.5</c:v>
                </c:pt>
                <c:pt idx="1025">
                  <c:v>64.73</c:v>
                </c:pt>
                <c:pt idx="1026">
                  <c:v>65.8</c:v>
                </c:pt>
                <c:pt idx="1027">
                  <c:v>65.45</c:v>
                </c:pt>
                <c:pt idx="1028">
                  <c:v>64.150000000000006</c:v>
                </c:pt>
                <c:pt idx="1029">
                  <c:v>63.39</c:v>
                </c:pt>
                <c:pt idx="1030">
                  <c:v>61.79</c:v>
                </c:pt>
                <c:pt idx="1031">
                  <c:v>61.15</c:v>
                </c:pt>
                <c:pt idx="1032">
                  <c:v>59.2</c:v>
                </c:pt>
                <c:pt idx="1033">
                  <c:v>59.29</c:v>
                </c:pt>
                <c:pt idx="1034">
                  <c:v>59.19</c:v>
                </c:pt>
                <c:pt idx="1035">
                  <c:v>60.6</c:v>
                </c:pt>
                <c:pt idx="1036">
                  <c:v>61.34</c:v>
                </c:pt>
                <c:pt idx="1037">
                  <c:v>61.68</c:v>
                </c:pt>
                <c:pt idx="1038">
                  <c:v>61.9</c:v>
                </c:pt>
                <c:pt idx="1039">
                  <c:v>61.68</c:v>
                </c:pt>
                <c:pt idx="1040">
                  <c:v>62.77</c:v>
                </c:pt>
                <c:pt idx="1041">
                  <c:v>63.55</c:v>
                </c:pt>
                <c:pt idx="1042">
                  <c:v>63.91</c:v>
                </c:pt>
                <c:pt idx="1043">
                  <c:v>63.01</c:v>
                </c:pt>
                <c:pt idx="1044">
                  <c:v>61.64</c:v>
                </c:pt>
                <c:pt idx="1045">
                  <c:v>60.99</c:v>
                </c:pt>
                <c:pt idx="1046">
                  <c:v>61.25</c:v>
                </c:pt>
                <c:pt idx="1047">
                  <c:v>62.57</c:v>
                </c:pt>
                <c:pt idx="1048">
                  <c:v>62.6</c:v>
                </c:pt>
                <c:pt idx="1049">
                  <c:v>61.15</c:v>
                </c:pt>
                <c:pt idx="1050">
                  <c:v>60.12</c:v>
                </c:pt>
                <c:pt idx="1051">
                  <c:v>62.04</c:v>
                </c:pt>
                <c:pt idx="1052">
                  <c:v>61.36</c:v>
                </c:pt>
                <c:pt idx="1053">
                  <c:v>60.71</c:v>
                </c:pt>
                <c:pt idx="1054">
                  <c:v>60.96</c:v>
                </c:pt>
                <c:pt idx="1055">
                  <c:v>61.19</c:v>
                </c:pt>
                <c:pt idx="1056">
                  <c:v>62.34</c:v>
                </c:pt>
                <c:pt idx="1057">
                  <c:v>62.06</c:v>
                </c:pt>
                <c:pt idx="1058">
                  <c:v>63.4</c:v>
                </c:pt>
                <c:pt idx="1059">
                  <c:v>65.17</c:v>
                </c:pt>
                <c:pt idx="1060">
                  <c:v>64.3</c:v>
                </c:pt>
                <c:pt idx="1061">
                  <c:v>65.88</c:v>
                </c:pt>
                <c:pt idx="1062">
                  <c:v>65.55</c:v>
                </c:pt>
                <c:pt idx="1063">
                  <c:v>65.25</c:v>
                </c:pt>
                <c:pt idx="1064">
                  <c:v>64.38</c:v>
                </c:pt>
                <c:pt idx="1065">
                  <c:v>64.94</c:v>
                </c:pt>
                <c:pt idx="1066">
                  <c:v>63.01</c:v>
                </c:pt>
                <c:pt idx="1067">
                  <c:v>63.51</c:v>
                </c:pt>
                <c:pt idx="1068">
                  <c:v>63.37</c:v>
                </c:pt>
                <c:pt idx="1069">
                  <c:v>63.54</c:v>
                </c:pt>
                <c:pt idx="1070">
                  <c:v>62.06</c:v>
                </c:pt>
                <c:pt idx="1071">
                  <c:v>63.42</c:v>
                </c:pt>
                <c:pt idx="1072">
                  <c:v>65.510000000000005</c:v>
                </c:pt>
                <c:pt idx="1073">
                  <c:v>66.819999999999993</c:v>
                </c:pt>
                <c:pt idx="1074">
                  <c:v>67.069999999999993</c:v>
                </c:pt>
                <c:pt idx="1075">
                  <c:v>67.39</c:v>
                </c:pt>
                <c:pt idx="1076">
                  <c:v>66.22</c:v>
                </c:pt>
                <c:pt idx="1077">
                  <c:v>66.52</c:v>
                </c:pt>
                <c:pt idx="1078">
                  <c:v>68.47</c:v>
                </c:pt>
                <c:pt idx="1079">
                  <c:v>68.290000000000006</c:v>
                </c:pt>
                <c:pt idx="1080">
                  <c:v>68.38</c:v>
                </c:pt>
                <c:pt idx="1081">
                  <c:v>68.64</c:v>
                </c:pt>
                <c:pt idx="1082">
                  <c:v>67.7</c:v>
                </c:pt>
                <c:pt idx="1083">
                  <c:v>68.05</c:v>
                </c:pt>
                <c:pt idx="1084">
                  <c:v>68.19</c:v>
                </c:pt>
                <c:pt idx="1085">
                  <c:v>68.099999999999994</c:v>
                </c:pt>
                <c:pt idx="1086">
                  <c:v>68.569999999999993</c:v>
                </c:pt>
                <c:pt idx="1087">
                  <c:v>67.25</c:v>
                </c:pt>
                <c:pt idx="1088">
                  <c:v>67.930000000000007</c:v>
                </c:pt>
                <c:pt idx="1089">
                  <c:v>68.430000000000007</c:v>
                </c:pt>
                <c:pt idx="1090">
                  <c:v>69.72</c:v>
                </c:pt>
                <c:pt idx="1091">
                  <c:v>70.73</c:v>
                </c:pt>
                <c:pt idx="1092">
                  <c:v>69.06</c:v>
                </c:pt>
                <c:pt idx="1093">
                  <c:v>71.14</c:v>
                </c:pt>
                <c:pt idx="1094">
                  <c:v>71.36</c:v>
                </c:pt>
                <c:pt idx="1095">
                  <c:v>70.7</c:v>
                </c:pt>
                <c:pt idx="1096">
                  <c:v>70.959999999999994</c:v>
                </c:pt>
                <c:pt idx="1097">
                  <c:v>71.31</c:v>
                </c:pt>
                <c:pt idx="1098">
                  <c:v>71.489999999999995</c:v>
                </c:pt>
                <c:pt idx="1099">
                  <c:v>71.489999999999995</c:v>
                </c:pt>
                <c:pt idx="1100">
                  <c:v>71.28</c:v>
                </c:pt>
                <c:pt idx="1101">
                  <c:v>72.239999999999995</c:v>
                </c:pt>
                <c:pt idx="1102">
                  <c:v>72.13</c:v>
                </c:pt>
                <c:pt idx="1103">
                  <c:v>71.84</c:v>
                </c:pt>
                <c:pt idx="1104">
                  <c:v>70.709999999999994</c:v>
                </c:pt>
                <c:pt idx="1105">
                  <c:v>67.88</c:v>
                </c:pt>
                <c:pt idx="1106">
                  <c:v>66.73</c:v>
                </c:pt>
                <c:pt idx="1107">
                  <c:v>68.209999999999994</c:v>
                </c:pt>
                <c:pt idx="1108">
                  <c:v>67.040000000000006</c:v>
                </c:pt>
                <c:pt idx="1109">
                  <c:v>65.81</c:v>
                </c:pt>
                <c:pt idx="1110">
                  <c:v>64.75</c:v>
                </c:pt>
                <c:pt idx="1111">
                  <c:v>65.52</c:v>
                </c:pt>
                <c:pt idx="1112">
                  <c:v>64.73</c:v>
                </c:pt>
                <c:pt idx="1113">
                  <c:v>65.95</c:v>
                </c:pt>
                <c:pt idx="1114">
                  <c:v>65.739999999999995</c:v>
                </c:pt>
                <c:pt idx="1115">
                  <c:v>66.099999999999994</c:v>
                </c:pt>
                <c:pt idx="1116">
                  <c:v>66.36</c:v>
                </c:pt>
                <c:pt idx="1117">
                  <c:v>66.64</c:v>
                </c:pt>
                <c:pt idx="1118">
                  <c:v>66.89</c:v>
                </c:pt>
                <c:pt idx="1119">
                  <c:v>65.06</c:v>
                </c:pt>
                <c:pt idx="1120">
                  <c:v>65.849999999999994</c:v>
                </c:pt>
                <c:pt idx="1121">
                  <c:v>65.069999999999993</c:v>
                </c:pt>
                <c:pt idx="1122">
                  <c:v>66.22</c:v>
                </c:pt>
                <c:pt idx="1123">
                  <c:v>65.540000000000006</c:v>
                </c:pt>
                <c:pt idx="1124">
                  <c:v>68.58</c:v>
                </c:pt>
                <c:pt idx="1125">
                  <c:v>68.08</c:v>
                </c:pt>
                <c:pt idx="1126">
                  <c:v>70.53</c:v>
                </c:pt>
                <c:pt idx="1127">
                  <c:v>72.760000000000005</c:v>
                </c:pt>
                <c:pt idx="1128">
                  <c:v>73.45</c:v>
                </c:pt>
                <c:pt idx="1129">
                  <c:v>74.150000000000006</c:v>
                </c:pt>
                <c:pt idx="1130">
                  <c:v>73.94</c:v>
                </c:pt>
                <c:pt idx="1131">
                  <c:v>74.14</c:v>
                </c:pt>
                <c:pt idx="1132">
                  <c:v>72.94</c:v>
                </c:pt>
                <c:pt idx="1133">
                  <c:v>73.8</c:v>
                </c:pt>
                <c:pt idx="1134">
                  <c:v>73.849999999999994</c:v>
                </c:pt>
                <c:pt idx="1135">
                  <c:v>74.11</c:v>
                </c:pt>
                <c:pt idx="1136">
                  <c:v>70.38</c:v>
                </c:pt>
                <c:pt idx="1137">
                  <c:v>70.33</c:v>
                </c:pt>
                <c:pt idx="1138">
                  <c:v>71.010000000000005</c:v>
                </c:pt>
                <c:pt idx="1139">
                  <c:v>68.06</c:v>
                </c:pt>
                <c:pt idx="1140">
                  <c:v>68.08</c:v>
                </c:pt>
                <c:pt idx="1141">
                  <c:v>68.760000000000005</c:v>
                </c:pt>
                <c:pt idx="1142">
                  <c:v>69.459999999999994</c:v>
                </c:pt>
                <c:pt idx="1143">
                  <c:v>70.459999999999994</c:v>
                </c:pt>
                <c:pt idx="1144">
                  <c:v>67.89</c:v>
                </c:pt>
                <c:pt idx="1145">
                  <c:v>68.52</c:v>
                </c:pt>
                <c:pt idx="1146">
                  <c:v>69.3</c:v>
                </c:pt>
                <c:pt idx="1147">
                  <c:v>69.61</c:v>
                </c:pt>
                <c:pt idx="1148">
                  <c:v>68.69</c:v>
                </c:pt>
                <c:pt idx="1149">
                  <c:v>70.13</c:v>
                </c:pt>
                <c:pt idx="1150">
                  <c:v>68.760000000000005</c:v>
                </c:pt>
                <c:pt idx="1151">
                  <c:v>67.66</c:v>
                </c:pt>
                <c:pt idx="1152">
                  <c:v>68.959999999999994</c:v>
                </c:pt>
                <c:pt idx="1153">
                  <c:v>68.489999999999995</c:v>
                </c:pt>
                <c:pt idx="1154">
                  <c:v>69.010000000000005</c:v>
                </c:pt>
                <c:pt idx="1155">
                  <c:v>69.17</c:v>
                </c:pt>
                <c:pt idx="1156">
                  <c:v>66.94</c:v>
                </c:pt>
                <c:pt idx="1157">
                  <c:v>66.81</c:v>
                </c:pt>
                <c:pt idx="1158">
                  <c:v>67.63</c:v>
                </c:pt>
                <c:pt idx="1159">
                  <c:v>67.2</c:v>
                </c:pt>
                <c:pt idx="1160">
                  <c:v>67.040000000000006</c:v>
                </c:pt>
                <c:pt idx="1161">
                  <c:v>65.010000000000005</c:v>
                </c:pt>
                <c:pt idx="1162">
                  <c:v>65.459999999999994</c:v>
                </c:pt>
                <c:pt idx="1163">
                  <c:v>65.91</c:v>
                </c:pt>
                <c:pt idx="1164">
                  <c:v>66.430000000000007</c:v>
                </c:pt>
                <c:pt idx="1165">
                  <c:v>67.349999999999994</c:v>
                </c:pt>
                <c:pt idx="1166">
                  <c:v>67.86</c:v>
                </c:pt>
                <c:pt idx="1167">
                  <c:v>67.83</c:v>
                </c:pt>
                <c:pt idx="1168">
                  <c:v>68.72</c:v>
                </c:pt>
                <c:pt idx="1169">
                  <c:v>68.87</c:v>
                </c:pt>
                <c:pt idx="1170">
                  <c:v>68.53</c:v>
                </c:pt>
                <c:pt idx="1171">
                  <c:v>69.510000000000005</c:v>
                </c:pt>
                <c:pt idx="1172">
                  <c:v>70.25</c:v>
                </c:pt>
                <c:pt idx="1173">
                  <c:v>69.8</c:v>
                </c:pt>
                <c:pt idx="1174">
                  <c:v>69.87</c:v>
                </c:pt>
                <c:pt idx="1175">
                  <c:v>68.72</c:v>
                </c:pt>
                <c:pt idx="1176">
                  <c:v>67.77</c:v>
                </c:pt>
                <c:pt idx="1177">
                  <c:v>67.75</c:v>
                </c:pt>
                <c:pt idx="1178">
                  <c:v>67.540000000000006</c:v>
                </c:pt>
                <c:pt idx="1179">
                  <c:v>69.25</c:v>
                </c:pt>
                <c:pt idx="1180">
                  <c:v>70.37</c:v>
                </c:pt>
                <c:pt idx="1181">
                  <c:v>68.59</c:v>
                </c:pt>
                <c:pt idx="1182">
                  <c:v>68.989999999999995</c:v>
                </c:pt>
                <c:pt idx="1183">
                  <c:v>68.91</c:v>
                </c:pt>
                <c:pt idx="1184">
                  <c:v>69.849999999999994</c:v>
                </c:pt>
                <c:pt idx="1185">
                  <c:v>71.12</c:v>
                </c:pt>
                <c:pt idx="1186">
                  <c:v>70.8</c:v>
                </c:pt>
                <c:pt idx="1187">
                  <c:v>70.78</c:v>
                </c:pt>
                <c:pt idx="1188">
                  <c:v>72.08</c:v>
                </c:pt>
                <c:pt idx="1189">
                  <c:v>72.28</c:v>
                </c:pt>
                <c:pt idx="1190">
                  <c:v>71.569999999999993</c:v>
                </c:pt>
                <c:pt idx="1191">
                  <c:v>72.12</c:v>
                </c:pt>
                <c:pt idx="1192">
                  <c:v>73.25</c:v>
                </c:pt>
                <c:pt idx="1193">
                  <c:v>75.3</c:v>
                </c:pt>
                <c:pt idx="1194">
                  <c:v>75.23</c:v>
                </c:pt>
                <c:pt idx="1195">
                  <c:v>76.41</c:v>
                </c:pt>
                <c:pt idx="1196">
                  <c:v>74.33</c:v>
                </c:pt>
                <c:pt idx="1197">
                  <c:v>74.34</c:v>
                </c:pt>
                <c:pt idx="1198">
                  <c:v>74.290000000000006</c:v>
                </c:pt>
                <c:pt idx="1199">
                  <c:v>74.959999999999994</c:v>
                </c:pt>
                <c:pt idx="1200">
                  <c:v>73.17</c:v>
                </c:pt>
                <c:pt idx="1201">
                  <c:v>70.97</c:v>
                </c:pt>
                <c:pt idx="1202">
                  <c:v>71.34</c:v>
                </c:pt>
                <c:pt idx="1203">
                  <c:v>71.78</c:v>
                </c:pt>
                <c:pt idx="1204">
                  <c:v>71.92</c:v>
                </c:pt>
                <c:pt idx="1205">
                  <c:v>69.75</c:v>
                </c:pt>
                <c:pt idx="1206">
                  <c:v>68.650000000000006</c:v>
                </c:pt>
                <c:pt idx="1207">
                  <c:v>69.12</c:v>
                </c:pt>
                <c:pt idx="1208">
                  <c:v>69.17</c:v>
                </c:pt>
                <c:pt idx="1209">
                  <c:v>66.430000000000007</c:v>
                </c:pt>
                <c:pt idx="1210">
                  <c:v>66.819999999999993</c:v>
                </c:pt>
                <c:pt idx="1211">
                  <c:v>67.33</c:v>
                </c:pt>
                <c:pt idx="1212">
                  <c:v>67.59</c:v>
                </c:pt>
                <c:pt idx="1213">
                  <c:v>67.040000000000006</c:v>
                </c:pt>
                <c:pt idx="1214">
                  <c:v>66.180000000000007</c:v>
                </c:pt>
                <c:pt idx="1215">
                  <c:v>65.31</c:v>
                </c:pt>
                <c:pt idx="1216">
                  <c:v>63.69</c:v>
                </c:pt>
                <c:pt idx="1217">
                  <c:v>63.14</c:v>
                </c:pt>
                <c:pt idx="1218">
                  <c:v>63.1</c:v>
                </c:pt>
                <c:pt idx="1219">
                  <c:v>62.21</c:v>
                </c:pt>
                <c:pt idx="1220">
                  <c:v>61.67</c:v>
                </c:pt>
                <c:pt idx="1221">
                  <c:v>60.67</c:v>
                </c:pt>
                <c:pt idx="1222">
                  <c:v>60.19</c:v>
                </c:pt>
                <c:pt idx="1223">
                  <c:v>59.93</c:v>
                </c:pt>
                <c:pt idx="1224">
                  <c:v>55.69</c:v>
                </c:pt>
                <c:pt idx="1225">
                  <c:v>56.25</c:v>
                </c:pt>
                <c:pt idx="1226">
                  <c:v>56.46</c:v>
                </c:pt>
                <c:pt idx="1227">
                  <c:v>56.46</c:v>
                </c:pt>
                <c:pt idx="1228">
                  <c:v>56.76</c:v>
                </c:pt>
                <c:pt idx="1229">
                  <c:v>53.43</c:v>
                </c:pt>
                <c:pt idx="1230">
                  <c:v>54.63</c:v>
                </c:pt>
                <c:pt idx="1231">
                  <c:v>50.42</c:v>
                </c:pt>
                <c:pt idx="1232">
                  <c:v>51.63</c:v>
                </c:pt>
                <c:pt idx="1233">
                  <c:v>51.56</c:v>
                </c:pt>
                <c:pt idx="1234">
                  <c:v>50.29</c:v>
                </c:pt>
                <c:pt idx="1235">
                  <c:v>51.45</c:v>
                </c:pt>
                <c:pt idx="1236">
                  <c:v>50.93</c:v>
                </c:pt>
                <c:pt idx="1237">
                  <c:v>52.95</c:v>
                </c:pt>
                <c:pt idx="1238">
                  <c:v>53.25</c:v>
                </c:pt>
                <c:pt idx="1239">
                  <c:v>51.49</c:v>
                </c:pt>
                <c:pt idx="1240">
                  <c:v>52.61</c:v>
                </c:pt>
                <c:pt idx="1241">
                  <c:v>51</c:v>
                </c:pt>
                <c:pt idx="1242">
                  <c:v>51.65</c:v>
                </c:pt>
                <c:pt idx="1243">
                  <c:v>51.15</c:v>
                </c:pt>
                <c:pt idx="1244">
                  <c:v>52.58</c:v>
                </c:pt>
                <c:pt idx="1245">
                  <c:v>51.2</c:v>
                </c:pt>
                <c:pt idx="1246">
                  <c:v>49.88</c:v>
                </c:pt>
                <c:pt idx="1247">
                  <c:v>46.24</c:v>
                </c:pt>
                <c:pt idx="1248">
                  <c:v>47.2</c:v>
                </c:pt>
                <c:pt idx="1249">
                  <c:v>45.88</c:v>
                </c:pt>
                <c:pt idx="1250">
                  <c:v>45.59</c:v>
                </c:pt>
                <c:pt idx="1251">
                  <c:v>42.53</c:v>
                </c:pt>
                <c:pt idx="1252">
                  <c:v>46.22</c:v>
                </c:pt>
                <c:pt idx="1253">
                  <c:v>44.61</c:v>
                </c:pt>
                <c:pt idx="1254">
                  <c:v>45.33</c:v>
                </c:pt>
                <c:pt idx="1255">
                  <c:v>45.41</c:v>
                </c:pt>
                <c:pt idx="1256">
                  <c:v>46.54</c:v>
                </c:pt>
                <c:pt idx="1257">
                  <c:v>47.09</c:v>
                </c:pt>
                <c:pt idx="1258">
                  <c:v>47.96</c:v>
                </c:pt>
                <c:pt idx="1259">
                  <c:v>48.52</c:v>
                </c:pt>
                <c:pt idx="1260">
                  <c:v>49.78</c:v>
                </c:pt>
                <c:pt idx="1261">
                  <c:v>52.36</c:v>
                </c:pt>
                <c:pt idx="1262">
                  <c:v>52.59</c:v>
                </c:pt>
                <c:pt idx="1263">
                  <c:v>51.59</c:v>
                </c:pt>
                <c:pt idx="1264">
                  <c:v>50.51</c:v>
                </c:pt>
                <c:pt idx="1265">
                  <c:v>52.11</c:v>
                </c:pt>
                <c:pt idx="1266">
                  <c:v>52.31</c:v>
                </c:pt>
                <c:pt idx="1267">
                  <c:v>52.07</c:v>
                </c:pt>
                <c:pt idx="1268">
                  <c:v>53.8</c:v>
                </c:pt>
                <c:pt idx="1269">
                  <c:v>52.57</c:v>
                </c:pt>
                <c:pt idx="1270">
                  <c:v>52.62</c:v>
                </c:pt>
                <c:pt idx="1271">
                  <c:v>53.13</c:v>
                </c:pt>
                <c:pt idx="1272">
                  <c:v>53.69</c:v>
                </c:pt>
                <c:pt idx="1273">
                  <c:v>51.99</c:v>
                </c:pt>
                <c:pt idx="1274">
                  <c:v>53.31</c:v>
                </c:pt>
                <c:pt idx="1275">
                  <c:v>54.23</c:v>
                </c:pt>
                <c:pt idx="1276">
                  <c:v>53.79</c:v>
                </c:pt>
                <c:pt idx="1277">
                  <c:v>55.26</c:v>
                </c:pt>
                <c:pt idx="1278">
                  <c:v>54.56</c:v>
                </c:pt>
                <c:pt idx="1279">
                  <c:v>53.66</c:v>
                </c:pt>
                <c:pt idx="1280">
                  <c:v>54.01</c:v>
                </c:pt>
                <c:pt idx="1281">
                  <c:v>52.64</c:v>
                </c:pt>
                <c:pt idx="1282">
                  <c:v>52.72</c:v>
                </c:pt>
                <c:pt idx="1283">
                  <c:v>52.41</c:v>
                </c:pt>
                <c:pt idx="1284">
                  <c:v>53.1</c:v>
                </c:pt>
                <c:pt idx="1285">
                  <c:v>53.9</c:v>
                </c:pt>
                <c:pt idx="1286">
                  <c:v>54.41</c:v>
                </c:pt>
                <c:pt idx="1287">
                  <c:v>55.59</c:v>
                </c:pt>
                <c:pt idx="1288">
                  <c:v>56.09</c:v>
                </c:pt>
                <c:pt idx="1289">
                  <c:v>56.92</c:v>
                </c:pt>
                <c:pt idx="1290">
                  <c:v>56.96</c:v>
                </c:pt>
                <c:pt idx="1291">
                  <c:v>57.26</c:v>
                </c:pt>
                <c:pt idx="1292">
                  <c:v>55.48</c:v>
                </c:pt>
                <c:pt idx="1293">
                  <c:v>55.5</c:v>
                </c:pt>
                <c:pt idx="1294">
                  <c:v>56.94</c:v>
                </c:pt>
                <c:pt idx="1295">
                  <c:v>57.22</c:v>
                </c:pt>
                <c:pt idx="1296">
                  <c:v>55.8</c:v>
                </c:pt>
                <c:pt idx="1297">
                  <c:v>56.59</c:v>
                </c:pt>
                <c:pt idx="1298">
                  <c:v>56.56</c:v>
                </c:pt>
                <c:pt idx="1299">
                  <c:v>56.22</c:v>
                </c:pt>
                <c:pt idx="1300">
                  <c:v>56.66</c:v>
                </c:pt>
                <c:pt idx="1301">
                  <c:v>56.07</c:v>
                </c:pt>
                <c:pt idx="1302">
                  <c:v>56.79</c:v>
                </c:pt>
                <c:pt idx="1303">
                  <c:v>56.87</c:v>
                </c:pt>
                <c:pt idx="1304">
                  <c:v>58.26</c:v>
                </c:pt>
                <c:pt idx="1305">
                  <c:v>58.61</c:v>
                </c:pt>
                <c:pt idx="1306">
                  <c:v>58.52</c:v>
                </c:pt>
                <c:pt idx="1307">
                  <c:v>59.09</c:v>
                </c:pt>
                <c:pt idx="1308">
                  <c:v>59.03</c:v>
                </c:pt>
                <c:pt idx="1309">
                  <c:v>59.83</c:v>
                </c:pt>
                <c:pt idx="1310">
                  <c:v>59.98</c:v>
                </c:pt>
                <c:pt idx="1311">
                  <c:v>59.04</c:v>
                </c:pt>
                <c:pt idx="1312">
                  <c:v>58.82</c:v>
                </c:pt>
                <c:pt idx="1313">
                  <c:v>59.94</c:v>
                </c:pt>
                <c:pt idx="1314">
                  <c:v>59.41</c:v>
                </c:pt>
                <c:pt idx="1315">
                  <c:v>59.3</c:v>
                </c:pt>
                <c:pt idx="1316">
                  <c:v>60.14</c:v>
                </c:pt>
                <c:pt idx="1317">
                  <c:v>61.59</c:v>
                </c:pt>
                <c:pt idx="1318">
                  <c:v>62.58</c:v>
                </c:pt>
                <c:pt idx="1319">
                  <c:v>62.46</c:v>
                </c:pt>
                <c:pt idx="1320">
                  <c:v>62.1</c:v>
                </c:pt>
                <c:pt idx="1321">
                  <c:v>63.08</c:v>
                </c:pt>
                <c:pt idx="1322">
                  <c:v>64.400000000000006</c:v>
                </c:pt>
                <c:pt idx="1323">
                  <c:v>63.98</c:v>
                </c:pt>
                <c:pt idx="1324">
                  <c:v>64.61</c:v>
                </c:pt>
                <c:pt idx="1325">
                  <c:v>63.58</c:v>
                </c:pt>
                <c:pt idx="1326">
                  <c:v>63.89</c:v>
                </c:pt>
                <c:pt idx="1327">
                  <c:v>63.4</c:v>
                </c:pt>
                <c:pt idx="1328">
                  <c:v>64.05</c:v>
                </c:pt>
                <c:pt idx="1329">
                  <c:v>63.76</c:v>
                </c:pt>
                <c:pt idx="1330">
                  <c:v>64</c:v>
                </c:pt>
                <c:pt idx="1331">
                  <c:v>65.7</c:v>
                </c:pt>
                <c:pt idx="1332">
                  <c:v>66.3</c:v>
                </c:pt>
                <c:pt idx="1333">
                  <c:v>65.89</c:v>
                </c:pt>
                <c:pt idx="1334">
                  <c:v>65.209999999999994</c:v>
                </c:pt>
                <c:pt idx="1335">
                  <c:v>63.3</c:v>
                </c:pt>
                <c:pt idx="1336">
                  <c:v>63.5</c:v>
                </c:pt>
                <c:pt idx="1337">
                  <c:v>63.91</c:v>
                </c:pt>
                <c:pt idx="1338">
                  <c:v>63.6</c:v>
                </c:pt>
                <c:pt idx="1339">
                  <c:v>61.81</c:v>
                </c:pt>
                <c:pt idx="1340">
                  <c:v>61.94</c:v>
                </c:pt>
                <c:pt idx="1341">
                  <c:v>62.25</c:v>
                </c:pt>
                <c:pt idx="1342">
                  <c:v>61.4</c:v>
                </c:pt>
                <c:pt idx="1343">
                  <c:v>62.12</c:v>
                </c:pt>
                <c:pt idx="1344">
                  <c:v>61.7</c:v>
                </c:pt>
                <c:pt idx="1345">
                  <c:v>61.66</c:v>
                </c:pt>
                <c:pt idx="1346">
                  <c:v>61.04</c:v>
                </c:pt>
                <c:pt idx="1347">
                  <c:v>61.78</c:v>
                </c:pt>
                <c:pt idx="1348">
                  <c:v>62.02</c:v>
                </c:pt>
                <c:pt idx="1349">
                  <c:v>62.87</c:v>
                </c:pt>
                <c:pt idx="1350">
                  <c:v>62.76</c:v>
                </c:pt>
                <c:pt idx="1351">
                  <c:v>63.1</c:v>
                </c:pt>
                <c:pt idx="1352">
                  <c:v>62.99</c:v>
                </c:pt>
                <c:pt idx="1353">
                  <c:v>61.42</c:v>
                </c:pt>
                <c:pt idx="1354">
                  <c:v>57.91</c:v>
                </c:pt>
                <c:pt idx="1355">
                  <c:v>58.63</c:v>
                </c:pt>
                <c:pt idx="1356">
                  <c:v>59.14</c:v>
                </c:pt>
                <c:pt idx="1357">
                  <c:v>58.81</c:v>
                </c:pt>
                <c:pt idx="1358">
                  <c:v>56.59</c:v>
                </c:pt>
                <c:pt idx="1359">
                  <c:v>53.5</c:v>
                </c:pt>
                <c:pt idx="1360">
                  <c:v>53.25</c:v>
                </c:pt>
                <c:pt idx="1361">
                  <c:v>53.48</c:v>
                </c:pt>
                <c:pt idx="1362">
                  <c:v>51.68</c:v>
                </c:pt>
                <c:pt idx="1363">
                  <c:v>52.59</c:v>
                </c:pt>
                <c:pt idx="1364">
                  <c:v>53.99</c:v>
                </c:pt>
                <c:pt idx="1365">
                  <c:v>53.26</c:v>
                </c:pt>
                <c:pt idx="1366">
                  <c:v>53.27</c:v>
                </c:pt>
                <c:pt idx="1367">
                  <c:v>51.14</c:v>
                </c:pt>
                <c:pt idx="1368">
                  <c:v>52.28</c:v>
                </c:pt>
                <c:pt idx="1369">
                  <c:v>52.51</c:v>
                </c:pt>
                <c:pt idx="1370">
                  <c:v>51.93</c:v>
                </c:pt>
                <c:pt idx="1371">
                  <c:v>53.9</c:v>
                </c:pt>
                <c:pt idx="1372">
                  <c:v>53.76</c:v>
                </c:pt>
                <c:pt idx="1373">
                  <c:v>56.65</c:v>
                </c:pt>
                <c:pt idx="1374">
                  <c:v>57.43</c:v>
                </c:pt>
                <c:pt idx="1375">
                  <c:v>57.9</c:v>
                </c:pt>
                <c:pt idx="1376">
                  <c:v>57.83</c:v>
                </c:pt>
                <c:pt idx="1377">
                  <c:v>59.38</c:v>
                </c:pt>
                <c:pt idx="1378">
                  <c:v>59.43</c:v>
                </c:pt>
                <c:pt idx="1379">
                  <c:v>58.47</c:v>
                </c:pt>
                <c:pt idx="1380">
                  <c:v>59.09</c:v>
                </c:pt>
                <c:pt idx="1381">
                  <c:v>56.25</c:v>
                </c:pt>
                <c:pt idx="1382">
                  <c:v>57.34</c:v>
                </c:pt>
                <c:pt idx="1383">
                  <c:v>57.51</c:v>
                </c:pt>
                <c:pt idx="1384">
                  <c:v>57.66</c:v>
                </c:pt>
                <c:pt idx="1385">
                  <c:v>57.83</c:v>
                </c:pt>
                <c:pt idx="1386">
                  <c:v>60.43</c:v>
                </c:pt>
                <c:pt idx="1387">
                  <c:v>60.2</c:v>
                </c:pt>
                <c:pt idx="1388">
                  <c:v>60.21</c:v>
                </c:pt>
                <c:pt idx="1389">
                  <c:v>59.58</c:v>
                </c:pt>
                <c:pt idx="1390">
                  <c:v>57.62</c:v>
                </c:pt>
                <c:pt idx="1391">
                  <c:v>56.78</c:v>
                </c:pt>
                <c:pt idx="1392">
                  <c:v>55.3</c:v>
                </c:pt>
                <c:pt idx="1393">
                  <c:v>55.63</c:v>
                </c:pt>
                <c:pt idx="1394">
                  <c:v>56.22</c:v>
                </c:pt>
                <c:pt idx="1395">
                  <c:v>56.77</c:v>
                </c:pt>
                <c:pt idx="1396">
                  <c:v>55.88</c:v>
                </c:pt>
                <c:pt idx="1397">
                  <c:v>56.02</c:v>
                </c:pt>
                <c:pt idx="1398">
                  <c:v>56.2</c:v>
                </c:pt>
                <c:pt idx="1399">
                  <c:v>56.87</c:v>
                </c:pt>
                <c:pt idx="1400">
                  <c:v>58.05</c:v>
                </c:pt>
                <c:pt idx="1401">
                  <c:v>58.58</c:v>
                </c:pt>
                <c:pt idx="1402">
                  <c:v>53.95</c:v>
                </c:pt>
                <c:pt idx="1403">
                  <c:v>55.66</c:v>
                </c:pt>
                <c:pt idx="1404">
                  <c:v>54.69</c:v>
                </c:pt>
                <c:pt idx="1405">
                  <c:v>53.63</c:v>
                </c:pt>
                <c:pt idx="1406">
                  <c:v>51.09</c:v>
                </c:pt>
                <c:pt idx="1407">
                  <c:v>52.54</c:v>
                </c:pt>
                <c:pt idx="1408">
                  <c:v>54.5</c:v>
                </c:pt>
                <c:pt idx="1409">
                  <c:v>54.93</c:v>
                </c:pt>
                <c:pt idx="1410">
                  <c:v>57.1</c:v>
                </c:pt>
                <c:pt idx="1411">
                  <c:v>55.23</c:v>
                </c:pt>
                <c:pt idx="1412">
                  <c:v>54.47</c:v>
                </c:pt>
                <c:pt idx="1413">
                  <c:v>54.87</c:v>
                </c:pt>
                <c:pt idx="1414">
                  <c:v>56.21</c:v>
                </c:pt>
                <c:pt idx="1415">
                  <c:v>56.34</c:v>
                </c:pt>
                <c:pt idx="1416">
                  <c:v>55.68</c:v>
                </c:pt>
                <c:pt idx="1417">
                  <c:v>55.35</c:v>
                </c:pt>
                <c:pt idx="1418">
                  <c:v>54.17</c:v>
                </c:pt>
                <c:pt idx="1419">
                  <c:v>53.64</c:v>
                </c:pt>
                <c:pt idx="1420">
                  <c:v>54.93</c:v>
                </c:pt>
                <c:pt idx="1421">
                  <c:v>55.78</c:v>
                </c:pt>
                <c:pt idx="1422">
                  <c:v>56.71</c:v>
                </c:pt>
                <c:pt idx="1423">
                  <c:v>55.1</c:v>
                </c:pt>
                <c:pt idx="1424">
                  <c:v>53.94</c:v>
                </c:pt>
                <c:pt idx="1425">
                  <c:v>56.26</c:v>
                </c:pt>
                <c:pt idx="1426">
                  <c:v>56.3</c:v>
                </c:pt>
                <c:pt idx="1427">
                  <c:v>56.52</c:v>
                </c:pt>
                <c:pt idx="1428">
                  <c:v>57.85</c:v>
                </c:pt>
                <c:pt idx="1429">
                  <c:v>57.4</c:v>
                </c:pt>
                <c:pt idx="1430">
                  <c:v>55.75</c:v>
                </c:pt>
                <c:pt idx="1431">
                  <c:v>55.09</c:v>
                </c:pt>
                <c:pt idx="1432">
                  <c:v>54.85</c:v>
                </c:pt>
                <c:pt idx="1433">
                  <c:v>62.9</c:v>
                </c:pt>
                <c:pt idx="1434">
                  <c:v>59.34</c:v>
                </c:pt>
                <c:pt idx="1435">
                  <c:v>58.11</c:v>
                </c:pt>
                <c:pt idx="1436">
                  <c:v>58.13</c:v>
                </c:pt>
                <c:pt idx="1437">
                  <c:v>58.09</c:v>
                </c:pt>
                <c:pt idx="1438">
                  <c:v>58.64</c:v>
                </c:pt>
                <c:pt idx="1439">
                  <c:v>57.29</c:v>
                </c:pt>
                <c:pt idx="1440">
                  <c:v>56.49</c:v>
                </c:pt>
                <c:pt idx="1441">
                  <c:v>56.41</c:v>
                </c:pt>
                <c:pt idx="1442">
                  <c:v>55.91</c:v>
                </c:pt>
                <c:pt idx="1443">
                  <c:v>54.07</c:v>
                </c:pt>
                <c:pt idx="1444">
                  <c:v>53.62</c:v>
                </c:pt>
                <c:pt idx="1445">
                  <c:v>52.64</c:v>
                </c:pt>
                <c:pt idx="1446">
                  <c:v>52.45</c:v>
                </c:pt>
                <c:pt idx="1447">
                  <c:v>52.81</c:v>
                </c:pt>
                <c:pt idx="1448">
                  <c:v>52.75</c:v>
                </c:pt>
                <c:pt idx="1449">
                  <c:v>52.63</c:v>
                </c:pt>
                <c:pt idx="1450">
                  <c:v>52.59</c:v>
                </c:pt>
                <c:pt idx="1451">
                  <c:v>53.55</c:v>
                </c:pt>
                <c:pt idx="1452">
                  <c:v>54.7</c:v>
                </c:pt>
                <c:pt idx="1453">
                  <c:v>53.59</c:v>
                </c:pt>
                <c:pt idx="1454">
                  <c:v>52.81</c:v>
                </c:pt>
                <c:pt idx="1455">
                  <c:v>53.36</c:v>
                </c:pt>
                <c:pt idx="1456">
                  <c:v>53.93</c:v>
                </c:pt>
                <c:pt idx="1457">
                  <c:v>53.78</c:v>
                </c:pt>
                <c:pt idx="1458">
                  <c:v>53.31</c:v>
                </c:pt>
                <c:pt idx="1459">
                  <c:v>54.16</c:v>
                </c:pt>
                <c:pt idx="1460">
                  <c:v>55.97</c:v>
                </c:pt>
                <c:pt idx="1461">
                  <c:v>56.23</c:v>
                </c:pt>
                <c:pt idx="1462">
                  <c:v>56.66</c:v>
                </c:pt>
                <c:pt idx="1463">
                  <c:v>55.81</c:v>
                </c:pt>
                <c:pt idx="1464">
                  <c:v>55.54</c:v>
                </c:pt>
                <c:pt idx="1465">
                  <c:v>55.06</c:v>
                </c:pt>
                <c:pt idx="1466">
                  <c:v>54.18</c:v>
                </c:pt>
                <c:pt idx="1467">
                  <c:v>56.2</c:v>
                </c:pt>
                <c:pt idx="1468">
                  <c:v>56.54</c:v>
                </c:pt>
                <c:pt idx="1469">
                  <c:v>57.23</c:v>
                </c:pt>
                <c:pt idx="1470">
                  <c:v>56.35</c:v>
                </c:pt>
                <c:pt idx="1471">
                  <c:v>57.15</c:v>
                </c:pt>
                <c:pt idx="1472">
                  <c:v>57.24</c:v>
                </c:pt>
                <c:pt idx="1473">
                  <c:v>56.86</c:v>
                </c:pt>
                <c:pt idx="1474">
                  <c:v>56.8</c:v>
                </c:pt>
                <c:pt idx="1475">
                  <c:v>57.12</c:v>
                </c:pt>
                <c:pt idx="1476">
                  <c:v>56.77</c:v>
                </c:pt>
                <c:pt idx="1477">
                  <c:v>57.72</c:v>
                </c:pt>
                <c:pt idx="1478">
                  <c:v>57.05</c:v>
                </c:pt>
                <c:pt idx="1479">
                  <c:v>55.21</c:v>
                </c:pt>
                <c:pt idx="1480">
                  <c:v>57.11</c:v>
                </c:pt>
                <c:pt idx="1481">
                  <c:v>58.58</c:v>
                </c:pt>
                <c:pt idx="1482">
                  <c:v>57.77</c:v>
                </c:pt>
                <c:pt idx="1483">
                  <c:v>58.01</c:v>
                </c:pt>
                <c:pt idx="1484">
                  <c:v>58.41</c:v>
                </c:pt>
                <c:pt idx="1485">
                  <c:v>58.11</c:v>
                </c:pt>
                <c:pt idx="1486">
                  <c:v>55.17</c:v>
                </c:pt>
                <c:pt idx="1487">
                  <c:v>55.96</c:v>
                </c:pt>
                <c:pt idx="1488">
                  <c:v>56.1</c:v>
                </c:pt>
                <c:pt idx="1489">
                  <c:v>58.43</c:v>
                </c:pt>
                <c:pt idx="1490">
                  <c:v>58.43</c:v>
                </c:pt>
                <c:pt idx="1491">
                  <c:v>59.2</c:v>
                </c:pt>
                <c:pt idx="1492">
                  <c:v>59.02</c:v>
                </c:pt>
                <c:pt idx="1493">
                  <c:v>59.24</c:v>
                </c:pt>
                <c:pt idx="1494">
                  <c:v>58.76</c:v>
                </c:pt>
                <c:pt idx="1495">
                  <c:v>59.18</c:v>
                </c:pt>
                <c:pt idx="1496">
                  <c:v>60.07</c:v>
                </c:pt>
                <c:pt idx="1497">
                  <c:v>60.21</c:v>
                </c:pt>
                <c:pt idx="1498">
                  <c:v>60.94</c:v>
                </c:pt>
                <c:pt idx="1499">
                  <c:v>60.93</c:v>
                </c:pt>
                <c:pt idx="1500">
                  <c:v>61.22</c:v>
                </c:pt>
                <c:pt idx="1501">
                  <c:v>60.44</c:v>
                </c:pt>
                <c:pt idx="1502">
                  <c:v>60.52</c:v>
                </c:pt>
                <c:pt idx="1503">
                  <c:v>61.11</c:v>
                </c:pt>
                <c:pt idx="1504">
                  <c:v>61.68</c:v>
                </c:pt>
                <c:pt idx="1505">
                  <c:v>61.72</c:v>
                </c:pt>
                <c:pt idx="1506">
                  <c:v>61.68</c:v>
                </c:pt>
                <c:pt idx="1507">
                  <c:v>61.06</c:v>
                </c:pt>
                <c:pt idx="1508">
                  <c:v>61.18</c:v>
                </c:pt>
                <c:pt idx="1509">
                  <c:v>63.05</c:v>
                </c:pt>
                <c:pt idx="1510">
                  <c:v>63.27</c:v>
                </c:pt>
                <c:pt idx="1511">
                  <c:v>62.7</c:v>
                </c:pt>
                <c:pt idx="1512">
                  <c:v>59.61</c:v>
                </c:pt>
                <c:pt idx="1513">
                  <c:v>59.56</c:v>
                </c:pt>
                <c:pt idx="1514">
                  <c:v>59.04</c:v>
                </c:pt>
                <c:pt idx="1515">
                  <c:v>58.08</c:v>
                </c:pt>
                <c:pt idx="1516">
                  <c:v>58.23</c:v>
                </c:pt>
                <c:pt idx="1517">
                  <c:v>57.81</c:v>
                </c:pt>
                <c:pt idx="1518">
                  <c:v>58.52</c:v>
                </c:pt>
                <c:pt idx="1519">
                  <c:v>58.54</c:v>
                </c:pt>
                <c:pt idx="1520">
                  <c:v>58.34</c:v>
                </c:pt>
                <c:pt idx="1521">
                  <c:v>56.74</c:v>
                </c:pt>
                <c:pt idx="1522">
                  <c:v>55.59</c:v>
                </c:pt>
                <c:pt idx="1523">
                  <c:v>54.19</c:v>
                </c:pt>
                <c:pt idx="1524">
                  <c:v>53.14</c:v>
                </c:pt>
                <c:pt idx="1525">
                  <c:v>53.48</c:v>
                </c:pt>
                <c:pt idx="1526">
                  <c:v>53.33</c:v>
                </c:pt>
                <c:pt idx="1527">
                  <c:v>52.14</c:v>
                </c:pt>
                <c:pt idx="1528">
                  <c:v>51.56</c:v>
                </c:pt>
                <c:pt idx="1529">
                  <c:v>50.11</c:v>
                </c:pt>
                <c:pt idx="1530">
                  <c:v>49.61</c:v>
                </c:pt>
                <c:pt idx="1531">
                  <c:v>50.75</c:v>
                </c:pt>
                <c:pt idx="1532">
                  <c:v>50.95</c:v>
                </c:pt>
                <c:pt idx="1533">
                  <c:v>50.32</c:v>
                </c:pt>
                <c:pt idx="1534">
                  <c:v>49.57</c:v>
                </c:pt>
                <c:pt idx="1535">
                  <c:v>49.94</c:v>
                </c:pt>
                <c:pt idx="1536">
                  <c:v>51.17</c:v>
                </c:pt>
                <c:pt idx="1537">
                  <c:v>51.42</c:v>
                </c:pt>
                <c:pt idx="1538">
                  <c:v>52.05</c:v>
                </c:pt>
                <c:pt idx="1539">
                  <c:v>52.05</c:v>
                </c:pt>
                <c:pt idx="1540">
                  <c:v>53.29</c:v>
                </c:pt>
                <c:pt idx="1541">
                  <c:v>53.78</c:v>
                </c:pt>
                <c:pt idx="1542">
                  <c:v>53.38</c:v>
                </c:pt>
                <c:pt idx="1543">
                  <c:v>51.43</c:v>
                </c:pt>
                <c:pt idx="1544">
                  <c:v>49.9</c:v>
                </c:pt>
                <c:pt idx="1545">
                  <c:v>48.73</c:v>
                </c:pt>
                <c:pt idx="1546">
                  <c:v>47.09</c:v>
                </c:pt>
                <c:pt idx="1547">
                  <c:v>44.76</c:v>
                </c:pt>
                <c:pt idx="1548">
                  <c:v>46.75</c:v>
                </c:pt>
                <c:pt idx="1549">
                  <c:v>47.18</c:v>
                </c:pt>
                <c:pt idx="1550">
                  <c:v>46.78</c:v>
                </c:pt>
                <c:pt idx="1551">
                  <c:v>45.9</c:v>
                </c:pt>
                <c:pt idx="1552">
                  <c:v>41.28</c:v>
                </c:pt>
                <c:pt idx="1553">
                  <c:v>31.13</c:v>
                </c:pt>
                <c:pt idx="1554">
                  <c:v>34.36</c:v>
                </c:pt>
                <c:pt idx="1555">
                  <c:v>32.979999999999997</c:v>
                </c:pt>
                <c:pt idx="1556">
                  <c:v>31.5</c:v>
                </c:pt>
                <c:pt idx="1557">
                  <c:v>31.73</c:v>
                </c:pt>
                <c:pt idx="1558">
                  <c:v>28.7</c:v>
                </c:pt>
                <c:pt idx="1559">
                  <c:v>26.95</c:v>
                </c:pt>
                <c:pt idx="1560">
                  <c:v>20.37</c:v>
                </c:pt>
                <c:pt idx="1561">
                  <c:v>25.22</c:v>
                </c:pt>
                <c:pt idx="1562">
                  <c:v>22.43</c:v>
                </c:pt>
                <c:pt idx="1563">
                  <c:v>23.36</c:v>
                </c:pt>
                <c:pt idx="1564">
                  <c:v>24.01</c:v>
                </c:pt>
                <c:pt idx="1565">
                  <c:v>24.49</c:v>
                </c:pt>
                <c:pt idx="1566">
                  <c:v>22.6</c:v>
                </c:pt>
                <c:pt idx="1567">
                  <c:v>21.51</c:v>
                </c:pt>
                <c:pt idx="1568">
                  <c:v>20.09</c:v>
                </c:pt>
                <c:pt idx="1569">
                  <c:v>20.48</c:v>
                </c:pt>
                <c:pt idx="1570">
                  <c:v>20.309999999999999</c:v>
                </c:pt>
                <c:pt idx="1571">
                  <c:v>25.32</c:v>
                </c:pt>
                <c:pt idx="1572">
                  <c:v>28.34</c:v>
                </c:pt>
                <c:pt idx="1573">
                  <c:v>26.08</c:v>
                </c:pt>
                <c:pt idx="1574">
                  <c:v>23.63</c:v>
                </c:pt>
                <c:pt idx="1575">
                  <c:v>25.09</c:v>
                </c:pt>
                <c:pt idx="1576">
                  <c:v>22.76</c:v>
                </c:pt>
                <c:pt idx="1577">
                  <c:v>22.41</c:v>
                </c:pt>
                <c:pt idx="1578">
                  <c:v>20.11</c:v>
                </c:pt>
                <c:pt idx="1579">
                  <c:v>19.87</c:v>
                </c:pt>
                <c:pt idx="1580">
                  <c:v>19.87</c:v>
                </c:pt>
                <c:pt idx="1581">
                  <c:v>18.27</c:v>
                </c:pt>
                <c:pt idx="1582">
                  <c:v>13.78</c:v>
                </c:pt>
                <c:pt idx="1583">
                  <c:v>16.5</c:v>
                </c:pt>
                <c:pt idx="1584">
                  <c:v>16.940000000000001</c:v>
                </c:pt>
                <c:pt idx="1585">
                  <c:v>12.78</c:v>
                </c:pt>
                <c:pt idx="1586">
                  <c:v>12.34</c:v>
                </c:pt>
                <c:pt idx="1587">
                  <c:v>15.06</c:v>
                </c:pt>
                <c:pt idx="1588">
                  <c:v>18.84</c:v>
                </c:pt>
                <c:pt idx="1589">
                  <c:v>19.78</c:v>
                </c:pt>
                <c:pt idx="1590">
                  <c:v>20.39</c:v>
                </c:pt>
                <c:pt idx="1591">
                  <c:v>24.56</c:v>
                </c:pt>
                <c:pt idx="1592">
                  <c:v>23.99</c:v>
                </c:pt>
                <c:pt idx="1593">
                  <c:v>23.55</c:v>
                </c:pt>
                <c:pt idx="1594">
                  <c:v>24.74</c:v>
                </c:pt>
                <c:pt idx="1595">
                  <c:v>24.14</c:v>
                </c:pt>
                <c:pt idx="1596">
                  <c:v>25.78</c:v>
                </c:pt>
                <c:pt idx="1597">
                  <c:v>25.29</c:v>
                </c:pt>
                <c:pt idx="1598">
                  <c:v>27.56</c:v>
                </c:pt>
                <c:pt idx="1599">
                  <c:v>29.43</c:v>
                </c:pt>
                <c:pt idx="1600">
                  <c:v>31.82</c:v>
                </c:pt>
                <c:pt idx="1601">
                  <c:v>32.5</c:v>
                </c:pt>
                <c:pt idx="1602">
                  <c:v>33.49</c:v>
                </c:pt>
                <c:pt idx="1603">
                  <c:v>33.92</c:v>
                </c:pt>
                <c:pt idx="1604">
                  <c:v>33.25</c:v>
                </c:pt>
                <c:pt idx="1605">
                  <c:v>34.35</c:v>
                </c:pt>
                <c:pt idx="1606">
                  <c:v>32.81</c:v>
                </c:pt>
                <c:pt idx="1607">
                  <c:v>33.71</c:v>
                </c:pt>
                <c:pt idx="1608">
                  <c:v>35.49</c:v>
                </c:pt>
                <c:pt idx="1609">
                  <c:v>35.44</c:v>
                </c:pt>
                <c:pt idx="1610">
                  <c:v>36.81</c:v>
                </c:pt>
                <c:pt idx="1611">
                  <c:v>37.29</c:v>
                </c:pt>
                <c:pt idx="1612">
                  <c:v>37.409999999999997</c:v>
                </c:pt>
                <c:pt idx="1613">
                  <c:v>39.549999999999997</c:v>
                </c:pt>
                <c:pt idx="1614">
                  <c:v>38.19</c:v>
                </c:pt>
                <c:pt idx="1615">
                  <c:v>38.94</c:v>
                </c:pt>
                <c:pt idx="1616">
                  <c:v>39.6</c:v>
                </c:pt>
                <c:pt idx="1617">
                  <c:v>36.340000000000003</c:v>
                </c:pt>
                <c:pt idx="1618">
                  <c:v>36.26</c:v>
                </c:pt>
                <c:pt idx="1619">
                  <c:v>37.119999999999997</c:v>
                </c:pt>
                <c:pt idx="1620">
                  <c:v>38.380000000000003</c:v>
                </c:pt>
                <c:pt idx="1621">
                  <c:v>37.96</c:v>
                </c:pt>
                <c:pt idx="1622">
                  <c:v>38.840000000000003</c:v>
                </c:pt>
                <c:pt idx="1623">
                  <c:v>39.75</c:v>
                </c:pt>
                <c:pt idx="1624">
                  <c:v>40.46</c:v>
                </c:pt>
                <c:pt idx="1625">
                  <c:v>40.369999999999997</c:v>
                </c:pt>
                <c:pt idx="1626">
                  <c:v>38.01</c:v>
                </c:pt>
                <c:pt idx="1627">
                  <c:v>38.72</c:v>
                </c:pt>
                <c:pt idx="1628">
                  <c:v>38.49</c:v>
                </c:pt>
                <c:pt idx="1629">
                  <c:v>39.700000000000003</c:v>
                </c:pt>
                <c:pt idx="1630">
                  <c:v>39.270000000000003</c:v>
                </c:pt>
                <c:pt idx="1631">
                  <c:v>39.82</c:v>
                </c:pt>
                <c:pt idx="1632">
                  <c:v>40.65</c:v>
                </c:pt>
                <c:pt idx="1633">
                  <c:v>40.630000000000003</c:v>
                </c:pt>
                <c:pt idx="1634">
                  <c:v>40.619999999999997</c:v>
                </c:pt>
                <c:pt idx="1635">
                  <c:v>40.9</c:v>
                </c:pt>
                <c:pt idx="1636">
                  <c:v>39.619999999999997</c:v>
                </c:pt>
                <c:pt idx="1637">
                  <c:v>40.549999999999997</c:v>
                </c:pt>
                <c:pt idx="1638">
                  <c:v>40.1</c:v>
                </c:pt>
                <c:pt idx="1639">
                  <c:v>40.29</c:v>
                </c:pt>
                <c:pt idx="1640">
                  <c:v>41.2</c:v>
                </c:pt>
                <c:pt idx="1641">
                  <c:v>40.75</c:v>
                </c:pt>
                <c:pt idx="1642">
                  <c:v>40.590000000000003</c:v>
                </c:pt>
                <c:pt idx="1643">
                  <c:v>40.81</c:v>
                </c:pt>
                <c:pt idx="1644">
                  <c:v>41.96</c:v>
                </c:pt>
                <c:pt idx="1645">
                  <c:v>41.9</c:v>
                </c:pt>
                <c:pt idx="1646">
                  <c:v>41.07</c:v>
                </c:pt>
                <c:pt idx="1647">
                  <c:v>41.29</c:v>
                </c:pt>
                <c:pt idx="1648">
                  <c:v>41.6</c:v>
                </c:pt>
                <c:pt idx="1649">
                  <c:v>41.04</c:v>
                </c:pt>
                <c:pt idx="1650">
                  <c:v>41.27</c:v>
                </c:pt>
                <c:pt idx="1651">
                  <c:v>39.92</c:v>
                </c:pt>
                <c:pt idx="1652">
                  <c:v>40.270000000000003</c:v>
                </c:pt>
                <c:pt idx="1653">
                  <c:v>41.01</c:v>
                </c:pt>
                <c:pt idx="1654">
                  <c:v>41.7</c:v>
                </c:pt>
                <c:pt idx="1655">
                  <c:v>42.19</c:v>
                </c:pt>
                <c:pt idx="1656">
                  <c:v>41.95</c:v>
                </c:pt>
                <c:pt idx="1657">
                  <c:v>41.22</c:v>
                </c:pt>
                <c:pt idx="1658">
                  <c:v>41.94</c:v>
                </c:pt>
                <c:pt idx="1659">
                  <c:v>41.61</c:v>
                </c:pt>
                <c:pt idx="1660">
                  <c:v>42.67</c:v>
                </c:pt>
                <c:pt idx="1661">
                  <c:v>42.24</c:v>
                </c:pt>
                <c:pt idx="1662">
                  <c:v>42.01</c:v>
                </c:pt>
                <c:pt idx="1663">
                  <c:v>42.89</c:v>
                </c:pt>
                <c:pt idx="1664">
                  <c:v>42.89</c:v>
                </c:pt>
                <c:pt idx="1665">
                  <c:v>42.93</c:v>
                </c:pt>
                <c:pt idx="1666">
                  <c:v>42.58</c:v>
                </c:pt>
                <c:pt idx="1667">
                  <c:v>42.34</c:v>
                </c:pt>
                <c:pt idx="1668">
                  <c:v>42.62</c:v>
                </c:pt>
                <c:pt idx="1669">
                  <c:v>43.35</c:v>
                </c:pt>
                <c:pt idx="1670">
                  <c:v>43.39</c:v>
                </c:pt>
                <c:pt idx="1671">
                  <c:v>43.04</c:v>
                </c:pt>
                <c:pt idx="1672">
                  <c:v>42.97</c:v>
                </c:pt>
                <c:pt idx="1673">
                  <c:v>42.61</c:v>
                </c:pt>
                <c:pt idx="1674">
                  <c:v>42.76</c:v>
                </c:pt>
                <c:pt idx="1675">
                  <c:v>41.51</c:v>
                </c:pt>
                <c:pt idx="1676">
                  <c:v>41.37</c:v>
                </c:pt>
                <c:pt idx="1677">
                  <c:v>39.770000000000003</c:v>
                </c:pt>
                <c:pt idx="1678">
                  <c:v>36.76</c:v>
                </c:pt>
                <c:pt idx="1679">
                  <c:v>38.049999999999997</c:v>
                </c:pt>
                <c:pt idx="1680">
                  <c:v>37.299999999999997</c:v>
                </c:pt>
                <c:pt idx="1681">
                  <c:v>37.33</c:v>
                </c:pt>
                <c:pt idx="1682">
                  <c:v>37.26</c:v>
                </c:pt>
                <c:pt idx="1683">
                  <c:v>38.28</c:v>
                </c:pt>
                <c:pt idx="1684">
                  <c:v>40.159999999999997</c:v>
                </c:pt>
                <c:pt idx="1685">
                  <c:v>40.97</c:v>
                </c:pt>
                <c:pt idx="1686">
                  <c:v>41.11</c:v>
                </c:pt>
                <c:pt idx="1687">
                  <c:v>39.31</c:v>
                </c:pt>
                <c:pt idx="1688">
                  <c:v>39.6</c:v>
                </c:pt>
                <c:pt idx="1689">
                  <c:v>39.93</c:v>
                </c:pt>
                <c:pt idx="1690">
                  <c:v>40.31</c:v>
                </c:pt>
                <c:pt idx="1691">
                  <c:v>40.25</c:v>
                </c:pt>
                <c:pt idx="1692">
                  <c:v>40.6</c:v>
                </c:pt>
                <c:pt idx="1693">
                  <c:v>39.29</c:v>
                </c:pt>
                <c:pt idx="1694">
                  <c:v>40.22</c:v>
                </c:pt>
                <c:pt idx="1695">
                  <c:v>38.72</c:v>
                </c:pt>
                <c:pt idx="1696">
                  <c:v>37.049999999999997</c:v>
                </c:pt>
                <c:pt idx="1697">
                  <c:v>39.22</c:v>
                </c:pt>
                <c:pt idx="1698">
                  <c:v>40.67</c:v>
                </c:pt>
                <c:pt idx="1699">
                  <c:v>39.950000000000003</c:v>
                </c:pt>
                <c:pt idx="1700">
                  <c:v>41.19</c:v>
                </c:pt>
                <c:pt idx="1701">
                  <c:v>40.6</c:v>
                </c:pt>
                <c:pt idx="1702">
                  <c:v>39.43</c:v>
                </c:pt>
                <c:pt idx="1703">
                  <c:v>40.200000000000003</c:v>
                </c:pt>
                <c:pt idx="1704">
                  <c:v>41.04</c:v>
                </c:pt>
                <c:pt idx="1705">
                  <c:v>40.96</c:v>
                </c:pt>
                <c:pt idx="1706">
                  <c:v>40.880000000000003</c:v>
                </c:pt>
                <c:pt idx="1707">
                  <c:v>40.83</c:v>
                </c:pt>
                <c:pt idx="1708">
                  <c:v>41.46</c:v>
                </c:pt>
                <c:pt idx="1709">
                  <c:v>40.03</c:v>
                </c:pt>
                <c:pt idx="1710">
                  <c:v>40.64</c:v>
                </c:pt>
                <c:pt idx="1711">
                  <c:v>39.85</c:v>
                </c:pt>
                <c:pt idx="1712">
                  <c:v>38.56</c:v>
                </c:pt>
                <c:pt idx="1713">
                  <c:v>39.57</c:v>
                </c:pt>
                <c:pt idx="1714">
                  <c:v>37.39</c:v>
                </c:pt>
                <c:pt idx="1715">
                  <c:v>36.17</c:v>
                </c:pt>
                <c:pt idx="1716">
                  <c:v>35.79</c:v>
                </c:pt>
                <c:pt idx="1717">
                  <c:v>36.81</c:v>
                </c:pt>
                <c:pt idx="1718">
                  <c:v>37.659999999999997</c:v>
                </c:pt>
                <c:pt idx="1719">
                  <c:v>39.15</c:v>
                </c:pt>
                <c:pt idx="1720">
                  <c:v>38.79</c:v>
                </c:pt>
                <c:pt idx="1721">
                  <c:v>37.14</c:v>
                </c:pt>
                <c:pt idx="1722">
                  <c:v>40.29</c:v>
                </c:pt>
                <c:pt idx="1723">
                  <c:v>41.36</c:v>
                </c:pt>
                <c:pt idx="1724">
                  <c:v>41.45</c:v>
                </c:pt>
                <c:pt idx="1725">
                  <c:v>41.12</c:v>
                </c:pt>
                <c:pt idx="1726">
                  <c:v>40.130000000000003</c:v>
                </c:pt>
                <c:pt idx="1727">
                  <c:v>41.34</c:v>
                </c:pt>
                <c:pt idx="1728">
                  <c:v>41.43</c:v>
                </c:pt>
                <c:pt idx="1729">
                  <c:v>41.82</c:v>
                </c:pt>
                <c:pt idx="1730">
                  <c:v>41.74</c:v>
                </c:pt>
                <c:pt idx="1731">
                  <c:v>42.15</c:v>
                </c:pt>
                <c:pt idx="1732">
                  <c:v>43.06</c:v>
                </c:pt>
                <c:pt idx="1733">
                  <c:v>44.91</c:v>
                </c:pt>
                <c:pt idx="1734">
                  <c:v>45.71</c:v>
                </c:pt>
                <c:pt idx="1735">
                  <c:v>45.53</c:v>
                </c:pt>
                <c:pt idx="1736">
                  <c:v>45.34</c:v>
                </c:pt>
                <c:pt idx="1737">
                  <c:v>44.55</c:v>
                </c:pt>
                <c:pt idx="1738">
                  <c:v>45.28</c:v>
                </c:pt>
                <c:pt idx="1739">
                  <c:v>45.64</c:v>
                </c:pt>
                <c:pt idx="1740">
                  <c:v>46.26</c:v>
                </c:pt>
                <c:pt idx="1741">
                  <c:v>45.76</c:v>
                </c:pt>
                <c:pt idx="1742">
                  <c:v>45.6</c:v>
                </c:pt>
                <c:pt idx="1743">
                  <c:v>45.52</c:v>
                </c:pt>
                <c:pt idx="1744">
                  <c:v>46.78</c:v>
                </c:pt>
                <c:pt idx="1745">
                  <c:v>46.57</c:v>
                </c:pt>
                <c:pt idx="1746">
                  <c:v>46.99</c:v>
                </c:pt>
                <c:pt idx="1747">
                  <c:v>47.62</c:v>
                </c:pt>
                <c:pt idx="1748">
                  <c:v>47.82</c:v>
                </c:pt>
                <c:pt idx="1749">
                  <c:v>48.36</c:v>
                </c:pt>
                <c:pt idx="1750">
                  <c:v>49.1</c:v>
                </c:pt>
                <c:pt idx="1751">
                  <c:v>47.74</c:v>
                </c:pt>
                <c:pt idx="1752">
                  <c:v>47.02</c:v>
                </c:pt>
                <c:pt idx="1753">
                  <c:v>48.12</c:v>
                </c:pt>
                <c:pt idx="1754">
                  <c:v>48.23</c:v>
                </c:pt>
                <c:pt idx="1755">
                  <c:v>47.62</c:v>
                </c:pt>
                <c:pt idx="1756">
                  <c:v>48</c:v>
                </c:pt>
                <c:pt idx="1757">
                  <c:v>48.4</c:v>
                </c:pt>
                <c:pt idx="1758">
                  <c:v>48.52</c:v>
                </c:pt>
                <c:pt idx="1759">
                  <c:v>47.62</c:v>
                </c:pt>
                <c:pt idx="1760">
                  <c:v>49.93</c:v>
                </c:pt>
                <c:pt idx="1761">
                  <c:v>50.63</c:v>
                </c:pt>
                <c:pt idx="1762">
                  <c:v>50.83</c:v>
                </c:pt>
                <c:pt idx="1763">
                  <c:v>52.24</c:v>
                </c:pt>
                <c:pt idx="1764">
                  <c:v>52.25</c:v>
                </c:pt>
                <c:pt idx="1765">
                  <c:v>53.21</c:v>
                </c:pt>
                <c:pt idx="1766">
                  <c:v>52.91</c:v>
                </c:pt>
                <c:pt idx="1767">
                  <c:v>53.57</c:v>
                </c:pt>
                <c:pt idx="1768">
                  <c:v>52.36</c:v>
                </c:pt>
                <c:pt idx="1769">
                  <c:v>52.98</c:v>
                </c:pt>
                <c:pt idx="1770">
                  <c:v>53.24</c:v>
                </c:pt>
                <c:pt idx="1771">
                  <c:v>53.13</c:v>
                </c:pt>
                <c:pt idx="1772">
                  <c:v>52.27</c:v>
                </c:pt>
                <c:pt idx="1773">
                  <c:v>52.77</c:v>
                </c:pt>
                <c:pt idx="1774">
                  <c:v>52.61</c:v>
                </c:pt>
                <c:pt idx="1775">
                  <c:v>52.85</c:v>
                </c:pt>
                <c:pt idx="1776">
                  <c:v>52.34</c:v>
                </c:pt>
                <c:pt idx="1777">
                  <c:v>52.2</c:v>
                </c:pt>
                <c:pt idx="1778">
                  <c:v>53.55</c:v>
                </c:pt>
                <c:pt idx="1779">
                  <c:v>54.76</c:v>
                </c:pt>
                <c:pt idx="1780">
                  <c:v>55.69</c:v>
                </c:pt>
                <c:pt idx="1781">
                  <c:v>56.23</c:v>
                </c:pt>
                <c:pt idx="1782">
                  <c:v>56.85</c:v>
                </c:pt>
                <c:pt idx="1783">
                  <c:v>57.97</c:v>
                </c:pt>
                <c:pt idx="1784">
                  <c:v>58.36</c:v>
                </c:pt>
                <c:pt idx="1785">
                  <c:v>58.68</c:v>
                </c:pt>
                <c:pt idx="1786">
                  <c:v>58.24</c:v>
                </c:pt>
                <c:pt idx="1787">
                  <c:v>59.47</c:v>
                </c:pt>
                <c:pt idx="1788">
                  <c:v>60.05</c:v>
                </c:pt>
                <c:pt idx="1789">
                  <c:v>61.14</c:v>
                </c:pt>
                <c:pt idx="1790">
                  <c:v>60.52</c:v>
                </c:pt>
                <c:pt idx="1791">
                  <c:v>59.24</c:v>
                </c:pt>
                <c:pt idx="1792">
                  <c:v>61.49</c:v>
                </c:pt>
                <c:pt idx="1793">
                  <c:v>61.67</c:v>
                </c:pt>
                <c:pt idx="1794">
                  <c:v>63.22</c:v>
                </c:pt>
                <c:pt idx="1795">
                  <c:v>63.53</c:v>
                </c:pt>
                <c:pt idx="1796">
                  <c:v>61.5</c:v>
                </c:pt>
                <c:pt idx="1797">
                  <c:v>60.64</c:v>
                </c:pt>
                <c:pt idx="1798">
                  <c:v>59.75</c:v>
                </c:pt>
                <c:pt idx="1799">
                  <c:v>61.28</c:v>
                </c:pt>
                <c:pt idx="1800">
                  <c:v>63.83</c:v>
                </c:pt>
                <c:pt idx="1801">
                  <c:v>66.09</c:v>
                </c:pt>
                <c:pt idx="1802">
                  <c:v>65.05</c:v>
                </c:pt>
                <c:pt idx="1803">
                  <c:v>64.010000000000005</c:v>
                </c:pt>
                <c:pt idx="1804">
                  <c:v>64.44</c:v>
                </c:pt>
                <c:pt idx="1805">
                  <c:v>66.02</c:v>
                </c:pt>
                <c:pt idx="1806">
                  <c:v>65.61</c:v>
                </c:pt>
                <c:pt idx="1807">
                  <c:v>65.39</c:v>
                </c:pt>
                <c:pt idx="1808">
                  <c:v>64.8</c:v>
                </c:pt>
                <c:pt idx="1809">
                  <c:v>64.599999999999994</c:v>
                </c:pt>
                <c:pt idx="1810">
                  <c:v>60</c:v>
                </c:pt>
                <c:pt idx="1811">
                  <c:v>61.42</c:v>
                </c:pt>
                <c:pt idx="1812">
                  <c:v>61.55</c:v>
                </c:pt>
                <c:pt idx="1813">
                  <c:v>57.76</c:v>
                </c:pt>
                <c:pt idx="1814">
                  <c:v>61.18</c:v>
                </c:pt>
                <c:pt idx="1815">
                  <c:v>58.56</c:v>
                </c:pt>
                <c:pt idx="1816">
                  <c:v>60.97</c:v>
                </c:pt>
                <c:pt idx="1817">
                  <c:v>61.56</c:v>
                </c:pt>
                <c:pt idx="1818">
                  <c:v>60.55</c:v>
                </c:pt>
                <c:pt idx="1819">
                  <c:v>59.16</c:v>
                </c:pt>
                <c:pt idx="1820">
                  <c:v>61.45</c:v>
                </c:pt>
                <c:pt idx="1821">
                  <c:v>58.65</c:v>
                </c:pt>
                <c:pt idx="1822">
                  <c:v>59.33</c:v>
                </c:pt>
                <c:pt idx="1823">
                  <c:v>59.77</c:v>
                </c:pt>
                <c:pt idx="1824">
                  <c:v>59.6</c:v>
                </c:pt>
                <c:pt idx="1825">
                  <c:v>59.32</c:v>
                </c:pt>
                <c:pt idx="1826">
                  <c:v>59.7</c:v>
                </c:pt>
                <c:pt idx="1827">
                  <c:v>60.18</c:v>
                </c:pt>
                <c:pt idx="1828">
                  <c:v>63.15</c:v>
                </c:pt>
                <c:pt idx="1829">
                  <c:v>63.46</c:v>
                </c:pt>
                <c:pt idx="1830">
                  <c:v>63.13</c:v>
                </c:pt>
                <c:pt idx="1831">
                  <c:v>63.38</c:v>
                </c:pt>
                <c:pt idx="1832">
                  <c:v>62.44</c:v>
                </c:pt>
                <c:pt idx="1833">
                  <c:v>61.35</c:v>
                </c:pt>
                <c:pt idx="1834">
                  <c:v>61.43</c:v>
                </c:pt>
                <c:pt idx="1835">
                  <c:v>62.14</c:v>
                </c:pt>
                <c:pt idx="1836">
                  <c:v>61.91</c:v>
                </c:pt>
                <c:pt idx="1837">
                  <c:v>62.94</c:v>
                </c:pt>
                <c:pt idx="1838">
                  <c:v>63.86</c:v>
                </c:pt>
                <c:pt idx="1839">
                  <c:v>65.010000000000005</c:v>
                </c:pt>
                <c:pt idx="1840">
                  <c:v>63.58</c:v>
                </c:pt>
                <c:pt idx="1841">
                  <c:v>64.489999999999995</c:v>
                </c:pt>
                <c:pt idx="1842">
                  <c:v>65.69</c:v>
                </c:pt>
                <c:pt idx="1843">
                  <c:v>65.63</c:v>
                </c:pt>
                <c:pt idx="1844">
                  <c:v>64.709999999999994</c:v>
                </c:pt>
                <c:pt idx="1845">
                  <c:v>64.900000000000006</c:v>
                </c:pt>
                <c:pt idx="1846">
                  <c:v>64.92</c:v>
                </c:pt>
                <c:pt idx="1847">
                  <c:v>65.28</c:v>
                </c:pt>
                <c:pt idx="1848">
                  <c:v>66.08</c:v>
                </c:pt>
                <c:pt idx="1849">
                  <c:v>63.82</c:v>
                </c:pt>
                <c:pt idx="1850">
                  <c:v>65.37</c:v>
                </c:pt>
                <c:pt idx="1851">
                  <c:v>66.27</c:v>
                </c:pt>
                <c:pt idx="1852">
                  <c:v>65.489999999999995</c:v>
                </c:pt>
                <c:pt idx="1853">
                  <c:v>63.36</c:v>
                </c:pt>
                <c:pt idx="1854">
                  <c:v>62.05</c:v>
                </c:pt>
                <c:pt idx="1855">
                  <c:v>63.58</c:v>
                </c:pt>
                <c:pt idx="1856">
                  <c:v>66.05</c:v>
                </c:pt>
                <c:pt idx="1857">
                  <c:v>66.069999999999993</c:v>
                </c:pt>
                <c:pt idx="1858">
                  <c:v>66.209999999999994</c:v>
                </c:pt>
                <c:pt idx="1859">
                  <c:v>66.849999999999994</c:v>
                </c:pt>
                <c:pt idx="1860">
                  <c:v>66.319999999999993</c:v>
                </c:pt>
                <c:pt idx="1861">
                  <c:v>67.72</c:v>
                </c:pt>
                <c:pt idx="1862">
                  <c:v>68.83</c:v>
                </c:pt>
                <c:pt idx="1863">
                  <c:v>68.81</c:v>
                </c:pt>
                <c:pt idx="1864">
                  <c:v>69.62</c:v>
                </c:pt>
                <c:pt idx="1865">
                  <c:v>69.23</c:v>
                </c:pt>
                <c:pt idx="1866">
                  <c:v>70.05</c:v>
                </c:pt>
                <c:pt idx="1867">
                  <c:v>69.959999999999994</c:v>
                </c:pt>
                <c:pt idx="1868">
                  <c:v>70.290000000000006</c:v>
                </c:pt>
                <c:pt idx="1869">
                  <c:v>70.91</c:v>
                </c:pt>
                <c:pt idx="1870">
                  <c:v>70.88</c:v>
                </c:pt>
                <c:pt idx="1871">
                  <c:v>72.12</c:v>
                </c:pt>
                <c:pt idx="1872">
                  <c:v>72.150000000000006</c:v>
                </c:pt>
                <c:pt idx="1873">
                  <c:v>71.040000000000006</c:v>
                </c:pt>
                <c:pt idx="1874">
                  <c:v>71.64</c:v>
                </c:pt>
                <c:pt idx="1875">
                  <c:v>73.66</c:v>
                </c:pt>
                <c:pt idx="1876">
                  <c:v>73.06</c:v>
                </c:pt>
                <c:pt idx="1877">
                  <c:v>73.08</c:v>
                </c:pt>
                <c:pt idx="1878">
                  <c:v>73.3</c:v>
                </c:pt>
                <c:pt idx="1879">
                  <c:v>74.05</c:v>
                </c:pt>
                <c:pt idx="1880">
                  <c:v>72.91</c:v>
                </c:pt>
                <c:pt idx="1881">
                  <c:v>72.98</c:v>
                </c:pt>
                <c:pt idx="1882">
                  <c:v>73.47</c:v>
                </c:pt>
                <c:pt idx="1883">
                  <c:v>75.23</c:v>
                </c:pt>
                <c:pt idx="1884">
                  <c:v>75.16</c:v>
                </c:pt>
                <c:pt idx="1885">
                  <c:v>73.37</c:v>
                </c:pt>
                <c:pt idx="1886">
                  <c:v>72.2</c:v>
                </c:pt>
                <c:pt idx="1887">
                  <c:v>72.94</c:v>
                </c:pt>
                <c:pt idx="1888">
                  <c:v>74.56</c:v>
                </c:pt>
                <c:pt idx="1889">
                  <c:v>74.099999999999994</c:v>
                </c:pt>
                <c:pt idx="1890">
                  <c:v>75.25</c:v>
                </c:pt>
                <c:pt idx="1891">
                  <c:v>73.13</c:v>
                </c:pt>
                <c:pt idx="1892">
                  <c:v>71.650000000000006</c:v>
                </c:pt>
                <c:pt idx="1893">
                  <c:v>71.81</c:v>
                </c:pt>
                <c:pt idx="1894">
                  <c:v>66.42</c:v>
                </c:pt>
                <c:pt idx="1895">
                  <c:v>67.42</c:v>
                </c:pt>
                <c:pt idx="1896">
                  <c:v>70.3</c:v>
                </c:pt>
                <c:pt idx="1897">
                  <c:v>71.91</c:v>
                </c:pt>
                <c:pt idx="1898">
                  <c:v>72.069999999999993</c:v>
                </c:pt>
                <c:pt idx="1899">
                  <c:v>71.91</c:v>
                </c:pt>
                <c:pt idx="1900">
                  <c:v>71.650000000000006</c:v>
                </c:pt>
                <c:pt idx="1901">
                  <c:v>72.39</c:v>
                </c:pt>
                <c:pt idx="1902">
                  <c:v>73.62</c:v>
                </c:pt>
                <c:pt idx="1903">
                  <c:v>73.95</c:v>
                </c:pt>
                <c:pt idx="1904">
                  <c:v>71.260000000000005</c:v>
                </c:pt>
                <c:pt idx="1905">
                  <c:v>70.56</c:v>
                </c:pt>
                <c:pt idx="1906">
                  <c:v>68.150000000000006</c:v>
                </c:pt>
                <c:pt idx="1907">
                  <c:v>69.09</c:v>
                </c:pt>
                <c:pt idx="1908">
                  <c:v>68.28</c:v>
                </c:pt>
                <c:pt idx="1909">
                  <c:v>66.48</c:v>
                </c:pt>
                <c:pt idx="1910">
                  <c:v>68.290000000000006</c:v>
                </c:pt>
                <c:pt idx="1911">
                  <c:v>69.25</c:v>
                </c:pt>
                <c:pt idx="1912">
                  <c:v>69.09</c:v>
                </c:pt>
                <c:pt idx="1913">
                  <c:v>68.44</c:v>
                </c:pt>
                <c:pt idx="1914">
                  <c:v>67.290000000000006</c:v>
                </c:pt>
                <c:pt idx="1915">
                  <c:v>66.59</c:v>
                </c:pt>
                <c:pt idx="1916">
                  <c:v>65.459999999999994</c:v>
                </c:pt>
                <c:pt idx="1917">
                  <c:v>63.69</c:v>
                </c:pt>
                <c:pt idx="1918">
                  <c:v>62.32</c:v>
                </c:pt>
                <c:pt idx="1919">
                  <c:v>65.64</c:v>
                </c:pt>
                <c:pt idx="1920">
                  <c:v>67.540000000000006</c:v>
                </c:pt>
                <c:pt idx="1921">
                  <c:v>68.36</c:v>
                </c:pt>
                <c:pt idx="1922">
                  <c:v>67.42</c:v>
                </c:pt>
                <c:pt idx="1923">
                  <c:v>68.739999999999995</c:v>
                </c:pt>
                <c:pt idx="1924">
                  <c:v>69.209999999999994</c:v>
                </c:pt>
                <c:pt idx="1925">
                  <c:v>68.5</c:v>
                </c:pt>
                <c:pt idx="1926">
                  <c:v>68.59</c:v>
                </c:pt>
                <c:pt idx="1927">
                  <c:v>69.989999999999995</c:v>
                </c:pt>
                <c:pt idx="1928">
                  <c:v>69.290000000000006</c:v>
                </c:pt>
                <c:pt idx="1929">
                  <c:v>68.349999999999994</c:v>
                </c:pt>
                <c:pt idx="1930">
                  <c:v>69.3</c:v>
                </c:pt>
                <c:pt idx="1931">
                  <c:v>68.14</c:v>
                </c:pt>
                <c:pt idx="1932">
                  <c:v>69.72</c:v>
                </c:pt>
                <c:pt idx="1933">
                  <c:v>70.45</c:v>
                </c:pt>
                <c:pt idx="1934">
                  <c:v>70.459999999999994</c:v>
                </c:pt>
                <c:pt idx="1935">
                  <c:v>72.61</c:v>
                </c:pt>
                <c:pt idx="1936">
                  <c:v>72.61</c:v>
                </c:pt>
                <c:pt idx="1937">
                  <c:v>71.97</c:v>
                </c:pt>
                <c:pt idx="1938">
                  <c:v>70.290000000000006</c:v>
                </c:pt>
                <c:pt idx="1939">
                  <c:v>70.56</c:v>
                </c:pt>
                <c:pt idx="1940">
                  <c:v>72.23</c:v>
                </c:pt>
                <c:pt idx="1941">
                  <c:v>73.3</c:v>
                </c:pt>
                <c:pt idx="1942">
                  <c:v>73.98</c:v>
                </c:pt>
                <c:pt idx="1943">
                  <c:v>75.45</c:v>
                </c:pt>
                <c:pt idx="1944">
                  <c:v>75.290000000000006</c:v>
                </c:pt>
                <c:pt idx="1945">
                  <c:v>74.83</c:v>
                </c:pt>
                <c:pt idx="1946">
                  <c:v>75.03</c:v>
                </c:pt>
                <c:pt idx="1947">
                  <c:v>75.88</c:v>
                </c:pt>
                <c:pt idx="1948">
                  <c:v>77.62</c:v>
                </c:pt>
                <c:pt idx="1949">
                  <c:v>78.930000000000007</c:v>
                </c:pt>
                <c:pt idx="1950">
                  <c:v>77.430000000000007</c:v>
                </c:pt>
                <c:pt idx="1951">
                  <c:v>78.3</c:v>
                </c:pt>
                <c:pt idx="1952">
                  <c:v>79.349999999999994</c:v>
                </c:pt>
                <c:pt idx="1953">
                  <c:v>80.52</c:v>
                </c:pt>
                <c:pt idx="1954">
                  <c:v>80.64</c:v>
                </c:pt>
                <c:pt idx="1955">
                  <c:v>80.44</c:v>
                </c:pt>
                <c:pt idx="1956">
                  <c:v>81.31</c:v>
                </c:pt>
                <c:pt idx="1957">
                  <c:v>82.28</c:v>
                </c:pt>
                <c:pt idx="1958">
                  <c:v>82.44</c:v>
                </c:pt>
                <c:pt idx="1959">
                  <c:v>82.96</c:v>
                </c:pt>
                <c:pt idx="1960">
                  <c:v>83.87</c:v>
                </c:pt>
                <c:pt idx="1961">
                  <c:v>82.5</c:v>
                </c:pt>
                <c:pt idx="1962">
                  <c:v>83.76</c:v>
                </c:pt>
                <c:pt idx="1963">
                  <c:v>83.76</c:v>
                </c:pt>
                <c:pt idx="1964">
                  <c:v>84.65</c:v>
                </c:pt>
                <c:pt idx="1965">
                  <c:v>82.66</c:v>
                </c:pt>
                <c:pt idx="1966">
                  <c:v>82.81</c:v>
                </c:pt>
                <c:pt idx="1967">
                  <c:v>83.57</c:v>
                </c:pt>
                <c:pt idx="1968">
                  <c:v>84.05</c:v>
                </c:pt>
                <c:pt idx="1969">
                  <c:v>83.91</c:v>
                </c:pt>
                <c:pt idx="1970">
                  <c:v>80.86</c:v>
                </c:pt>
                <c:pt idx="1971">
                  <c:v>78.81</c:v>
                </c:pt>
                <c:pt idx="1972">
                  <c:v>81.27</c:v>
                </c:pt>
                <c:pt idx="1973">
                  <c:v>81.93</c:v>
                </c:pt>
                <c:pt idx="1974">
                  <c:v>84.15</c:v>
                </c:pt>
                <c:pt idx="1975">
                  <c:v>81.34</c:v>
                </c:pt>
                <c:pt idx="1976">
                  <c:v>81.59</c:v>
                </c:pt>
                <c:pt idx="1977">
                  <c:v>80.790000000000006</c:v>
                </c:pt>
                <c:pt idx="1978">
                  <c:v>80.88</c:v>
                </c:pt>
                <c:pt idx="1979">
                  <c:v>80.760000000000005</c:v>
                </c:pt>
                <c:pt idx="1980">
                  <c:v>78.36</c:v>
                </c:pt>
                <c:pt idx="1981">
                  <c:v>79.010000000000005</c:v>
                </c:pt>
                <c:pt idx="1982">
                  <c:v>76.099999999999994</c:v>
                </c:pt>
                <c:pt idx="1983">
                  <c:v>76.75</c:v>
                </c:pt>
                <c:pt idx="1984">
                  <c:v>78.5</c:v>
                </c:pt>
                <c:pt idx="1985">
                  <c:v>78.39</c:v>
                </c:pt>
                <c:pt idx="1986">
                  <c:v>68.150000000000006</c:v>
                </c:pt>
                <c:pt idx="1987">
                  <c:v>69.95</c:v>
                </c:pt>
                <c:pt idx="1988">
                  <c:v>66.180000000000007</c:v>
                </c:pt>
                <c:pt idx="1989">
                  <c:v>65.569999999999993</c:v>
                </c:pt>
                <c:pt idx="1990">
                  <c:v>66.5</c:v>
                </c:pt>
                <c:pt idx="1991">
                  <c:v>66.260000000000005</c:v>
                </c:pt>
                <c:pt idx="1992">
                  <c:v>69.489999999999995</c:v>
                </c:pt>
                <c:pt idx="1993">
                  <c:v>72.05</c:v>
                </c:pt>
                <c:pt idx="1994">
                  <c:v>72.36</c:v>
                </c:pt>
                <c:pt idx="1995">
                  <c:v>70.94</c:v>
                </c:pt>
                <c:pt idx="1996">
                  <c:v>71.67</c:v>
                </c:pt>
                <c:pt idx="1997">
                  <c:v>71.290000000000006</c:v>
                </c:pt>
                <c:pt idx="1998">
                  <c:v>70.73</c:v>
                </c:pt>
                <c:pt idx="1999">
                  <c:v>70.87</c:v>
                </c:pt>
                <c:pt idx="2000">
                  <c:v>72.38</c:v>
                </c:pt>
                <c:pt idx="2001">
                  <c:v>70.86</c:v>
                </c:pt>
                <c:pt idx="2002">
                  <c:v>68.23</c:v>
                </c:pt>
                <c:pt idx="2003">
                  <c:v>71.12</c:v>
                </c:pt>
                <c:pt idx="2004">
                  <c:v>72.760000000000005</c:v>
                </c:pt>
                <c:pt idx="2005">
                  <c:v>73.790000000000006</c:v>
                </c:pt>
                <c:pt idx="2006">
                  <c:v>75.569999999999993</c:v>
                </c:pt>
                <c:pt idx="2007">
                  <c:v>75.98</c:v>
                </c:pt>
                <c:pt idx="2008">
                  <c:v>76.56</c:v>
                </c:pt>
                <c:pt idx="2009">
                  <c:v>76.989999999999995</c:v>
                </c:pt>
                <c:pt idx="2010">
                  <c:v>75.209999999999994</c:v>
                </c:pt>
                <c:pt idx="2011">
                  <c:v>76.08</c:v>
                </c:pt>
                <c:pt idx="2012">
                  <c:v>76.989999999999995</c:v>
                </c:pt>
                <c:pt idx="2013">
                  <c:v>77.849999999999994</c:v>
                </c:pt>
                <c:pt idx="2014">
                  <c:v>79.459999999999994</c:v>
                </c:pt>
                <c:pt idx="2015">
                  <c:v>78.900000000000006</c:v>
                </c:pt>
                <c:pt idx="2016">
                  <c:v>78.23</c:v>
                </c:pt>
                <c:pt idx="2017">
                  <c:v>81.22</c:v>
                </c:pt>
                <c:pt idx="2018">
                  <c:v>82.64</c:v>
                </c:pt>
                <c:pt idx="2019">
                  <c:v>82.12</c:v>
                </c:pt>
                <c:pt idx="2020">
                  <c:v>83.82</c:v>
                </c:pt>
                <c:pt idx="2021">
                  <c:v>85.43</c:v>
                </c:pt>
                <c:pt idx="2022">
                  <c:v>86.96</c:v>
                </c:pt>
                <c:pt idx="2023">
                  <c:v>86.9</c:v>
                </c:pt>
                <c:pt idx="2024">
                  <c:v>85.14</c:v>
                </c:pt>
                <c:pt idx="2025">
                  <c:v>83.31</c:v>
                </c:pt>
                <c:pt idx="2026">
                  <c:v>85.6</c:v>
                </c:pt>
                <c:pt idx="2027">
                  <c:v>87.35</c:v>
                </c:pt>
                <c:pt idx="2028">
                  <c:v>86.61</c:v>
                </c:pt>
                <c:pt idx="2029">
                  <c:v>86.82</c:v>
                </c:pt>
                <c:pt idx="2030">
                  <c:v>88.15</c:v>
                </c:pt>
                <c:pt idx="2031">
                  <c:v>88.2</c:v>
                </c:pt>
                <c:pt idx="2032">
                  <c:v>88.26</c:v>
                </c:pt>
                <c:pt idx="2033">
                  <c:v>90.27</c:v>
                </c:pt>
                <c:pt idx="2034">
                  <c:v>92.31</c:v>
                </c:pt>
                <c:pt idx="2035">
                  <c:v>91.32</c:v>
                </c:pt>
                <c:pt idx="2036">
                  <c:v>89.36</c:v>
                </c:pt>
                <c:pt idx="2037">
                  <c:v>89.66</c:v>
                </c:pt>
                <c:pt idx="2038">
                  <c:v>89.88</c:v>
                </c:pt>
                <c:pt idx="2039">
                  <c:v>93.1</c:v>
                </c:pt>
                <c:pt idx="2040">
                  <c:v>95.46</c:v>
                </c:pt>
                <c:pt idx="2041">
                  <c:v>92.07</c:v>
                </c:pt>
                <c:pt idx="2042">
                  <c:v>93.66</c:v>
                </c:pt>
                <c:pt idx="2043">
                  <c:v>91.76</c:v>
                </c:pt>
                <c:pt idx="2044">
                  <c:v>91.07</c:v>
                </c:pt>
                <c:pt idx="2045">
                  <c:v>92.35</c:v>
                </c:pt>
                <c:pt idx="2046">
                  <c:v>92.1</c:v>
                </c:pt>
                <c:pt idx="2047">
                  <c:v>92.81</c:v>
                </c:pt>
                <c:pt idx="2048">
                  <c:v>91.59</c:v>
                </c:pt>
                <c:pt idx="2049">
                  <c:v>95.72</c:v>
                </c:pt>
                <c:pt idx="2050">
                  <c:v>103.41</c:v>
                </c:pt>
                <c:pt idx="2051">
                  <c:v>110.6</c:v>
                </c:pt>
                <c:pt idx="2052">
                  <c:v>107.67</c:v>
                </c:pt>
                <c:pt idx="2053">
                  <c:v>115.68</c:v>
                </c:pt>
                <c:pt idx="2054">
                  <c:v>119.4</c:v>
                </c:pt>
                <c:pt idx="2055">
                  <c:v>123.7</c:v>
                </c:pt>
                <c:pt idx="2056">
                  <c:v>108.7</c:v>
                </c:pt>
                <c:pt idx="2057">
                  <c:v>106.02</c:v>
                </c:pt>
                <c:pt idx="2058">
                  <c:v>109.33</c:v>
                </c:pt>
                <c:pt idx="2059">
                  <c:v>103.01</c:v>
                </c:pt>
                <c:pt idx="2060">
                  <c:v>96.44</c:v>
                </c:pt>
                <c:pt idx="2061">
                  <c:v>95.04</c:v>
                </c:pt>
                <c:pt idx="2062">
                  <c:v>102.98</c:v>
                </c:pt>
                <c:pt idx="2063">
                  <c:v>104.7</c:v>
                </c:pt>
                <c:pt idx="2064">
                  <c:v>112.12</c:v>
                </c:pt>
                <c:pt idx="2065">
                  <c:v>111.76</c:v>
                </c:pt>
                <c:pt idx="2066">
                  <c:v>114.93</c:v>
                </c:pt>
                <c:pt idx="2067">
                  <c:v>112.34</c:v>
                </c:pt>
                <c:pt idx="2068">
                  <c:v>113.9</c:v>
                </c:pt>
                <c:pt idx="2069">
                  <c:v>105.96</c:v>
                </c:pt>
                <c:pt idx="2070">
                  <c:v>104.24</c:v>
                </c:pt>
                <c:pt idx="2071">
                  <c:v>107.82</c:v>
                </c:pt>
                <c:pt idx="2072">
                  <c:v>100.28</c:v>
                </c:pt>
                <c:pt idx="2073">
                  <c:v>99.27</c:v>
                </c:pt>
                <c:pt idx="2074">
                  <c:v>103.28</c:v>
                </c:pt>
                <c:pt idx="2075">
                  <c:v>101.96</c:v>
                </c:pt>
                <c:pt idx="2076">
                  <c:v>96.23</c:v>
                </c:pt>
                <c:pt idx="2077">
                  <c:v>96.03</c:v>
                </c:pt>
                <c:pt idx="2078">
                  <c:v>98.26</c:v>
                </c:pt>
                <c:pt idx="2079">
                  <c:v>94.29</c:v>
                </c:pt>
                <c:pt idx="2080">
                  <c:v>100.6</c:v>
                </c:pt>
                <c:pt idx="2081">
                  <c:v>104.25</c:v>
                </c:pt>
                <c:pt idx="2082">
                  <c:v>106.95</c:v>
                </c:pt>
                <c:pt idx="2083">
                  <c:v>108.21</c:v>
                </c:pt>
                <c:pt idx="2084">
                  <c:v>102.56</c:v>
                </c:pt>
                <c:pt idx="2085">
                  <c:v>102.75</c:v>
                </c:pt>
                <c:pt idx="2086">
                  <c:v>103.79</c:v>
                </c:pt>
                <c:pt idx="2087">
                  <c:v>102.07</c:v>
                </c:pt>
                <c:pt idx="2088">
                  <c:v>98.54</c:v>
                </c:pt>
                <c:pt idx="2089">
                  <c:v>101.7</c:v>
                </c:pt>
                <c:pt idx="2090">
                  <c:v>102.02</c:v>
                </c:pt>
                <c:pt idx="2091">
                  <c:v>105.36</c:v>
                </c:pt>
                <c:pt idx="2092">
                  <c:v>104.69</c:v>
                </c:pt>
                <c:pt idx="2093">
                  <c:v>105.17</c:v>
                </c:pt>
                <c:pt idx="2094">
                  <c:v>102.41</c:v>
                </c:pt>
                <c:pt idx="2095">
                  <c:v>107.81</c:v>
                </c:pt>
                <c:pt idx="2096">
                  <c:v>108.26</c:v>
                </c:pt>
                <c:pt idx="2097">
                  <c:v>109.77</c:v>
                </c:pt>
                <c:pt idx="2098">
                  <c:v>103.09</c:v>
                </c:pt>
                <c:pt idx="2099">
                  <c:v>99.76</c:v>
                </c:pt>
                <c:pt idx="2100">
                  <c:v>105.71</c:v>
                </c:pt>
                <c:pt idx="2101">
                  <c:v>106.13</c:v>
                </c:pt>
                <c:pt idx="2102">
                  <c:v>110.49</c:v>
                </c:pt>
                <c:pt idx="2103">
                  <c:v>114.2</c:v>
                </c:pt>
                <c:pt idx="2104">
                  <c:v>112.4</c:v>
                </c:pt>
                <c:pt idx="2105">
                  <c:v>109.59</c:v>
                </c:pt>
                <c:pt idx="2106">
                  <c:v>112.21</c:v>
                </c:pt>
                <c:pt idx="2107">
                  <c:v>113.23</c:v>
                </c:pt>
                <c:pt idx="2108">
                  <c:v>110.29</c:v>
                </c:pt>
                <c:pt idx="2109">
                  <c:v>109.77</c:v>
                </c:pt>
                <c:pt idx="2110">
                  <c:v>110.33</c:v>
                </c:pt>
                <c:pt idx="2111">
                  <c:v>114.09</c:v>
                </c:pt>
                <c:pt idx="2112">
                  <c:v>115.07</c:v>
                </c:pt>
                <c:pt idx="2113">
                  <c:v>114.67</c:v>
                </c:pt>
                <c:pt idx="2114">
                  <c:v>115.26</c:v>
                </c:pt>
                <c:pt idx="2115">
                  <c:v>116.87</c:v>
                </c:pt>
                <c:pt idx="2116">
                  <c:v>118.87</c:v>
                </c:pt>
                <c:pt idx="2117">
                  <c:v>118.5</c:v>
                </c:pt>
                <c:pt idx="2118">
                  <c:v>119.41</c:v>
                </c:pt>
                <c:pt idx="2119">
                  <c:v>122.11</c:v>
                </c:pt>
                <c:pt idx="2120">
                  <c:v>121.51</c:v>
                </c:pt>
                <c:pt idx="2121">
                  <c:v>120.67</c:v>
                </c:pt>
                <c:pt idx="2122">
                  <c:v>120.93</c:v>
                </c:pt>
                <c:pt idx="2123">
                  <c:v>118.93</c:v>
                </c:pt>
                <c:pt idx="2124">
                  <c:v>115.31</c:v>
                </c:pt>
                <c:pt idx="2125">
                  <c:v>117.59</c:v>
                </c:pt>
                <c:pt idx="2126">
                  <c:v>109.56</c:v>
                </c:pt>
                <c:pt idx="2127">
                  <c:v>110.65</c:v>
                </c:pt>
                <c:pt idx="2128">
                  <c:v>106.19</c:v>
                </c:pt>
                <c:pt idx="2129">
                  <c:v>104.27</c:v>
                </c:pt>
                <c:pt idx="2130">
                  <c:v>107.62</c:v>
                </c:pt>
                <c:pt idx="2131">
                  <c:v>109.57</c:v>
                </c:pt>
                <c:pt idx="2132">
                  <c:v>111.76</c:v>
                </c:pt>
                <c:pt idx="2133">
                  <c:v>109.78</c:v>
                </c:pt>
                <c:pt idx="2134">
                  <c:v>105.76</c:v>
                </c:pt>
                <c:pt idx="2135">
                  <c:v>108.43</c:v>
                </c:pt>
                <c:pt idx="2136">
                  <c:v>99.5</c:v>
                </c:pt>
                <c:pt idx="2137">
                  <c:v>98.53</c:v>
                </c:pt>
                <c:pt idx="2138">
                  <c:v>102.73</c:v>
                </c:pt>
                <c:pt idx="2139">
                  <c:v>104.79</c:v>
                </c:pt>
                <c:pt idx="2140">
                  <c:v>104.09</c:v>
                </c:pt>
                <c:pt idx="2141">
                  <c:v>95.84</c:v>
                </c:pt>
                <c:pt idx="2142">
                  <c:v>96.3</c:v>
                </c:pt>
                <c:pt idx="2143">
                  <c:v>95.78</c:v>
                </c:pt>
                <c:pt idx="2144">
                  <c:v>97.59</c:v>
                </c:pt>
                <c:pt idx="2145">
                  <c:v>102.6</c:v>
                </c:pt>
                <c:pt idx="2146">
                  <c:v>104.22</c:v>
                </c:pt>
                <c:pt idx="2147">
                  <c:v>102.26</c:v>
                </c:pt>
                <c:pt idx="2148">
                  <c:v>96.35</c:v>
                </c:pt>
                <c:pt idx="2149">
                  <c:v>94.7</c:v>
                </c:pt>
                <c:pt idx="2150">
                  <c:v>96.7</c:v>
                </c:pt>
                <c:pt idx="2151">
                  <c:v>94.98</c:v>
                </c:pt>
                <c:pt idx="2152">
                  <c:v>97.26</c:v>
                </c:pt>
                <c:pt idx="2153">
                  <c:v>96.42</c:v>
                </c:pt>
                <c:pt idx="2154">
                  <c:v>98.62</c:v>
                </c:pt>
                <c:pt idx="2155">
                  <c:v>93.89</c:v>
                </c:pt>
                <c:pt idx="2156">
                  <c:v>94.42</c:v>
                </c:pt>
                <c:pt idx="2157">
                  <c:v>90.66</c:v>
                </c:pt>
                <c:pt idx="2158">
                  <c:v>88.54</c:v>
                </c:pt>
                <c:pt idx="2159">
                  <c:v>89.01</c:v>
                </c:pt>
                <c:pt idx="2160">
                  <c:v>90.76</c:v>
                </c:pt>
                <c:pt idx="2161">
                  <c:v>90.5</c:v>
                </c:pt>
                <c:pt idx="2162">
                  <c:v>91.93</c:v>
                </c:pt>
                <c:pt idx="2163">
                  <c:v>94.34</c:v>
                </c:pt>
                <c:pt idx="2164">
                  <c:v>92.09</c:v>
                </c:pt>
                <c:pt idx="2165">
                  <c:v>89.41</c:v>
                </c:pt>
                <c:pt idx="2166">
                  <c:v>86.53</c:v>
                </c:pt>
                <c:pt idx="2167">
                  <c:v>88.11</c:v>
                </c:pt>
                <c:pt idx="2168">
                  <c:v>90.5</c:v>
                </c:pt>
                <c:pt idx="2169">
                  <c:v>90.77</c:v>
                </c:pt>
                <c:pt idx="2170">
                  <c:v>90.23</c:v>
                </c:pt>
                <c:pt idx="2171">
                  <c:v>93.74</c:v>
                </c:pt>
                <c:pt idx="2172">
                  <c:v>94.89</c:v>
                </c:pt>
                <c:pt idx="2173">
                  <c:v>92.52</c:v>
                </c:pt>
                <c:pt idx="2174">
                  <c:v>93.06</c:v>
                </c:pt>
                <c:pt idx="2175">
                  <c:v>97.01</c:v>
                </c:pt>
                <c:pt idx="2176">
                  <c:v>91.64</c:v>
                </c:pt>
                <c:pt idx="2177">
                  <c:v>89.55</c:v>
                </c:pt>
                <c:pt idx="2178">
                  <c:v>86.61</c:v>
                </c:pt>
                <c:pt idx="2179">
                  <c:v>86.87</c:v>
                </c:pt>
                <c:pt idx="2180">
                  <c:v>86.88</c:v>
                </c:pt>
                <c:pt idx="2181">
                  <c:v>81.94</c:v>
                </c:pt>
                <c:pt idx="2182">
                  <c:v>83.54</c:v>
                </c:pt>
                <c:pt idx="2183">
                  <c:v>86.79</c:v>
                </c:pt>
                <c:pt idx="2184">
                  <c:v>87.78</c:v>
                </c:pt>
                <c:pt idx="2185">
                  <c:v>87.31</c:v>
                </c:pt>
                <c:pt idx="2186">
                  <c:v>88.48</c:v>
                </c:pt>
                <c:pt idx="2187">
                  <c:v>85.1</c:v>
                </c:pt>
                <c:pt idx="2188">
                  <c:v>85.11</c:v>
                </c:pt>
                <c:pt idx="2189">
                  <c:v>85.73</c:v>
                </c:pt>
                <c:pt idx="2190">
                  <c:v>84.45</c:v>
                </c:pt>
                <c:pt idx="2191">
                  <c:v>82.94</c:v>
                </c:pt>
                <c:pt idx="2192">
                  <c:v>83.49</c:v>
                </c:pt>
                <c:pt idx="2193">
                  <c:v>78.739999999999995</c:v>
                </c:pt>
                <c:pt idx="2194">
                  <c:v>76.709999999999994</c:v>
                </c:pt>
                <c:pt idx="2195">
                  <c:v>78.5</c:v>
                </c:pt>
                <c:pt idx="2196">
                  <c:v>82.15</c:v>
                </c:pt>
                <c:pt idx="2197">
                  <c:v>81.23</c:v>
                </c:pt>
                <c:pt idx="2198">
                  <c:v>79.489999999999995</c:v>
                </c:pt>
                <c:pt idx="2199">
                  <c:v>83.63</c:v>
                </c:pt>
                <c:pt idx="2200">
                  <c:v>86.52</c:v>
                </c:pt>
                <c:pt idx="2201">
                  <c:v>87.76</c:v>
                </c:pt>
                <c:pt idx="2202">
                  <c:v>88.45</c:v>
                </c:pt>
                <c:pt idx="2203">
                  <c:v>92.64</c:v>
                </c:pt>
                <c:pt idx="2204">
                  <c:v>91.13</c:v>
                </c:pt>
                <c:pt idx="2205">
                  <c:v>89.35</c:v>
                </c:pt>
                <c:pt idx="2206">
                  <c:v>87.27</c:v>
                </c:pt>
                <c:pt idx="2207">
                  <c:v>89.11</c:v>
                </c:pt>
                <c:pt idx="2208">
                  <c:v>85.61</c:v>
                </c:pt>
                <c:pt idx="2209">
                  <c:v>85.46</c:v>
                </c:pt>
                <c:pt idx="2210">
                  <c:v>82.82</c:v>
                </c:pt>
                <c:pt idx="2211">
                  <c:v>85.55</c:v>
                </c:pt>
                <c:pt idx="2212">
                  <c:v>85.98</c:v>
                </c:pt>
                <c:pt idx="2213">
                  <c:v>85.05</c:v>
                </c:pt>
                <c:pt idx="2214">
                  <c:v>84.58</c:v>
                </c:pt>
                <c:pt idx="2215">
                  <c:v>85.32</c:v>
                </c:pt>
                <c:pt idx="2216">
                  <c:v>87.91</c:v>
                </c:pt>
                <c:pt idx="2217">
                  <c:v>89.08</c:v>
                </c:pt>
                <c:pt idx="2218">
                  <c:v>87.9</c:v>
                </c:pt>
                <c:pt idx="2219">
                  <c:v>86.53</c:v>
                </c:pt>
                <c:pt idx="2220">
                  <c:v>88.37</c:v>
                </c:pt>
                <c:pt idx="2221">
                  <c:v>90</c:v>
                </c:pt>
                <c:pt idx="2222">
                  <c:v>88.17</c:v>
                </c:pt>
                <c:pt idx="2223">
                  <c:v>92.61</c:v>
                </c:pt>
                <c:pt idx="2224">
                  <c:v>91.79</c:v>
                </c:pt>
                <c:pt idx="2225">
                  <c:v>88.91</c:v>
                </c:pt>
                <c:pt idx="2226">
                  <c:v>85.83</c:v>
                </c:pt>
                <c:pt idx="2227">
                  <c:v>86.47</c:v>
                </c:pt>
                <c:pt idx="2228">
                  <c:v>88.96</c:v>
                </c:pt>
                <c:pt idx="2229">
                  <c:v>85.87</c:v>
                </c:pt>
                <c:pt idx="2230">
                  <c:v>86.92</c:v>
                </c:pt>
                <c:pt idx="2231">
                  <c:v>85.59</c:v>
                </c:pt>
                <c:pt idx="2232">
                  <c:v>81.64</c:v>
                </c:pt>
                <c:pt idx="2233">
                  <c:v>80.08</c:v>
                </c:pt>
                <c:pt idx="2234">
                  <c:v>79.73</c:v>
                </c:pt>
                <c:pt idx="2235">
                  <c:v>80.95</c:v>
                </c:pt>
                <c:pt idx="2236">
                  <c:v>77.94</c:v>
                </c:pt>
                <c:pt idx="2237">
                  <c:v>76.28</c:v>
                </c:pt>
                <c:pt idx="2238">
                  <c:v>77.239999999999995</c:v>
                </c:pt>
                <c:pt idx="2239">
                  <c:v>78.2</c:v>
                </c:pt>
                <c:pt idx="2240">
                  <c:v>80.55</c:v>
                </c:pt>
                <c:pt idx="2241">
                  <c:v>81.22</c:v>
                </c:pt>
                <c:pt idx="2242">
                  <c:v>79.98</c:v>
                </c:pt>
                <c:pt idx="2243">
                  <c:v>76.930000000000007</c:v>
                </c:pt>
                <c:pt idx="2244">
                  <c:v>74.25</c:v>
                </c:pt>
                <c:pt idx="2245">
                  <c:v>72.010000000000005</c:v>
                </c:pt>
                <c:pt idx="2246">
                  <c:v>71.459999999999994</c:v>
                </c:pt>
                <c:pt idx="2247">
                  <c:v>71.02</c:v>
                </c:pt>
                <c:pt idx="2248">
                  <c:v>73.17</c:v>
                </c:pt>
                <c:pt idx="2249">
                  <c:v>75.39</c:v>
                </c:pt>
                <c:pt idx="2250">
                  <c:v>77.28</c:v>
                </c:pt>
                <c:pt idx="2251">
                  <c:v>76.11</c:v>
                </c:pt>
                <c:pt idx="2252">
                  <c:v>74.290000000000006</c:v>
                </c:pt>
                <c:pt idx="2253">
                  <c:v>75.19</c:v>
                </c:pt>
                <c:pt idx="2254">
                  <c:v>76.09</c:v>
                </c:pt>
                <c:pt idx="2255">
                  <c:v>78.290000000000006</c:v>
                </c:pt>
                <c:pt idx="2256">
                  <c:v>77.489999999999995</c:v>
                </c:pt>
                <c:pt idx="2257">
                  <c:v>79.56</c:v>
                </c:pt>
                <c:pt idx="2258">
                  <c:v>79.53</c:v>
                </c:pt>
                <c:pt idx="2259">
                  <c:v>78.959999999999994</c:v>
                </c:pt>
                <c:pt idx="2260">
                  <c:v>78.400000000000006</c:v>
                </c:pt>
                <c:pt idx="2261">
                  <c:v>80.260000000000005</c:v>
                </c:pt>
                <c:pt idx="2262">
                  <c:v>76.930000000000007</c:v>
                </c:pt>
                <c:pt idx="2263">
                  <c:v>72.84</c:v>
                </c:pt>
                <c:pt idx="2264">
                  <c:v>73.67</c:v>
                </c:pt>
                <c:pt idx="2265">
                  <c:v>73.77</c:v>
                </c:pt>
                <c:pt idx="2266">
                  <c:v>74.63</c:v>
                </c:pt>
                <c:pt idx="2267">
                  <c:v>75.12</c:v>
                </c:pt>
                <c:pt idx="2268">
                  <c:v>77.41</c:v>
                </c:pt>
                <c:pt idx="2269">
                  <c:v>78.39</c:v>
                </c:pt>
                <c:pt idx="2270">
                  <c:v>79.86</c:v>
                </c:pt>
                <c:pt idx="2271">
                  <c:v>80.180000000000007</c:v>
                </c:pt>
                <c:pt idx="2272">
                  <c:v>79.48</c:v>
                </c:pt>
                <c:pt idx="2273">
                  <c:v>80.33</c:v>
                </c:pt>
                <c:pt idx="2274">
                  <c:v>81.31</c:v>
                </c:pt>
                <c:pt idx="2275">
                  <c:v>81.62</c:v>
                </c:pt>
                <c:pt idx="2276">
                  <c:v>80.13</c:v>
                </c:pt>
                <c:pt idx="2277">
                  <c:v>80.150000000000006</c:v>
                </c:pt>
                <c:pt idx="2278">
                  <c:v>81.010000000000005</c:v>
                </c:pt>
                <c:pt idx="2279">
                  <c:v>79.680000000000007</c:v>
                </c:pt>
                <c:pt idx="2280">
                  <c:v>77.900000000000006</c:v>
                </c:pt>
                <c:pt idx="2281">
                  <c:v>78.87</c:v>
                </c:pt>
                <c:pt idx="2282">
                  <c:v>76.41</c:v>
                </c:pt>
                <c:pt idx="2283">
                  <c:v>75.88</c:v>
                </c:pt>
                <c:pt idx="2284">
                  <c:v>73.39</c:v>
                </c:pt>
                <c:pt idx="2285">
                  <c:v>74.11</c:v>
                </c:pt>
                <c:pt idx="2286">
                  <c:v>77.14</c:v>
                </c:pt>
                <c:pt idx="2287">
                  <c:v>78.47</c:v>
                </c:pt>
                <c:pt idx="2288">
                  <c:v>78.06</c:v>
                </c:pt>
                <c:pt idx="2289">
                  <c:v>79.72</c:v>
                </c:pt>
                <c:pt idx="2290">
                  <c:v>80.14</c:v>
                </c:pt>
                <c:pt idx="2291">
                  <c:v>79.06</c:v>
                </c:pt>
                <c:pt idx="2292">
                  <c:v>78.59</c:v>
                </c:pt>
                <c:pt idx="2293">
                  <c:v>78.489999999999995</c:v>
                </c:pt>
                <c:pt idx="2294">
                  <c:v>76.34</c:v>
                </c:pt>
                <c:pt idx="2295">
                  <c:v>76.16</c:v>
                </c:pt>
                <c:pt idx="2296">
                  <c:v>73.95</c:v>
                </c:pt>
                <c:pt idx="2297">
                  <c:v>75.39</c:v>
                </c:pt>
                <c:pt idx="2298">
                  <c:v>76.319999999999993</c:v>
                </c:pt>
                <c:pt idx="2299">
                  <c:v>75.680000000000007</c:v>
                </c:pt>
                <c:pt idx="2300">
                  <c:v>77.05</c:v>
                </c:pt>
                <c:pt idx="2301">
                  <c:v>77.69</c:v>
                </c:pt>
                <c:pt idx="2302">
                  <c:v>78.16</c:v>
                </c:pt>
                <c:pt idx="2303">
                  <c:v>79.680000000000007</c:v>
                </c:pt>
                <c:pt idx="2304">
                  <c:v>80.459999999999994</c:v>
                </c:pt>
                <c:pt idx="2305">
                  <c:v>77.58</c:v>
                </c:pt>
                <c:pt idx="2306">
                  <c:v>76.66</c:v>
                </c:pt>
                <c:pt idx="2307">
                  <c:v>75.72</c:v>
                </c:pt>
                <c:pt idx="2308">
                  <c:v>76.680000000000007</c:v>
                </c:pt>
                <c:pt idx="2309">
                  <c:v>74.8</c:v>
                </c:pt>
                <c:pt idx="2310">
                  <c:v>71.33</c:v>
                </c:pt>
                <c:pt idx="2311">
                  <c:v>67.61</c:v>
                </c:pt>
                <c:pt idx="2312">
                  <c:v>68.349999999999994</c:v>
                </c:pt>
                <c:pt idx="2313">
                  <c:v>66.739999999999995</c:v>
                </c:pt>
                <c:pt idx="2314">
                  <c:v>67.64</c:v>
                </c:pt>
                <c:pt idx="2315">
                  <c:v>69.33</c:v>
                </c:pt>
                <c:pt idx="2316">
                  <c:v>70.900000000000006</c:v>
                </c:pt>
                <c:pt idx="2317">
                  <c:v>69.959999999999994</c:v>
                </c:pt>
                <c:pt idx="2318">
                  <c:v>69.260000000000005</c:v>
                </c:pt>
                <c:pt idx="2319">
                  <c:v>72.81</c:v>
                </c:pt>
                <c:pt idx="2320">
                  <c:v>73.2</c:v>
                </c:pt>
                <c:pt idx="2321">
                  <c:v>72.97</c:v>
                </c:pt>
                <c:pt idx="2322">
                  <c:v>74.37</c:v>
                </c:pt>
                <c:pt idx="2323">
                  <c:v>75.67</c:v>
                </c:pt>
                <c:pt idx="2324">
                  <c:v>80.42</c:v>
                </c:pt>
                <c:pt idx="2325">
                  <c:v>80.709999999999994</c:v>
                </c:pt>
                <c:pt idx="2326">
                  <c:v>80.61</c:v>
                </c:pt>
                <c:pt idx="2327">
                  <c:v>80.7</c:v>
                </c:pt>
                <c:pt idx="2328">
                  <c:v>79.739999999999995</c:v>
                </c:pt>
                <c:pt idx="2329">
                  <c:v>81.53</c:v>
                </c:pt>
                <c:pt idx="2330">
                  <c:v>83.26</c:v>
                </c:pt>
                <c:pt idx="2331">
                  <c:v>82.16</c:v>
                </c:pt>
                <c:pt idx="2332">
                  <c:v>82.52</c:v>
                </c:pt>
                <c:pt idx="2333">
                  <c:v>80.83</c:v>
                </c:pt>
                <c:pt idx="2334">
                  <c:v>80.86</c:v>
                </c:pt>
                <c:pt idx="2335">
                  <c:v>79.16</c:v>
                </c:pt>
                <c:pt idx="2336">
                  <c:v>77.290000000000006</c:v>
                </c:pt>
                <c:pt idx="2337">
                  <c:v>77.87</c:v>
                </c:pt>
                <c:pt idx="2338">
                  <c:v>78.760000000000005</c:v>
                </c:pt>
                <c:pt idx="2339">
                  <c:v>77.069999999999993</c:v>
                </c:pt>
                <c:pt idx="2340">
                  <c:v>74.3</c:v>
                </c:pt>
                <c:pt idx="2341">
                  <c:v>74.760000000000005</c:v>
                </c:pt>
                <c:pt idx="2342">
                  <c:v>76.78</c:v>
                </c:pt>
                <c:pt idx="2343">
                  <c:v>75.66</c:v>
                </c:pt>
                <c:pt idx="2344">
                  <c:v>71.66</c:v>
                </c:pt>
                <c:pt idx="2345">
                  <c:v>68.599999999999994</c:v>
                </c:pt>
                <c:pt idx="2346">
                  <c:v>68.56</c:v>
                </c:pt>
                <c:pt idx="2347">
                  <c:v>71.34</c:v>
                </c:pt>
                <c:pt idx="2348">
                  <c:v>73.16</c:v>
                </c:pt>
                <c:pt idx="2349">
                  <c:v>73.709999999999994</c:v>
                </c:pt>
                <c:pt idx="2350">
                  <c:v>72.56</c:v>
                </c:pt>
                <c:pt idx="2351">
                  <c:v>70.87</c:v>
                </c:pt>
                <c:pt idx="2352">
                  <c:v>70.040000000000006</c:v>
                </c:pt>
                <c:pt idx="2353">
                  <c:v>71.11</c:v>
                </c:pt>
                <c:pt idx="2354">
                  <c:v>70.86</c:v>
                </c:pt>
                <c:pt idx="2355">
                  <c:v>72.83</c:v>
                </c:pt>
                <c:pt idx="2356">
                  <c:v>71.86</c:v>
                </c:pt>
                <c:pt idx="2357">
                  <c:v>71.55</c:v>
                </c:pt>
                <c:pt idx="2358">
                  <c:v>71.989999999999995</c:v>
                </c:pt>
                <c:pt idx="2359">
                  <c:v>72.91</c:v>
                </c:pt>
                <c:pt idx="2360">
                  <c:v>74.34</c:v>
                </c:pt>
                <c:pt idx="2361">
                  <c:v>71.83</c:v>
                </c:pt>
                <c:pt idx="2362">
                  <c:v>72.67</c:v>
                </c:pt>
                <c:pt idx="2363">
                  <c:v>69.459999999999994</c:v>
                </c:pt>
                <c:pt idx="2364">
                  <c:v>68.09</c:v>
                </c:pt>
                <c:pt idx="2365">
                  <c:v>70.099999999999994</c:v>
                </c:pt>
                <c:pt idx="2366">
                  <c:v>71.739999999999995</c:v>
                </c:pt>
                <c:pt idx="2367">
                  <c:v>72.150000000000006</c:v>
                </c:pt>
                <c:pt idx="2368">
                  <c:v>71.739999999999995</c:v>
                </c:pt>
                <c:pt idx="2369">
                  <c:v>72.53</c:v>
                </c:pt>
                <c:pt idx="2370">
                  <c:v>71.290000000000006</c:v>
                </c:pt>
                <c:pt idx="2371">
                  <c:v>70.17</c:v>
                </c:pt>
                <c:pt idx="2372">
                  <c:v>67.12</c:v>
                </c:pt>
                <c:pt idx="2373">
                  <c:v>69.42</c:v>
                </c:pt>
                <c:pt idx="2374">
                  <c:v>68.27</c:v>
                </c:pt>
                <c:pt idx="2375">
                  <c:v>70.62</c:v>
                </c:pt>
                <c:pt idx="2376">
                  <c:v>71.78</c:v>
                </c:pt>
                <c:pt idx="2377">
                  <c:v>70.5</c:v>
                </c:pt>
                <c:pt idx="2378">
                  <c:v>72.53</c:v>
                </c:pt>
                <c:pt idx="2379">
                  <c:v>69.510000000000005</c:v>
                </c:pt>
                <c:pt idx="2380">
                  <c:v>69.16</c:v>
                </c:pt>
                <c:pt idx="2381">
                  <c:v>69.37</c:v>
                </c:pt>
                <c:pt idx="2382">
                  <c:v>67.7</c:v>
                </c:pt>
                <c:pt idx="2383">
                  <c:v>69.56</c:v>
                </c:pt>
                <c:pt idx="2384">
                  <c:v>69.86</c:v>
                </c:pt>
                <c:pt idx="2385">
                  <c:v>70.64</c:v>
                </c:pt>
                <c:pt idx="2386">
                  <c:v>69.790000000000006</c:v>
                </c:pt>
                <c:pt idx="2387">
                  <c:v>71.790000000000006</c:v>
                </c:pt>
                <c:pt idx="2388">
                  <c:v>71.8</c:v>
                </c:pt>
                <c:pt idx="2389">
                  <c:v>73.86</c:v>
                </c:pt>
                <c:pt idx="2390">
                  <c:v>72.989999999999995</c:v>
                </c:pt>
                <c:pt idx="2391">
                  <c:v>74.83</c:v>
                </c:pt>
                <c:pt idx="2392">
                  <c:v>75.75</c:v>
                </c:pt>
                <c:pt idx="2393">
                  <c:v>76.89</c:v>
                </c:pt>
                <c:pt idx="2394">
                  <c:v>75.42</c:v>
                </c:pt>
                <c:pt idx="2395">
                  <c:v>74.150000000000006</c:v>
                </c:pt>
                <c:pt idx="2396">
                  <c:v>75.75</c:v>
                </c:pt>
                <c:pt idx="2397">
                  <c:v>75.349999999999994</c:v>
                </c:pt>
                <c:pt idx="2398">
                  <c:v>75.63</c:v>
                </c:pt>
                <c:pt idx="2399">
                  <c:v>77.069999999999993</c:v>
                </c:pt>
                <c:pt idx="2400">
                  <c:v>78.739999999999995</c:v>
                </c:pt>
                <c:pt idx="2401">
                  <c:v>79.63</c:v>
                </c:pt>
                <c:pt idx="2402">
                  <c:v>78.78</c:v>
                </c:pt>
                <c:pt idx="2403">
                  <c:v>80.09</c:v>
                </c:pt>
                <c:pt idx="2404">
                  <c:v>80.58</c:v>
                </c:pt>
                <c:pt idx="2405">
                  <c:v>81.8</c:v>
                </c:pt>
                <c:pt idx="2406">
                  <c:v>81.37</c:v>
                </c:pt>
                <c:pt idx="2407">
                  <c:v>79.489999999999995</c:v>
                </c:pt>
                <c:pt idx="2408">
                  <c:v>81.55</c:v>
                </c:pt>
                <c:pt idx="2409">
                  <c:v>82.82</c:v>
                </c:pt>
                <c:pt idx="2410">
                  <c:v>81.94</c:v>
                </c:pt>
                <c:pt idx="2411">
                  <c:v>82.92</c:v>
                </c:pt>
                <c:pt idx="2412">
                  <c:v>84.4</c:v>
                </c:pt>
                <c:pt idx="2413">
                  <c:v>82.82</c:v>
                </c:pt>
                <c:pt idx="2414">
                  <c:v>83.19</c:v>
                </c:pt>
                <c:pt idx="2415">
                  <c:v>82.51</c:v>
                </c:pt>
                <c:pt idx="2416">
                  <c:v>80.989999999999995</c:v>
                </c:pt>
                <c:pt idx="2417">
                  <c:v>79.38</c:v>
                </c:pt>
                <c:pt idx="2418">
                  <c:v>80.39</c:v>
                </c:pt>
                <c:pt idx="2419">
                  <c:v>81.25</c:v>
                </c:pt>
                <c:pt idx="2420">
                  <c:v>80.72</c:v>
                </c:pt>
                <c:pt idx="2421">
                  <c:v>80.349999999999994</c:v>
                </c:pt>
                <c:pt idx="2422">
                  <c:v>78.89</c:v>
                </c:pt>
                <c:pt idx="2423">
                  <c:v>79.05</c:v>
                </c:pt>
                <c:pt idx="2424">
                  <c:v>79.83</c:v>
                </c:pt>
                <c:pt idx="2425">
                  <c:v>80.099999999999994</c:v>
                </c:pt>
                <c:pt idx="2426">
                  <c:v>81.16</c:v>
                </c:pt>
                <c:pt idx="2427">
                  <c:v>81.63</c:v>
                </c:pt>
                <c:pt idx="2428">
                  <c:v>83.63</c:v>
                </c:pt>
                <c:pt idx="2429">
                  <c:v>85.55</c:v>
                </c:pt>
                <c:pt idx="2430">
                  <c:v>86.69</c:v>
                </c:pt>
                <c:pt idx="2431">
                  <c:v>87.54</c:v>
                </c:pt>
                <c:pt idx="2432">
                  <c:v>86.87</c:v>
                </c:pt>
                <c:pt idx="2433">
                  <c:v>87.51</c:v>
                </c:pt>
                <c:pt idx="2434">
                  <c:v>87.29</c:v>
                </c:pt>
                <c:pt idx="2435">
                  <c:v>88.84</c:v>
                </c:pt>
                <c:pt idx="2436">
                  <c:v>88.52</c:v>
                </c:pt>
                <c:pt idx="2437">
                  <c:v>90.16</c:v>
                </c:pt>
                <c:pt idx="2438">
                  <c:v>90.77</c:v>
                </c:pt>
                <c:pt idx="2439">
                  <c:v>91.48</c:v>
                </c:pt>
                <c:pt idx="2440">
                  <c:v>91.2</c:v>
                </c:pt>
                <c:pt idx="2441">
                  <c:v>90.28</c:v>
                </c:pt>
                <c:pt idx="2442">
                  <c:v>89.63</c:v>
                </c:pt>
                <c:pt idx="2443">
                  <c:v>90.03</c:v>
                </c:pt>
                <c:pt idx="2444">
                  <c:v>89.68</c:v>
                </c:pt>
                <c:pt idx="2445">
                  <c:v>90.39</c:v>
                </c:pt>
                <c:pt idx="2446">
                  <c:v>93.68</c:v>
                </c:pt>
                <c:pt idx="2447">
                  <c:v>91.71</c:v>
                </c:pt>
                <c:pt idx="2448">
                  <c:v>90.79</c:v>
                </c:pt>
                <c:pt idx="2449">
                  <c:v>88.82</c:v>
                </c:pt>
                <c:pt idx="2450">
                  <c:v>89.23</c:v>
                </c:pt>
                <c:pt idx="2451">
                  <c:v>84.22</c:v>
                </c:pt>
                <c:pt idx="2452">
                  <c:v>82.31</c:v>
                </c:pt>
                <c:pt idx="2453">
                  <c:v>82.79</c:v>
                </c:pt>
                <c:pt idx="2454">
                  <c:v>86.38</c:v>
                </c:pt>
                <c:pt idx="2455">
                  <c:v>85.97</c:v>
                </c:pt>
                <c:pt idx="2456">
                  <c:v>83.49</c:v>
                </c:pt>
                <c:pt idx="2457">
                  <c:v>82.91</c:v>
                </c:pt>
                <c:pt idx="2458">
                  <c:v>87.69</c:v>
                </c:pt>
                <c:pt idx="2459">
                  <c:v>86.66</c:v>
                </c:pt>
                <c:pt idx="2460">
                  <c:v>86.66</c:v>
                </c:pt>
                <c:pt idx="2461">
                  <c:v>88.32</c:v>
                </c:pt>
                <c:pt idx="2462">
                  <c:v>89.37</c:v>
                </c:pt>
                <c:pt idx="2463">
                  <c:v>88.75</c:v>
                </c:pt>
                <c:pt idx="2464">
                  <c:v>85.49</c:v>
                </c:pt>
                <c:pt idx="2465">
                  <c:v>83.74</c:v>
                </c:pt>
                <c:pt idx="2466">
                  <c:v>85.39</c:v>
                </c:pt>
                <c:pt idx="2467">
                  <c:v>83.21</c:v>
                </c:pt>
                <c:pt idx="2468">
                  <c:v>85.54</c:v>
                </c:pt>
                <c:pt idx="2469">
                  <c:v>82.31</c:v>
                </c:pt>
                <c:pt idx="2470">
                  <c:v>81.02</c:v>
                </c:pt>
                <c:pt idx="2471">
                  <c:v>80.44</c:v>
                </c:pt>
                <c:pt idx="2472">
                  <c:v>82.46</c:v>
                </c:pt>
                <c:pt idx="2473">
                  <c:v>80.510000000000005</c:v>
                </c:pt>
                <c:pt idx="2474">
                  <c:v>80.819999999999993</c:v>
                </c:pt>
                <c:pt idx="2475">
                  <c:v>77.37</c:v>
                </c:pt>
                <c:pt idx="2476">
                  <c:v>75.33</c:v>
                </c:pt>
                <c:pt idx="2477">
                  <c:v>75.739999999999995</c:v>
                </c:pt>
                <c:pt idx="2478">
                  <c:v>77.17</c:v>
                </c:pt>
                <c:pt idx="2479">
                  <c:v>78.260000000000005</c:v>
                </c:pt>
                <c:pt idx="2480">
                  <c:v>78.260000000000005</c:v>
                </c:pt>
                <c:pt idx="2481">
                  <c:v>76.66</c:v>
                </c:pt>
                <c:pt idx="2482">
                  <c:v>72.900000000000006</c:v>
                </c:pt>
                <c:pt idx="2483">
                  <c:v>75.89</c:v>
                </c:pt>
                <c:pt idx="2484">
                  <c:v>77.599999999999994</c:v>
                </c:pt>
                <c:pt idx="2485">
                  <c:v>77.77</c:v>
                </c:pt>
                <c:pt idx="2486">
                  <c:v>77.099999999999994</c:v>
                </c:pt>
                <c:pt idx="2487">
                  <c:v>76.349999999999994</c:v>
                </c:pt>
                <c:pt idx="2488">
                  <c:v>75.540000000000006</c:v>
                </c:pt>
                <c:pt idx="2489">
                  <c:v>74.86</c:v>
                </c:pt>
                <c:pt idx="2490">
                  <c:v>76.41</c:v>
                </c:pt>
                <c:pt idx="2491">
                  <c:v>77.86</c:v>
                </c:pt>
                <c:pt idx="2492">
                  <c:v>75.959999999999994</c:v>
                </c:pt>
                <c:pt idx="2493">
                  <c:v>74.069999999999993</c:v>
                </c:pt>
                <c:pt idx="2494">
                  <c:v>73.040000000000006</c:v>
                </c:pt>
                <c:pt idx="2495">
                  <c:v>72.319999999999993</c:v>
                </c:pt>
                <c:pt idx="2496">
                  <c:v>69.38</c:v>
                </c:pt>
                <c:pt idx="2497">
                  <c:v>69.34</c:v>
                </c:pt>
                <c:pt idx="2498">
                  <c:v>71.23</c:v>
                </c:pt>
                <c:pt idx="2499">
                  <c:v>71.319999999999993</c:v>
                </c:pt>
                <c:pt idx="2500">
                  <c:v>68.61</c:v>
                </c:pt>
                <c:pt idx="2501">
                  <c:v>69.47</c:v>
                </c:pt>
                <c:pt idx="2502">
                  <c:v>71.58</c:v>
                </c:pt>
                <c:pt idx="2503">
                  <c:v>71.430000000000007</c:v>
                </c:pt>
                <c:pt idx="2504">
                  <c:v>72.47</c:v>
                </c:pt>
                <c:pt idx="2505">
                  <c:v>73.44</c:v>
                </c:pt>
                <c:pt idx="2506">
                  <c:v>74.22</c:v>
                </c:pt>
                <c:pt idx="2507">
                  <c:v>73.89</c:v>
                </c:pt>
                <c:pt idx="2508">
                  <c:v>73.56</c:v>
                </c:pt>
                <c:pt idx="2509">
                  <c:v>75.569999999999993</c:v>
                </c:pt>
                <c:pt idx="2510">
                  <c:v>74.11</c:v>
                </c:pt>
                <c:pt idx="2511">
                  <c:v>71.77</c:v>
                </c:pt>
                <c:pt idx="2512">
                  <c:v>71.650000000000006</c:v>
                </c:pt>
                <c:pt idx="2513" formatCode="0.00">
                  <c:v>73.50673968456654</c:v>
                </c:pt>
                <c:pt idx="2514" formatCode="0.00">
                  <c:v>73.325651941969667</c:v>
                </c:pt>
                <c:pt idx="2515" formatCode="0.00">
                  <c:v>74.097147620141101</c:v>
                </c:pt>
                <c:pt idx="2516" formatCode="0.00">
                  <c:v>73.760335087802844</c:v>
                </c:pt>
                <c:pt idx="2517" formatCode="0.00">
                  <c:v>73.438594813696383</c:v>
                </c:pt>
                <c:pt idx="2518" formatCode="0.00">
                  <c:v>73.784164834142899</c:v>
                </c:pt>
                <c:pt idx="2519" formatCode="0.00">
                  <c:v>72.082633118323514</c:v>
                </c:pt>
                <c:pt idx="2520" formatCode="0.00">
                  <c:v>70.872380723923868</c:v>
                </c:pt>
                <c:pt idx="2521" formatCode="0.00">
                  <c:v>70.5062929240095</c:v>
                </c:pt>
                <c:pt idx="2522" formatCode="0.00">
                  <c:v>71.546901135115746</c:v>
                </c:pt>
                <c:pt idx="2523" formatCode="0.00">
                  <c:v>73.51051182390367</c:v>
                </c:pt>
                <c:pt idx="2524" formatCode="0.00">
                  <c:v>74.017189554817307</c:v>
                </c:pt>
                <c:pt idx="2525" formatCode="0.00">
                  <c:v>73.301638032924146</c:v>
                </c:pt>
                <c:pt idx="2526" formatCode="0.00">
                  <c:v>73.086099220235297</c:v>
                </c:pt>
                <c:pt idx="2527" formatCode="0.00">
                  <c:v>73.532930739203351</c:v>
                </c:pt>
                <c:pt idx="2528" formatCode="0.00">
                  <c:v>75.529461602944409</c:v>
                </c:pt>
                <c:pt idx="2529" formatCode="0.00">
                  <c:v>75.616361521783062</c:v>
                </c:pt>
                <c:pt idx="2530" formatCode="0.00">
                  <c:v>77.413315388853547</c:v>
                </c:pt>
                <c:pt idx="2531" formatCode="0.00">
                  <c:v>75.728170364602349</c:v>
                </c:pt>
                <c:pt idx="2532" formatCode="0.00">
                  <c:v>75.650081395198669</c:v>
                </c:pt>
                <c:pt idx="2533" formatCode="0.00">
                  <c:v>77.368528087557294</c:v>
                </c:pt>
                <c:pt idx="2534" formatCode="0.00">
                  <c:v>77.412589961216923</c:v>
                </c:pt>
                <c:pt idx="2535" formatCode="0.00">
                  <c:v>77.899213160671295</c:v>
                </c:pt>
                <c:pt idx="2536" formatCode="0.00">
                  <c:v>79.953693241525954</c:v>
                </c:pt>
                <c:pt idx="2537" formatCode="0.00">
                  <c:v>80.557898489126998</c:v>
                </c:pt>
                <c:pt idx="2538" formatCode="0.00">
                  <c:v>79.271069030767919</c:v>
                </c:pt>
                <c:pt idx="2539" formatCode="0.00">
                  <c:v>78.872522422529158</c:v>
                </c:pt>
                <c:pt idx="2540" formatCode="0.00">
                  <c:v>87.192255322023314</c:v>
                </c:pt>
                <c:pt idx="2541" formatCode="0.00">
                  <c:v>83.273483618824585</c:v>
                </c:pt>
                <c:pt idx="2542" formatCode="0.00">
                  <c:v>78.195474093265702</c:v>
                </c:pt>
                <c:pt idx="2543" formatCode="0.00">
                  <c:v>77.138236764452131</c:v>
                </c:pt>
                <c:pt idx="2544" formatCode="0.00">
                  <c:v>77.950711923262162</c:v>
                </c:pt>
                <c:pt idx="2545" formatCode="0.00">
                  <c:v>76.692076324763775</c:v>
                </c:pt>
                <c:pt idx="2546" formatCode="0.00">
                  <c:v>78.189752886130549</c:v>
                </c:pt>
                <c:pt idx="2547" formatCode="0.00">
                  <c:v>76.978058708536594</c:v>
                </c:pt>
                <c:pt idx="2548" formatCode="0.00">
                  <c:v>77.879311630075065</c:v>
                </c:pt>
                <c:pt idx="2549" formatCode="0.00">
                  <c:v>78.756869041798552</c:v>
                </c:pt>
                <c:pt idx="2550" formatCode="0.00">
                  <c:v>79.74324150165576</c:v>
                </c:pt>
                <c:pt idx="2551" formatCode="0.00">
                  <c:v>81.956783677401404</c:v>
                </c:pt>
                <c:pt idx="2552" formatCode="0.00">
                  <c:v>82.35181021706164</c:v>
                </c:pt>
                <c:pt idx="2553" formatCode="0.00">
                  <c:v>80.880223694667848</c:v>
                </c:pt>
                <c:pt idx="2554" formatCode="0.00">
                  <c:v>80.925895937799794</c:v>
                </c:pt>
                <c:pt idx="2555" formatCode="0.00">
                  <c:v>84.118389363729833</c:v>
                </c:pt>
                <c:pt idx="2556" formatCode="0.00">
                  <c:v>84.608592649260174</c:v>
                </c:pt>
                <c:pt idx="2557" formatCode="0.00">
                  <c:v>82.479873961283175</c:v>
                </c:pt>
                <c:pt idx="2558" formatCode="0.00">
                  <c:v>80.690968518195248</c:v>
                </c:pt>
                <c:pt idx="2559" formatCode="0.00">
                  <c:v>80.194665416881435</c:v>
                </c:pt>
                <c:pt idx="2560" formatCode="0.00">
                  <c:v>81.798682170191327</c:v>
                </c:pt>
                <c:pt idx="2561" formatCode="0.00">
                  <c:v>81.322628077933842</c:v>
                </c:pt>
                <c:pt idx="2562" formatCode="0.00">
                  <c:v>82.125269952657959</c:v>
                </c:pt>
                <c:pt idx="2563" formatCode="0.00">
                  <c:v>81.133050311106729</c:v>
                </c:pt>
                <c:pt idx="2564" formatCode="0.00">
                  <c:v>81.479727551689862</c:v>
                </c:pt>
                <c:pt idx="2565" formatCode="0.00">
                  <c:v>82.039845383191178</c:v>
                </c:pt>
                <c:pt idx="2566" formatCode="0.00">
                  <c:v>85.05365279692731</c:v>
                </c:pt>
                <c:pt idx="2567" formatCode="0.00">
                  <c:v>81.100882541524044</c:v>
                </c:pt>
                <c:pt idx="2568" formatCode="0.00">
                  <c:v>80.051454427656566</c:v>
                </c:pt>
                <c:pt idx="2569" formatCode="0.00">
                  <c:v>81.277570610209906</c:v>
                </c:pt>
                <c:pt idx="2570" formatCode="0.00">
                  <c:v>80.345125380553654</c:v>
                </c:pt>
                <c:pt idx="2571" formatCode="0.00">
                  <c:v>81.751376535084418</c:v>
                </c:pt>
                <c:pt idx="2572" formatCode="0.00">
                  <c:v>80.083791382592693</c:v>
                </c:pt>
                <c:pt idx="2573" formatCode="0.00">
                  <c:v>79.64055468687323</c:v>
                </c:pt>
                <c:pt idx="2574" formatCode="0.00">
                  <c:v>80.644742600182326</c:v>
                </c:pt>
                <c:pt idx="2575" formatCode="0.00">
                  <c:v>81.65928428831333</c:v>
                </c:pt>
                <c:pt idx="2576" formatCode="0.00">
                  <c:v>82.530353837619415</c:v>
                </c:pt>
                <c:pt idx="2577" formatCode="0.00">
                  <c:v>85.119517835359517</c:v>
                </c:pt>
                <c:pt idx="2578" formatCode="0.00">
                  <c:v>85.137484930696473</c:v>
                </c:pt>
                <c:pt idx="2579" formatCode="0.00">
                  <c:v>85.895515003426894</c:v>
                </c:pt>
                <c:pt idx="2580" formatCode="0.00">
                  <c:v>87.114418281189231</c:v>
                </c:pt>
                <c:pt idx="2581" formatCode="0.00">
                  <c:v>88.794883004834006</c:v>
                </c:pt>
                <c:pt idx="2582" formatCode="0.00">
                  <c:v>90.266061428083162</c:v>
                </c:pt>
                <c:pt idx="2583" formatCode="0.00">
                  <c:v>90.446436122440417</c:v>
                </c:pt>
                <c:pt idx="2584" formatCode="0.00">
                  <c:v>89.017912233792302</c:v>
                </c:pt>
                <c:pt idx="2585" formatCode="0.00">
                  <c:v>86.788368690919555</c:v>
                </c:pt>
                <c:pt idx="2586" formatCode="0.00">
                  <c:v>87.788516718586138</c:v>
                </c:pt>
                <c:pt idx="2587" formatCode="0.00">
                  <c:v>81.033518114199694</c:v>
                </c:pt>
                <c:pt idx="2588" formatCode="0.00">
                  <c:v>85.090102015988819</c:v>
                </c:pt>
                <c:pt idx="2589" formatCode="0.00">
                  <c:v>85.011746688742718</c:v>
                </c:pt>
                <c:pt idx="2590" formatCode="0.00">
                  <c:v>84.541124311147101</c:v>
                </c:pt>
                <c:pt idx="2591" formatCode="0.00">
                  <c:v>81.857173944609329</c:v>
                </c:pt>
                <c:pt idx="2592" formatCode="0.00">
                  <c:v>80.68123505510782</c:v>
                </c:pt>
                <c:pt idx="2593" formatCode="0.00">
                  <c:v>75.770259135855639</c:v>
                </c:pt>
                <c:pt idx="2594" formatCode="0.00">
                  <c:v>73.709358982772486</c:v>
                </c:pt>
                <c:pt idx="2595" formatCode="0.00">
                  <c:v>73.962505269672079</c:v>
                </c:pt>
                <c:pt idx="2596" formatCode="0.00">
                  <c:v>73.801992014247929</c:v>
                </c:pt>
                <c:pt idx="2597" formatCode="0.00">
                  <c:v>73.248398083241312</c:v>
                </c:pt>
                <c:pt idx="2598" formatCode="0.00">
                  <c:v>73.50515336274438</c:v>
                </c:pt>
                <c:pt idx="2599" formatCode="0.00">
                  <c:v>72.025279688988832</c:v>
                </c:pt>
                <c:pt idx="2600" formatCode="0.00">
                  <c:v>71.671304069924147</c:v>
                </c:pt>
                <c:pt idx="2601" formatCode="0.00">
                  <c:v>70.494676332327174</c:v>
                </c:pt>
                <c:pt idx="2602" formatCode="0.00">
                  <c:v>71.038600137226368</c:v>
                </c:pt>
                <c:pt idx="2603" formatCode="0.00">
                  <c:v>70.883480205154399</c:v>
                </c:pt>
                <c:pt idx="2604" formatCode="0.00">
                  <c:v>70.32154535892883</c:v>
                </c:pt>
                <c:pt idx="2605" formatCode="0.00">
                  <c:v>67.556655051111818</c:v>
                </c:pt>
                <c:pt idx="2606" formatCode="0.00">
                  <c:v>67.504998600499434</c:v>
                </c:pt>
                <c:pt idx="2607" formatCode="0.00">
                  <c:v>67.286620945782175</c:v>
                </c:pt>
                <c:pt idx="2608" formatCode="0.00">
                  <c:v>66.245727539917425</c:v>
                </c:pt>
                <c:pt idx="2609" formatCode="0.00">
                  <c:v>68.073735947755182</c:v>
                </c:pt>
                <c:pt idx="2610" formatCode="0.00">
                  <c:v>70.388105075084837</c:v>
                </c:pt>
                <c:pt idx="2611" formatCode="0.00">
                  <c:v>79.597835328457222</c:v>
                </c:pt>
                <c:pt idx="2612" formatCode="0.00">
                  <c:v>78.864427736652061</c:v>
                </c:pt>
                <c:pt idx="2613" formatCode="0.00">
                  <c:v>79.577277725936753</c:v>
                </c:pt>
                <c:pt idx="2614" formatCode="0.00">
                  <c:v>79.523996742021211</c:v>
                </c:pt>
                <c:pt idx="2615" formatCode="0.00">
                  <c:v>78.655510642149224</c:v>
                </c:pt>
                <c:pt idx="2616" formatCode="0.00">
                  <c:v>79.394614465610971</c:v>
                </c:pt>
                <c:pt idx="2617" formatCode="0.00">
                  <c:v>79.473324297560708</c:v>
                </c:pt>
                <c:pt idx="2618" formatCode="0.00">
                  <c:v>75.681205613438166</c:v>
                </c:pt>
                <c:pt idx="2619" formatCode="0.00">
                  <c:v>76.029761087696428</c:v>
                </c:pt>
                <c:pt idx="2620" formatCode="0.00">
                  <c:v>74.275787133211068</c:v>
                </c:pt>
                <c:pt idx="2621" formatCode="0.00">
                  <c:v>73.557876796480187</c:v>
                </c:pt>
                <c:pt idx="2622" formatCode="0.00">
                  <c:v>73.436435870303384</c:v>
                </c:pt>
                <c:pt idx="2623" formatCode="0.00">
                  <c:v>75.366425370060398</c:v>
                </c:pt>
                <c:pt idx="2624" formatCode="0.00">
                  <c:v>75.053028071016357</c:v>
                </c:pt>
                <c:pt idx="2625" formatCode="0.00">
                  <c:v>74.439611658197649</c:v>
                </c:pt>
                <c:pt idx="2626" formatCode="0.00">
                  <c:v>76.556566746722567</c:v>
                </c:pt>
                <c:pt idx="2627" formatCode="0.00">
                  <c:v>74.218284777165664</c:v>
                </c:pt>
                <c:pt idx="2628" formatCode="0.00">
                  <c:v>76.293892921850869</c:v>
                </c:pt>
                <c:pt idx="2629" formatCode="0.00">
                  <c:v>76.53615129334699</c:v>
                </c:pt>
                <c:pt idx="2630" formatCode="0.00">
                  <c:v>76.364597815695305</c:v>
                </c:pt>
                <c:pt idx="2631" formatCode="0.00">
                  <c:v>78.388481591018845</c:v>
                </c:pt>
                <c:pt idx="2632" formatCode="0.00">
                  <c:v>79.299967833546248</c:v>
                </c:pt>
                <c:pt idx="2633" formatCode="0.00">
                  <c:v>79.238736207768852</c:v>
                </c:pt>
                <c:pt idx="2634" formatCode="0.00">
                  <c:v>78.481673144240816</c:v>
                </c:pt>
                <c:pt idx="2635" formatCode="0.00">
                  <c:v>79.07804754199843</c:v>
                </c:pt>
                <c:pt idx="2636" formatCode="0.00">
                  <c:v>79.78069376657929</c:v>
                </c:pt>
                <c:pt idx="2637" formatCode="0.00">
                  <c:v>78.743047681433353</c:v>
                </c:pt>
                <c:pt idx="2638" formatCode="0.00">
                  <c:v>78.26329553787572</c:v>
                </c:pt>
                <c:pt idx="2639" formatCode="0.00">
                  <c:v>77.561715540240954</c:v>
                </c:pt>
                <c:pt idx="2640" formatCode="0.00">
                  <c:v>75.169498855993055</c:v>
                </c:pt>
                <c:pt idx="2641" formatCode="0.00">
                  <c:v>74.957113985487865</c:v>
                </c:pt>
                <c:pt idx="2642" formatCode="0.00">
                  <c:v>79.131896877288796</c:v>
                </c:pt>
                <c:pt idx="2643" formatCode="0.00">
                  <c:v>81.502807061352428</c:v>
                </c:pt>
                <c:pt idx="2644" formatCode="0.00">
                  <c:v>79.692422445860501</c:v>
                </c:pt>
                <c:pt idx="2645" formatCode="0.00">
                  <c:v>79.254333036291044</c:v>
                </c:pt>
                <c:pt idx="2646" formatCode="0.00">
                  <c:v>78.89818292022845</c:v>
                </c:pt>
                <c:pt idx="2647" formatCode="0.00">
                  <c:v>79.924899621958843</c:v>
                </c:pt>
                <c:pt idx="2648" formatCode="0.00">
                  <c:v>80.048390300931757</c:v>
                </c:pt>
                <c:pt idx="2649" formatCode="0.00">
                  <c:v>81.082743853763816</c:v>
                </c:pt>
                <c:pt idx="2650" formatCode="0.00">
                  <c:v>79.12273897558687</c:v>
                </c:pt>
                <c:pt idx="2651" formatCode="0.00">
                  <c:v>82.998951741663333</c:v>
                </c:pt>
                <c:pt idx="2652" formatCode="0.00">
                  <c:v>85.088552114238368</c:v>
                </c:pt>
                <c:pt idx="2653" formatCode="0.00">
                  <c:v>85.900921173742972</c:v>
                </c:pt>
                <c:pt idx="2654" formatCode="0.00">
                  <c:v>83.514779899657128</c:v>
                </c:pt>
                <c:pt idx="2655" formatCode="0.00">
                  <c:v>86.228318384807594</c:v>
                </c:pt>
                <c:pt idx="2656" formatCode="0.00">
                  <c:v>82.917552499054878</c:v>
                </c:pt>
                <c:pt idx="2657" formatCode="0.00">
                  <c:v>82.257182151325694</c:v>
                </c:pt>
                <c:pt idx="2658" formatCode="0.00">
                  <c:v>81.608308176989482</c:v>
                </c:pt>
                <c:pt idx="2659" formatCode="0.00">
                  <c:v>81.562711414793739</c:v>
                </c:pt>
                <c:pt idx="2660" formatCode="0.00">
                  <c:v>80.389553109774269</c:v>
                </c:pt>
                <c:pt idx="2661" formatCode="0.00">
                  <c:v>80.875950893404024</c:v>
                </c:pt>
                <c:pt idx="2662" formatCode="0.00">
                  <c:v>80.18686236982586</c:v>
                </c:pt>
                <c:pt idx="2663" formatCode="0.00">
                  <c:v>79.543731972925414</c:v>
                </c:pt>
                <c:pt idx="2664" formatCode="0.00">
                  <c:v>76.711622807345535</c:v>
                </c:pt>
                <c:pt idx="2665" formatCode="0.00">
                  <c:v>77.534473769869095</c:v>
                </c:pt>
                <c:pt idx="2666" formatCode="0.00">
                  <c:v>76.202420392768161</c:v>
                </c:pt>
                <c:pt idx="2667" formatCode="0.00">
                  <c:v>78.624722941994946</c:v>
                </c:pt>
                <c:pt idx="2668" formatCode="0.00">
                  <c:v>76.36898071527979</c:v>
                </c:pt>
                <c:pt idx="2669" formatCode="0.00">
                  <c:v>76.598393000042137</c:v>
                </c:pt>
                <c:pt idx="2670" formatCode="0.00">
                  <c:v>76.683119234144471</c:v>
                </c:pt>
                <c:pt idx="2671" formatCode="0.00">
                  <c:v>75.190178175337437</c:v>
                </c:pt>
                <c:pt idx="2672" formatCode="0.00">
                  <c:v>80.508359183974534</c:v>
                </c:pt>
                <c:pt idx="2673" formatCode="0.00">
                  <c:v>80.305037726484144</c:v>
                </c:pt>
                <c:pt idx="2674" formatCode="0.00">
                  <c:v>84.735268765008328</c:v>
                </c:pt>
                <c:pt idx="2675" formatCode="0.00">
                  <c:v>85.818773210339032</c:v>
                </c:pt>
                <c:pt idx="2676" formatCode="0.00">
                  <c:v>89.125273225914924</c:v>
                </c:pt>
                <c:pt idx="2677" formatCode="0.00">
                  <c:v>88.941944648405553</c:v>
                </c:pt>
                <c:pt idx="2678" formatCode="0.00">
                  <c:v>87.711311627091206</c:v>
                </c:pt>
                <c:pt idx="2679" formatCode="0.00">
                  <c:v>87.325758299975405</c:v>
                </c:pt>
                <c:pt idx="2680" formatCode="0.00">
                  <c:v>88.53583088522474</c:v>
                </c:pt>
                <c:pt idx="2681" formatCode="0.00">
                  <c:v>88.428026675628729</c:v>
                </c:pt>
                <c:pt idx="2682" formatCode="0.00">
                  <c:v>89.425446418966104</c:v>
                </c:pt>
                <c:pt idx="2683" formatCode="0.00">
                  <c:v>91.347085316849245</c:v>
                </c:pt>
                <c:pt idx="2684" formatCode="0.00">
                  <c:v>91.616244009317711</c:v>
                </c:pt>
                <c:pt idx="2685" formatCode="0.00">
                  <c:v>89.810890777428966</c:v>
                </c:pt>
                <c:pt idx="2686" formatCode="0.00">
                  <c:v>91.012951155111182</c:v>
                </c:pt>
                <c:pt idx="2687" formatCode="0.00">
                  <c:v>86.34621152833931</c:v>
                </c:pt>
                <c:pt idx="2688" formatCode="0.00">
                  <c:v>85.270884562571453</c:v>
                </c:pt>
                <c:pt idx="2689" formatCode="0.00">
                  <c:v>81.406317476834772</c:v>
                </c:pt>
                <c:pt idx="2690" formatCode="0.00">
                  <c:v>81.601502401933942</c:v>
                </c:pt>
                <c:pt idx="2691" formatCode="0.00">
                  <c:v>82.1528022313869</c:v>
                </c:pt>
                <c:pt idx="2692" formatCode="0.00">
                  <c:v>82.74445712309965</c:v>
                </c:pt>
                <c:pt idx="2693" formatCode="0.00">
                  <c:v>86.428126113622881</c:v>
                </c:pt>
                <c:pt idx="2694" formatCode="0.00">
                  <c:v>83.267290384941077</c:v>
                </c:pt>
                <c:pt idx="2695" formatCode="0.00">
                  <c:v>82.31276540586245</c:v>
                </c:pt>
                <c:pt idx="2696" formatCode="0.00">
                  <c:v>81.506598079287372</c:v>
                </c:pt>
                <c:pt idx="2697" formatCode="0.00">
                  <c:v>82.771502454627282</c:v>
                </c:pt>
                <c:pt idx="2698" formatCode="0.00">
                  <c:v>86.212804025364406</c:v>
                </c:pt>
                <c:pt idx="2699" formatCode="0.00">
                  <c:v>84.771917087623194</c:v>
                </c:pt>
                <c:pt idx="2700" formatCode="0.00">
                  <c:v>87.670183919853301</c:v>
                </c:pt>
                <c:pt idx="2701" formatCode="0.00">
                  <c:v>88.296636827552916</c:v>
                </c:pt>
                <c:pt idx="2702" formatCode="0.00">
                  <c:v>88.042873467597843</c:v>
                </c:pt>
                <c:pt idx="2703" formatCode="0.00">
                  <c:v>86.413327832453888</c:v>
                </c:pt>
                <c:pt idx="2704" formatCode="0.00">
                  <c:v>89.120334205747824</c:v>
                </c:pt>
                <c:pt idx="2705" formatCode="0.00">
                  <c:v>86.984497603148213</c:v>
                </c:pt>
                <c:pt idx="2706" formatCode="0.00">
                  <c:v>85.519868090706723</c:v>
                </c:pt>
                <c:pt idx="2707" formatCode="0.00">
                  <c:v>84.687833110235573</c:v>
                </c:pt>
                <c:pt idx="2708" formatCode="0.00">
                  <c:v>85.685455533376242</c:v>
                </c:pt>
                <c:pt idx="2709" formatCode="0.00">
                  <c:v>86.270991383992197</c:v>
                </c:pt>
                <c:pt idx="2710" formatCode="0.00">
                  <c:v>84.404629762179155</c:v>
                </c:pt>
                <c:pt idx="2711" formatCode="0.00">
                  <c:v>86.387770531516381</c:v>
                </c:pt>
                <c:pt idx="2712" formatCode="0.00">
                  <c:v>86.548730930584597</c:v>
                </c:pt>
                <c:pt idx="2713" formatCode="0.00">
                  <c:v>88.566741775761031</c:v>
                </c:pt>
                <c:pt idx="2714" formatCode="0.00">
                  <c:v>89.091038722899157</c:v>
                </c:pt>
                <c:pt idx="2715" formatCode="0.00">
                  <c:v>89.307923406069975</c:v>
                </c:pt>
                <c:pt idx="2716" formatCode="0.00">
                  <c:v>87.016480776007768</c:v>
                </c:pt>
                <c:pt idx="2717" formatCode="0.00">
                  <c:v>87.088501889370605</c:v>
                </c:pt>
                <c:pt idx="2718" formatCode="0.00">
                  <c:v>87.002730639836969</c:v>
                </c:pt>
                <c:pt idx="2719" formatCode="0.00">
                  <c:v>87.583746113471904</c:v>
                </c:pt>
                <c:pt idx="2720" formatCode="0.00">
                  <c:v>86.703007818784798</c:v>
                </c:pt>
                <c:pt idx="2721" formatCode="0.00">
                  <c:v>87.486848067602978</c:v>
                </c:pt>
                <c:pt idx="2722" formatCode="0.00">
                  <c:v>85.499780707929958</c:v>
                </c:pt>
                <c:pt idx="2723" formatCode="0.00">
                  <c:v>93.327026665652241</c:v>
                </c:pt>
                <c:pt idx="2724" formatCode="0.00">
                  <c:v>94.458416709747254</c:v>
                </c:pt>
                <c:pt idx="2725" formatCode="0.00">
                  <c:v>93.616514630916484</c:v>
                </c:pt>
                <c:pt idx="2726" formatCode="0.00">
                  <c:v>94.716550413480007</c:v>
                </c:pt>
                <c:pt idx="2727" formatCode="0.00">
                  <c:v>89.339567010512667</c:v>
                </c:pt>
                <c:pt idx="2728" formatCode="0.00">
                  <c:v>88.722474550312853</c:v>
                </c:pt>
                <c:pt idx="2729" formatCode="0.00">
                  <c:v>87.45831938380411</c:v>
                </c:pt>
                <c:pt idx="2730" formatCode="0.00">
                  <c:v>87.616375918835629</c:v>
                </c:pt>
                <c:pt idx="2731" formatCode="0.00">
                  <c:v>85.790235595130611</c:v>
                </c:pt>
                <c:pt idx="2732" formatCode="0.00">
                  <c:v>85.88803071045885</c:v>
                </c:pt>
                <c:pt idx="2733" formatCode="0.00">
                  <c:v>86.133592115836052</c:v>
                </c:pt>
                <c:pt idx="2734" formatCode="0.00">
                  <c:v>84.773532271434192</c:v>
                </c:pt>
                <c:pt idx="2735" formatCode="0.00">
                  <c:v>84.865905338167906</c:v>
                </c:pt>
                <c:pt idx="2736" formatCode="0.00">
                  <c:v>88.419664999308424</c:v>
                </c:pt>
                <c:pt idx="2737" formatCode="0.00">
                  <c:v>88.503913732514391</c:v>
                </c:pt>
                <c:pt idx="2738" formatCode="0.00">
                  <c:v>87.19273694236162</c:v>
                </c:pt>
                <c:pt idx="2739" formatCode="0.00">
                  <c:v>87.172857120673484</c:v>
                </c:pt>
                <c:pt idx="2740" formatCode="0.00">
                  <c:v>87.427077460796454</c:v>
                </c:pt>
                <c:pt idx="2741" formatCode="0.00">
                  <c:v>88.550912689805486</c:v>
                </c:pt>
                <c:pt idx="2742" formatCode="0.00">
                  <c:v>87.799295893958018</c:v>
                </c:pt>
                <c:pt idx="2743" formatCode="0.00">
                  <c:v>85.851764859287925</c:v>
                </c:pt>
                <c:pt idx="2744" formatCode="0.00">
                  <c:v>85.921052493520946</c:v>
                </c:pt>
                <c:pt idx="2745" formatCode="0.00">
                  <c:v>85.998529450292224</c:v>
                </c:pt>
                <c:pt idx="2746" formatCode="0.00">
                  <c:v>88.144882556943827</c:v>
                </c:pt>
                <c:pt idx="2747" formatCode="0.00">
                  <c:v>84.92206556481004</c:v>
                </c:pt>
                <c:pt idx="2748" formatCode="0.00">
                  <c:v>84.396446311973335</c:v>
                </c:pt>
                <c:pt idx="2749" formatCode="0.00">
                  <c:v>85.041719315774699</c:v>
                </c:pt>
                <c:pt idx="2750" formatCode="0.00">
                  <c:v>84.7745018392758</c:v>
                </c:pt>
                <c:pt idx="2751" formatCode="0.00">
                  <c:v>84.564401487535335</c:v>
                </c:pt>
                <c:pt idx="2752" formatCode="0.00">
                  <c:v>85.81259168060194</c:v>
                </c:pt>
                <c:pt idx="2753" formatCode="0.00">
                  <c:v>86.196026032274119</c:v>
                </c:pt>
                <c:pt idx="2754" formatCode="0.00">
                  <c:v>82.801979282373495</c:v>
                </c:pt>
                <c:pt idx="2755" formatCode="0.00">
                  <c:v>83.682731173283187</c:v>
                </c:pt>
                <c:pt idx="2756" formatCode="0.00">
                  <c:v>84.847843996471639</c:v>
                </c:pt>
                <c:pt idx="2757" formatCode="0.00">
                  <c:v>84.462860068078697</c:v>
                </c:pt>
                <c:pt idx="2758" formatCode="0.00">
                  <c:v>85.003220984149266</c:v>
                </c:pt>
                <c:pt idx="2759" formatCode="0.00">
                  <c:v>85.820418177715609</c:v>
                </c:pt>
                <c:pt idx="2760" formatCode="0.00">
                  <c:v>87.21844032638559</c:v>
                </c:pt>
                <c:pt idx="2761" formatCode="0.00">
                  <c:v>87.513888808125742</c:v>
                </c:pt>
                <c:pt idx="2762" formatCode="0.00">
                  <c:v>88.697292317905408</c:v>
                </c:pt>
                <c:pt idx="2763" formatCode="0.00">
                  <c:v>92.097768743931113</c:v>
                </c:pt>
                <c:pt idx="2764" formatCode="0.00">
                  <c:v>96.464057036182197</c:v>
                </c:pt>
                <c:pt idx="2765" formatCode="0.00">
                  <c:v>94.574816703660517</c:v>
                </c:pt>
                <c:pt idx="2766" formatCode="0.00">
                  <c:v>99.436555004793462</c:v>
                </c:pt>
                <c:pt idx="2767" formatCode="0.00">
                  <c:v>100.49626603054107</c:v>
                </c:pt>
                <c:pt idx="2768" formatCode="0.00">
                  <c:v>100.52814767022431</c:v>
                </c:pt>
                <c:pt idx="2769" formatCode="0.00">
                  <c:v>100.06698124368991</c:v>
                </c:pt>
                <c:pt idx="2770" formatCode="0.00">
                  <c:v>92.256977287659637</c:v>
                </c:pt>
                <c:pt idx="2771" formatCode="0.00">
                  <c:v>91.79778943458065</c:v>
                </c:pt>
                <c:pt idx="2772" formatCode="0.00">
                  <c:v>91.586103824973847</c:v>
                </c:pt>
                <c:pt idx="2773" formatCode="0.00">
                  <c:v>91.251201060487944</c:v>
                </c:pt>
                <c:pt idx="2774" formatCode="0.00">
                  <c:v>84.938834103944757</c:v>
                </c:pt>
                <c:pt idx="2775" formatCode="0.00">
                  <c:v>83.352486272571156</c:v>
                </c:pt>
                <c:pt idx="2776" formatCode="0.00">
                  <c:v>81.646542367638986</c:v>
                </c:pt>
                <c:pt idx="2777" formatCode="0.00">
                  <c:v>86.805732788746155</c:v>
                </c:pt>
                <c:pt idx="2778" formatCode="0.00">
                  <c:v>86.295579536487296</c:v>
                </c:pt>
                <c:pt idx="2779" formatCode="0.00">
                  <c:v>84.596719054403422</c:v>
                </c:pt>
                <c:pt idx="2780" formatCode="0.00">
                  <c:v>85.139972181792245</c:v>
                </c:pt>
                <c:pt idx="2781" formatCode="0.00">
                  <c:v>87.281000257983479</c:v>
                </c:pt>
                <c:pt idx="2782" formatCode="0.00">
                  <c:v>87.915351512183904</c:v>
                </c:pt>
                <c:pt idx="2783" formatCode="0.00">
                  <c:v>88.73458194929843</c:v>
                </c:pt>
                <c:pt idx="2784" formatCode="0.00">
                  <c:v>84.048690874390218</c:v>
                </c:pt>
                <c:pt idx="2785" formatCode="0.00">
                  <c:v>85.569448213349389</c:v>
                </c:pt>
                <c:pt idx="2786" formatCode="0.00">
                  <c:v>86.15122828587468</c:v>
                </c:pt>
                <c:pt idx="2787" formatCode="0.00">
                  <c:v>85.854739841413007</c:v>
                </c:pt>
                <c:pt idx="2788" formatCode="0.00">
                  <c:v>83.769691703025842</c:v>
                </c:pt>
                <c:pt idx="2789" formatCode="0.00">
                  <c:v>84.743208837860664</c:v>
                </c:pt>
                <c:pt idx="2790" formatCode="0.00">
                  <c:v>85.802163465740591</c:v>
                </c:pt>
                <c:pt idx="2791" formatCode="0.00">
                  <c:v>79.051898794385394</c:v>
                </c:pt>
                <c:pt idx="2792" formatCode="0.00">
                  <c:v>78.3493937894645</c:v>
                </c:pt>
                <c:pt idx="2793" formatCode="0.00">
                  <c:v>76.726026474519315</c:v>
                </c:pt>
                <c:pt idx="2794" formatCode="0.00">
                  <c:v>77.020184985167944</c:v>
                </c:pt>
                <c:pt idx="2795" formatCode="0.00">
                  <c:v>76.63054219381894</c:v>
                </c:pt>
                <c:pt idx="2796" formatCode="0.00">
                  <c:v>73.872397631612742</c:v>
                </c:pt>
                <c:pt idx="2797" formatCode="0.00">
                  <c:v>73.487338914811161</c:v>
                </c:pt>
                <c:pt idx="2798" formatCode="0.00">
                  <c:v>70.500458348381656</c:v>
                </c:pt>
                <c:pt idx="2799" formatCode="0.00">
                  <c:v>69.052171269224374</c:v>
                </c:pt>
                <c:pt idx="2800" formatCode="0.00">
                  <c:v>68.643577902534403</c:v>
                </c:pt>
                <c:pt idx="2801" formatCode="0.00">
                  <c:v>70.35467361166755</c:v>
                </c:pt>
                <c:pt idx="2802" formatCode="0.00">
                  <c:v>72.872854108331467</c:v>
                </c:pt>
                <c:pt idx="2803" formatCode="0.00">
                  <c:v>73.097808490239188</c:v>
                </c:pt>
                <c:pt idx="2804" formatCode="0.00">
                  <c:v>75.611131474301914</c:v>
                </c:pt>
                <c:pt idx="2805" formatCode="0.00">
                  <c:v>75.579060583122114</c:v>
                </c:pt>
                <c:pt idx="2806" formatCode="0.00">
                  <c:v>75.309774495587732</c:v>
                </c:pt>
                <c:pt idx="2807" formatCode="0.00">
                  <c:v>76.311625999593133</c:v>
                </c:pt>
                <c:pt idx="2808" formatCode="0.00">
                  <c:v>77.608548605277463</c:v>
                </c:pt>
                <c:pt idx="2809" formatCode="0.00">
                  <c:v>77.761310603469994</c:v>
                </c:pt>
                <c:pt idx="2810" formatCode="0.00">
                  <c:v>79.149459365846724</c:v>
                </c:pt>
                <c:pt idx="2811" formatCode="0.00">
                  <c:v>79.286537051107743</c:v>
                </c:pt>
                <c:pt idx="2812" formatCode="0.00">
                  <c:v>79.643606614071302</c:v>
                </c:pt>
                <c:pt idx="2813" formatCode="0.00">
                  <c:v>76.436318153400379</c:v>
                </c:pt>
                <c:pt idx="2814" formatCode="0.00">
                  <c:v>74.102863098744692</c:v>
                </c:pt>
                <c:pt idx="2815" formatCode="0.00">
                  <c:v>74.903973046943506</c:v>
                </c:pt>
                <c:pt idx="2816" formatCode="0.00">
                  <c:v>75.523906995094137</c:v>
                </c:pt>
                <c:pt idx="2817" formatCode="0.00">
                  <c:v>77.307585941011524</c:v>
                </c:pt>
                <c:pt idx="2818" formatCode="0.00">
                  <c:v>78.910493877635389</c:v>
                </c:pt>
                <c:pt idx="2819" formatCode="0.00">
                  <c:v>79.903545650874477</c:v>
                </c:pt>
                <c:pt idx="2820" formatCode="0.00">
                  <c:v>81.260495508034154</c:v>
                </c:pt>
                <c:pt idx="2821" formatCode="0.00">
                  <c:v>81.142177321336561</c:v>
                </c:pt>
                <c:pt idx="2822" formatCode="0.00">
                  <c:v>82.024340169895794</c:v>
                </c:pt>
                <c:pt idx="2823" formatCode="0.00">
                  <c:v>81.645725311508258</c:v>
                </c:pt>
                <c:pt idx="2824" formatCode="0.00">
                  <c:v>80.195645467945099</c:v>
                </c:pt>
                <c:pt idx="2825" formatCode="0.00">
                  <c:v>79.951342345489678</c:v>
                </c:pt>
                <c:pt idx="2826" formatCode="0.00">
                  <c:v>81.671090592289673</c:v>
                </c:pt>
                <c:pt idx="2827" formatCode="0.00">
                  <c:v>81.353091212201932</c:v>
                </c:pt>
                <c:pt idx="2828" formatCode="0.00">
                  <c:v>84.143406623666891</c:v>
                </c:pt>
                <c:pt idx="2829" formatCode="0.00">
                  <c:v>81.324990988985761</c:v>
                </c:pt>
                <c:pt idx="2830" formatCode="0.00">
                  <c:v>82.261850579307634</c:v>
                </c:pt>
                <c:pt idx="2831" formatCode="0.00">
                  <c:v>84.068662484972947</c:v>
                </c:pt>
                <c:pt idx="2832" formatCode="0.00">
                  <c:v>84.414646748730689</c:v>
                </c:pt>
                <c:pt idx="2833" formatCode="0.00">
                  <c:v>83.824219837043287</c:v>
                </c:pt>
                <c:pt idx="2834" formatCode="0.00">
                  <c:v>83.024913588089518</c:v>
                </c:pt>
                <c:pt idx="2835" formatCode="0.00">
                  <c:v>83.639687452062276</c:v>
                </c:pt>
                <c:pt idx="2836" formatCode="0.00">
                  <c:v>83.90016838074537</c:v>
                </c:pt>
                <c:pt idx="2837" formatCode="0.00">
                  <c:v>86.395074107007474</c:v>
                </c:pt>
                <c:pt idx="2838" formatCode="0.00">
                  <c:v>86.40302049796604</c:v>
                </c:pt>
                <c:pt idx="2839" formatCode="0.00">
                  <c:v>84.800908031887147</c:v>
                </c:pt>
                <c:pt idx="2840" formatCode="0.00">
                  <c:v>84.902133793921507</c:v>
                </c:pt>
                <c:pt idx="2841" formatCode="0.00">
                  <c:v>83.625973386953305</c:v>
                </c:pt>
                <c:pt idx="2842" formatCode="0.00">
                  <c:v>84.720174244342232</c:v>
                </c:pt>
                <c:pt idx="2843" formatCode="0.00">
                  <c:v>86.199748832249043</c:v>
                </c:pt>
                <c:pt idx="2844" formatCode="0.00">
                  <c:v>86.038360673529994</c:v>
                </c:pt>
                <c:pt idx="2845" formatCode="0.00">
                  <c:v>86.424292868863176</c:v>
                </c:pt>
                <c:pt idx="2846" formatCode="0.00">
                  <c:v>86.170324726265775</c:v>
                </c:pt>
                <c:pt idx="2847" formatCode="0.00">
                  <c:v>91.4096623185509</c:v>
                </c:pt>
                <c:pt idx="2848" formatCode="0.00">
                  <c:v>92.088288779403925</c:v>
                </c:pt>
                <c:pt idx="2849" formatCode="0.00">
                  <c:v>89.536349278172523</c:v>
                </c:pt>
                <c:pt idx="2850" formatCode="0.00">
                  <c:v>90.398309999105564</c:v>
                </c:pt>
                <c:pt idx="2851" formatCode="0.00">
                  <c:v>89.910368133930291</c:v>
                </c:pt>
                <c:pt idx="2852" formatCode="0.00">
                  <c:v>90.027546955349891</c:v>
                </c:pt>
                <c:pt idx="2853" formatCode="0.00">
                  <c:v>87.654105360800784</c:v>
                </c:pt>
                <c:pt idx="2854" formatCode="0.00">
                  <c:v>87.875824510387361</c:v>
                </c:pt>
                <c:pt idx="2855" formatCode="0.00">
                  <c:v>88.585510483076661</c:v>
                </c:pt>
                <c:pt idx="2856" formatCode="0.00">
                  <c:v>86.329037845323342</c:v>
                </c:pt>
                <c:pt idx="2857" formatCode="0.00">
                  <c:v>85.274545610866781</c:v>
                </c:pt>
                <c:pt idx="2858" formatCode="0.00">
                  <c:v>82.169031474084164</c:v>
                </c:pt>
                <c:pt idx="2859" formatCode="0.00">
                  <c:v>81.486208727337853</c:v>
                </c:pt>
                <c:pt idx="2860" formatCode="0.00">
                  <c:v>78.15256015452195</c:v>
                </c:pt>
                <c:pt idx="2861" formatCode="0.00">
                  <c:v>78.416945873433761</c:v>
                </c:pt>
                <c:pt idx="2862" formatCode="0.00">
                  <c:v>78.08170107636802</c:v>
                </c:pt>
                <c:pt idx="2863" formatCode="0.00">
                  <c:v>76.124797595222319</c:v>
                </c:pt>
                <c:pt idx="2864" formatCode="0.00">
                  <c:v>78.496372342390217</c:v>
                </c:pt>
                <c:pt idx="2865" formatCode="0.00">
                  <c:v>79.630136617752711</c:v>
                </c:pt>
                <c:pt idx="2866" formatCode="0.00">
                  <c:v>81.153989265690811</c:v>
                </c:pt>
                <c:pt idx="2867" formatCode="0.00">
                  <c:v>80.702249807669205</c:v>
                </c:pt>
                <c:pt idx="2868" formatCode="0.00">
                  <c:v>80.902575427519608</c:v>
                </c:pt>
                <c:pt idx="2869" formatCode="0.00">
                  <c:v>81.894273815330237</c:v>
                </c:pt>
                <c:pt idx="2870" formatCode="0.00">
                  <c:v>84.933599246534087</c:v>
                </c:pt>
                <c:pt idx="2871" formatCode="0.00">
                  <c:v>85.388915242435914</c:v>
                </c:pt>
                <c:pt idx="2872" formatCode="0.00">
                  <c:v>89.486395536547349</c:v>
                </c:pt>
                <c:pt idx="2873" formatCode="0.00">
                  <c:v>91.93750029642608</c:v>
                </c:pt>
                <c:pt idx="2874" formatCode="0.00">
                  <c:v>91.492254544407743</c:v>
                </c:pt>
                <c:pt idx="2875" formatCode="0.00">
                  <c:v>96.591200522827052</c:v>
                </c:pt>
                <c:pt idx="2876" formatCode="0.00">
                  <c:v>98.582962553364155</c:v>
                </c:pt>
                <c:pt idx="2877" formatCode="0.00">
                  <c:v>99.206232785536116</c:v>
                </c:pt>
                <c:pt idx="2878" formatCode="0.00">
                  <c:v>101.76408515652032</c:v>
                </c:pt>
                <c:pt idx="2879" formatCode="0.00">
                  <c:v>102.20046703385525</c:v>
                </c:pt>
                <c:pt idx="2880" formatCode="0.00">
                  <c:v>100.55021615356614</c:v>
                </c:pt>
                <c:pt idx="2881" formatCode="0.00">
                  <c:v>100.03392431987321</c:v>
                </c:pt>
                <c:pt idx="2882" formatCode="0.00">
                  <c:v>100.07010883859884</c:v>
                </c:pt>
                <c:pt idx="2883" formatCode="0.00">
                  <c:v>104.91580695778926</c:v>
                </c:pt>
                <c:pt idx="2884" formatCode="0.00">
                  <c:v>103.92956669300503</c:v>
                </c:pt>
                <c:pt idx="2885" formatCode="0.00">
                  <c:v>104.83337115489519</c:v>
                </c:pt>
                <c:pt idx="2886" formatCode="0.00">
                  <c:v>105.28530887240866</c:v>
                </c:pt>
                <c:pt idx="2887" formatCode="0.00">
                  <c:v>105.05212618587986</c:v>
                </c:pt>
                <c:pt idx="2888" formatCode="0.00">
                  <c:v>105.01672121679302</c:v>
                </c:pt>
                <c:pt idx="2889" formatCode="0.00">
                  <c:v>108.05235898907092</c:v>
                </c:pt>
                <c:pt idx="2890" formatCode="0.00">
                  <c:v>108.24242853060301</c:v>
                </c:pt>
                <c:pt idx="2891" formatCode="0.00">
                  <c:v>106.04789394147322</c:v>
                </c:pt>
                <c:pt idx="2892" formatCode="0.00">
                  <c:v>111.27541366555651</c:v>
                </c:pt>
                <c:pt idx="2893" formatCode="0.00">
                  <c:v>104.83140067542821</c:v>
                </c:pt>
                <c:pt idx="2894" formatCode="0.00">
                  <c:v>104.28411972147255</c:v>
                </c:pt>
                <c:pt idx="2895" formatCode="0.00">
                  <c:v>102.5203329576283</c:v>
                </c:pt>
                <c:pt idx="2896" formatCode="0.00">
                  <c:v>104.59792350820389</c:v>
                </c:pt>
                <c:pt idx="2897" formatCode="0.00">
                  <c:v>104.98097422629699</c:v>
                </c:pt>
                <c:pt idx="2898" formatCode="0.00">
                  <c:v>108.73058784133647</c:v>
                </c:pt>
                <c:pt idx="2899" formatCode="0.00">
                  <c:v>109.94715798733527</c:v>
                </c:pt>
                <c:pt idx="2900" formatCode="0.00">
                  <c:v>107.44404654377801</c:v>
                </c:pt>
                <c:pt idx="2901" formatCode="0.00">
                  <c:v>108.21045565676886</c:v>
                </c:pt>
                <c:pt idx="2902" formatCode="0.00">
                  <c:v>111.12435327954512</c:v>
                </c:pt>
                <c:pt idx="2903" formatCode="0.00">
                  <c:v>111.30016327748547</c:v>
                </c:pt>
                <c:pt idx="2904" formatCode="0.00">
                  <c:v>110.49526322611311</c:v>
                </c:pt>
                <c:pt idx="2905" formatCode="0.00">
                  <c:v>111.01392523232397</c:v>
                </c:pt>
                <c:pt idx="2906" formatCode="0.00">
                  <c:v>112.15847217388692</c:v>
                </c:pt>
                <c:pt idx="2907" formatCode="0.00">
                  <c:v>113.71761955643531</c:v>
                </c:pt>
                <c:pt idx="2908" formatCode="0.00">
                  <c:v>112.06602895752634</c:v>
                </c:pt>
                <c:pt idx="2909" formatCode="0.00">
                  <c:v>111.95416223598423</c:v>
                </c:pt>
                <c:pt idx="2910" formatCode="0.00">
                  <c:v>111.20200427972718</c:v>
                </c:pt>
                <c:pt idx="2911" formatCode="0.00">
                  <c:v>111.23560968831693</c:v>
                </c:pt>
                <c:pt idx="2912" formatCode="0.00">
                  <c:v>111.67467478540976</c:v>
                </c:pt>
                <c:pt idx="2913" formatCode="0.00">
                  <c:v>117.05829070443417</c:v>
                </c:pt>
                <c:pt idx="2914" formatCode="0.00">
                  <c:v>117.91555804702946</c:v>
                </c:pt>
                <c:pt idx="2915" formatCode="0.00">
                  <c:v>117.18345300587889</c:v>
                </c:pt>
                <c:pt idx="2916" formatCode="0.00">
                  <c:v>119.19528866125908</c:v>
                </c:pt>
                <c:pt idx="2917" formatCode="0.00">
                  <c:v>117.02385028042009</c:v>
                </c:pt>
                <c:pt idx="2918" formatCode="0.00">
                  <c:v>114.1686566995284</c:v>
                </c:pt>
                <c:pt idx="2919" formatCode="0.00">
                  <c:v>114.00223319733711</c:v>
                </c:pt>
                <c:pt idx="2920" formatCode="0.00">
                  <c:v>115.37263043347718</c:v>
                </c:pt>
                <c:pt idx="2921" formatCode="0.00">
                  <c:v>116.54412565114774</c:v>
                </c:pt>
                <c:pt idx="2922" formatCode="0.00">
                  <c:v>113.72835501880374</c:v>
                </c:pt>
                <c:pt idx="2923" formatCode="0.00">
                  <c:v>112.23232758048552</c:v>
                </c:pt>
                <c:pt idx="2924" formatCode="0.00">
                  <c:v>112.75748567734979</c:v>
                </c:pt>
                <c:pt idx="2925" formatCode="0.00">
                  <c:v>110.12585513592427</c:v>
                </c:pt>
                <c:pt idx="2926" formatCode="0.00">
                  <c:v>112.88884359231093</c:v>
                </c:pt>
                <c:pt idx="2927" formatCode="0.00">
                  <c:v>115.69437986250939</c:v>
                </c:pt>
                <c:pt idx="2928" formatCode="0.00">
                  <c:v>117.1748637853006</c:v>
                </c:pt>
                <c:pt idx="2929" formatCode="0.00">
                  <c:v>118.19302867413526</c:v>
                </c:pt>
                <c:pt idx="2930" formatCode="0.00">
                  <c:v>115.4972026623326</c:v>
                </c:pt>
                <c:pt idx="2931" formatCode="0.00">
                  <c:v>114.79556228586181</c:v>
                </c:pt>
                <c:pt idx="2932" formatCode="0.00">
                  <c:v>112.07593558275714</c:v>
                </c:pt>
                <c:pt idx="2933" formatCode="0.00">
                  <c:v>114.35137323452754</c:v>
                </c:pt>
                <c:pt idx="2934" formatCode="0.00">
                  <c:v>117.41822019048702</c:v>
                </c:pt>
                <c:pt idx="2935" formatCode="0.00">
                  <c:v>119.96462721064265</c:v>
                </c:pt>
                <c:pt idx="2936" formatCode="0.00">
                  <c:v>117.87566737348683</c:v>
                </c:pt>
                <c:pt idx="2937" formatCode="0.00">
                  <c:v>119.65129146987402</c:v>
                </c:pt>
                <c:pt idx="2938" formatCode="0.00">
                  <c:v>116.01844492715466</c:v>
                </c:pt>
                <c:pt idx="2939" formatCode="0.00">
                  <c:v>114.20355312878856</c:v>
                </c:pt>
                <c:pt idx="2940" formatCode="0.00">
                  <c:v>116.41751359070209</c:v>
                </c:pt>
                <c:pt idx="2941" formatCode="0.00">
                  <c:v>115.81684725368602</c:v>
                </c:pt>
                <c:pt idx="2942" formatCode="0.00">
                  <c:v>118.73687305078593</c:v>
                </c:pt>
                <c:pt idx="2943" formatCode="0.00">
                  <c:v>122.15611229447516</c:v>
                </c:pt>
                <c:pt idx="2944" formatCode="0.00">
                  <c:v>121.51091571131623</c:v>
                </c:pt>
                <c:pt idx="2945" formatCode="0.00">
                  <c:v>121.60946326912278</c:v>
                </c:pt>
                <c:pt idx="2946" formatCode="0.00">
                  <c:v>123.14699143107977</c:v>
                </c:pt>
                <c:pt idx="2947" formatCode="0.00">
                  <c:v>119.919838440297</c:v>
                </c:pt>
                <c:pt idx="2948" formatCode="0.00">
                  <c:v>122.09382552039746</c:v>
                </c:pt>
                <c:pt idx="2949" formatCode="0.00">
                  <c:v>124.23334607952884</c:v>
                </c:pt>
                <c:pt idx="2950" formatCode="0.00">
                  <c:v>124.00209037551782</c:v>
                </c:pt>
                <c:pt idx="2951" formatCode="0.00">
                  <c:v>128.7776757732201</c:v>
                </c:pt>
                <c:pt idx="2952" formatCode="0.00">
                  <c:v>129.29061461137874</c:v>
                </c:pt>
                <c:pt idx="2953" formatCode="0.00">
                  <c:v>130.70639844731707</c:v>
                </c:pt>
                <c:pt idx="2954" formatCode="0.00">
                  <c:v>127.20315756689486</c:v>
                </c:pt>
                <c:pt idx="2955" formatCode="0.00">
                  <c:v>126.86201050547967</c:v>
                </c:pt>
                <c:pt idx="2956" formatCode="0.00">
                  <c:v>123.51306889085616</c:v>
                </c:pt>
                <c:pt idx="2957" formatCode="0.00">
                  <c:v>124.90478908386068</c:v>
                </c:pt>
                <c:pt idx="2958" formatCode="0.00">
                  <c:v>127.37900852642231</c:v>
                </c:pt>
                <c:pt idx="2959" formatCode="0.00">
                  <c:v>122.68400404585725</c:v>
                </c:pt>
                <c:pt idx="2960" formatCode="0.00">
                  <c:v>122.39009137883079</c:v>
                </c:pt>
                <c:pt idx="2961" formatCode="0.00">
                  <c:v>125.34136202902532</c:v>
                </c:pt>
                <c:pt idx="2962" formatCode="0.00">
                  <c:v>114.99794772883394</c:v>
                </c:pt>
                <c:pt idx="2963" formatCode="0.00">
                  <c:v>121.07307213374121</c:v>
                </c:pt>
                <c:pt idx="2964" formatCode="0.00">
                  <c:v>122.58712570805913</c:v>
                </c:pt>
                <c:pt idx="2965" formatCode="0.00">
                  <c:v>124.38217988019291</c:v>
                </c:pt>
                <c:pt idx="2966" formatCode="0.00">
                  <c:v>119.73804874921045</c:v>
                </c:pt>
                <c:pt idx="2967" formatCode="0.00">
                  <c:v>125.64920035426461</c:v>
                </c:pt>
                <c:pt idx="2968" formatCode="0.00">
                  <c:v>122.05107678110171</c:v>
                </c:pt>
                <c:pt idx="2969" formatCode="0.00">
                  <c:v>122.82748906220741</c:v>
                </c:pt>
                <c:pt idx="2970" formatCode="0.00">
                  <c:v>126.04595945276421</c:v>
                </c:pt>
                <c:pt idx="2971" formatCode="0.00">
                  <c:v>129.6323966646703</c:v>
                </c:pt>
                <c:pt idx="2972" formatCode="0.00">
                  <c:v>126.18706161842644</c:v>
                </c:pt>
                <c:pt idx="2973" formatCode="0.00">
                  <c:v>125.0363893449849</c:v>
                </c:pt>
                <c:pt idx="2974" formatCode="0.00">
                  <c:v>123.17775195223791</c:v>
                </c:pt>
                <c:pt idx="2975" formatCode="0.00">
                  <c:v>118.57738039312167</c:v>
                </c:pt>
                <c:pt idx="2976" formatCode="0.00">
                  <c:v>118.87872189501437</c:v>
                </c:pt>
                <c:pt idx="2977" formatCode="0.00">
                  <c:v>122.10007179231788</c:v>
                </c:pt>
                <c:pt idx="2978" formatCode="0.00">
                  <c:v>125.6771125375882</c:v>
                </c:pt>
                <c:pt idx="2979" formatCode="0.00">
                  <c:v>125.08476893564497</c:v>
                </c:pt>
                <c:pt idx="2980" formatCode="0.00">
                  <c:v>125.94440213549304</c:v>
                </c:pt>
                <c:pt idx="2981" formatCode="0.00">
                  <c:v>127.56214633038654</c:v>
                </c:pt>
                <c:pt idx="2982" formatCode="0.00">
                  <c:v>130.17282131194824</c:v>
                </c:pt>
                <c:pt idx="2983" formatCode="0.00">
                  <c:v>128.82882551224557</c:v>
                </c:pt>
                <c:pt idx="2984" formatCode="0.00">
                  <c:v>132.45165517820186</c:v>
                </c:pt>
                <c:pt idx="2985" formatCode="0.00">
                  <c:v>133.69207115415145</c:v>
                </c:pt>
                <c:pt idx="2986" formatCode="0.00">
                  <c:v>130.62316528869709</c:v>
                </c:pt>
                <c:pt idx="2987" formatCode="0.00">
                  <c:v>130.78947004213546</c:v>
                </c:pt>
                <c:pt idx="2988" formatCode="0.00">
                  <c:v>130.20779935191794</c:v>
                </c:pt>
                <c:pt idx="2989" formatCode="0.00">
                  <c:v>130.55352511839521</c:v>
                </c:pt>
                <c:pt idx="2990" formatCode="0.00">
                  <c:v>129.14444436714865</c:v>
                </c:pt>
                <c:pt idx="2991" formatCode="0.00">
                  <c:v>131.74169801347193</c:v>
                </c:pt>
                <c:pt idx="2992" formatCode="0.00">
                  <c:v>127.15101277939996</c:v>
                </c:pt>
                <c:pt idx="2993" formatCode="0.00">
                  <c:v>126.67325140476729</c:v>
                </c:pt>
                <c:pt idx="2994" formatCode="0.00">
                  <c:v>123.52757022551333</c:v>
                </c:pt>
                <c:pt idx="2995" formatCode="0.00">
                  <c:v>124.33754301569924</c:v>
                </c:pt>
                <c:pt idx="2996" formatCode="0.00">
                  <c:v>125.09956249310247</c:v>
                </c:pt>
                <c:pt idx="2997" formatCode="0.00">
                  <c:v>125.09506248309197</c:v>
                </c:pt>
                <c:pt idx="2998" formatCode="0.00">
                  <c:v>123.96001815051531</c:v>
                </c:pt>
                <c:pt idx="2999" formatCode="0.00">
                  <c:v>120.97430907169087</c:v>
                </c:pt>
                <c:pt idx="3000" formatCode="0.00">
                  <c:v>119.28524550744925</c:v>
                </c:pt>
                <c:pt idx="3001" formatCode="0.00">
                  <c:v>125.19737648269279</c:v>
                </c:pt>
                <c:pt idx="3002" formatCode="0.00">
                  <c:v>123.99941300712311</c:v>
                </c:pt>
                <c:pt idx="3003" formatCode="0.00">
                  <c:v>121.83323666370879</c:v>
                </c:pt>
                <c:pt idx="3004" formatCode="0.00">
                  <c:v>121.13216252067672</c:v>
                </c:pt>
                <c:pt idx="3005" formatCode="0.00">
                  <c:v>115.93248492600421</c:v>
                </c:pt>
                <c:pt idx="3006" formatCode="0.00">
                  <c:v>115.55882788335025</c:v>
                </c:pt>
                <c:pt idx="3007" formatCode="0.00">
                  <c:v>112.69134377555672</c:v>
                </c:pt>
                <c:pt idx="3008" formatCode="0.00">
                  <c:v>113.62887989537799</c:v>
                </c:pt>
                <c:pt idx="3009" formatCode="0.00">
                  <c:v>113.30501171322571</c:v>
                </c:pt>
                <c:pt idx="3010" formatCode="0.00">
                  <c:v>113.20173512356492</c:v>
                </c:pt>
                <c:pt idx="3011" formatCode="0.00">
                  <c:v>113.45107471903158</c:v>
                </c:pt>
                <c:pt idx="3012" formatCode="0.00">
                  <c:v>113.64990890453834</c:v>
                </c:pt>
                <c:pt idx="3013" formatCode="0.00">
                  <c:v>113.99408936871527</c:v>
                </c:pt>
                <c:pt idx="3014" formatCode="0.00">
                  <c:v>117.13862409542553</c:v>
                </c:pt>
                <c:pt idx="3015" formatCode="0.00">
                  <c:v>119.75117982538472</c:v>
                </c:pt>
                <c:pt idx="3016" formatCode="0.00">
                  <c:v>119.69476690183693</c:v>
                </c:pt>
                <c:pt idx="3017" formatCode="0.00">
                  <c:v>118.82000421990078</c:v>
                </c:pt>
                <c:pt idx="3018" formatCode="0.00">
                  <c:v>118.75528874824333</c:v>
                </c:pt>
                <c:pt idx="3019" formatCode="0.00">
                  <c:v>121.46802682664114</c:v>
                </c:pt>
                <c:pt idx="3020" formatCode="0.00">
                  <c:v>119.51613628896369</c:v>
                </c:pt>
                <c:pt idx="3021" formatCode="0.00">
                  <c:v>121.4761448547543</c:v>
                </c:pt>
                <c:pt idx="3022" formatCode="0.00">
                  <c:v>124.77766781408666</c:v>
                </c:pt>
                <c:pt idx="3023" formatCode="0.00">
                  <c:v>126.53164436078487</c:v>
                </c:pt>
                <c:pt idx="3024" formatCode="0.00">
                  <c:v>125.68852070866977</c:v>
                </c:pt>
                <c:pt idx="3025" formatCode="0.00">
                  <c:v>127.50100859195724</c:v>
                </c:pt>
                <c:pt idx="3026" formatCode="0.00">
                  <c:v>128.80734837819548</c:v>
                </c:pt>
                <c:pt idx="3027" formatCode="0.00">
                  <c:v>128.75399776313324</c:v>
                </c:pt>
                <c:pt idx="3028" formatCode="0.00">
                  <c:v>128.31790377110411</c:v>
                </c:pt>
                <c:pt idx="3029" formatCode="0.00">
                  <c:v>127.84057163646276</c:v>
                </c:pt>
                <c:pt idx="3030" formatCode="0.00">
                  <c:v>127.39692465617047</c:v>
                </c:pt>
              </c:numCache>
            </c:numRef>
          </c:val>
          <c:smooth val="0"/>
          <c:extLst>
            <c:ext xmlns:c16="http://schemas.microsoft.com/office/drawing/2014/chart" uri="{C3380CC4-5D6E-409C-BE32-E72D297353CC}">
              <c16:uniqueId val="{00000000-037D-4F46-A8D5-60AA19FB2770}"/>
            </c:ext>
          </c:extLst>
        </c:ser>
        <c:ser>
          <c:idx val="1"/>
          <c:order val="1"/>
          <c:tx>
            <c:v>Historic</c:v>
          </c:tx>
          <c:spPr>
            <a:ln w="28575" cap="rnd">
              <a:solidFill>
                <a:schemeClr val="accent2"/>
              </a:solidFill>
              <a:round/>
            </a:ln>
            <a:effectLst/>
          </c:spPr>
          <c:marker>
            <c:symbol val="none"/>
          </c:marker>
          <c:cat>
            <c:numRef>
              <c:f>Approach1!$D$4:$D$3034</c:f>
              <c:numCache>
                <c:formatCode>d\-mmm\-yy</c:formatCode>
                <c:ptCount val="3031"/>
                <c:pt idx="0">
                  <c:v>41641</c:v>
                </c:pt>
                <c:pt idx="1">
                  <c:v>41642</c:v>
                </c:pt>
                <c:pt idx="2">
                  <c:v>41645</c:v>
                </c:pt>
                <c:pt idx="3">
                  <c:v>41646</c:v>
                </c:pt>
                <c:pt idx="4">
                  <c:v>41647</c:v>
                </c:pt>
                <c:pt idx="5">
                  <c:v>41648</c:v>
                </c:pt>
                <c:pt idx="6">
                  <c:v>41649</c:v>
                </c:pt>
                <c:pt idx="7">
                  <c:v>41652</c:v>
                </c:pt>
                <c:pt idx="8">
                  <c:v>41653</c:v>
                </c:pt>
                <c:pt idx="9">
                  <c:v>41654</c:v>
                </c:pt>
                <c:pt idx="10">
                  <c:v>41655</c:v>
                </c:pt>
                <c:pt idx="11">
                  <c:v>41656</c:v>
                </c:pt>
                <c:pt idx="12">
                  <c:v>41660</c:v>
                </c:pt>
                <c:pt idx="13">
                  <c:v>41661</c:v>
                </c:pt>
                <c:pt idx="14">
                  <c:v>41662</c:v>
                </c:pt>
                <c:pt idx="15">
                  <c:v>41663</c:v>
                </c:pt>
                <c:pt idx="16">
                  <c:v>41666</c:v>
                </c:pt>
                <c:pt idx="17">
                  <c:v>41667</c:v>
                </c:pt>
                <c:pt idx="18">
                  <c:v>41668</c:v>
                </c:pt>
                <c:pt idx="19">
                  <c:v>41669</c:v>
                </c:pt>
                <c:pt idx="20">
                  <c:v>41670</c:v>
                </c:pt>
                <c:pt idx="21">
                  <c:v>41673</c:v>
                </c:pt>
                <c:pt idx="22">
                  <c:v>41674</c:v>
                </c:pt>
                <c:pt idx="23">
                  <c:v>41675</c:v>
                </c:pt>
                <c:pt idx="24">
                  <c:v>41676</c:v>
                </c:pt>
                <c:pt idx="25">
                  <c:v>41677</c:v>
                </c:pt>
                <c:pt idx="26">
                  <c:v>41680</c:v>
                </c:pt>
                <c:pt idx="27">
                  <c:v>41681</c:v>
                </c:pt>
                <c:pt idx="28">
                  <c:v>41682</c:v>
                </c:pt>
                <c:pt idx="29">
                  <c:v>41683</c:v>
                </c:pt>
                <c:pt idx="30">
                  <c:v>41684</c:v>
                </c:pt>
                <c:pt idx="31">
                  <c:v>41688</c:v>
                </c:pt>
                <c:pt idx="32">
                  <c:v>41689</c:v>
                </c:pt>
                <c:pt idx="33">
                  <c:v>41690</c:v>
                </c:pt>
                <c:pt idx="34">
                  <c:v>41691</c:v>
                </c:pt>
                <c:pt idx="35">
                  <c:v>41694</c:v>
                </c:pt>
                <c:pt idx="36">
                  <c:v>41695</c:v>
                </c:pt>
                <c:pt idx="37">
                  <c:v>41696</c:v>
                </c:pt>
                <c:pt idx="38">
                  <c:v>41697</c:v>
                </c:pt>
                <c:pt idx="39">
                  <c:v>41698</c:v>
                </c:pt>
                <c:pt idx="40">
                  <c:v>41701</c:v>
                </c:pt>
                <c:pt idx="41">
                  <c:v>41702</c:v>
                </c:pt>
                <c:pt idx="42">
                  <c:v>41703</c:v>
                </c:pt>
                <c:pt idx="43">
                  <c:v>41704</c:v>
                </c:pt>
                <c:pt idx="44">
                  <c:v>41705</c:v>
                </c:pt>
                <c:pt idx="45">
                  <c:v>41708</c:v>
                </c:pt>
                <c:pt idx="46">
                  <c:v>41709</c:v>
                </c:pt>
                <c:pt idx="47">
                  <c:v>41710</c:v>
                </c:pt>
                <c:pt idx="48">
                  <c:v>41711</c:v>
                </c:pt>
                <c:pt idx="49">
                  <c:v>41712</c:v>
                </c:pt>
                <c:pt idx="50">
                  <c:v>41715</c:v>
                </c:pt>
                <c:pt idx="51">
                  <c:v>41716</c:v>
                </c:pt>
                <c:pt idx="52">
                  <c:v>41717</c:v>
                </c:pt>
                <c:pt idx="53">
                  <c:v>41718</c:v>
                </c:pt>
                <c:pt idx="54">
                  <c:v>41719</c:v>
                </c:pt>
                <c:pt idx="55">
                  <c:v>41722</c:v>
                </c:pt>
                <c:pt idx="56">
                  <c:v>41723</c:v>
                </c:pt>
                <c:pt idx="57">
                  <c:v>41724</c:v>
                </c:pt>
                <c:pt idx="58">
                  <c:v>41725</c:v>
                </c:pt>
                <c:pt idx="59">
                  <c:v>41726</c:v>
                </c:pt>
                <c:pt idx="60">
                  <c:v>41729</c:v>
                </c:pt>
                <c:pt idx="61">
                  <c:v>41730</c:v>
                </c:pt>
                <c:pt idx="62">
                  <c:v>41731</c:v>
                </c:pt>
                <c:pt idx="63">
                  <c:v>41732</c:v>
                </c:pt>
                <c:pt idx="64">
                  <c:v>41733</c:v>
                </c:pt>
                <c:pt idx="65">
                  <c:v>41736</c:v>
                </c:pt>
                <c:pt idx="66">
                  <c:v>41737</c:v>
                </c:pt>
                <c:pt idx="67">
                  <c:v>41738</c:v>
                </c:pt>
                <c:pt idx="68">
                  <c:v>41739</c:v>
                </c:pt>
                <c:pt idx="69">
                  <c:v>41740</c:v>
                </c:pt>
                <c:pt idx="70">
                  <c:v>41743</c:v>
                </c:pt>
                <c:pt idx="71">
                  <c:v>41744</c:v>
                </c:pt>
                <c:pt idx="72">
                  <c:v>41745</c:v>
                </c:pt>
                <c:pt idx="73">
                  <c:v>41746</c:v>
                </c:pt>
                <c:pt idx="74">
                  <c:v>41750</c:v>
                </c:pt>
                <c:pt idx="75">
                  <c:v>41751</c:v>
                </c:pt>
                <c:pt idx="76">
                  <c:v>41752</c:v>
                </c:pt>
                <c:pt idx="77">
                  <c:v>41753</c:v>
                </c:pt>
                <c:pt idx="78">
                  <c:v>41754</c:v>
                </c:pt>
                <c:pt idx="79">
                  <c:v>41757</c:v>
                </c:pt>
                <c:pt idx="80">
                  <c:v>41758</c:v>
                </c:pt>
                <c:pt idx="81">
                  <c:v>41759</c:v>
                </c:pt>
                <c:pt idx="82">
                  <c:v>41760</c:v>
                </c:pt>
                <c:pt idx="83">
                  <c:v>41761</c:v>
                </c:pt>
                <c:pt idx="84">
                  <c:v>41764</c:v>
                </c:pt>
                <c:pt idx="85">
                  <c:v>41765</c:v>
                </c:pt>
                <c:pt idx="86">
                  <c:v>41766</c:v>
                </c:pt>
                <c:pt idx="87">
                  <c:v>41767</c:v>
                </c:pt>
                <c:pt idx="88">
                  <c:v>41768</c:v>
                </c:pt>
                <c:pt idx="89">
                  <c:v>41771</c:v>
                </c:pt>
                <c:pt idx="90">
                  <c:v>41772</c:v>
                </c:pt>
                <c:pt idx="91">
                  <c:v>41773</c:v>
                </c:pt>
                <c:pt idx="92">
                  <c:v>41774</c:v>
                </c:pt>
                <c:pt idx="93">
                  <c:v>41775</c:v>
                </c:pt>
                <c:pt idx="94">
                  <c:v>41778</c:v>
                </c:pt>
                <c:pt idx="95">
                  <c:v>41779</c:v>
                </c:pt>
                <c:pt idx="96">
                  <c:v>41780</c:v>
                </c:pt>
                <c:pt idx="97">
                  <c:v>41781</c:v>
                </c:pt>
                <c:pt idx="98">
                  <c:v>41782</c:v>
                </c:pt>
                <c:pt idx="99">
                  <c:v>41786</c:v>
                </c:pt>
                <c:pt idx="100">
                  <c:v>41787</c:v>
                </c:pt>
                <c:pt idx="101">
                  <c:v>41788</c:v>
                </c:pt>
                <c:pt idx="102">
                  <c:v>41789</c:v>
                </c:pt>
                <c:pt idx="103">
                  <c:v>41792</c:v>
                </c:pt>
                <c:pt idx="104">
                  <c:v>41793</c:v>
                </c:pt>
                <c:pt idx="105">
                  <c:v>41794</c:v>
                </c:pt>
                <c:pt idx="106">
                  <c:v>41795</c:v>
                </c:pt>
                <c:pt idx="107">
                  <c:v>41796</c:v>
                </c:pt>
                <c:pt idx="108">
                  <c:v>41799</c:v>
                </c:pt>
                <c:pt idx="109">
                  <c:v>41800</c:v>
                </c:pt>
                <c:pt idx="110">
                  <c:v>41801</c:v>
                </c:pt>
                <c:pt idx="111">
                  <c:v>41802</c:v>
                </c:pt>
                <c:pt idx="112">
                  <c:v>41803</c:v>
                </c:pt>
                <c:pt idx="113">
                  <c:v>41806</c:v>
                </c:pt>
                <c:pt idx="114">
                  <c:v>41807</c:v>
                </c:pt>
                <c:pt idx="115">
                  <c:v>41808</c:v>
                </c:pt>
                <c:pt idx="116">
                  <c:v>41809</c:v>
                </c:pt>
                <c:pt idx="117">
                  <c:v>41810</c:v>
                </c:pt>
                <c:pt idx="118">
                  <c:v>41813</c:v>
                </c:pt>
                <c:pt idx="119">
                  <c:v>41814</c:v>
                </c:pt>
                <c:pt idx="120">
                  <c:v>41815</c:v>
                </c:pt>
                <c:pt idx="121">
                  <c:v>41816</c:v>
                </c:pt>
                <c:pt idx="122">
                  <c:v>41817</c:v>
                </c:pt>
                <c:pt idx="123">
                  <c:v>41820</c:v>
                </c:pt>
                <c:pt idx="124">
                  <c:v>41821</c:v>
                </c:pt>
                <c:pt idx="125">
                  <c:v>41822</c:v>
                </c:pt>
                <c:pt idx="126">
                  <c:v>41823</c:v>
                </c:pt>
                <c:pt idx="127">
                  <c:v>41827</c:v>
                </c:pt>
                <c:pt idx="128">
                  <c:v>41828</c:v>
                </c:pt>
                <c:pt idx="129">
                  <c:v>41829</c:v>
                </c:pt>
                <c:pt idx="130">
                  <c:v>41830</c:v>
                </c:pt>
                <c:pt idx="131">
                  <c:v>41831</c:v>
                </c:pt>
                <c:pt idx="132">
                  <c:v>41834</c:v>
                </c:pt>
                <c:pt idx="133">
                  <c:v>41835</c:v>
                </c:pt>
                <c:pt idx="134">
                  <c:v>41836</c:v>
                </c:pt>
                <c:pt idx="135">
                  <c:v>41837</c:v>
                </c:pt>
                <c:pt idx="136">
                  <c:v>41838</c:v>
                </c:pt>
                <c:pt idx="137">
                  <c:v>41841</c:v>
                </c:pt>
                <c:pt idx="138">
                  <c:v>41842</c:v>
                </c:pt>
                <c:pt idx="139">
                  <c:v>41843</c:v>
                </c:pt>
                <c:pt idx="140">
                  <c:v>41844</c:v>
                </c:pt>
                <c:pt idx="141">
                  <c:v>41845</c:v>
                </c:pt>
                <c:pt idx="142">
                  <c:v>41848</c:v>
                </c:pt>
                <c:pt idx="143">
                  <c:v>41849</c:v>
                </c:pt>
                <c:pt idx="144">
                  <c:v>41850</c:v>
                </c:pt>
                <c:pt idx="145">
                  <c:v>41851</c:v>
                </c:pt>
                <c:pt idx="146">
                  <c:v>41852</c:v>
                </c:pt>
                <c:pt idx="147">
                  <c:v>41855</c:v>
                </c:pt>
                <c:pt idx="148">
                  <c:v>41856</c:v>
                </c:pt>
                <c:pt idx="149">
                  <c:v>41857</c:v>
                </c:pt>
                <c:pt idx="150">
                  <c:v>41858</c:v>
                </c:pt>
                <c:pt idx="151">
                  <c:v>41859</c:v>
                </c:pt>
                <c:pt idx="152">
                  <c:v>41862</c:v>
                </c:pt>
                <c:pt idx="153">
                  <c:v>41863</c:v>
                </c:pt>
                <c:pt idx="154">
                  <c:v>41864</c:v>
                </c:pt>
                <c:pt idx="155">
                  <c:v>41865</c:v>
                </c:pt>
                <c:pt idx="156">
                  <c:v>41866</c:v>
                </c:pt>
                <c:pt idx="157">
                  <c:v>41869</c:v>
                </c:pt>
                <c:pt idx="158">
                  <c:v>41870</c:v>
                </c:pt>
                <c:pt idx="159">
                  <c:v>41871</c:v>
                </c:pt>
                <c:pt idx="160">
                  <c:v>41872</c:v>
                </c:pt>
                <c:pt idx="161">
                  <c:v>41873</c:v>
                </c:pt>
                <c:pt idx="162">
                  <c:v>41876</c:v>
                </c:pt>
                <c:pt idx="163">
                  <c:v>41877</c:v>
                </c:pt>
                <c:pt idx="164">
                  <c:v>41878</c:v>
                </c:pt>
                <c:pt idx="165">
                  <c:v>41879</c:v>
                </c:pt>
                <c:pt idx="166">
                  <c:v>41880</c:v>
                </c:pt>
                <c:pt idx="167">
                  <c:v>41884</c:v>
                </c:pt>
                <c:pt idx="168">
                  <c:v>41885</c:v>
                </c:pt>
                <c:pt idx="169">
                  <c:v>41886</c:v>
                </c:pt>
                <c:pt idx="170">
                  <c:v>41887</c:v>
                </c:pt>
                <c:pt idx="171">
                  <c:v>41890</c:v>
                </c:pt>
                <c:pt idx="172">
                  <c:v>41891</c:v>
                </c:pt>
                <c:pt idx="173">
                  <c:v>41892</c:v>
                </c:pt>
                <c:pt idx="174">
                  <c:v>41893</c:v>
                </c:pt>
                <c:pt idx="175">
                  <c:v>41894</c:v>
                </c:pt>
                <c:pt idx="176">
                  <c:v>41897</c:v>
                </c:pt>
                <c:pt idx="177">
                  <c:v>41898</c:v>
                </c:pt>
                <c:pt idx="178">
                  <c:v>41899</c:v>
                </c:pt>
                <c:pt idx="179">
                  <c:v>41900</c:v>
                </c:pt>
                <c:pt idx="180">
                  <c:v>41901</c:v>
                </c:pt>
                <c:pt idx="181">
                  <c:v>41904</c:v>
                </c:pt>
                <c:pt idx="182">
                  <c:v>41905</c:v>
                </c:pt>
                <c:pt idx="183">
                  <c:v>41906</c:v>
                </c:pt>
                <c:pt idx="184">
                  <c:v>41907</c:v>
                </c:pt>
                <c:pt idx="185">
                  <c:v>41908</c:v>
                </c:pt>
                <c:pt idx="186">
                  <c:v>41911</c:v>
                </c:pt>
                <c:pt idx="187">
                  <c:v>41912</c:v>
                </c:pt>
                <c:pt idx="188">
                  <c:v>41913</c:v>
                </c:pt>
                <c:pt idx="189">
                  <c:v>41914</c:v>
                </c:pt>
                <c:pt idx="190">
                  <c:v>41915</c:v>
                </c:pt>
                <c:pt idx="191">
                  <c:v>41918</c:v>
                </c:pt>
                <c:pt idx="192">
                  <c:v>41919</c:v>
                </c:pt>
                <c:pt idx="193">
                  <c:v>41920</c:v>
                </c:pt>
                <c:pt idx="194">
                  <c:v>41921</c:v>
                </c:pt>
                <c:pt idx="195">
                  <c:v>41922</c:v>
                </c:pt>
                <c:pt idx="196">
                  <c:v>41925</c:v>
                </c:pt>
                <c:pt idx="197">
                  <c:v>41926</c:v>
                </c:pt>
                <c:pt idx="198">
                  <c:v>41927</c:v>
                </c:pt>
                <c:pt idx="199">
                  <c:v>41928</c:v>
                </c:pt>
                <c:pt idx="200">
                  <c:v>41929</c:v>
                </c:pt>
                <c:pt idx="201">
                  <c:v>41932</c:v>
                </c:pt>
                <c:pt idx="202">
                  <c:v>41933</c:v>
                </c:pt>
                <c:pt idx="203">
                  <c:v>41934</c:v>
                </c:pt>
                <c:pt idx="204">
                  <c:v>41935</c:v>
                </c:pt>
                <c:pt idx="205">
                  <c:v>41936</c:v>
                </c:pt>
                <c:pt idx="206">
                  <c:v>41939</c:v>
                </c:pt>
                <c:pt idx="207">
                  <c:v>41940</c:v>
                </c:pt>
                <c:pt idx="208">
                  <c:v>41941</c:v>
                </c:pt>
                <c:pt idx="209">
                  <c:v>41942</c:v>
                </c:pt>
                <c:pt idx="210">
                  <c:v>41943</c:v>
                </c:pt>
                <c:pt idx="211">
                  <c:v>41946</c:v>
                </c:pt>
                <c:pt idx="212">
                  <c:v>41947</c:v>
                </c:pt>
                <c:pt idx="213">
                  <c:v>41948</c:v>
                </c:pt>
                <c:pt idx="214">
                  <c:v>41949</c:v>
                </c:pt>
                <c:pt idx="215">
                  <c:v>41950</c:v>
                </c:pt>
                <c:pt idx="216">
                  <c:v>41953</c:v>
                </c:pt>
                <c:pt idx="217">
                  <c:v>41954</c:v>
                </c:pt>
                <c:pt idx="218">
                  <c:v>41955</c:v>
                </c:pt>
                <c:pt idx="219">
                  <c:v>41956</c:v>
                </c:pt>
                <c:pt idx="220">
                  <c:v>41957</c:v>
                </c:pt>
                <c:pt idx="221">
                  <c:v>41960</c:v>
                </c:pt>
                <c:pt idx="222">
                  <c:v>41961</c:v>
                </c:pt>
                <c:pt idx="223">
                  <c:v>41962</c:v>
                </c:pt>
                <c:pt idx="224">
                  <c:v>41963</c:v>
                </c:pt>
                <c:pt idx="225">
                  <c:v>41964</c:v>
                </c:pt>
                <c:pt idx="226">
                  <c:v>41967</c:v>
                </c:pt>
                <c:pt idx="227">
                  <c:v>41968</c:v>
                </c:pt>
                <c:pt idx="228">
                  <c:v>41969</c:v>
                </c:pt>
                <c:pt idx="229">
                  <c:v>41971</c:v>
                </c:pt>
                <c:pt idx="230">
                  <c:v>41974</c:v>
                </c:pt>
                <c:pt idx="231">
                  <c:v>41975</c:v>
                </c:pt>
                <c:pt idx="232">
                  <c:v>41976</c:v>
                </c:pt>
                <c:pt idx="233">
                  <c:v>41977</c:v>
                </c:pt>
                <c:pt idx="234">
                  <c:v>41978</c:v>
                </c:pt>
                <c:pt idx="235">
                  <c:v>41981</c:v>
                </c:pt>
                <c:pt idx="236">
                  <c:v>41982</c:v>
                </c:pt>
                <c:pt idx="237">
                  <c:v>41983</c:v>
                </c:pt>
                <c:pt idx="238">
                  <c:v>41984</c:v>
                </c:pt>
                <c:pt idx="239">
                  <c:v>41985</c:v>
                </c:pt>
                <c:pt idx="240">
                  <c:v>41988</c:v>
                </c:pt>
                <c:pt idx="241">
                  <c:v>41989</c:v>
                </c:pt>
                <c:pt idx="242">
                  <c:v>41990</c:v>
                </c:pt>
                <c:pt idx="243">
                  <c:v>41991</c:v>
                </c:pt>
                <c:pt idx="244">
                  <c:v>41992</c:v>
                </c:pt>
                <c:pt idx="245">
                  <c:v>41995</c:v>
                </c:pt>
                <c:pt idx="246">
                  <c:v>41996</c:v>
                </c:pt>
                <c:pt idx="247">
                  <c:v>41997</c:v>
                </c:pt>
                <c:pt idx="248">
                  <c:v>41999</c:v>
                </c:pt>
                <c:pt idx="249">
                  <c:v>42002</c:v>
                </c:pt>
                <c:pt idx="250">
                  <c:v>42003</c:v>
                </c:pt>
                <c:pt idx="251">
                  <c:v>42004</c:v>
                </c:pt>
                <c:pt idx="252">
                  <c:v>42006</c:v>
                </c:pt>
                <c:pt idx="253">
                  <c:v>42009</c:v>
                </c:pt>
                <c:pt idx="254">
                  <c:v>42010</c:v>
                </c:pt>
                <c:pt idx="255">
                  <c:v>42011</c:v>
                </c:pt>
                <c:pt idx="256">
                  <c:v>42012</c:v>
                </c:pt>
                <c:pt idx="257">
                  <c:v>42013</c:v>
                </c:pt>
                <c:pt idx="258">
                  <c:v>42016</c:v>
                </c:pt>
                <c:pt idx="259">
                  <c:v>42017</c:v>
                </c:pt>
                <c:pt idx="260">
                  <c:v>42018</c:v>
                </c:pt>
                <c:pt idx="261">
                  <c:v>42019</c:v>
                </c:pt>
                <c:pt idx="262">
                  <c:v>42020</c:v>
                </c:pt>
                <c:pt idx="263">
                  <c:v>42024</c:v>
                </c:pt>
                <c:pt idx="264">
                  <c:v>42025</c:v>
                </c:pt>
                <c:pt idx="265">
                  <c:v>42026</c:v>
                </c:pt>
                <c:pt idx="266">
                  <c:v>42027</c:v>
                </c:pt>
                <c:pt idx="267">
                  <c:v>42030</c:v>
                </c:pt>
                <c:pt idx="268">
                  <c:v>42031</c:v>
                </c:pt>
                <c:pt idx="269">
                  <c:v>42032</c:v>
                </c:pt>
                <c:pt idx="270">
                  <c:v>42033</c:v>
                </c:pt>
                <c:pt idx="271">
                  <c:v>42034</c:v>
                </c:pt>
                <c:pt idx="272">
                  <c:v>42037</c:v>
                </c:pt>
                <c:pt idx="273">
                  <c:v>42038</c:v>
                </c:pt>
                <c:pt idx="274">
                  <c:v>42039</c:v>
                </c:pt>
                <c:pt idx="275">
                  <c:v>42040</c:v>
                </c:pt>
                <c:pt idx="276">
                  <c:v>42041</c:v>
                </c:pt>
                <c:pt idx="277">
                  <c:v>42044</c:v>
                </c:pt>
                <c:pt idx="278">
                  <c:v>42045</c:v>
                </c:pt>
                <c:pt idx="279">
                  <c:v>42046</c:v>
                </c:pt>
                <c:pt idx="280">
                  <c:v>42047</c:v>
                </c:pt>
                <c:pt idx="281">
                  <c:v>42048</c:v>
                </c:pt>
                <c:pt idx="282">
                  <c:v>42052</c:v>
                </c:pt>
                <c:pt idx="283">
                  <c:v>42053</c:v>
                </c:pt>
                <c:pt idx="284">
                  <c:v>42054</c:v>
                </c:pt>
                <c:pt idx="285">
                  <c:v>42055</c:v>
                </c:pt>
                <c:pt idx="286">
                  <c:v>42058</c:v>
                </c:pt>
                <c:pt idx="287">
                  <c:v>42059</c:v>
                </c:pt>
                <c:pt idx="288">
                  <c:v>42060</c:v>
                </c:pt>
                <c:pt idx="289">
                  <c:v>42061</c:v>
                </c:pt>
                <c:pt idx="290">
                  <c:v>42062</c:v>
                </c:pt>
                <c:pt idx="291">
                  <c:v>42065</c:v>
                </c:pt>
                <c:pt idx="292">
                  <c:v>42066</c:v>
                </c:pt>
                <c:pt idx="293">
                  <c:v>42067</c:v>
                </c:pt>
                <c:pt idx="294">
                  <c:v>42068</c:v>
                </c:pt>
                <c:pt idx="295">
                  <c:v>42069</c:v>
                </c:pt>
                <c:pt idx="296">
                  <c:v>42072</c:v>
                </c:pt>
                <c:pt idx="297">
                  <c:v>42073</c:v>
                </c:pt>
                <c:pt idx="298">
                  <c:v>42074</c:v>
                </c:pt>
                <c:pt idx="299">
                  <c:v>42075</c:v>
                </c:pt>
                <c:pt idx="300">
                  <c:v>42076</c:v>
                </c:pt>
                <c:pt idx="301">
                  <c:v>42079</c:v>
                </c:pt>
                <c:pt idx="302">
                  <c:v>42080</c:v>
                </c:pt>
                <c:pt idx="303">
                  <c:v>42081</c:v>
                </c:pt>
                <c:pt idx="304">
                  <c:v>42082</c:v>
                </c:pt>
                <c:pt idx="305">
                  <c:v>42083</c:v>
                </c:pt>
                <c:pt idx="306">
                  <c:v>42086</c:v>
                </c:pt>
                <c:pt idx="307">
                  <c:v>42087</c:v>
                </c:pt>
                <c:pt idx="308">
                  <c:v>42088</c:v>
                </c:pt>
                <c:pt idx="309">
                  <c:v>42089</c:v>
                </c:pt>
                <c:pt idx="310">
                  <c:v>42090</c:v>
                </c:pt>
                <c:pt idx="311">
                  <c:v>42093</c:v>
                </c:pt>
                <c:pt idx="312">
                  <c:v>42094</c:v>
                </c:pt>
                <c:pt idx="313">
                  <c:v>42095</c:v>
                </c:pt>
                <c:pt idx="314">
                  <c:v>42096</c:v>
                </c:pt>
                <c:pt idx="315">
                  <c:v>42100</c:v>
                </c:pt>
                <c:pt idx="316">
                  <c:v>42101</c:v>
                </c:pt>
                <c:pt idx="317">
                  <c:v>42102</c:v>
                </c:pt>
                <c:pt idx="318">
                  <c:v>42103</c:v>
                </c:pt>
                <c:pt idx="319">
                  <c:v>42104</c:v>
                </c:pt>
                <c:pt idx="320">
                  <c:v>42107</c:v>
                </c:pt>
                <c:pt idx="321">
                  <c:v>42108</c:v>
                </c:pt>
                <c:pt idx="322">
                  <c:v>42109</c:v>
                </c:pt>
                <c:pt idx="323">
                  <c:v>42110</c:v>
                </c:pt>
                <c:pt idx="324">
                  <c:v>42111</c:v>
                </c:pt>
                <c:pt idx="325">
                  <c:v>42114</c:v>
                </c:pt>
                <c:pt idx="326">
                  <c:v>42115</c:v>
                </c:pt>
                <c:pt idx="327">
                  <c:v>42116</c:v>
                </c:pt>
                <c:pt idx="328">
                  <c:v>42117</c:v>
                </c:pt>
                <c:pt idx="329">
                  <c:v>42118</c:v>
                </c:pt>
                <c:pt idx="330">
                  <c:v>42121</c:v>
                </c:pt>
                <c:pt idx="331">
                  <c:v>42122</c:v>
                </c:pt>
                <c:pt idx="332">
                  <c:v>42123</c:v>
                </c:pt>
                <c:pt idx="333">
                  <c:v>42124</c:v>
                </c:pt>
                <c:pt idx="334">
                  <c:v>42125</c:v>
                </c:pt>
                <c:pt idx="335">
                  <c:v>42128</c:v>
                </c:pt>
                <c:pt idx="336">
                  <c:v>42129</c:v>
                </c:pt>
                <c:pt idx="337">
                  <c:v>42130</c:v>
                </c:pt>
                <c:pt idx="338">
                  <c:v>42131</c:v>
                </c:pt>
                <c:pt idx="339">
                  <c:v>42132</c:v>
                </c:pt>
                <c:pt idx="340">
                  <c:v>42135</c:v>
                </c:pt>
                <c:pt idx="341">
                  <c:v>42136</c:v>
                </c:pt>
                <c:pt idx="342">
                  <c:v>42137</c:v>
                </c:pt>
                <c:pt idx="343">
                  <c:v>42138</c:v>
                </c:pt>
                <c:pt idx="344">
                  <c:v>42139</c:v>
                </c:pt>
                <c:pt idx="345">
                  <c:v>42142</c:v>
                </c:pt>
                <c:pt idx="346">
                  <c:v>42143</c:v>
                </c:pt>
                <c:pt idx="347">
                  <c:v>42144</c:v>
                </c:pt>
                <c:pt idx="348">
                  <c:v>42145</c:v>
                </c:pt>
                <c:pt idx="349">
                  <c:v>42146</c:v>
                </c:pt>
                <c:pt idx="350">
                  <c:v>42150</c:v>
                </c:pt>
                <c:pt idx="351">
                  <c:v>42151</c:v>
                </c:pt>
                <c:pt idx="352">
                  <c:v>42152</c:v>
                </c:pt>
                <c:pt idx="353">
                  <c:v>42153</c:v>
                </c:pt>
                <c:pt idx="354">
                  <c:v>42156</c:v>
                </c:pt>
                <c:pt idx="355">
                  <c:v>42157</c:v>
                </c:pt>
                <c:pt idx="356">
                  <c:v>42158</c:v>
                </c:pt>
                <c:pt idx="357">
                  <c:v>42159</c:v>
                </c:pt>
                <c:pt idx="358">
                  <c:v>42160</c:v>
                </c:pt>
                <c:pt idx="359">
                  <c:v>42163</c:v>
                </c:pt>
                <c:pt idx="360">
                  <c:v>42164</c:v>
                </c:pt>
                <c:pt idx="361">
                  <c:v>42165</c:v>
                </c:pt>
                <c:pt idx="362">
                  <c:v>42166</c:v>
                </c:pt>
                <c:pt idx="363">
                  <c:v>42167</c:v>
                </c:pt>
                <c:pt idx="364">
                  <c:v>42170</c:v>
                </c:pt>
                <c:pt idx="365">
                  <c:v>42171</c:v>
                </c:pt>
                <c:pt idx="366">
                  <c:v>42172</c:v>
                </c:pt>
                <c:pt idx="367">
                  <c:v>42173</c:v>
                </c:pt>
                <c:pt idx="368">
                  <c:v>42174</c:v>
                </c:pt>
                <c:pt idx="369">
                  <c:v>42177</c:v>
                </c:pt>
                <c:pt idx="370">
                  <c:v>42178</c:v>
                </c:pt>
                <c:pt idx="371">
                  <c:v>42179</c:v>
                </c:pt>
                <c:pt idx="372">
                  <c:v>42180</c:v>
                </c:pt>
                <c:pt idx="373">
                  <c:v>42181</c:v>
                </c:pt>
                <c:pt idx="374">
                  <c:v>42184</c:v>
                </c:pt>
                <c:pt idx="375">
                  <c:v>42185</c:v>
                </c:pt>
                <c:pt idx="376">
                  <c:v>42186</c:v>
                </c:pt>
                <c:pt idx="377">
                  <c:v>42187</c:v>
                </c:pt>
                <c:pt idx="378">
                  <c:v>42191</c:v>
                </c:pt>
                <c:pt idx="379">
                  <c:v>42192</c:v>
                </c:pt>
                <c:pt idx="380">
                  <c:v>42193</c:v>
                </c:pt>
                <c:pt idx="381">
                  <c:v>42194</c:v>
                </c:pt>
                <c:pt idx="382">
                  <c:v>42195</c:v>
                </c:pt>
                <c:pt idx="383">
                  <c:v>42198</c:v>
                </c:pt>
                <c:pt idx="384">
                  <c:v>42199</c:v>
                </c:pt>
                <c:pt idx="385">
                  <c:v>42200</c:v>
                </c:pt>
                <c:pt idx="386">
                  <c:v>42201</c:v>
                </c:pt>
                <c:pt idx="387">
                  <c:v>42202</c:v>
                </c:pt>
                <c:pt idx="388">
                  <c:v>42205</c:v>
                </c:pt>
                <c:pt idx="389">
                  <c:v>42206</c:v>
                </c:pt>
                <c:pt idx="390">
                  <c:v>42207</c:v>
                </c:pt>
                <c:pt idx="391">
                  <c:v>42208</c:v>
                </c:pt>
                <c:pt idx="392">
                  <c:v>42209</c:v>
                </c:pt>
                <c:pt idx="393">
                  <c:v>42212</c:v>
                </c:pt>
                <c:pt idx="394">
                  <c:v>42213</c:v>
                </c:pt>
                <c:pt idx="395">
                  <c:v>42214</c:v>
                </c:pt>
                <c:pt idx="396">
                  <c:v>42215</c:v>
                </c:pt>
                <c:pt idx="397">
                  <c:v>42216</c:v>
                </c:pt>
                <c:pt idx="398">
                  <c:v>42219</c:v>
                </c:pt>
                <c:pt idx="399">
                  <c:v>42220</c:v>
                </c:pt>
                <c:pt idx="400">
                  <c:v>42221</c:v>
                </c:pt>
                <c:pt idx="401">
                  <c:v>42222</c:v>
                </c:pt>
                <c:pt idx="402">
                  <c:v>42223</c:v>
                </c:pt>
                <c:pt idx="403">
                  <c:v>42226</c:v>
                </c:pt>
                <c:pt idx="404">
                  <c:v>42227</c:v>
                </c:pt>
                <c:pt idx="405">
                  <c:v>42228</c:v>
                </c:pt>
                <c:pt idx="406">
                  <c:v>42229</c:v>
                </c:pt>
                <c:pt idx="407">
                  <c:v>42230</c:v>
                </c:pt>
                <c:pt idx="408">
                  <c:v>42233</c:v>
                </c:pt>
                <c:pt idx="409">
                  <c:v>42234</c:v>
                </c:pt>
                <c:pt idx="410">
                  <c:v>42235</c:v>
                </c:pt>
                <c:pt idx="411">
                  <c:v>42236</c:v>
                </c:pt>
                <c:pt idx="412">
                  <c:v>42237</c:v>
                </c:pt>
                <c:pt idx="413">
                  <c:v>42240</c:v>
                </c:pt>
                <c:pt idx="414">
                  <c:v>42241</c:v>
                </c:pt>
                <c:pt idx="415">
                  <c:v>42242</c:v>
                </c:pt>
                <c:pt idx="416">
                  <c:v>42243</c:v>
                </c:pt>
                <c:pt idx="417">
                  <c:v>42244</c:v>
                </c:pt>
                <c:pt idx="418">
                  <c:v>42247</c:v>
                </c:pt>
                <c:pt idx="419">
                  <c:v>42248</c:v>
                </c:pt>
                <c:pt idx="420">
                  <c:v>42249</c:v>
                </c:pt>
                <c:pt idx="421">
                  <c:v>42250</c:v>
                </c:pt>
                <c:pt idx="422">
                  <c:v>42251</c:v>
                </c:pt>
                <c:pt idx="423">
                  <c:v>42255</c:v>
                </c:pt>
                <c:pt idx="424">
                  <c:v>42256</c:v>
                </c:pt>
                <c:pt idx="425">
                  <c:v>42257</c:v>
                </c:pt>
                <c:pt idx="426">
                  <c:v>42258</c:v>
                </c:pt>
                <c:pt idx="427">
                  <c:v>42261</c:v>
                </c:pt>
                <c:pt idx="428">
                  <c:v>42262</c:v>
                </c:pt>
                <c:pt idx="429">
                  <c:v>42263</c:v>
                </c:pt>
                <c:pt idx="430">
                  <c:v>42264</c:v>
                </c:pt>
                <c:pt idx="431">
                  <c:v>42265</c:v>
                </c:pt>
                <c:pt idx="432">
                  <c:v>42268</c:v>
                </c:pt>
                <c:pt idx="433">
                  <c:v>42269</c:v>
                </c:pt>
                <c:pt idx="434">
                  <c:v>42270</c:v>
                </c:pt>
                <c:pt idx="435">
                  <c:v>42271</c:v>
                </c:pt>
                <c:pt idx="436">
                  <c:v>42272</c:v>
                </c:pt>
                <c:pt idx="437">
                  <c:v>42275</c:v>
                </c:pt>
                <c:pt idx="438">
                  <c:v>42276</c:v>
                </c:pt>
                <c:pt idx="439">
                  <c:v>42277</c:v>
                </c:pt>
                <c:pt idx="440">
                  <c:v>42278</c:v>
                </c:pt>
                <c:pt idx="441">
                  <c:v>42279</c:v>
                </c:pt>
                <c:pt idx="442">
                  <c:v>42282</c:v>
                </c:pt>
                <c:pt idx="443">
                  <c:v>42283</c:v>
                </c:pt>
                <c:pt idx="444">
                  <c:v>42284</c:v>
                </c:pt>
                <c:pt idx="445">
                  <c:v>42285</c:v>
                </c:pt>
                <c:pt idx="446">
                  <c:v>42286</c:v>
                </c:pt>
                <c:pt idx="447">
                  <c:v>42289</c:v>
                </c:pt>
                <c:pt idx="448">
                  <c:v>42290</c:v>
                </c:pt>
                <c:pt idx="449">
                  <c:v>42291</c:v>
                </c:pt>
                <c:pt idx="450">
                  <c:v>42292</c:v>
                </c:pt>
                <c:pt idx="451">
                  <c:v>42293</c:v>
                </c:pt>
                <c:pt idx="452">
                  <c:v>42296</c:v>
                </c:pt>
                <c:pt idx="453">
                  <c:v>42297</c:v>
                </c:pt>
                <c:pt idx="454">
                  <c:v>42298</c:v>
                </c:pt>
                <c:pt idx="455">
                  <c:v>42299</c:v>
                </c:pt>
                <c:pt idx="456">
                  <c:v>42300</c:v>
                </c:pt>
                <c:pt idx="457">
                  <c:v>42303</c:v>
                </c:pt>
                <c:pt idx="458">
                  <c:v>42304</c:v>
                </c:pt>
                <c:pt idx="459">
                  <c:v>42305</c:v>
                </c:pt>
                <c:pt idx="460">
                  <c:v>42306</c:v>
                </c:pt>
                <c:pt idx="461">
                  <c:v>42307</c:v>
                </c:pt>
                <c:pt idx="462">
                  <c:v>42310</c:v>
                </c:pt>
                <c:pt idx="463">
                  <c:v>42311</c:v>
                </c:pt>
                <c:pt idx="464">
                  <c:v>42312</c:v>
                </c:pt>
                <c:pt idx="465">
                  <c:v>42313</c:v>
                </c:pt>
                <c:pt idx="466">
                  <c:v>42314</c:v>
                </c:pt>
                <c:pt idx="467">
                  <c:v>42317</c:v>
                </c:pt>
                <c:pt idx="468">
                  <c:v>42318</c:v>
                </c:pt>
                <c:pt idx="469">
                  <c:v>42319</c:v>
                </c:pt>
                <c:pt idx="470">
                  <c:v>42320</c:v>
                </c:pt>
                <c:pt idx="471">
                  <c:v>42321</c:v>
                </c:pt>
                <c:pt idx="472">
                  <c:v>42324</c:v>
                </c:pt>
                <c:pt idx="473">
                  <c:v>42325</c:v>
                </c:pt>
                <c:pt idx="474">
                  <c:v>42326</c:v>
                </c:pt>
                <c:pt idx="475">
                  <c:v>42327</c:v>
                </c:pt>
                <c:pt idx="476">
                  <c:v>42328</c:v>
                </c:pt>
                <c:pt idx="477">
                  <c:v>42331</c:v>
                </c:pt>
                <c:pt idx="478">
                  <c:v>42332</c:v>
                </c:pt>
                <c:pt idx="479">
                  <c:v>42333</c:v>
                </c:pt>
                <c:pt idx="480">
                  <c:v>42335</c:v>
                </c:pt>
                <c:pt idx="481">
                  <c:v>42338</c:v>
                </c:pt>
                <c:pt idx="482">
                  <c:v>42339</c:v>
                </c:pt>
                <c:pt idx="483">
                  <c:v>42340</c:v>
                </c:pt>
                <c:pt idx="484">
                  <c:v>42341</c:v>
                </c:pt>
                <c:pt idx="485">
                  <c:v>42342</c:v>
                </c:pt>
                <c:pt idx="486">
                  <c:v>42345</c:v>
                </c:pt>
                <c:pt idx="487">
                  <c:v>42346</c:v>
                </c:pt>
                <c:pt idx="488">
                  <c:v>42347</c:v>
                </c:pt>
                <c:pt idx="489">
                  <c:v>42348</c:v>
                </c:pt>
                <c:pt idx="490">
                  <c:v>42349</c:v>
                </c:pt>
                <c:pt idx="491">
                  <c:v>42352</c:v>
                </c:pt>
                <c:pt idx="492">
                  <c:v>42353</c:v>
                </c:pt>
                <c:pt idx="493">
                  <c:v>42354</c:v>
                </c:pt>
                <c:pt idx="494">
                  <c:v>42355</c:v>
                </c:pt>
                <c:pt idx="495">
                  <c:v>42356</c:v>
                </c:pt>
                <c:pt idx="496">
                  <c:v>42359</c:v>
                </c:pt>
                <c:pt idx="497">
                  <c:v>42360</c:v>
                </c:pt>
                <c:pt idx="498">
                  <c:v>42361</c:v>
                </c:pt>
                <c:pt idx="499">
                  <c:v>42362</c:v>
                </c:pt>
                <c:pt idx="500">
                  <c:v>42366</c:v>
                </c:pt>
                <c:pt idx="501">
                  <c:v>42367</c:v>
                </c:pt>
                <c:pt idx="502">
                  <c:v>42368</c:v>
                </c:pt>
                <c:pt idx="503">
                  <c:v>42369</c:v>
                </c:pt>
                <c:pt idx="504">
                  <c:v>42373</c:v>
                </c:pt>
                <c:pt idx="505">
                  <c:v>42374</c:v>
                </c:pt>
                <c:pt idx="506">
                  <c:v>42375</c:v>
                </c:pt>
                <c:pt idx="507">
                  <c:v>42376</c:v>
                </c:pt>
                <c:pt idx="508">
                  <c:v>42377</c:v>
                </c:pt>
                <c:pt idx="509">
                  <c:v>42380</c:v>
                </c:pt>
                <c:pt idx="510">
                  <c:v>42381</c:v>
                </c:pt>
                <c:pt idx="511">
                  <c:v>42382</c:v>
                </c:pt>
                <c:pt idx="512">
                  <c:v>42383</c:v>
                </c:pt>
                <c:pt idx="513">
                  <c:v>42384</c:v>
                </c:pt>
                <c:pt idx="514">
                  <c:v>42388</c:v>
                </c:pt>
                <c:pt idx="515">
                  <c:v>42389</c:v>
                </c:pt>
                <c:pt idx="516">
                  <c:v>42390</c:v>
                </c:pt>
                <c:pt idx="517">
                  <c:v>42391</c:v>
                </c:pt>
                <c:pt idx="518">
                  <c:v>42394</c:v>
                </c:pt>
                <c:pt idx="519">
                  <c:v>42395</c:v>
                </c:pt>
                <c:pt idx="520">
                  <c:v>42396</c:v>
                </c:pt>
                <c:pt idx="521">
                  <c:v>42397</c:v>
                </c:pt>
                <c:pt idx="522">
                  <c:v>42398</c:v>
                </c:pt>
                <c:pt idx="523">
                  <c:v>42401</c:v>
                </c:pt>
                <c:pt idx="524">
                  <c:v>42402</c:v>
                </c:pt>
                <c:pt idx="525">
                  <c:v>42403</c:v>
                </c:pt>
                <c:pt idx="526">
                  <c:v>42404</c:v>
                </c:pt>
                <c:pt idx="527">
                  <c:v>42405</c:v>
                </c:pt>
                <c:pt idx="528">
                  <c:v>42408</c:v>
                </c:pt>
                <c:pt idx="529">
                  <c:v>42409</c:v>
                </c:pt>
                <c:pt idx="530">
                  <c:v>42410</c:v>
                </c:pt>
                <c:pt idx="531">
                  <c:v>42411</c:v>
                </c:pt>
                <c:pt idx="532">
                  <c:v>42412</c:v>
                </c:pt>
                <c:pt idx="533">
                  <c:v>42416</c:v>
                </c:pt>
                <c:pt idx="534">
                  <c:v>42417</c:v>
                </c:pt>
                <c:pt idx="535">
                  <c:v>42418</c:v>
                </c:pt>
                <c:pt idx="536">
                  <c:v>42419</c:v>
                </c:pt>
                <c:pt idx="537">
                  <c:v>42422</c:v>
                </c:pt>
                <c:pt idx="538">
                  <c:v>42423</c:v>
                </c:pt>
                <c:pt idx="539">
                  <c:v>42424</c:v>
                </c:pt>
                <c:pt idx="540">
                  <c:v>42425</c:v>
                </c:pt>
                <c:pt idx="541">
                  <c:v>42426</c:v>
                </c:pt>
                <c:pt idx="542">
                  <c:v>42429</c:v>
                </c:pt>
                <c:pt idx="543">
                  <c:v>42430</c:v>
                </c:pt>
                <c:pt idx="544">
                  <c:v>42431</c:v>
                </c:pt>
                <c:pt idx="545">
                  <c:v>42432</c:v>
                </c:pt>
                <c:pt idx="546">
                  <c:v>42433</c:v>
                </c:pt>
                <c:pt idx="547">
                  <c:v>42436</c:v>
                </c:pt>
                <c:pt idx="548">
                  <c:v>42437</c:v>
                </c:pt>
                <c:pt idx="549">
                  <c:v>42438</c:v>
                </c:pt>
                <c:pt idx="550">
                  <c:v>42439</c:v>
                </c:pt>
                <c:pt idx="551">
                  <c:v>42440</c:v>
                </c:pt>
                <c:pt idx="552">
                  <c:v>42443</c:v>
                </c:pt>
                <c:pt idx="553">
                  <c:v>42444</c:v>
                </c:pt>
                <c:pt idx="554">
                  <c:v>42445</c:v>
                </c:pt>
                <c:pt idx="555">
                  <c:v>42446</c:v>
                </c:pt>
                <c:pt idx="556">
                  <c:v>42447</c:v>
                </c:pt>
                <c:pt idx="557">
                  <c:v>42450</c:v>
                </c:pt>
                <c:pt idx="558">
                  <c:v>42451</c:v>
                </c:pt>
                <c:pt idx="559">
                  <c:v>42452</c:v>
                </c:pt>
                <c:pt idx="560">
                  <c:v>42453</c:v>
                </c:pt>
                <c:pt idx="561">
                  <c:v>42457</c:v>
                </c:pt>
                <c:pt idx="562">
                  <c:v>42458</c:v>
                </c:pt>
                <c:pt idx="563">
                  <c:v>42459</c:v>
                </c:pt>
                <c:pt idx="564">
                  <c:v>42460</c:v>
                </c:pt>
                <c:pt idx="565">
                  <c:v>42461</c:v>
                </c:pt>
                <c:pt idx="566">
                  <c:v>42464</c:v>
                </c:pt>
                <c:pt idx="567">
                  <c:v>42465</c:v>
                </c:pt>
                <c:pt idx="568">
                  <c:v>42466</c:v>
                </c:pt>
                <c:pt idx="569">
                  <c:v>42467</c:v>
                </c:pt>
                <c:pt idx="570">
                  <c:v>42468</c:v>
                </c:pt>
                <c:pt idx="571">
                  <c:v>42471</c:v>
                </c:pt>
                <c:pt idx="572">
                  <c:v>42472</c:v>
                </c:pt>
                <c:pt idx="573">
                  <c:v>42473</c:v>
                </c:pt>
                <c:pt idx="574">
                  <c:v>42474</c:v>
                </c:pt>
                <c:pt idx="575">
                  <c:v>42475</c:v>
                </c:pt>
                <c:pt idx="576">
                  <c:v>42478</c:v>
                </c:pt>
                <c:pt idx="577">
                  <c:v>42479</c:v>
                </c:pt>
                <c:pt idx="578">
                  <c:v>42480</c:v>
                </c:pt>
                <c:pt idx="579">
                  <c:v>42481</c:v>
                </c:pt>
                <c:pt idx="580">
                  <c:v>42482</c:v>
                </c:pt>
                <c:pt idx="581">
                  <c:v>42485</c:v>
                </c:pt>
                <c:pt idx="582">
                  <c:v>42486</c:v>
                </c:pt>
                <c:pt idx="583">
                  <c:v>42487</c:v>
                </c:pt>
                <c:pt idx="584">
                  <c:v>42488</c:v>
                </c:pt>
                <c:pt idx="585">
                  <c:v>42489</c:v>
                </c:pt>
                <c:pt idx="586">
                  <c:v>42492</c:v>
                </c:pt>
                <c:pt idx="587">
                  <c:v>42493</c:v>
                </c:pt>
                <c:pt idx="588">
                  <c:v>42494</c:v>
                </c:pt>
                <c:pt idx="589">
                  <c:v>42495</c:v>
                </c:pt>
                <c:pt idx="590">
                  <c:v>42496</c:v>
                </c:pt>
                <c:pt idx="591">
                  <c:v>42499</c:v>
                </c:pt>
                <c:pt idx="592">
                  <c:v>42500</c:v>
                </c:pt>
                <c:pt idx="593">
                  <c:v>42501</c:v>
                </c:pt>
                <c:pt idx="594">
                  <c:v>42502</c:v>
                </c:pt>
                <c:pt idx="595">
                  <c:v>42503</c:v>
                </c:pt>
                <c:pt idx="596">
                  <c:v>42506</c:v>
                </c:pt>
                <c:pt idx="597">
                  <c:v>42507</c:v>
                </c:pt>
                <c:pt idx="598">
                  <c:v>42508</c:v>
                </c:pt>
                <c:pt idx="599">
                  <c:v>42509</c:v>
                </c:pt>
                <c:pt idx="600">
                  <c:v>42510</c:v>
                </c:pt>
                <c:pt idx="601">
                  <c:v>42513</c:v>
                </c:pt>
                <c:pt idx="602">
                  <c:v>42514</c:v>
                </c:pt>
                <c:pt idx="603">
                  <c:v>42515</c:v>
                </c:pt>
                <c:pt idx="604">
                  <c:v>42516</c:v>
                </c:pt>
                <c:pt idx="605">
                  <c:v>42517</c:v>
                </c:pt>
                <c:pt idx="606">
                  <c:v>42521</c:v>
                </c:pt>
                <c:pt idx="607">
                  <c:v>42522</c:v>
                </c:pt>
                <c:pt idx="608">
                  <c:v>42523</c:v>
                </c:pt>
                <c:pt idx="609">
                  <c:v>42524</c:v>
                </c:pt>
                <c:pt idx="610">
                  <c:v>42527</c:v>
                </c:pt>
                <c:pt idx="611">
                  <c:v>42528</c:v>
                </c:pt>
                <c:pt idx="612">
                  <c:v>42529</c:v>
                </c:pt>
                <c:pt idx="613">
                  <c:v>42530</c:v>
                </c:pt>
                <c:pt idx="614">
                  <c:v>42531</c:v>
                </c:pt>
                <c:pt idx="615">
                  <c:v>42534</c:v>
                </c:pt>
                <c:pt idx="616">
                  <c:v>42535</c:v>
                </c:pt>
                <c:pt idx="617">
                  <c:v>42536</c:v>
                </c:pt>
                <c:pt idx="618">
                  <c:v>42537</c:v>
                </c:pt>
                <c:pt idx="619">
                  <c:v>42538</c:v>
                </c:pt>
                <c:pt idx="620">
                  <c:v>42541</c:v>
                </c:pt>
                <c:pt idx="621">
                  <c:v>42542</c:v>
                </c:pt>
                <c:pt idx="622">
                  <c:v>42543</c:v>
                </c:pt>
                <c:pt idx="623">
                  <c:v>42544</c:v>
                </c:pt>
                <c:pt idx="624">
                  <c:v>42545</c:v>
                </c:pt>
                <c:pt idx="625">
                  <c:v>42548</c:v>
                </c:pt>
                <c:pt idx="626">
                  <c:v>42549</c:v>
                </c:pt>
                <c:pt idx="627">
                  <c:v>42550</c:v>
                </c:pt>
                <c:pt idx="628">
                  <c:v>42551</c:v>
                </c:pt>
                <c:pt idx="629">
                  <c:v>42552</c:v>
                </c:pt>
                <c:pt idx="630">
                  <c:v>42556</c:v>
                </c:pt>
                <c:pt idx="631">
                  <c:v>42557</c:v>
                </c:pt>
                <c:pt idx="632">
                  <c:v>42558</c:v>
                </c:pt>
                <c:pt idx="633">
                  <c:v>42559</c:v>
                </c:pt>
                <c:pt idx="634">
                  <c:v>42562</c:v>
                </c:pt>
                <c:pt idx="635">
                  <c:v>42563</c:v>
                </c:pt>
                <c:pt idx="636">
                  <c:v>42564</c:v>
                </c:pt>
                <c:pt idx="637">
                  <c:v>42565</c:v>
                </c:pt>
                <c:pt idx="638">
                  <c:v>42566</c:v>
                </c:pt>
                <c:pt idx="639">
                  <c:v>42569</c:v>
                </c:pt>
                <c:pt idx="640">
                  <c:v>42570</c:v>
                </c:pt>
                <c:pt idx="641">
                  <c:v>42571</c:v>
                </c:pt>
                <c:pt idx="642">
                  <c:v>42572</c:v>
                </c:pt>
                <c:pt idx="643">
                  <c:v>42573</c:v>
                </c:pt>
                <c:pt idx="644">
                  <c:v>42576</c:v>
                </c:pt>
                <c:pt idx="645">
                  <c:v>42577</c:v>
                </c:pt>
                <c:pt idx="646">
                  <c:v>42578</c:v>
                </c:pt>
                <c:pt idx="647">
                  <c:v>42579</c:v>
                </c:pt>
                <c:pt idx="648">
                  <c:v>42580</c:v>
                </c:pt>
                <c:pt idx="649">
                  <c:v>42583</c:v>
                </c:pt>
                <c:pt idx="650">
                  <c:v>42584</c:v>
                </c:pt>
                <c:pt idx="651">
                  <c:v>42585</c:v>
                </c:pt>
                <c:pt idx="652">
                  <c:v>42586</c:v>
                </c:pt>
                <c:pt idx="653">
                  <c:v>42587</c:v>
                </c:pt>
                <c:pt idx="654">
                  <c:v>42590</c:v>
                </c:pt>
                <c:pt idx="655">
                  <c:v>42591</c:v>
                </c:pt>
                <c:pt idx="656">
                  <c:v>42592</c:v>
                </c:pt>
                <c:pt idx="657">
                  <c:v>42593</c:v>
                </c:pt>
                <c:pt idx="658">
                  <c:v>42594</c:v>
                </c:pt>
                <c:pt idx="659">
                  <c:v>42597</c:v>
                </c:pt>
                <c:pt idx="660">
                  <c:v>42598</c:v>
                </c:pt>
                <c:pt idx="661">
                  <c:v>42599</c:v>
                </c:pt>
                <c:pt idx="662">
                  <c:v>42600</c:v>
                </c:pt>
                <c:pt idx="663">
                  <c:v>42601</c:v>
                </c:pt>
                <c:pt idx="664">
                  <c:v>42604</c:v>
                </c:pt>
                <c:pt idx="665">
                  <c:v>42605</c:v>
                </c:pt>
                <c:pt idx="666">
                  <c:v>42606</c:v>
                </c:pt>
                <c:pt idx="667">
                  <c:v>42607</c:v>
                </c:pt>
                <c:pt idx="668">
                  <c:v>42608</c:v>
                </c:pt>
                <c:pt idx="669">
                  <c:v>42611</c:v>
                </c:pt>
                <c:pt idx="670">
                  <c:v>42612</c:v>
                </c:pt>
                <c:pt idx="671">
                  <c:v>42613</c:v>
                </c:pt>
                <c:pt idx="672">
                  <c:v>42614</c:v>
                </c:pt>
                <c:pt idx="673">
                  <c:v>42615</c:v>
                </c:pt>
                <c:pt idx="674">
                  <c:v>42619</c:v>
                </c:pt>
                <c:pt idx="675">
                  <c:v>42620</c:v>
                </c:pt>
                <c:pt idx="676">
                  <c:v>42621</c:v>
                </c:pt>
                <c:pt idx="677">
                  <c:v>42622</c:v>
                </c:pt>
                <c:pt idx="678">
                  <c:v>42625</c:v>
                </c:pt>
                <c:pt idx="679">
                  <c:v>42626</c:v>
                </c:pt>
                <c:pt idx="680">
                  <c:v>42627</c:v>
                </c:pt>
                <c:pt idx="681">
                  <c:v>42628</c:v>
                </c:pt>
                <c:pt idx="682">
                  <c:v>42629</c:v>
                </c:pt>
                <c:pt idx="683">
                  <c:v>42632</c:v>
                </c:pt>
                <c:pt idx="684">
                  <c:v>42633</c:v>
                </c:pt>
                <c:pt idx="685">
                  <c:v>42634</c:v>
                </c:pt>
                <c:pt idx="686">
                  <c:v>42635</c:v>
                </c:pt>
                <c:pt idx="687">
                  <c:v>42636</c:v>
                </c:pt>
                <c:pt idx="688">
                  <c:v>42639</c:v>
                </c:pt>
                <c:pt idx="689">
                  <c:v>42640</c:v>
                </c:pt>
                <c:pt idx="690">
                  <c:v>42641</c:v>
                </c:pt>
                <c:pt idx="691">
                  <c:v>42642</c:v>
                </c:pt>
                <c:pt idx="692">
                  <c:v>42643</c:v>
                </c:pt>
                <c:pt idx="693">
                  <c:v>42646</c:v>
                </c:pt>
                <c:pt idx="694">
                  <c:v>42647</c:v>
                </c:pt>
                <c:pt idx="695">
                  <c:v>42648</c:v>
                </c:pt>
                <c:pt idx="696">
                  <c:v>42649</c:v>
                </c:pt>
                <c:pt idx="697">
                  <c:v>42650</c:v>
                </c:pt>
                <c:pt idx="698">
                  <c:v>42654</c:v>
                </c:pt>
                <c:pt idx="699">
                  <c:v>42655</c:v>
                </c:pt>
                <c:pt idx="700">
                  <c:v>42656</c:v>
                </c:pt>
                <c:pt idx="701">
                  <c:v>42657</c:v>
                </c:pt>
                <c:pt idx="702">
                  <c:v>42660</c:v>
                </c:pt>
                <c:pt idx="703">
                  <c:v>42661</c:v>
                </c:pt>
                <c:pt idx="704">
                  <c:v>42662</c:v>
                </c:pt>
                <c:pt idx="705">
                  <c:v>42663</c:v>
                </c:pt>
                <c:pt idx="706">
                  <c:v>42664</c:v>
                </c:pt>
                <c:pt idx="707">
                  <c:v>42667</c:v>
                </c:pt>
                <c:pt idx="708">
                  <c:v>42668</c:v>
                </c:pt>
                <c:pt idx="709">
                  <c:v>42669</c:v>
                </c:pt>
                <c:pt idx="710">
                  <c:v>42670</c:v>
                </c:pt>
                <c:pt idx="711">
                  <c:v>42671</c:v>
                </c:pt>
                <c:pt idx="712">
                  <c:v>42674</c:v>
                </c:pt>
                <c:pt idx="713">
                  <c:v>42675</c:v>
                </c:pt>
                <c:pt idx="714">
                  <c:v>42676</c:v>
                </c:pt>
                <c:pt idx="715">
                  <c:v>42677</c:v>
                </c:pt>
                <c:pt idx="716">
                  <c:v>42678</c:v>
                </c:pt>
                <c:pt idx="717">
                  <c:v>42681</c:v>
                </c:pt>
                <c:pt idx="718">
                  <c:v>42682</c:v>
                </c:pt>
                <c:pt idx="719">
                  <c:v>42683</c:v>
                </c:pt>
                <c:pt idx="720">
                  <c:v>42684</c:v>
                </c:pt>
                <c:pt idx="721">
                  <c:v>42688</c:v>
                </c:pt>
                <c:pt idx="722">
                  <c:v>42689</c:v>
                </c:pt>
                <c:pt idx="723">
                  <c:v>42690</c:v>
                </c:pt>
                <c:pt idx="724">
                  <c:v>42691</c:v>
                </c:pt>
                <c:pt idx="725">
                  <c:v>42692</c:v>
                </c:pt>
                <c:pt idx="726">
                  <c:v>42695</c:v>
                </c:pt>
                <c:pt idx="727">
                  <c:v>42696</c:v>
                </c:pt>
                <c:pt idx="728">
                  <c:v>42697</c:v>
                </c:pt>
                <c:pt idx="729">
                  <c:v>42699</c:v>
                </c:pt>
                <c:pt idx="730">
                  <c:v>42702</c:v>
                </c:pt>
                <c:pt idx="731">
                  <c:v>42703</c:v>
                </c:pt>
                <c:pt idx="732">
                  <c:v>42704</c:v>
                </c:pt>
                <c:pt idx="733">
                  <c:v>42705</c:v>
                </c:pt>
                <c:pt idx="734">
                  <c:v>42706</c:v>
                </c:pt>
                <c:pt idx="735">
                  <c:v>42709</c:v>
                </c:pt>
                <c:pt idx="736">
                  <c:v>42710</c:v>
                </c:pt>
                <c:pt idx="737">
                  <c:v>42711</c:v>
                </c:pt>
                <c:pt idx="738">
                  <c:v>42712</c:v>
                </c:pt>
                <c:pt idx="739">
                  <c:v>42713</c:v>
                </c:pt>
                <c:pt idx="740">
                  <c:v>42716</c:v>
                </c:pt>
                <c:pt idx="741">
                  <c:v>42717</c:v>
                </c:pt>
                <c:pt idx="742">
                  <c:v>42718</c:v>
                </c:pt>
                <c:pt idx="743">
                  <c:v>42719</c:v>
                </c:pt>
                <c:pt idx="744">
                  <c:v>42720</c:v>
                </c:pt>
                <c:pt idx="745">
                  <c:v>42723</c:v>
                </c:pt>
                <c:pt idx="746">
                  <c:v>42724</c:v>
                </c:pt>
                <c:pt idx="747">
                  <c:v>42725</c:v>
                </c:pt>
                <c:pt idx="748">
                  <c:v>42726</c:v>
                </c:pt>
                <c:pt idx="749">
                  <c:v>42727</c:v>
                </c:pt>
                <c:pt idx="750">
                  <c:v>42731</c:v>
                </c:pt>
                <c:pt idx="751">
                  <c:v>42732</c:v>
                </c:pt>
                <c:pt idx="752">
                  <c:v>42733</c:v>
                </c:pt>
                <c:pt idx="753">
                  <c:v>42734</c:v>
                </c:pt>
                <c:pt idx="754">
                  <c:v>42738</c:v>
                </c:pt>
                <c:pt idx="755">
                  <c:v>42739</c:v>
                </c:pt>
                <c:pt idx="756">
                  <c:v>42740</c:v>
                </c:pt>
                <c:pt idx="757">
                  <c:v>42741</c:v>
                </c:pt>
                <c:pt idx="758">
                  <c:v>42744</c:v>
                </c:pt>
                <c:pt idx="759">
                  <c:v>42745</c:v>
                </c:pt>
                <c:pt idx="760">
                  <c:v>42746</c:v>
                </c:pt>
                <c:pt idx="761">
                  <c:v>42747</c:v>
                </c:pt>
                <c:pt idx="762">
                  <c:v>42748</c:v>
                </c:pt>
                <c:pt idx="763">
                  <c:v>42752</c:v>
                </c:pt>
                <c:pt idx="764">
                  <c:v>42753</c:v>
                </c:pt>
                <c:pt idx="765">
                  <c:v>42754</c:v>
                </c:pt>
                <c:pt idx="766">
                  <c:v>42755</c:v>
                </c:pt>
                <c:pt idx="767">
                  <c:v>42758</c:v>
                </c:pt>
                <c:pt idx="768">
                  <c:v>42759</c:v>
                </c:pt>
                <c:pt idx="769">
                  <c:v>42760</c:v>
                </c:pt>
                <c:pt idx="770">
                  <c:v>42761</c:v>
                </c:pt>
                <c:pt idx="771">
                  <c:v>42762</c:v>
                </c:pt>
                <c:pt idx="772">
                  <c:v>42765</c:v>
                </c:pt>
                <c:pt idx="773">
                  <c:v>42766</c:v>
                </c:pt>
                <c:pt idx="774">
                  <c:v>42767</c:v>
                </c:pt>
                <c:pt idx="775">
                  <c:v>42768</c:v>
                </c:pt>
                <c:pt idx="776">
                  <c:v>42769</c:v>
                </c:pt>
                <c:pt idx="777">
                  <c:v>42772</c:v>
                </c:pt>
                <c:pt idx="778">
                  <c:v>42773</c:v>
                </c:pt>
                <c:pt idx="779">
                  <c:v>42774</c:v>
                </c:pt>
                <c:pt idx="780">
                  <c:v>42775</c:v>
                </c:pt>
                <c:pt idx="781">
                  <c:v>42776</c:v>
                </c:pt>
                <c:pt idx="782">
                  <c:v>42779</c:v>
                </c:pt>
                <c:pt idx="783">
                  <c:v>42780</c:v>
                </c:pt>
                <c:pt idx="784">
                  <c:v>42781</c:v>
                </c:pt>
                <c:pt idx="785">
                  <c:v>42782</c:v>
                </c:pt>
                <c:pt idx="786">
                  <c:v>42783</c:v>
                </c:pt>
                <c:pt idx="787">
                  <c:v>42787</c:v>
                </c:pt>
                <c:pt idx="788">
                  <c:v>42788</c:v>
                </c:pt>
                <c:pt idx="789">
                  <c:v>42789</c:v>
                </c:pt>
                <c:pt idx="790">
                  <c:v>42790</c:v>
                </c:pt>
                <c:pt idx="791">
                  <c:v>42793</c:v>
                </c:pt>
                <c:pt idx="792">
                  <c:v>42794</c:v>
                </c:pt>
                <c:pt idx="793">
                  <c:v>42795</c:v>
                </c:pt>
                <c:pt idx="794">
                  <c:v>42796</c:v>
                </c:pt>
                <c:pt idx="795">
                  <c:v>42797</c:v>
                </c:pt>
                <c:pt idx="796">
                  <c:v>42800</c:v>
                </c:pt>
                <c:pt idx="797">
                  <c:v>42801</c:v>
                </c:pt>
                <c:pt idx="798">
                  <c:v>42802</c:v>
                </c:pt>
                <c:pt idx="799">
                  <c:v>42803</c:v>
                </c:pt>
                <c:pt idx="800">
                  <c:v>42804</c:v>
                </c:pt>
                <c:pt idx="801">
                  <c:v>42807</c:v>
                </c:pt>
                <c:pt idx="802">
                  <c:v>42808</c:v>
                </c:pt>
                <c:pt idx="803">
                  <c:v>42809</c:v>
                </c:pt>
                <c:pt idx="804">
                  <c:v>42810</c:v>
                </c:pt>
                <c:pt idx="805">
                  <c:v>42811</c:v>
                </c:pt>
                <c:pt idx="806">
                  <c:v>42814</c:v>
                </c:pt>
                <c:pt idx="807">
                  <c:v>42815</c:v>
                </c:pt>
                <c:pt idx="808">
                  <c:v>42816</c:v>
                </c:pt>
                <c:pt idx="809">
                  <c:v>42817</c:v>
                </c:pt>
                <c:pt idx="810">
                  <c:v>42818</c:v>
                </c:pt>
                <c:pt idx="811">
                  <c:v>42821</c:v>
                </c:pt>
                <c:pt idx="812">
                  <c:v>42822</c:v>
                </c:pt>
                <c:pt idx="813">
                  <c:v>42823</c:v>
                </c:pt>
                <c:pt idx="814">
                  <c:v>42824</c:v>
                </c:pt>
                <c:pt idx="815">
                  <c:v>42825</c:v>
                </c:pt>
                <c:pt idx="816">
                  <c:v>42828</c:v>
                </c:pt>
                <c:pt idx="817">
                  <c:v>42829</c:v>
                </c:pt>
                <c:pt idx="818">
                  <c:v>42830</c:v>
                </c:pt>
                <c:pt idx="819">
                  <c:v>42831</c:v>
                </c:pt>
                <c:pt idx="820">
                  <c:v>42832</c:v>
                </c:pt>
                <c:pt idx="821">
                  <c:v>42835</c:v>
                </c:pt>
                <c:pt idx="822">
                  <c:v>42836</c:v>
                </c:pt>
                <c:pt idx="823">
                  <c:v>42837</c:v>
                </c:pt>
                <c:pt idx="824">
                  <c:v>42838</c:v>
                </c:pt>
                <c:pt idx="825">
                  <c:v>42842</c:v>
                </c:pt>
                <c:pt idx="826">
                  <c:v>42843</c:v>
                </c:pt>
                <c:pt idx="827">
                  <c:v>42844</c:v>
                </c:pt>
                <c:pt idx="828">
                  <c:v>42845</c:v>
                </c:pt>
                <c:pt idx="829">
                  <c:v>42846</c:v>
                </c:pt>
                <c:pt idx="830">
                  <c:v>42849</c:v>
                </c:pt>
                <c:pt idx="831">
                  <c:v>42850</c:v>
                </c:pt>
                <c:pt idx="832">
                  <c:v>42851</c:v>
                </c:pt>
                <c:pt idx="833">
                  <c:v>42852</c:v>
                </c:pt>
                <c:pt idx="834">
                  <c:v>42853</c:v>
                </c:pt>
                <c:pt idx="835">
                  <c:v>42856</c:v>
                </c:pt>
                <c:pt idx="836">
                  <c:v>42857</c:v>
                </c:pt>
                <c:pt idx="837">
                  <c:v>42858</c:v>
                </c:pt>
                <c:pt idx="838">
                  <c:v>42859</c:v>
                </c:pt>
                <c:pt idx="839">
                  <c:v>42860</c:v>
                </c:pt>
                <c:pt idx="840">
                  <c:v>42863</c:v>
                </c:pt>
                <c:pt idx="841">
                  <c:v>42864</c:v>
                </c:pt>
                <c:pt idx="842">
                  <c:v>42865</c:v>
                </c:pt>
                <c:pt idx="843">
                  <c:v>42866</c:v>
                </c:pt>
                <c:pt idx="844">
                  <c:v>42867</c:v>
                </c:pt>
                <c:pt idx="845">
                  <c:v>42870</c:v>
                </c:pt>
                <c:pt idx="846">
                  <c:v>42871</c:v>
                </c:pt>
                <c:pt idx="847">
                  <c:v>42872</c:v>
                </c:pt>
                <c:pt idx="848">
                  <c:v>42873</c:v>
                </c:pt>
                <c:pt idx="849">
                  <c:v>42874</c:v>
                </c:pt>
                <c:pt idx="850">
                  <c:v>42877</c:v>
                </c:pt>
                <c:pt idx="851">
                  <c:v>42878</c:v>
                </c:pt>
                <c:pt idx="852">
                  <c:v>42879</c:v>
                </c:pt>
                <c:pt idx="853">
                  <c:v>42880</c:v>
                </c:pt>
                <c:pt idx="854">
                  <c:v>42881</c:v>
                </c:pt>
                <c:pt idx="855">
                  <c:v>42885</c:v>
                </c:pt>
                <c:pt idx="856">
                  <c:v>42886</c:v>
                </c:pt>
                <c:pt idx="857">
                  <c:v>42887</c:v>
                </c:pt>
                <c:pt idx="858">
                  <c:v>42888</c:v>
                </c:pt>
                <c:pt idx="859">
                  <c:v>42891</c:v>
                </c:pt>
                <c:pt idx="860">
                  <c:v>42892</c:v>
                </c:pt>
                <c:pt idx="861">
                  <c:v>42893</c:v>
                </c:pt>
                <c:pt idx="862">
                  <c:v>42894</c:v>
                </c:pt>
                <c:pt idx="863">
                  <c:v>42895</c:v>
                </c:pt>
                <c:pt idx="864">
                  <c:v>42898</c:v>
                </c:pt>
                <c:pt idx="865">
                  <c:v>42899</c:v>
                </c:pt>
                <c:pt idx="866">
                  <c:v>42900</c:v>
                </c:pt>
                <c:pt idx="867">
                  <c:v>42901</c:v>
                </c:pt>
                <c:pt idx="868">
                  <c:v>42902</c:v>
                </c:pt>
                <c:pt idx="869">
                  <c:v>42905</c:v>
                </c:pt>
                <c:pt idx="870">
                  <c:v>42906</c:v>
                </c:pt>
                <c:pt idx="871">
                  <c:v>42907</c:v>
                </c:pt>
                <c:pt idx="872">
                  <c:v>42908</c:v>
                </c:pt>
                <c:pt idx="873">
                  <c:v>42909</c:v>
                </c:pt>
                <c:pt idx="874">
                  <c:v>42912</c:v>
                </c:pt>
                <c:pt idx="875">
                  <c:v>42913</c:v>
                </c:pt>
                <c:pt idx="876">
                  <c:v>42914</c:v>
                </c:pt>
                <c:pt idx="877">
                  <c:v>42915</c:v>
                </c:pt>
                <c:pt idx="878">
                  <c:v>42916</c:v>
                </c:pt>
                <c:pt idx="879">
                  <c:v>42919</c:v>
                </c:pt>
                <c:pt idx="880">
                  <c:v>42921</c:v>
                </c:pt>
                <c:pt idx="881">
                  <c:v>42922</c:v>
                </c:pt>
                <c:pt idx="882">
                  <c:v>42923</c:v>
                </c:pt>
                <c:pt idx="883">
                  <c:v>42926</c:v>
                </c:pt>
                <c:pt idx="884">
                  <c:v>42927</c:v>
                </c:pt>
                <c:pt idx="885">
                  <c:v>42928</c:v>
                </c:pt>
                <c:pt idx="886">
                  <c:v>42929</c:v>
                </c:pt>
                <c:pt idx="887">
                  <c:v>42930</c:v>
                </c:pt>
                <c:pt idx="888">
                  <c:v>42933</c:v>
                </c:pt>
                <c:pt idx="889">
                  <c:v>42934</c:v>
                </c:pt>
                <c:pt idx="890">
                  <c:v>42935</c:v>
                </c:pt>
                <c:pt idx="891">
                  <c:v>42936</c:v>
                </c:pt>
                <c:pt idx="892">
                  <c:v>42937</c:v>
                </c:pt>
                <c:pt idx="893">
                  <c:v>42940</c:v>
                </c:pt>
                <c:pt idx="894">
                  <c:v>42941</c:v>
                </c:pt>
                <c:pt idx="895">
                  <c:v>42942</c:v>
                </c:pt>
                <c:pt idx="896">
                  <c:v>42943</c:v>
                </c:pt>
                <c:pt idx="897">
                  <c:v>42944</c:v>
                </c:pt>
                <c:pt idx="898">
                  <c:v>42947</c:v>
                </c:pt>
                <c:pt idx="899">
                  <c:v>42948</c:v>
                </c:pt>
                <c:pt idx="900">
                  <c:v>42949</c:v>
                </c:pt>
                <c:pt idx="901">
                  <c:v>42950</c:v>
                </c:pt>
                <c:pt idx="902">
                  <c:v>42951</c:v>
                </c:pt>
                <c:pt idx="903">
                  <c:v>42954</c:v>
                </c:pt>
                <c:pt idx="904">
                  <c:v>42955</c:v>
                </c:pt>
                <c:pt idx="905">
                  <c:v>42956</c:v>
                </c:pt>
                <c:pt idx="906">
                  <c:v>42957</c:v>
                </c:pt>
                <c:pt idx="907">
                  <c:v>42958</c:v>
                </c:pt>
                <c:pt idx="908">
                  <c:v>42961</c:v>
                </c:pt>
                <c:pt idx="909">
                  <c:v>42962</c:v>
                </c:pt>
                <c:pt idx="910">
                  <c:v>42963</c:v>
                </c:pt>
                <c:pt idx="911">
                  <c:v>42964</c:v>
                </c:pt>
                <c:pt idx="912">
                  <c:v>42965</c:v>
                </c:pt>
                <c:pt idx="913">
                  <c:v>42968</c:v>
                </c:pt>
                <c:pt idx="914">
                  <c:v>42969</c:v>
                </c:pt>
                <c:pt idx="915">
                  <c:v>42970</c:v>
                </c:pt>
                <c:pt idx="916">
                  <c:v>42971</c:v>
                </c:pt>
                <c:pt idx="917">
                  <c:v>42972</c:v>
                </c:pt>
                <c:pt idx="918">
                  <c:v>42975</c:v>
                </c:pt>
                <c:pt idx="919">
                  <c:v>42976</c:v>
                </c:pt>
                <c:pt idx="920">
                  <c:v>42977</c:v>
                </c:pt>
                <c:pt idx="921">
                  <c:v>42978</c:v>
                </c:pt>
                <c:pt idx="922">
                  <c:v>42979</c:v>
                </c:pt>
                <c:pt idx="923">
                  <c:v>42983</c:v>
                </c:pt>
                <c:pt idx="924">
                  <c:v>42984</c:v>
                </c:pt>
                <c:pt idx="925">
                  <c:v>42985</c:v>
                </c:pt>
                <c:pt idx="926">
                  <c:v>42986</c:v>
                </c:pt>
                <c:pt idx="927">
                  <c:v>42989</c:v>
                </c:pt>
                <c:pt idx="928">
                  <c:v>42990</c:v>
                </c:pt>
                <c:pt idx="929">
                  <c:v>42991</c:v>
                </c:pt>
                <c:pt idx="930">
                  <c:v>42992</c:v>
                </c:pt>
                <c:pt idx="931">
                  <c:v>42993</c:v>
                </c:pt>
                <c:pt idx="932">
                  <c:v>42996</c:v>
                </c:pt>
                <c:pt idx="933">
                  <c:v>42997</c:v>
                </c:pt>
                <c:pt idx="934">
                  <c:v>42998</c:v>
                </c:pt>
                <c:pt idx="935">
                  <c:v>42999</c:v>
                </c:pt>
                <c:pt idx="936">
                  <c:v>43000</c:v>
                </c:pt>
                <c:pt idx="937">
                  <c:v>43003</c:v>
                </c:pt>
                <c:pt idx="938">
                  <c:v>43004</c:v>
                </c:pt>
                <c:pt idx="939">
                  <c:v>43005</c:v>
                </c:pt>
                <c:pt idx="940">
                  <c:v>43006</c:v>
                </c:pt>
                <c:pt idx="941">
                  <c:v>43007</c:v>
                </c:pt>
                <c:pt idx="942">
                  <c:v>43010</c:v>
                </c:pt>
                <c:pt idx="943">
                  <c:v>43011</c:v>
                </c:pt>
                <c:pt idx="944">
                  <c:v>43012</c:v>
                </c:pt>
                <c:pt idx="945">
                  <c:v>43013</c:v>
                </c:pt>
                <c:pt idx="946">
                  <c:v>43014</c:v>
                </c:pt>
                <c:pt idx="947">
                  <c:v>43017</c:v>
                </c:pt>
                <c:pt idx="948">
                  <c:v>43018</c:v>
                </c:pt>
                <c:pt idx="949">
                  <c:v>43019</c:v>
                </c:pt>
                <c:pt idx="950">
                  <c:v>43020</c:v>
                </c:pt>
                <c:pt idx="951">
                  <c:v>43021</c:v>
                </c:pt>
                <c:pt idx="952">
                  <c:v>43024</c:v>
                </c:pt>
                <c:pt idx="953">
                  <c:v>43025</c:v>
                </c:pt>
                <c:pt idx="954">
                  <c:v>43026</c:v>
                </c:pt>
                <c:pt idx="955">
                  <c:v>43027</c:v>
                </c:pt>
                <c:pt idx="956">
                  <c:v>43028</c:v>
                </c:pt>
                <c:pt idx="957">
                  <c:v>43031</c:v>
                </c:pt>
                <c:pt idx="958">
                  <c:v>43032</c:v>
                </c:pt>
                <c:pt idx="959">
                  <c:v>43033</c:v>
                </c:pt>
                <c:pt idx="960">
                  <c:v>43034</c:v>
                </c:pt>
                <c:pt idx="961">
                  <c:v>43035</c:v>
                </c:pt>
                <c:pt idx="962">
                  <c:v>43038</c:v>
                </c:pt>
                <c:pt idx="963">
                  <c:v>43039</c:v>
                </c:pt>
                <c:pt idx="964">
                  <c:v>43040</c:v>
                </c:pt>
                <c:pt idx="965">
                  <c:v>43041</c:v>
                </c:pt>
                <c:pt idx="966">
                  <c:v>43042</c:v>
                </c:pt>
                <c:pt idx="967">
                  <c:v>43045</c:v>
                </c:pt>
                <c:pt idx="968">
                  <c:v>43046</c:v>
                </c:pt>
                <c:pt idx="969">
                  <c:v>43047</c:v>
                </c:pt>
                <c:pt idx="970">
                  <c:v>43048</c:v>
                </c:pt>
                <c:pt idx="971">
                  <c:v>43049</c:v>
                </c:pt>
                <c:pt idx="972">
                  <c:v>43052</c:v>
                </c:pt>
                <c:pt idx="973">
                  <c:v>43053</c:v>
                </c:pt>
                <c:pt idx="974">
                  <c:v>43054</c:v>
                </c:pt>
                <c:pt idx="975">
                  <c:v>43055</c:v>
                </c:pt>
                <c:pt idx="976">
                  <c:v>43056</c:v>
                </c:pt>
                <c:pt idx="977">
                  <c:v>43059</c:v>
                </c:pt>
                <c:pt idx="978">
                  <c:v>43060</c:v>
                </c:pt>
                <c:pt idx="979">
                  <c:v>43061</c:v>
                </c:pt>
                <c:pt idx="980">
                  <c:v>43063</c:v>
                </c:pt>
                <c:pt idx="981">
                  <c:v>43066</c:v>
                </c:pt>
                <c:pt idx="982">
                  <c:v>43067</c:v>
                </c:pt>
                <c:pt idx="983">
                  <c:v>43068</c:v>
                </c:pt>
                <c:pt idx="984">
                  <c:v>43069</c:v>
                </c:pt>
                <c:pt idx="985">
                  <c:v>43070</c:v>
                </c:pt>
                <c:pt idx="986">
                  <c:v>43073</c:v>
                </c:pt>
                <c:pt idx="987">
                  <c:v>43074</c:v>
                </c:pt>
                <c:pt idx="988">
                  <c:v>43075</c:v>
                </c:pt>
                <c:pt idx="989">
                  <c:v>43076</c:v>
                </c:pt>
                <c:pt idx="990">
                  <c:v>43077</c:v>
                </c:pt>
                <c:pt idx="991">
                  <c:v>43080</c:v>
                </c:pt>
                <c:pt idx="992">
                  <c:v>43081</c:v>
                </c:pt>
                <c:pt idx="993">
                  <c:v>43082</c:v>
                </c:pt>
                <c:pt idx="994">
                  <c:v>43083</c:v>
                </c:pt>
                <c:pt idx="995">
                  <c:v>43084</c:v>
                </c:pt>
                <c:pt idx="996">
                  <c:v>43087</c:v>
                </c:pt>
                <c:pt idx="997">
                  <c:v>43088</c:v>
                </c:pt>
                <c:pt idx="998">
                  <c:v>43089</c:v>
                </c:pt>
                <c:pt idx="999">
                  <c:v>43090</c:v>
                </c:pt>
                <c:pt idx="1000">
                  <c:v>43091</c:v>
                </c:pt>
                <c:pt idx="1001">
                  <c:v>43095</c:v>
                </c:pt>
                <c:pt idx="1002">
                  <c:v>43096</c:v>
                </c:pt>
                <c:pt idx="1003">
                  <c:v>43097</c:v>
                </c:pt>
                <c:pt idx="1004">
                  <c:v>43098</c:v>
                </c:pt>
                <c:pt idx="1005">
                  <c:v>43102</c:v>
                </c:pt>
                <c:pt idx="1006">
                  <c:v>43103</c:v>
                </c:pt>
                <c:pt idx="1007">
                  <c:v>43104</c:v>
                </c:pt>
                <c:pt idx="1008">
                  <c:v>43105</c:v>
                </c:pt>
                <c:pt idx="1009">
                  <c:v>43108</c:v>
                </c:pt>
                <c:pt idx="1010">
                  <c:v>43109</c:v>
                </c:pt>
                <c:pt idx="1011">
                  <c:v>43110</c:v>
                </c:pt>
                <c:pt idx="1012">
                  <c:v>43111</c:v>
                </c:pt>
                <c:pt idx="1013">
                  <c:v>43112</c:v>
                </c:pt>
                <c:pt idx="1014">
                  <c:v>43116</c:v>
                </c:pt>
                <c:pt idx="1015">
                  <c:v>43117</c:v>
                </c:pt>
                <c:pt idx="1016">
                  <c:v>43118</c:v>
                </c:pt>
                <c:pt idx="1017">
                  <c:v>43119</c:v>
                </c:pt>
                <c:pt idx="1018">
                  <c:v>43122</c:v>
                </c:pt>
                <c:pt idx="1019">
                  <c:v>43123</c:v>
                </c:pt>
                <c:pt idx="1020">
                  <c:v>43124</c:v>
                </c:pt>
                <c:pt idx="1021">
                  <c:v>43125</c:v>
                </c:pt>
                <c:pt idx="1022">
                  <c:v>43126</c:v>
                </c:pt>
                <c:pt idx="1023">
                  <c:v>43129</c:v>
                </c:pt>
                <c:pt idx="1024">
                  <c:v>43130</c:v>
                </c:pt>
                <c:pt idx="1025">
                  <c:v>43131</c:v>
                </c:pt>
                <c:pt idx="1026">
                  <c:v>43132</c:v>
                </c:pt>
                <c:pt idx="1027">
                  <c:v>43133</c:v>
                </c:pt>
                <c:pt idx="1028">
                  <c:v>43136</c:v>
                </c:pt>
                <c:pt idx="1029">
                  <c:v>43137</c:v>
                </c:pt>
                <c:pt idx="1030">
                  <c:v>43138</c:v>
                </c:pt>
                <c:pt idx="1031">
                  <c:v>43139</c:v>
                </c:pt>
                <c:pt idx="1032">
                  <c:v>43140</c:v>
                </c:pt>
                <c:pt idx="1033">
                  <c:v>43143</c:v>
                </c:pt>
                <c:pt idx="1034">
                  <c:v>43144</c:v>
                </c:pt>
                <c:pt idx="1035">
                  <c:v>43145</c:v>
                </c:pt>
                <c:pt idx="1036">
                  <c:v>43146</c:v>
                </c:pt>
                <c:pt idx="1037">
                  <c:v>43147</c:v>
                </c:pt>
                <c:pt idx="1038">
                  <c:v>43151</c:v>
                </c:pt>
                <c:pt idx="1039">
                  <c:v>43152</c:v>
                </c:pt>
                <c:pt idx="1040">
                  <c:v>43153</c:v>
                </c:pt>
                <c:pt idx="1041">
                  <c:v>43154</c:v>
                </c:pt>
                <c:pt idx="1042">
                  <c:v>43157</c:v>
                </c:pt>
                <c:pt idx="1043">
                  <c:v>43158</c:v>
                </c:pt>
                <c:pt idx="1044">
                  <c:v>43159</c:v>
                </c:pt>
                <c:pt idx="1045">
                  <c:v>43160</c:v>
                </c:pt>
                <c:pt idx="1046">
                  <c:v>43161</c:v>
                </c:pt>
                <c:pt idx="1047">
                  <c:v>43164</c:v>
                </c:pt>
                <c:pt idx="1048">
                  <c:v>43165</c:v>
                </c:pt>
                <c:pt idx="1049">
                  <c:v>43166</c:v>
                </c:pt>
                <c:pt idx="1050">
                  <c:v>43167</c:v>
                </c:pt>
                <c:pt idx="1051">
                  <c:v>43168</c:v>
                </c:pt>
                <c:pt idx="1052">
                  <c:v>43171</c:v>
                </c:pt>
                <c:pt idx="1053">
                  <c:v>43172</c:v>
                </c:pt>
                <c:pt idx="1054">
                  <c:v>43173</c:v>
                </c:pt>
                <c:pt idx="1055">
                  <c:v>43174</c:v>
                </c:pt>
                <c:pt idx="1056">
                  <c:v>43175</c:v>
                </c:pt>
                <c:pt idx="1057">
                  <c:v>43178</c:v>
                </c:pt>
                <c:pt idx="1058">
                  <c:v>43179</c:v>
                </c:pt>
                <c:pt idx="1059">
                  <c:v>43180</c:v>
                </c:pt>
                <c:pt idx="1060">
                  <c:v>43181</c:v>
                </c:pt>
                <c:pt idx="1061">
                  <c:v>43182</c:v>
                </c:pt>
                <c:pt idx="1062">
                  <c:v>43185</c:v>
                </c:pt>
                <c:pt idx="1063">
                  <c:v>43186</c:v>
                </c:pt>
                <c:pt idx="1064">
                  <c:v>43187</c:v>
                </c:pt>
                <c:pt idx="1065">
                  <c:v>43188</c:v>
                </c:pt>
                <c:pt idx="1066">
                  <c:v>43192</c:v>
                </c:pt>
                <c:pt idx="1067">
                  <c:v>43193</c:v>
                </c:pt>
                <c:pt idx="1068">
                  <c:v>43194</c:v>
                </c:pt>
                <c:pt idx="1069">
                  <c:v>43195</c:v>
                </c:pt>
                <c:pt idx="1070">
                  <c:v>43196</c:v>
                </c:pt>
                <c:pt idx="1071">
                  <c:v>43199</c:v>
                </c:pt>
                <c:pt idx="1072">
                  <c:v>43200</c:v>
                </c:pt>
                <c:pt idx="1073">
                  <c:v>43201</c:v>
                </c:pt>
                <c:pt idx="1074">
                  <c:v>43202</c:v>
                </c:pt>
                <c:pt idx="1075">
                  <c:v>43203</c:v>
                </c:pt>
                <c:pt idx="1076">
                  <c:v>43206</c:v>
                </c:pt>
                <c:pt idx="1077">
                  <c:v>43207</c:v>
                </c:pt>
                <c:pt idx="1078">
                  <c:v>43208</c:v>
                </c:pt>
                <c:pt idx="1079">
                  <c:v>43209</c:v>
                </c:pt>
                <c:pt idx="1080">
                  <c:v>43210</c:v>
                </c:pt>
                <c:pt idx="1081">
                  <c:v>43213</c:v>
                </c:pt>
                <c:pt idx="1082">
                  <c:v>43214</c:v>
                </c:pt>
                <c:pt idx="1083">
                  <c:v>43215</c:v>
                </c:pt>
                <c:pt idx="1084">
                  <c:v>43216</c:v>
                </c:pt>
                <c:pt idx="1085">
                  <c:v>43217</c:v>
                </c:pt>
                <c:pt idx="1086">
                  <c:v>43220</c:v>
                </c:pt>
                <c:pt idx="1087">
                  <c:v>43221</c:v>
                </c:pt>
                <c:pt idx="1088">
                  <c:v>43222</c:v>
                </c:pt>
                <c:pt idx="1089">
                  <c:v>43223</c:v>
                </c:pt>
                <c:pt idx="1090">
                  <c:v>43224</c:v>
                </c:pt>
                <c:pt idx="1091">
                  <c:v>43227</c:v>
                </c:pt>
                <c:pt idx="1092">
                  <c:v>43228</c:v>
                </c:pt>
                <c:pt idx="1093">
                  <c:v>43229</c:v>
                </c:pt>
                <c:pt idx="1094">
                  <c:v>43230</c:v>
                </c:pt>
                <c:pt idx="1095">
                  <c:v>43231</c:v>
                </c:pt>
                <c:pt idx="1096">
                  <c:v>43234</c:v>
                </c:pt>
                <c:pt idx="1097">
                  <c:v>43235</c:v>
                </c:pt>
                <c:pt idx="1098">
                  <c:v>43236</c:v>
                </c:pt>
                <c:pt idx="1099">
                  <c:v>43237</c:v>
                </c:pt>
                <c:pt idx="1100">
                  <c:v>43238</c:v>
                </c:pt>
                <c:pt idx="1101">
                  <c:v>43241</c:v>
                </c:pt>
                <c:pt idx="1102">
                  <c:v>43242</c:v>
                </c:pt>
                <c:pt idx="1103">
                  <c:v>43243</c:v>
                </c:pt>
                <c:pt idx="1104">
                  <c:v>43244</c:v>
                </c:pt>
                <c:pt idx="1105">
                  <c:v>43245</c:v>
                </c:pt>
                <c:pt idx="1106">
                  <c:v>43249</c:v>
                </c:pt>
                <c:pt idx="1107">
                  <c:v>43250</c:v>
                </c:pt>
                <c:pt idx="1108">
                  <c:v>43251</c:v>
                </c:pt>
                <c:pt idx="1109">
                  <c:v>43252</c:v>
                </c:pt>
                <c:pt idx="1110">
                  <c:v>43255</c:v>
                </c:pt>
                <c:pt idx="1111">
                  <c:v>43256</c:v>
                </c:pt>
                <c:pt idx="1112">
                  <c:v>43257</c:v>
                </c:pt>
                <c:pt idx="1113">
                  <c:v>43258</c:v>
                </c:pt>
                <c:pt idx="1114">
                  <c:v>43259</c:v>
                </c:pt>
                <c:pt idx="1115">
                  <c:v>43262</c:v>
                </c:pt>
                <c:pt idx="1116">
                  <c:v>43263</c:v>
                </c:pt>
                <c:pt idx="1117">
                  <c:v>43264</c:v>
                </c:pt>
                <c:pt idx="1118">
                  <c:v>43265</c:v>
                </c:pt>
                <c:pt idx="1119">
                  <c:v>43266</c:v>
                </c:pt>
                <c:pt idx="1120">
                  <c:v>43269</c:v>
                </c:pt>
                <c:pt idx="1121">
                  <c:v>43270</c:v>
                </c:pt>
                <c:pt idx="1122">
                  <c:v>43271</c:v>
                </c:pt>
                <c:pt idx="1123">
                  <c:v>43272</c:v>
                </c:pt>
                <c:pt idx="1124">
                  <c:v>43273</c:v>
                </c:pt>
                <c:pt idx="1125">
                  <c:v>43276</c:v>
                </c:pt>
                <c:pt idx="1126">
                  <c:v>43277</c:v>
                </c:pt>
                <c:pt idx="1127">
                  <c:v>43278</c:v>
                </c:pt>
                <c:pt idx="1128">
                  <c:v>43279</c:v>
                </c:pt>
                <c:pt idx="1129">
                  <c:v>43280</c:v>
                </c:pt>
                <c:pt idx="1130">
                  <c:v>43283</c:v>
                </c:pt>
                <c:pt idx="1131">
                  <c:v>43284</c:v>
                </c:pt>
                <c:pt idx="1132">
                  <c:v>43286</c:v>
                </c:pt>
                <c:pt idx="1133">
                  <c:v>43287</c:v>
                </c:pt>
                <c:pt idx="1134">
                  <c:v>43290</c:v>
                </c:pt>
                <c:pt idx="1135">
                  <c:v>43291</c:v>
                </c:pt>
                <c:pt idx="1136">
                  <c:v>43292</c:v>
                </c:pt>
                <c:pt idx="1137">
                  <c:v>43293</c:v>
                </c:pt>
                <c:pt idx="1138">
                  <c:v>43294</c:v>
                </c:pt>
                <c:pt idx="1139">
                  <c:v>43297</c:v>
                </c:pt>
                <c:pt idx="1140">
                  <c:v>43298</c:v>
                </c:pt>
                <c:pt idx="1141">
                  <c:v>43299</c:v>
                </c:pt>
                <c:pt idx="1142">
                  <c:v>43300</c:v>
                </c:pt>
                <c:pt idx="1143">
                  <c:v>43301</c:v>
                </c:pt>
                <c:pt idx="1144">
                  <c:v>43304</c:v>
                </c:pt>
                <c:pt idx="1145">
                  <c:v>43305</c:v>
                </c:pt>
                <c:pt idx="1146">
                  <c:v>43306</c:v>
                </c:pt>
                <c:pt idx="1147">
                  <c:v>43307</c:v>
                </c:pt>
                <c:pt idx="1148">
                  <c:v>43308</c:v>
                </c:pt>
                <c:pt idx="1149">
                  <c:v>43311</c:v>
                </c:pt>
                <c:pt idx="1150">
                  <c:v>43312</c:v>
                </c:pt>
                <c:pt idx="1151">
                  <c:v>43313</c:v>
                </c:pt>
                <c:pt idx="1152">
                  <c:v>43314</c:v>
                </c:pt>
                <c:pt idx="1153">
                  <c:v>43315</c:v>
                </c:pt>
                <c:pt idx="1154">
                  <c:v>43318</c:v>
                </c:pt>
                <c:pt idx="1155">
                  <c:v>43319</c:v>
                </c:pt>
                <c:pt idx="1156">
                  <c:v>43320</c:v>
                </c:pt>
                <c:pt idx="1157">
                  <c:v>43321</c:v>
                </c:pt>
                <c:pt idx="1158">
                  <c:v>43322</c:v>
                </c:pt>
                <c:pt idx="1159">
                  <c:v>43325</c:v>
                </c:pt>
                <c:pt idx="1160">
                  <c:v>43326</c:v>
                </c:pt>
                <c:pt idx="1161">
                  <c:v>43327</c:v>
                </c:pt>
                <c:pt idx="1162">
                  <c:v>43328</c:v>
                </c:pt>
                <c:pt idx="1163">
                  <c:v>43329</c:v>
                </c:pt>
                <c:pt idx="1164">
                  <c:v>43332</c:v>
                </c:pt>
                <c:pt idx="1165">
                  <c:v>43333</c:v>
                </c:pt>
                <c:pt idx="1166">
                  <c:v>43334</c:v>
                </c:pt>
                <c:pt idx="1167">
                  <c:v>43335</c:v>
                </c:pt>
                <c:pt idx="1168">
                  <c:v>43336</c:v>
                </c:pt>
                <c:pt idx="1169">
                  <c:v>43339</c:v>
                </c:pt>
                <c:pt idx="1170">
                  <c:v>43340</c:v>
                </c:pt>
                <c:pt idx="1171">
                  <c:v>43341</c:v>
                </c:pt>
                <c:pt idx="1172">
                  <c:v>43342</c:v>
                </c:pt>
                <c:pt idx="1173">
                  <c:v>43343</c:v>
                </c:pt>
                <c:pt idx="1174">
                  <c:v>43347</c:v>
                </c:pt>
                <c:pt idx="1175">
                  <c:v>43348</c:v>
                </c:pt>
                <c:pt idx="1176">
                  <c:v>43349</c:v>
                </c:pt>
                <c:pt idx="1177">
                  <c:v>43350</c:v>
                </c:pt>
                <c:pt idx="1178">
                  <c:v>43353</c:v>
                </c:pt>
                <c:pt idx="1179">
                  <c:v>43354</c:v>
                </c:pt>
                <c:pt idx="1180">
                  <c:v>43355</c:v>
                </c:pt>
                <c:pt idx="1181">
                  <c:v>43356</c:v>
                </c:pt>
                <c:pt idx="1182">
                  <c:v>43357</c:v>
                </c:pt>
                <c:pt idx="1183">
                  <c:v>43360</c:v>
                </c:pt>
                <c:pt idx="1184">
                  <c:v>43361</c:v>
                </c:pt>
                <c:pt idx="1185">
                  <c:v>43362</c:v>
                </c:pt>
                <c:pt idx="1186">
                  <c:v>43363</c:v>
                </c:pt>
                <c:pt idx="1187">
                  <c:v>43364</c:v>
                </c:pt>
                <c:pt idx="1188">
                  <c:v>43367</c:v>
                </c:pt>
                <c:pt idx="1189">
                  <c:v>43368</c:v>
                </c:pt>
                <c:pt idx="1190">
                  <c:v>43369</c:v>
                </c:pt>
                <c:pt idx="1191">
                  <c:v>43370</c:v>
                </c:pt>
                <c:pt idx="1192">
                  <c:v>43371</c:v>
                </c:pt>
                <c:pt idx="1193">
                  <c:v>43374</c:v>
                </c:pt>
                <c:pt idx="1194">
                  <c:v>43375</c:v>
                </c:pt>
                <c:pt idx="1195">
                  <c:v>43376</c:v>
                </c:pt>
                <c:pt idx="1196">
                  <c:v>43377</c:v>
                </c:pt>
                <c:pt idx="1197">
                  <c:v>43378</c:v>
                </c:pt>
                <c:pt idx="1198">
                  <c:v>43381</c:v>
                </c:pt>
                <c:pt idx="1199">
                  <c:v>43382</c:v>
                </c:pt>
                <c:pt idx="1200">
                  <c:v>43383</c:v>
                </c:pt>
                <c:pt idx="1201">
                  <c:v>43384</c:v>
                </c:pt>
                <c:pt idx="1202">
                  <c:v>43385</c:v>
                </c:pt>
                <c:pt idx="1203">
                  <c:v>43388</c:v>
                </c:pt>
                <c:pt idx="1204">
                  <c:v>43389</c:v>
                </c:pt>
                <c:pt idx="1205">
                  <c:v>43390</c:v>
                </c:pt>
                <c:pt idx="1206">
                  <c:v>43391</c:v>
                </c:pt>
                <c:pt idx="1207">
                  <c:v>43392</c:v>
                </c:pt>
                <c:pt idx="1208">
                  <c:v>43395</c:v>
                </c:pt>
                <c:pt idx="1209">
                  <c:v>43396</c:v>
                </c:pt>
                <c:pt idx="1210">
                  <c:v>43397</c:v>
                </c:pt>
                <c:pt idx="1211">
                  <c:v>43398</c:v>
                </c:pt>
                <c:pt idx="1212">
                  <c:v>43399</c:v>
                </c:pt>
                <c:pt idx="1213">
                  <c:v>43402</c:v>
                </c:pt>
                <c:pt idx="1214">
                  <c:v>43403</c:v>
                </c:pt>
                <c:pt idx="1215">
                  <c:v>43404</c:v>
                </c:pt>
                <c:pt idx="1216">
                  <c:v>43405</c:v>
                </c:pt>
                <c:pt idx="1217">
                  <c:v>43406</c:v>
                </c:pt>
                <c:pt idx="1218">
                  <c:v>43409</c:v>
                </c:pt>
                <c:pt idx="1219">
                  <c:v>43410</c:v>
                </c:pt>
                <c:pt idx="1220">
                  <c:v>43411</c:v>
                </c:pt>
                <c:pt idx="1221">
                  <c:v>43412</c:v>
                </c:pt>
                <c:pt idx="1222">
                  <c:v>43413</c:v>
                </c:pt>
                <c:pt idx="1223">
                  <c:v>43416</c:v>
                </c:pt>
                <c:pt idx="1224">
                  <c:v>43417</c:v>
                </c:pt>
                <c:pt idx="1225">
                  <c:v>43418</c:v>
                </c:pt>
                <c:pt idx="1226">
                  <c:v>43419</c:v>
                </c:pt>
                <c:pt idx="1227">
                  <c:v>43420</c:v>
                </c:pt>
                <c:pt idx="1228">
                  <c:v>43423</c:v>
                </c:pt>
                <c:pt idx="1229">
                  <c:v>43424</c:v>
                </c:pt>
                <c:pt idx="1230">
                  <c:v>43425</c:v>
                </c:pt>
                <c:pt idx="1231">
                  <c:v>43427</c:v>
                </c:pt>
                <c:pt idx="1232">
                  <c:v>43430</c:v>
                </c:pt>
                <c:pt idx="1233">
                  <c:v>43431</c:v>
                </c:pt>
                <c:pt idx="1234">
                  <c:v>43432</c:v>
                </c:pt>
                <c:pt idx="1235">
                  <c:v>43433</c:v>
                </c:pt>
                <c:pt idx="1236">
                  <c:v>43434</c:v>
                </c:pt>
                <c:pt idx="1237">
                  <c:v>43437</c:v>
                </c:pt>
                <c:pt idx="1238">
                  <c:v>43438</c:v>
                </c:pt>
                <c:pt idx="1239">
                  <c:v>43440</c:v>
                </c:pt>
                <c:pt idx="1240">
                  <c:v>43441</c:v>
                </c:pt>
                <c:pt idx="1241">
                  <c:v>43444</c:v>
                </c:pt>
                <c:pt idx="1242">
                  <c:v>43445</c:v>
                </c:pt>
                <c:pt idx="1243">
                  <c:v>43446</c:v>
                </c:pt>
                <c:pt idx="1244">
                  <c:v>43447</c:v>
                </c:pt>
                <c:pt idx="1245">
                  <c:v>43448</c:v>
                </c:pt>
                <c:pt idx="1246">
                  <c:v>43451</c:v>
                </c:pt>
                <c:pt idx="1247">
                  <c:v>43452</c:v>
                </c:pt>
                <c:pt idx="1248">
                  <c:v>43453</c:v>
                </c:pt>
                <c:pt idx="1249">
                  <c:v>43454</c:v>
                </c:pt>
                <c:pt idx="1250">
                  <c:v>43455</c:v>
                </c:pt>
                <c:pt idx="1251">
                  <c:v>43458</c:v>
                </c:pt>
                <c:pt idx="1252">
                  <c:v>43460</c:v>
                </c:pt>
                <c:pt idx="1253">
                  <c:v>43461</c:v>
                </c:pt>
                <c:pt idx="1254">
                  <c:v>43462</c:v>
                </c:pt>
                <c:pt idx="1255">
                  <c:v>43465</c:v>
                </c:pt>
                <c:pt idx="1256">
                  <c:v>43467</c:v>
                </c:pt>
                <c:pt idx="1257">
                  <c:v>43468</c:v>
                </c:pt>
                <c:pt idx="1258">
                  <c:v>43469</c:v>
                </c:pt>
                <c:pt idx="1259">
                  <c:v>43472</c:v>
                </c:pt>
                <c:pt idx="1260">
                  <c:v>43473</c:v>
                </c:pt>
                <c:pt idx="1261">
                  <c:v>43474</c:v>
                </c:pt>
                <c:pt idx="1262">
                  <c:v>43475</c:v>
                </c:pt>
                <c:pt idx="1263">
                  <c:v>43476</c:v>
                </c:pt>
                <c:pt idx="1264">
                  <c:v>43479</c:v>
                </c:pt>
                <c:pt idx="1265">
                  <c:v>43480</c:v>
                </c:pt>
                <c:pt idx="1266">
                  <c:v>43481</c:v>
                </c:pt>
                <c:pt idx="1267">
                  <c:v>43482</c:v>
                </c:pt>
                <c:pt idx="1268">
                  <c:v>43483</c:v>
                </c:pt>
                <c:pt idx="1269">
                  <c:v>43487</c:v>
                </c:pt>
                <c:pt idx="1270">
                  <c:v>43488</c:v>
                </c:pt>
                <c:pt idx="1271">
                  <c:v>43489</c:v>
                </c:pt>
                <c:pt idx="1272">
                  <c:v>43490</c:v>
                </c:pt>
                <c:pt idx="1273">
                  <c:v>43493</c:v>
                </c:pt>
                <c:pt idx="1274">
                  <c:v>43494</c:v>
                </c:pt>
                <c:pt idx="1275">
                  <c:v>43495</c:v>
                </c:pt>
                <c:pt idx="1276">
                  <c:v>43496</c:v>
                </c:pt>
                <c:pt idx="1277">
                  <c:v>43497</c:v>
                </c:pt>
                <c:pt idx="1278">
                  <c:v>43500</c:v>
                </c:pt>
                <c:pt idx="1279">
                  <c:v>43501</c:v>
                </c:pt>
                <c:pt idx="1280">
                  <c:v>43502</c:v>
                </c:pt>
                <c:pt idx="1281">
                  <c:v>43503</c:v>
                </c:pt>
                <c:pt idx="1282">
                  <c:v>43504</c:v>
                </c:pt>
                <c:pt idx="1283">
                  <c:v>43507</c:v>
                </c:pt>
                <c:pt idx="1284">
                  <c:v>43508</c:v>
                </c:pt>
                <c:pt idx="1285">
                  <c:v>43509</c:v>
                </c:pt>
                <c:pt idx="1286">
                  <c:v>43510</c:v>
                </c:pt>
                <c:pt idx="1287">
                  <c:v>43511</c:v>
                </c:pt>
                <c:pt idx="1288">
                  <c:v>43515</c:v>
                </c:pt>
                <c:pt idx="1289">
                  <c:v>43516</c:v>
                </c:pt>
                <c:pt idx="1290">
                  <c:v>43517</c:v>
                </c:pt>
                <c:pt idx="1291">
                  <c:v>43518</c:v>
                </c:pt>
                <c:pt idx="1292">
                  <c:v>43521</c:v>
                </c:pt>
                <c:pt idx="1293">
                  <c:v>43522</c:v>
                </c:pt>
                <c:pt idx="1294">
                  <c:v>43523</c:v>
                </c:pt>
                <c:pt idx="1295">
                  <c:v>43524</c:v>
                </c:pt>
                <c:pt idx="1296">
                  <c:v>43525</c:v>
                </c:pt>
                <c:pt idx="1297">
                  <c:v>43528</c:v>
                </c:pt>
                <c:pt idx="1298">
                  <c:v>43529</c:v>
                </c:pt>
                <c:pt idx="1299">
                  <c:v>43530</c:v>
                </c:pt>
                <c:pt idx="1300">
                  <c:v>43531</c:v>
                </c:pt>
                <c:pt idx="1301">
                  <c:v>43532</c:v>
                </c:pt>
                <c:pt idx="1302">
                  <c:v>43535</c:v>
                </c:pt>
                <c:pt idx="1303">
                  <c:v>43536</c:v>
                </c:pt>
                <c:pt idx="1304">
                  <c:v>43537</c:v>
                </c:pt>
                <c:pt idx="1305">
                  <c:v>43538</c:v>
                </c:pt>
                <c:pt idx="1306">
                  <c:v>43539</c:v>
                </c:pt>
                <c:pt idx="1307">
                  <c:v>43542</c:v>
                </c:pt>
                <c:pt idx="1308">
                  <c:v>43543</c:v>
                </c:pt>
                <c:pt idx="1309">
                  <c:v>43544</c:v>
                </c:pt>
                <c:pt idx="1310">
                  <c:v>43545</c:v>
                </c:pt>
                <c:pt idx="1311">
                  <c:v>43546</c:v>
                </c:pt>
                <c:pt idx="1312">
                  <c:v>43549</c:v>
                </c:pt>
                <c:pt idx="1313">
                  <c:v>43550</c:v>
                </c:pt>
                <c:pt idx="1314">
                  <c:v>43551</c:v>
                </c:pt>
                <c:pt idx="1315">
                  <c:v>43552</c:v>
                </c:pt>
                <c:pt idx="1316">
                  <c:v>43553</c:v>
                </c:pt>
                <c:pt idx="1317">
                  <c:v>43556</c:v>
                </c:pt>
                <c:pt idx="1318">
                  <c:v>43557</c:v>
                </c:pt>
                <c:pt idx="1319">
                  <c:v>43558</c:v>
                </c:pt>
                <c:pt idx="1320">
                  <c:v>43559</c:v>
                </c:pt>
                <c:pt idx="1321">
                  <c:v>43560</c:v>
                </c:pt>
                <c:pt idx="1322">
                  <c:v>43563</c:v>
                </c:pt>
                <c:pt idx="1323">
                  <c:v>43564</c:v>
                </c:pt>
                <c:pt idx="1324">
                  <c:v>43565</c:v>
                </c:pt>
                <c:pt idx="1325">
                  <c:v>43566</c:v>
                </c:pt>
                <c:pt idx="1326">
                  <c:v>43567</c:v>
                </c:pt>
                <c:pt idx="1327">
                  <c:v>43570</c:v>
                </c:pt>
                <c:pt idx="1328">
                  <c:v>43571</c:v>
                </c:pt>
                <c:pt idx="1329">
                  <c:v>43572</c:v>
                </c:pt>
                <c:pt idx="1330">
                  <c:v>43573</c:v>
                </c:pt>
                <c:pt idx="1331">
                  <c:v>43577</c:v>
                </c:pt>
                <c:pt idx="1332">
                  <c:v>43578</c:v>
                </c:pt>
                <c:pt idx="1333">
                  <c:v>43579</c:v>
                </c:pt>
                <c:pt idx="1334">
                  <c:v>43580</c:v>
                </c:pt>
                <c:pt idx="1335">
                  <c:v>43581</c:v>
                </c:pt>
                <c:pt idx="1336">
                  <c:v>43584</c:v>
                </c:pt>
                <c:pt idx="1337">
                  <c:v>43585</c:v>
                </c:pt>
                <c:pt idx="1338">
                  <c:v>43586</c:v>
                </c:pt>
                <c:pt idx="1339">
                  <c:v>43587</c:v>
                </c:pt>
                <c:pt idx="1340">
                  <c:v>43588</c:v>
                </c:pt>
                <c:pt idx="1341">
                  <c:v>43591</c:v>
                </c:pt>
                <c:pt idx="1342">
                  <c:v>43592</c:v>
                </c:pt>
                <c:pt idx="1343">
                  <c:v>43593</c:v>
                </c:pt>
                <c:pt idx="1344">
                  <c:v>43594</c:v>
                </c:pt>
                <c:pt idx="1345">
                  <c:v>43595</c:v>
                </c:pt>
                <c:pt idx="1346">
                  <c:v>43598</c:v>
                </c:pt>
                <c:pt idx="1347">
                  <c:v>43599</c:v>
                </c:pt>
                <c:pt idx="1348">
                  <c:v>43600</c:v>
                </c:pt>
                <c:pt idx="1349">
                  <c:v>43601</c:v>
                </c:pt>
                <c:pt idx="1350">
                  <c:v>43602</c:v>
                </c:pt>
                <c:pt idx="1351">
                  <c:v>43605</c:v>
                </c:pt>
                <c:pt idx="1352">
                  <c:v>43606</c:v>
                </c:pt>
                <c:pt idx="1353">
                  <c:v>43607</c:v>
                </c:pt>
                <c:pt idx="1354">
                  <c:v>43608</c:v>
                </c:pt>
                <c:pt idx="1355">
                  <c:v>43609</c:v>
                </c:pt>
                <c:pt idx="1356">
                  <c:v>43613</c:v>
                </c:pt>
                <c:pt idx="1357">
                  <c:v>43614</c:v>
                </c:pt>
                <c:pt idx="1358">
                  <c:v>43615</c:v>
                </c:pt>
                <c:pt idx="1359">
                  <c:v>43616</c:v>
                </c:pt>
                <c:pt idx="1360">
                  <c:v>43619</c:v>
                </c:pt>
                <c:pt idx="1361">
                  <c:v>43620</c:v>
                </c:pt>
                <c:pt idx="1362">
                  <c:v>43621</c:v>
                </c:pt>
                <c:pt idx="1363">
                  <c:v>43622</c:v>
                </c:pt>
                <c:pt idx="1364">
                  <c:v>43623</c:v>
                </c:pt>
                <c:pt idx="1365">
                  <c:v>43626</c:v>
                </c:pt>
                <c:pt idx="1366">
                  <c:v>43627</c:v>
                </c:pt>
                <c:pt idx="1367">
                  <c:v>43628</c:v>
                </c:pt>
                <c:pt idx="1368">
                  <c:v>43629</c:v>
                </c:pt>
                <c:pt idx="1369">
                  <c:v>43630</c:v>
                </c:pt>
                <c:pt idx="1370">
                  <c:v>43633</c:v>
                </c:pt>
                <c:pt idx="1371">
                  <c:v>43634</c:v>
                </c:pt>
                <c:pt idx="1372">
                  <c:v>43635</c:v>
                </c:pt>
                <c:pt idx="1373">
                  <c:v>43636</c:v>
                </c:pt>
                <c:pt idx="1374">
                  <c:v>43637</c:v>
                </c:pt>
                <c:pt idx="1375">
                  <c:v>43640</c:v>
                </c:pt>
                <c:pt idx="1376">
                  <c:v>43641</c:v>
                </c:pt>
                <c:pt idx="1377">
                  <c:v>43642</c:v>
                </c:pt>
                <c:pt idx="1378">
                  <c:v>43643</c:v>
                </c:pt>
                <c:pt idx="1379">
                  <c:v>43644</c:v>
                </c:pt>
                <c:pt idx="1380">
                  <c:v>43647</c:v>
                </c:pt>
                <c:pt idx="1381">
                  <c:v>43648</c:v>
                </c:pt>
                <c:pt idx="1382">
                  <c:v>43649</c:v>
                </c:pt>
                <c:pt idx="1383">
                  <c:v>43651</c:v>
                </c:pt>
                <c:pt idx="1384">
                  <c:v>43654</c:v>
                </c:pt>
                <c:pt idx="1385">
                  <c:v>43655</c:v>
                </c:pt>
                <c:pt idx="1386">
                  <c:v>43656</c:v>
                </c:pt>
                <c:pt idx="1387">
                  <c:v>43657</c:v>
                </c:pt>
                <c:pt idx="1388">
                  <c:v>43658</c:v>
                </c:pt>
                <c:pt idx="1389">
                  <c:v>43661</c:v>
                </c:pt>
                <c:pt idx="1390">
                  <c:v>43662</c:v>
                </c:pt>
                <c:pt idx="1391">
                  <c:v>43663</c:v>
                </c:pt>
                <c:pt idx="1392">
                  <c:v>43664</c:v>
                </c:pt>
                <c:pt idx="1393">
                  <c:v>43665</c:v>
                </c:pt>
                <c:pt idx="1394">
                  <c:v>43668</c:v>
                </c:pt>
                <c:pt idx="1395">
                  <c:v>43669</c:v>
                </c:pt>
                <c:pt idx="1396">
                  <c:v>43670</c:v>
                </c:pt>
                <c:pt idx="1397">
                  <c:v>43671</c:v>
                </c:pt>
                <c:pt idx="1398">
                  <c:v>43672</c:v>
                </c:pt>
                <c:pt idx="1399">
                  <c:v>43675</c:v>
                </c:pt>
                <c:pt idx="1400">
                  <c:v>43676</c:v>
                </c:pt>
                <c:pt idx="1401">
                  <c:v>43677</c:v>
                </c:pt>
                <c:pt idx="1402">
                  <c:v>43678</c:v>
                </c:pt>
                <c:pt idx="1403">
                  <c:v>43679</c:v>
                </c:pt>
                <c:pt idx="1404">
                  <c:v>43682</c:v>
                </c:pt>
                <c:pt idx="1405">
                  <c:v>43683</c:v>
                </c:pt>
                <c:pt idx="1406">
                  <c:v>43684</c:v>
                </c:pt>
                <c:pt idx="1407">
                  <c:v>43685</c:v>
                </c:pt>
                <c:pt idx="1408">
                  <c:v>43686</c:v>
                </c:pt>
                <c:pt idx="1409">
                  <c:v>43689</c:v>
                </c:pt>
                <c:pt idx="1410">
                  <c:v>43690</c:v>
                </c:pt>
                <c:pt idx="1411">
                  <c:v>43691</c:v>
                </c:pt>
                <c:pt idx="1412">
                  <c:v>43692</c:v>
                </c:pt>
                <c:pt idx="1413">
                  <c:v>43693</c:v>
                </c:pt>
                <c:pt idx="1414">
                  <c:v>43696</c:v>
                </c:pt>
                <c:pt idx="1415">
                  <c:v>43697</c:v>
                </c:pt>
                <c:pt idx="1416">
                  <c:v>43698</c:v>
                </c:pt>
                <c:pt idx="1417">
                  <c:v>43699</c:v>
                </c:pt>
                <c:pt idx="1418">
                  <c:v>43700</c:v>
                </c:pt>
                <c:pt idx="1419">
                  <c:v>43703</c:v>
                </c:pt>
                <c:pt idx="1420">
                  <c:v>43704</c:v>
                </c:pt>
                <c:pt idx="1421">
                  <c:v>43705</c:v>
                </c:pt>
                <c:pt idx="1422">
                  <c:v>43706</c:v>
                </c:pt>
                <c:pt idx="1423">
                  <c:v>43707</c:v>
                </c:pt>
                <c:pt idx="1424">
                  <c:v>43711</c:v>
                </c:pt>
                <c:pt idx="1425">
                  <c:v>43712</c:v>
                </c:pt>
                <c:pt idx="1426">
                  <c:v>43713</c:v>
                </c:pt>
                <c:pt idx="1427">
                  <c:v>43714</c:v>
                </c:pt>
                <c:pt idx="1428">
                  <c:v>43717</c:v>
                </c:pt>
                <c:pt idx="1429">
                  <c:v>43718</c:v>
                </c:pt>
                <c:pt idx="1430">
                  <c:v>43719</c:v>
                </c:pt>
                <c:pt idx="1431">
                  <c:v>43720</c:v>
                </c:pt>
                <c:pt idx="1432">
                  <c:v>43721</c:v>
                </c:pt>
                <c:pt idx="1433">
                  <c:v>43724</c:v>
                </c:pt>
                <c:pt idx="1434">
                  <c:v>43725</c:v>
                </c:pt>
                <c:pt idx="1435">
                  <c:v>43726</c:v>
                </c:pt>
                <c:pt idx="1436">
                  <c:v>43727</c:v>
                </c:pt>
                <c:pt idx="1437">
                  <c:v>43728</c:v>
                </c:pt>
                <c:pt idx="1438">
                  <c:v>43731</c:v>
                </c:pt>
                <c:pt idx="1439">
                  <c:v>43732</c:v>
                </c:pt>
                <c:pt idx="1440">
                  <c:v>43733</c:v>
                </c:pt>
                <c:pt idx="1441">
                  <c:v>43734</c:v>
                </c:pt>
                <c:pt idx="1442">
                  <c:v>43735</c:v>
                </c:pt>
                <c:pt idx="1443">
                  <c:v>43738</c:v>
                </c:pt>
                <c:pt idx="1444">
                  <c:v>43739</c:v>
                </c:pt>
                <c:pt idx="1445">
                  <c:v>43740</c:v>
                </c:pt>
                <c:pt idx="1446">
                  <c:v>43741</c:v>
                </c:pt>
                <c:pt idx="1447">
                  <c:v>43742</c:v>
                </c:pt>
                <c:pt idx="1448">
                  <c:v>43745</c:v>
                </c:pt>
                <c:pt idx="1449">
                  <c:v>43746</c:v>
                </c:pt>
                <c:pt idx="1450">
                  <c:v>43747</c:v>
                </c:pt>
                <c:pt idx="1451">
                  <c:v>43748</c:v>
                </c:pt>
                <c:pt idx="1452">
                  <c:v>43749</c:v>
                </c:pt>
                <c:pt idx="1453">
                  <c:v>43752</c:v>
                </c:pt>
                <c:pt idx="1454">
                  <c:v>43753</c:v>
                </c:pt>
                <c:pt idx="1455">
                  <c:v>43754</c:v>
                </c:pt>
                <c:pt idx="1456">
                  <c:v>43755</c:v>
                </c:pt>
                <c:pt idx="1457">
                  <c:v>43756</c:v>
                </c:pt>
                <c:pt idx="1458">
                  <c:v>43759</c:v>
                </c:pt>
                <c:pt idx="1459">
                  <c:v>43760</c:v>
                </c:pt>
                <c:pt idx="1460">
                  <c:v>43761</c:v>
                </c:pt>
                <c:pt idx="1461">
                  <c:v>43762</c:v>
                </c:pt>
                <c:pt idx="1462">
                  <c:v>43763</c:v>
                </c:pt>
                <c:pt idx="1463">
                  <c:v>43766</c:v>
                </c:pt>
                <c:pt idx="1464">
                  <c:v>43767</c:v>
                </c:pt>
                <c:pt idx="1465">
                  <c:v>43768</c:v>
                </c:pt>
                <c:pt idx="1466">
                  <c:v>43769</c:v>
                </c:pt>
                <c:pt idx="1467">
                  <c:v>43770</c:v>
                </c:pt>
                <c:pt idx="1468">
                  <c:v>43773</c:v>
                </c:pt>
                <c:pt idx="1469">
                  <c:v>43774</c:v>
                </c:pt>
                <c:pt idx="1470">
                  <c:v>43775</c:v>
                </c:pt>
                <c:pt idx="1471">
                  <c:v>43776</c:v>
                </c:pt>
                <c:pt idx="1472">
                  <c:v>43777</c:v>
                </c:pt>
                <c:pt idx="1473">
                  <c:v>43780</c:v>
                </c:pt>
                <c:pt idx="1474">
                  <c:v>43781</c:v>
                </c:pt>
                <c:pt idx="1475">
                  <c:v>43782</c:v>
                </c:pt>
                <c:pt idx="1476">
                  <c:v>43783</c:v>
                </c:pt>
                <c:pt idx="1477">
                  <c:v>43784</c:v>
                </c:pt>
                <c:pt idx="1478">
                  <c:v>43787</c:v>
                </c:pt>
                <c:pt idx="1479">
                  <c:v>43788</c:v>
                </c:pt>
                <c:pt idx="1480">
                  <c:v>43789</c:v>
                </c:pt>
                <c:pt idx="1481">
                  <c:v>43790</c:v>
                </c:pt>
                <c:pt idx="1482">
                  <c:v>43791</c:v>
                </c:pt>
                <c:pt idx="1483">
                  <c:v>43794</c:v>
                </c:pt>
                <c:pt idx="1484">
                  <c:v>43795</c:v>
                </c:pt>
                <c:pt idx="1485">
                  <c:v>43796</c:v>
                </c:pt>
                <c:pt idx="1486">
                  <c:v>43798</c:v>
                </c:pt>
                <c:pt idx="1487">
                  <c:v>43801</c:v>
                </c:pt>
                <c:pt idx="1488">
                  <c:v>43802</c:v>
                </c:pt>
                <c:pt idx="1489">
                  <c:v>43803</c:v>
                </c:pt>
                <c:pt idx="1490">
                  <c:v>43804</c:v>
                </c:pt>
                <c:pt idx="1491">
                  <c:v>43805</c:v>
                </c:pt>
                <c:pt idx="1492">
                  <c:v>43808</c:v>
                </c:pt>
                <c:pt idx="1493">
                  <c:v>43809</c:v>
                </c:pt>
                <c:pt idx="1494">
                  <c:v>43810</c:v>
                </c:pt>
                <c:pt idx="1495">
                  <c:v>43811</c:v>
                </c:pt>
                <c:pt idx="1496">
                  <c:v>43812</c:v>
                </c:pt>
                <c:pt idx="1497">
                  <c:v>43815</c:v>
                </c:pt>
                <c:pt idx="1498">
                  <c:v>43816</c:v>
                </c:pt>
                <c:pt idx="1499">
                  <c:v>43817</c:v>
                </c:pt>
                <c:pt idx="1500">
                  <c:v>43818</c:v>
                </c:pt>
                <c:pt idx="1501">
                  <c:v>43819</c:v>
                </c:pt>
                <c:pt idx="1502">
                  <c:v>43822</c:v>
                </c:pt>
                <c:pt idx="1503">
                  <c:v>43823</c:v>
                </c:pt>
                <c:pt idx="1504">
                  <c:v>43825</c:v>
                </c:pt>
                <c:pt idx="1505">
                  <c:v>43826</c:v>
                </c:pt>
                <c:pt idx="1506">
                  <c:v>43829</c:v>
                </c:pt>
                <c:pt idx="1507">
                  <c:v>43830</c:v>
                </c:pt>
                <c:pt idx="1508">
                  <c:v>43832</c:v>
                </c:pt>
                <c:pt idx="1509">
                  <c:v>43833</c:v>
                </c:pt>
                <c:pt idx="1510">
                  <c:v>43836</c:v>
                </c:pt>
                <c:pt idx="1511">
                  <c:v>43837</c:v>
                </c:pt>
                <c:pt idx="1512">
                  <c:v>43838</c:v>
                </c:pt>
                <c:pt idx="1513">
                  <c:v>43839</c:v>
                </c:pt>
                <c:pt idx="1514">
                  <c:v>43840</c:v>
                </c:pt>
                <c:pt idx="1515">
                  <c:v>43843</c:v>
                </c:pt>
                <c:pt idx="1516">
                  <c:v>43844</c:v>
                </c:pt>
                <c:pt idx="1517">
                  <c:v>43845</c:v>
                </c:pt>
                <c:pt idx="1518">
                  <c:v>43846</c:v>
                </c:pt>
                <c:pt idx="1519">
                  <c:v>43847</c:v>
                </c:pt>
                <c:pt idx="1520">
                  <c:v>43851</c:v>
                </c:pt>
                <c:pt idx="1521">
                  <c:v>43852</c:v>
                </c:pt>
                <c:pt idx="1522">
                  <c:v>43853</c:v>
                </c:pt>
                <c:pt idx="1523">
                  <c:v>43854</c:v>
                </c:pt>
                <c:pt idx="1524">
                  <c:v>43857</c:v>
                </c:pt>
                <c:pt idx="1525">
                  <c:v>43858</c:v>
                </c:pt>
                <c:pt idx="1526">
                  <c:v>43859</c:v>
                </c:pt>
                <c:pt idx="1527">
                  <c:v>43860</c:v>
                </c:pt>
                <c:pt idx="1528">
                  <c:v>43861</c:v>
                </c:pt>
                <c:pt idx="1529">
                  <c:v>43864</c:v>
                </c:pt>
                <c:pt idx="1530">
                  <c:v>43865</c:v>
                </c:pt>
                <c:pt idx="1531">
                  <c:v>43866</c:v>
                </c:pt>
                <c:pt idx="1532">
                  <c:v>43867</c:v>
                </c:pt>
                <c:pt idx="1533">
                  <c:v>43868</c:v>
                </c:pt>
                <c:pt idx="1534">
                  <c:v>43871</c:v>
                </c:pt>
                <c:pt idx="1535">
                  <c:v>43872</c:v>
                </c:pt>
                <c:pt idx="1536">
                  <c:v>43873</c:v>
                </c:pt>
                <c:pt idx="1537">
                  <c:v>43874</c:v>
                </c:pt>
                <c:pt idx="1538">
                  <c:v>43875</c:v>
                </c:pt>
                <c:pt idx="1539">
                  <c:v>43879</c:v>
                </c:pt>
                <c:pt idx="1540">
                  <c:v>43880</c:v>
                </c:pt>
                <c:pt idx="1541">
                  <c:v>43881</c:v>
                </c:pt>
                <c:pt idx="1542">
                  <c:v>43882</c:v>
                </c:pt>
                <c:pt idx="1543">
                  <c:v>43885</c:v>
                </c:pt>
                <c:pt idx="1544">
                  <c:v>43886</c:v>
                </c:pt>
                <c:pt idx="1545">
                  <c:v>43887</c:v>
                </c:pt>
                <c:pt idx="1546">
                  <c:v>43888</c:v>
                </c:pt>
                <c:pt idx="1547">
                  <c:v>43889</c:v>
                </c:pt>
                <c:pt idx="1548">
                  <c:v>43892</c:v>
                </c:pt>
                <c:pt idx="1549">
                  <c:v>43893</c:v>
                </c:pt>
                <c:pt idx="1550">
                  <c:v>43894</c:v>
                </c:pt>
                <c:pt idx="1551">
                  <c:v>43895</c:v>
                </c:pt>
                <c:pt idx="1552">
                  <c:v>43896</c:v>
                </c:pt>
                <c:pt idx="1553">
                  <c:v>43899</c:v>
                </c:pt>
                <c:pt idx="1554">
                  <c:v>43900</c:v>
                </c:pt>
                <c:pt idx="1555">
                  <c:v>43901</c:v>
                </c:pt>
                <c:pt idx="1556">
                  <c:v>43902</c:v>
                </c:pt>
                <c:pt idx="1557">
                  <c:v>43903</c:v>
                </c:pt>
                <c:pt idx="1558">
                  <c:v>43906</c:v>
                </c:pt>
                <c:pt idx="1559">
                  <c:v>43907</c:v>
                </c:pt>
                <c:pt idx="1560">
                  <c:v>43908</c:v>
                </c:pt>
                <c:pt idx="1561">
                  <c:v>43909</c:v>
                </c:pt>
                <c:pt idx="1562">
                  <c:v>43910</c:v>
                </c:pt>
                <c:pt idx="1563">
                  <c:v>43913</c:v>
                </c:pt>
                <c:pt idx="1564">
                  <c:v>43914</c:v>
                </c:pt>
                <c:pt idx="1565">
                  <c:v>43915</c:v>
                </c:pt>
                <c:pt idx="1566">
                  <c:v>43916</c:v>
                </c:pt>
                <c:pt idx="1567">
                  <c:v>43917</c:v>
                </c:pt>
                <c:pt idx="1568">
                  <c:v>43920</c:v>
                </c:pt>
                <c:pt idx="1569">
                  <c:v>43921</c:v>
                </c:pt>
                <c:pt idx="1570">
                  <c:v>43922</c:v>
                </c:pt>
                <c:pt idx="1571">
                  <c:v>43923</c:v>
                </c:pt>
                <c:pt idx="1572">
                  <c:v>43924</c:v>
                </c:pt>
                <c:pt idx="1573">
                  <c:v>43927</c:v>
                </c:pt>
                <c:pt idx="1574">
                  <c:v>43928</c:v>
                </c:pt>
                <c:pt idx="1575">
                  <c:v>43929</c:v>
                </c:pt>
                <c:pt idx="1576">
                  <c:v>43930</c:v>
                </c:pt>
                <c:pt idx="1577">
                  <c:v>43934</c:v>
                </c:pt>
                <c:pt idx="1578">
                  <c:v>43935</c:v>
                </c:pt>
                <c:pt idx="1579">
                  <c:v>43936</c:v>
                </c:pt>
                <c:pt idx="1580">
                  <c:v>43937</c:v>
                </c:pt>
                <c:pt idx="1581">
                  <c:v>43938</c:v>
                </c:pt>
                <c:pt idx="1582">
                  <c:v>43943</c:v>
                </c:pt>
                <c:pt idx="1583">
                  <c:v>43944</c:v>
                </c:pt>
                <c:pt idx="1584">
                  <c:v>43945</c:v>
                </c:pt>
                <c:pt idx="1585">
                  <c:v>43948</c:v>
                </c:pt>
                <c:pt idx="1586">
                  <c:v>43949</c:v>
                </c:pt>
                <c:pt idx="1587">
                  <c:v>43950</c:v>
                </c:pt>
                <c:pt idx="1588">
                  <c:v>43951</c:v>
                </c:pt>
                <c:pt idx="1589">
                  <c:v>43952</c:v>
                </c:pt>
                <c:pt idx="1590">
                  <c:v>43955</c:v>
                </c:pt>
                <c:pt idx="1591">
                  <c:v>43956</c:v>
                </c:pt>
                <c:pt idx="1592">
                  <c:v>43957</c:v>
                </c:pt>
                <c:pt idx="1593">
                  <c:v>43958</c:v>
                </c:pt>
                <c:pt idx="1594">
                  <c:v>43959</c:v>
                </c:pt>
                <c:pt idx="1595">
                  <c:v>43962</c:v>
                </c:pt>
                <c:pt idx="1596">
                  <c:v>43963</c:v>
                </c:pt>
                <c:pt idx="1597">
                  <c:v>43964</c:v>
                </c:pt>
                <c:pt idx="1598">
                  <c:v>43965</c:v>
                </c:pt>
                <c:pt idx="1599">
                  <c:v>43966</c:v>
                </c:pt>
                <c:pt idx="1600">
                  <c:v>43969</c:v>
                </c:pt>
                <c:pt idx="1601">
                  <c:v>43970</c:v>
                </c:pt>
                <c:pt idx="1602">
                  <c:v>43971</c:v>
                </c:pt>
                <c:pt idx="1603">
                  <c:v>43972</c:v>
                </c:pt>
                <c:pt idx="1604">
                  <c:v>43973</c:v>
                </c:pt>
                <c:pt idx="1605">
                  <c:v>43977</c:v>
                </c:pt>
                <c:pt idx="1606">
                  <c:v>43978</c:v>
                </c:pt>
                <c:pt idx="1607">
                  <c:v>43979</c:v>
                </c:pt>
                <c:pt idx="1608">
                  <c:v>43980</c:v>
                </c:pt>
                <c:pt idx="1609">
                  <c:v>43983</c:v>
                </c:pt>
                <c:pt idx="1610">
                  <c:v>43984</c:v>
                </c:pt>
                <c:pt idx="1611">
                  <c:v>43985</c:v>
                </c:pt>
                <c:pt idx="1612">
                  <c:v>43986</c:v>
                </c:pt>
                <c:pt idx="1613">
                  <c:v>43987</c:v>
                </c:pt>
                <c:pt idx="1614">
                  <c:v>43990</c:v>
                </c:pt>
                <c:pt idx="1615">
                  <c:v>43991</c:v>
                </c:pt>
                <c:pt idx="1616">
                  <c:v>43992</c:v>
                </c:pt>
                <c:pt idx="1617">
                  <c:v>43993</c:v>
                </c:pt>
                <c:pt idx="1618">
                  <c:v>43994</c:v>
                </c:pt>
                <c:pt idx="1619">
                  <c:v>43997</c:v>
                </c:pt>
                <c:pt idx="1620">
                  <c:v>43998</c:v>
                </c:pt>
                <c:pt idx="1621">
                  <c:v>43999</c:v>
                </c:pt>
                <c:pt idx="1622">
                  <c:v>44000</c:v>
                </c:pt>
                <c:pt idx="1623">
                  <c:v>44001</c:v>
                </c:pt>
                <c:pt idx="1624">
                  <c:v>44004</c:v>
                </c:pt>
                <c:pt idx="1625">
                  <c:v>44005</c:v>
                </c:pt>
                <c:pt idx="1626">
                  <c:v>44006</c:v>
                </c:pt>
                <c:pt idx="1627">
                  <c:v>44007</c:v>
                </c:pt>
                <c:pt idx="1628">
                  <c:v>44008</c:v>
                </c:pt>
                <c:pt idx="1629">
                  <c:v>44011</c:v>
                </c:pt>
                <c:pt idx="1630">
                  <c:v>44012</c:v>
                </c:pt>
                <c:pt idx="1631">
                  <c:v>44013</c:v>
                </c:pt>
                <c:pt idx="1632">
                  <c:v>44014</c:v>
                </c:pt>
                <c:pt idx="1633">
                  <c:v>44018</c:v>
                </c:pt>
                <c:pt idx="1634">
                  <c:v>44019</c:v>
                </c:pt>
                <c:pt idx="1635">
                  <c:v>44020</c:v>
                </c:pt>
                <c:pt idx="1636">
                  <c:v>44021</c:v>
                </c:pt>
                <c:pt idx="1637">
                  <c:v>44022</c:v>
                </c:pt>
                <c:pt idx="1638">
                  <c:v>44025</c:v>
                </c:pt>
                <c:pt idx="1639">
                  <c:v>44026</c:v>
                </c:pt>
                <c:pt idx="1640">
                  <c:v>44027</c:v>
                </c:pt>
                <c:pt idx="1641">
                  <c:v>44028</c:v>
                </c:pt>
                <c:pt idx="1642">
                  <c:v>44029</c:v>
                </c:pt>
                <c:pt idx="1643">
                  <c:v>44032</c:v>
                </c:pt>
                <c:pt idx="1644">
                  <c:v>44033</c:v>
                </c:pt>
                <c:pt idx="1645">
                  <c:v>44034</c:v>
                </c:pt>
                <c:pt idx="1646">
                  <c:v>44035</c:v>
                </c:pt>
                <c:pt idx="1647">
                  <c:v>44036</c:v>
                </c:pt>
                <c:pt idx="1648">
                  <c:v>44039</c:v>
                </c:pt>
                <c:pt idx="1649">
                  <c:v>44040</c:v>
                </c:pt>
                <c:pt idx="1650">
                  <c:v>44041</c:v>
                </c:pt>
                <c:pt idx="1651">
                  <c:v>44042</c:v>
                </c:pt>
                <c:pt idx="1652">
                  <c:v>44043</c:v>
                </c:pt>
                <c:pt idx="1653">
                  <c:v>44046</c:v>
                </c:pt>
                <c:pt idx="1654">
                  <c:v>44047</c:v>
                </c:pt>
                <c:pt idx="1655">
                  <c:v>44048</c:v>
                </c:pt>
                <c:pt idx="1656">
                  <c:v>44049</c:v>
                </c:pt>
                <c:pt idx="1657">
                  <c:v>44050</c:v>
                </c:pt>
                <c:pt idx="1658">
                  <c:v>44053</c:v>
                </c:pt>
                <c:pt idx="1659">
                  <c:v>44054</c:v>
                </c:pt>
                <c:pt idx="1660">
                  <c:v>44055</c:v>
                </c:pt>
                <c:pt idx="1661">
                  <c:v>44056</c:v>
                </c:pt>
                <c:pt idx="1662">
                  <c:v>44057</c:v>
                </c:pt>
                <c:pt idx="1663">
                  <c:v>44060</c:v>
                </c:pt>
                <c:pt idx="1664">
                  <c:v>44061</c:v>
                </c:pt>
                <c:pt idx="1665">
                  <c:v>44062</c:v>
                </c:pt>
                <c:pt idx="1666">
                  <c:v>44063</c:v>
                </c:pt>
                <c:pt idx="1667">
                  <c:v>44064</c:v>
                </c:pt>
                <c:pt idx="1668">
                  <c:v>44067</c:v>
                </c:pt>
                <c:pt idx="1669">
                  <c:v>44068</c:v>
                </c:pt>
                <c:pt idx="1670">
                  <c:v>44069</c:v>
                </c:pt>
                <c:pt idx="1671">
                  <c:v>44070</c:v>
                </c:pt>
                <c:pt idx="1672">
                  <c:v>44071</c:v>
                </c:pt>
                <c:pt idx="1673">
                  <c:v>44074</c:v>
                </c:pt>
                <c:pt idx="1674">
                  <c:v>44075</c:v>
                </c:pt>
                <c:pt idx="1675">
                  <c:v>44076</c:v>
                </c:pt>
                <c:pt idx="1676">
                  <c:v>44077</c:v>
                </c:pt>
                <c:pt idx="1677">
                  <c:v>44078</c:v>
                </c:pt>
                <c:pt idx="1678">
                  <c:v>44082</c:v>
                </c:pt>
                <c:pt idx="1679">
                  <c:v>44083</c:v>
                </c:pt>
                <c:pt idx="1680">
                  <c:v>44084</c:v>
                </c:pt>
                <c:pt idx="1681">
                  <c:v>44085</c:v>
                </c:pt>
                <c:pt idx="1682">
                  <c:v>44088</c:v>
                </c:pt>
                <c:pt idx="1683">
                  <c:v>44089</c:v>
                </c:pt>
                <c:pt idx="1684">
                  <c:v>44090</c:v>
                </c:pt>
                <c:pt idx="1685">
                  <c:v>44091</c:v>
                </c:pt>
                <c:pt idx="1686">
                  <c:v>44092</c:v>
                </c:pt>
                <c:pt idx="1687">
                  <c:v>44095</c:v>
                </c:pt>
                <c:pt idx="1688">
                  <c:v>44096</c:v>
                </c:pt>
                <c:pt idx="1689">
                  <c:v>44097</c:v>
                </c:pt>
                <c:pt idx="1690">
                  <c:v>44098</c:v>
                </c:pt>
                <c:pt idx="1691">
                  <c:v>44099</c:v>
                </c:pt>
                <c:pt idx="1692">
                  <c:v>44102</c:v>
                </c:pt>
                <c:pt idx="1693">
                  <c:v>44103</c:v>
                </c:pt>
                <c:pt idx="1694">
                  <c:v>44104</c:v>
                </c:pt>
                <c:pt idx="1695">
                  <c:v>44105</c:v>
                </c:pt>
                <c:pt idx="1696">
                  <c:v>44106</c:v>
                </c:pt>
                <c:pt idx="1697">
                  <c:v>44109</c:v>
                </c:pt>
                <c:pt idx="1698">
                  <c:v>44110</c:v>
                </c:pt>
                <c:pt idx="1699">
                  <c:v>44111</c:v>
                </c:pt>
                <c:pt idx="1700">
                  <c:v>44112</c:v>
                </c:pt>
                <c:pt idx="1701">
                  <c:v>44113</c:v>
                </c:pt>
                <c:pt idx="1702">
                  <c:v>44116</c:v>
                </c:pt>
                <c:pt idx="1703">
                  <c:v>44117</c:v>
                </c:pt>
                <c:pt idx="1704">
                  <c:v>44118</c:v>
                </c:pt>
                <c:pt idx="1705">
                  <c:v>44119</c:v>
                </c:pt>
                <c:pt idx="1706">
                  <c:v>44120</c:v>
                </c:pt>
                <c:pt idx="1707">
                  <c:v>44123</c:v>
                </c:pt>
                <c:pt idx="1708">
                  <c:v>44124</c:v>
                </c:pt>
                <c:pt idx="1709">
                  <c:v>44125</c:v>
                </c:pt>
                <c:pt idx="1710">
                  <c:v>44126</c:v>
                </c:pt>
                <c:pt idx="1711">
                  <c:v>44127</c:v>
                </c:pt>
                <c:pt idx="1712">
                  <c:v>44130</c:v>
                </c:pt>
                <c:pt idx="1713">
                  <c:v>44131</c:v>
                </c:pt>
                <c:pt idx="1714">
                  <c:v>44132</c:v>
                </c:pt>
                <c:pt idx="1715">
                  <c:v>44133</c:v>
                </c:pt>
                <c:pt idx="1716">
                  <c:v>44134</c:v>
                </c:pt>
                <c:pt idx="1717">
                  <c:v>44137</c:v>
                </c:pt>
                <c:pt idx="1718">
                  <c:v>44138</c:v>
                </c:pt>
                <c:pt idx="1719">
                  <c:v>44139</c:v>
                </c:pt>
                <c:pt idx="1720">
                  <c:v>44140</c:v>
                </c:pt>
                <c:pt idx="1721">
                  <c:v>44141</c:v>
                </c:pt>
                <c:pt idx="1722">
                  <c:v>44144</c:v>
                </c:pt>
                <c:pt idx="1723">
                  <c:v>44145</c:v>
                </c:pt>
                <c:pt idx="1724">
                  <c:v>44146</c:v>
                </c:pt>
                <c:pt idx="1725">
                  <c:v>44147</c:v>
                </c:pt>
                <c:pt idx="1726">
                  <c:v>44148</c:v>
                </c:pt>
                <c:pt idx="1727">
                  <c:v>44151</c:v>
                </c:pt>
                <c:pt idx="1728">
                  <c:v>44152</c:v>
                </c:pt>
                <c:pt idx="1729">
                  <c:v>44153</c:v>
                </c:pt>
                <c:pt idx="1730">
                  <c:v>44154</c:v>
                </c:pt>
                <c:pt idx="1731">
                  <c:v>44155</c:v>
                </c:pt>
                <c:pt idx="1732">
                  <c:v>44158</c:v>
                </c:pt>
                <c:pt idx="1733">
                  <c:v>44159</c:v>
                </c:pt>
                <c:pt idx="1734">
                  <c:v>44160</c:v>
                </c:pt>
                <c:pt idx="1735">
                  <c:v>44162</c:v>
                </c:pt>
                <c:pt idx="1736">
                  <c:v>44165</c:v>
                </c:pt>
                <c:pt idx="1737">
                  <c:v>44166</c:v>
                </c:pt>
                <c:pt idx="1738">
                  <c:v>44167</c:v>
                </c:pt>
                <c:pt idx="1739">
                  <c:v>44168</c:v>
                </c:pt>
                <c:pt idx="1740">
                  <c:v>44169</c:v>
                </c:pt>
                <c:pt idx="1741">
                  <c:v>44172</c:v>
                </c:pt>
                <c:pt idx="1742">
                  <c:v>44173</c:v>
                </c:pt>
                <c:pt idx="1743">
                  <c:v>44174</c:v>
                </c:pt>
                <c:pt idx="1744">
                  <c:v>44175</c:v>
                </c:pt>
                <c:pt idx="1745">
                  <c:v>44176</c:v>
                </c:pt>
                <c:pt idx="1746">
                  <c:v>44179</c:v>
                </c:pt>
                <c:pt idx="1747">
                  <c:v>44180</c:v>
                </c:pt>
                <c:pt idx="1748">
                  <c:v>44181</c:v>
                </c:pt>
                <c:pt idx="1749">
                  <c:v>44182</c:v>
                </c:pt>
                <c:pt idx="1750">
                  <c:v>44183</c:v>
                </c:pt>
                <c:pt idx="1751">
                  <c:v>44186</c:v>
                </c:pt>
                <c:pt idx="1752">
                  <c:v>44187</c:v>
                </c:pt>
                <c:pt idx="1753">
                  <c:v>44188</c:v>
                </c:pt>
                <c:pt idx="1754">
                  <c:v>44189</c:v>
                </c:pt>
                <c:pt idx="1755">
                  <c:v>44193</c:v>
                </c:pt>
                <c:pt idx="1756">
                  <c:v>44194</c:v>
                </c:pt>
                <c:pt idx="1757">
                  <c:v>44195</c:v>
                </c:pt>
                <c:pt idx="1758">
                  <c:v>44196</c:v>
                </c:pt>
                <c:pt idx="1759">
                  <c:v>44200</c:v>
                </c:pt>
                <c:pt idx="1760">
                  <c:v>44201</c:v>
                </c:pt>
                <c:pt idx="1761">
                  <c:v>44202</c:v>
                </c:pt>
                <c:pt idx="1762">
                  <c:v>44203</c:v>
                </c:pt>
                <c:pt idx="1763">
                  <c:v>44204</c:v>
                </c:pt>
                <c:pt idx="1764">
                  <c:v>44207</c:v>
                </c:pt>
                <c:pt idx="1765">
                  <c:v>44208</c:v>
                </c:pt>
                <c:pt idx="1766">
                  <c:v>44209</c:v>
                </c:pt>
                <c:pt idx="1767">
                  <c:v>44210</c:v>
                </c:pt>
                <c:pt idx="1768">
                  <c:v>44211</c:v>
                </c:pt>
                <c:pt idx="1769">
                  <c:v>44215</c:v>
                </c:pt>
                <c:pt idx="1770">
                  <c:v>44216</c:v>
                </c:pt>
                <c:pt idx="1771">
                  <c:v>44217</c:v>
                </c:pt>
                <c:pt idx="1772">
                  <c:v>44218</c:v>
                </c:pt>
                <c:pt idx="1773">
                  <c:v>44221</c:v>
                </c:pt>
                <c:pt idx="1774">
                  <c:v>44222</c:v>
                </c:pt>
                <c:pt idx="1775">
                  <c:v>44223</c:v>
                </c:pt>
                <c:pt idx="1776">
                  <c:v>44224</c:v>
                </c:pt>
                <c:pt idx="1777">
                  <c:v>44225</c:v>
                </c:pt>
                <c:pt idx="1778">
                  <c:v>44228</c:v>
                </c:pt>
                <c:pt idx="1779">
                  <c:v>44229</c:v>
                </c:pt>
                <c:pt idx="1780">
                  <c:v>44230</c:v>
                </c:pt>
                <c:pt idx="1781">
                  <c:v>44231</c:v>
                </c:pt>
                <c:pt idx="1782">
                  <c:v>44232</c:v>
                </c:pt>
                <c:pt idx="1783">
                  <c:v>44235</c:v>
                </c:pt>
                <c:pt idx="1784">
                  <c:v>44236</c:v>
                </c:pt>
                <c:pt idx="1785">
                  <c:v>44237</c:v>
                </c:pt>
                <c:pt idx="1786">
                  <c:v>44238</c:v>
                </c:pt>
                <c:pt idx="1787">
                  <c:v>44239</c:v>
                </c:pt>
                <c:pt idx="1788">
                  <c:v>44243</c:v>
                </c:pt>
                <c:pt idx="1789">
                  <c:v>44244</c:v>
                </c:pt>
                <c:pt idx="1790">
                  <c:v>44245</c:v>
                </c:pt>
                <c:pt idx="1791">
                  <c:v>44246</c:v>
                </c:pt>
                <c:pt idx="1792">
                  <c:v>44249</c:v>
                </c:pt>
                <c:pt idx="1793">
                  <c:v>44250</c:v>
                </c:pt>
                <c:pt idx="1794">
                  <c:v>44251</c:v>
                </c:pt>
                <c:pt idx="1795">
                  <c:v>44252</c:v>
                </c:pt>
                <c:pt idx="1796">
                  <c:v>44253</c:v>
                </c:pt>
                <c:pt idx="1797">
                  <c:v>44256</c:v>
                </c:pt>
                <c:pt idx="1798">
                  <c:v>44257</c:v>
                </c:pt>
                <c:pt idx="1799">
                  <c:v>44258</c:v>
                </c:pt>
                <c:pt idx="1800">
                  <c:v>44259</c:v>
                </c:pt>
                <c:pt idx="1801">
                  <c:v>44260</c:v>
                </c:pt>
                <c:pt idx="1802">
                  <c:v>44263</c:v>
                </c:pt>
                <c:pt idx="1803">
                  <c:v>44264</c:v>
                </c:pt>
                <c:pt idx="1804">
                  <c:v>44265</c:v>
                </c:pt>
                <c:pt idx="1805">
                  <c:v>44266</c:v>
                </c:pt>
                <c:pt idx="1806">
                  <c:v>44267</c:v>
                </c:pt>
                <c:pt idx="1807">
                  <c:v>44270</c:v>
                </c:pt>
                <c:pt idx="1808">
                  <c:v>44271</c:v>
                </c:pt>
                <c:pt idx="1809">
                  <c:v>44272</c:v>
                </c:pt>
                <c:pt idx="1810">
                  <c:v>44273</c:v>
                </c:pt>
                <c:pt idx="1811">
                  <c:v>44274</c:v>
                </c:pt>
                <c:pt idx="1812">
                  <c:v>44277</c:v>
                </c:pt>
                <c:pt idx="1813">
                  <c:v>44278</c:v>
                </c:pt>
                <c:pt idx="1814">
                  <c:v>44279</c:v>
                </c:pt>
                <c:pt idx="1815">
                  <c:v>44280</c:v>
                </c:pt>
                <c:pt idx="1816">
                  <c:v>44281</c:v>
                </c:pt>
                <c:pt idx="1817">
                  <c:v>44284</c:v>
                </c:pt>
                <c:pt idx="1818">
                  <c:v>44285</c:v>
                </c:pt>
                <c:pt idx="1819">
                  <c:v>44286</c:v>
                </c:pt>
                <c:pt idx="1820">
                  <c:v>44287</c:v>
                </c:pt>
                <c:pt idx="1821">
                  <c:v>44291</c:v>
                </c:pt>
                <c:pt idx="1822">
                  <c:v>44292</c:v>
                </c:pt>
                <c:pt idx="1823">
                  <c:v>44293</c:v>
                </c:pt>
                <c:pt idx="1824">
                  <c:v>44294</c:v>
                </c:pt>
                <c:pt idx="1825">
                  <c:v>44295</c:v>
                </c:pt>
                <c:pt idx="1826">
                  <c:v>44298</c:v>
                </c:pt>
                <c:pt idx="1827">
                  <c:v>44299</c:v>
                </c:pt>
                <c:pt idx="1828">
                  <c:v>44300</c:v>
                </c:pt>
                <c:pt idx="1829">
                  <c:v>44301</c:v>
                </c:pt>
                <c:pt idx="1830">
                  <c:v>44302</c:v>
                </c:pt>
                <c:pt idx="1831">
                  <c:v>44305</c:v>
                </c:pt>
                <c:pt idx="1832">
                  <c:v>44306</c:v>
                </c:pt>
                <c:pt idx="1833">
                  <c:v>44307</c:v>
                </c:pt>
                <c:pt idx="1834">
                  <c:v>44308</c:v>
                </c:pt>
                <c:pt idx="1835">
                  <c:v>44309</c:v>
                </c:pt>
                <c:pt idx="1836">
                  <c:v>44312</c:v>
                </c:pt>
                <c:pt idx="1837">
                  <c:v>44313</c:v>
                </c:pt>
                <c:pt idx="1838">
                  <c:v>44314</c:v>
                </c:pt>
                <c:pt idx="1839">
                  <c:v>44315</c:v>
                </c:pt>
                <c:pt idx="1840">
                  <c:v>44316</c:v>
                </c:pt>
                <c:pt idx="1841">
                  <c:v>44319</c:v>
                </c:pt>
                <c:pt idx="1842">
                  <c:v>44320</c:v>
                </c:pt>
                <c:pt idx="1843">
                  <c:v>44321</c:v>
                </c:pt>
                <c:pt idx="1844">
                  <c:v>44322</c:v>
                </c:pt>
                <c:pt idx="1845">
                  <c:v>44323</c:v>
                </c:pt>
                <c:pt idx="1846">
                  <c:v>44326</c:v>
                </c:pt>
                <c:pt idx="1847">
                  <c:v>44327</c:v>
                </c:pt>
                <c:pt idx="1848">
                  <c:v>44328</c:v>
                </c:pt>
                <c:pt idx="1849">
                  <c:v>44329</c:v>
                </c:pt>
                <c:pt idx="1850">
                  <c:v>44330</c:v>
                </c:pt>
                <c:pt idx="1851">
                  <c:v>44333</c:v>
                </c:pt>
                <c:pt idx="1852">
                  <c:v>44334</c:v>
                </c:pt>
                <c:pt idx="1853">
                  <c:v>44335</c:v>
                </c:pt>
                <c:pt idx="1854">
                  <c:v>44336</c:v>
                </c:pt>
                <c:pt idx="1855">
                  <c:v>44337</c:v>
                </c:pt>
                <c:pt idx="1856">
                  <c:v>44340</c:v>
                </c:pt>
                <c:pt idx="1857">
                  <c:v>44341</c:v>
                </c:pt>
                <c:pt idx="1858">
                  <c:v>44342</c:v>
                </c:pt>
                <c:pt idx="1859">
                  <c:v>44343</c:v>
                </c:pt>
                <c:pt idx="1860">
                  <c:v>44344</c:v>
                </c:pt>
                <c:pt idx="1861">
                  <c:v>44348</c:v>
                </c:pt>
                <c:pt idx="1862">
                  <c:v>44349</c:v>
                </c:pt>
                <c:pt idx="1863">
                  <c:v>44350</c:v>
                </c:pt>
                <c:pt idx="1864">
                  <c:v>44351</c:v>
                </c:pt>
                <c:pt idx="1865">
                  <c:v>44354</c:v>
                </c:pt>
                <c:pt idx="1866">
                  <c:v>44355</c:v>
                </c:pt>
                <c:pt idx="1867">
                  <c:v>44356</c:v>
                </c:pt>
                <c:pt idx="1868">
                  <c:v>44357</c:v>
                </c:pt>
                <c:pt idx="1869">
                  <c:v>44358</c:v>
                </c:pt>
                <c:pt idx="1870">
                  <c:v>44361</c:v>
                </c:pt>
                <c:pt idx="1871">
                  <c:v>44362</c:v>
                </c:pt>
                <c:pt idx="1872">
                  <c:v>44363</c:v>
                </c:pt>
                <c:pt idx="1873">
                  <c:v>44364</c:v>
                </c:pt>
                <c:pt idx="1874">
                  <c:v>44365</c:v>
                </c:pt>
                <c:pt idx="1875">
                  <c:v>44368</c:v>
                </c:pt>
                <c:pt idx="1876">
                  <c:v>44369</c:v>
                </c:pt>
                <c:pt idx="1877">
                  <c:v>44370</c:v>
                </c:pt>
                <c:pt idx="1878">
                  <c:v>44371</c:v>
                </c:pt>
                <c:pt idx="1879">
                  <c:v>44372</c:v>
                </c:pt>
                <c:pt idx="1880">
                  <c:v>44375</c:v>
                </c:pt>
                <c:pt idx="1881">
                  <c:v>44376</c:v>
                </c:pt>
                <c:pt idx="1882">
                  <c:v>44377</c:v>
                </c:pt>
                <c:pt idx="1883">
                  <c:v>44378</c:v>
                </c:pt>
                <c:pt idx="1884">
                  <c:v>44379</c:v>
                </c:pt>
                <c:pt idx="1885">
                  <c:v>44383</c:v>
                </c:pt>
                <c:pt idx="1886">
                  <c:v>44384</c:v>
                </c:pt>
                <c:pt idx="1887">
                  <c:v>44385</c:v>
                </c:pt>
                <c:pt idx="1888">
                  <c:v>44386</c:v>
                </c:pt>
                <c:pt idx="1889">
                  <c:v>44389</c:v>
                </c:pt>
                <c:pt idx="1890">
                  <c:v>44390</c:v>
                </c:pt>
                <c:pt idx="1891">
                  <c:v>44391</c:v>
                </c:pt>
                <c:pt idx="1892">
                  <c:v>44392</c:v>
                </c:pt>
                <c:pt idx="1893">
                  <c:v>44393</c:v>
                </c:pt>
                <c:pt idx="1894">
                  <c:v>44396</c:v>
                </c:pt>
                <c:pt idx="1895">
                  <c:v>44397</c:v>
                </c:pt>
                <c:pt idx="1896">
                  <c:v>44398</c:v>
                </c:pt>
                <c:pt idx="1897">
                  <c:v>44399</c:v>
                </c:pt>
                <c:pt idx="1898">
                  <c:v>44400</c:v>
                </c:pt>
                <c:pt idx="1899">
                  <c:v>44403</c:v>
                </c:pt>
                <c:pt idx="1900">
                  <c:v>44404</c:v>
                </c:pt>
                <c:pt idx="1901">
                  <c:v>44405</c:v>
                </c:pt>
                <c:pt idx="1902">
                  <c:v>44406</c:v>
                </c:pt>
                <c:pt idx="1903">
                  <c:v>44407</c:v>
                </c:pt>
                <c:pt idx="1904">
                  <c:v>44410</c:v>
                </c:pt>
                <c:pt idx="1905">
                  <c:v>44411</c:v>
                </c:pt>
                <c:pt idx="1906">
                  <c:v>44412</c:v>
                </c:pt>
                <c:pt idx="1907">
                  <c:v>44413</c:v>
                </c:pt>
                <c:pt idx="1908">
                  <c:v>44414</c:v>
                </c:pt>
                <c:pt idx="1909">
                  <c:v>44417</c:v>
                </c:pt>
                <c:pt idx="1910">
                  <c:v>44418</c:v>
                </c:pt>
                <c:pt idx="1911">
                  <c:v>44419</c:v>
                </c:pt>
                <c:pt idx="1912">
                  <c:v>44420</c:v>
                </c:pt>
                <c:pt idx="1913">
                  <c:v>44421</c:v>
                </c:pt>
                <c:pt idx="1914">
                  <c:v>44424</c:v>
                </c:pt>
                <c:pt idx="1915">
                  <c:v>44425</c:v>
                </c:pt>
                <c:pt idx="1916">
                  <c:v>44426</c:v>
                </c:pt>
                <c:pt idx="1917">
                  <c:v>44427</c:v>
                </c:pt>
                <c:pt idx="1918">
                  <c:v>44428</c:v>
                </c:pt>
                <c:pt idx="1919">
                  <c:v>44431</c:v>
                </c:pt>
                <c:pt idx="1920">
                  <c:v>44432</c:v>
                </c:pt>
                <c:pt idx="1921">
                  <c:v>44433</c:v>
                </c:pt>
                <c:pt idx="1922">
                  <c:v>44434</c:v>
                </c:pt>
                <c:pt idx="1923">
                  <c:v>44435</c:v>
                </c:pt>
                <c:pt idx="1924">
                  <c:v>44438</c:v>
                </c:pt>
                <c:pt idx="1925">
                  <c:v>44439</c:v>
                </c:pt>
                <c:pt idx="1926">
                  <c:v>44440</c:v>
                </c:pt>
                <c:pt idx="1927">
                  <c:v>44441</c:v>
                </c:pt>
                <c:pt idx="1928">
                  <c:v>44442</c:v>
                </c:pt>
                <c:pt idx="1929">
                  <c:v>44446</c:v>
                </c:pt>
                <c:pt idx="1930">
                  <c:v>44447</c:v>
                </c:pt>
                <c:pt idx="1931">
                  <c:v>44448</c:v>
                </c:pt>
                <c:pt idx="1932">
                  <c:v>44449</c:v>
                </c:pt>
                <c:pt idx="1933">
                  <c:v>44452</c:v>
                </c:pt>
                <c:pt idx="1934">
                  <c:v>44453</c:v>
                </c:pt>
                <c:pt idx="1935">
                  <c:v>44454</c:v>
                </c:pt>
                <c:pt idx="1936">
                  <c:v>44455</c:v>
                </c:pt>
                <c:pt idx="1937">
                  <c:v>44456</c:v>
                </c:pt>
                <c:pt idx="1938">
                  <c:v>44459</c:v>
                </c:pt>
                <c:pt idx="1939">
                  <c:v>44460</c:v>
                </c:pt>
                <c:pt idx="1940">
                  <c:v>44461</c:v>
                </c:pt>
                <c:pt idx="1941">
                  <c:v>44462</c:v>
                </c:pt>
                <c:pt idx="1942">
                  <c:v>44463</c:v>
                </c:pt>
                <c:pt idx="1943">
                  <c:v>44466</c:v>
                </c:pt>
                <c:pt idx="1944">
                  <c:v>44467</c:v>
                </c:pt>
                <c:pt idx="1945">
                  <c:v>44468</c:v>
                </c:pt>
                <c:pt idx="1946">
                  <c:v>44469</c:v>
                </c:pt>
                <c:pt idx="1947">
                  <c:v>44470</c:v>
                </c:pt>
                <c:pt idx="1948">
                  <c:v>44473</c:v>
                </c:pt>
                <c:pt idx="1949">
                  <c:v>44474</c:v>
                </c:pt>
                <c:pt idx="1950">
                  <c:v>44475</c:v>
                </c:pt>
                <c:pt idx="1951">
                  <c:v>44476</c:v>
                </c:pt>
                <c:pt idx="1952">
                  <c:v>44477</c:v>
                </c:pt>
                <c:pt idx="1953">
                  <c:v>44480</c:v>
                </c:pt>
                <c:pt idx="1954">
                  <c:v>44481</c:v>
                </c:pt>
                <c:pt idx="1955">
                  <c:v>44482</c:v>
                </c:pt>
                <c:pt idx="1956">
                  <c:v>44483</c:v>
                </c:pt>
                <c:pt idx="1957">
                  <c:v>44484</c:v>
                </c:pt>
                <c:pt idx="1958">
                  <c:v>44487</c:v>
                </c:pt>
                <c:pt idx="1959">
                  <c:v>44488</c:v>
                </c:pt>
                <c:pt idx="1960">
                  <c:v>44489</c:v>
                </c:pt>
                <c:pt idx="1961">
                  <c:v>44490</c:v>
                </c:pt>
                <c:pt idx="1962">
                  <c:v>44491</c:v>
                </c:pt>
                <c:pt idx="1963">
                  <c:v>44494</c:v>
                </c:pt>
                <c:pt idx="1964">
                  <c:v>44495</c:v>
                </c:pt>
                <c:pt idx="1965">
                  <c:v>44496</c:v>
                </c:pt>
                <c:pt idx="1966">
                  <c:v>44497</c:v>
                </c:pt>
                <c:pt idx="1967">
                  <c:v>44498</c:v>
                </c:pt>
                <c:pt idx="1968">
                  <c:v>44501</c:v>
                </c:pt>
                <c:pt idx="1969">
                  <c:v>44502</c:v>
                </c:pt>
                <c:pt idx="1970">
                  <c:v>44503</c:v>
                </c:pt>
                <c:pt idx="1971">
                  <c:v>44504</c:v>
                </c:pt>
                <c:pt idx="1972">
                  <c:v>44505</c:v>
                </c:pt>
                <c:pt idx="1973">
                  <c:v>44508</c:v>
                </c:pt>
                <c:pt idx="1974">
                  <c:v>44509</c:v>
                </c:pt>
                <c:pt idx="1975">
                  <c:v>44510</c:v>
                </c:pt>
                <c:pt idx="1976">
                  <c:v>44511</c:v>
                </c:pt>
                <c:pt idx="1977">
                  <c:v>44512</c:v>
                </c:pt>
                <c:pt idx="1978">
                  <c:v>44515</c:v>
                </c:pt>
                <c:pt idx="1979">
                  <c:v>44516</c:v>
                </c:pt>
                <c:pt idx="1980">
                  <c:v>44517</c:v>
                </c:pt>
                <c:pt idx="1981">
                  <c:v>44518</c:v>
                </c:pt>
                <c:pt idx="1982">
                  <c:v>44519</c:v>
                </c:pt>
                <c:pt idx="1983">
                  <c:v>44522</c:v>
                </c:pt>
                <c:pt idx="1984">
                  <c:v>44523</c:v>
                </c:pt>
                <c:pt idx="1985">
                  <c:v>44524</c:v>
                </c:pt>
                <c:pt idx="1986">
                  <c:v>44526</c:v>
                </c:pt>
                <c:pt idx="1987">
                  <c:v>44529</c:v>
                </c:pt>
                <c:pt idx="1988">
                  <c:v>44530</c:v>
                </c:pt>
                <c:pt idx="1989">
                  <c:v>44531</c:v>
                </c:pt>
                <c:pt idx="1990">
                  <c:v>44532</c:v>
                </c:pt>
                <c:pt idx="1991">
                  <c:v>44533</c:v>
                </c:pt>
                <c:pt idx="1992">
                  <c:v>44536</c:v>
                </c:pt>
                <c:pt idx="1993">
                  <c:v>44537</c:v>
                </c:pt>
                <c:pt idx="1994">
                  <c:v>44538</c:v>
                </c:pt>
                <c:pt idx="1995">
                  <c:v>44539</c:v>
                </c:pt>
                <c:pt idx="1996">
                  <c:v>44540</c:v>
                </c:pt>
                <c:pt idx="1997">
                  <c:v>44543</c:v>
                </c:pt>
                <c:pt idx="1998">
                  <c:v>44544</c:v>
                </c:pt>
                <c:pt idx="1999">
                  <c:v>44545</c:v>
                </c:pt>
                <c:pt idx="2000">
                  <c:v>44546</c:v>
                </c:pt>
                <c:pt idx="2001">
                  <c:v>44547</c:v>
                </c:pt>
                <c:pt idx="2002">
                  <c:v>44550</c:v>
                </c:pt>
                <c:pt idx="2003">
                  <c:v>44551</c:v>
                </c:pt>
                <c:pt idx="2004">
                  <c:v>44552</c:v>
                </c:pt>
                <c:pt idx="2005">
                  <c:v>44553</c:v>
                </c:pt>
                <c:pt idx="2006">
                  <c:v>44557</c:v>
                </c:pt>
                <c:pt idx="2007">
                  <c:v>44558</c:v>
                </c:pt>
                <c:pt idx="2008">
                  <c:v>44559</c:v>
                </c:pt>
                <c:pt idx="2009">
                  <c:v>44560</c:v>
                </c:pt>
                <c:pt idx="2010">
                  <c:v>44561</c:v>
                </c:pt>
                <c:pt idx="2011">
                  <c:v>44564</c:v>
                </c:pt>
                <c:pt idx="2012">
                  <c:v>44565</c:v>
                </c:pt>
                <c:pt idx="2013">
                  <c:v>44566</c:v>
                </c:pt>
                <c:pt idx="2014">
                  <c:v>44567</c:v>
                </c:pt>
                <c:pt idx="2015">
                  <c:v>44568</c:v>
                </c:pt>
                <c:pt idx="2016">
                  <c:v>44571</c:v>
                </c:pt>
                <c:pt idx="2017">
                  <c:v>44572</c:v>
                </c:pt>
                <c:pt idx="2018">
                  <c:v>44573</c:v>
                </c:pt>
                <c:pt idx="2019">
                  <c:v>44574</c:v>
                </c:pt>
                <c:pt idx="2020">
                  <c:v>44575</c:v>
                </c:pt>
                <c:pt idx="2021">
                  <c:v>44579</c:v>
                </c:pt>
                <c:pt idx="2022">
                  <c:v>44580</c:v>
                </c:pt>
                <c:pt idx="2023">
                  <c:v>44581</c:v>
                </c:pt>
                <c:pt idx="2024">
                  <c:v>44582</c:v>
                </c:pt>
                <c:pt idx="2025">
                  <c:v>44585</c:v>
                </c:pt>
                <c:pt idx="2026">
                  <c:v>44586</c:v>
                </c:pt>
                <c:pt idx="2027">
                  <c:v>44587</c:v>
                </c:pt>
                <c:pt idx="2028">
                  <c:v>44588</c:v>
                </c:pt>
                <c:pt idx="2029">
                  <c:v>44589</c:v>
                </c:pt>
                <c:pt idx="2030">
                  <c:v>44592</c:v>
                </c:pt>
                <c:pt idx="2031">
                  <c:v>44593</c:v>
                </c:pt>
                <c:pt idx="2032">
                  <c:v>44594</c:v>
                </c:pt>
                <c:pt idx="2033">
                  <c:v>44595</c:v>
                </c:pt>
                <c:pt idx="2034">
                  <c:v>44596</c:v>
                </c:pt>
                <c:pt idx="2035">
                  <c:v>44599</c:v>
                </c:pt>
                <c:pt idx="2036">
                  <c:v>44600</c:v>
                </c:pt>
                <c:pt idx="2037">
                  <c:v>44601</c:v>
                </c:pt>
                <c:pt idx="2038">
                  <c:v>44602</c:v>
                </c:pt>
                <c:pt idx="2039">
                  <c:v>44603</c:v>
                </c:pt>
                <c:pt idx="2040">
                  <c:v>44606</c:v>
                </c:pt>
                <c:pt idx="2041">
                  <c:v>44607</c:v>
                </c:pt>
                <c:pt idx="2042">
                  <c:v>44608</c:v>
                </c:pt>
                <c:pt idx="2043">
                  <c:v>44609</c:v>
                </c:pt>
                <c:pt idx="2044">
                  <c:v>44610</c:v>
                </c:pt>
                <c:pt idx="2045">
                  <c:v>44614</c:v>
                </c:pt>
                <c:pt idx="2046">
                  <c:v>44615</c:v>
                </c:pt>
                <c:pt idx="2047">
                  <c:v>44616</c:v>
                </c:pt>
                <c:pt idx="2048">
                  <c:v>44617</c:v>
                </c:pt>
                <c:pt idx="2049">
                  <c:v>44620</c:v>
                </c:pt>
                <c:pt idx="2050">
                  <c:v>44621</c:v>
                </c:pt>
                <c:pt idx="2051">
                  <c:v>44622</c:v>
                </c:pt>
                <c:pt idx="2052">
                  <c:v>44623</c:v>
                </c:pt>
                <c:pt idx="2053">
                  <c:v>44624</c:v>
                </c:pt>
                <c:pt idx="2054">
                  <c:v>44627</c:v>
                </c:pt>
                <c:pt idx="2055">
                  <c:v>44628</c:v>
                </c:pt>
                <c:pt idx="2056">
                  <c:v>44629</c:v>
                </c:pt>
                <c:pt idx="2057">
                  <c:v>44630</c:v>
                </c:pt>
                <c:pt idx="2058">
                  <c:v>44631</c:v>
                </c:pt>
                <c:pt idx="2059">
                  <c:v>44634</c:v>
                </c:pt>
                <c:pt idx="2060">
                  <c:v>44635</c:v>
                </c:pt>
                <c:pt idx="2061">
                  <c:v>44636</c:v>
                </c:pt>
                <c:pt idx="2062">
                  <c:v>44637</c:v>
                </c:pt>
                <c:pt idx="2063">
                  <c:v>44638</c:v>
                </c:pt>
                <c:pt idx="2064">
                  <c:v>44641</c:v>
                </c:pt>
                <c:pt idx="2065">
                  <c:v>44642</c:v>
                </c:pt>
                <c:pt idx="2066">
                  <c:v>44643</c:v>
                </c:pt>
                <c:pt idx="2067">
                  <c:v>44644</c:v>
                </c:pt>
                <c:pt idx="2068">
                  <c:v>44645</c:v>
                </c:pt>
                <c:pt idx="2069">
                  <c:v>44648</c:v>
                </c:pt>
                <c:pt idx="2070">
                  <c:v>44649</c:v>
                </c:pt>
                <c:pt idx="2071">
                  <c:v>44650</c:v>
                </c:pt>
                <c:pt idx="2072">
                  <c:v>44651</c:v>
                </c:pt>
                <c:pt idx="2073">
                  <c:v>44652</c:v>
                </c:pt>
                <c:pt idx="2074">
                  <c:v>44655</c:v>
                </c:pt>
                <c:pt idx="2075">
                  <c:v>44656</c:v>
                </c:pt>
                <c:pt idx="2076">
                  <c:v>44657</c:v>
                </c:pt>
                <c:pt idx="2077">
                  <c:v>44658</c:v>
                </c:pt>
                <c:pt idx="2078">
                  <c:v>44659</c:v>
                </c:pt>
                <c:pt idx="2079">
                  <c:v>44662</c:v>
                </c:pt>
                <c:pt idx="2080">
                  <c:v>44663</c:v>
                </c:pt>
                <c:pt idx="2081">
                  <c:v>44664</c:v>
                </c:pt>
                <c:pt idx="2082">
                  <c:v>44665</c:v>
                </c:pt>
                <c:pt idx="2083">
                  <c:v>44669</c:v>
                </c:pt>
                <c:pt idx="2084">
                  <c:v>44670</c:v>
                </c:pt>
                <c:pt idx="2085">
                  <c:v>44671</c:v>
                </c:pt>
                <c:pt idx="2086">
                  <c:v>44672</c:v>
                </c:pt>
                <c:pt idx="2087">
                  <c:v>44673</c:v>
                </c:pt>
                <c:pt idx="2088">
                  <c:v>44676</c:v>
                </c:pt>
                <c:pt idx="2089">
                  <c:v>44677</c:v>
                </c:pt>
                <c:pt idx="2090">
                  <c:v>44678</c:v>
                </c:pt>
                <c:pt idx="2091">
                  <c:v>44679</c:v>
                </c:pt>
                <c:pt idx="2092">
                  <c:v>44680</c:v>
                </c:pt>
                <c:pt idx="2093">
                  <c:v>44683</c:v>
                </c:pt>
                <c:pt idx="2094">
                  <c:v>44684</c:v>
                </c:pt>
                <c:pt idx="2095">
                  <c:v>44685</c:v>
                </c:pt>
                <c:pt idx="2096">
                  <c:v>44686</c:v>
                </c:pt>
                <c:pt idx="2097">
                  <c:v>44687</c:v>
                </c:pt>
                <c:pt idx="2098">
                  <c:v>44690</c:v>
                </c:pt>
                <c:pt idx="2099">
                  <c:v>44691</c:v>
                </c:pt>
                <c:pt idx="2100">
                  <c:v>44692</c:v>
                </c:pt>
                <c:pt idx="2101">
                  <c:v>44693</c:v>
                </c:pt>
                <c:pt idx="2102">
                  <c:v>44694</c:v>
                </c:pt>
                <c:pt idx="2103">
                  <c:v>44697</c:v>
                </c:pt>
                <c:pt idx="2104">
                  <c:v>44698</c:v>
                </c:pt>
                <c:pt idx="2105">
                  <c:v>44699</c:v>
                </c:pt>
                <c:pt idx="2106">
                  <c:v>44700</c:v>
                </c:pt>
                <c:pt idx="2107">
                  <c:v>44701</c:v>
                </c:pt>
                <c:pt idx="2108">
                  <c:v>44704</c:v>
                </c:pt>
                <c:pt idx="2109">
                  <c:v>44705</c:v>
                </c:pt>
                <c:pt idx="2110">
                  <c:v>44706</c:v>
                </c:pt>
                <c:pt idx="2111">
                  <c:v>44707</c:v>
                </c:pt>
                <c:pt idx="2112">
                  <c:v>44708</c:v>
                </c:pt>
                <c:pt idx="2113">
                  <c:v>44712</c:v>
                </c:pt>
                <c:pt idx="2114">
                  <c:v>44713</c:v>
                </c:pt>
                <c:pt idx="2115">
                  <c:v>44714</c:v>
                </c:pt>
                <c:pt idx="2116">
                  <c:v>44715</c:v>
                </c:pt>
                <c:pt idx="2117">
                  <c:v>44718</c:v>
                </c:pt>
                <c:pt idx="2118">
                  <c:v>44719</c:v>
                </c:pt>
                <c:pt idx="2119">
                  <c:v>44720</c:v>
                </c:pt>
                <c:pt idx="2120">
                  <c:v>44721</c:v>
                </c:pt>
                <c:pt idx="2121">
                  <c:v>44722</c:v>
                </c:pt>
                <c:pt idx="2122">
                  <c:v>44725</c:v>
                </c:pt>
                <c:pt idx="2123">
                  <c:v>44726</c:v>
                </c:pt>
                <c:pt idx="2124">
                  <c:v>44727</c:v>
                </c:pt>
                <c:pt idx="2125">
                  <c:v>44728</c:v>
                </c:pt>
                <c:pt idx="2126">
                  <c:v>44729</c:v>
                </c:pt>
                <c:pt idx="2127">
                  <c:v>44733</c:v>
                </c:pt>
                <c:pt idx="2128">
                  <c:v>44734</c:v>
                </c:pt>
                <c:pt idx="2129">
                  <c:v>44735</c:v>
                </c:pt>
                <c:pt idx="2130">
                  <c:v>44736</c:v>
                </c:pt>
                <c:pt idx="2131">
                  <c:v>44739</c:v>
                </c:pt>
                <c:pt idx="2132">
                  <c:v>44740</c:v>
                </c:pt>
                <c:pt idx="2133">
                  <c:v>44741</c:v>
                </c:pt>
                <c:pt idx="2134">
                  <c:v>44742</c:v>
                </c:pt>
                <c:pt idx="2135">
                  <c:v>44743</c:v>
                </c:pt>
                <c:pt idx="2136">
                  <c:v>44747</c:v>
                </c:pt>
                <c:pt idx="2137">
                  <c:v>44748</c:v>
                </c:pt>
                <c:pt idx="2138">
                  <c:v>44749</c:v>
                </c:pt>
                <c:pt idx="2139">
                  <c:v>44750</c:v>
                </c:pt>
                <c:pt idx="2140">
                  <c:v>44753</c:v>
                </c:pt>
                <c:pt idx="2141">
                  <c:v>44754</c:v>
                </c:pt>
                <c:pt idx="2142">
                  <c:v>44755</c:v>
                </c:pt>
                <c:pt idx="2143">
                  <c:v>44756</c:v>
                </c:pt>
                <c:pt idx="2144">
                  <c:v>44757</c:v>
                </c:pt>
                <c:pt idx="2145">
                  <c:v>44760</c:v>
                </c:pt>
                <c:pt idx="2146">
                  <c:v>44761</c:v>
                </c:pt>
                <c:pt idx="2147">
                  <c:v>44762</c:v>
                </c:pt>
                <c:pt idx="2148">
                  <c:v>44763</c:v>
                </c:pt>
                <c:pt idx="2149">
                  <c:v>44764</c:v>
                </c:pt>
                <c:pt idx="2150">
                  <c:v>44767</c:v>
                </c:pt>
                <c:pt idx="2151">
                  <c:v>44768</c:v>
                </c:pt>
                <c:pt idx="2152">
                  <c:v>44769</c:v>
                </c:pt>
                <c:pt idx="2153">
                  <c:v>44770</c:v>
                </c:pt>
                <c:pt idx="2154">
                  <c:v>44771</c:v>
                </c:pt>
                <c:pt idx="2155">
                  <c:v>44774</c:v>
                </c:pt>
                <c:pt idx="2156">
                  <c:v>44775</c:v>
                </c:pt>
                <c:pt idx="2157">
                  <c:v>44776</c:v>
                </c:pt>
                <c:pt idx="2158">
                  <c:v>44777</c:v>
                </c:pt>
                <c:pt idx="2159">
                  <c:v>44778</c:v>
                </c:pt>
                <c:pt idx="2160">
                  <c:v>44781</c:v>
                </c:pt>
                <c:pt idx="2161">
                  <c:v>44782</c:v>
                </c:pt>
                <c:pt idx="2162">
                  <c:v>44783</c:v>
                </c:pt>
                <c:pt idx="2163">
                  <c:v>44784</c:v>
                </c:pt>
                <c:pt idx="2164">
                  <c:v>44785</c:v>
                </c:pt>
                <c:pt idx="2165">
                  <c:v>44788</c:v>
                </c:pt>
                <c:pt idx="2166">
                  <c:v>44789</c:v>
                </c:pt>
                <c:pt idx="2167">
                  <c:v>44790</c:v>
                </c:pt>
                <c:pt idx="2168">
                  <c:v>44791</c:v>
                </c:pt>
                <c:pt idx="2169">
                  <c:v>44792</c:v>
                </c:pt>
                <c:pt idx="2170">
                  <c:v>44795</c:v>
                </c:pt>
                <c:pt idx="2171">
                  <c:v>44796</c:v>
                </c:pt>
                <c:pt idx="2172">
                  <c:v>44797</c:v>
                </c:pt>
                <c:pt idx="2173">
                  <c:v>44798</c:v>
                </c:pt>
                <c:pt idx="2174">
                  <c:v>44799</c:v>
                </c:pt>
                <c:pt idx="2175">
                  <c:v>44802</c:v>
                </c:pt>
                <c:pt idx="2176">
                  <c:v>44803</c:v>
                </c:pt>
                <c:pt idx="2177">
                  <c:v>44804</c:v>
                </c:pt>
                <c:pt idx="2178">
                  <c:v>44805</c:v>
                </c:pt>
                <c:pt idx="2179">
                  <c:v>44806</c:v>
                </c:pt>
                <c:pt idx="2180">
                  <c:v>44810</c:v>
                </c:pt>
                <c:pt idx="2181">
                  <c:v>44811</c:v>
                </c:pt>
                <c:pt idx="2182">
                  <c:v>44812</c:v>
                </c:pt>
                <c:pt idx="2183">
                  <c:v>44813</c:v>
                </c:pt>
                <c:pt idx="2184">
                  <c:v>44816</c:v>
                </c:pt>
                <c:pt idx="2185">
                  <c:v>44817</c:v>
                </c:pt>
                <c:pt idx="2186">
                  <c:v>44818</c:v>
                </c:pt>
                <c:pt idx="2187">
                  <c:v>44819</c:v>
                </c:pt>
                <c:pt idx="2188">
                  <c:v>44820</c:v>
                </c:pt>
                <c:pt idx="2189">
                  <c:v>44823</c:v>
                </c:pt>
                <c:pt idx="2190">
                  <c:v>44824</c:v>
                </c:pt>
                <c:pt idx="2191">
                  <c:v>44825</c:v>
                </c:pt>
                <c:pt idx="2192">
                  <c:v>44826</c:v>
                </c:pt>
                <c:pt idx="2193">
                  <c:v>44827</c:v>
                </c:pt>
                <c:pt idx="2194">
                  <c:v>44830</c:v>
                </c:pt>
                <c:pt idx="2195">
                  <c:v>44831</c:v>
                </c:pt>
                <c:pt idx="2196">
                  <c:v>44832</c:v>
                </c:pt>
                <c:pt idx="2197">
                  <c:v>44833</c:v>
                </c:pt>
                <c:pt idx="2198">
                  <c:v>44834</c:v>
                </c:pt>
                <c:pt idx="2199">
                  <c:v>44837</c:v>
                </c:pt>
                <c:pt idx="2200">
                  <c:v>44838</c:v>
                </c:pt>
                <c:pt idx="2201">
                  <c:v>44839</c:v>
                </c:pt>
                <c:pt idx="2202">
                  <c:v>44840</c:v>
                </c:pt>
                <c:pt idx="2203">
                  <c:v>44841</c:v>
                </c:pt>
                <c:pt idx="2204">
                  <c:v>44844</c:v>
                </c:pt>
                <c:pt idx="2205">
                  <c:v>44845</c:v>
                </c:pt>
                <c:pt idx="2206">
                  <c:v>44846</c:v>
                </c:pt>
                <c:pt idx="2207">
                  <c:v>44847</c:v>
                </c:pt>
                <c:pt idx="2208">
                  <c:v>44848</c:v>
                </c:pt>
                <c:pt idx="2209">
                  <c:v>44851</c:v>
                </c:pt>
                <c:pt idx="2210">
                  <c:v>44852</c:v>
                </c:pt>
                <c:pt idx="2211">
                  <c:v>44853</c:v>
                </c:pt>
                <c:pt idx="2212">
                  <c:v>44854</c:v>
                </c:pt>
                <c:pt idx="2213">
                  <c:v>44855</c:v>
                </c:pt>
                <c:pt idx="2214">
                  <c:v>44858</c:v>
                </c:pt>
                <c:pt idx="2215">
                  <c:v>44859</c:v>
                </c:pt>
                <c:pt idx="2216">
                  <c:v>44860</c:v>
                </c:pt>
                <c:pt idx="2217">
                  <c:v>44861</c:v>
                </c:pt>
                <c:pt idx="2218">
                  <c:v>44862</c:v>
                </c:pt>
                <c:pt idx="2219">
                  <c:v>44865</c:v>
                </c:pt>
                <c:pt idx="2220">
                  <c:v>44866</c:v>
                </c:pt>
                <c:pt idx="2221">
                  <c:v>44867</c:v>
                </c:pt>
                <c:pt idx="2222">
                  <c:v>44868</c:v>
                </c:pt>
                <c:pt idx="2223">
                  <c:v>44869</c:v>
                </c:pt>
                <c:pt idx="2224">
                  <c:v>44872</c:v>
                </c:pt>
                <c:pt idx="2225">
                  <c:v>44873</c:v>
                </c:pt>
                <c:pt idx="2226">
                  <c:v>44874</c:v>
                </c:pt>
                <c:pt idx="2227">
                  <c:v>44875</c:v>
                </c:pt>
                <c:pt idx="2228">
                  <c:v>44876</c:v>
                </c:pt>
                <c:pt idx="2229">
                  <c:v>44879</c:v>
                </c:pt>
                <c:pt idx="2230">
                  <c:v>44880</c:v>
                </c:pt>
                <c:pt idx="2231">
                  <c:v>44881</c:v>
                </c:pt>
                <c:pt idx="2232">
                  <c:v>44882</c:v>
                </c:pt>
                <c:pt idx="2233">
                  <c:v>44883</c:v>
                </c:pt>
                <c:pt idx="2234">
                  <c:v>44886</c:v>
                </c:pt>
                <c:pt idx="2235">
                  <c:v>44887</c:v>
                </c:pt>
                <c:pt idx="2236">
                  <c:v>44888</c:v>
                </c:pt>
                <c:pt idx="2237">
                  <c:v>44890</c:v>
                </c:pt>
                <c:pt idx="2238">
                  <c:v>44893</c:v>
                </c:pt>
                <c:pt idx="2239">
                  <c:v>44894</c:v>
                </c:pt>
                <c:pt idx="2240">
                  <c:v>44895</c:v>
                </c:pt>
                <c:pt idx="2241">
                  <c:v>44896</c:v>
                </c:pt>
                <c:pt idx="2242">
                  <c:v>44897</c:v>
                </c:pt>
                <c:pt idx="2243">
                  <c:v>44900</c:v>
                </c:pt>
                <c:pt idx="2244">
                  <c:v>44901</c:v>
                </c:pt>
                <c:pt idx="2245">
                  <c:v>44902</c:v>
                </c:pt>
                <c:pt idx="2246">
                  <c:v>44903</c:v>
                </c:pt>
                <c:pt idx="2247">
                  <c:v>44904</c:v>
                </c:pt>
                <c:pt idx="2248">
                  <c:v>44907</c:v>
                </c:pt>
                <c:pt idx="2249">
                  <c:v>44908</c:v>
                </c:pt>
                <c:pt idx="2250">
                  <c:v>44909</c:v>
                </c:pt>
                <c:pt idx="2251">
                  <c:v>44910</c:v>
                </c:pt>
                <c:pt idx="2252">
                  <c:v>44911</c:v>
                </c:pt>
                <c:pt idx="2253">
                  <c:v>44914</c:v>
                </c:pt>
                <c:pt idx="2254">
                  <c:v>44915</c:v>
                </c:pt>
                <c:pt idx="2255">
                  <c:v>44916</c:v>
                </c:pt>
                <c:pt idx="2256">
                  <c:v>44917</c:v>
                </c:pt>
                <c:pt idx="2257">
                  <c:v>44918</c:v>
                </c:pt>
                <c:pt idx="2258">
                  <c:v>44922</c:v>
                </c:pt>
                <c:pt idx="2259">
                  <c:v>44923</c:v>
                </c:pt>
                <c:pt idx="2260">
                  <c:v>44924</c:v>
                </c:pt>
                <c:pt idx="2261">
                  <c:v>44925</c:v>
                </c:pt>
                <c:pt idx="2262">
                  <c:v>44929</c:v>
                </c:pt>
                <c:pt idx="2263">
                  <c:v>44930</c:v>
                </c:pt>
                <c:pt idx="2264">
                  <c:v>44931</c:v>
                </c:pt>
                <c:pt idx="2265">
                  <c:v>44932</c:v>
                </c:pt>
                <c:pt idx="2266">
                  <c:v>44935</c:v>
                </c:pt>
                <c:pt idx="2267">
                  <c:v>44936</c:v>
                </c:pt>
                <c:pt idx="2268">
                  <c:v>44937</c:v>
                </c:pt>
                <c:pt idx="2269">
                  <c:v>44938</c:v>
                </c:pt>
                <c:pt idx="2270">
                  <c:v>44939</c:v>
                </c:pt>
                <c:pt idx="2271">
                  <c:v>44943</c:v>
                </c:pt>
                <c:pt idx="2272">
                  <c:v>44944</c:v>
                </c:pt>
                <c:pt idx="2273">
                  <c:v>44945</c:v>
                </c:pt>
                <c:pt idx="2274">
                  <c:v>44946</c:v>
                </c:pt>
                <c:pt idx="2275">
                  <c:v>44949</c:v>
                </c:pt>
                <c:pt idx="2276">
                  <c:v>44950</c:v>
                </c:pt>
                <c:pt idx="2277">
                  <c:v>44951</c:v>
                </c:pt>
                <c:pt idx="2278">
                  <c:v>44952</c:v>
                </c:pt>
                <c:pt idx="2279">
                  <c:v>44953</c:v>
                </c:pt>
                <c:pt idx="2280">
                  <c:v>44956</c:v>
                </c:pt>
                <c:pt idx="2281">
                  <c:v>44957</c:v>
                </c:pt>
                <c:pt idx="2282">
                  <c:v>44958</c:v>
                </c:pt>
                <c:pt idx="2283">
                  <c:v>44959</c:v>
                </c:pt>
                <c:pt idx="2284">
                  <c:v>44960</c:v>
                </c:pt>
                <c:pt idx="2285">
                  <c:v>44963</c:v>
                </c:pt>
                <c:pt idx="2286">
                  <c:v>44964</c:v>
                </c:pt>
                <c:pt idx="2287">
                  <c:v>44965</c:v>
                </c:pt>
                <c:pt idx="2288">
                  <c:v>44966</c:v>
                </c:pt>
                <c:pt idx="2289">
                  <c:v>44967</c:v>
                </c:pt>
                <c:pt idx="2290">
                  <c:v>44970</c:v>
                </c:pt>
                <c:pt idx="2291">
                  <c:v>44971</c:v>
                </c:pt>
                <c:pt idx="2292">
                  <c:v>44972</c:v>
                </c:pt>
                <c:pt idx="2293">
                  <c:v>44973</c:v>
                </c:pt>
                <c:pt idx="2294">
                  <c:v>44974</c:v>
                </c:pt>
                <c:pt idx="2295">
                  <c:v>44978</c:v>
                </c:pt>
                <c:pt idx="2296">
                  <c:v>44979</c:v>
                </c:pt>
                <c:pt idx="2297">
                  <c:v>44980</c:v>
                </c:pt>
                <c:pt idx="2298">
                  <c:v>44981</c:v>
                </c:pt>
                <c:pt idx="2299">
                  <c:v>44984</c:v>
                </c:pt>
                <c:pt idx="2300">
                  <c:v>44985</c:v>
                </c:pt>
                <c:pt idx="2301">
                  <c:v>44986</c:v>
                </c:pt>
                <c:pt idx="2302">
                  <c:v>44987</c:v>
                </c:pt>
                <c:pt idx="2303">
                  <c:v>44988</c:v>
                </c:pt>
                <c:pt idx="2304">
                  <c:v>44991</c:v>
                </c:pt>
                <c:pt idx="2305">
                  <c:v>44992</c:v>
                </c:pt>
                <c:pt idx="2306">
                  <c:v>44993</c:v>
                </c:pt>
                <c:pt idx="2307">
                  <c:v>44994</c:v>
                </c:pt>
                <c:pt idx="2308">
                  <c:v>44995</c:v>
                </c:pt>
                <c:pt idx="2309">
                  <c:v>44998</c:v>
                </c:pt>
                <c:pt idx="2310">
                  <c:v>44999</c:v>
                </c:pt>
                <c:pt idx="2311">
                  <c:v>45000</c:v>
                </c:pt>
                <c:pt idx="2312">
                  <c:v>45001</c:v>
                </c:pt>
                <c:pt idx="2313">
                  <c:v>45002</c:v>
                </c:pt>
                <c:pt idx="2314">
                  <c:v>45005</c:v>
                </c:pt>
                <c:pt idx="2315">
                  <c:v>45006</c:v>
                </c:pt>
                <c:pt idx="2316">
                  <c:v>45007</c:v>
                </c:pt>
                <c:pt idx="2317">
                  <c:v>45008</c:v>
                </c:pt>
                <c:pt idx="2318">
                  <c:v>45009</c:v>
                </c:pt>
                <c:pt idx="2319">
                  <c:v>45012</c:v>
                </c:pt>
                <c:pt idx="2320">
                  <c:v>45013</c:v>
                </c:pt>
                <c:pt idx="2321">
                  <c:v>45014</c:v>
                </c:pt>
                <c:pt idx="2322">
                  <c:v>45015</c:v>
                </c:pt>
                <c:pt idx="2323">
                  <c:v>45016</c:v>
                </c:pt>
                <c:pt idx="2324">
                  <c:v>45019</c:v>
                </c:pt>
                <c:pt idx="2325">
                  <c:v>45020</c:v>
                </c:pt>
                <c:pt idx="2326">
                  <c:v>45021</c:v>
                </c:pt>
                <c:pt idx="2327">
                  <c:v>45022</c:v>
                </c:pt>
                <c:pt idx="2328">
                  <c:v>45026</c:v>
                </c:pt>
                <c:pt idx="2329">
                  <c:v>45027</c:v>
                </c:pt>
                <c:pt idx="2330">
                  <c:v>45028</c:v>
                </c:pt>
                <c:pt idx="2331">
                  <c:v>45029</c:v>
                </c:pt>
                <c:pt idx="2332">
                  <c:v>45030</c:v>
                </c:pt>
                <c:pt idx="2333">
                  <c:v>45033</c:v>
                </c:pt>
                <c:pt idx="2334">
                  <c:v>45034</c:v>
                </c:pt>
                <c:pt idx="2335">
                  <c:v>45035</c:v>
                </c:pt>
                <c:pt idx="2336">
                  <c:v>45036</c:v>
                </c:pt>
                <c:pt idx="2337">
                  <c:v>45037</c:v>
                </c:pt>
                <c:pt idx="2338">
                  <c:v>45040</c:v>
                </c:pt>
                <c:pt idx="2339">
                  <c:v>45041</c:v>
                </c:pt>
                <c:pt idx="2340">
                  <c:v>45042</c:v>
                </c:pt>
                <c:pt idx="2341">
                  <c:v>45043</c:v>
                </c:pt>
                <c:pt idx="2342">
                  <c:v>45044</c:v>
                </c:pt>
                <c:pt idx="2343">
                  <c:v>45047</c:v>
                </c:pt>
                <c:pt idx="2344">
                  <c:v>45048</c:v>
                </c:pt>
                <c:pt idx="2345">
                  <c:v>45049</c:v>
                </c:pt>
                <c:pt idx="2346">
                  <c:v>45050</c:v>
                </c:pt>
                <c:pt idx="2347">
                  <c:v>45051</c:v>
                </c:pt>
                <c:pt idx="2348">
                  <c:v>45054</c:v>
                </c:pt>
                <c:pt idx="2349">
                  <c:v>45055</c:v>
                </c:pt>
                <c:pt idx="2350">
                  <c:v>45056</c:v>
                </c:pt>
                <c:pt idx="2351">
                  <c:v>45057</c:v>
                </c:pt>
                <c:pt idx="2352">
                  <c:v>45058</c:v>
                </c:pt>
                <c:pt idx="2353">
                  <c:v>45061</c:v>
                </c:pt>
                <c:pt idx="2354">
                  <c:v>45062</c:v>
                </c:pt>
                <c:pt idx="2355">
                  <c:v>45063</c:v>
                </c:pt>
                <c:pt idx="2356">
                  <c:v>45064</c:v>
                </c:pt>
                <c:pt idx="2357">
                  <c:v>45065</c:v>
                </c:pt>
                <c:pt idx="2358">
                  <c:v>45068</c:v>
                </c:pt>
                <c:pt idx="2359">
                  <c:v>45069</c:v>
                </c:pt>
                <c:pt idx="2360">
                  <c:v>45070</c:v>
                </c:pt>
                <c:pt idx="2361">
                  <c:v>45071</c:v>
                </c:pt>
                <c:pt idx="2362">
                  <c:v>45072</c:v>
                </c:pt>
                <c:pt idx="2363">
                  <c:v>45076</c:v>
                </c:pt>
                <c:pt idx="2364">
                  <c:v>45077</c:v>
                </c:pt>
                <c:pt idx="2365">
                  <c:v>45078</c:v>
                </c:pt>
                <c:pt idx="2366">
                  <c:v>45079</c:v>
                </c:pt>
                <c:pt idx="2367">
                  <c:v>45082</c:v>
                </c:pt>
                <c:pt idx="2368">
                  <c:v>45083</c:v>
                </c:pt>
                <c:pt idx="2369">
                  <c:v>45084</c:v>
                </c:pt>
                <c:pt idx="2370">
                  <c:v>45085</c:v>
                </c:pt>
                <c:pt idx="2371">
                  <c:v>45086</c:v>
                </c:pt>
                <c:pt idx="2372">
                  <c:v>45089</c:v>
                </c:pt>
                <c:pt idx="2373">
                  <c:v>45090</c:v>
                </c:pt>
                <c:pt idx="2374">
                  <c:v>45091</c:v>
                </c:pt>
                <c:pt idx="2375">
                  <c:v>45092</c:v>
                </c:pt>
                <c:pt idx="2376">
                  <c:v>45093</c:v>
                </c:pt>
                <c:pt idx="2377">
                  <c:v>45097</c:v>
                </c:pt>
                <c:pt idx="2378">
                  <c:v>45098</c:v>
                </c:pt>
                <c:pt idx="2379">
                  <c:v>45099</c:v>
                </c:pt>
                <c:pt idx="2380">
                  <c:v>45100</c:v>
                </c:pt>
                <c:pt idx="2381">
                  <c:v>45103</c:v>
                </c:pt>
                <c:pt idx="2382">
                  <c:v>45104</c:v>
                </c:pt>
                <c:pt idx="2383">
                  <c:v>45105</c:v>
                </c:pt>
                <c:pt idx="2384">
                  <c:v>45106</c:v>
                </c:pt>
                <c:pt idx="2385">
                  <c:v>45107</c:v>
                </c:pt>
                <c:pt idx="2386">
                  <c:v>45110</c:v>
                </c:pt>
                <c:pt idx="2387">
                  <c:v>45112</c:v>
                </c:pt>
                <c:pt idx="2388">
                  <c:v>45113</c:v>
                </c:pt>
                <c:pt idx="2389">
                  <c:v>45114</c:v>
                </c:pt>
                <c:pt idx="2390">
                  <c:v>45117</c:v>
                </c:pt>
                <c:pt idx="2391">
                  <c:v>45118</c:v>
                </c:pt>
                <c:pt idx="2392">
                  <c:v>45119</c:v>
                </c:pt>
                <c:pt idx="2393">
                  <c:v>45120</c:v>
                </c:pt>
                <c:pt idx="2394">
                  <c:v>45121</c:v>
                </c:pt>
                <c:pt idx="2395">
                  <c:v>45124</c:v>
                </c:pt>
                <c:pt idx="2396">
                  <c:v>45125</c:v>
                </c:pt>
                <c:pt idx="2397">
                  <c:v>45126</c:v>
                </c:pt>
                <c:pt idx="2398">
                  <c:v>45127</c:v>
                </c:pt>
                <c:pt idx="2399">
                  <c:v>45128</c:v>
                </c:pt>
                <c:pt idx="2400">
                  <c:v>45131</c:v>
                </c:pt>
                <c:pt idx="2401">
                  <c:v>45132</c:v>
                </c:pt>
                <c:pt idx="2402">
                  <c:v>45133</c:v>
                </c:pt>
                <c:pt idx="2403">
                  <c:v>45134</c:v>
                </c:pt>
                <c:pt idx="2404">
                  <c:v>45135</c:v>
                </c:pt>
                <c:pt idx="2405">
                  <c:v>45138</c:v>
                </c:pt>
                <c:pt idx="2406">
                  <c:v>45139</c:v>
                </c:pt>
                <c:pt idx="2407">
                  <c:v>45140</c:v>
                </c:pt>
                <c:pt idx="2408">
                  <c:v>45141</c:v>
                </c:pt>
                <c:pt idx="2409">
                  <c:v>45142</c:v>
                </c:pt>
                <c:pt idx="2410">
                  <c:v>45145</c:v>
                </c:pt>
                <c:pt idx="2411">
                  <c:v>45146</c:v>
                </c:pt>
                <c:pt idx="2412">
                  <c:v>45147</c:v>
                </c:pt>
                <c:pt idx="2413">
                  <c:v>45148</c:v>
                </c:pt>
                <c:pt idx="2414">
                  <c:v>45149</c:v>
                </c:pt>
                <c:pt idx="2415">
                  <c:v>45152</c:v>
                </c:pt>
                <c:pt idx="2416">
                  <c:v>45153</c:v>
                </c:pt>
                <c:pt idx="2417">
                  <c:v>45154</c:v>
                </c:pt>
                <c:pt idx="2418">
                  <c:v>45155</c:v>
                </c:pt>
                <c:pt idx="2419">
                  <c:v>45156</c:v>
                </c:pt>
                <c:pt idx="2420">
                  <c:v>45159</c:v>
                </c:pt>
                <c:pt idx="2421">
                  <c:v>45160</c:v>
                </c:pt>
                <c:pt idx="2422">
                  <c:v>45161</c:v>
                </c:pt>
                <c:pt idx="2423">
                  <c:v>45162</c:v>
                </c:pt>
                <c:pt idx="2424">
                  <c:v>45163</c:v>
                </c:pt>
                <c:pt idx="2425">
                  <c:v>45166</c:v>
                </c:pt>
                <c:pt idx="2426">
                  <c:v>45167</c:v>
                </c:pt>
                <c:pt idx="2427">
                  <c:v>45168</c:v>
                </c:pt>
                <c:pt idx="2428">
                  <c:v>45169</c:v>
                </c:pt>
                <c:pt idx="2429">
                  <c:v>45170</c:v>
                </c:pt>
                <c:pt idx="2430">
                  <c:v>45174</c:v>
                </c:pt>
                <c:pt idx="2431">
                  <c:v>45175</c:v>
                </c:pt>
                <c:pt idx="2432">
                  <c:v>45176</c:v>
                </c:pt>
                <c:pt idx="2433">
                  <c:v>45177</c:v>
                </c:pt>
                <c:pt idx="2434">
                  <c:v>45180</c:v>
                </c:pt>
                <c:pt idx="2435">
                  <c:v>45181</c:v>
                </c:pt>
                <c:pt idx="2436">
                  <c:v>45182</c:v>
                </c:pt>
                <c:pt idx="2437">
                  <c:v>45183</c:v>
                </c:pt>
                <c:pt idx="2438">
                  <c:v>45184</c:v>
                </c:pt>
                <c:pt idx="2439">
                  <c:v>45187</c:v>
                </c:pt>
                <c:pt idx="2440">
                  <c:v>45188</c:v>
                </c:pt>
                <c:pt idx="2441">
                  <c:v>45189</c:v>
                </c:pt>
                <c:pt idx="2442">
                  <c:v>45190</c:v>
                </c:pt>
                <c:pt idx="2443">
                  <c:v>45191</c:v>
                </c:pt>
                <c:pt idx="2444">
                  <c:v>45194</c:v>
                </c:pt>
                <c:pt idx="2445">
                  <c:v>45195</c:v>
                </c:pt>
                <c:pt idx="2446">
                  <c:v>45196</c:v>
                </c:pt>
                <c:pt idx="2447">
                  <c:v>45197</c:v>
                </c:pt>
                <c:pt idx="2448">
                  <c:v>45198</c:v>
                </c:pt>
                <c:pt idx="2449">
                  <c:v>45201</c:v>
                </c:pt>
                <c:pt idx="2450">
                  <c:v>45202</c:v>
                </c:pt>
                <c:pt idx="2451">
                  <c:v>45203</c:v>
                </c:pt>
                <c:pt idx="2452">
                  <c:v>45204</c:v>
                </c:pt>
                <c:pt idx="2453">
                  <c:v>45205</c:v>
                </c:pt>
                <c:pt idx="2454">
                  <c:v>45208</c:v>
                </c:pt>
                <c:pt idx="2455">
                  <c:v>45209</c:v>
                </c:pt>
                <c:pt idx="2456">
                  <c:v>45210</c:v>
                </c:pt>
                <c:pt idx="2457">
                  <c:v>45211</c:v>
                </c:pt>
                <c:pt idx="2458">
                  <c:v>45212</c:v>
                </c:pt>
                <c:pt idx="2459">
                  <c:v>45215</c:v>
                </c:pt>
                <c:pt idx="2460">
                  <c:v>45216</c:v>
                </c:pt>
                <c:pt idx="2461">
                  <c:v>45217</c:v>
                </c:pt>
                <c:pt idx="2462">
                  <c:v>45218</c:v>
                </c:pt>
                <c:pt idx="2463">
                  <c:v>45219</c:v>
                </c:pt>
                <c:pt idx="2464">
                  <c:v>45222</c:v>
                </c:pt>
                <c:pt idx="2465">
                  <c:v>45223</c:v>
                </c:pt>
                <c:pt idx="2466">
                  <c:v>45224</c:v>
                </c:pt>
                <c:pt idx="2467">
                  <c:v>45225</c:v>
                </c:pt>
                <c:pt idx="2468">
                  <c:v>45226</c:v>
                </c:pt>
                <c:pt idx="2469">
                  <c:v>45229</c:v>
                </c:pt>
                <c:pt idx="2470">
                  <c:v>45230</c:v>
                </c:pt>
                <c:pt idx="2471">
                  <c:v>45231</c:v>
                </c:pt>
                <c:pt idx="2472">
                  <c:v>45232</c:v>
                </c:pt>
                <c:pt idx="2473">
                  <c:v>45233</c:v>
                </c:pt>
                <c:pt idx="2474">
                  <c:v>45236</c:v>
                </c:pt>
                <c:pt idx="2475">
                  <c:v>45237</c:v>
                </c:pt>
                <c:pt idx="2476">
                  <c:v>45238</c:v>
                </c:pt>
                <c:pt idx="2477">
                  <c:v>45239</c:v>
                </c:pt>
                <c:pt idx="2478">
                  <c:v>45240</c:v>
                </c:pt>
                <c:pt idx="2479">
                  <c:v>45243</c:v>
                </c:pt>
                <c:pt idx="2480">
                  <c:v>45244</c:v>
                </c:pt>
                <c:pt idx="2481">
                  <c:v>45245</c:v>
                </c:pt>
                <c:pt idx="2482">
                  <c:v>45246</c:v>
                </c:pt>
                <c:pt idx="2483">
                  <c:v>45247</c:v>
                </c:pt>
                <c:pt idx="2484">
                  <c:v>45250</c:v>
                </c:pt>
                <c:pt idx="2485">
                  <c:v>45251</c:v>
                </c:pt>
                <c:pt idx="2486">
                  <c:v>45252</c:v>
                </c:pt>
                <c:pt idx="2487">
                  <c:v>45253</c:v>
                </c:pt>
                <c:pt idx="2488">
                  <c:v>45254</c:v>
                </c:pt>
                <c:pt idx="2489">
                  <c:v>45257</c:v>
                </c:pt>
                <c:pt idx="2490">
                  <c:v>45258</c:v>
                </c:pt>
                <c:pt idx="2491">
                  <c:v>45259</c:v>
                </c:pt>
                <c:pt idx="2492">
                  <c:v>45260</c:v>
                </c:pt>
                <c:pt idx="2493">
                  <c:v>45261</c:v>
                </c:pt>
                <c:pt idx="2494">
                  <c:v>45264</c:v>
                </c:pt>
                <c:pt idx="2495">
                  <c:v>45265</c:v>
                </c:pt>
                <c:pt idx="2496">
                  <c:v>45266</c:v>
                </c:pt>
                <c:pt idx="2497">
                  <c:v>45267</c:v>
                </c:pt>
                <c:pt idx="2498">
                  <c:v>45268</c:v>
                </c:pt>
                <c:pt idx="2499">
                  <c:v>45271</c:v>
                </c:pt>
                <c:pt idx="2500">
                  <c:v>45272</c:v>
                </c:pt>
                <c:pt idx="2501">
                  <c:v>45273</c:v>
                </c:pt>
                <c:pt idx="2502">
                  <c:v>45274</c:v>
                </c:pt>
                <c:pt idx="2503">
                  <c:v>45275</c:v>
                </c:pt>
                <c:pt idx="2504">
                  <c:v>45278</c:v>
                </c:pt>
                <c:pt idx="2505">
                  <c:v>45279</c:v>
                </c:pt>
                <c:pt idx="2506">
                  <c:v>45280</c:v>
                </c:pt>
                <c:pt idx="2507">
                  <c:v>45281</c:v>
                </c:pt>
                <c:pt idx="2508">
                  <c:v>45282</c:v>
                </c:pt>
                <c:pt idx="2509">
                  <c:v>45286</c:v>
                </c:pt>
                <c:pt idx="2510">
                  <c:v>45287</c:v>
                </c:pt>
                <c:pt idx="2511">
                  <c:v>45288</c:v>
                </c:pt>
                <c:pt idx="2512">
                  <c:v>45289</c:v>
                </c:pt>
                <c:pt idx="2513">
                  <c:v>45293</c:v>
                </c:pt>
                <c:pt idx="2514">
                  <c:v>45294</c:v>
                </c:pt>
                <c:pt idx="2515">
                  <c:v>45295</c:v>
                </c:pt>
                <c:pt idx="2516">
                  <c:v>45296</c:v>
                </c:pt>
                <c:pt idx="2517">
                  <c:v>45299</c:v>
                </c:pt>
                <c:pt idx="2518">
                  <c:v>45300</c:v>
                </c:pt>
                <c:pt idx="2519">
                  <c:v>45301</c:v>
                </c:pt>
                <c:pt idx="2520">
                  <c:v>45302</c:v>
                </c:pt>
                <c:pt idx="2521">
                  <c:v>45303</c:v>
                </c:pt>
                <c:pt idx="2522">
                  <c:v>45307</c:v>
                </c:pt>
                <c:pt idx="2523">
                  <c:v>45308</c:v>
                </c:pt>
                <c:pt idx="2524">
                  <c:v>45309</c:v>
                </c:pt>
                <c:pt idx="2525">
                  <c:v>45310</c:v>
                </c:pt>
                <c:pt idx="2526">
                  <c:v>45313</c:v>
                </c:pt>
                <c:pt idx="2527">
                  <c:v>45314</c:v>
                </c:pt>
                <c:pt idx="2528">
                  <c:v>45315</c:v>
                </c:pt>
                <c:pt idx="2529">
                  <c:v>45316</c:v>
                </c:pt>
                <c:pt idx="2530">
                  <c:v>45317</c:v>
                </c:pt>
                <c:pt idx="2531">
                  <c:v>45320</c:v>
                </c:pt>
                <c:pt idx="2532">
                  <c:v>45321</c:v>
                </c:pt>
                <c:pt idx="2533">
                  <c:v>45322</c:v>
                </c:pt>
                <c:pt idx="2534">
                  <c:v>45323</c:v>
                </c:pt>
                <c:pt idx="2535">
                  <c:v>45324</c:v>
                </c:pt>
                <c:pt idx="2536">
                  <c:v>45327</c:v>
                </c:pt>
                <c:pt idx="2537">
                  <c:v>45328</c:v>
                </c:pt>
                <c:pt idx="2538">
                  <c:v>45329</c:v>
                </c:pt>
                <c:pt idx="2539">
                  <c:v>45330</c:v>
                </c:pt>
                <c:pt idx="2540">
                  <c:v>45331</c:v>
                </c:pt>
                <c:pt idx="2541">
                  <c:v>45334</c:v>
                </c:pt>
                <c:pt idx="2542">
                  <c:v>45335</c:v>
                </c:pt>
                <c:pt idx="2543">
                  <c:v>45336</c:v>
                </c:pt>
                <c:pt idx="2544">
                  <c:v>45337</c:v>
                </c:pt>
                <c:pt idx="2545">
                  <c:v>45338</c:v>
                </c:pt>
                <c:pt idx="2546">
                  <c:v>45342</c:v>
                </c:pt>
                <c:pt idx="2547">
                  <c:v>45343</c:v>
                </c:pt>
                <c:pt idx="2548">
                  <c:v>45344</c:v>
                </c:pt>
                <c:pt idx="2549">
                  <c:v>45345</c:v>
                </c:pt>
                <c:pt idx="2550">
                  <c:v>45348</c:v>
                </c:pt>
                <c:pt idx="2551">
                  <c:v>45349</c:v>
                </c:pt>
                <c:pt idx="2552">
                  <c:v>45350</c:v>
                </c:pt>
                <c:pt idx="2553">
                  <c:v>45351</c:v>
                </c:pt>
                <c:pt idx="2554">
                  <c:v>45352</c:v>
                </c:pt>
                <c:pt idx="2555">
                  <c:v>45355</c:v>
                </c:pt>
                <c:pt idx="2556">
                  <c:v>45356</c:v>
                </c:pt>
                <c:pt idx="2557">
                  <c:v>45357</c:v>
                </c:pt>
                <c:pt idx="2558">
                  <c:v>45358</c:v>
                </c:pt>
                <c:pt idx="2559">
                  <c:v>45359</c:v>
                </c:pt>
                <c:pt idx="2560">
                  <c:v>45362</c:v>
                </c:pt>
                <c:pt idx="2561">
                  <c:v>45363</c:v>
                </c:pt>
                <c:pt idx="2562">
                  <c:v>45364</c:v>
                </c:pt>
                <c:pt idx="2563">
                  <c:v>45365</c:v>
                </c:pt>
                <c:pt idx="2564">
                  <c:v>45366</c:v>
                </c:pt>
                <c:pt idx="2565">
                  <c:v>45369</c:v>
                </c:pt>
                <c:pt idx="2566">
                  <c:v>45370</c:v>
                </c:pt>
                <c:pt idx="2567">
                  <c:v>45371</c:v>
                </c:pt>
                <c:pt idx="2568">
                  <c:v>45372</c:v>
                </c:pt>
                <c:pt idx="2569">
                  <c:v>45373</c:v>
                </c:pt>
                <c:pt idx="2570">
                  <c:v>45376</c:v>
                </c:pt>
                <c:pt idx="2571">
                  <c:v>45377</c:v>
                </c:pt>
                <c:pt idx="2572">
                  <c:v>45378</c:v>
                </c:pt>
                <c:pt idx="2573">
                  <c:v>45379</c:v>
                </c:pt>
                <c:pt idx="2574">
                  <c:v>45383</c:v>
                </c:pt>
                <c:pt idx="2575">
                  <c:v>45384</c:v>
                </c:pt>
                <c:pt idx="2576">
                  <c:v>45385</c:v>
                </c:pt>
                <c:pt idx="2577">
                  <c:v>45386</c:v>
                </c:pt>
                <c:pt idx="2578">
                  <c:v>45387</c:v>
                </c:pt>
                <c:pt idx="2579">
                  <c:v>45390</c:v>
                </c:pt>
                <c:pt idx="2580">
                  <c:v>45391</c:v>
                </c:pt>
                <c:pt idx="2581">
                  <c:v>45392</c:v>
                </c:pt>
                <c:pt idx="2582">
                  <c:v>45393</c:v>
                </c:pt>
                <c:pt idx="2583">
                  <c:v>45394</c:v>
                </c:pt>
                <c:pt idx="2584">
                  <c:v>45397</c:v>
                </c:pt>
                <c:pt idx="2585">
                  <c:v>45398</c:v>
                </c:pt>
                <c:pt idx="2586">
                  <c:v>45399</c:v>
                </c:pt>
                <c:pt idx="2587">
                  <c:v>45400</c:v>
                </c:pt>
                <c:pt idx="2588">
                  <c:v>45401</c:v>
                </c:pt>
                <c:pt idx="2589">
                  <c:v>45404</c:v>
                </c:pt>
                <c:pt idx="2590">
                  <c:v>45405</c:v>
                </c:pt>
                <c:pt idx="2591">
                  <c:v>45406</c:v>
                </c:pt>
                <c:pt idx="2592">
                  <c:v>45407</c:v>
                </c:pt>
                <c:pt idx="2593">
                  <c:v>45408</c:v>
                </c:pt>
                <c:pt idx="2594">
                  <c:v>45411</c:v>
                </c:pt>
                <c:pt idx="2595">
                  <c:v>45412</c:v>
                </c:pt>
                <c:pt idx="2596">
                  <c:v>45413</c:v>
                </c:pt>
                <c:pt idx="2597">
                  <c:v>45414</c:v>
                </c:pt>
                <c:pt idx="2598">
                  <c:v>45415</c:v>
                </c:pt>
                <c:pt idx="2599">
                  <c:v>45418</c:v>
                </c:pt>
                <c:pt idx="2600">
                  <c:v>45419</c:v>
                </c:pt>
                <c:pt idx="2601">
                  <c:v>45420</c:v>
                </c:pt>
                <c:pt idx="2602">
                  <c:v>45421</c:v>
                </c:pt>
                <c:pt idx="2603">
                  <c:v>45422</c:v>
                </c:pt>
                <c:pt idx="2604">
                  <c:v>45425</c:v>
                </c:pt>
                <c:pt idx="2605">
                  <c:v>45426</c:v>
                </c:pt>
                <c:pt idx="2606">
                  <c:v>45427</c:v>
                </c:pt>
                <c:pt idx="2607">
                  <c:v>45428</c:v>
                </c:pt>
                <c:pt idx="2608">
                  <c:v>45429</c:v>
                </c:pt>
                <c:pt idx="2609">
                  <c:v>45432</c:v>
                </c:pt>
                <c:pt idx="2610">
                  <c:v>45433</c:v>
                </c:pt>
                <c:pt idx="2611">
                  <c:v>45434</c:v>
                </c:pt>
                <c:pt idx="2612">
                  <c:v>45435</c:v>
                </c:pt>
                <c:pt idx="2613">
                  <c:v>45436</c:v>
                </c:pt>
                <c:pt idx="2614">
                  <c:v>45439</c:v>
                </c:pt>
                <c:pt idx="2615">
                  <c:v>45440</c:v>
                </c:pt>
                <c:pt idx="2616">
                  <c:v>45441</c:v>
                </c:pt>
                <c:pt idx="2617">
                  <c:v>45442</c:v>
                </c:pt>
                <c:pt idx="2618">
                  <c:v>45443</c:v>
                </c:pt>
                <c:pt idx="2619">
                  <c:v>45446</c:v>
                </c:pt>
                <c:pt idx="2620">
                  <c:v>45447</c:v>
                </c:pt>
                <c:pt idx="2621">
                  <c:v>45448</c:v>
                </c:pt>
                <c:pt idx="2622">
                  <c:v>45449</c:v>
                </c:pt>
                <c:pt idx="2623">
                  <c:v>45450</c:v>
                </c:pt>
                <c:pt idx="2624">
                  <c:v>45453</c:v>
                </c:pt>
                <c:pt idx="2625">
                  <c:v>45454</c:v>
                </c:pt>
                <c:pt idx="2626">
                  <c:v>45455</c:v>
                </c:pt>
                <c:pt idx="2627">
                  <c:v>45456</c:v>
                </c:pt>
                <c:pt idx="2628">
                  <c:v>45457</c:v>
                </c:pt>
                <c:pt idx="2629">
                  <c:v>45460</c:v>
                </c:pt>
                <c:pt idx="2630">
                  <c:v>45461</c:v>
                </c:pt>
                <c:pt idx="2631">
                  <c:v>45462</c:v>
                </c:pt>
                <c:pt idx="2632">
                  <c:v>45463</c:v>
                </c:pt>
                <c:pt idx="2633">
                  <c:v>45464</c:v>
                </c:pt>
                <c:pt idx="2634">
                  <c:v>45467</c:v>
                </c:pt>
                <c:pt idx="2635">
                  <c:v>45468</c:v>
                </c:pt>
                <c:pt idx="2636">
                  <c:v>45469</c:v>
                </c:pt>
                <c:pt idx="2637">
                  <c:v>45470</c:v>
                </c:pt>
                <c:pt idx="2638">
                  <c:v>45471</c:v>
                </c:pt>
                <c:pt idx="2639">
                  <c:v>45474</c:v>
                </c:pt>
                <c:pt idx="2640">
                  <c:v>45475</c:v>
                </c:pt>
                <c:pt idx="2641">
                  <c:v>45476</c:v>
                </c:pt>
                <c:pt idx="2642">
                  <c:v>45477</c:v>
                </c:pt>
                <c:pt idx="2643">
                  <c:v>45478</c:v>
                </c:pt>
                <c:pt idx="2644">
                  <c:v>45481</c:v>
                </c:pt>
                <c:pt idx="2645">
                  <c:v>45482</c:v>
                </c:pt>
                <c:pt idx="2646">
                  <c:v>45483</c:v>
                </c:pt>
                <c:pt idx="2647">
                  <c:v>45484</c:v>
                </c:pt>
                <c:pt idx="2648">
                  <c:v>45485</c:v>
                </c:pt>
                <c:pt idx="2649">
                  <c:v>45488</c:v>
                </c:pt>
                <c:pt idx="2650">
                  <c:v>45489</c:v>
                </c:pt>
                <c:pt idx="2651">
                  <c:v>45490</c:v>
                </c:pt>
                <c:pt idx="2652">
                  <c:v>45491</c:v>
                </c:pt>
                <c:pt idx="2653">
                  <c:v>45492</c:v>
                </c:pt>
                <c:pt idx="2654">
                  <c:v>45495</c:v>
                </c:pt>
                <c:pt idx="2655">
                  <c:v>45496</c:v>
                </c:pt>
                <c:pt idx="2656">
                  <c:v>45497</c:v>
                </c:pt>
                <c:pt idx="2657">
                  <c:v>45498</c:v>
                </c:pt>
                <c:pt idx="2658">
                  <c:v>45499</c:v>
                </c:pt>
                <c:pt idx="2659">
                  <c:v>45502</c:v>
                </c:pt>
                <c:pt idx="2660">
                  <c:v>45503</c:v>
                </c:pt>
                <c:pt idx="2661">
                  <c:v>45504</c:v>
                </c:pt>
                <c:pt idx="2662">
                  <c:v>45505</c:v>
                </c:pt>
                <c:pt idx="2663">
                  <c:v>45506</c:v>
                </c:pt>
                <c:pt idx="2664">
                  <c:v>45509</c:v>
                </c:pt>
                <c:pt idx="2665">
                  <c:v>45510</c:v>
                </c:pt>
                <c:pt idx="2666">
                  <c:v>45511</c:v>
                </c:pt>
                <c:pt idx="2667">
                  <c:v>45512</c:v>
                </c:pt>
                <c:pt idx="2668">
                  <c:v>45513</c:v>
                </c:pt>
                <c:pt idx="2669">
                  <c:v>45516</c:v>
                </c:pt>
                <c:pt idx="2670">
                  <c:v>45517</c:v>
                </c:pt>
                <c:pt idx="2671">
                  <c:v>45518</c:v>
                </c:pt>
                <c:pt idx="2672">
                  <c:v>45519</c:v>
                </c:pt>
                <c:pt idx="2673">
                  <c:v>45520</c:v>
                </c:pt>
                <c:pt idx="2674">
                  <c:v>45523</c:v>
                </c:pt>
                <c:pt idx="2675">
                  <c:v>45524</c:v>
                </c:pt>
                <c:pt idx="2676">
                  <c:v>45525</c:v>
                </c:pt>
                <c:pt idx="2677">
                  <c:v>45526</c:v>
                </c:pt>
                <c:pt idx="2678">
                  <c:v>45527</c:v>
                </c:pt>
                <c:pt idx="2679">
                  <c:v>45530</c:v>
                </c:pt>
                <c:pt idx="2680">
                  <c:v>45531</c:v>
                </c:pt>
                <c:pt idx="2681">
                  <c:v>45532</c:v>
                </c:pt>
                <c:pt idx="2682">
                  <c:v>45533</c:v>
                </c:pt>
                <c:pt idx="2683">
                  <c:v>45534</c:v>
                </c:pt>
                <c:pt idx="2684">
                  <c:v>45537</c:v>
                </c:pt>
                <c:pt idx="2685">
                  <c:v>45538</c:v>
                </c:pt>
                <c:pt idx="2686">
                  <c:v>45539</c:v>
                </c:pt>
                <c:pt idx="2687">
                  <c:v>45540</c:v>
                </c:pt>
                <c:pt idx="2688">
                  <c:v>45541</c:v>
                </c:pt>
                <c:pt idx="2689">
                  <c:v>45544</c:v>
                </c:pt>
                <c:pt idx="2690">
                  <c:v>45545</c:v>
                </c:pt>
                <c:pt idx="2691">
                  <c:v>45546</c:v>
                </c:pt>
                <c:pt idx="2692">
                  <c:v>45547</c:v>
                </c:pt>
                <c:pt idx="2693">
                  <c:v>45548</c:v>
                </c:pt>
                <c:pt idx="2694">
                  <c:v>45551</c:v>
                </c:pt>
                <c:pt idx="2695">
                  <c:v>45552</c:v>
                </c:pt>
                <c:pt idx="2696">
                  <c:v>45553</c:v>
                </c:pt>
                <c:pt idx="2697">
                  <c:v>45554</c:v>
                </c:pt>
                <c:pt idx="2698">
                  <c:v>45555</c:v>
                </c:pt>
                <c:pt idx="2699">
                  <c:v>45558</c:v>
                </c:pt>
                <c:pt idx="2700">
                  <c:v>45559</c:v>
                </c:pt>
                <c:pt idx="2701">
                  <c:v>45560</c:v>
                </c:pt>
                <c:pt idx="2702">
                  <c:v>45561</c:v>
                </c:pt>
                <c:pt idx="2703">
                  <c:v>45562</c:v>
                </c:pt>
                <c:pt idx="2704">
                  <c:v>45565</c:v>
                </c:pt>
                <c:pt idx="2705">
                  <c:v>45566</c:v>
                </c:pt>
                <c:pt idx="2706">
                  <c:v>45567</c:v>
                </c:pt>
                <c:pt idx="2707">
                  <c:v>45568</c:v>
                </c:pt>
                <c:pt idx="2708">
                  <c:v>45569</c:v>
                </c:pt>
                <c:pt idx="2709">
                  <c:v>45572</c:v>
                </c:pt>
                <c:pt idx="2710">
                  <c:v>45573</c:v>
                </c:pt>
                <c:pt idx="2711">
                  <c:v>45574</c:v>
                </c:pt>
                <c:pt idx="2712">
                  <c:v>45575</c:v>
                </c:pt>
                <c:pt idx="2713">
                  <c:v>45576</c:v>
                </c:pt>
                <c:pt idx="2714">
                  <c:v>45579</c:v>
                </c:pt>
                <c:pt idx="2715">
                  <c:v>45580</c:v>
                </c:pt>
                <c:pt idx="2716">
                  <c:v>45581</c:v>
                </c:pt>
                <c:pt idx="2717">
                  <c:v>45582</c:v>
                </c:pt>
                <c:pt idx="2718">
                  <c:v>45583</c:v>
                </c:pt>
                <c:pt idx="2719">
                  <c:v>45586</c:v>
                </c:pt>
                <c:pt idx="2720">
                  <c:v>45587</c:v>
                </c:pt>
                <c:pt idx="2721">
                  <c:v>45588</c:v>
                </c:pt>
                <c:pt idx="2722">
                  <c:v>45589</c:v>
                </c:pt>
                <c:pt idx="2723">
                  <c:v>45590</c:v>
                </c:pt>
                <c:pt idx="2724">
                  <c:v>45593</c:v>
                </c:pt>
                <c:pt idx="2725">
                  <c:v>45594</c:v>
                </c:pt>
                <c:pt idx="2726">
                  <c:v>45595</c:v>
                </c:pt>
                <c:pt idx="2727">
                  <c:v>45596</c:v>
                </c:pt>
                <c:pt idx="2728">
                  <c:v>45597</c:v>
                </c:pt>
                <c:pt idx="2729">
                  <c:v>45600</c:v>
                </c:pt>
                <c:pt idx="2730">
                  <c:v>45601</c:v>
                </c:pt>
                <c:pt idx="2731">
                  <c:v>45602</c:v>
                </c:pt>
                <c:pt idx="2732">
                  <c:v>45603</c:v>
                </c:pt>
                <c:pt idx="2733">
                  <c:v>45604</c:v>
                </c:pt>
                <c:pt idx="2734">
                  <c:v>45607</c:v>
                </c:pt>
                <c:pt idx="2735">
                  <c:v>45608</c:v>
                </c:pt>
                <c:pt idx="2736">
                  <c:v>45609</c:v>
                </c:pt>
                <c:pt idx="2737">
                  <c:v>45610</c:v>
                </c:pt>
                <c:pt idx="2738">
                  <c:v>45611</c:v>
                </c:pt>
                <c:pt idx="2739">
                  <c:v>45614</c:v>
                </c:pt>
                <c:pt idx="2740">
                  <c:v>45615</c:v>
                </c:pt>
                <c:pt idx="2741">
                  <c:v>45616</c:v>
                </c:pt>
                <c:pt idx="2742">
                  <c:v>45617</c:v>
                </c:pt>
                <c:pt idx="2743">
                  <c:v>45618</c:v>
                </c:pt>
                <c:pt idx="2744">
                  <c:v>45621</c:v>
                </c:pt>
                <c:pt idx="2745">
                  <c:v>45622</c:v>
                </c:pt>
                <c:pt idx="2746">
                  <c:v>45623</c:v>
                </c:pt>
                <c:pt idx="2747">
                  <c:v>45624</c:v>
                </c:pt>
                <c:pt idx="2748">
                  <c:v>45625</c:v>
                </c:pt>
                <c:pt idx="2749">
                  <c:v>45628</c:v>
                </c:pt>
                <c:pt idx="2750">
                  <c:v>45629</c:v>
                </c:pt>
                <c:pt idx="2751">
                  <c:v>45630</c:v>
                </c:pt>
                <c:pt idx="2752">
                  <c:v>45631</c:v>
                </c:pt>
                <c:pt idx="2753">
                  <c:v>45632</c:v>
                </c:pt>
                <c:pt idx="2754">
                  <c:v>45635</c:v>
                </c:pt>
                <c:pt idx="2755">
                  <c:v>45636</c:v>
                </c:pt>
                <c:pt idx="2756">
                  <c:v>45637</c:v>
                </c:pt>
                <c:pt idx="2757">
                  <c:v>45638</c:v>
                </c:pt>
                <c:pt idx="2758">
                  <c:v>45639</c:v>
                </c:pt>
                <c:pt idx="2759">
                  <c:v>45642</c:v>
                </c:pt>
                <c:pt idx="2760">
                  <c:v>45643</c:v>
                </c:pt>
                <c:pt idx="2761">
                  <c:v>45644</c:v>
                </c:pt>
                <c:pt idx="2762">
                  <c:v>45645</c:v>
                </c:pt>
                <c:pt idx="2763">
                  <c:v>45646</c:v>
                </c:pt>
                <c:pt idx="2764">
                  <c:v>45649</c:v>
                </c:pt>
                <c:pt idx="2765">
                  <c:v>45650</c:v>
                </c:pt>
                <c:pt idx="2766">
                  <c:v>45651</c:v>
                </c:pt>
                <c:pt idx="2767">
                  <c:v>45652</c:v>
                </c:pt>
                <c:pt idx="2768">
                  <c:v>45653</c:v>
                </c:pt>
                <c:pt idx="2769">
                  <c:v>45656</c:v>
                </c:pt>
                <c:pt idx="2770">
                  <c:v>45657</c:v>
                </c:pt>
                <c:pt idx="2771">
                  <c:v>45658</c:v>
                </c:pt>
                <c:pt idx="2772">
                  <c:v>45659</c:v>
                </c:pt>
                <c:pt idx="2773">
                  <c:v>45660</c:v>
                </c:pt>
                <c:pt idx="2774">
                  <c:v>45663</c:v>
                </c:pt>
                <c:pt idx="2775">
                  <c:v>45664</c:v>
                </c:pt>
                <c:pt idx="2776">
                  <c:v>45665</c:v>
                </c:pt>
                <c:pt idx="2777">
                  <c:v>45666</c:v>
                </c:pt>
                <c:pt idx="2778">
                  <c:v>45667</c:v>
                </c:pt>
                <c:pt idx="2779">
                  <c:v>45670</c:v>
                </c:pt>
                <c:pt idx="2780">
                  <c:v>45671</c:v>
                </c:pt>
                <c:pt idx="2781">
                  <c:v>45672</c:v>
                </c:pt>
                <c:pt idx="2782">
                  <c:v>45673</c:v>
                </c:pt>
                <c:pt idx="2783">
                  <c:v>45674</c:v>
                </c:pt>
                <c:pt idx="2784">
                  <c:v>45677</c:v>
                </c:pt>
                <c:pt idx="2785">
                  <c:v>45678</c:v>
                </c:pt>
                <c:pt idx="2786">
                  <c:v>45679</c:v>
                </c:pt>
                <c:pt idx="2787">
                  <c:v>45680</c:v>
                </c:pt>
                <c:pt idx="2788">
                  <c:v>45681</c:v>
                </c:pt>
                <c:pt idx="2789">
                  <c:v>45684</c:v>
                </c:pt>
                <c:pt idx="2790">
                  <c:v>45685</c:v>
                </c:pt>
                <c:pt idx="2791">
                  <c:v>45686</c:v>
                </c:pt>
                <c:pt idx="2792">
                  <c:v>45687</c:v>
                </c:pt>
                <c:pt idx="2793">
                  <c:v>45688</c:v>
                </c:pt>
                <c:pt idx="2794">
                  <c:v>45691</c:v>
                </c:pt>
                <c:pt idx="2795">
                  <c:v>45692</c:v>
                </c:pt>
                <c:pt idx="2796">
                  <c:v>45693</c:v>
                </c:pt>
                <c:pt idx="2797">
                  <c:v>45694</c:v>
                </c:pt>
                <c:pt idx="2798">
                  <c:v>45695</c:v>
                </c:pt>
                <c:pt idx="2799">
                  <c:v>45698</c:v>
                </c:pt>
                <c:pt idx="2800">
                  <c:v>45699</c:v>
                </c:pt>
                <c:pt idx="2801">
                  <c:v>45700</c:v>
                </c:pt>
                <c:pt idx="2802">
                  <c:v>45701</c:v>
                </c:pt>
                <c:pt idx="2803">
                  <c:v>45702</c:v>
                </c:pt>
                <c:pt idx="2804">
                  <c:v>45705</c:v>
                </c:pt>
                <c:pt idx="2805">
                  <c:v>45706</c:v>
                </c:pt>
                <c:pt idx="2806">
                  <c:v>45707</c:v>
                </c:pt>
                <c:pt idx="2807">
                  <c:v>45708</c:v>
                </c:pt>
                <c:pt idx="2808">
                  <c:v>45709</c:v>
                </c:pt>
                <c:pt idx="2809">
                  <c:v>45712</c:v>
                </c:pt>
                <c:pt idx="2810">
                  <c:v>45713</c:v>
                </c:pt>
                <c:pt idx="2811">
                  <c:v>45714</c:v>
                </c:pt>
                <c:pt idx="2812">
                  <c:v>45715</c:v>
                </c:pt>
                <c:pt idx="2813">
                  <c:v>45716</c:v>
                </c:pt>
                <c:pt idx="2814">
                  <c:v>45719</c:v>
                </c:pt>
                <c:pt idx="2815">
                  <c:v>45720</c:v>
                </c:pt>
                <c:pt idx="2816">
                  <c:v>45721</c:v>
                </c:pt>
                <c:pt idx="2817">
                  <c:v>45722</c:v>
                </c:pt>
                <c:pt idx="2818">
                  <c:v>45723</c:v>
                </c:pt>
                <c:pt idx="2819">
                  <c:v>45726</c:v>
                </c:pt>
                <c:pt idx="2820">
                  <c:v>45727</c:v>
                </c:pt>
                <c:pt idx="2821">
                  <c:v>45728</c:v>
                </c:pt>
                <c:pt idx="2822">
                  <c:v>45729</c:v>
                </c:pt>
                <c:pt idx="2823">
                  <c:v>45730</c:v>
                </c:pt>
                <c:pt idx="2824">
                  <c:v>45733</c:v>
                </c:pt>
                <c:pt idx="2825">
                  <c:v>45734</c:v>
                </c:pt>
                <c:pt idx="2826">
                  <c:v>45735</c:v>
                </c:pt>
                <c:pt idx="2827">
                  <c:v>45736</c:v>
                </c:pt>
                <c:pt idx="2828">
                  <c:v>45737</c:v>
                </c:pt>
                <c:pt idx="2829">
                  <c:v>45740</c:v>
                </c:pt>
                <c:pt idx="2830">
                  <c:v>45741</c:v>
                </c:pt>
                <c:pt idx="2831">
                  <c:v>45742</c:v>
                </c:pt>
                <c:pt idx="2832">
                  <c:v>45743</c:v>
                </c:pt>
                <c:pt idx="2833">
                  <c:v>45744</c:v>
                </c:pt>
                <c:pt idx="2834">
                  <c:v>45747</c:v>
                </c:pt>
                <c:pt idx="2835">
                  <c:v>45748</c:v>
                </c:pt>
                <c:pt idx="2836">
                  <c:v>45749</c:v>
                </c:pt>
                <c:pt idx="2837">
                  <c:v>45750</c:v>
                </c:pt>
                <c:pt idx="2838">
                  <c:v>45751</c:v>
                </c:pt>
                <c:pt idx="2839">
                  <c:v>45754</c:v>
                </c:pt>
                <c:pt idx="2840">
                  <c:v>45755</c:v>
                </c:pt>
                <c:pt idx="2841">
                  <c:v>45756</c:v>
                </c:pt>
                <c:pt idx="2842">
                  <c:v>45757</c:v>
                </c:pt>
                <c:pt idx="2843">
                  <c:v>45758</c:v>
                </c:pt>
                <c:pt idx="2844">
                  <c:v>45761</c:v>
                </c:pt>
                <c:pt idx="2845">
                  <c:v>45762</c:v>
                </c:pt>
                <c:pt idx="2846">
                  <c:v>45763</c:v>
                </c:pt>
                <c:pt idx="2847">
                  <c:v>45764</c:v>
                </c:pt>
                <c:pt idx="2848">
                  <c:v>45765</c:v>
                </c:pt>
                <c:pt idx="2849">
                  <c:v>45768</c:v>
                </c:pt>
                <c:pt idx="2850">
                  <c:v>45769</c:v>
                </c:pt>
                <c:pt idx="2851">
                  <c:v>45770</c:v>
                </c:pt>
                <c:pt idx="2852">
                  <c:v>45771</c:v>
                </c:pt>
                <c:pt idx="2853">
                  <c:v>45772</c:v>
                </c:pt>
                <c:pt idx="2854">
                  <c:v>45775</c:v>
                </c:pt>
                <c:pt idx="2855">
                  <c:v>45776</c:v>
                </c:pt>
                <c:pt idx="2856">
                  <c:v>45777</c:v>
                </c:pt>
                <c:pt idx="2857">
                  <c:v>45778</c:v>
                </c:pt>
                <c:pt idx="2858">
                  <c:v>45779</c:v>
                </c:pt>
                <c:pt idx="2859">
                  <c:v>45782</c:v>
                </c:pt>
                <c:pt idx="2860">
                  <c:v>45783</c:v>
                </c:pt>
                <c:pt idx="2861">
                  <c:v>45784</c:v>
                </c:pt>
                <c:pt idx="2862">
                  <c:v>45785</c:v>
                </c:pt>
                <c:pt idx="2863">
                  <c:v>45786</c:v>
                </c:pt>
                <c:pt idx="2864">
                  <c:v>45789</c:v>
                </c:pt>
                <c:pt idx="2865">
                  <c:v>45790</c:v>
                </c:pt>
                <c:pt idx="2866">
                  <c:v>45791</c:v>
                </c:pt>
                <c:pt idx="2867">
                  <c:v>45792</c:v>
                </c:pt>
                <c:pt idx="2868">
                  <c:v>45793</c:v>
                </c:pt>
                <c:pt idx="2869">
                  <c:v>45796</c:v>
                </c:pt>
                <c:pt idx="2870">
                  <c:v>45797</c:v>
                </c:pt>
                <c:pt idx="2871">
                  <c:v>45798</c:v>
                </c:pt>
                <c:pt idx="2872">
                  <c:v>45799</c:v>
                </c:pt>
                <c:pt idx="2873">
                  <c:v>45800</c:v>
                </c:pt>
                <c:pt idx="2874">
                  <c:v>45803</c:v>
                </c:pt>
                <c:pt idx="2875">
                  <c:v>45804</c:v>
                </c:pt>
                <c:pt idx="2876">
                  <c:v>45805</c:v>
                </c:pt>
                <c:pt idx="2877">
                  <c:v>45806</c:v>
                </c:pt>
                <c:pt idx="2878">
                  <c:v>45807</c:v>
                </c:pt>
                <c:pt idx="2879">
                  <c:v>45810</c:v>
                </c:pt>
                <c:pt idx="2880">
                  <c:v>45811</c:v>
                </c:pt>
                <c:pt idx="2881">
                  <c:v>45812</c:v>
                </c:pt>
                <c:pt idx="2882">
                  <c:v>45813</c:v>
                </c:pt>
                <c:pt idx="2883">
                  <c:v>45814</c:v>
                </c:pt>
                <c:pt idx="2884">
                  <c:v>45817</c:v>
                </c:pt>
                <c:pt idx="2885">
                  <c:v>45818</c:v>
                </c:pt>
                <c:pt idx="2886">
                  <c:v>45819</c:v>
                </c:pt>
                <c:pt idx="2887">
                  <c:v>45820</c:v>
                </c:pt>
                <c:pt idx="2888">
                  <c:v>45821</c:v>
                </c:pt>
                <c:pt idx="2889">
                  <c:v>45824</c:v>
                </c:pt>
                <c:pt idx="2890">
                  <c:v>45825</c:v>
                </c:pt>
                <c:pt idx="2891">
                  <c:v>45826</c:v>
                </c:pt>
                <c:pt idx="2892">
                  <c:v>45827</c:v>
                </c:pt>
                <c:pt idx="2893">
                  <c:v>45828</c:v>
                </c:pt>
                <c:pt idx="2894">
                  <c:v>45831</c:v>
                </c:pt>
                <c:pt idx="2895">
                  <c:v>45832</c:v>
                </c:pt>
                <c:pt idx="2896">
                  <c:v>45833</c:v>
                </c:pt>
                <c:pt idx="2897">
                  <c:v>45834</c:v>
                </c:pt>
                <c:pt idx="2898">
                  <c:v>45835</c:v>
                </c:pt>
                <c:pt idx="2899">
                  <c:v>45838</c:v>
                </c:pt>
                <c:pt idx="2900">
                  <c:v>45839</c:v>
                </c:pt>
                <c:pt idx="2901">
                  <c:v>45840</c:v>
                </c:pt>
                <c:pt idx="2902">
                  <c:v>45841</c:v>
                </c:pt>
                <c:pt idx="2903">
                  <c:v>45842</c:v>
                </c:pt>
                <c:pt idx="2904">
                  <c:v>45845</c:v>
                </c:pt>
                <c:pt idx="2905">
                  <c:v>45846</c:v>
                </c:pt>
                <c:pt idx="2906">
                  <c:v>45847</c:v>
                </c:pt>
                <c:pt idx="2907">
                  <c:v>45848</c:v>
                </c:pt>
                <c:pt idx="2908">
                  <c:v>45849</c:v>
                </c:pt>
                <c:pt idx="2909">
                  <c:v>45852</c:v>
                </c:pt>
                <c:pt idx="2910">
                  <c:v>45853</c:v>
                </c:pt>
                <c:pt idx="2911">
                  <c:v>45854</c:v>
                </c:pt>
                <c:pt idx="2912">
                  <c:v>45855</c:v>
                </c:pt>
                <c:pt idx="2913">
                  <c:v>45856</c:v>
                </c:pt>
                <c:pt idx="2914">
                  <c:v>45859</c:v>
                </c:pt>
                <c:pt idx="2915">
                  <c:v>45860</c:v>
                </c:pt>
                <c:pt idx="2916">
                  <c:v>45861</c:v>
                </c:pt>
                <c:pt idx="2917">
                  <c:v>45862</c:v>
                </c:pt>
                <c:pt idx="2918">
                  <c:v>45863</c:v>
                </c:pt>
                <c:pt idx="2919">
                  <c:v>45866</c:v>
                </c:pt>
                <c:pt idx="2920">
                  <c:v>45867</c:v>
                </c:pt>
                <c:pt idx="2921">
                  <c:v>45868</c:v>
                </c:pt>
                <c:pt idx="2922">
                  <c:v>45869</c:v>
                </c:pt>
                <c:pt idx="2923">
                  <c:v>45870</c:v>
                </c:pt>
                <c:pt idx="2924">
                  <c:v>45873</c:v>
                </c:pt>
                <c:pt idx="2925">
                  <c:v>45874</c:v>
                </c:pt>
                <c:pt idx="2926">
                  <c:v>45875</c:v>
                </c:pt>
                <c:pt idx="2927">
                  <c:v>45876</c:v>
                </c:pt>
                <c:pt idx="2928">
                  <c:v>45877</c:v>
                </c:pt>
                <c:pt idx="2929">
                  <c:v>45880</c:v>
                </c:pt>
                <c:pt idx="2930">
                  <c:v>45881</c:v>
                </c:pt>
                <c:pt idx="2931">
                  <c:v>45882</c:v>
                </c:pt>
                <c:pt idx="2932">
                  <c:v>45883</c:v>
                </c:pt>
                <c:pt idx="2933">
                  <c:v>45884</c:v>
                </c:pt>
                <c:pt idx="2934">
                  <c:v>45887</c:v>
                </c:pt>
                <c:pt idx="2935">
                  <c:v>45888</c:v>
                </c:pt>
                <c:pt idx="2936">
                  <c:v>45889</c:v>
                </c:pt>
                <c:pt idx="2937">
                  <c:v>45890</c:v>
                </c:pt>
                <c:pt idx="2938">
                  <c:v>45891</c:v>
                </c:pt>
                <c:pt idx="2939">
                  <c:v>45894</c:v>
                </c:pt>
                <c:pt idx="2940">
                  <c:v>45895</c:v>
                </c:pt>
                <c:pt idx="2941">
                  <c:v>45896</c:v>
                </c:pt>
                <c:pt idx="2942">
                  <c:v>45897</c:v>
                </c:pt>
                <c:pt idx="2943">
                  <c:v>45898</c:v>
                </c:pt>
                <c:pt idx="2944">
                  <c:v>45901</c:v>
                </c:pt>
                <c:pt idx="2945">
                  <c:v>45902</c:v>
                </c:pt>
                <c:pt idx="2946">
                  <c:v>45903</c:v>
                </c:pt>
                <c:pt idx="2947">
                  <c:v>45904</c:v>
                </c:pt>
                <c:pt idx="2948">
                  <c:v>45905</c:v>
                </c:pt>
                <c:pt idx="2949">
                  <c:v>45908</c:v>
                </c:pt>
                <c:pt idx="2950">
                  <c:v>45909</c:v>
                </c:pt>
                <c:pt idx="2951">
                  <c:v>45910</c:v>
                </c:pt>
                <c:pt idx="2952">
                  <c:v>45911</c:v>
                </c:pt>
                <c:pt idx="2953">
                  <c:v>45912</c:v>
                </c:pt>
                <c:pt idx="2954">
                  <c:v>45915</c:v>
                </c:pt>
                <c:pt idx="2955">
                  <c:v>45916</c:v>
                </c:pt>
                <c:pt idx="2956">
                  <c:v>45917</c:v>
                </c:pt>
                <c:pt idx="2957">
                  <c:v>45918</c:v>
                </c:pt>
                <c:pt idx="2958">
                  <c:v>45919</c:v>
                </c:pt>
                <c:pt idx="2959">
                  <c:v>45922</c:v>
                </c:pt>
                <c:pt idx="2960">
                  <c:v>45923</c:v>
                </c:pt>
                <c:pt idx="2961">
                  <c:v>45924</c:v>
                </c:pt>
                <c:pt idx="2962">
                  <c:v>45925</c:v>
                </c:pt>
                <c:pt idx="2963">
                  <c:v>45926</c:v>
                </c:pt>
                <c:pt idx="2964">
                  <c:v>45929</c:v>
                </c:pt>
                <c:pt idx="2965">
                  <c:v>45930</c:v>
                </c:pt>
                <c:pt idx="2966">
                  <c:v>45931</c:v>
                </c:pt>
                <c:pt idx="2967">
                  <c:v>45932</c:v>
                </c:pt>
                <c:pt idx="2968">
                  <c:v>45933</c:v>
                </c:pt>
                <c:pt idx="2969">
                  <c:v>45936</c:v>
                </c:pt>
                <c:pt idx="2970">
                  <c:v>45937</c:v>
                </c:pt>
                <c:pt idx="2971">
                  <c:v>45938</c:v>
                </c:pt>
                <c:pt idx="2972">
                  <c:v>45939</c:v>
                </c:pt>
                <c:pt idx="2973">
                  <c:v>45940</c:v>
                </c:pt>
                <c:pt idx="2974">
                  <c:v>45943</c:v>
                </c:pt>
                <c:pt idx="2975">
                  <c:v>45944</c:v>
                </c:pt>
                <c:pt idx="2976">
                  <c:v>45945</c:v>
                </c:pt>
                <c:pt idx="2977">
                  <c:v>45946</c:v>
                </c:pt>
                <c:pt idx="2978">
                  <c:v>45947</c:v>
                </c:pt>
                <c:pt idx="2979">
                  <c:v>45950</c:v>
                </c:pt>
                <c:pt idx="2980">
                  <c:v>45951</c:v>
                </c:pt>
                <c:pt idx="2981">
                  <c:v>45952</c:v>
                </c:pt>
                <c:pt idx="2982">
                  <c:v>45953</c:v>
                </c:pt>
                <c:pt idx="2983">
                  <c:v>45954</c:v>
                </c:pt>
                <c:pt idx="2984">
                  <c:v>45957</c:v>
                </c:pt>
                <c:pt idx="2985">
                  <c:v>45958</c:v>
                </c:pt>
                <c:pt idx="2986">
                  <c:v>45959</c:v>
                </c:pt>
                <c:pt idx="2987">
                  <c:v>45960</c:v>
                </c:pt>
                <c:pt idx="2988">
                  <c:v>45961</c:v>
                </c:pt>
                <c:pt idx="2989">
                  <c:v>45964</c:v>
                </c:pt>
                <c:pt idx="2990">
                  <c:v>45965</c:v>
                </c:pt>
                <c:pt idx="2991">
                  <c:v>45966</c:v>
                </c:pt>
                <c:pt idx="2992">
                  <c:v>45967</c:v>
                </c:pt>
                <c:pt idx="2993">
                  <c:v>45968</c:v>
                </c:pt>
                <c:pt idx="2994">
                  <c:v>45971</c:v>
                </c:pt>
                <c:pt idx="2995">
                  <c:v>45972</c:v>
                </c:pt>
                <c:pt idx="2996">
                  <c:v>45973</c:v>
                </c:pt>
                <c:pt idx="2997">
                  <c:v>45974</c:v>
                </c:pt>
                <c:pt idx="2998">
                  <c:v>45975</c:v>
                </c:pt>
                <c:pt idx="2999">
                  <c:v>45978</c:v>
                </c:pt>
                <c:pt idx="3000">
                  <c:v>45979</c:v>
                </c:pt>
                <c:pt idx="3001">
                  <c:v>45980</c:v>
                </c:pt>
                <c:pt idx="3002">
                  <c:v>45981</c:v>
                </c:pt>
                <c:pt idx="3003">
                  <c:v>45982</c:v>
                </c:pt>
                <c:pt idx="3004">
                  <c:v>45985</c:v>
                </c:pt>
                <c:pt idx="3005">
                  <c:v>45986</c:v>
                </c:pt>
                <c:pt idx="3006">
                  <c:v>45987</c:v>
                </c:pt>
                <c:pt idx="3007">
                  <c:v>45988</c:v>
                </c:pt>
                <c:pt idx="3008">
                  <c:v>45989</c:v>
                </c:pt>
                <c:pt idx="3009">
                  <c:v>45992</c:v>
                </c:pt>
                <c:pt idx="3010">
                  <c:v>45993</c:v>
                </c:pt>
                <c:pt idx="3011">
                  <c:v>45994</c:v>
                </c:pt>
                <c:pt idx="3012">
                  <c:v>45995</c:v>
                </c:pt>
                <c:pt idx="3013">
                  <c:v>45996</c:v>
                </c:pt>
                <c:pt idx="3014">
                  <c:v>45999</c:v>
                </c:pt>
                <c:pt idx="3015">
                  <c:v>46000</c:v>
                </c:pt>
                <c:pt idx="3016">
                  <c:v>46001</c:v>
                </c:pt>
                <c:pt idx="3017">
                  <c:v>46002</c:v>
                </c:pt>
                <c:pt idx="3018">
                  <c:v>46003</c:v>
                </c:pt>
                <c:pt idx="3019">
                  <c:v>46006</c:v>
                </c:pt>
                <c:pt idx="3020">
                  <c:v>46007</c:v>
                </c:pt>
                <c:pt idx="3021">
                  <c:v>46008</c:v>
                </c:pt>
                <c:pt idx="3022">
                  <c:v>46009</c:v>
                </c:pt>
                <c:pt idx="3023">
                  <c:v>46010</c:v>
                </c:pt>
                <c:pt idx="3024">
                  <c:v>46013</c:v>
                </c:pt>
                <c:pt idx="3025">
                  <c:v>46014</c:v>
                </c:pt>
                <c:pt idx="3026">
                  <c:v>46015</c:v>
                </c:pt>
                <c:pt idx="3027">
                  <c:v>46016</c:v>
                </c:pt>
                <c:pt idx="3028">
                  <c:v>46017</c:v>
                </c:pt>
                <c:pt idx="3029">
                  <c:v>46020</c:v>
                </c:pt>
                <c:pt idx="3030">
                  <c:v>46021</c:v>
                </c:pt>
              </c:numCache>
            </c:numRef>
          </c:cat>
          <c:val>
            <c:numRef>
              <c:f>Approach1!$E$4:$E$2614</c:f>
              <c:numCache>
                <c:formatCode>General</c:formatCode>
                <c:ptCount val="2611"/>
                <c:pt idx="0">
                  <c:v>95.44</c:v>
                </c:pt>
                <c:pt idx="1">
                  <c:v>93.96</c:v>
                </c:pt>
                <c:pt idx="2">
                  <c:v>93.43</c:v>
                </c:pt>
                <c:pt idx="3">
                  <c:v>93.67</c:v>
                </c:pt>
                <c:pt idx="4">
                  <c:v>92.33</c:v>
                </c:pt>
                <c:pt idx="5">
                  <c:v>91.66</c:v>
                </c:pt>
                <c:pt idx="6">
                  <c:v>92.72</c:v>
                </c:pt>
                <c:pt idx="7">
                  <c:v>91.8</c:v>
                </c:pt>
                <c:pt idx="8">
                  <c:v>92.59</c:v>
                </c:pt>
                <c:pt idx="9">
                  <c:v>94.17</c:v>
                </c:pt>
                <c:pt idx="10">
                  <c:v>93.96</c:v>
                </c:pt>
                <c:pt idx="11">
                  <c:v>94.37</c:v>
                </c:pt>
                <c:pt idx="12">
                  <c:v>94.99</c:v>
                </c:pt>
                <c:pt idx="13">
                  <c:v>96.73</c:v>
                </c:pt>
                <c:pt idx="14">
                  <c:v>97.32</c:v>
                </c:pt>
                <c:pt idx="15">
                  <c:v>96.64</c:v>
                </c:pt>
                <c:pt idx="16">
                  <c:v>95.72</c:v>
                </c:pt>
                <c:pt idx="17">
                  <c:v>97.41</c:v>
                </c:pt>
                <c:pt idx="18">
                  <c:v>97.36</c:v>
                </c:pt>
                <c:pt idx="19">
                  <c:v>98.23</c:v>
                </c:pt>
                <c:pt idx="20">
                  <c:v>97.49</c:v>
                </c:pt>
                <c:pt idx="21">
                  <c:v>96.43</c:v>
                </c:pt>
                <c:pt idx="22">
                  <c:v>97.19</c:v>
                </c:pt>
                <c:pt idx="23">
                  <c:v>97.38</c:v>
                </c:pt>
                <c:pt idx="24">
                  <c:v>97.84</c:v>
                </c:pt>
                <c:pt idx="25">
                  <c:v>99.88</c:v>
                </c:pt>
                <c:pt idx="26">
                  <c:v>100.06</c:v>
                </c:pt>
                <c:pt idx="27">
                  <c:v>99.94</c:v>
                </c:pt>
                <c:pt idx="28">
                  <c:v>100.37</c:v>
                </c:pt>
                <c:pt idx="29">
                  <c:v>100.35</c:v>
                </c:pt>
                <c:pt idx="30">
                  <c:v>100.3</c:v>
                </c:pt>
                <c:pt idx="31">
                  <c:v>102.43</c:v>
                </c:pt>
                <c:pt idx="32">
                  <c:v>103.31</c:v>
                </c:pt>
                <c:pt idx="33">
                  <c:v>102.92</c:v>
                </c:pt>
                <c:pt idx="34">
                  <c:v>102.2</c:v>
                </c:pt>
                <c:pt idx="35">
                  <c:v>102.82</c:v>
                </c:pt>
                <c:pt idx="36">
                  <c:v>101.83</c:v>
                </c:pt>
                <c:pt idx="37">
                  <c:v>102.59</c:v>
                </c:pt>
                <c:pt idx="38">
                  <c:v>102.4</c:v>
                </c:pt>
                <c:pt idx="39">
                  <c:v>102.59</c:v>
                </c:pt>
                <c:pt idx="40">
                  <c:v>104.92</c:v>
                </c:pt>
                <c:pt idx="41">
                  <c:v>103.33</c:v>
                </c:pt>
                <c:pt idx="42">
                  <c:v>101.45</c:v>
                </c:pt>
                <c:pt idx="43">
                  <c:v>101.56</c:v>
                </c:pt>
                <c:pt idx="44">
                  <c:v>102.58</c:v>
                </c:pt>
                <c:pt idx="45">
                  <c:v>101.12</c:v>
                </c:pt>
                <c:pt idx="46">
                  <c:v>100.03</c:v>
                </c:pt>
                <c:pt idx="47">
                  <c:v>97.99</c:v>
                </c:pt>
                <c:pt idx="48">
                  <c:v>98.2</c:v>
                </c:pt>
                <c:pt idx="49">
                  <c:v>98.89</c:v>
                </c:pt>
                <c:pt idx="50">
                  <c:v>98.08</c:v>
                </c:pt>
                <c:pt idx="51">
                  <c:v>99.7</c:v>
                </c:pt>
                <c:pt idx="52">
                  <c:v>100.37</c:v>
                </c:pt>
                <c:pt idx="53">
                  <c:v>99.43</c:v>
                </c:pt>
                <c:pt idx="54">
                  <c:v>99.46</c:v>
                </c:pt>
                <c:pt idx="55">
                  <c:v>99.6</c:v>
                </c:pt>
                <c:pt idx="56">
                  <c:v>99.19</c:v>
                </c:pt>
                <c:pt idx="57">
                  <c:v>100.26</c:v>
                </c:pt>
                <c:pt idx="58">
                  <c:v>101.28</c:v>
                </c:pt>
                <c:pt idx="59">
                  <c:v>101.67</c:v>
                </c:pt>
                <c:pt idx="60">
                  <c:v>101.58</c:v>
                </c:pt>
                <c:pt idx="61">
                  <c:v>99.74</c:v>
                </c:pt>
                <c:pt idx="62">
                  <c:v>99.62</c:v>
                </c:pt>
                <c:pt idx="63">
                  <c:v>100.29</c:v>
                </c:pt>
                <c:pt idx="64">
                  <c:v>101.14</c:v>
                </c:pt>
                <c:pt idx="65">
                  <c:v>100.44</c:v>
                </c:pt>
                <c:pt idx="66">
                  <c:v>102.56</c:v>
                </c:pt>
                <c:pt idx="67">
                  <c:v>103.6</c:v>
                </c:pt>
                <c:pt idx="68">
                  <c:v>103.4</c:v>
                </c:pt>
                <c:pt idx="69">
                  <c:v>103.74</c:v>
                </c:pt>
                <c:pt idx="70">
                  <c:v>104.05</c:v>
                </c:pt>
                <c:pt idx="71">
                  <c:v>103.75</c:v>
                </c:pt>
                <c:pt idx="72">
                  <c:v>103.76</c:v>
                </c:pt>
                <c:pt idx="73">
                  <c:v>104.3</c:v>
                </c:pt>
                <c:pt idx="74">
                  <c:v>104.37</c:v>
                </c:pt>
                <c:pt idx="75">
                  <c:v>102.13</c:v>
                </c:pt>
                <c:pt idx="76">
                  <c:v>101.44</c:v>
                </c:pt>
                <c:pt idx="77">
                  <c:v>101.94</c:v>
                </c:pt>
                <c:pt idx="78">
                  <c:v>100.6</c:v>
                </c:pt>
                <c:pt idx="79">
                  <c:v>100.84</c:v>
                </c:pt>
                <c:pt idx="80">
                  <c:v>101.28</c:v>
                </c:pt>
                <c:pt idx="81">
                  <c:v>99.74</c:v>
                </c:pt>
                <c:pt idx="82">
                  <c:v>99.42</c:v>
                </c:pt>
                <c:pt idx="83">
                  <c:v>99.76</c:v>
                </c:pt>
                <c:pt idx="84">
                  <c:v>99.48</c:v>
                </c:pt>
                <c:pt idx="85">
                  <c:v>99.5</c:v>
                </c:pt>
                <c:pt idx="86">
                  <c:v>100.77</c:v>
                </c:pt>
                <c:pt idx="87">
                  <c:v>100.26</c:v>
                </c:pt>
                <c:pt idx="88">
                  <c:v>99.99</c:v>
                </c:pt>
                <c:pt idx="89">
                  <c:v>100.59</c:v>
                </c:pt>
                <c:pt idx="90">
                  <c:v>101.7</c:v>
                </c:pt>
                <c:pt idx="91">
                  <c:v>102.37</c:v>
                </c:pt>
                <c:pt idx="92">
                  <c:v>101.5</c:v>
                </c:pt>
                <c:pt idx="93">
                  <c:v>102.02</c:v>
                </c:pt>
                <c:pt idx="94">
                  <c:v>102.61</c:v>
                </c:pt>
                <c:pt idx="95">
                  <c:v>102.44</c:v>
                </c:pt>
                <c:pt idx="96">
                  <c:v>104.07</c:v>
                </c:pt>
                <c:pt idx="97">
                  <c:v>103.74</c:v>
                </c:pt>
                <c:pt idx="98">
                  <c:v>104.35</c:v>
                </c:pt>
                <c:pt idx="99">
                  <c:v>104.11</c:v>
                </c:pt>
                <c:pt idx="100">
                  <c:v>102.72</c:v>
                </c:pt>
                <c:pt idx="101">
                  <c:v>103.58</c:v>
                </c:pt>
                <c:pt idx="102">
                  <c:v>102.71</c:v>
                </c:pt>
                <c:pt idx="103">
                  <c:v>102.47</c:v>
                </c:pt>
                <c:pt idx="104">
                  <c:v>102.66</c:v>
                </c:pt>
                <c:pt idx="105">
                  <c:v>102.64</c:v>
                </c:pt>
                <c:pt idx="106">
                  <c:v>102.48</c:v>
                </c:pt>
                <c:pt idx="107">
                  <c:v>102.66</c:v>
                </c:pt>
                <c:pt idx="108">
                  <c:v>104.41</c:v>
                </c:pt>
                <c:pt idx="109">
                  <c:v>104.35</c:v>
                </c:pt>
                <c:pt idx="110">
                  <c:v>104.4</c:v>
                </c:pt>
                <c:pt idx="111">
                  <c:v>106.53</c:v>
                </c:pt>
                <c:pt idx="112">
                  <c:v>106.91</c:v>
                </c:pt>
                <c:pt idx="113">
                  <c:v>106.9</c:v>
                </c:pt>
                <c:pt idx="114">
                  <c:v>106.36</c:v>
                </c:pt>
                <c:pt idx="115">
                  <c:v>105.97</c:v>
                </c:pt>
                <c:pt idx="116">
                  <c:v>106.43</c:v>
                </c:pt>
                <c:pt idx="117">
                  <c:v>107.26</c:v>
                </c:pt>
                <c:pt idx="118">
                  <c:v>106.17</c:v>
                </c:pt>
                <c:pt idx="119">
                  <c:v>106.03</c:v>
                </c:pt>
                <c:pt idx="120">
                  <c:v>106.5</c:v>
                </c:pt>
                <c:pt idx="121">
                  <c:v>105.84</c:v>
                </c:pt>
                <c:pt idx="122">
                  <c:v>105.74</c:v>
                </c:pt>
                <c:pt idx="123">
                  <c:v>105.37</c:v>
                </c:pt>
                <c:pt idx="124">
                  <c:v>105.34</c:v>
                </c:pt>
                <c:pt idx="125">
                  <c:v>104.48</c:v>
                </c:pt>
                <c:pt idx="126">
                  <c:v>104.06</c:v>
                </c:pt>
                <c:pt idx="127">
                  <c:v>103.53</c:v>
                </c:pt>
                <c:pt idx="128">
                  <c:v>103.4</c:v>
                </c:pt>
                <c:pt idx="129">
                  <c:v>102.29</c:v>
                </c:pt>
                <c:pt idx="130">
                  <c:v>102.93</c:v>
                </c:pt>
                <c:pt idx="131">
                  <c:v>100.83</c:v>
                </c:pt>
                <c:pt idx="132">
                  <c:v>100.91</c:v>
                </c:pt>
                <c:pt idx="133">
                  <c:v>99.96</c:v>
                </c:pt>
                <c:pt idx="134">
                  <c:v>101.2</c:v>
                </c:pt>
                <c:pt idx="135">
                  <c:v>103.19</c:v>
                </c:pt>
                <c:pt idx="136">
                  <c:v>103.13</c:v>
                </c:pt>
                <c:pt idx="137">
                  <c:v>104.59</c:v>
                </c:pt>
                <c:pt idx="138">
                  <c:v>104.42</c:v>
                </c:pt>
                <c:pt idx="139">
                  <c:v>103.12</c:v>
                </c:pt>
                <c:pt idx="140">
                  <c:v>102.07</c:v>
                </c:pt>
                <c:pt idx="141">
                  <c:v>102.09</c:v>
                </c:pt>
                <c:pt idx="142">
                  <c:v>101.67</c:v>
                </c:pt>
                <c:pt idx="143">
                  <c:v>100.97</c:v>
                </c:pt>
                <c:pt idx="144">
                  <c:v>100.27</c:v>
                </c:pt>
                <c:pt idx="145">
                  <c:v>98.17</c:v>
                </c:pt>
                <c:pt idx="146">
                  <c:v>97.88</c:v>
                </c:pt>
                <c:pt idx="147">
                  <c:v>98.29</c:v>
                </c:pt>
                <c:pt idx="148">
                  <c:v>97.38</c:v>
                </c:pt>
                <c:pt idx="149">
                  <c:v>96.92</c:v>
                </c:pt>
                <c:pt idx="150">
                  <c:v>97.34</c:v>
                </c:pt>
                <c:pt idx="151">
                  <c:v>97.65</c:v>
                </c:pt>
                <c:pt idx="152">
                  <c:v>98.08</c:v>
                </c:pt>
                <c:pt idx="153">
                  <c:v>97.37</c:v>
                </c:pt>
                <c:pt idx="154">
                  <c:v>97.59</c:v>
                </c:pt>
                <c:pt idx="155">
                  <c:v>95.58</c:v>
                </c:pt>
                <c:pt idx="156">
                  <c:v>97.35</c:v>
                </c:pt>
                <c:pt idx="157">
                  <c:v>96.41</c:v>
                </c:pt>
                <c:pt idx="158">
                  <c:v>94.48</c:v>
                </c:pt>
                <c:pt idx="159">
                  <c:v>96.07</c:v>
                </c:pt>
                <c:pt idx="160">
                  <c:v>93.96</c:v>
                </c:pt>
                <c:pt idx="161">
                  <c:v>93.65</c:v>
                </c:pt>
                <c:pt idx="162">
                  <c:v>93.35</c:v>
                </c:pt>
                <c:pt idx="163">
                  <c:v>93.86</c:v>
                </c:pt>
                <c:pt idx="164">
                  <c:v>93.88</c:v>
                </c:pt>
                <c:pt idx="165">
                  <c:v>94.55</c:v>
                </c:pt>
                <c:pt idx="166">
                  <c:v>95.96</c:v>
                </c:pt>
                <c:pt idx="167">
                  <c:v>92.88</c:v>
                </c:pt>
                <c:pt idx="168">
                  <c:v>95.54</c:v>
                </c:pt>
                <c:pt idx="169">
                  <c:v>94.45</c:v>
                </c:pt>
                <c:pt idx="170">
                  <c:v>93.29</c:v>
                </c:pt>
                <c:pt idx="171">
                  <c:v>92.66</c:v>
                </c:pt>
                <c:pt idx="172">
                  <c:v>92.75</c:v>
                </c:pt>
                <c:pt idx="173">
                  <c:v>91.67</c:v>
                </c:pt>
                <c:pt idx="174">
                  <c:v>92.83</c:v>
                </c:pt>
                <c:pt idx="175">
                  <c:v>92.27</c:v>
                </c:pt>
                <c:pt idx="176">
                  <c:v>92.92</c:v>
                </c:pt>
                <c:pt idx="177">
                  <c:v>94.88</c:v>
                </c:pt>
                <c:pt idx="178">
                  <c:v>94.42</c:v>
                </c:pt>
                <c:pt idx="179">
                  <c:v>93.07</c:v>
                </c:pt>
                <c:pt idx="180">
                  <c:v>92.41</c:v>
                </c:pt>
                <c:pt idx="181">
                  <c:v>91.52</c:v>
                </c:pt>
                <c:pt idx="182">
                  <c:v>91.56</c:v>
                </c:pt>
                <c:pt idx="183">
                  <c:v>92.8</c:v>
                </c:pt>
                <c:pt idx="184">
                  <c:v>92.53</c:v>
                </c:pt>
                <c:pt idx="185">
                  <c:v>93.54</c:v>
                </c:pt>
                <c:pt idx="186">
                  <c:v>94.57</c:v>
                </c:pt>
                <c:pt idx="187">
                  <c:v>91.16</c:v>
                </c:pt>
                <c:pt idx="188">
                  <c:v>90.73</c:v>
                </c:pt>
                <c:pt idx="189">
                  <c:v>91.01</c:v>
                </c:pt>
                <c:pt idx="190">
                  <c:v>89.74</c:v>
                </c:pt>
                <c:pt idx="191">
                  <c:v>90.34</c:v>
                </c:pt>
                <c:pt idx="192">
                  <c:v>88.85</c:v>
                </c:pt>
                <c:pt idx="193">
                  <c:v>87.31</c:v>
                </c:pt>
                <c:pt idx="194">
                  <c:v>85.77</c:v>
                </c:pt>
                <c:pt idx="195">
                  <c:v>85.82</c:v>
                </c:pt>
                <c:pt idx="196">
                  <c:v>85.74</c:v>
                </c:pt>
                <c:pt idx="197">
                  <c:v>81.84</c:v>
                </c:pt>
                <c:pt idx="198">
                  <c:v>81.78</c:v>
                </c:pt>
                <c:pt idx="199">
                  <c:v>82.7</c:v>
                </c:pt>
                <c:pt idx="200">
                  <c:v>82.75</c:v>
                </c:pt>
                <c:pt idx="201">
                  <c:v>82.71</c:v>
                </c:pt>
                <c:pt idx="202">
                  <c:v>82.81</c:v>
                </c:pt>
                <c:pt idx="203">
                  <c:v>80.52</c:v>
                </c:pt>
                <c:pt idx="204">
                  <c:v>82.09</c:v>
                </c:pt>
                <c:pt idx="205">
                  <c:v>81.010000000000005</c:v>
                </c:pt>
                <c:pt idx="206">
                  <c:v>81</c:v>
                </c:pt>
                <c:pt idx="207">
                  <c:v>81.42</c:v>
                </c:pt>
                <c:pt idx="208">
                  <c:v>82.2</c:v>
                </c:pt>
                <c:pt idx="209">
                  <c:v>81.12</c:v>
                </c:pt>
                <c:pt idx="210">
                  <c:v>80.540000000000006</c:v>
                </c:pt>
                <c:pt idx="211">
                  <c:v>78.78</c:v>
                </c:pt>
                <c:pt idx="212">
                  <c:v>77.19</c:v>
                </c:pt>
                <c:pt idx="213">
                  <c:v>78.680000000000007</c:v>
                </c:pt>
                <c:pt idx="214">
                  <c:v>77.91</c:v>
                </c:pt>
                <c:pt idx="215">
                  <c:v>78.650000000000006</c:v>
                </c:pt>
                <c:pt idx="216">
                  <c:v>77.400000000000006</c:v>
                </c:pt>
                <c:pt idx="217">
                  <c:v>77.94</c:v>
                </c:pt>
                <c:pt idx="218">
                  <c:v>77.180000000000007</c:v>
                </c:pt>
                <c:pt idx="219">
                  <c:v>74.209999999999994</c:v>
                </c:pt>
                <c:pt idx="220">
                  <c:v>75.819999999999993</c:v>
                </c:pt>
                <c:pt idx="221">
                  <c:v>75.64</c:v>
                </c:pt>
                <c:pt idx="222">
                  <c:v>74.61</c:v>
                </c:pt>
                <c:pt idx="223">
                  <c:v>74.58</c:v>
                </c:pt>
                <c:pt idx="224">
                  <c:v>75.58</c:v>
                </c:pt>
                <c:pt idx="225">
                  <c:v>76.510000000000005</c:v>
                </c:pt>
                <c:pt idx="226">
                  <c:v>75.78</c:v>
                </c:pt>
                <c:pt idx="227">
                  <c:v>74.09</c:v>
                </c:pt>
                <c:pt idx="228">
                  <c:v>73.69</c:v>
                </c:pt>
                <c:pt idx="229">
                  <c:v>66.150000000000006</c:v>
                </c:pt>
                <c:pt idx="230">
                  <c:v>69</c:v>
                </c:pt>
                <c:pt idx="231">
                  <c:v>66.88</c:v>
                </c:pt>
                <c:pt idx="232">
                  <c:v>67.38</c:v>
                </c:pt>
                <c:pt idx="233">
                  <c:v>66.81</c:v>
                </c:pt>
                <c:pt idx="234">
                  <c:v>65.84</c:v>
                </c:pt>
                <c:pt idx="235">
                  <c:v>63.05</c:v>
                </c:pt>
                <c:pt idx="236">
                  <c:v>63.82</c:v>
                </c:pt>
                <c:pt idx="237">
                  <c:v>60.94</c:v>
                </c:pt>
                <c:pt idx="238">
                  <c:v>59.95</c:v>
                </c:pt>
                <c:pt idx="239">
                  <c:v>57.81</c:v>
                </c:pt>
                <c:pt idx="240">
                  <c:v>55.91</c:v>
                </c:pt>
                <c:pt idx="241">
                  <c:v>55.93</c:v>
                </c:pt>
                <c:pt idx="242">
                  <c:v>56.47</c:v>
                </c:pt>
                <c:pt idx="243">
                  <c:v>54.11</c:v>
                </c:pt>
                <c:pt idx="244">
                  <c:v>56.52</c:v>
                </c:pt>
                <c:pt idx="245">
                  <c:v>55.26</c:v>
                </c:pt>
                <c:pt idx="246">
                  <c:v>57.12</c:v>
                </c:pt>
                <c:pt idx="247">
                  <c:v>55.84</c:v>
                </c:pt>
                <c:pt idx="248">
                  <c:v>54.73</c:v>
                </c:pt>
                <c:pt idx="249">
                  <c:v>53.61</c:v>
                </c:pt>
                <c:pt idx="250">
                  <c:v>54.12</c:v>
                </c:pt>
                <c:pt idx="251">
                  <c:v>53.27</c:v>
                </c:pt>
                <c:pt idx="252">
                  <c:v>52.69</c:v>
                </c:pt>
                <c:pt idx="253">
                  <c:v>50.04</c:v>
                </c:pt>
                <c:pt idx="254">
                  <c:v>47.93</c:v>
                </c:pt>
                <c:pt idx="255">
                  <c:v>48.65</c:v>
                </c:pt>
                <c:pt idx="256">
                  <c:v>48.79</c:v>
                </c:pt>
                <c:pt idx="257">
                  <c:v>48.36</c:v>
                </c:pt>
                <c:pt idx="258">
                  <c:v>46.07</c:v>
                </c:pt>
                <c:pt idx="259">
                  <c:v>45.89</c:v>
                </c:pt>
                <c:pt idx="260">
                  <c:v>48.48</c:v>
                </c:pt>
                <c:pt idx="261">
                  <c:v>46.25</c:v>
                </c:pt>
                <c:pt idx="262">
                  <c:v>48.69</c:v>
                </c:pt>
                <c:pt idx="263">
                  <c:v>46.39</c:v>
                </c:pt>
                <c:pt idx="264">
                  <c:v>47.78</c:v>
                </c:pt>
                <c:pt idx="265">
                  <c:v>46.31</c:v>
                </c:pt>
                <c:pt idx="266">
                  <c:v>45.59</c:v>
                </c:pt>
                <c:pt idx="267">
                  <c:v>45.15</c:v>
                </c:pt>
                <c:pt idx="268">
                  <c:v>46.23</c:v>
                </c:pt>
                <c:pt idx="269">
                  <c:v>44.45</c:v>
                </c:pt>
                <c:pt idx="270">
                  <c:v>44.53</c:v>
                </c:pt>
                <c:pt idx="271">
                  <c:v>48.24</c:v>
                </c:pt>
                <c:pt idx="272">
                  <c:v>49.57</c:v>
                </c:pt>
                <c:pt idx="273">
                  <c:v>53.05</c:v>
                </c:pt>
                <c:pt idx="274">
                  <c:v>48.45</c:v>
                </c:pt>
                <c:pt idx="275">
                  <c:v>50.48</c:v>
                </c:pt>
                <c:pt idx="276">
                  <c:v>51.69</c:v>
                </c:pt>
                <c:pt idx="277">
                  <c:v>52.86</c:v>
                </c:pt>
                <c:pt idx="278">
                  <c:v>50.02</c:v>
                </c:pt>
                <c:pt idx="279">
                  <c:v>48.84</c:v>
                </c:pt>
                <c:pt idx="280">
                  <c:v>51.21</c:v>
                </c:pt>
                <c:pt idx="281">
                  <c:v>52.78</c:v>
                </c:pt>
                <c:pt idx="282">
                  <c:v>53.53</c:v>
                </c:pt>
                <c:pt idx="283">
                  <c:v>52.14</c:v>
                </c:pt>
                <c:pt idx="284">
                  <c:v>51.16</c:v>
                </c:pt>
                <c:pt idx="285">
                  <c:v>50.34</c:v>
                </c:pt>
                <c:pt idx="286">
                  <c:v>49.45</c:v>
                </c:pt>
                <c:pt idx="287">
                  <c:v>49.28</c:v>
                </c:pt>
                <c:pt idx="288">
                  <c:v>50.99</c:v>
                </c:pt>
                <c:pt idx="289">
                  <c:v>48.17</c:v>
                </c:pt>
                <c:pt idx="290">
                  <c:v>49.76</c:v>
                </c:pt>
                <c:pt idx="291">
                  <c:v>49.59</c:v>
                </c:pt>
                <c:pt idx="292">
                  <c:v>50.52</c:v>
                </c:pt>
                <c:pt idx="293">
                  <c:v>51.53</c:v>
                </c:pt>
                <c:pt idx="294">
                  <c:v>50.76</c:v>
                </c:pt>
                <c:pt idx="295">
                  <c:v>49.61</c:v>
                </c:pt>
                <c:pt idx="296">
                  <c:v>50</c:v>
                </c:pt>
                <c:pt idx="297">
                  <c:v>48.29</c:v>
                </c:pt>
                <c:pt idx="298">
                  <c:v>48.17</c:v>
                </c:pt>
                <c:pt idx="299">
                  <c:v>47.05</c:v>
                </c:pt>
                <c:pt idx="300">
                  <c:v>44.84</c:v>
                </c:pt>
                <c:pt idx="301">
                  <c:v>43.88</c:v>
                </c:pt>
                <c:pt idx="302">
                  <c:v>43.46</c:v>
                </c:pt>
                <c:pt idx="303">
                  <c:v>44.66</c:v>
                </c:pt>
                <c:pt idx="304">
                  <c:v>43.96</c:v>
                </c:pt>
                <c:pt idx="305">
                  <c:v>45.72</c:v>
                </c:pt>
                <c:pt idx="306">
                  <c:v>47.45</c:v>
                </c:pt>
                <c:pt idx="307">
                  <c:v>47.51</c:v>
                </c:pt>
                <c:pt idx="308">
                  <c:v>49.21</c:v>
                </c:pt>
                <c:pt idx="309">
                  <c:v>51.43</c:v>
                </c:pt>
                <c:pt idx="310">
                  <c:v>48.87</c:v>
                </c:pt>
                <c:pt idx="311">
                  <c:v>48.68</c:v>
                </c:pt>
                <c:pt idx="312">
                  <c:v>47.6</c:v>
                </c:pt>
                <c:pt idx="313">
                  <c:v>50.09</c:v>
                </c:pt>
                <c:pt idx="314">
                  <c:v>49.14</c:v>
                </c:pt>
                <c:pt idx="315">
                  <c:v>52.14</c:v>
                </c:pt>
                <c:pt idx="316">
                  <c:v>53.98</c:v>
                </c:pt>
                <c:pt idx="317">
                  <c:v>50.42</c:v>
                </c:pt>
                <c:pt idx="318">
                  <c:v>50.79</c:v>
                </c:pt>
                <c:pt idx="319">
                  <c:v>51.64</c:v>
                </c:pt>
                <c:pt idx="320">
                  <c:v>51.91</c:v>
                </c:pt>
                <c:pt idx="321">
                  <c:v>53.29</c:v>
                </c:pt>
                <c:pt idx="322">
                  <c:v>56.39</c:v>
                </c:pt>
                <c:pt idx="323">
                  <c:v>56.71</c:v>
                </c:pt>
                <c:pt idx="324">
                  <c:v>55.74</c:v>
                </c:pt>
                <c:pt idx="325">
                  <c:v>56.38</c:v>
                </c:pt>
                <c:pt idx="326">
                  <c:v>55.26</c:v>
                </c:pt>
                <c:pt idx="327">
                  <c:v>56.16</c:v>
                </c:pt>
                <c:pt idx="328">
                  <c:v>57.74</c:v>
                </c:pt>
                <c:pt idx="329">
                  <c:v>57.15</c:v>
                </c:pt>
                <c:pt idx="330">
                  <c:v>56.99</c:v>
                </c:pt>
                <c:pt idx="331">
                  <c:v>57.06</c:v>
                </c:pt>
                <c:pt idx="332">
                  <c:v>58.58</c:v>
                </c:pt>
                <c:pt idx="333">
                  <c:v>59.63</c:v>
                </c:pt>
                <c:pt idx="334">
                  <c:v>59.15</c:v>
                </c:pt>
                <c:pt idx="335">
                  <c:v>58.93</c:v>
                </c:pt>
                <c:pt idx="336">
                  <c:v>60.4</c:v>
                </c:pt>
                <c:pt idx="337">
                  <c:v>60.93</c:v>
                </c:pt>
                <c:pt idx="338">
                  <c:v>58.94</c:v>
                </c:pt>
                <c:pt idx="339">
                  <c:v>59.39</c:v>
                </c:pt>
                <c:pt idx="340">
                  <c:v>59.25</c:v>
                </c:pt>
                <c:pt idx="341">
                  <c:v>60.75</c:v>
                </c:pt>
                <c:pt idx="342">
                  <c:v>60.5</c:v>
                </c:pt>
                <c:pt idx="343">
                  <c:v>59.88</c:v>
                </c:pt>
                <c:pt idx="344">
                  <c:v>59.69</c:v>
                </c:pt>
                <c:pt idx="345">
                  <c:v>59.43</c:v>
                </c:pt>
                <c:pt idx="346">
                  <c:v>57.26</c:v>
                </c:pt>
                <c:pt idx="347">
                  <c:v>58.98</c:v>
                </c:pt>
                <c:pt idx="348">
                  <c:v>60.72</c:v>
                </c:pt>
                <c:pt idx="349">
                  <c:v>59.72</c:v>
                </c:pt>
                <c:pt idx="350">
                  <c:v>58.03</c:v>
                </c:pt>
                <c:pt idx="351">
                  <c:v>57.51</c:v>
                </c:pt>
                <c:pt idx="352">
                  <c:v>57.68</c:v>
                </c:pt>
                <c:pt idx="353">
                  <c:v>60.3</c:v>
                </c:pt>
                <c:pt idx="354">
                  <c:v>60.2</c:v>
                </c:pt>
                <c:pt idx="355">
                  <c:v>61.26</c:v>
                </c:pt>
                <c:pt idx="356">
                  <c:v>59.64</c:v>
                </c:pt>
                <c:pt idx="357">
                  <c:v>58</c:v>
                </c:pt>
                <c:pt idx="358">
                  <c:v>59.13</c:v>
                </c:pt>
                <c:pt idx="359">
                  <c:v>58.14</c:v>
                </c:pt>
                <c:pt idx="360">
                  <c:v>60.14</c:v>
                </c:pt>
                <c:pt idx="361">
                  <c:v>61.43</c:v>
                </c:pt>
                <c:pt idx="362">
                  <c:v>60.77</c:v>
                </c:pt>
                <c:pt idx="363">
                  <c:v>59.96</c:v>
                </c:pt>
                <c:pt idx="364">
                  <c:v>59.52</c:v>
                </c:pt>
                <c:pt idx="365">
                  <c:v>59.97</c:v>
                </c:pt>
                <c:pt idx="366">
                  <c:v>59.92</c:v>
                </c:pt>
                <c:pt idx="367">
                  <c:v>60.45</c:v>
                </c:pt>
                <c:pt idx="368">
                  <c:v>59.61</c:v>
                </c:pt>
                <c:pt idx="369">
                  <c:v>59.68</c:v>
                </c:pt>
                <c:pt idx="370">
                  <c:v>61.01</c:v>
                </c:pt>
                <c:pt idx="371">
                  <c:v>60.27</c:v>
                </c:pt>
                <c:pt idx="372">
                  <c:v>59.7</c:v>
                </c:pt>
                <c:pt idx="373">
                  <c:v>59.63</c:v>
                </c:pt>
                <c:pt idx="374">
                  <c:v>58.33</c:v>
                </c:pt>
                <c:pt idx="375">
                  <c:v>59.47</c:v>
                </c:pt>
                <c:pt idx="376">
                  <c:v>56.96</c:v>
                </c:pt>
                <c:pt idx="377">
                  <c:v>56.93</c:v>
                </c:pt>
                <c:pt idx="378">
                  <c:v>52.53</c:v>
                </c:pt>
                <c:pt idx="379">
                  <c:v>52.33</c:v>
                </c:pt>
                <c:pt idx="380">
                  <c:v>51.65</c:v>
                </c:pt>
                <c:pt idx="381">
                  <c:v>52.78</c:v>
                </c:pt>
                <c:pt idx="382">
                  <c:v>52.74</c:v>
                </c:pt>
                <c:pt idx="383">
                  <c:v>52.2</c:v>
                </c:pt>
                <c:pt idx="384">
                  <c:v>53.04</c:v>
                </c:pt>
                <c:pt idx="385">
                  <c:v>51.41</c:v>
                </c:pt>
                <c:pt idx="386">
                  <c:v>50.91</c:v>
                </c:pt>
                <c:pt idx="387">
                  <c:v>50.89</c:v>
                </c:pt>
                <c:pt idx="388">
                  <c:v>50.15</c:v>
                </c:pt>
                <c:pt idx="389">
                  <c:v>50.36</c:v>
                </c:pt>
                <c:pt idx="390">
                  <c:v>49.19</c:v>
                </c:pt>
                <c:pt idx="391">
                  <c:v>48.45</c:v>
                </c:pt>
                <c:pt idx="392">
                  <c:v>48.14</c:v>
                </c:pt>
                <c:pt idx="393">
                  <c:v>47.39</c:v>
                </c:pt>
                <c:pt idx="394">
                  <c:v>47.98</c:v>
                </c:pt>
                <c:pt idx="395">
                  <c:v>48.79</c:v>
                </c:pt>
                <c:pt idx="396">
                  <c:v>48.52</c:v>
                </c:pt>
                <c:pt idx="397">
                  <c:v>47.12</c:v>
                </c:pt>
                <c:pt idx="398">
                  <c:v>45.17</c:v>
                </c:pt>
                <c:pt idx="399">
                  <c:v>45.74</c:v>
                </c:pt>
                <c:pt idx="400">
                  <c:v>45.15</c:v>
                </c:pt>
                <c:pt idx="401">
                  <c:v>44.66</c:v>
                </c:pt>
                <c:pt idx="402">
                  <c:v>43.87</c:v>
                </c:pt>
                <c:pt idx="403">
                  <c:v>44.96</c:v>
                </c:pt>
                <c:pt idx="404">
                  <c:v>43.08</c:v>
                </c:pt>
                <c:pt idx="405">
                  <c:v>43.3</c:v>
                </c:pt>
                <c:pt idx="406">
                  <c:v>42.23</c:v>
                </c:pt>
                <c:pt idx="407">
                  <c:v>42.5</c:v>
                </c:pt>
                <c:pt idx="408">
                  <c:v>41.87</c:v>
                </c:pt>
                <c:pt idx="409">
                  <c:v>42.62</c:v>
                </c:pt>
                <c:pt idx="410">
                  <c:v>40.799999999999997</c:v>
                </c:pt>
                <c:pt idx="411">
                  <c:v>41.14</c:v>
                </c:pt>
                <c:pt idx="412">
                  <c:v>40.450000000000003</c:v>
                </c:pt>
                <c:pt idx="413">
                  <c:v>38.24</c:v>
                </c:pt>
                <c:pt idx="414">
                  <c:v>39.31</c:v>
                </c:pt>
                <c:pt idx="415">
                  <c:v>38.6</c:v>
                </c:pt>
                <c:pt idx="416">
                  <c:v>42.56</c:v>
                </c:pt>
                <c:pt idx="417">
                  <c:v>45.22</c:v>
                </c:pt>
                <c:pt idx="418">
                  <c:v>49.2</c:v>
                </c:pt>
                <c:pt idx="419">
                  <c:v>45.41</c:v>
                </c:pt>
                <c:pt idx="420">
                  <c:v>46.25</c:v>
                </c:pt>
                <c:pt idx="421">
                  <c:v>46.75</c:v>
                </c:pt>
                <c:pt idx="422">
                  <c:v>46.05</c:v>
                </c:pt>
                <c:pt idx="423">
                  <c:v>45.94</c:v>
                </c:pt>
                <c:pt idx="424">
                  <c:v>44.15</c:v>
                </c:pt>
                <c:pt idx="425">
                  <c:v>45.92</c:v>
                </c:pt>
                <c:pt idx="426">
                  <c:v>44.63</c:v>
                </c:pt>
                <c:pt idx="427">
                  <c:v>44</c:v>
                </c:pt>
                <c:pt idx="428">
                  <c:v>44.59</c:v>
                </c:pt>
                <c:pt idx="429">
                  <c:v>47.15</c:v>
                </c:pt>
                <c:pt idx="430">
                  <c:v>46.9</c:v>
                </c:pt>
                <c:pt idx="431">
                  <c:v>44.68</c:v>
                </c:pt>
                <c:pt idx="432">
                  <c:v>46.68</c:v>
                </c:pt>
                <c:pt idx="433">
                  <c:v>45.83</c:v>
                </c:pt>
                <c:pt idx="434">
                  <c:v>44.48</c:v>
                </c:pt>
                <c:pt idx="435">
                  <c:v>44.91</c:v>
                </c:pt>
                <c:pt idx="436">
                  <c:v>45.7</c:v>
                </c:pt>
                <c:pt idx="437">
                  <c:v>44.43</c:v>
                </c:pt>
                <c:pt idx="438">
                  <c:v>45.23</c:v>
                </c:pt>
                <c:pt idx="439">
                  <c:v>45.09</c:v>
                </c:pt>
                <c:pt idx="440">
                  <c:v>44.74</c:v>
                </c:pt>
                <c:pt idx="441">
                  <c:v>45.54</c:v>
                </c:pt>
                <c:pt idx="442">
                  <c:v>46.26</c:v>
                </c:pt>
                <c:pt idx="443">
                  <c:v>48.53</c:v>
                </c:pt>
                <c:pt idx="444">
                  <c:v>47.81</c:v>
                </c:pt>
                <c:pt idx="445">
                  <c:v>49.43</c:v>
                </c:pt>
                <c:pt idx="446">
                  <c:v>49.63</c:v>
                </c:pt>
                <c:pt idx="447">
                  <c:v>47.1</c:v>
                </c:pt>
                <c:pt idx="448">
                  <c:v>46.66</c:v>
                </c:pt>
                <c:pt idx="449">
                  <c:v>46.64</c:v>
                </c:pt>
                <c:pt idx="450">
                  <c:v>46.38</c:v>
                </c:pt>
                <c:pt idx="451">
                  <c:v>47.26</c:v>
                </c:pt>
                <c:pt idx="452">
                  <c:v>45.89</c:v>
                </c:pt>
                <c:pt idx="453">
                  <c:v>45.55</c:v>
                </c:pt>
                <c:pt idx="454">
                  <c:v>45.2</c:v>
                </c:pt>
                <c:pt idx="455">
                  <c:v>45.38</c:v>
                </c:pt>
                <c:pt idx="456">
                  <c:v>44.6</c:v>
                </c:pt>
                <c:pt idx="457">
                  <c:v>43.98</c:v>
                </c:pt>
                <c:pt idx="458">
                  <c:v>43.2</c:v>
                </c:pt>
                <c:pt idx="459">
                  <c:v>45.94</c:v>
                </c:pt>
                <c:pt idx="460">
                  <c:v>46.06</c:v>
                </c:pt>
                <c:pt idx="461">
                  <c:v>46.59</c:v>
                </c:pt>
                <c:pt idx="462">
                  <c:v>46.14</c:v>
                </c:pt>
                <c:pt idx="463">
                  <c:v>47.9</c:v>
                </c:pt>
                <c:pt idx="464">
                  <c:v>46.32</c:v>
                </c:pt>
                <c:pt idx="465">
                  <c:v>45.2</c:v>
                </c:pt>
                <c:pt idx="466">
                  <c:v>44.29</c:v>
                </c:pt>
                <c:pt idx="467">
                  <c:v>43.87</c:v>
                </c:pt>
                <c:pt idx="468">
                  <c:v>44.21</c:v>
                </c:pt>
                <c:pt idx="469">
                  <c:v>42.93</c:v>
                </c:pt>
                <c:pt idx="470">
                  <c:v>41.75</c:v>
                </c:pt>
                <c:pt idx="471">
                  <c:v>40.74</c:v>
                </c:pt>
                <c:pt idx="472">
                  <c:v>41.74</c:v>
                </c:pt>
                <c:pt idx="473">
                  <c:v>40.67</c:v>
                </c:pt>
                <c:pt idx="474">
                  <c:v>40.75</c:v>
                </c:pt>
                <c:pt idx="475">
                  <c:v>40.54</c:v>
                </c:pt>
                <c:pt idx="476">
                  <c:v>40.39</c:v>
                </c:pt>
                <c:pt idx="477">
                  <c:v>41.75</c:v>
                </c:pt>
                <c:pt idx="478">
                  <c:v>42.87</c:v>
                </c:pt>
                <c:pt idx="479">
                  <c:v>43.04</c:v>
                </c:pt>
                <c:pt idx="480">
                  <c:v>41.71</c:v>
                </c:pt>
                <c:pt idx="481">
                  <c:v>41.65</c:v>
                </c:pt>
                <c:pt idx="482">
                  <c:v>41.85</c:v>
                </c:pt>
                <c:pt idx="483">
                  <c:v>39.94</c:v>
                </c:pt>
                <c:pt idx="484">
                  <c:v>41.08</c:v>
                </c:pt>
                <c:pt idx="485">
                  <c:v>39.97</c:v>
                </c:pt>
                <c:pt idx="486">
                  <c:v>37.65</c:v>
                </c:pt>
                <c:pt idx="487">
                  <c:v>37.51</c:v>
                </c:pt>
                <c:pt idx="488">
                  <c:v>37.159999999999997</c:v>
                </c:pt>
                <c:pt idx="489">
                  <c:v>36.76</c:v>
                </c:pt>
                <c:pt idx="490">
                  <c:v>35.619999999999997</c:v>
                </c:pt>
                <c:pt idx="491">
                  <c:v>36.31</c:v>
                </c:pt>
                <c:pt idx="492">
                  <c:v>37.35</c:v>
                </c:pt>
                <c:pt idx="493">
                  <c:v>35.520000000000003</c:v>
                </c:pt>
                <c:pt idx="494">
                  <c:v>34.950000000000003</c:v>
                </c:pt>
                <c:pt idx="495">
                  <c:v>34.729999999999997</c:v>
                </c:pt>
                <c:pt idx="496">
                  <c:v>34.74</c:v>
                </c:pt>
                <c:pt idx="497">
                  <c:v>36.14</c:v>
                </c:pt>
                <c:pt idx="498">
                  <c:v>37.5</c:v>
                </c:pt>
                <c:pt idx="499">
                  <c:v>38.1</c:v>
                </c:pt>
                <c:pt idx="500">
                  <c:v>36.81</c:v>
                </c:pt>
                <c:pt idx="501">
                  <c:v>37.869999999999997</c:v>
                </c:pt>
                <c:pt idx="502">
                  <c:v>36.6</c:v>
                </c:pt>
                <c:pt idx="503">
                  <c:v>37.04</c:v>
                </c:pt>
                <c:pt idx="504">
                  <c:v>36.76</c:v>
                </c:pt>
                <c:pt idx="505">
                  <c:v>35.97</c:v>
                </c:pt>
                <c:pt idx="506">
                  <c:v>33.97</c:v>
                </c:pt>
                <c:pt idx="507">
                  <c:v>33.270000000000003</c:v>
                </c:pt>
                <c:pt idx="508">
                  <c:v>33.159999999999997</c:v>
                </c:pt>
                <c:pt idx="509">
                  <c:v>31.41</c:v>
                </c:pt>
                <c:pt idx="510">
                  <c:v>30.44</c:v>
                </c:pt>
                <c:pt idx="511">
                  <c:v>30.48</c:v>
                </c:pt>
                <c:pt idx="512">
                  <c:v>31.2</c:v>
                </c:pt>
                <c:pt idx="513">
                  <c:v>29.42</c:v>
                </c:pt>
                <c:pt idx="514">
                  <c:v>28.46</c:v>
                </c:pt>
                <c:pt idx="515">
                  <c:v>26.55</c:v>
                </c:pt>
                <c:pt idx="516">
                  <c:v>29.53</c:v>
                </c:pt>
                <c:pt idx="517">
                  <c:v>32.19</c:v>
                </c:pt>
                <c:pt idx="518">
                  <c:v>30.34</c:v>
                </c:pt>
                <c:pt idx="519">
                  <c:v>31.45</c:v>
                </c:pt>
                <c:pt idx="520">
                  <c:v>32.299999999999997</c:v>
                </c:pt>
                <c:pt idx="521">
                  <c:v>33.22</c:v>
                </c:pt>
                <c:pt idx="522">
                  <c:v>33.619999999999997</c:v>
                </c:pt>
                <c:pt idx="523">
                  <c:v>31.62</c:v>
                </c:pt>
                <c:pt idx="524">
                  <c:v>29.88</c:v>
                </c:pt>
                <c:pt idx="525">
                  <c:v>32.28</c:v>
                </c:pt>
                <c:pt idx="526">
                  <c:v>31.72</c:v>
                </c:pt>
                <c:pt idx="527">
                  <c:v>30.89</c:v>
                </c:pt>
                <c:pt idx="528">
                  <c:v>29.69</c:v>
                </c:pt>
                <c:pt idx="529">
                  <c:v>27.94</c:v>
                </c:pt>
                <c:pt idx="530">
                  <c:v>27.45</c:v>
                </c:pt>
                <c:pt idx="531">
                  <c:v>26.21</c:v>
                </c:pt>
                <c:pt idx="532">
                  <c:v>29.44</c:v>
                </c:pt>
                <c:pt idx="533">
                  <c:v>29.04</c:v>
                </c:pt>
                <c:pt idx="534">
                  <c:v>30.66</c:v>
                </c:pt>
                <c:pt idx="535">
                  <c:v>30.77</c:v>
                </c:pt>
                <c:pt idx="536">
                  <c:v>29.64</c:v>
                </c:pt>
                <c:pt idx="537">
                  <c:v>31.48</c:v>
                </c:pt>
                <c:pt idx="538">
                  <c:v>31.87</c:v>
                </c:pt>
                <c:pt idx="539">
                  <c:v>32.15</c:v>
                </c:pt>
                <c:pt idx="540">
                  <c:v>33.07</c:v>
                </c:pt>
                <c:pt idx="541">
                  <c:v>32.78</c:v>
                </c:pt>
                <c:pt idx="542">
                  <c:v>33.75</c:v>
                </c:pt>
                <c:pt idx="543">
                  <c:v>34.4</c:v>
                </c:pt>
                <c:pt idx="544">
                  <c:v>34.659999999999997</c:v>
                </c:pt>
                <c:pt idx="545">
                  <c:v>34.57</c:v>
                </c:pt>
                <c:pt idx="546">
                  <c:v>35.92</c:v>
                </c:pt>
                <c:pt idx="547">
                  <c:v>37.9</c:v>
                </c:pt>
                <c:pt idx="548">
                  <c:v>36.5</c:v>
                </c:pt>
                <c:pt idx="549">
                  <c:v>38.29</c:v>
                </c:pt>
                <c:pt idx="550">
                  <c:v>37.840000000000003</c:v>
                </c:pt>
                <c:pt idx="551">
                  <c:v>38.5</c:v>
                </c:pt>
                <c:pt idx="552">
                  <c:v>37.18</c:v>
                </c:pt>
                <c:pt idx="553">
                  <c:v>36.340000000000003</c:v>
                </c:pt>
                <c:pt idx="554">
                  <c:v>38.46</c:v>
                </c:pt>
                <c:pt idx="555">
                  <c:v>40.200000000000003</c:v>
                </c:pt>
                <c:pt idx="556">
                  <c:v>39.44</c:v>
                </c:pt>
                <c:pt idx="557">
                  <c:v>39.909999999999997</c:v>
                </c:pt>
                <c:pt idx="558">
                  <c:v>41.45</c:v>
                </c:pt>
                <c:pt idx="559">
                  <c:v>39.79</c:v>
                </c:pt>
                <c:pt idx="560">
                  <c:v>39.46</c:v>
                </c:pt>
                <c:pt idx="561">
                  <c:v>39.39</c:v>
                </c:pt>
                <c:pt idx="562">
                  <c:v>38.28</c:v>
                </c:pt>
                <c:pt idx="563">
                  <c:v>38.32</c:v>
                </c:pt>
                <c:pt idx="564">
                  <c:v>38.340000000000003</c:v>
                </c:pt>
                <c:pt idx="565">
                  <c:v>36.79</c:v>
                </c:pt>
                <c:pt idx="566">
                  <c:v>35.700000000000003</c:v>
                </c:pt>
                <c:pt idx="567">
                  <c:v>35.89</c:v>
                </c:pt>
                <c:pt idx="568">
                  <c:v>37.75</c:v>
                </c:pt>
                <c:pt idx="569">
                  <c:v>37.26</c:v>
                </c:pt>
                <c:pt idx="570">
                  <c:v>39.72</c:v>
                </c:pt>
                <c:pt idx="571">
                  <c:v>40.36</c:v>
                </c:pt>
                <c:pt idx="572">
                  <c:v>42.17</c:v>
                </c:pt>
                <c:pt idx="573">
                  <c:v>41.76</c:v>
                </c:pt>
                <c:pt idx="574">
                  <c:v>41.5</c:v>
                </c:pt>
                <c:pt idx="575">
                  <c:v>40.36</c:v>
                </c:pt>
                <c:pt idx="576">
                  <c:v>39.78</c:v>
                </c:pt>
                <c:pt idx="577">
                  <c:v>41.08</c:v>
                </c:pt>
                <c:pt idx="578">
                  <c:v>42.63</c:v>
                </c:pt>
                <c:pt idx="579">
                  <c:v>43.18</c:v>
                </c:pt>
                <c:pt idx="580">
                  <c:v>43.73</c:v>
                </c:pt>
                <c:pt idx="581">
                  <c:v>42.64</c:v>
                </c:pt>
                <c:pt idx="582">
                  <c:v>44.04</c:v>
                </c:pt>
                <c:pt idx="583">
                  <c:v>45.33</c:v>
                </c:pt>
                <c:pt idx="584">
                  <c:v>46.03</c:v>
                </c:pt>
                <c:pt idx="585">
                  <c:v>45.92</c:v>
                </c:pt>
                <c:pt idx="586">
                  <c:v>44.78</c:v>
                </c:pt>
                <c:pt idx="587">
                  <c:v>43.65</c:v>
                </c:pt>
                <c:pt idx="588">
                  <c:v>43.78</c:v>
                </c:pt>
                <c:pt idx="589">
                  <c:v>44.32</c:v>
                </c:pt>
                <c:pt idx="590">
                  <c:v>44.66</c:v>
                </c:pt>
                <c:pt idx="591">
                  <c:v>43.44</c:v>
                </c:pt>
                <c:pt idx="592">
                  <c:v>44.66</c:v>
                </c:pt>
                <c:pt idx="593">
                  <c:v>46.23</c:v>
                </c:pt>
                <c:pt idx="594">
                  <c:v>46.7</c:v>
                </c:pt>
                <c:pt idx="595">
                  <c:v>46.21</c:v>
                </c:pt>
                <c:pt idx="596">
                  <c:v>47.72</c:v>
                </c:pt>
                <c:pt idx="597">
                  <c:v>48.31</c:v>
                </c:pt>
                <c:pt idx="598">
                  <c:v>48.19</c:v>
                </c:pt>
                <c:pt idx="599">
                  <c:v>48.16</c:v>
                </c:pt>
                <c:pt idx="600">
                  <c:v>47.75</c:v>
                </c:pt>
                <c:pt idx="601">
                  <c:v>48.08</c:v>
                </c:pt>
                <c:pt idx="602">
                  <c:v>48.62</c:v>
                </c:pt>
                <c:pt idx="603">
                  <c:v>49.56</c:v>
                </c:pt>
                <c:pt idx="604">
                  <c:v>49.48</c:v>
                </c:pt>
                <c:pt idx="605">
                  <c:v>49.33</c:v>
                </c:pt>
                <c:pt idx="606">
                  <c:v>49.1</c:v>
                </c:pt>
                <c:pt idx="607">
                  <c:v>49.01</c:v>
                </c:pt>
                <c:pt idx="608">
                  <c:v>49.17</c:v>
                </c:pt>
                <c:pt idx="609">
                  <c:v>48.62</c:v>
                </c:pt>
                <c:pt idx="610">
                  <c:v>49.69</c:v>
                </c:pt>
                <c:pt idx="611">
                  <c:v>50.36</c:v>
                </c:pt>
                <c:pt idx="612">
                  <c:v>51.23</c:v>
                </c:pt>
                <c:pt idx="613">
                  <c:v>50.56</c:v>
                </c:pt>
                <c:pt idx="614">
                  <c:v>49.07</c:v>
                </c:pt>
                <c:pt idx="615">
                  <c:v>48.88</c:v>
                </c:pt>
                <c:pt idx="616">
                  <c:v>48.49</c:v>
                </c:pt>
                <c:pt idx="617">
                  <c:v>48.01</c:v>
                </c:pt>
                <c:pt idx="618">
                  <c:v>46.21</c:v>
                </c:pt>
                <c:pt idx="619">
                  <c:v>47.98</c:v>
                </c:pt>
                <c:pt idx="620">
                  <c:v>49.37</c:v>
                </c:pt>
                <c:pt idx="621">
                  <c:v>48.85</c:v>
                </c:pt>
                <c:pt idx="622">
                  <c:v>49.13</c:v>
                </c:pt>
                <c:pt idx="623">
                  <c:v>50.11</c:v>
                </c:pt>
                <c:pt idx="624">
                  <c:v>47.64</c:v>
                </c:pt>
                <c:pt idx="625">
                  <c:v>46.33</c:v>
                </c:pt>
                <c:pt idx="626">
                  <c:v>47.85</c:v>
                </c:pt>
                <c:pt idx="627">
                  <c:v>49.88</c:v>
                </c:pt>
                <c:pt idx="628">
                  <c:v>48.33</c:v>
                </c:pt>
                <c:pt idx="629">
                  <c:v>48.99</c:v>
                </c:pt>
                <c:pt idx="630">
                  <c:v>46.6</c:v>
                </c:pt>
                <c:pt idx="631">
                  <c:v>47.43</c:v>
                </c:pt>
                <c:pt idx="632">
                  <c:v>45.14</c:v>
                </c:pt>
                <c:pt idx="633">
                  <c:v>45.41</c:v>
                </c:pt>
                <c:pt idx="634">
                  <c:v>44.76</c:v>
                </c:pt>
                <c:pt idx="635">
                  <c:v>46.8</c:v>
                </c:pt>
                <c:pt idx="636">
                  <c:v>44.75</c:v>
                </c:pt>
                <c:pt idx="637">
                  <c:v>45.68</c:v>
                </c:pt>
                <c:pt idx="638">
                  <c:v>45.95</c:v>
                </c:pt>
                <c:pt idx="639">
                  <c:v>45.24</c:v>
                </c:pt>
                <c:pt idx="640">
                  <c:v>44.65</c:v>
                </c:pt>
                <c:pt idx="641">
                  <c:v>44.94</c:v>
                </c:pt>
                <c:pt idx="642">
                  <c:v>44.75</c:v>
                </c:pt>
                <c:pt idx="643">
                  <c:v>44.19</c:v>
                </c:pt>
                <c:pt idx="644">
                  <c:v>43.13</c:v>
                </c:pt>
                <c:pt idx="645">
                  <c:v>42.92</c:v>
                </c:pt>
                <c:pt idx="646">
                  <c:v>41.92</c:v>
                </c:pt>
                <c:pt idx="647">
                  <c:v>41.14</c:v>
                </c:pt>
                <c:pt idx="648">
                  <c:v>41.6</c:v>
                </c:pt>
                <c:pt idx="649">
                  <c:v>40.06</c:v>
                </c:pt>
                <c:pt idx="650">
                  <c:v>39.51</c:v>
                </c:pt>
                <c:pt idx="651">
                  <c:v>40.83</c:v>
                </c:pt>
                <c:pt idx="652">
                  <c:v>41.93</c:v>
                </c:pt>
                <c:pt idx="653">
                  <c:v>41.8</c:v>
                </c:pt>
                <c:pt idx="654">
                  <c:v>43.02</c:v>
                </c:pt>
                <c:pt idx="655">
                  <c:v>42.77</c:v>
                </c:pt>
                <c:pt idx="656">
                  <c:v>41.71</c:v>
                </c:pt>
                <c:pt idx="657">
                  <c:v>43.49</c:v>
                </c:pt>
                <c:pt idx="658">
                  <c:v>44.49</c:v>
                </c:pt>
                <c:pt idx="659">
                  <c:v>45.74</c:v>
                </c:pt>
                <c:pt idx="660">
                  <c:v>46.58</c:v>
                </c:pt>
                <c:pt idx="661">
                  <c:v>46.79</c:v>
                </c:pt>
                <c:pt idx="662">
                  <c:v>48.22</c:v>
                </c:pt>
                <c:pt idx="663">
                  <c:v>48.52</c:v>
                </c:pt>
                <c:pt idx="664">
                  <c:v>47.05</c:v>
                </c:pt>
                <c:pt idx="665">
                  <c:v>48.1</c:v>
                </c:pt>
                <c:pt idx="666">
                  <c:v>46.77</c:v>
                </c:pt>
                <c:pt idx="667">
                  <c:v>47.33</c:v>
                </c:pt>
                <c:pt idx="668">
                  <c:v>47.64</c:v>
                </c:pt>
                <c:pt idx="669">
                  <c:v>46.98</c:v>
                </c:pt>
                <c:pt idx="670">
                  <c:v>46.35</c:v>
                </c:pt>
                <c:pt idx="671">
                  <c:v>44.7</c:v>
                </c:pt>
                <c:pt idx="672">
                  <c:v>43.16</c:v>
                </c:pt>
                <c:pt idx="673">
                  <c:v>44.44</c:v>
                </c:pt>
                <c:pt idx="674">
                  <c:v>44.83</c:v>
                </c:pt>
                <c:pt idx="675">
                  <c:v>45.5</c:v>
                </c:pt>
                <c:pt idx="676">
                  <c:v>47.62</c:v>
                </c:pt>
                <c:pt idx="677">
                  <c:v>45.88</c:v>
                </c:pt>
                <c:pt idx="678">
                  <c:v>46.29</c:v>
                </c:pt>
                <c:pt idx="679">
                  <c:v>44.9</c:v>
                </c:pt>
                <c:pt idx="680">
                  <c:v>43.58</c:v>
                </c:pt>
                <c:pt idx="681">
                  <c:v>43.91</c:v>
                </c:pt>
                <c:pt idx="682">
                  <c:v>43.03</c:v>
                </c:pt>
                <c:pt idx="683">
                  <c:v>43.3</c:v>
                </c:pt>
                <c:pt idx="684">
                  <c:v>43.44</c:v>
                </c:pt>
                <c:pt idx="685">
                  <c:v>45.34</c:v>
                </c:pt>
                <c:pt idx="686">
                  <c:v>46.32</c:v>
                </c:pt>
                <c:pt idx="687">
                  <c:v>44.48</c:v>
                </c:pt>
                <c:pt idx="688">
                  <c:v>45.93</c:v>
                </c:pt>
                <c:pt idx="689">
                  <c:v>44.67</c:v>
                </c:pt>
                <c:pt idx="690">
                  <c:v>47.05</c:v>
                </c:pt>
                <c:pt idx="691">
                  <c:v>47.83</c:v>
                </c:pt>
                <c:pt idx="692">
                  <c:v>48.24</c:v>
                </c:pt>
                <c:pt idx="693">
                  <c:v>48.81</c:v>
                </c:pt>
                <c:pt idx="694">
                  <c:v>48.69</c:v>
                </c:pt>
                <c:pt idx="695">
                  <c:v>49.83</c:v>
                </c:pt>
                <c:pt idx="696">
                  <c:v>50.44</c:v>
                </c:pt>
                <c:pt idx="697">
                  <c:v>49.81</c:v>
                </c:pt>
                <c:pt idx="698">
                  <c:v>50.79</c:v>
                </c:pt>
                <c:pt idx="699">
                  <c:v>50.18</c:v>
                </c:pt>
                <c:pt idx="700">
                  <c:v>50.44</c:v>
                </c:pt>
                <c:pt idx="701">
                  <c:v>50.35</c:v>
                </c:pt>
                <c:pt idx="702">
                  <c:v>49.94</c:v>
                </c:pt>
                <c:pt idx="703">
                  <c:v>50.29</c:v>
                </c:pt>
                <c:pt idx="704">
                  <c:v>51.6</c:v>
                </c:pt>
                <c:pt idx="705">
                  <c:v>50.43</c:v>
                </c:pt>
                <c:pt idx="706">
                  <c:v>50.85</c:v>
                </c:pt>
                <c:pt idx="707">
                  <c:v>50.52</c:v>
                </c:pt>
                <c:pt idx="708">
                  <c:v>49.96</c:v>
                </c:pt>
                <c:pt idx="709">
                  <c:v>49.18</c:v>
                </c:pt>
                <c:pt idx="710">
                  <c:v>49.72</c:v>
                </c:pt>
                <c:pt idx="711">
                  <c:v>48.7</c:v>
                </c:pt>
                <c:pt idx="712">
                  <c:v>46.86</c:v>
                </c:pt>
                <c:pt idx="713">
                  <c:v>46.67</c:v>
                </c:pt>
                <c:pt idx="714">
                  <c:v>45.34</c:v>
                </c:pt>
                <c:pt idx="715">
                  <c:v>44.66</c:v>
                </c:pt>
                <c:pt idx="716">
                  <c:v>44.07</c:v>
                </c:pt>
                <c:pt idx="717">
                  <c:v>44.89</c:v>
                </c:pt>
                <c:pt idx="718">
                  <c:v>44.98</c:v>
                </c:pt>
                <c:pt idx="719">
                  <c:v>45.27</c:v>
                </c:pt>
                <c:pt idx="720">
                  <c:v>44.66</c:v>
                </c:pt>
                <c:pt idx="721">
                  <c:v>43.32</c:v>
                </c:pt>
                <c:pt idx="722">
                  <c:v>45.81</c:v>
                </c:pt>
                <c:pt idx="723">
                  <c:v>45.57</c:v>
                </c:pt>
                <c:pt idx="724">
                  <c:v>45.42</c:v>
                </c:pt>
                <c:pt idx="725">
                  <c:v>45.69</c:v>
                </c:pt>
                <c:pt idx="726">
                  <c:v>47.49</c:v>
                </c:pt>
                <c:pt idx="727">
                  <c:v>48.03</c:v>
                </c:pt>
                <c:pt idx="728">
                  <c:v>47.96</c:v>
                </c:pt>
                <c:pt idx="729">
                  <c:v>46.06</c:v>
                </c:pt>
                <c:pt idx="730">
                  <c:v>47.08</c:v>
                </c:pt>
                <c:pt idx="731">
                  <c:v>45.23</c:v>
                </c:pt>
                <c:pt idx="732">
                  <c:v>49.44</c:v>
                </c:pt>
                <c:pt idx="733">
                  <c:v>51.06</c:v>
                </c:pt>
                <c:pt idx="734">
                  <c:v>51.68</c:v>
                </c:pt>
                <c:pt idx="735">
                  <c:v>51.79</c:v>
                </c:pt>
                <c:pt idx="736">
                  <c:v>50.93</c:v>
                </c:pt>
                <c:pt idx="737">
                  <c:v>49.77</c:v>
                </c:pt>
                <c:pt idx="738">
                  <c:v>50.84</c:v>
                </c:pt>
                <c:pt idx="739">
                  <c:v>51.5</c:v>
                </c:pt>
                <c:pt idx="740">
                  <c:v>52.83</c:v>
                </c:pt>
                <c:pt idx="741">
                  <c:v>52.98</c:v>
                </c:pt>
                <c:pt idx="742">
                  <c:v>51.04</c:v>
                </c:pt>
                <c:pt idx="743">
                  <c:v>50.9</c:v>
                </c:pt>
                <c:pt idx="744">
                  <c:v>51.9</c:v>
                </c:pt>
                <c:pt idx="745">
                  <c:v>52.12</c:v>
                </c:pt>
                <c:pt idx="746">
                  <c:v>52.23</c:v>
                </c:pt>
                <c:pt idx="747">
                  <c:v>52.49</c:v>
                </c:pt>
                <c:pt idx="748">
                  <c:v>52.95</c:v>
                </c:pt>
                <c:pt idx="749">
                  <c:v>53.02</c:v>
                </c:pt>
                <c:pt idx="750">
                  <c:v>53.9</c:v>
                </c:pt>
                <c:pt idx="751">
                  <c:v>54.06</c:v>
                </c:pt>
                <c:pt idx="752">
                  <c:v>53.77</c:v>
                </c:pt>
                <c:pt idx="753">
                  <c:v>53.72</c:v>
                </c:pt>
                <c:pt idx="754">
                  <c:v>52.33</c:v>
                </c:pt>
                <c:pt idx="755">
                  <c:v>53.26</c:v>
                </c:pt>
                <c:pt idx="756">
                  <c:v>53.76</c:v>
                </c:pt>
                <c:pt idx="757">
                  <c:v>53.99</c:v>
                </c:pt>
                <c:pt idx="758">
                  <c:v>51.96</c:v>
                </c:pt>
                <c:pt idx="759">
                  <c:v>50.82</c:v>
                </c:pt>
                <c:pt idx="760">
                  <c:v>52.25</c:v>
                </c:pt>
                <c:pt idx="761">
                  <c:v>53.01</c:v>
                </c:pt>
                <c:pt idx="762">
                  <c:v>52.37</c:v>
                </c:pt>
                <c:pt idx="763">
                  <c:v>52.48</c:v>
                </c:pt>
                <c:pt idx="764">
                  <c:v>51.08</c:v>
                </c:pt>
                <c:pt idx="765">
                  <c:v>51.37</c:v>
                </c:pt>
                <c:pt idx="766">
                  <c:v>52.42</c:v>
                </c:pt>
                <c:pt idx="767">
                  <c:v>52.75</c:v>
                </c:pt>
                <c:pt idx="768">
                  <c:v>53.18</c:v>
                </c:pt>
                <c:pt idx="769">
                  <c:v>52.75</c:v>
                </c:pt>
                <c:pt idx="770">
                  <c:v>53.78</c:v>
                </c:pt>
                <c:pt idx="771">
                  <c:v>53.17</c:v>
                </c:pt>
                <c:pt idx="772">
                  <c:v>52.63</c:v>
                </c:pt>
                <c:pt idx="773">
                  <c:v>52.81</c:v>
                </c:pt>
                <c:pt idx="774">
                  <c:v>53.88</c:v>
                </c:pt>
                <c:pt idx="775">
                  <c:v>53.54</c:v>
                </c:pt>
                <c:pt idx="776">
                  <c:v>53.83</c:v>
                </c:pt>
                <c:pt idx="777">
                  <c:v>53.01</c:v>
                </c:pt>
                <c:pt idx="778">
                  <c:v>52.17</c:v>
                </c:pt>
                <c:pt idx="779">
                  <c:v>52.34</c:v>
                </c:pt>
                <c:pt idx="780">
                  <c:v>53</c:v>
                </c:pt>
                <c:pt idx="781">
                  <c:v>53.86</c:v>
                </c:pt>
                <c:pt idx="782">
                  <c:v>52.93</c:v>
                </c:pt>
                <c:pt idx="783">
                  <c:v>53.2</c:v>
                </c:pt>
                <c:pt idx="784">
                  <c:v>53.11</c:v>
                </c:pt>
                <c:pt idx="785">
                  <c:v>53.36</c:v>
                </c:pt>
                <c:pt idx="786">
                  <c:v>53.4</c:v>
                </c:pt>
                <c:pt idx="787">
                  <c:v>54.06</c:v>
                </c:pt>
                <c:pt idx="788">
                  <c:v>53.59</c:v>
                </c:pt>
                <c:pt idx="789">
                  <c:v>54.45</c:v>
                </c:pt>
                <c:pt idx="790">
                  <c:v>53.99</c:v>
                </c:pt>
                <c:pt idx="791">
                  <c:v>54.05</c:v>
                </c:pt>
                <c:pt idx="792">
                  <c:v>54.01</c:v>
                </c:pt>
                <c:pt idx="793">
                  <c:v>53.83</c:v>
                </c:pt>
                <c:pt idx="794">
                  <c:v>52.61</c:v>
                </c:pt>
                <c:pt idx="795">
                  <c:v>53.33</c:v>
                </c:pt>
                <c:pt idx="796">
                  <c:v>53.2</c:v>
                </c:pt>
                <c:pt idx="797">
                  <c:v>53.14</c:v>
                </c:pt>
                <c:pt idx="798">
                  <c:v>50.28</c:v>
                </c:pt>
                <c:pt idx="799">
                  <c:v>49.28</c:v>
                </c:pt>
                <c:pt idx="800">
                  <c:v>48.49</c:v>
                </c:pt>
                <c:pt idx="801">
                  <c:v>48.4</c:v>
                </c:pt>
                <c:pt idx="802">
                  <c:v>47.72</c:v>
                </c:pt>
                <c:pt idx="803">
                  <c:v>48.86</c:v>
                </c:pt>
                <c:pt idx="804">
                  <c:v>48.75</c:v>
                </c:pt>
                <c:pt idx="805">
                  <c:v>48.78</c:v>
                </c:pt>
                <c:pt idx="806">
                  <c:v>48.22</c:v>
                </c:pt>
                <c:pt idx="807">
                  <c:v>47.34</c:v>
                </c:pt>
                <c:pt idx="808">
                  <c:v>48.04</c:v>
                </c:pt>
                <c:pt idx="809">
                  <c:v>47.7</c:v>
                </c:pt>
                <c:pt idx="810">
                  <c:v>47.97</c:v>
                </c:pt>
                <c:pt idx="811">
                  <c:v>47.73</c:v>
                </c:pt>
                <c:pt idx="812">
                  <c:v>48.37</c:v>
                </c:pt>
                <c:pt idx="813">
                  <c:v>49.51</c:v>
                </c:pt>
                <c:pt idx="814">
                  <c:v>50.35</c:v>
                </c:pt>
                <c:pt idx="815">
                  <c:v>50.6</c:v>
                </c:pt>
                <c:pt idx="816">
                  <c:v>50.24</c:v>
                </c:pt>
                <c:pt idx="817">
                  <c:v>51.03</c:v>
                </c:pt>
                <c:pt idx="818">
                  <c:v>51.15</c:v>
                </c:pt>
                <c:pt idx="819">
                  <c:v>51.7</c:v>
                </c:pt>
                <c:pt idx="820">
                  <c:v>52.24</c:v>
                </c:pt>
                <c:pt idx="821">
                  <c:v>53.08</c:v>
                </c:pt>
                <c:pt idx="822">
                  <c:v>53.4</c:v>
                </c:pt>
                <c:pt idx="823">
                  <c:v>53.11</c:v>
                </c:pt>
                <c:pt idx="824">
                  <c:v>53.18</c:v>
                </c:pt>
                <c:pt idx="825">
                  <c:v>52.65</c:v>
                </c:pt>
                <c:pt idx="826">
                  <c:v>52.41</c:v>
                </c:pt>
                <c:pt idx="827">
                  <c:v>50.44</c:v>
                </c:pt>
                <c:pt idx="828">
                  <c:v>50.27</c:v>
                </c:pt>
                <c:pt idx="829">
                  <c:v>49.62</c:v>
                </c:pt>
                <c:pt idx="830">
                  <c:v>49.23</c:v>
                </c:pt>
                <c:pt idx="831">
                  <c:v>49.56</c:v>
                </c:pt>
                <c:pt idx="832">
                  <c:v>49.62</c:v>
                </c:pt>
                <c:pt idx="833">
                  <c:v>48.97</c:v>
                </c:pt>
                <c:pt idx="834">
                  <c:v>49.33</c:v>
                </c:pt>
                <c:pt idx="835">
                  <c:v>48.84</c:v>
                </c:pt>
                <c:pt idx="836">
                  <c:v>47.66</c:v>
                </c:pt>
                <c:pt idx="837">
                  <c:v>47.82</c:v>
                </c:pt>
                <c:pt idx="838">
                  <c:v>45.52</c:v>
                </c:pt>
                <c:pt idx="839">
                  <c:v>46.22</c:v>
                </c:pt>
                <c:pt idx="840">
                  <c:v>46.43</c:v>
                </c:pt>
                <c:pt idx="841">
                  <c:v>45.88</c:v>
                </c:pt>
                <c:pt idx="842">
                  <c:v>47.33</c:v>
                </c:pt>
                <c:pt idx="843">
                  <c:v>47.83</c:v>
                </c:pt>
                <c:pt idx="844">
                  <c:v>47.84</c:v>
                </c:pt>
                <c:pt idx="845">
                  <c:v>48.85</c:v>
                </c:pt>
                <c:pt idx="846">
                  <c:v>48.66</c:v>
                </c:pt>
                <c:pt idx="847">
                  <c:v>49.07</c:v>
                </c:pt>
                <c:pt idx="848">
                  <c:v>49.35</c:v>
                </c:pt>
                <c:pt idx="849">
                  <c:v>50.33</c:v>
                </c:pt>
                <c:pt idx="850">
                  <c:v>50.73</c:v>
                </c:pt>
                <c:pt idx="851">
                  <c:v>51.47</c:v>
                </c:pt>
                <c:pt idx="852">
                  <c:v>51.36</c:v>
                </c:pt>
                <c:pt idx="853">
                  <c:v>48.9</c:v>
                </c:pt>
                <c:pt idx="854">
                  <c:v>49.8</c:v>
                </c:pt>
                <c:pt idx="855">
                  <c:v>49.66</c:v>
                </c:pt>
                <c:pt idx="856">
                  <c:v>48.32</c:v>
                </c:pt>
                <c:pt idx="857">
                  <c:v>48.36</c:v>
                </c:pt>
                <c:pt idx="858">
                  <c:v>47.66</c:v>
                </c:pt>
                <c:pt idx="859">
                  <c:v>47.4</c:v>
                </c:pt>
                <c:pt idx="860">
                  <c:v>48.19</c:v>
                </c:pt>
                <c:pt idx="861">
                  <c:v>45.72</c:v>
                </c:pt>
                <c:pt idx="862">
                  <c:v>45.64</c:v>
                </c:pt>
                <c:pt idx="863">
                  <c:v>45.83</c:v>
                </c:pt>
                <c:pt idx="864">
                  <c:v>46.08</c:v>
                </c:pt>
                <c:pt idx="865">
                  <c:v>46.46</c:v>
                </c:pt>
                <c:pt idx="866">
                  <c:v>44.73</c:v>
                </c:pt>
                <c:pt idx="867">
                  <c:v>44.46</c:v>
                </c:pt>
                <c:pt idx="868">
                  <c:v>44.74</c:v>
                </c:pt>
                <c:pt idx="869">
                  <c:v>44.2</c:v>
                </c:pt>
                <c:pt idx="870">
                  <c:v>43.23</c:v>
                </c:pt>
                <c:pt idx="871">
                  <c:v>42.53</c:v>
                </c:pt>
                <c:pt idx="872">
                  <c:v>42.74</c:v>
                </c:pt>
                <c:pt idx="873">
                  <c:v>43.01</c:v>
                </c:pt>
                <c:pt idx="874">
                  <c:v>43.38</c:v>
                </c:pt>
                <c:pt idx="875">
                  <c:v>44.24</c:v>
                </c:pt>
                <c:pt idx="876">
                  <c:v>44.74</c:v>
                </c:pt>
                <c:pt idx="877">
                  <c:v>44.93</c:v>
                </c:pt>
                <c:pt idx="878">
                  <c:v>46.04</c:v>
                </c:pt>
                <c:pt idx="879">
                  <c:v>47.07</c:v>
                </c:pt>
                <c:pt idx="880">
                  <c:v>45.13</c:v>
                </c:pt>
                <c:pt idx="881">
                  <c:v>45.52</c:v>
                </c:pt>
                <c:pt idx="882">
                  <c:v>44.23</c:v>
                </c:pt>
                <c:pt idx="883">
                  <c:v>44.4</c:v>
                </c:pt>
                <c:pt idx="884">
                  <c:v>45.04</c:v>
                </c:pt>
                <c:pt idx="885">
                  <c:v>45.49</c:v>
                </c:pt>
                <c:pt idx="886">
                  <c:v>46.08</c:v>
                </c:pt>
                <c:pt idx="887">
                  <c:v>46.54</c:v>
                </c:pt>
                <c:pt idx="888">
                  <c:v>46.02</c:v>
                </c:pt>
                <c:pt idx="889">
                  <c:v>46.4</c:v>
                </c:pt>
                <c:pt idx="890">
                  <c:v>47.12</c:v>
                </c:pt>
                <c:pt idx="891">
                  <c:v>46.79</c:v>
                </c:pt>
                <c:pt idx="892">
                  <c:v>45.77</c:v>
                </c:pt>
                <c:pt idx="893">
                  <c:v>46.34</c:v>
                </c:pt>
                <c:pt idx="894">
                  <c:v>47.89</c:v>
                </c:pt>
                <c:pt idx="895">
                  <c:v>48.75</c:v>
                </c:pt>
                <c:pt idx="896">
                  <c:v>49.04</c:v>
                </c:pt>
                <c:pt idx="897">
                  <c:v>49.71</c:v>
                </c:pt>
                <c:pt idx="898">
                  <c:v>50.17</c:v>
                </c:pt>
                <c:pt idx="899">
                  <c:v>49.16</c:v>
                </c:pt>
                <c:pt idx="900">
                  <c:v>49.59</c:v>
                </c:pt>
                <c:pt idx="901">
                  <c:v>49.03</c:v>
                </c:pt>
                <c:pt idx="902">
                  <c:v>49.58</c:v>
                </c:pt>
                <c:pt idx="903">
                  <c:v>49.39</c:v>
                </c:pt>
                <c:pt idx="904">
                  <c:v>49.17</c:v>
                </c:pt>
                <c:pt idx="905">
                  <c:v>49.56</c:v>
                </c:pt>
                <c:pt idx="906">
                  <c:v>48.59</c:v>
                </c:pt>
                <c:pt idx="907">
                  <c:v>48.82</c:v>
                </c:pt>
                <c:pt idx="908">
                  <c:v>47.59</c:v>
                </c:pt>
                <c:pt idx="909">
                  <c:v>47.55</c:v>
                </c:pt>
                <c:pt idx="910">
                  <c:v>46.78</c:v>
                </c:pt>
                <c:pt idx="911">
                  <c:v>47.09</c:v>
                </c:pt>
                <c:pt idx="912">
                  <c:v>48.51</c:v>
                </c:pt>
                <c:pt idx="913">
                  <c:v>47.37</c:v>
                </c:pt>
                <c:pt idx="914">
                  <c:v>47.64</c:v>
                </c:pt>
                <c:pt idx="915">
                  <c:v>48.41</c:v>
                </c:pt>
                <c:pt idx="916">
                  <c:v>47.43</c:v>
                </c:pt>
                <c:pt idx="917">
                  <c:v>47.87</c:v>
                </c:pt>
                <c:pt idx="918">
                  <c:v>46.57</c:v>
                </c:pt>
                <c:pt idx="919">
                  <c:v>46.44</c:v>
                </c:pt>
                <c:pt idx="920">
                  <c:v>45.96</c:v>
                </c:pt>
                <c:pt idx="921">
                  <c:v>47.23</c:v>
                </c:pt>
                <c:pt idx="922">
                  <c:v>47.29</c:v>
                </c:pt>
                <c:pt idx="923">
                  <c:v>48.66</c:v>
                </c:pt>
                <c:pt idx="924">
                  <c:v>49.16</c:v>
                </c:pt>
                <c:pt idx="925">
                  <c:v>49.09</c:v>
                </c:pt>
                <c:pt idx="926">
                  <c:v>47.48</c:v>
                </c:pt>
                <c:pt idx="927">
                  <c:v>48.07</c:v>
                </c:pt>
                <c:pt idx="928">
                  <c:v>48.23</c:v>
                </c:pt>
                <c:pt idx="929">
                  <c:v>49.3</c:v>
                </c:pt>
                <c:pt idx="930">
                  <c:v>49.89</c:v>
                </c:pt>
                <c:pt idx="931">
                  <c:v>49.89</c:v>
                </c:pt>
                <c:pt idx="932">
                  <c:v>49.91</c:v>
                </c:pt>
                <c:pt idx="933">
                  <c:v>49.48</c:v>
                </c:pt>
                <c:pt idx="934">
                  <c:v>50.41</c:v>
                </c:pt>
                <c:pt idx="935">
                  <c:v>50.55</c:v>
                </c:pt>
                <c:pt idx="936">
                  <c:v>50.66</c:v>
                </c:pt>
                <c:pt idx="937">
                  <c:v>52.22</c:v>
                </c:pt>
                <c:pt idx="938">
                  <c:v>51.88</c:v>
                </c:pt>
                <c:pt idx="939">
                  <c:v>52.14</c:v>
                </c:pt>
                <c:pt idx="940">
                  <c:v>51.56</c:v>
                </c:pt>
                <c:pt idx="941">
                  <c:v>51.67</c:v>
                </c:pt>
                <c:pt idx="942">
                  <c:v>50.58</c:v>
                </c:pt>
                <c:pt idx="943">
                  <c:v>50.42</c:v>
                </c:pt>
                <c:pt idx="944">
                  <c:v>49.98</c:v>
                </c:pt>
                <c:pt idx="945">
                  <c:v>50.79</c:v>
                </c:pt>
                <c:pt idx="946">
                  <c:v>49.29</c:v>
                </c:pt>
                <c:pt idx="947">
                  <c:v>49.58</c:v>
                </c:pt>
                <c:pt idx="948">
                  <c:v>50.92</c:v>
                </c:pt>
                <c:pt idx="949">
                  <c:v>51.3</c:v>
                </c:pt>
                <c:pt idx="950">
                  <c:v>50.6</c:v>
                </c:pt>
                <c:pt idx="951">
                  <c:v>51.45</c:v>
                </c:pt>
                <c:pt idx="952">
                  <c:v>51.87</c:v>
                </c:pt>
                <c:pt idx="953">
                  <c:v>51.88</c:v>
                </c:pt>
                <c:pt idx="954">
                  <c:v>52.04</c:v>
                </c:pt>
                <c:pt idx="955">
                  <c:v>51.29</c:v>
                </c:pt>
                <c:pt idx="956">
                  <c:v>51.47</c:v>
                </c:pt>
                <c:pt idx="957">
                  <c:v>51.9</c:v>
                </c:pt>
                <c:pt idx="958">
                  <c:v>52.47</c:v>
                </c:pt>
                <c:pt idx="959">
                  <c:v>52.18</c:v>
                </c:pt>
                <c:pt idx="960">
                  <c:v>52.64</c:v>
                </c:pt>
                <c:pt idx="961">
                  <c:v>53.9</c:v>
                </c:pt>
                <c:pt idx="962">
                  <c:v>54.15</c:v>
                </c:pt>
                <c:pt idx="963">
                  <c:v>54.38</c:v>
                </c:pt>
                <c:pt idx="964">
                  <c:v>54.3</c:v>
                </c:pt>
                <c:pt idx="965">
                  <c:v>54.54</c:v>
                </c:pt>
                <c:pt idx="966">
                  <c:v>55.64</c:v>
                </c:pt>
                <c:pt idx="967">
                  <c:v>57.35</c:v>
                </c:pt>
                <c:pt idx="968">
                  <c:v>57.2</c:v>
                </c:pt>
                <c:pt idx="969">
                  <c:v>56.81</c:v>
                </c:pt>
                <c:pt idx="970">
                  <c:v>57.17</c:v>
                </c:pt>
                <c:pt idx="971">
                  <c:v>56.74</c:v>
                </c:pt>
                <c:pt idx="972">
                  <c:v>56.76</c:v>
                </c:pt>
                <c:pt idx="973">
                  <c:v>55.7</c:v>
                </c:pt>
                <c:pt idx="974">
                  <c:v>55.33</c:v>
                </c:pt>
                <c:pt idx="975">
                  <c:v>55.14</c:v>
                </c:pt>
                <c:pt idx="976">
                  <c:v>56.55</c:v>
                </c:pt>
                <c:pt idx="977">
                  <c:v>56.09</c:v>
                </c:pt>
                <c:pt idx="978">
                  <c:v>56.83</c:v>
                </c:pt>
                <c:pt idx="979">
                  <c:v>58.02</c:v>
                </c:pt>
                <c:pt idx="980">
                  <c:v>58.95</c:v>
                </c:pt>
                <c:pt idx="981">
                  <c:v>58.11</c:v>
                </c:pt>
                <c:pt idx="982">
                  <c:v>57.99</c:v>
                </c:pt>
                <c:pt idx="983">
                  <c:v>57.3</c:v>
                </c:pt>
                <c:pt idx="984">
                  <c:v>57.4</c:v>
                </c:pt>
                <c:pt idx="985">
                  <c:v>58.36</c:v>
                </c:pt>
                <c:pt idx="986">
                  <c:v>57.47</c:v>
                </c:pt>
                <c:pt idx="987">
                  <c:v>57.62</c:v>
                </c:pt>
                <c:pt idx="988">
                  <c:v>55.96</c:v>
                </c:pt>
                <c:pt idx="989">
                  <c:v>56.69</c:v>
                </c:pt>
                <c:pt idx="990">
                  <c:v>57.36</c:v>
                </c:pt>
                <c:pt idx="991">
                  <c:v>57.99</c:v>
                </c:pt>
                <c:pt idx="992">
                  <c:v>57.14</c:v>
                </c:pt>
                <c:pt idx="993">
                  <c:v>56.6</c:v>
                </c:pt>
                <c:pt idx="994">
                  <c:v>57.04</c:v>
                </c:pt>
                <c:pt idx="995">
                  <c:v>57.3</c:v>
                </c:pt>
                <c:pt idx="996">
                  <c:v>57.16</c:v>
                </c:pt>
                <c:pt idx="997">
                  <c:v>57.46</c:v>
                </c:pt>
                <c:pt idx="998">
                  <c:v>58.09</c:v>
                </c:pt>
                <c:pt idx="999">
                  <c:v>58.36</c:v>
                </c:pt>
                <c:pt idx="1000">
                  <c:v>58.47</c:v>
                </c:pt>
                <c:pt idx="1001">
                  <c:v>59.97</c:v>
                </c:pt>
                <c:pt idx="1002">
                  <c:v>59.64</c:v>
                </c:pt>
                <c:pt idx="1003">
                  <c:v>59.84</c:v>
                </c:pt>
                <c:pt idx="1004">
                  <c:v>60.42</c:v>
                </c:pt>
                <c:pt idx="1005">
                  <c:v>60.37</c:v>
                </c:pt>
                <c:pt idx="1006">
                  <c:v>61.63</c:v>
                </c:pt>
                <c:pt idx="1007">
                  <c:v>62.01</c:v>
                </c:pt>
                <c:pt idx="1008">
                  <c:v>61.44</c:v>
                </c:pt>
                <c:pt idx="1009">
                  <c:v>61.73</c:v>
                </c:pt>
                <c:pt idx="1010">
                  <c:v>62.96</c:v>
                </c:pt>
                <c:pt idx="1011">
                  <c:v>63.57</c:v>
                </c:pt>
                <c:pt idx="1012">
                  <c:v>63.8</c:v>
                </c:pt>
                <c:pt idx="1013">
                  <c:v>64.3</c:v>
                </c:pt>
                <c:pt idx="1014">
                  <c:v>63.73</c:v>
                </c:pt>
                <c:pt idx="1015">
                  <c:v>63.97</c:v>
                </c:pt>
                <c:pt idx="1016">
                  <c:v>63.95</c:v>
                </c:pt>
                <c:pt idx="1017">
                  <c:v>63.37</c:v>
                </c:pt>
                <c:pt idx="1018">
                  <c:v>63.49</c:v>
                </c:pt>
                <c:pt idx="1019">
                  <c:v>64.47</c:v>
                </c:pt>
                <c:pt idx="1020">
                  <c:v>65.61</c:v>
                </c:pt>
                <c:pt idx="1021">
                  <c:v>65.510000000000005</c:v>
                </c:pt>
                <c:pt idx="1022">
                  <c:v>66.14</c:v>
                </c:pt>
                <c:pt idx="1023">
                  <c:v>65.56</c:v>
                </c:pt>
                <c:pt idx="1024">
                  <c:v>64.5</c:v>
                </c:pt>
                <c:pt idx="1025">
                  <c:v>64.73</c:v>
                </c:pt>
                <c:pt idx="1026">
                  <c:v>65.8</c:v>
                </c:pt>
                <c:pt idx="1027">
                  <c:v>65.45</c:v>
                </c:pt>
                <c:pt idx="1028">
                  <c:v>64.150000000000006</c:v>
                </c:pt>
                <c:pt idx="1029">
                  <c:v>63.39</c:v>
                </c:pt>
                <c:pt idx="1030">
                  <c:v>61.79</c:v>
                </c:pt>
                <c:pt idx="1031">
                  <c:v>61.15</c:v>
                </c:pt>
                <c:pt idx="1032">
                  <c:v>59.2</c:v>
                </c:pt>
                <c:pt idx="1033">
                  <c:v>59.29</c:v>
                </c:pt>
                <c:pt idx="1034">
                  <c:v>59.19</c:v>
                </c:pt>
                <c:pt idx="1035">
                  <c:v>60.6</c:v>
                </c:pt>
                <c:pt idx="1036">
                  <c:v>61.34</c:v>
                </c:pt>
                <c:pt idx="1037">
                  <c:v>61.68</c:v>
                </c:pt>
                <c:pt idx="1038">
                  <c:v>61.9</c:v>
                </c:pt>
                <c:pt idx="1039">
                  <c:v>61.68</c:v>
                </c:pt>
                <c:pt idx="1040">
                  <c:v>62.77</c:v>
                </c:pt>
                <c:pt idx="1041">
                  <c:v>63.55</c:v>
                </c:pt>
                <c:pt idx="1042">
                  <c:v>63.91</c:v>
                </c:pt>
                <c:pt idx="1043">
                  <c:v>63.01</c:v>
                </c:pt>
                <c:pt idx="1044">
                  <c:v>61.64</c:v>
                </c:pt>
                <c:pt idx="1045">
                  <c:v>60.99</c:v>
                </c:pt>
                <c:pt idx="1046">
                  <c:v>61.25</c:v>
                </c:pt>
                <c:pt idx="1047">
                  <c:v>62.57</c:v>
                </c:pt>
                <c:pt idx="1048">
                  <c:v>62.6</c:v>
                </c:pt>
                <c:pt idx="1049">
                  <c:v>61.15</c:v>
                </c:pt>
                <c:pt idx="1050">
                  <c:v>60.12</c:v>
                </c:pt>
                <c:pt idx="1051">
                  <c:v>62.04</c:v>
                </c:pt>
                <c:pt idx="1052">
                  <c:v>61.36</c:v>
                </c:pt>
                <c:pt idx="1053">
                  <c:v>60.71</c:v>
                </c:pt>
                <c:pt idx="1054">
                  <c:v>60.96</c:v>
                </c:pt>
                <c:pt idx="1055">
                  <c:v>61.19</c:v>
                </c:pt>
                <c:pt idx="1056">
                  <c:v>62.34</c:v>
                </c:pt>
                <c:pt idx="1057">
                  <c:v>62.06</c:v>
                </c:pt>
                <c:pt idx="1058">
                  <c:v>63.4</c:v>
                </c:pt>
                <c:pt idx="1059">
                  <c:v>65.17</c:v>
                </c:pt>
                <c:pt idx="1060">
                  <c:v>64.3</c:v>
                </c:pt>
                <c:pt idx="1061">
                  <c:v>65.88</c:v>
                </c:pt>
                <c:pt idx="1062">
                  <c:v>65.55</c:v>
                </c:pt>
                <c:pt idx="1063">
                  <c:v>65.25</c:v>
                </c:pt>
                <c:pt idx="1064">
                  <c:v>64.38</c:v>
                </c:pt>
                <c:pt idx="1065">
                  <c:v>64.94</c:v>
                </c:pt>
                <c:pt idx="1066">
                  <c:v>63.01</c:v>
                </c:pt>
                <c:pt idx="1067">
                  <c:v>63.51</c:v>
                </c:pt>
                <c:pt idx="1068">
                  <c:v>63.37</c:v>
                </c:pt>
                <c:pt idx="1069">
                  <c:v>63.54</c:v>
                </c:pt>
                <c:pt idx="1070">
                  <c:v>62.06</c:v>
                </c:pt>
                <c:pt idx="1071">
                  <c:v>63.42</c:v>
                </c:pt>
                <c:pt idx="1072">
                  <c:v>65.510000000000005</c:v>
                </c:pt>
                <c:pt idx="1073">
                  <c:v>66.819999999999993</c:v>
                </c:pt>
                <c:pt idx="1074">
                  <c:v>67.069999999999993</c:v>
                </c:pt>
                <c:pt idx="1075">
                  <c:v>67.39</c:v>
                </c:pt>
                <c:pt idx="1076">
                  <c:v>66.22</c:v>
                </c:pt>
                <c:pt idx="1077">
                  <c:v>66.52</c:v>
                </c:pt>
                <c:pt idx="1078">
                  <c:v>68.47</c:v>
                </c:pt>
                <c:pt idx="1079">
                  <c:v>68.290000000000006</c:v>
                </c:pt>
                <c:pt idx="1080">
                  <c:v>68.38</c:v>
                </c:pt>
                <c:pt idx="1081">
                  <c:v>68.64</c:v>
                </c:pt>
                <c:pt idx="1082">
                  <c:v>67.7</c:v>
                </c:pt>
                <c:pt idx="1083">
                  <c:v>68.05</c:v>
                </c:pt>
                <c:pt idx="1084">
                  <c:v>68.19</c:v>
                </c:pt>
                <c:pt idx="1085">
                  <c:v>68.099999999999994</c:v>
                </c:pt>
                <c:pt idx="1086">
                  <c:v>68.569999999999993</c:v>
                </c:pt>
                <c:pt idx="1087">
                  <c:v>67.25</c:v>
                </c:pt>
                <c:pt idx="1088">
                  <c:v>67.930000000000007</c:v>
                </c:pt>
                <c:pt idx="1089">
                  <c:v>68.430000000000007</c:v>
                </c:pt>
                <c:pt idx="1090">
                  <c:v>69.72</c:v>
                </c:pt>
                <c:pt idx="1091">
                  <c:v>70.73</c:v>
                </c:pt>
                <c:pt idx="1092">
                  <c:v>69.06</c:v>
                </c:pt>
                <c:pt idx="1093">
                  <c:v>71.14</c:v>
                </c:pt>
                <c:pt idx="1094">
                  <c:v>71.36</c:v>
                </c:pt>
                <c:pt idx="1095">
                  <c:v>70.7</c:v>
                </c:pt>
                <c:pt idx="1096">
                  <c:v>70.959999999999994</c:v>
                </c:pt>
                <c:pt idx="1097">
                  <c:v>71.31</c:v>
                </c:pt>
                <c:pt idx="1098">
                  <c:v>71.489999999999995</c:v>
                </c:pt>
                <c:pt idx="1099">
                  <c:v>71.489999999999995</c:v>
                </c:pt>
                <c:pt idx="1100">
                  <c:v>71.28</c:v>
                </c:pt>
                <c:pt idx="1101">
                  <c:v>72.239999999999995</c:v>
                </c:pt>
                <c:pt idx="1102">
                  <c:v>72.13</c:v>
                </c:pt>
                <c:pt idx="1103">
                  <c:v>71.84</c:v>
                </c:pt>
                <c:pt idx="1104">
                  <c:v>70.709999999999994</c:v>
                </c:pt>
                <c:pt idx="1105">
                  <c:v>67.88</c:v>
                </c:pt>
                <c:pt idx="1106">
                  <c:v>66.73</c:v>
                </c:pt>
                <c:pt idx="1107">
                  <c:v>68.209999999999994</c:v>
                </c:pt>
                <c:pt idx="1108">
                  <c:v>67.040000000000006</c:v>
                </c:pt>
                <c:pt idx="1109">
                  <c:v>65.81</c:v>
                </c:pt>
                <c:pt idx="1110">
                  <c:v>64.75</c:v>
                </c:pt>
                <c:pt idx="1111">
                  <c:v>65.52</c:v>
                </c:pt>
                <c:pt idx="1112">
                  <c:v>64.73</c:v>
                </c:pt>
                <c:pt idx="1113">
                  <c:v>65.95</c:v>
                </c:pt>
                <c:pt idx="1114">
                  <c:v>65.739999999999995</c:v>
                </c:pt>
                <c:pt idx="1115">
                  <c:v>66.099999999999994</c:v>
                </c:pt>
                <c:pt idx="1116">
                  <c:v>66.36</c:v>
                </c:pt>
                <c:pt idx="1117">
                  <c:v>66.64</c:v>
                </c:pt>
                <c:pt idx="1118">
                  <c:v>66.89</c:v>
                </c:pt>
                <c:pt idx="1119">
                  <c:v>65.06</c:v>
                </c:pt>
                <c:pt idx="1120">
                  <c:v>65.849999999999994</c:v>
                </c:pt>
                <c:pt idx="1121">
                  <c:v>65.069999999999993</c:v>
                </c:pt>
                <c:pt idx="1122">
                  <c:v>66.22</c:v>
                </c:pt>
                <c:pt idx="1123">
                  <c:v>65.540000000000006</c:v>
                </c:pt>
                <c:pt idx="1124">
                  <c:v>68.58</c:v>
                </c:pt>
                <c:pt idx="1125">
                  <c:v>68.08</c:v>
                </c:pt>
                <c:pt idx="1126">
                  <c:v>70.53</c:v>
                </c:pt>
                <c:pt idx="1127">
                  <c:v>72.760000000000005</c:v>
                </c:pt>
                <c:pt idx="1128">
                  <c:v>73.45</c:v>
                </c:pt>
                <c:pt idx="1129">
                  <c:v>74.150000000000006</c:v>
                </c:pt>
                <c:pt idx="1130">
                  <c:v>73.94</c:v>
                </c:pt>
                <c:pt idx="1131">
                  <c:v>74.14</c:v>
                </c:pt>
                <c:pt idx="1132">
                  <c:v>72.94</c:v>
                </c:pt>
                <c:pt idx="1133">
                  <c:v>73.8</c:v>
                </c:pt>
                <c:pt idx="1134">
                  <c:v>73.849999999999994</c:v>
                </c:pt>
                <c:pt idx="1135">
                  <c:v>74.11</c:v>
                </c:pt>
                <c:pt idx="1136">
                  <c:v>70.38</c:v>
                </c:pt>
                <c:pt idx="1137">
                  <c:v>70.33</c:v>
                </c:pt>
                <c:pt idx="1138">
                  <c:v>71.010000000000005</c:v>
                </c:pt>
                <c:pt idx="1139">
                  <c:v>68.06</c:v>
                </c:pt>
                <c:pt idx="1140">
                  <c:v>68.08</c:v>
                </c:pt>
                <c:pt idx="1141">
                  <c:v>68.760000000000005</c:v>
                </c:pt>
                <c:pt idx="1142">
                  <c:v>69.459999999999994</c:v>
                </c:pt>
                <c:pt idx="1143">
                  <c:v>70.459999999999994</c:v>
                </c:pt>
                <c:pt idx="1144">
                  <c:v>67.89</c:v>
                </c:pt>
                <c:pt idx="1145">
                  <c:v>68.52</c:v>
                </c:pt>
                <c:pt idx="1146">
                  <c:v>69.3</c:v>
                </c:pt>
                <c:pt idx="1147">
                  <c:v>69.61</c:v>
                </c:pt>
                <c:pt idx="1148">
                  <c:v>68.69</c:v>
                </c:pt>
                <c:pt idx="1149">
                  <c:v>70.13</c:v>
                </c:pt>
                <c:pt idx="1150">
                  <c:v>68.760000000000005</c:v>
                </c:pt>
                <c:pt idx="1151">
                  <c:v>67.66</c:v>
                </c:pt>
                <c:pt idx="1152">
                  <c:v>68.959999999999994</c:v>
                </c:pt>
                <c:pt idx="1153">
                  <c:v>68.489999999999995</c:v>
                </c:pt>
                <c:pt idx="1154">
                  <c:v>69.010000000000005</c:v>
                </c:pt>
                <c:pt idx="1155">
                  <c:v>69.17</c:v>
                </c:pt>
                <c:pt idx="1156">
                  <c:v>66.94</c:v>
                </c:pt>
                <c:pt idx="1157">
                  <c:v>66.81</c:v>
                </c:pt>
                <c:pt idx="1158">
                  <c:v>67.63</c:v>
                </c:pt>
                <c:pt idx="1159">
                  <c:v>67.2</c:v>
                </c:pt>
                <c:pt idx="1160">
                  <c:v>67.040000000000006</c:v>
                </c:pt>
                <c:pt idx="1161">
                  <c:v>65.010000000000005</c:v>
                </c:pt>
                <c:pt idx="1162">
                  <c:v>65.459999999999994</c:v>
                </c:pt>
                <c:pt idx="1163">
                  <c:v>65.91</c:v>
                </c:pt>
                <c:pt idx="1164">
                  <c:v>66.430000000000007</c:v>
                </c:pt>
                <c:pt idx="1165">
                  <c:v>67.349999999999994</c:v>
                </c:pt>
                <c:pt idx="1166">
                  <c:v>67.86</c:v>
                </c:pt>
                <c:pt idx="1167">
                  <c:v>67.83</c:v>
                </c:pt>
                <c:pt idx="1168">
                  <c:v>68.72</c:v>
                </c:pt>
                <c:pt idx="1169">
                  <c:v>68.87</c:v>
                </c:pt>
                <c:pt idx="1170">
                  <c:v>68.53</c:v>
                </c:pt>
                <c:pt idx="1171">
                  <c:v>69.510000000000005</c:v>
                </c:pt>
                <c:pt idx="1172">
                  <c:v>70.25</c:v>
                </c:pt>
                <c:pt idx="1173">
                  <c:v>69.8</c:v>
                </c:pt>
                <c:pt idx="1174">
                  <c:v>69.87</c:v>
                </c:pt>
                <c:pt idx="1175">
                  <c:v>68.72</c:v>
                </c:pt>
                <c:pt idx="1176">
                  <c:v>67.77</c:v>
                </c:pt>
                <c:pt idx="1177">
                  <c:v>67.75</c:v>
                </c:pt>
                <c:pt idx="1178">
                  <c:v>67.540000000000006</c:v>
                </c:pt>
                <c:pt idx="1179">
                  <c:v>69.25</c:v>
                </c:pt>
                <c:pt idx="1180">
                  <c:v>70.37</c:v>
                </c:pt>
                <c:pt idx="1181">
                  <c:v>68.59</c:v>
                </c:pt>
                <c:pt idx="1182">
                  <c:v>68.989999999999995</c:v>
                </c:pt>
                <c:pt idx="1183">
                  <c:v>68.91</c:v>
                </c:pt>
                <c:pt idx="1184">
                  <c:v>69.849999999999994</c:v>
                </c:pt>
                <c:pt idx="1185">
                  <c:v>71.12</c:v>
                </c:pt>
                <c:pt idx="1186">
                  <c:v>70.8</c:v>
                </c:pt>
                <c:pt idx="1187">
                  <c:v>70.78</c:v>
                </c:pt>
                <c:pt idx="1188">
                  <c:v>72.08</c:v>
                </c:pt>
                <c:pt idx="1189">
                  <c:v>72.28</c:v>
                </c:pt>
                <c:pt idx="1190">
                  <c:v>71.569999999999993</c:v>
                </c:pt>
                <c:pt idx="1191">
                  <c:v>72.12</c:v>
                </c:pt>
                <c:pt idx="1192">
                  <c:v>73.25</c:v>
                </c:pt>
                <c:pt idx="1193">
                  <c:v>75.3</c:v>
                </c:pt>
                <c:pt idx="1194">
                  <c:v>75.23</c:v>
                </c:pt>
                <c:pt idx="1195">
                  <c:v>76.41</c:v>
                </c:pt>
                <c:pt idx="1196">
                  <c:v>74.33</c:v>
                </c:pt>
                <c:pt idx="1197">
                  <c:v>74.34</c:v>
                </c:pt>
                <c:pt idx="1198">
                  <c:v>74.290000000000006</c:v>
                </c:pt>
                <c:pt idx="1199">
                  <c:v>74.959999999999994</c:v>
                </c:pt>
                <c:pt idx="1200">
                  <c:v>73.17</c:v>
                </c:pt>
                <c:pt idx="1201">
                  <c:v>70.97</c:v>
                </c:pt>
                <c:pt idx="1202">
                  <c:v>71.34</c:v>
                </c:pt>
                <c:pt idx="1203">
                  <c:v>71.78</c:v>
                </c:pt>
                <c:pt idx="1204">
                  <c:v>71.92</c:v>
                </c:pt>
                <c:pt idx="1205">
                  <c:v>69.75</c:v>
                </c:pt>
                <c:pt idx="1206">
                  <c:v>68.650000000000006</c:v>
                </c:pt>
                <c:pt idx="1207">
                  <c:v>69.12</c:v>
                </c:pt>
                <c:pt idx="1208">
                  <c:v>69.17</c:v>
                </c:pt>
                <c:pt idx="1209">
                  <c:v>66.430000000000007</c:v>
                </c:pt>
                <c:pt idx="1210">
                  <c:v>66.819999999999993</c:v>
                </c:pt>
                <c:pt idx="1211">
                  <c:v>67.33</c:v>
                </c:pt>
                <c:pt idx="1212">
                  <c:v>67.59</c:v>
                </c:pt>
                <c:pt idx="1213">
                  <c:v>67.040000000000006</c:v>
                </c:pt>
                <c:pt idx="1214">
                  <c:v>66.180000000000007</c:v>
                </c:pt>
                <c:pt idx="1215">
                  <c:v>65.31</c:v>
                </c:pt>
                <c:pt idx="1216">
                  <c:v>63.69</c:v>
                </c:pt>
                <c:pt idx="1217">
                  <c:v>63.14</c:v>
                </c:pt>
                <c:pt idx="1218">
                  <c:v>63.1</c:v>
                </c:pt>
                <c:pt idx="1219">
                  <c:v>62.21</c:v>
                </c:pt>
                <c:pt idx="1220">
                  <c:v>61.67</c:v>
                </c:pt>
                <c:pt idx="1221">
                  <c:v>60.67</c:v>
                </c:pt>
                <c:pt idx="1222">
                  <c:v>60.19</c:v>
                </c:pt>
                <c:pt idx="1223">
                  <c:v>59.93</c:v>
                </c:pt>
                <c:pt idx="1224">
                  <c:v>55.69</c:v>
                </c:pt>
                <c:pt idx="1225">
                  <c:v>56.25</c:v>
                </c:pt>
                <c:pt idx="1226">
                  <c:v>56.46</c:v>
                </c:pt>
                <c:pt idx="1227">
                  <c:v>56.46</c:v>
                </c:pt>
                <c:pt idx="1228">
                  <c:v>56.76</c:v>
                </c:pt>
                <c:pt idx="1229">
                  <c:v>53.43</c:v>
                </c:pt>
                <c:pt idx="1230">
                  <c:v>54.63</c:v>
                </c:pt>
                <c:pt idx="1231">
                  <c:v>50.42</c:v>
                </c:pt>
                <c:pt idx="1232">
                  <c:v>51.63</c:v>
                </c:pt>
                <c:pt idx="1233">
                  <c:v>51.56</c:v>
                </c:pt>
                <c:pt idx="1234">
                  <c:v>50.29</c:v>
                </c:pt>
                <c:pt idx="1235">
                  <c:v>51.45</c:v>
                </c:pt>
                <c:pt idx="1236">
                  <c:v>50.93</c:v>
                </c:pt>
                <c:pt idx="1237">
                  <c:v>52.95</c:v>
                </c:pt>
                <c:pt idx="1238">
                  <c:v>53.25</c:v>
                </c:pt>
                <c:pt idx="1239">
                  <c:v>51.49</c:v>
                </c:pt>
                <c:pt idx="1240">
                  <c:v>52.61</c:v>
                </c:pt>
                <c:pt idx="1241">
                  <c:v>51</c:v>
                </c:pt>
                <c:pt idx="1242">
                  <c:v>51.65</c:v>
                </c:pt>
                <c:pt idx="1243">
                  <c:v>51.15</c:v>
                </c:pt>
                <c:pt idx="1244">
                  <c:v>52.58</c:v>
                </c:pt>
                <c:pt idx="1245">
                  <c:v>51.2</c:v>
                </c:pt>
                <c:pt idx="1246">
                  <c:v>49.88</c:v>
                </c:pt>
                <c:pt idx="1247">
                  <c:v>46.24</c:v>
                </c:pt>
                <c:pt idx="1248">
                  <c:v>47.2</c:v>
                </c:pt>
                <c:pt idx="1249">
                  <c:v>45.88</c:v>
                </c:pt>
                <c:pt idx="1250">
                  <c:v>45.59</c:v>
                </c:pt>
                <c:pt idx="1251">
                  <c:v>42.53</c:v>
                </c:pt>
                <c:pt idx="1252">
                  <c:v>46.22</c:v>
                </c:pt>
                <c:pt idx="1253">
                  <c:v>44.61</c:v>
                </c:pt>
                <c:pt idx="1254">
                  <c:v>45.33</c:v>
                </c:pt>
                <c:pt idx="1255">
                  <c:v>45.41</c:v>
                </c:pt>
                <c:pt idx="1256">
                  <c:v>46.54</c:v>
                </c:pt>
                <c:pt idx="1257">
                  <c:v>47.09</c:v>
                </c:pt>
                <c:pt idx="1258">
                  <c:v>47.96</c:v>
                </c:pt>
                <c:pt idx="1259">
                  <c:v>48.52</c:v>
                </c:pt>
                <c:pt idx="1260">
                  <c:v>49.78</c:v>
                </c:pt>
                <c:pt idx="1261">
                  <c:v>52.36</c:v>
                </c:pt>
                <c:pt idx="1262">
                  <c:v>52.59</c:v>
                </c:pt>
                <c:pt idx="1263">
                  <c:v>51.59</c:v>
                </c:pt>
                <c:pt idx="1264">
                  <c:v>50.51</c:v>
                </c:pt>
                <c:pt idx="1265">
                  <c:v>52.11</c:v>
                </c:pt>
                <c:pt idx="1266">
                  <c:v>52.31</c:v>
                </c:pt>
                <c:pt idx="1267">
                  <c:v>52.07</c:v>
                </c:pt>
                <c:pt idx="1268">
                  <c:v>53.8</c:v>
                </c:pt>
                <c:pt idx="1269">
                  <c:v>52.57</c:v>
                </c:pt>
                <c:pt idx="1270">
                  <c:v>52.62</c:v>
                </c:pt>
                <c:pt idx="1271">
                  <c:v>53.13</c:v>
                </c:pt>
                <c:pt idx="1272">
                  <c:v>53.69</c:v>
                </c:pt>
                <c:pt idx="1273">
                  <c:v>51.99</c:v>
                </c:pt>
                <c:pt idx="1274">
                  <c:v>53.31</c:v>
                </c:pt>
                <c:pt idx="1275">
                  <c:v>54.23</c:v>
                </c:pt>
                <c:pt idx="1276">
                  <c:v>53.79</c:v>
                </c:pt>
                <c:pt idx="1277">
                  <c:v>55.26</c:v>
                </c:pt>
                <c:pt idx="1278">
                  <c:v>54.56</c:v>
                </c:pt>
                <c:pt idx="1279">
                  <c:v>53.66</c:v>
                </c:pt>
                <c:pt idx="1280">
                  <c:v>54.01</c:v>
                </c:pt>
                <c:pt idx="1281">
                  <c:v>52.64</c:v>
                </c:pt>
                <c:pt idx="1282">
                  <c:v>52.72</c:v>
                </c:pt>
                <c:pt idx="1283">
                  <c:v>52.41</c:v>
                </c:pt>
                <c:pt idx="1284">
                  <c:v>53.1</c:v>
                </c:pt>
                <c:pt idx="1285">
                  <c:v>53.9</c:v>
                </c:pt>
                <c:pt idx="1286">
                  <c:v>54.41</c:v>
                </c:pt>
                <c:pt idx="1287">
                  <c:v>55.59</c:v>
                </c:pt>
                <c:pt idx="1288">
                  <c:v>56.09</c:v>
                </c:pt>
                <c:pt idx="1289">
                  <c:v>56.92</c:v>
                </c:pt>
                <c:pt idx="1290">
                  <c:v>56.96</c:v>
                </c:pt>
                <c:pt idx="1291">
                  <c:v>57.26</c:v>
                </c:pt>
                <c:pt idx="1292">
                  <c:v>55.48</c:v>
                </c:pt>
                <c:pt idx="1293">
                  <c:v>55.5</c:v>
                </c:pt>
                <c:pt idx="1294">
                  <c:v>56.94</c:v>
                </c:pt>
                <c:pt idx="1295">
                  <c:v>57.22</c:v>
                </c:pt>
                <c:pt idx="1296">
                  <c:v>55.8</c:v>
                </c:pt>
                <c:pt idx="1297">
                  <c:v>56.59</c:v>
                </c:pt>
                <c:pt idx="1298">
                  <c:v>56.56</c:v>
                </c:pt>
                <c:pt idx="1299">
                  <c:v>56.22</c:v>
                </c:pt>
                <c:pt idx="1300">
                  <c:v>56.66</c:v>
                </c:pt>
                <c:pt idx="1301">
                  <c:v>56.07</c:v>
                </c:pt>
                <c:pt idx="1302">
                  <c:v>56.79</c:v>
                </c:pt>
                <c:pt idx="1303">
                  <c:v>56.87</c:v>
                </c:pt>
                <c:pt idx="1304">
                  <c:v>58.26</c:v>
                </c:pt>
                <c:pt idx="1305">
                  <c:v>58.61</c:v>
                </c:pt>
                <c:pt idx="1306">
                  <c:v>58.52</c:v>
                </c:pt>
                <c:pt idx="1307">
                  <c:v>59.09</c:v>
                </c:pt>
                <c:pt idx="1308">
                  <c:v>59.03</c:v>
                </c:pt>
                <c:pt idx="1309">
                  <c:v>59.83</c:v>
                </c:pt>
                <c:pt idx="1310">
                  <c:v>59.98</c:v>
                </c:pt>
                <c:pt idx="1311">
                  <c:v>59.04</c:v>
                </c:pt>
                <c:pt idx="1312">
                  <c:v>58.82</c:v>
                </c:pt>
                <c:pt idx="1313">
                  <c:v>59.94</c:v>
                </c:pt>
                <c:pt idx="1314">
                  <c:v>59.41</c:v>
                </c:pt>
                <c:pt idx="1315">
                  <c:v>59.3</c:v>
                </c:pt>
                <c:pt idx="1316">
                  <c:v>60.14</c:v>
                </c:pt>
                <c:pt idx="1317">
                  <c:v>61.59</c:v>
                </c:pt>
                <c:pt idx="1318">
                  <c:v>62.58</c:v>
                </c:pt>
                <c:pt idx="1319">
                  <c:v>62.46</c:v>
                </c:pt>
                <c:pt idx="1320">
                  <c:v>62.1</c:v>
                </c:pt>
                <c:pt idx="1321">
                  <c:v>63.08</c:v>
                </c:pt>
                <c:pt idx="1322">
                  <c:v>64.400000000000006</c:v>
                </c:pt>
                <c:pt idx="1323">
                  <c:v>63.98</c:v>
                </c:pt>
                <c:pt idx="1324">
                  <c:v>64.61</c:v>
                </c:pt>
                <c:pt idx="1325">
                  <c:v>63.58</c:v>
                </c:pt>
                <c:pt idx="1326">
                  <c:v>63.89</c:v>
                </c:pt>
                <c:pt idx="1327">
                  <c:v>63.4</c:v>
                </c:pt>
                <c:pt idx="1328">
                  <c:v>64.05</c:v>
                </c:pt>
                <c:pt idx="1329">
                  <c:v>63.76</c:v>
                </c:pt>
                <c:pt idx="1330">
                  <c:v>64</c:v>
                </c:pt>
                <c:pt idx="1331">
                  <c:v>65.7</c:v>
                </c:pt>
                <c:pt idx="1332">
                  <c:v>66.3</c:v>
                </c:pt>
                <c:pt idx="1333">
                  <c:v>65.89</c:v>
                </c:pt>
                <c:pt idx="1334">
                  <c:v>65.209999999999994</c:v>
                </c:pt>
                <c:pt idx="1335">
                  <c:v>63.3</c:v>
                </c:pt>
                <c:pt idx="1336">
                  <c:v>63.5</c:v>
                </c:pt>
                <c:pt idx="1337">
                  <c:v>63.91</c:v>
                </c:pt>
                <c:pt idx="1338">
                  <c:v>63.6</c:v>
                </c:pt>
                <c:pt idx="1339">
                  <c:v>61.81</c:v>
                </c:pt>
                <c:pt idx="1340">
                  <c:v>61.94</c:v>
                </c:pt>
                <c:pt idx="1341">
                  <c:v>62.25</c:v>
                </c:pt>
                <c:pt idx="1342">
                  <c:v>61.4</c:v>
                </c:pt>
                <c:pt idx="1343">
                  <c:v>62.12</c:v>
                </c:pt>
                <c:pt idx="1344">
                  <c:v>61.7</c:v>
                </c:pt>
                <c:pt idx="1345">
                  <c:v>61.66</c:v>
                </c:pt>
                <c:pt idx="1346">
                  <c:v>61.04</c:v>
                </c:pt>
                <c:pt idx="1347">
                  <c:v>61.78</c:v>
                </c:pt>
                <c:pt idx="1348">
                  <c:v>62.02</c:v>
                </c:pt>
                <c:pt idx="1349">
                  <c:v>62.87</c:v>
                </c:pt>
                <c:pt idx="1350">
                  <c:v>62.76</c:v>
                </c:pt>
                <c:pt idx="1351">
                  <c:v>63.1</c:v>
                </c:pt>
                <c:pt idx="1352">
                  <c:v>62.99</c:v>
                </c:pt>
                <c:pt idx="1353">
                  <c:v>61.42</c:v>
                </c:pt>
                <c:pt idx="1354">
                  <c:v>57.91</c:v>
                </c:pt>
                <c:pt idx="1355">
                  <c:v>58.63</c:v>
                </c:pt>
                <c:pt idx="1356">
                  <c:v>59.14</c:v>
                </c:pt>
                <c:pt idx="1357">
                  <c:v>58.81</c:v>
                </c:pt>
                <c:pt idx="1358">
                  <c:v>56.59</c:v>
                </c:pt>
                <c:pt idx="1359">
                  <c:v>53.5</c:v>
                </c:pt>
                <c:pt idx="1360">
                  <c:v>53.25</c:v>
                </c:pt>
                <c:pt idx="1361">
                  <c:v>53.48</c:v>
                </c:pt>
                <c:pt idx="1362">
                  <c:v>51.68</c:v>
                </c:pt>
                <c:pt idx="1363">
                  <c:v>52.59</c:v>
                </c:pt>
                <c:pt idx="1364">
                  <c:v>53.99</c:v>
                </c:pt>
                <c:pt idx="1365">
                  <c:v>53.26</c:v>
                </c:pt>
                <c:pt idx="1366">
                  <c:v>53.27</c:v>
                </c:pt>
                <c:pt idx="1367">
                  <c:v>51.14</c:v>
                </c:pt>
                <c:pt idx="1368">
                  <c:v>52.28</c:v>
                </c:pt>
                <c:pt idx="1369">
                  <c:v>52.51</c:v>
                </c:pt>
                <c:pt idx="1370">
                  <c:v>51.93</c:v>
                </c:pt>
                <c:pt idx="1371">
                  <c:v>53.9</c:v>
                </c:pt>
                <c:pt idx="1372">
                  <c:v>53.76</c:v>
                </c:pt>
                <c:pt idx="1373">
                  <c:v>56.65</c:v>
                </c:pt>
                <c:pt idx="1374">
                  <c:v>57.43</c:v>
                </c:pt>
                <c:pt idx="1375">
                  <c:v>57.9</c:v>
                </c:pt>
                <c:pt idx="1376">
                  <c:v>57.83</c:v>
                </c:pt>
                <c:pt idx="1377">
                  <c:v>59.38</c:v>
                </c:pt>
                <c:pt idx="1378">
                  <c:v>59.43</c:v>
                </c:pt>
                <c:pt idx="1379">
                  <c:v>58.47</c:v>
                </c:pt>
                <c:pt idx="1380">
                  <c:v>59.09</c:v>
                </c:pt>
                <c:pt idx="1381">
                  <c:v>56.25</c:v>
                </c:pt>
                <c:pt idx="1382">
                  <c:v>57.34</c:v>
                </c:pt>
                <c:pt idx="1383">
                  <c:v>57.51</c:v>
                </c:pt>
                <c:pt idx="1384">
                  <c:v>57.66</c:v>
                </c:pt>
                <c:pt idx="1385">
                  <c:v>57.83</c:v>
                </c:pt>
                <c:pt idx="1386">
                  <c:v>60.43</c:v>
                </c:pt>
                <c:pt idx="1387">
                  <c:v>60.2</c:v>
                </c:pt>
                <c:pt idx="1388">
                  <c:v>60.21</c:v>
                </c:pt>
                <c:pt idx="1389">
                  <c:v>59.58</c:v>
                </c:pt>
                <c:pt idx="1390">
                  <c:v>57.62</c:v>
                </c:pt>
                <c:pt idx="1391">
                  <c:v>56.78</c:v>
                </c:pt>
                <c:pt idx="1392">
                  <c:v>55.3</c:v>
                </c:pt>
                <c:pt idx="1393">
                  <c:v>55.63</c:v>
                </c:pt>
                <c:pt idx="1394">
                  <c:v>56.22</c:v>
                </c:pt>
                <c:pt idx="1395">
                  <c:v>56.77</c:v>
                </c:pt>
                <c:pt idx="1396">
                  <c:v>55.88</c:v>
                </c:pt>
                <c:pt idx="1397">
                  <c:v>56.02</c:v>
                </c:pt>
                <c:pt idx="1398">
                  <c:v>56.2</c:v>
                </c:pt>
                <c:pt idx="1399">
                  <c:v>56.87</c:v>
                </c:pt>
                <c:pt idx="1400">
                  <c:v>58.05</c:v>
                </c:pt>
                <c:pt idx="1401">
                  <c:v>58.58</c:v>
                </c:pt>
                <c:pt idx="1402">
                  <c:v>53.95</c:v>
                </c:pt>
                <c:pt idx="1403">
                  <c:v>55.66</c:v>
                </c:pt>
                <c:pt idx="1404">
                  <c:v>54.69</c:v>
                </c:pt>
                <c:pt idx="1405">
                  <c:v>53.63</c:v>
                </c:pt>
                <c:pt idx="1406">
                  <c:v>51.09</c:v>
                </c:pt>
                <c:pt idx="1407">
                  <c:v>52.54</c:v>
                </c:pt>
                <c:pt idx="1408">
                  <c:v>54.5</c:v>
                </c:pt>
                <c:pt idx="1409">
                  <c:v>54.93</c:v>
                </c:pt>
                <c:pt idx="1410">
                  <c:v>57.1</c:v>
                </c:pt>
                <c:pt idx="1411">
                  <c:v>55.23</c:v>
                </c:pt>
                <c:pt idx="1412">
                  <c:v>54.47</c:v>
                </c:pt>
                <c:pt idx="1413">
                  <c:v>54.87</c:v>
                </c:pt>
                <c:pt idx="1414">
                  <c:v>56.21</c:v>
                </c:pt>
                <c:pt idx="1415">
                  <c:v>56.34</c:v>
                </c:pt>
                <c:pt idx="1416">
                  <c:v>55.68</c:v>
                </c:pt>
                <c:pt idx="1417">
                  <c:v>55.35</c:v>
                </c:pt>
                <c:pt idx="1418">
                  <c:v>54.17</c:v>
                </c:pt>
                <c:pt idx="1419">
                  <c:v>53.64</c:v>
                </c:pt>
                <c:pt idx="1420">
                  <c:v>54.93</c:v>
                </c:pt>
                <c:pt idx="1421">
                  <c:v>55.78</c:v>
                </c:pt>
                <c:pt idx="1422">
                  <c:v>56.71</c:v>
                </c:pt>
                <c:pt idx="1423">
                  <c:v>55.1</c:v>
                </c:pt>
                <c:pt idx="1424">
                  <c:v>53.94</c:v>
                </c:pt>
                <c:pt idx="1425">
                  <c:v>56.26</c:v>
                </c:pt>
                <c:pt idx="1426">
                  <c:v>56.3</c:v>
                </c:pt>
                <c:pt idx="1427">
                  <c:v>56.52</c:v>
                </c:pt>
                <c:pt idx="1428">
                  <c:v>57.85</c:v>
                </c:pt>
                <c:pt idx="1429">
                  <c:v>57.4</c:v>
                </c:pt>
                <c:pt idx="1430">
                  <c:v>55.75</c:v>
                </c:pt>
                <c:pt idx="1431">
                  <c:v>55.09</c:v>
                </c:pt>
                <c:pt idx="1432">
                  <c:v>54.85</c:v>
                </c:pt>
                <c:pt idx="1433">
                  <c:v>62.9</c:v>
                </c:pt>
                <c:pt idx="1434">
                  <c:v>59.34</c:v>
                </c:pt>
                <c:pt idx="1435">
                  <c:v>58.11</c:v>
                </c:pt>
                <c:pt idx="1436">
                  <c:v>58.13</c:v>
                </c:pt>
                <c:pt idx="1437">
                  <c:v>58.09</c:v>
                </c:pt>
                <c:pt idx="1438">
                  <c:v>58.64</c:v>
                </c:pt>
                <c:pt idx="1439">
                  <c:v>57.29</c:v>
                </c:pt>
                <c:pt idx="1440">
                  <c:v>56.49</c:v>
                </c:pt>
                <c:pt idx="1441">
                  <c:v>56.41</c:v>
                </c:pt>
                <c:pt idx="1442">
                  <c:v>55.91</c:v>
                </c:pt>
                <c:pt idx="1443">
                  <c:v>54.07</c:v>
                </c:pt>
                <c:pt idx="1444">
                  <c:v>53.62</c:v>
                </c:pt>
                <c:pt idx="1445">
                  <c:v>52.64</c:v>
                </c:pt>
                <c:pt idx="1446">
                  <c:v>52.45</c:v>
                </c:pt>
                <c:pt idx="1447">
                  <c:v>52.81</c:v>
                </c:pt>
                <c:pt idx="1448">
                  <c:v>52.75</c:v>
                </c:pt>
                <c:pt idx="1449">
                  <c:v>52.63</c:v>
                </c:pt>
                <c:pt idx="1450">
                  <c:v>52.59</c:v>
                </c:pt>
                <c:pt idx="1451">
                  <c:v>53.55</c:v>
                </c:pt>
                <c:pt idx="1452">
                  <c:v>54.7</c:v>
                </c:pt>
                <c:pt idx="1453">
                  <c:v>53.59</c:v>
                </c:pt>
                <c:pt idx="1454">
                  <c:v>52.81</c:v>
                </c:pt>
                <c:pt idx="1455">
                  <c:v>53.36</c:v>
                </c:pt>
                <c:pt idx="1456">
                  <c:v>53.93</c:v>
                </c:pt>
                <c:pt idx="1457">
                  <c:v>53.78</c:v>
                </c:pt>
                <c:pt idx="1458">
                  <c:v>53.31</c:v>
                </c:pt>
                <c:pt idx="1459">
                  <c:v>54.16</c:v>
                </c:pt>
                <c:pt idx="1460">
                  <c:v>55.97</c:v>
                </c:pt>
                <c:pt idx="1461">
                  <c:v>56.23</c:v>
                </c:pt>
                <c:pt idx="1462">
                  <c:v>56.66</c:v>
                </c:pt>
                <c:pt idx="1463">
                  <c:v>55.81</c:v>
                </c:pt>
                <c:pt idx="1464">
                  <c:v>55.54</c:v>
                </c:pt>
                <c:pt idx="1465">
                  <c:v>55.06</c:v>
                </c:pt>
                <c:pt idx="1466">
                  <c:v>54.18</c:v>
                </c:pt>
                <c:pt idx="1467">
                  <c:v>56.2</c:v>
                </c:pt>
                <c:pt idx="1468">
                  <c:v>56.54</c:v>
                </c:pt>
                <c:pt idx="1469">
                  <c:v>57.23</c:v>
                </c:pt>
                <c:pt idx="1470">
                  <c:v>56.35</c:v>
                </c:pt>
                <c:pt idx="1471">
                  <c:v>57.15</c:v>
                </c:pt>
                <c:pt idx="1472">
                  <c:v>57.24</c:v>
                </c:pt>
                <c:pt idx="1473">
                  <c:v>56.86</c:v>
                </c:pt>
                <c:pt idx="1474">
                  <c:v>56.8</c:v>
                </c:pt>
                <c:pt idx="1475">
                  <c:v>57.12</c:v>
                </c:pt>
                <c:pt idx="1476">
                  <c:v>56.77</c:v>
                </c:pt>
                <c:pt idx="1477">
                  <c:v>57.72</c:v>
                </c:pt>
                <c:pt idx="1478">
                  <c:v>57.05</c:v>
                </c:pt>
                <c:pt idx="1479">
                  <c:v>55.21</c:v>
                </c:pt>
                <c:pt idx="1480">
                  <c:v>57.11</c:v>
                </c:pt>
                <c:pt idx="1481">
                  <c:v>58.58</c:v>
                </c:pt>
                <c:pt idx="1482">
                  <c:v>57.77</c:v>
                </c:pt>
                <c:pt idx="1483">
                  <c:v>58.01</c:v>
                </c:pt>
                <c:pt idx="1484">
                  <c:v>58.41</c:v>
                </c:pt>
                <c:pt idx="1485">
                  <c:v>58.11</c:v>
                </c:pt>
                <c:pt idx="1486">
                  <c:v>55.17</c:v>
                </c:pt>
                <c:pt idx="1487">
                  <c:v>55.96</c:v>
                </c:pt>
                <c:pt idx="1488">
                  <c:v>56.1</c:v>
                </c:pt>
                <c:pt idx="1489">
                  <c:v>58.43</c:v>
                </c:pt>
                <c:pt idx="1490">
                  <c:v>58.43</c:v>
                </c:pt>
                <c:pt idx="1491">
                  <c:v>59.2</c:v>
                </c:pt>
                <c:pt idx="1492">
                  <c:v>59.02</c:v>
                </c:pt>
                <c:pt idx="1493">
                  <c:v>59.24</c:v>
                </c:pt>
                <c:pt idx="1494">
                  <c:v>58.76</c:v>
                </c:pt>
                <c:pt idx="1495">
                  <c:v>59.18</c:v>
                </c:pt>
                <c:pt idx="1496">
                  <c:v>60.07</c:v>
                </c:pt>
                <c:pt idx="1497">
                  <c:v>60.21</c:v>
                </c:pt>
                <c:pt idx="1498">
                  <c:v>60.94</c:v>
                </c:pt>
                <c:pt idx="1499">
                  <c:v>60.93</c:v>
                </c:pt>
                <c:pt idx="1500">
                  <c:v>61.22</c:v>
                </c:pt>
                <c:pt idx="1501">
                  <c:v>60.44</c:v>
                </c:pt>
                <c:pt idx="1502">
                  <c:v>60.52</c:v>
                </c:pt>
                <c:pt idx="1503">
                  <c:v>61.11</c:v>
                </c:pt>
                <c:pt idx="1504">
                  <c:v>61.68</c:v>
                </c:pt>
                <c:pt idx="1505">
                  <c:v>61.72</c:v>
                </c:pt>
                <c:pt idx="1506">
                  <c:v>61.68</c:v>
                </c:pt>
                <c:pt idx="1507">
                  <c:v>61.06</c:v>
                </c:pt>
                <c:pt idx="1508">
                  <c:v>61.18</c:v>
                </c:pt>
                <c:pt idx="1509">
                  <c:v>63.05</c:v>
                </c:pt>
                <c:pt idx="1510">
                  <c:v>63.27</c:v>
                </c:pt>
                <c:pt idx="1511">
                  <c:v>62.7</c:v>
                </c:pt>
                <c:pt idx="1512">
                  <c:v>59.61</c:v>
                </c:pt>
                <c:pt idx="1513">
                  <c:v>59.56</c:v>
                </c:pt>
                <c:pt idx="1514">
                  <c:v>59.04</c:v>
                </c:pt>
                <c:pt idx="1515">
                  <c:v>58.08</c:v>
                </c:pt>
                <c:pt idx="1516">
                  <c:v>58.23</c:v>
                </c:pt>
                <c:pt idx="1517">
                  <c:v>57.81</c:v>
                </c:pt>
                <c:pt idx="1518">
                  <c:v>58.52</c:v>
                </c:pt>
                <c:pt idx="1519">
                  <c:v>58.54</c:v>
                </c:pt>
                <c:pt idx="1520">
                  <c:v>58.34</c:v>
                </c:pt>
                <c:pt idx="1521">
                  <c:v>56.74</c:v>
                </c:pt>
                <c:pt idx="1522">
                  <c:v>55.59</c:v>
                </c:pt>
                <c:pt idx="1523">
                  <c:v>54.19</c:v>
                </c:pt>
                <c:pt idx="1524">
                  <c:v>53.14</c:v>
                </c:pt>
                <c:pt idx="1525">
                  <c:v>53.48</c:v>
                </c:pt>
                <c:pt idx="1526">
                  <c:v>53.33</c:v>
                </c:pt>
                <c:pt idx="1527">
                  <c:v>52.14</c:v>
                </c:pt>
                <c:pt idx="1528">
                  <c:v>51.56</c:v>
                </c:pt>
                <c:pt idx="1529">
                  <c:v>50.11</c:v>
                </c:pt>
                <c:pt idx="1530">
                  <c:v>49.61</c:v>
                </c:pt>
                <c:pt idx="1531">
                  <c:v>50.75</c:v>
                </c:pt>
                <c:pt idx="1532">
                  <c:v>50.95</c:v>
                </c:pt>
                <c:pt idx="1533">
                  <c:v>50.32</c:v>
                </c:pt>
                <c:pt idx="1534">
                  <c:v>49.57</c:v>
                </c:pt>
                <c:pt idx="1535">
                  <c:v>49.94</c:v>
                </c:pt>
                <c:pt idx="1536">
                  <c:v>51.17</c:v>
                </c:pt>
                <c:pt idx="1537">
                  <c:v>51.42</c:v>
                </c:pt>
                <c:pt idx="1538">
                  <c:v>52.05</c:v>
                </c:pt>
                <c:pt idx="1539">
                  <c:v>52.05</c:v>
                </c:pt>
                <c:pt idx="1540">
                  <c:v>53.29</c:v>
                </c:pt>
                <c:pt idx="1541">
                  <c:v>53.78</c:v>
                </c:pt>
                <c:pt idx="1542">
                  <c:v>53.38</c:v>
                </c:pt>
                <c:pt idx="1543">
                  <c:v>51.43</c:v>
                </c:pt>
                <c:pt idx="1544">
                  <c:v>49.9</c:v>
                </c:pt>
                <c:pt idx="1545">
                  <c:v>48.73</c:v>
                </c:pt>
                <c:pt idx="1546">
                  <c:v>47.09</c:v>
                </c:pt>
                <c:pt idx="1547">
                  <c:v>44.76</c:v>
                </c:pt>
                <c:pt idx="1548">
                  <c:v>46.75</c:v>
                </c:pt>
                <c:pt idx="1549">
                  <c:v>47.18</c:v>
                </c:pt>
                <c:pt idx="1550">
                  <c:v>46.78</c:v>
                </c:pt>
                <c:pt idx="1551">
                  <c:v>45.9</c:v>
                </c:pt>
                <c:pt idx="1552">
                  <c:v>41.28</c:v>
                </c:pt>
                <c:pt idx="1553">
                  <c:v>31.13</c:v>
                </c:pt>
                <c:pt idx="1554">
                  <c:v>34.36</c:v>
                </c:pt>
                <c:pt idx="1555">
                  <c:v>32.979999999999997</c:v>
                </c:pt>
                <c:pt idx="1556">
                  <c:v>31.5</c:v>
                </c:pt>
                <c:pt idx="1557">
                  <c:v>31.73</c:v>
                </c:pt>
                <c:pt idx="1558">
                  <c:v>28.7</c:v>
                </c:pt>
                <c:pt idx="1559">
                  <c:v>26.95</c:v>
                </c:pt>
                <c:pt idx="1560">
                  <c:v>20.37</c:v>
                </c:pt>
                <c:pt idx="1561">
                  <c:v>25.22</c:v>
                </c:pt>
                <c:pt idx="1562">
                  <c:v>22.43</c:v>
                </c:pt>
                <c:pt idx="1563">
                  <c:v>23.36</c:v>
                </c:pt>
                <c:pt idx="1564">
                  <c:v>24.01</c:v>
                </c:pt>
                <c:pt idx="1565">
                  <c:v>24.49</c:v>
                </c:pt>
                <c:pt idx="1566">
                  <c:v>22.6</c:v>
                </c:pt>
                <c:pt idx="1567">
                  <c:v>21.51</c:v>
                </c:pt>
                <c:pt idx="1568">
                  <c:v>20.09</c:v>
                </c:pt>
                <c:pt idx="1569">
                  <c:v>20.48</c:v>
                </c:pt>
                <c:pt idx="1570">
                  <c:v>20.309999999999999</c:v>
                </c:pt>
                <c:pt idx="1571">
                  <c:v>25.32</c:v>
                </c:pt>
                <c:pt idx="1572">
                  <c:v>28.34</c:v>
                </c:pt>
                <c:pt idx="1573">
                  <c:v>26.08</c:v>
                </c:pt>
                <c:pt idx="1574">
                  <c:v>23.63</c:v>
                </c:pt>
                <c:pt idx="1575">
                  <c:v>25.09</c:v>
                </c:pt>
                <c:pt idx="1576">
                  <c:v>22.76</c:v>
                </c:pt>
                <c:pt idx="1577">
                  <c:v>22.41</c:v>
                </c:pt>
                <c:pt idx="1578">
                  <c:v>20.11</c:v>
                </c:pt>
                <c:pt idx="1579">
                  <c:v>19.87</c:v>
                </c:pt>
                <c:pt idx="1580">
                  <c:v>19.87</c:v>
                </c:pt>
                <c:pt idx="1581">
                  <c:v>18.27</c:v>
                </c:pt>
                <c:pt idx="1582">
                  <c:v>13.78</c:v>
                </c:pt>
                <c:pt idx="1583">
                  <c:v>16.5</c:v>
                </c:pt>
                <c:pt idx="1584">
                  <c:v>16.940000000000001</c:v>
                </c:pt>
                <c:pt idx="1585">
                  <c:v>12.78</c:v>
                </c:pt>
                <c:pt idx="1586">
                  <c:v>12.34</c:v>
                </c:pt>
                <c:pt idx="1587">
                  <c:v>15.06</c:v>
                </c:pt>
                <c:pt idx="1588">
                  <c:v>18.84</c:v>
                </c:pt>
                <c:pt idx="1589">
                  <c:v>19.78</c:v>
                </c:pt>
                <c:pt idx="1590">
                  <c:v>20.39</c:v>
                </c:pt>
                <c:pt idx="1591">
                  <c:v>24.56</c:v>
                </c:pt>
                <c:pt idx="1592">
                  <c:v>23.99</c:v>
                </c:pt>
                <c:pt idx="1593">
                  <c:v>23.55</c:v>
                </c:pt>
                <c:pt idx="1594">
                  <c:v>24.74</c:v>
                </c:pt>
                <c:pt idx="1595">
                  <c:v>24.14</c:v>
                </c:pt>
                <c:pt idx="1596">
                  <c:v>25.78</c:v>
                </c:pt>
                <c:pt idx="1597">
                  <c:v>25.29</c:v>
                </c:pt>
                <c:pt idx="1598">
                  <c:v>27.56</c:v>
                </c:pt>
                <c:pt idx="1599">
                  <c:v>29.43</c:v>
                </c:pt>
                <c:pt idx="1600">
                  <c:v>31.82</c:v>
                </c:pt>
                <c:pt idx="1601">
                  <c:v>32.5</c:v>
                </c:pt>
                <c:pt idx="1602">
                  <c:v>33.49</c:v>
                </c:pt>
                <c:pt idx="1603">
                  <c:v>33.92</c:v>
                </c:pt>
                <c:pt idx="1604">
                  <c:v>33.25</c:v>
                </c:pt>
                <c:pt idx="1605">
                  <c:v>34.35</c:v>
                </c:pt>
                <c:pt idx="1606">
                  <c:v>32.81</c:v>
                </c:pt>
                <c:pt idx="1607">
                  <c:v>33.71</c:v>
                </c:pt>
                <c:pt idx="1608">
                  <c:v>35.49</c:v>
                </c:pt>
                <c:pt idx="1609">
                  <c:v>35.44</c:v>
                </c:pt>
                <c:pt idx="1610">
                  <c:v>36.81</c:v>
                </c:pt>
                <c:pt idx="1611">
                  <c:v>37.29</c:v>
                </c:pt>
                <c:pt idx="1612">
                  <c:v>37.409999999999997</c:v>
                </c:pt>
                <c:pt idx="1613">
                  <c:v>39.549999999999997</c:v>
                </c:pt>
                <c:pt idx="1614">
                  <c:v>38.19</c:v>
                </c:pt>
                <c:pt idx="1615">
                  <c:v>38.94</c:v>
                </c:pt>
                <c:pt idx="1616">
                  <c:v>39.6</c:v>
                </c:pt>
                <c:pt idx="1617">
                  <c:v>36.340000000000003</c:v>
                </c:pt>
                <c:pt idx="1618">
                  <c:v>36.26</c:v>
                </c:pt>
                <c:pt idx="1619">
                  <c:v>37.119999999999997</c:v>
                </c:pt>
                <c:pt idx="1620">
                  <c:v>38.380000000000003</c:v>
                </c:pt>
                <c:pt idx="1621">
                  <c:v>37.96</c:v>
                </c:pt>
                <c:pt idx="1622">
                  <c:v>38.840000000000003</c:v>
                </c:pt>
                <c:pt idx="1623">
                  <c:v>39.75</c:v>
                </c:pt>
                <c:pt idx="1624">
                  <c:v>40.46</c:v>
                </c:pt>
                <c:pt idx="1625">
                  <c:v>40.369999999999997</c:v>
                </c:pt>
                <c:pt idx="1626">
                  <c:v>38.01</c:v>
                </c:pt>
                <c:pt idx="1627">
                  <c:v>38.72</c:v>
                </c:pt>
                <c:pt idx="1628">
                  <c:v>38.49</c:v>
                </c:pt>
                <c:pt idx="1629">
                  <c:v>39.700000000000003</c:v>
                </c:pt>
                <c:pt idx="1630">
                  <c:v>39.270000000000003</c:v>
                </c:pt>
                <c:pt idx="1631">
                  <c:v>39.82</c:v>
                </c:pt>
                <c:pt idx="1632">
                  <c:v>40.65</c:v>
                </c:pt>
                <c:pt idx="1633">
                  <c:v>40.630000000000003</c:v>
                </c:pt>
                <c:pt idx="1634">
                  <c:v>40.619999999999997</c:v>
                </c:pt>
                <c:pt idx="1635">
                  <c:v>40.9</c:v>
                </c:pt>
                <c:pt idx="1636">
                  <c:v>39.619999999999997</c:v>
                </c:pt>
                <c:pt idx="1637">
                  <c:v>40.549999999999997</c:v>
                </c:pt>
                <c:pt idx="1638">
                  <c:v>40.1</c:v>
                </c:pt>
                <c:pt idx="1639">
                  <c:v>40.29</c:v>
                </c:pt>
                <c:pt idx="1640">
                  <c:v>41.2</c:v>
                </c:pt>
                <c:pt idx="1641">
                  <c:v>40.75</c:v>
                </c:pt>
                <c:pt idx="1642">
                  <c:v>40.590000000000003</c:v>
                </c:pt>
                <c:pt idx="1643">
                  <c:v>40.81</c:v>
                </c:pt>
                <c:pt idx="1644">
                  <c:v>41.96</c:v>
                </c:pt>
                <c:pt idx="1645">
                  <c:v>41.9</c:v>
                </c:pt>
                <c:pt idx="1646">
                  <c:v>41.07</c:v>
                </c:pt>
                <c:pt idx="1647">
                  <c:v>41.29</c:v>
                </c:pt>
                <c:pt idx="1648">
                  <c:v>41.6</c:v>
                </c:pt>
                <c:pt idx="1649">
                  <c:v>41.04</c:v>
                </c:pt>
                <c:pt idx="1650">
                  <c:v>41.27</c:v>
                </c:pt>
                <c:pt idx="1651">
                  <c:v>39.92</c:v>
                </c:pt>
                <c:pt idx="1652">
                  <c:v>40.270000000000003</c:v>
                </c:pt>
                <c:pt idx="1653">
                  <c:v>41.01</c:v>
                </c:pt>
                <c:pt idx="1654">
                  <c:v>41.7</c:v>
                </c:pt>
                <c:pt idx="1655">
                  <c:v>42.19</c:v>
                </c:pt>
                <c:pt idx="1656">
                  <c:v>41.95</c:v>
                </c:pt>
                <c:pt idx="1657">
                  <c:v>41.22</c:v>
                </c:pt>
                <c:pt idx="1658">
                  <c:v>41.94</c:v>
                </c:pt>
                <c:pt idx="1659">
                  <c:v>41.61</c:v>
                </c:pt>
                <c:pt idx="1660">
                  <c:v>42.67</c:v>
                </c:pt>
                <c:pt idx="1661">
                  <c:v>42.24</c:v>
                </c:pt>
                <c:pt idx="1662">
                  <c:v>42.01</c:v>
                </c:pt>
                <c:pt idx="1663">
                  <c:v>42.89</c:v>
                </c:pt>
                <c:pt idx="1664">
                  <c:v>42.89</c:v>
                </c:pt>
                <c:pt idx="1665">
                  <c:v>42.93</c:v>
                </c:pt>
                <c:pt idx="1666">
                  <c:v>42.58</c:v>
                </c:pt>
                <c:pt idx="1667">
                  <c:v>42.34</c:v>
                </c:pt>
                <c:pt idx="1668">
                  <c:v>42.62</c:v>
                </c:pt>
                <c:pt idx="1669">
                  <c:v>43.35</c:v>
                </c:pt>
                <c:pt idx="1670">
                  <c:v>43.39</c:v>
                </c:pt>
                <c:pt idx="1671">
                  <c:v>43.04</c:v>
                </c:pt>
                <c:pt idx="1672">
                  <c:v>42.97</c:v>
                </c:pt>
                <c:pt idx="1673">
                  <c:v>42.61</c:v>
                </c:pt>
                <c:pt idx="1674">
                  <c:v>42.76</c:v>
                </c:pt>
                <c:pt idx="1675">
                  <c:v>41.51</c:v>
                </c:pt>
                <c:pt idx="1676">
                  <c:v>41.37</c:v>
                </c:pt>
                <c:pt idx="1677">
                  <c:v>39.770000000000003</c:v>
                </c:pt>
                <c:pt idx="1678">
                  <c:v>36.76</c:v>
                </c:pt>
                <c:pt idx="1679">
                  <c:v>38.049999999999997</c:v>
                </c:pt>
                <c:pt idx="1680">
                  <c:v>37.299999999999997</c:v>
                </c:pt>
                <c:pt idx="1681">
                  <c:v>37.33</c:v>
                </c:pt>
                <c:pt idx="1682">
                  <c:v>37.26</c:v>
                </c:pt>
                <c:pt idx="1683">
                  <c:v>38.28</c:v>
                </c:pt>
                <c:pt idx="1684">
                  <c:v>40.159999999999997</c:v>
                </c:pt>
                <c:pt idx="1685">
                  <c:v>40.97</c:v>
                </c:pt>
                <c:pt idx="1686">
                  <c:v>41.11</c:v>
                </c:pt>
                <c:pt idx="1687">
                  <c:v>39.31</c:v>
                </c:pt>
                <c:pt idx="1688">
                  <c:v>39.6</c:v>
                </c:pt>
                <c:pt idx="1689">
                  <c:v>39.93</c:v>
                </c:pt>
                <c:pt idx="1690">
                  <c:v>40.31</c:v>
                </c:pt>
                <c:pt idx="1691">
                  <c:v>40.25</c:v>
                </c:pt>
                <c:pt idx="1692">
                  <c:v>40.6</c:v>
                </c:pt>
                <c:pt idx="1693">
                  <c:v>39.29</c:v>
                </c:pt>
                <c:pt idx="1694">
                  <c:v>40.22</c:v>
                </c:pt>
                <c:pt idx="1695">
                  <c:v>38.72</c:v>
                </c:pt>
                <c:pt idx="1696">
                  <c:v>37.049999999999997</c:v>
                </c:pt>
                <c:pt idx="1697">
                  <c:v>39.22</c:v>
                </c:pt>
                <c:pt idx="1698">
                  <c:v>40.67</c:v>
                </c:pt>
                <c:pt idx="1699">
                  <c:v>39.950000000000003</c:v>
                </c:pt>
                <c:pt idx="1700">
                  <c:v>41.19</c:v>
                </c:pt>
                <c:pt idx="1701">
                  <c:v>40.6</c:v>
                </c:pt>
                <c:pt idx="1702">
                  <c:v>39.43</c:v>
                </c:pt>
                <c:pt idx="1703">
                  <c:v>40.200000000000003</c:v>
                </c:pt>
                <c:pt idx="1704">
                  <c:v>41.04</c:v>
                </c:pt>
                <c:pt idx="1705">
                  <c:v>40.96</c:v>
                </c:pt>
                <c:pt idx="1706">
                  <c:v>40.880000000000003</c:v>
                </c:pt>
                <c:pt idx="1707">
                  <c:v>40.83</c:v>
                </c:pt>
                <c:pt idx="1708">
                  <c:v>41.46</c:v>
                </c:pt>
                <c:pt idx="1709">
                  <c:v>40.03</c:v>
                </c:pt>
                <c:pt idx="1710">
                  <c:v>40.64</c:v>
                </c:pt>
                <c:pt idx="1711">
                  <c:v>39.85</c:v>
                </c:pt>
                <c:pt idx="1712">
                  <c:v>38.56</c:v>
                </c:pt>
                <c:pt idx="1713">
                  <c:v>39.57</c:v>
                </c:pt>
                <c:pt idx="1714">
                  <c:v>37.39</c:v>
                </c:pt>
                <c:pt idx="1715">
                  <c:v>36.17</c:v>
                </c:pt>
                <c:pt idx="1716">
                  <c:v>35.79</c:v>
                </c:pt>
                <c:pt idx="1717">
                  <c:v>36.81</c:v>
                </c:pt>
                <c:pt idx="1718">
                  <c:v>37.659999999999997</c:v>
                </c:pt>
                <c:pt idx="1719">
                  <c:v>39.15</c:v>
                </c:pt>
                <c:pt idx="1720">
                  <c:v>38.79</c:v>
                </c:pt>
                <c:pt idx="1721">
                  <c:v>37.14</c:v>
                </c:pt>
                <c:pt idx="1722">
                  <c:v>40.29</c:v>
                </c:pt>
                <c:pt idx="1723">
                  <c:v>41.36</c:v>
                </c:pt>
                <c:pt idx="1724">
                  <c:v>41.45</c:v>
                </c:pt>
                <c:pt idx="1725">
                  <c:v>41.12</c:v>
                </c:pt>
                <c:pt idx="1726">
                  <c:v>40.130000000000003</c:v>
                </c:pt>
                <c:pt idx="1727">
                  <c:v>41.34</c:v>
                </c:pt>
                <c:pt idx="1728">
                  <c:v>41.43</c:v>
                </c:pt>
                <c:pt idx="1729">
                  <c:v>41.82</c:v>
                </c:pt>
                <c:pt idx="1730">
                  <c:v>41.74</c:v>
                </c:pt>
                <c:pt idx="1731">
                  <c:v>42.15</c:v>
                </c:pt>
                <c:pt idx="1732">
                  <c:v>43.06</c:v>
                </c:pt>
                <c:pt idx="1733">
                  <c:v>44.91</c:v>
                </c:pt>
                <c:pt idx="1734">
                  <c:v>45.71</c:v>
                </c:pt>
                <c:pt idx="1735">
                  <c:v>45.53</c:v>
                </c:pt>
                <c:pt idx="1736">
                  <c:v>45.34</c:v>
                </c:pt>
                <c:pt idx="1737">
                  <c:v>44.55</c:v>
                </c:pt>
                <c:pt idx="1738">
                  <c:v>45.28</c:v>
                </c:pt>
                <c:pt idx="1739">
                  <c:v>45.64</c:v>
                </c:pt>
                <c:pt idx="1740">
                  <c:v>46.26</c:v>
                </c:pt>
                <c:pt idx="1741">
                  <c:v>45.76</c:v>
                </c:pt>
                <c:pt idx="1742">
                  <c:v>45.6</c:v>
                </c:pt>
                <c:pt idx="1743">
                  <c:v>45.52</c:v>
                </c:pt>
                <c:pt idx="1744">
                  <c:v>46.78</c:v>
                </c:pt>
                <c:pt idx="1745">
                  <c:v>46.57</c:v>
                </c:pt>
                <c:pt idx="1746">
                  <c:v>46.99</c:v>
                </c:pt>
                <c:pt idx="1747">
                  <c:v>47.62</c:v>
                </c:pt>
                <c:pt idx="1748">
                  <c:v>47.82</c:v>
                </c:pt>
                <c:pt idx="1749">
                  <c:v>48.36</c:v>
                </c:pt>
                <c:pt idx="1750">
                  <c:v>49.1</c:v>
                </c:pt>
                <c:pt idx="1751">
                  <c:v>47.74</c:v>
                </c:pt>
                <c:pt idx="1752">
                  <c:v>47.02</c:v>
                </c:pt>
                <c:pt idx="1753">
                  <c:v>48.12</c:v>
                </c:pt>
                <c:pt idx="1754">
                  <c:v>48.23</c:v>
                </c:pt>
                <c:pt idx="1755">
                  <c:v>47.62</c:v>
                </c:pt>
                <c:pt idx="1756">
                  <c:v>48</c:v>
                </c:pt>
                <c:pt idx="1757">
                  <c:v>48.4</c:v>
                </c:pt>
                <c:pt idx="1758">
                  <c:v>48.52</c:v>
                </c:pt>
                <c:pt idx="1759">
                  <c:v>47.62</c:v>
                </c:pt>
                <c:pt idx="1760">
                  <c:v>49.93</c:v>
                </c:pt>
                <c:pt idx="1761">
                  <c:v>50.63</c:v>
                </c:pt>
                <c:pt idx="1762">
                  <c:v>50.83</c:v>
                </c:pt>
                <c:pt idx="1763">
                  <c:v>52.24</c:v>
                </c:pt>
                <c:pt idx="1764">
                  <c:v>52.25</c:v>
                </c:pt>
                <c:pt idx="1765">
                  <c:v>53.21</c:v>
                </c:pt>
                <c:pt idx="1766">
                  <c:v>52.91</c:v>
                </c:pt>
                <c:pt idx="1767">
                  <c:v>53.57</c:v>
                </c:pt>
                <c:pt idx="1768">
                  <c:v>52.36</c:v>
                </c:pt>
                <c:pt idx="1769">
                  <c:v>52.98</c:v>
                </c:pt>
                <c:pt idx="1770">
                  <c:v>53.24</c:v>
                </c:pt>
                <c:pt idx="1771">
                  <c:v>53.13</c:v>
                </c:pt>
                <c:pt idx="1772">
                  <c:v>52.27</c:v>
                </c:pt>
                <c:pt idx="1773">
                  <c:v>52.77</c:v>
                </c:pt>
                <c:pt idx="1774">
                  <c:v>52.61</c:v>
                </c:pt>
                <c:pt idx="1775">
                  <c:v>52.85</c:v>
                </c:pt>
                <c:pt idx="1776">
                  <c:v>52.34</c:v>
                </c:pt>
                <c:pt idx="1777">
                  <c:v>52.2</c:v>
                </c:pt>
                <c:pt idx="1778">
                  <c:v>53.55</c:v>
                </c:pt>
                <c:pt idx="1779">
                  <c:v>54.76</c:v>
                </c:pt>
                <c:pt idx="1780">
                  <c:v>55.69</c:v>
                </c:pt>
                <c:pt idx="1781">
                  <c:v>56.23</c:v>
                </c:pt>
                <c:pt idx="1782">
                  <c:v>56.85</c:v>
                </c:pt>
                <c:pt idx="1783">
                  <c:v>57.97</c:v>
                </c:pt>
                <c:pt idx="1784">
                  <c:v>58.36</c:v>
                </c:pt>
                <c:pt idx="1785">
                  <c:v>58.68</c:v>
                </c:pt>
                <c:pt idx="1786">
                  <c:v>58.24</c:v>
                </c:pt>
                <c:pt idx="1787">
                  <c:v>59.47</c:v>
                </c:pt>
                <c:pt idx="1788">
                  <c:v>60.05</c:v>
                </c:pt>
                <c:pt idx="1789">
                  <c:v>61.14</c:v>
                </c:pt>
                <c:pt idx="1790">
                  <c:v>60.52</c:v>
                </c:pt>
                <c:pt idx="1791">
                  <c:v>59.24</c:v>
                </c:pt>
                <c:pt idx="1792">
                  <c:v>61.49</c:v>
                </c:pt>
                <c:pt idx="1793">
                  <c:v>61.67</c:v>
                </c:pt>
                <c:pt idx="1794">
                  <c:v>63.22</c:v>
                </c:pt>
                <c:pt idx="1795">
                  <c:v>63.53</c:v>
                </c:pt>
                <c:pt idx="1796">
                  <c:v>61.5</c:v>
                </c:pt>
                <c:pt idx="1797">
                  <c:v>60.64</c:v>
                </c:pt>
                <c:pt idx="1798">
                  <c:v>59.75</c:v>
                </c:pt>
                <c:pt idx="1799">
                  <c:v>61.28</c:v>
                </c:pt>
                <c:pt idx="1800">
                  <c:v>63.83</c:v>
                </c:pt>
                <c:pt idx="1801">
                  <c:v>66.09</c:v>
                </c:pt>
                <c:pt idx="1802">
                  <c:v>65.05</c:v>
                </c:pt>
                <c:pt idx="1803">
                  <c:v>64.010000000000005</c:v>
                </c:pt>
                <c:pt idx="1804">
                  <c:v>64.44</c:v>
                </c:pt>
                <c:pt idx="1805">
                  <c:v>66.02</c:v>
                </c:pt>
                <c:pt idx="1806">
                  <c:v>65.61</c:v>
                </c:pt>
                <c:pt idx="1807">
                  <c:v>65.39</c:v>
                </c:pt>
                <c:pt idx="1808">
                  <c:v>64.8</c:v>
                </c:pt>
                <c:pt idx="1809">
                  <c:v>64.599999999999994</c:v>
                </c:pt>
                <c:pt idx="1810">
                  <c:v>60</c:v>
                </c:pt>
                <c:pt idx="1811">
                  <c:v>61.42</c:v>
                </c:pt>
                <c:pt idx="1812">
                  <c:v>61.55</c:v>
                </c:pt>
                <c:pt idx="1813">
                  <c:v>57.76</c:v>
                </c:pt>
                <c:pt idx="1814">
                  <c:v>61.18</c:v>
                </c:pt>
                <c:pt idx="1815">
                  <c:v>58.56</c:v>
                </c:pt>
                <c:pt idx="1816">
                  <c:v>60.97</c:v>
                </c:pt>
                <c:pt idx="1817">
                  <c:v>61.56</c:v>
                </c:pt>
                <c:pt idx="1818">
                  <c:v>60.55</c:v>
                </c:pt>
                <c:pt idx="1819">
                  <c:v>59.16</c:v>
                </c:pt>
                <c:pt idx="1820">
                  <c:v>61.45</c:v>
                </c:pt>
                <c:pt idx="1821">
                  <c:v>58.65</c:v>
                </c:pt>
                <c:pt idx="1822">
                  <c:v>59.33</c:v>
                </c:pt>
                <c:pt idx="1823">
                  <c:v>59.77</c:v>
                </c:pt>
                <c:pt idx="1824">
                  <c:v>59.6</c:v>
                </c:pt>
                <c:pt idx="1825">
                  <c:v>59.32</c:v>
                </c:pt>
                <c:pt idx="1826">
                  <c:v>59.7</c:v>
                </c:pt>
                <c:pt idx="1827">
                  <c:v>60.18</c:v>
                </c:pt>
                <c:pt idx="1828">
                  <c:v>63.15</c:v>
                </c:pt>
                <c:pt idx="1829">
                  <c:v>63.46</c:v>
                </c:pt>
                <c:pt idx="1830">
                  <c:v>63.13</c:v>
                </c:pt>
                <c:pt idx="1831">
                  <c:v>63.38</c:v>
                </c:pt>
                <c:pt idx="1832">
                  <c:v>62.44</c:v>
                </c:pt>
                <c:pt idx="1833">
                  <c:v>61.35</c:v>
                </c:pt>
                <c:pt idx="1834">
                  <c:v>61.43</c:v>
                </c:pt>
                <c:pt idx="1835">
                  <c:v>62.14</c:v>
                </c:pt>
                <c:pt idx="1836">
                  <c:v>61.91</c:v>
                </c:pt>
                <c:pt idx="1837">
                  <c:v>62.94</c:v>
                </c:pt>
                <c:pt idx="1838">
                  <c:v>63.86</c:v>
                </c:pt>
                <c:pt idx="1839">
                  <c:v>65.010000000000005</c:v>
                </c:pt>
                <c:pt idx="1840">
                  <c:v>63.58</c:v>
                </c:pt>
                <c:pt idx="1841">
                  <c:v>64.489999999999995</c:v>
                </c:pt>
                <c:pt idx="1842">
                  <c:v>65.69</c:v>
                </c:pt>
                <c:pt idx="1843">
                  <c:v>65.63</c:v>
                </c:pt>
                <c:pt idx="1844">
                  <c:v>64.709999999999994</c:v>
                </c:pt>
                <c:pt idx="1845">
                  <c:v>64.900000000000006</c:v>
                </c:pt>
                <c:pt idx="1846">
                  <c:v>64.92</c:v>
                </c:pt>
                <c:pt idx="1847">
                  <c:v>65.28</c:v>
                </c:pt>
                <c:pt idx="1848">
                  <c:v>66.08</c:v>
                </c:pt>
                <c:pt idx="1849">
                  <c:v>63.82</c:v>
                </c:pt>
                <c:pt idx="1850">
                  <c:v>65.37</c:v>
                </c:pt>
                <c:pt idx="1851">
                  <c:v>66.27</c:v>
                </c:pt>
                <c:pt idx="1852">
                  <c:v>65.489999999999995</c:v>
                </c:pt>
                <c:pt idx="1853">
                  <c:v>63.36</c:v>
                </c:pt>
                <c:pt idx="1854">
                  <c:v>62.05</c:v>
                </c:pt>
                <c:pt idx="1855">
                  <c:v>63.58</c:v>
                </c:pt>
                <c:pt idx="1856">
                  <c:v>66.05</c:v>
                </c:pt>
                <c:pt idx="1857">
                  <c:v>66.069999999999993</c:v>
                </c:pt>
                <c:pt idx="1858">
                  <c:v>66.209999999999994</c:v>
                </c:pt>
                <c:pt idx="1859">
                  <c:v>66.849999999999994</c:v>
                </c:pt>
                <c:pt idx="1860">
                  <c:v>66.319999999999993</c:v>
                </c:pt>
                <c:pt idx="1861">
                  <c:v>67.72</c:v>
                </c:pt>
                <c:pt idx="1862">
                  <c:v>68.83</c:v>
                </c:pt>
                <c:pt idx="1863">
                  <c:v>68.81</c:v>
                </c:pt>
                <c:pt idx="1864">
                  <c:v>69.62</c:v>
                </c:pt>
                <c:pt idx="1865">
                  <c:v>69.23</c:v>
                </c:pt>
                <c:pt idx="1866">
                  <c:v>70.05</c:v>
                </c:pt>
                <c:pt idx="1867">
                  <c:v>69.959999999999994</c:v>
                </c:pt>
                <c:pt idx="1868">
                  <c:v>70.290000000000006</c:v>
                </c:pt>
                <c:pt idx="1869">
                  <c:v>70.91</c:v>
                </c:pt>
                <c:pt idx="1870">
                  <c:v>70.88</c:v>
                </c:pt>
                <c:pt idx="1871">
                  <c:v>72.12</c:v>
                </c:pt>
                <c:pt idx="1872">
                  <c:v>72.150000000000006</c:v>
                </c:pt>
                <c:pt idx="1873">
                  <c:v>71.040000000000006</c:v>
                </c:pt>
                <c:pt idx="1874">
                  <c:v>71.64</c:v>
                </c:pt>
                <c:pt idx="1875">
                  <c:v>73.66</c:v>
                </c:pt>
                <c:pt idx="1876">
                  <c:v>73.06</c:v>
                </c:pt>
                <c:pt idx="1877">
                  <c:v>73.08</c:v>
                </c:pt>
                <c:pt idx="1878">
                  <c:v>73.3</c:v>
                </c:pt>
                <c:pt idx="1879">
                  <c:v>74.05</c:v>
                </c:pt>
                <c:pt idx="1880">
                  <c:v>72.91</c:v>
                </c:pt>
                <c:pt idx="1881">
                  <c:v>72.98</c:v>
                </c:pt>
                <c:pt idx="1882">
                  <c:v>73.47</c:v>
                </c:pt>
                <c:pt idx="1883">
                  <c:v>75.23</c:v>
                </c:pt>
                <c:pt idx="1884">
                  <c:v>75.16</c:v>
                </c:pt>
                <c:pt idx="1885">
                  <c:v>73.37</c:v>
                </c:pt>
                <c:pt idx="1886">
                  <c:v>72.2</c:v>
                </c:pt>
                <c:pt idx="1887">
                  <c:v>72.94</c:v>
                </c:pt>
                <c:pt idx="1888">
                  <c:v>74.56</c:v>
                </c:pt>
                <c:pt idx="1889">
                  <c:v>74.099999999999994</c:v>
                </c:pt>
                <c:pt idx="1890">
                  <c:v>75.25</c:v>
                </c:pt>
                <c:pt idx="1891">
                  <c:v>73.13</c:v>
                </c:pt>
                <c:pt idx="1892">
                  <c:v>71.650000000000006</c:v>
                </c:pt>
                <c:pt idx="1893">
                  <c:v>71.81</c:v>
                </c:pt>
                <c:pt idx="1894">
                  <c:v>66.42</c:v>
                </c:pt>
                <c:pt idx="1895">
                  <c:v>67.42</c:v>
                </c:pt>
                <c:pt idx="1896">
                  <c:v>70.3</c:v>
                </c:pt>
                <c:pt idx="1897">
                  <c:v>71.91</c:v>
                </c:pt>
                <c:pt idx="1898">
                  <c:v>72.069999999999993</c:v>
                </c:pt>
                <c:pt idx="1899">
                  <c:v>71.91</c:v>
                </c:pt>
                <c:pt idx="1900">
                  <c:v>71.650000000000006</c:v>
                </c:pt>
                <c:pt idx="1901">
                  <c:v>72.39</c:v>
                </c:pt>
                <c:pt idx="1902">
                  <c:v>73.62</c:v>
                </c:pt>
                <c:pt idx="1903">
                  <c:v>73.95</c:v>
                </c:pt>
                <c:pt idx="1904">
                  <c:v>71.260000000000005</c:v>
                </c:pt>
                <c:pt idx="1905">
                  <c:v>70.56</c:v>
                </c:pt>
                <c:pt idx="1906">
                  <c:v>68.150000000000006</c:v>
                </c:pt>
                <c:pt idx="1907">
                  <c:v>69.09</c:v>
                </c:pt>
                <c:pt idx="1908">
                  <c:v>68.28</c:v>
                </c:pt>
                <c:pt idx="1909">
                  <c:v>66.48</c:v>
                </c:pt>
                <c:pt idx="1910">
                  <c:v>68.290000000000006</c:v>
                </c:pt>
                <c:pt idx="1911">
                  <c:v>69.25</c:v>
                </c:pt>
                <c:pt idx="1912">
                  <c:v>69.09</c:v>
                </c:pt>
                <c:pt idx="1913">
                  <c:v>68.44</c:v>
                </c:pt>
                <c:pt idx="1914">
                  <c:v>67.290000000000006</c:v>
                </c:pt>
                <c:pt idx="1915">
                  <c:v>66.59</c:v>
                </c:pt>
                <c:pt idx="1916">
                  <c:v>65.459999999999994</c:v>
                </c:pt>
                <c:pt idx="1917">
                  <c:v>63.69</c:v>
                </c:pt>
                <c:pt idx="1918">
                  <c:v>62.32</c:v>
                </c:pt>
                <c:pt idx="1919">
                  <c:v>65.64</c:v>
                </c:pt>
                <c:pt idx="1920">
                  <c:v>67.540000000000006</c:v>
                </c:pt>
                <c:pt idx="1921">
                  <c:v>68.36</c:v>
                </c:pt>
                <c:pt idx="1922">
                  <c:v>67.42</c:v>
                </c:pt>
                <c:pt idx="1923">
                  <c:v>68.739999999999995</c:v>
                </c:pt>
                <c:pt idx="1924">
                  <c:v>69.209999999999994</c:v>
                </c:pt>
                <c:pt idx="1925">
                  <c:v>68.5</c:v>
                </c:pt>
                <c:pt idx="1926">
                  <c:v>68.59</c:v>
                </c:pt>
                <c:pt idx="1927">
                  <c:v>69.989999999999995</c:v>
                </c:pt>
                <c:pt idx="1928">
                  <c:v>69.290000000000006</c:v>
                </c:pt>
                <c:pt idx="1929">
                  <c:v>68.349999999999994</c:v>
                </c:pt>
                <c:pt idx="1930">
                  <c:v>69.3</c:v>
                </c:pt>
                <c:pt idx="1931">
                  <c:v>68.14</c:v>
                </c:pt>
                <c:pt idx="1932">
                  <c:v>69.72</c:v>
                </c:pt>
                <c:pt idx="1933">
                  <c:v>70.45</c:v>
                </c:pt>
                <c:pt idx="1934">
                  <c:v>70.459999999999994</c:v>
                </c:pt>
                <c:pt idx="1935">
                  <c:v>72.61</c:v>
                </c:pt>
                <c:pt idx="1936">
                  <c:v>72.61</c:v>
                </c:pt>
                <c:pt idx="1937">
                  <c:v>71.97</c:v>
                </c:pt>
                <c:pt idx="1938">
                  <c:v>70.290000000000006</c:v>
                </c:pt>
                <c:pt idx="1939">
                  <c:v>70.56</c:v>
                </c:pt>
                <c:pt idx="1940">
                  <c:v>72.23</c:v>
                </c:pt>
                <c:pt idx="1941">
                  <c:v>73.3</c:v>
                </c:pt>
                <c:pt idx="1942">
                  <c:v>73.98</c:v>
                </c:pt>
                <c:pt idx="1943">
                  <c:v>75.45</c:v>
                </c:pt>
                <c:pt idx="1944">
                  <c:v>75.290000000000006</c:v>
                </c:pt>
                <c:pt idx="1945">
                  <c:v>74.83</c:v>
                </c:pt>
                <c:pt idx="1946">
                  <c:v>75.03</c:v>
                </c:pt>
                <c:pt idx="1947">
                  <c:v>75.88</c:v>
                </c:pt>
                <c:pt idx="1948">
                  <c:v>77.62</c:v>
                </c:pt>
                <c:pt idx="1949">
                  <c:v>78.930000000000007</c:v>
                </c:pt>
                <c:pt idx="1950">
                  <c:v>77.430000000000007</c:v>
                </c:pt>
                <c:pt idx="1951">
                  <c:v>78.3</c:v>
                </c:pt>
                <c:pt idx="1952">
                  <c:v>79.349999999999994</c:v>
                </c:pt>
                <c:pt idx="1953">
                  <c:v>80.52</c:v>
                </c:pt>
                <c:pt idx="1954">
                  <c:v>80.64</c:v>
                </c:pt>
                <c:pt idx="1955">
                  <c:v>80.44</c:v>
                </c:pt>
                <c:pt idx="1956">
                  <c:v>81.31</c:v>
                </c:pt>
                <c:pt idx="1957">
                  <c:v>82.28</c:v>
                </c:pt>
                <c:pt idx="1958">
                  <c:v>82.44</c:v>
                </c:pt>
                <c:pt idx="1959">
                  <c:v>82.96</c:v>
                </c:pt>
                <c:pt idx="1960">
                  <c:v>83.87</c:v>
                </c:pt>
                <c:pt idx="1961">
                  <c:v>82.5</c:v>
                </c:pt>
                <c:pt idx="1962">
                  <c:v>83.76</c:v>
                </c:pt>
                <c:pt idx="1963">
                  <c:v>83.76</c:v>
                </c:pt>
                <c:pt idx="1964">
                  <c:v>84.65</c:v>
                </c:pt>
                <c:pt idx="1965">
                  <c:v>82.66</c:v>
                </c:pt>
                <c:pt idx="1966">
                  <c:v>82.81</c:v>
                </c:pt>
                <c:pt idx="1967">
                  <c:v>83.57</c:v>
                </c:pt>
                <c:pt idx="1968">
                  <c:v>84.05</c:v>
                </c:pt>
                <c:pt idx="1969">
                  <c:v>83.91</c:v>
                </c:pt>
                <c:pt idx="1970">
                  <c:v>80.86</c:v>
                </c:pt>
                <c:pt idx="1971">
                  <c:v>78.81</c:v>
                </c:pt>
                <c:pt idx="1972">
                  <c:v>81.27</c:v>
                </c:pt>
                <c:pt idx="1973">
                  <c:v>81.93</c:v>
                </c:pt>
                <c:pt idx="1974">
                  <c:v>84.15</c:v>
                </c:pt>
                <c:pt idx="1975">
                  <c:v>81.34</c:v>
                </c:pt>
                <c:pt idx="1976">
                  <c:v>81.59</c:v>
                </c:pt>
                <c:pt idx="1977">
                  <c:v>80.790000000000006</c:v>
                </c:pt>
                <c:pt idx="1978">
                  <c:v>80.88</c:v>
                </c:pt>
                <c:pt idx="1979">
                  <c:v>80.760000000000005</c:v>
                </c:pt>
                <c:pt idx="1980">
                  <c:v>78.36</c:v>
                </c:pt>
                <c:pt idx="1981">
                  <c:v>79.010000000000005</c:v>
                </c:pt>
                <c:pt idx="1982">
                  <c:v>76.099999999999994</c:v>
                </c:pt>
                <c:pt idx="1983">
                  <c:v>76.75</c:v>
                </c:pt>
                <c:pt idx="1984">
                  <c:v>78.5</c:v>
                </c:pt>
                <c:pt idx="1985">
                  <c:v>78.39</c:v>
                </c:pt>
                <c:pt idx="1986">
                  <c:v>68.150000000000006</c:v>
                </c:pt>
                <c:pt idx="1987">
                  <c:v>69.95</c:v>
                </c:pt>
                <c:pt idx="1988">
                  <c:v>66.180000000000007</c:v>
                </c:pt>
                <c:pt idx="1989">
                  <c:v>65.569999999999993</c:v>
                </c:pt>
                <c:pt idx="1990">
                  <c:v>66.5</c:v>
                </c:pt>
                <c:pt idx="1991">
                  <c:v>66.260000000000005</c:v>
                </c:pt>
                <c:pt idx="1992">
                  <c:v>69.489999999999995</c:v>
                </c:pt>
                <c:pt idx="1993">
                  <c:v>72.05</c:v>
                </c:pt>
                <c:pt idx="1994">
                  <c:v>72.36</c:v>
                </c:pt>
                <c:pt idx="1995">
                  <c:v>70.94</c:v>
                </c:pt>
                <c:pt idx="1996">
                  <c:v>71.67</c:v>
                </c:pt>
                <c:pt idx="1997">
                  <c:v>71.290000000000006</c:v>
                </c:pt>
                <c:pt idx="1998">
                  <c:v>70.73</c:v>
                </c:pt>
                <c:pt idx="1999">
                  <c:v>70.87</c:v>
                </c:pt>
                <c:pt idx="2000">
                  <c:v>72.38</c:v>
                </c:pt>
                <c:pt idx="2001">
                  <c:v>70.86</c:v>
                </c:pt>
                <c:pt idx="2002">
                  <c:v>68.23</c:v>
                </c:pt>
                <c:pt idx="2003">
                  <c:v>71.12</c:v>
                </c:pt>
                <c:pt idx="2004">
                  <c:v>72.760000000000005</c:v>
                </c:pt>
                <c:pt idx="2005">
                  <c:v>73.790000000000006</c:v>
                </c:pt>
                <c:pt idx="2006">
                  <c:v>75.569999999999993</c:v>
                </c:pt>
                <c:pt idx="2007">
                  <c:v>75.98</c:v>
                </c:pt>
                <c:pt idx="2008">
                  <c:v>76.56</c:v>
                </c:pt>
                <c:pt idx="2009">
                  <c:v>76.989999999999995</c:v>
                </c:pt>
                <c:pt idx="2010">
                  <c:v>75.209999999999994</c:v>
                </c:pt>
                <c:pt idx="2011">
                  <c:v>76.08</c:v>
                </c:pt>
                <c:pt idx="2012">
                  <c:v>76.989999999999995</c:v>
                </c:pt>
                <c:pt idx="2013">
                  <c:v>77.849999999999994</c:v>
                </c:pt>
                <c:pt idx="2014">
                  <c:v>79.459999999999994</c:v>
                </c:pt>
                <c:pt idx="2015">
                  <c:v>78.900000000000006</c:v>
                </c:pt>
                <c:pt idx="2016">
                  <c:v>78.23</c:v>
                </c:pt>
                <c:pt idx="2017">
                  <c:v>81.22</c:v>
                </c:pt>
                <c:pt idx="2018">
                  <c:v>82.64</c:v>
                </c:pt>
                <c:pt idx="2019">
                  <c:v>82.12</c:v>
                </c:pt>
                <c:pt idx="2020">
                  <c:v>83.82</c:v>
                </c:pt>
                <c:pt idx="2021">
                  <c:v>85.43</c:v>
                </c:pt>
                <c:pt idx="2022">
                  <c:v>86.96</c:v>
                </c:pt>
                <c:pt idx="2023">
                  <c:v>86.9</c:v>
                </c:pt>
                <c:pt idx="2024">
                  <c:v>85.14</c:v>
                </c:pt>
                <c:pt idx="2025">
                  <c:v>83.31</c:v>
                </c:pt>
                <c:pt idx="2026">
                  <c:v>85.6</c:v>
                </c:pt>
                <c:pt idx="2027">
                  <c:v>87.35</c:v>
                </c:pt>
                <c:pt idx="2028">
                  <c:v>86.61</c:v>
                </c:pt>
                <c:pt idx="2029">
                  <c:v>86.82</c:v>
                </c:pt>
                <c:pt idx="2030">
                  <c:v>88.15</c:v>
                </c:pt>
                <c:pt idx="2031">
                  <c:v>88.2</c:v>
                </c:pt>
                <c:pt idx="2032">
                  <c:v>88.26</c:v>
                </c:pt>
                <c:pt idx="2033">
                  <c:v>90.27</c:v>
                </c:pt>
                <c:pt idx="2034">
                  <c:v>92.31</c:v>
                </c:pt>
                <c:pt idx="2035">
                  <c:v>91.32</c:v>
                </c:pt>
                <c:pt idx="2036">
                  <c:v>89.36</c:v>
                </c:pt>
                <c:pt idx="2037">
                  <c:v>89.66</c:v>
                </c:pt>
                <c:pt idx="2038">
                  <c:v>89.88</c:v>
                </c:pt>
                <c:pt idx="2039">
                  <c:v>93.1</c:v>
                </c:pt>
                <c:pt idx="2040">
                  <c:v>95.46</c:v>
                </c:pt>
                <c:pt idx="2041">
                  <c:v>92.07</c:v>
                </c:pt>
                <c:pt idx="2042">
                  <c:v>93.66</c:v>
                </c:pt>
                <c:pt idx="2043">
                  <c:v>91.76</c:v>
                </c:pt>
                <c:pt idx="2044">
                  <c:v>91.07</c:v>
                </c:pt>
                <c:pt idx="2045">
                  <c:v>92.35</c:v>
                </c:pt>
                <c:pt idx="2046">
                  <c:v>92.1</c:v>
                </c:pt>
                <c:pt idx="2047">
                  <c:v>92.81</c:v>
                </c:pt>
                <c:pt idx="2048">
                  <c:v>91.59</c:v>
                </c:pt>
                <c:pt idx="2049">
                  <c:v>95.72</c:v>
                </c:pt>
                <c:pt idx="2050">
                  <c:v>103.41</c:v>
                </c:pt>
                <c:pt idx="2051">
                  <c:v>110.6</c:v>
                </c:pt>
                <c:pt idx="2052">
                  <c:v>107.67</c:v>
                </c:pt>
                <c:pt idx="2053">
                  <c:v>115.68</c:v>
                </c:pt>
                <c:pt idx="2054">
                  <c:v>119.4</c:v>
                </c:pt>
                <c:pt idx="2055">
                  <c:v>123.7</c:v>
                </c:pt>
                <c:pt idx="2056">
                  <c:v>108.7</c:v>
                </c:pt>
                <c:pt idx="2057">
                  <c:v>106.02</c:v>
                </c:pt>
                <c:pt idx="2058">
                  <c:v>109.33</c:v>
                </c:pt>
                <c:pt idx="2059">
                  <c:v>103.01</c:v>
                </c:pt>
                <c:pt idx="2060">
                  <c:v>96.44</c:v>
                </c:pt>
                <c:pt idx="2061">
                  <c:v>95.04</c:v>
                </c:pt>
                <c:pt idx="2062">
                  <c:v>102.98</c:v>
                </c:pt>
                <c:pt idx="2063">
                  <c:v>104.7</c:v>
                </c:pt>
                <c:pt idx="2064">
                  <c:v>112.12</c:v>
                </c:pt>
                <c:pt idx="2065">
                  <c:v>111.76</c:v>
                </c:pt>
                <c:pt idx="2066">
                  <c:v>114.93</c:v>
                </c:pt>
                <c:pt idx="2067">
                  <c:v>112.34</c:v>
                </c:pt>
                <c:pt idx="2068">
                  <c:v>113.9</c:v>
                </c:pt>
                <c:pt idx="2069">
                  <c:v>105.96</c:v>
                </c:pt>
                <c:pt idx="2070">
                  <c:v>104.24</c:v>
                </c:pt>
                <c:pt idx="2071">
                  <c:v>107.82</c:v>
                </c:pt>
                <c:pt idx="2072">
                  <c:v>100.28</c:v>
                </c:pt>
                <c:pt idx="2073">
                  <c:v>99.27</c:v>
                </c:pt>
                <c:pt idx="2074">
                  <c:v>103.28</c:v>
                </c:pt>
                <c:pt idx="2075">
                  <c:v>101.96</c:v>
                </c:pt>
                <c:pt idx="2076">
                  <c:v>96.23</c:v>
                </c:pt>
                <c:pt idx="2077">
                  <c:v>96.03</c:v>
                </c:pt>
                <c:pt idx="2078">
                  <c:v>98.26</c:v>
                </c:pt>
                <c:pt idx="2079">
                  <c:v>94.29</c:v>
                </c:pt>
                <c:pt idx="2080">
                  <c:v>100.6</c:v>
                </c:pt>
                <c:pt idx="2081">
                  <c:v>104.25</c:v>
                </c:pt>
                <c:pt idx="2082">
                  <c:v>106.95</c:v>
                </c:pt>
                <c:pt idx="2083">
                  <c:v>108.21</c:v>
                </c:pt>
                <c:pt idx="2084">
                  <c:v>102.56</c:v>
                </c:pt>
                <c:pt idx="2085">
                  <c:v>102.75</c:v>
                </c:pt>
                <c:pt idx="2086">
                  <c:v>103.79</c:v>
                </c:pt>
                <c:pt idx="2087">
                  <c:v>102.07</c:v>
                </c:pt>
                <c:pt idx="2088">
                  <c:v>98.54</c:v>
                </c:pt>
                <c:pt idx="2089">
                  <c:v>101.7</c:v>
                </c:pt>
                <c:pt idx="2090">
                  <c:v>102.02</c:v>
                </c:pt>
                <c:pt idx="2091">
                  <c:v>105.36</c:v>
                </c:pt>
                <c:pt idx="2092">
                  <c:v>104.69</c:v>
                </c:pt>
                <c:pt idx="2093">
                  <c:v>105.17</c:v>
                </c:pt>
                <c:pt idx="2094">
                  <c:v>102.41</c:v>
                </c:pt>
                <c:pt idx="2095">
                  <c:v>107.81</c:v>
                </c:pt>
                <c:pt idx="2096">
                  <c:v>108.26</c:v>
                </c:pt>
                <c:pt idx="2097">
                  <c:v>109.77</c:v>
                </c:pt>
                <c:pt idx="2098">
                  <c:v>103.09</c:v>
                </c:pt>
                <c:pt idx="2099">
                  <c:v>99.76</c:v>
                </c:pt>
                <c:pt idx="2100">
                  <c:v>105.71</c:v>
                </c:pt>
                <c:pt idx="2101">
                  <c:v>106.13</c:v>
                </c:pt>
                <c:pt idx="2102">
                  <c:v>110.49</c:v>
                </c:pt>
                <c:pt idx="2103">
                  <c:v>114.2</c:v>
                </c:pt>
                <c:pt idx="2104">
                  <c:v>112.4</c:v>
                </c:pt>
                <c:pt idx="2105">
                  <c:v>109.59</c:v>
                </c:pt>
                <c:pt idx="2106">
                  <c:v>112.21</c:v>
                </c:pt>
                <c:pt idx="2107">
                  <c:v>113.23</c:v>
                </c:pt>
                <c:pt idx="2108">
                  <c:v>110.29</c:v>
                </c:pt>
                <c:pt idx="2109">
                  <c:v>109.77</c:v>
                </c:pt>
                <c:pt idx="2110">
                  <c:v>110.33</c:v>
                </c:pt>
                <c:pt idx="2111">
                  <c:v>114.09</c:v>
                </c:pt>
                <c:pt idx="2112">
                  <c:v>115.07</c:v>
                </c:pt>
                <c:pt idx="2113">
                  <c:v>114.67</c:v>
                </c:pt>
                <c:pt idx="2114">
                  <c:v>115.26</c:v>
                </c:pt>
                <c:pt idx="2115">
                  <c:v>116.87</c:v>
                </c:pt>
                <c:pt idx="2116">
                  <c:v>118.87</c:v>
                </c:pt>
                <c:pt idx="2117">
                  <c:v>118.5</c:v>
                </c:pt>
                <c:pt idx="2118">
                  <c:v>119.41</c:v>
                </c:pt>
                <c:pt idx="2119">
                  <c:v>122.11</c:v>
                </c:pt>
                <c:pt idx="2120">
                  <c:v>121.51</c:v>
                </c:pt>
                <c:pt idx="2121">
                  <c:v>120.67</c:v>
                </c:pt>
                <c:pt idx="2122">
                  <c:v>120.93</c:v>
                </c:pt>
                <c:pt idx="2123">
                  <c:v>118.93</c:v>
                </c:pt>
                <c:pt idx="2124">
                  <c:v>115.31</c:v>
                </c:pt>
                <c:pt idx="2125">
                  <c:v>117.59</c:v>
                </c:pt>
                <c:pt idx="2126">
                  <c:v>109.56</c:v>
                </c:pt>
                <c:pt idx="2127">
                  <c:v>110.65</c:v>
                </c:pt>
                <c:pt idx="2128">
                  <c:v>106.19</c:v>
                </c:pt>
                <c:pt idx="2129">
                  <c:v>104.27</c:v>
                </c:pt>
                <c:pt idx="2130">
                  <c:v>107.62</c:v>
                </c:pt>
                <c:pt idx="2131">
                  <c:v>109.57</c:v>
                </c:pt>
                <c:pt idx="2132">
                  <c:v>111.76</c:v>
                </c:pt>
                <c:pt idx="2133">
                  <c:v>109.78</c:v>
                </c:pt>
                <c:pt idx="2134">
                  <c:v>105.76</c:v>
                </c:pt>
                <c:pt idx="2135">
                  <c:v>108.43</c:v>
                </c:pt>
                <c:pt idx="2136">
                  <c:v>99.5</c:v>
                </c:pt>
                <c:pt idx="2137">
                  <c:v>98.53</c:v>
                </c:pt>
                <c:pt idx="2138">
                  <c:v>102.73</c:v>
                </c:pt>
                <c:pt idx="2139">
                  <c:v>104.79</c:v>
                </c:pt>
                <c:pt idx="2140">
                  <c:v>104.09</c:v>
                </c:pt>
                <c:pt idx="2141">
                  <c:v>95.84</c:v>
                </c:pt>
                <c:pt idx="2142">
                  <c:v>96.3</c:v>
                </c:pt>
                <c:pt idx="2143">
                  <c:v>95.78</c:v>
                </c:pt>
                <c:pt idx="2144">
                  <c:v>97.59</c:v>
                </c:pt>
                <c:pt idx="2145">
                  <c:v>102.6</c:v>
                </c:pt>
                <c:pt idx="2146">
                  <c:v>104.22</c:v>
                </c:pt>
                <c:pt idx="2147">
                  <c:v>102.26</c:v>
                </c:pt>
                <c:pt idx="2148">
                  <c:v>96.35</c:v>
                </c:pt>
                <c:pt idx="2149">
                  <c:v>94.7</c:v>
                </c:pt>
                <c:pt idx="2150">
                  <c:v>96.7</c:v>
                </c:pt>
                <c:pt idx="2151">
                  <c:v>94.98</c:v>
                </c:pt>
                <c:pt idx="2152">
                  <c:v>97.26</c:v>
                </c:pt>
                <c:pt idx="2153">
                  <c:v>96.42</c:v>
                </c:pt>
                <c:pt idx="2154">
                  <c:v>98.62</c:v>
                </c:pt>
                <c:pt idx="2155">
                  <c:v>93.89</c:v>
                </c:pt>
                <c:pt idx="2156">
                  <c:v>94.42</c:v>
                </c:pt>
                <c:pt idx="2157">
                  <c:v>90.66</c:v>
                </c:pt>
                <c:pt idx="2158">
                  <c:v>88.54</c:v>
                </c:pt>
                <c:pt idx="2159">
                  <c:v>89.01</c:v>
                </c:pt>
                <c:pt idx="2160">
                  <c:v>90.76</c:v>
                </c:pt>
                <c:pt idx="2161">
                  <c:v>90.5</c:v>
                </c:pt>
                <c:pt idx="2162">
                  <c:v>91.93</c:v>
                </c:pt>
                <c:pt idx="2163">
                  <c:v>94.34</c:v>
                </c:pt>
                <c:pt idx="2164">
                  <c:v>92.09</c:v>
                </c:pt>
                <c:pt idx="2165">
                  <c:v>89.41</c:v>
                </c:pt>
                <c:pt idx="2166">
                  <c:v>86.53</c:v>
                </c:pt>
                <c:pt idx="2167">
                  <c:v>88.11</c:v>
                </c:pt>
                <c:pt idx="2168">
                  <c:v>90.5</c:v>
                </c:pt>
                <c:pt idx="2169">
                  <c:v>90.77</c:v>
                </c:pt>
                <c:pt idx="2170">
                  <c:v>90.23</c:v>
                </c:pt>
                <c:pt idx="2171">
                  <c:v>93.74</c:v>
                </c:pt>
                <c:pt idx="2172">
                  <c:v>94.89</c:v>
                </c:pt>
                <c:pt idx="2173">
                  <c:v>92.52</c:v>
                </c:pt>
                <c:pt idx="2174">
                  <c:v>93.06</c:v>
                </c:pt>
                <c:pt idx="2175">
                  <c:v>97.01</c:v>
                </c:pt>
                <c:pt idx="2176">
                  <c:v>91.64</c:v>
                </c:pt>
                <c:pt idx="2177">
                  <c:v>89.55</c:v>
                </c:pt>
                <c:pt idx="2178">
                  <c:v>86.61</c:v>
                </c:pt>
                <c:pt idx="2179">
                  <c:v>86.87</c:v>
                </c:pt>
                <c:pt idx="2180">
                  <c:v>86.88</c:v>
                </c:pt>
                <c:pt idx="2181">
                  <c:v>81.94</c:v>
                </c:pt>
                <c:pt idx="2182">
                  <c:v>83.54</c:v>
                </c:pt>
                <c:pt idx="2183">
                  <c:v>86.79</c:v>
                </c:pt>
                <c:pt idx="2184">
                  <c:v>87.78</c:v>
                </c:pt>
                <c:pt idx="2185">
                  <c:v>87.31</c:v>
                </c:pt>
                <c:pt idx="2186">
                  <c:v>88.48</c:v>
                </c:pt>
                <c:pt idx="2187">
                  <c:v>85.1</c:v>
                </c:pt>
                <c:pt idx="2188">
                  <c:v>85.11</c:v>
                </c:pt>
                <c:pt idx="2189">
                  <c:v>85.73</c:v>
                </c:pt>
                <c:pt idx="2190">
                  <c:v>84.45</c:v>
                </c:pt>
                <c:pt idx="2191">
                  <c:v>82.94</c:v>
                </c:pt>
                <c:pt idx="2192">
                  <c:v>83.49</c:v>
                </c:pt>
                <c:pt idx="2193">
                  <c:v>78.739999999999995</c:v>
                </c:pt>
                <c:pt idx="2194">
                  <c:v>76.709999999999994</c:v>
                </c:pt>
                <c:pt idx="2195">
                  <c:v>78.5</c:v>
                </c:pt>
                <c:pt idx="2196">
                  <c:v>82.15</c:v>
                </c:pt>
                <c:pt idx="2197">
                  <c:v>81.23</c:v>
                </c:pt>
                <c:pt idx="2198">
                  <c:v>79.489999999999995</c:v>
                </c:pt>
                <c:pt idx="2199">
                  <c:v>83.63</c:v>
                </c:pt>
                <c:pt idx="2200">
                  <c:v>86.52</c:v>
                </c:pt>
                <c:pt idx="2201">
                  <c:v>87.76</c:v>
                </c:pt>
                <c:pt idx="2202">
                  <c:v>88.45</c:v>
                </c:pt>
                <c:pt idx="2203">
                  <c:v>92.64</c:v>
                </c:pt>
                <c:pt idx="2204">
                  <c:v>91.13</c:v>
                </c:pt>
                <c:pt idx="2205">
                  <c:v>89.35</c:v>
                </c:pt>
                <c:pt idx="2206">
                  <c:v>87.27</c:v>
                </c:pt>
                <c:pt idx="2207">
                  <c:v>89.11</c:v>
                </c:pt>
                <c:pt idx="2208">
                  <c:v>85.61</c:v>
                </c:pt>
                <c:pt idx="2209">
                  <c:v>85.46</c:v>
                </c:pt>
                <c:pt idx="2210">
                  <c:v>82.82</c:v>
                </c:pt>
                <c:pt idx="2211">
                  <c:v>85.55</c:v>
                </c:pt>
                <c:pt idx="2212">
                  <c:v>85.98</c:v>
                </c:pt>
                <c:pt idx="2213">
                  <c:v>85.05</c:v>
                </c:pt>
                <c:pt idx="2214">
                  <c:v>84.58</c:v>
                </c:pt>
                <c:pt idx="2215">
                  <c:v>85.32</c:v>
                </c:pt>
                <c:pt idx="2216">
                  <c:v>87.91</c:v>
                </c:pt>
                <c:pt idx="2217">
                  <c:v>89.08</c:v>
                </c:pt>
                <c:pt idx="2218">
                  <c:v>87.9</c:v>
                </c:pt>
                <c:pt idx="2219">
                  <c:v>86.53</c:v>
                </c:pt>
                <c:pt idx="2220">
                  <c:v>88.37</c:v>
                </c:pt>
                <c:pt idx="2221">
                  <c:v>90</c:v>
                </c:pt>
                <c:pt idx="2222">
                  <c:v>88.17</c:v>
                </c:pt>
                <c:pt idx="2223">
                  <c:v>92.61</c:v>
                </c:pt>
                <c:pt idx="2224">
                  <c:v>91.79</c:v>
                </c:pt>
                <c:pt idx="2225">
                  <c:v>88.91</c:v>
                </c:pt>
                <c:pt idx="2226">
                  <c:v>85.83</c:v>
                </c:pt>
                <c:pt idx="2227">
                  <c:v>86.47</c:v>
                </c:pt>
                <c:pt idx="2228">
                  <c:v>88.96</c:v>
                </c:pt>
                <c:pt idx="2229">
                  <c:v>85.87</c:v>
                </c:pt>
                <c:pt idx="2230">
                  <c:v>86.92</c:v>
                </c:pt>
                <c:pt idx="2231">
                  <c:v>85.59</c:v>
                </c:pt>
                <c:pt idx="2232">
                  <c:v>81.64</c:v>
                </c:pt>
                <c:pt idx="2233">
                  <c:v>80.08</c:v>
                </c:pt>
                <c:pt idx="2234">
                  <c:v>79.73</c:v>
                </c:pt>
                <c:pt idx="2235">
                  <c:v>80.95</c:v>
                </c:pt>
                <c:pt idx="2236">
                  <c:v>77.94</c:v>
                </c:pt>
                <c:pt idx="2237">
                  <c:v>76.28</c:v>
                </c:pt>
                <c:pt idx="2238">
                  <c:v>77.239999999999995</c:v>
                </c:pt>
                <c:pt idx="2239">
                  <c:v>78.2</c:v>
                </c:pt>
                <c:pt idx="2240">
                  <c:v>80.55</c:v>
                </c:pt>
                <c:pt idx="2241">
                  <c:v>81.22</c:v>
                </c:pt>
                <c:pt idx="2242">
                  <c:v>79.98</c:v>
                </c:pt>
                <c:pt idx="2243">
                  <c:v>76.930000000000007</c:v>
                </c:pt>
                <c:pt idx="2244">
                  <c:v>74.25</c:v>
                </c:pt>
                <c:pt idx="2245">
                  <c:v>72.010000000000005</c:v>
                </c:pt>
                <c:pt idx="2246">
                  <c:v>71.459999999999994</c:v>
                </c:pt>
                <c:pt idx="2247">
                  <c:v>71.02</c:v>
                </c:pt>
                <c:pt idx="2248">
                  <c:v>73.17</c:v>
                </c:pt>
                <c:pt idx="2249">
                  <c:v>75.39</c:v>
                </c:pt>
                <c:pt idx="2250">
                  <c:v>77.28</c:v>
                </c:pt>
                <c:pt idx="2251">
                  <c:v>76.11</c:v>
                </c:pt>
                <c:pt idx="2252">
                  <c:v>74.290000000000006</c:v>
                </c:pt>
                <c:pt idx="2253">
                  <c:v>75.19</c:v>
                </c:pt>
                <c:pt idx="2254">
                  <c:v>76.09</c:v>
                </c:pt>
                <c:pt idx="2255">
                  <c:v>78.290000000000006</c:v>
                </c:pt>
                <c:pt idx="2256">
                  <c:v>77.489999999999995</c:v>
                </c:pt>
                <c:pt idx="2257">
                  <c:v>79.56</c:v>
                </c:pt>
                <c:pt idx="2258">
                  <c:v>79.53</c:v>
                </c:pt>
                <c:pt idx="2259">
                  <c:v>78.959999999999994</c:v>
                </c:pt>
                <c:pt idx="2260">
                  <c:v>78.400000000000006</c:v>
                </c:pt>
                <c:pt idx="2261">
                  <c:v>80.260000000000005</c:v>
                </c:pt>
                <c:pt idx="2262">
                  <c:v>76.930000000000007</c:v>
                </c:pt>
                <c:pt idx="2263">
                  <c:v>72.84</c:v>
                </c:pt>
                <c:pt idx="2264">
                  <c:v>73.67</c:v>
                </c:pt>
                <c:pt idx="2265">
                  <c:v>73.77</c:v>
                </c:pt>
                <c:pt idx="2266">
                  <c:v>74.63</c:v>
                </c:pt>
                <c:pt idx="2267">
                  <c:v>75.12</c:v>
                </c:pt>
                <c:pt idx="2268">
                  <c:v>77.41</c:v>
                </c:pt>
                <c:pt idx="2269">
                  <c:v>78.39</c:v>
                </c:pt>
                <c:pt idx="2270">
                  <c:v>79.86</c:v>
                </c:pt>
                <c:pt idx="2271">
                  <c:v>80.180000000000007</c:v>
                </c:pt>
                <c:pt idx="2272">
                  <c:v>79.48</c:v>
                </c:pt>
                <c:pt idx="2273">
                  <c:v>80.33</c:v>
                </c:pt>
                <c:pt idx="2274">
                  <c:v>81.31</c:v>
                </c:pt>
                <c:pt idx="2275">
                  <c:v>81.62</c:v>
                </c:pt>
                <c:pt idx="2276">
                  <c:v>80.13</c:v>
                </c:pt>
                <c:pt idx="2277">
                  <c:v>80.150000000000006</c:v>
                </c:pt>
                <c:pt idx="2278">
                  <c:v>81.010000000000005</c:v>
                </c:pt>
                <c:pt idx="2279">
                  <c:v>79.680000000000007</c:v>
                </c:pt>
                <c:pt idx="2280">
                  <c:v>77.900000000000006</c:v>
                </c:pt>
                <c:pt idx="2281">
                  <c:v>78.87</c:v>
                </c:pt>
                <c:pt idx="2282">
                  <c:v>76.41</c:v>
                </c:pt>
                <c:pt idx="2283">
                  <c:v>75.88</c:v>
                </c:pt>
                <c:pt idx="2284">
                  <c:v>73.39</c:v>
                </c:pt>
                <c:pt idx="2285">
                  <c:v>74.11</c:v>
                </c:pt>
                <c:pt idx="2286">
                  <c:v>77.14</c:v>
                </c:pt>
                <c:pt idx="2287">
                  <c:v>78.47</c:v>
                </c:pt>
                <c:pt idx="2288">
                  <c:v>78.06</c:v>
                </c:pt>
                <c:pt idx="2289">
                  <c:v>79.72</c:v>
                </c:pt>
                <c:pt idx="2290">
                  <c:v>80.14</c:v>
                </c:pt>
                <c:pt idx="2291">
                  <c:v>79.06</c:v>
                </c:pt>
                <c:pt idx="2292">
                  <c:v>78.59</c:v>
                </c:pt>
                <c:pt idx="2293">
                  <c:v>78.489999999999995</c:v>
                </c:pt>
                <c:pt idx="2294">
                  <c:v>76.34</c:v>
                </c:pt>
                <c:pt idx="2295">
                  <c:v>76.16</c:v>
                </c:pt>
                <c:pt idx="2296">
                  <c:v>73.95</c:v>
                </c:pt>
                <c:pt idx="2297">
                  <c:v>75.39</c:v>
                </c:pt>
                <c:pt idx="2298">
                  <c:v>76.319999999999993</c:v>
                </c:pt>
                <c:pt idx="2299">
                  <c:v>75.680000000000007</c:v>
                </c:pt>
                <c:pt idx="2300">
                  <c:v>77.05</c:v>
                </c:pt>
                <c:pt idx="2301">
                  <c:v>77.69</c:v>
                </c:pt>
                <c:pt idx="2302">
                  <c:v>78.16</c:v>
                </c:pt>
                <c:pt idx="2303">
                  <c:v>79.680000000000007</c:v>
                </c:pt>
                <c:pt idx="2304">
                  <c:v>80.459999999999994</c:v>
                </c:pt>
                <c:pt idx="2305">
                  <c:v>77.58</c:v>
                </c:pt>
                <c:pt idx="2306">
                  <c:v>76.66</c:v>
                </c:pt>
                <c:pt idx="2307">
                  <c:v>75.72</c:v>
                </c:pt>
                <c:pt idx="2308">
                  <c:v>76.680000000000007</c:v>
                </c:pt>
                <c:pt idx="2309">
                  <c:v>74.8</c:v>
                </c:pt>
                <c:pt idx="2310">
                  <c:v>71.33</c:v>
                </c:pt>
                <c:pt idx="2311">
                  <c:v>67.61</c:v>
                </c:pt>
                <c:pt idx="2312">
                  <c:v>68.349999999999994</c:v>
                </c:pt>
                <c:pt idx="2313">
                  <c:v>66.739999999999995</c:v>
                </c:pt>
                <c:pt idx="2314">
                  <c:v>67.64</c:v>
                </c:pt>
                <c:pt idx="2315">
                  <c:v>69.33</c:v>
                </c:pt>
                <c:pt idx="2316">
                  <c:v>70.900000000000006</c:v>
                </c:pt>
                <c:pt idx="2317">
                  <c:v>69.959999999999994</c:v>
                </c:pt>
                <c:pt idx="2318">
                  <c:v>69.260000000000005</c:v>
                </c:pt>
                <c:pt idx="2319">
                  <c:v>72.81</c:v>
                </c:pt>
                <c:pt idx="2320">
                  <c:v>73.2</c:v>
                </c:pt>
                <c:pt idx="2321">
                  <c:v>72.97</c:v>
                </c:pt>
                <c:pt idx="2322">
                  <c:v>74.37</c:v>
                </c:pt>
                <c:pt idx="2323">
                  <c:v>75.67</c:v>
                </c:pt>
                <c:pt idx="2324">
                  <c:v>80.42</c:v>
                </c:pt>
                <c:pt idx="2325">
                  <c:v>80.709999999999994</c:v>
                </c:pt>
                <c:pt idx="2326">
                  <c:v>80.61</c:v>
                </c:pt>
                <c:pt idx="2327">
                  <c:v>80.7</c:v>
                </c:pt>
                <c:pt idx="2328">
                  <c:v>79.739999999999995</c:v>
                </c:pt>
                <c:pt idx="2329">
                  <c:v>81.53</c:v>
                </c:pt>
                <c:pt idx="2330">
                  <c:v>83.26</c:v>
                </c:pt>
                <c:pt idx="2331">
                  <c:v>82.16</c:v>
                </c:pt>
                <c:pt idx="2332">
                  <c:v>82.52</c:v>
                </c:pt>
                <c:pt idx="2333">
                  <c:v>80.83</c:v>
                </c:pt>
                <c:pt idx="2334">
                  <c:v>80.86</c:v>
                </c:pt>
                <c:pt idx="2335">
                  <c:v>79.16</c:v>
                </c:pt>
                <c:pt idx="2336">
                  <c:v>77.290000000000006</c:v>
                </c:pt>
                <c:pt idx="2337">
                  <c:v>77.87</c:v>
                </c:pt>
                <c:pt idx="2338">
                  <c:v>78.760000000000005</c:v>
                </c:pt>
                <c:pt idx="2339">
                  <c:v>77.069999999999993</c:v>
                </c:pt>
                <c:pt idx="2340">
                  <c:v>74.3</c:v>
                </c:pt>
                <c:pt idx="2341">
                  <c:v>74.760000000000005</c:v>
                </c:pt>
                <c:pt idx="2342">
                  <c:v>76.78</c:v>
                </c:pt>
                <c:pt idx="2343">
                  <c:v>75.66</c:v>
                </c:pt>
                <c:pt idx="2344">
                  <c:v>71.66</c:v>
                </c:pt>
                <c:pt idx="2345">
                  <c:v>68.599999999999994</c:v>
                </c:pt>
                <c:pt idx="2346">
                  <c:v>68.56</c:v>
                </c:pt>
                <c:pt idx="2347">
                  <c:v>71.34</c:v>
                </c:pt>
                <c:pt idx="2348">
                  <c:v>73.16</c:v>
                </c:pt>
                <c:pt idx="2349">
                  <c:v>73.709999999999994</c:v>
                </c:pt>
                <c:pt idx="2350">
                  <c:v>72.56</c:v>
                </c:pt>
                <c:pt idx="2351">
                  <c:v>70.87</c:v>
                </c:pt>
                <c:pt idx="2352">
                  <c:v>70.040000000000006</c:v>
                </c:pt>
                <c:pt idx="2353">
                  <c:v>71.11</c:v>
                </c:pt>
                <c:pt idx="2354">
                  <c:v>70.86</c:v>
                </c:pt>
                <c:pt idx="2355">
                  <c:v>72.83</c:v>
                </c:pt>
                <c:pt idx="2356">
                  <c:v>71.86</c:v>
                </c:pt>
                <c:pt idx="2357">
                  <c:v>71.55</c:v>
                </c:pt>
                <c:pt idx="2358">
                  <c:v>71.989999999999995</c:v>
                </c:pt>
                <c:pt idx="2359">
                  <c:v>72.91</c:v>
                </c:pt>
                <c:pt idx="2360">
                  <c:v>74.34</c:v>
                </c:pt>
                <c:pt idx="2361">
                  <c:v>71.83</c:v>
                </c:pt>
                <c:pt idx="2362">
                  <c:v>72.67</c:v>
                </c:pt>
                <c:pt idx="2363">
                  <c:v>69.459999999999994</c:v>
                </c:pt>
                <c:pt idx="2364">
                  <c:v>68.09</c:v>
                </c:pt>
                <c:pt idx="2365">
                  <c:v>70.099999999999994</c:v>
                </c:pt>
                <c:pt idx="2366">
                  <c:v>71.739999999999995</c:v>
                </c:pt>
                <c:pt idx="2367">
                  <c:v>72.150000000000006</c:v>
                </c:pt>
                <c:pt idx="2368">
                  <c:v>71.739999999999995</c:v>
                </c:pt>
                <c:pt idx="2369">
                  <c:v>72.53</c:v>
                </c:pt>
                <c:pt idx="2370">
                  <c:v>71.290000000000006</c:v>
                </c:pt>
                <c:pt idx="2371">
                  <c:v>70.17</c:v>
                </c:pt>
                <c:pt idx="2372">
                  <c:v>67.12</c:v>
                </c:pt>
                <c:pt idx="2373">
                  <c:v>69.42</c:v>
                </c:pt>
                <c:pt idx="2374">
                  <c:v>68.27</c:v>
                </c:pt>
                <c:pt idx="2375">
                  <c:v>70.62</c:v>
                </c:pt>
                <c:pt idx="2376">
                  <c:v>71.78</c:v>
                </c:pt>
                <c:pt idx="2377">
                  <c:v>70.5</c:v>
                </c:pt>
                <c:pt idx="2378">
                  <c:v>72.53</c:v>
                </c:pt>
                <c:pt idx="2379">
                  <c:v>69.510000000000005</c:v>
                </c:pt>
                <c:pt idx="2380">
                  <c:v>69.16</c:v>
                </c:pt>
                <c:pt idx="2381">
                  <c:v>69.37</c:v>
                </c:pt>
                <c:pt idx="2382">
                  <c:v>67.7</c:v>
                </c:pt>
                <c:pt idx="2383">
                  <c:v>69.56</c:v>
                </c:pt>
                <c:pt idx="2384">
                  <c:v>69.86</c:v>
                </c:pt>
                <c:pt idx="2385">
                  <c:v>70.64</c:v>
                </c:pt>
                <c:pt idx="2386">
                  <c:v>69.790000000000006</c:v>
                </c:pt>
                <c:pt idx="2387">
                  <c:v>71.790000000000006</c:v>
                </c:pt>
                <c:pt idx="2388">
                  <c:v>71.8</c:v>
                </c:pt>
                <c:pt idx="2389">
                  <c:v>73.86</c:v>
                </c:pt>
                <c:pt idx="2390">
                  <c:v>72.989999999999995</c:v>
                </c:pt>
                <c:pt idx="2391">
                  <c:v>74.83</c:v>
                </c:pt>
                <c:pt idx="2392">
                  <c:v>75.75</c:v>
                </c:pt>
                <c:pt idx="2393">
                  <c:v>76.89</c:v>
                </c:pt>
                <c:pt idx="2394">
                  <c:v>75.42</c:v>
                </c:pt>
                <c:pt idx="2395">
                  <c:v>74.150000000000006</c:v>
                </c:pt>
                <c:pt idx="2396">
                  <c:v>75.75</c:v>
                </c:pt>
                <c:pt idx="2397">
                  <c:v>75.349999999999994</c:v>
                </c:pt>
                <c:pt idx="2398">
                  <c:v>75.63</c:v>
                </c:pt>
                <c:pt idx="2399">
                  <c:v>77.069999999999993</c:v>
                </c:pt>
                <c:pt idx="2400">
                  <c:v>78.739999999999995</c:v>
                </c:pt>
                <c:pt idx="2401">
                  <c:v>79.63</c:v>
                </c:pt>
                <c:pt idx="2402">
                  <c:v>78.78</c:v>
                </c:pt>
                <c:pt idx="2403">
                  <c:v>80.09</c:v>
                </c:pt>
                <c:pt idx="2404">
                  <c:v>80.58</c:v>
                </c:pt>
                <c:pt idx="2405">
                  <c:v>81.8</c:v>
                </c:pt>
                <c:pt idx="2406">
                  <c:v>81.37</c:v>
                </c:pt>
                <c:pt idx="2407">
                  <c:v>79.489999999999995</c:v>
                </c:pt>
                <c:pt idx="2408">
                  <c:v>81.55</c:v>
                </c:pt>
                <c:pt idx="2409">
                  <c:v>82.82</c:v>
                </c:pt>
                <c:pt idx="2410">
                  <c:v>81.94</c:v>
                </c:pt>
                <c:pt idx="2411">
                  <c:v>82.92</c:v>
                </c:pt>
                <c:pt idx="2412">
                  <c:v>84.4</c:v>
                </c:pt>
                <c:pt idx="2413">
                  <c:v>82.82</c:v>
                </c:pt>
                <c:pt idx="2414">
                  <c:v>83.19</c:v>
                </c:pt>
                <c:pt idx="2415">
                  <c:v>82.51</c:v>
                </c:pt>
                <c:pt idx="2416">
                  <c:v>80.989999999999995</c:v>
                </c:pt>
                <c:pt idx="2417">
                  <c:v>79.38</c:v>
                </c:pt>
                <c:pt idx="2418">
                  <c:v>80.39</c:v>
                </c:pt>
                <c:pt idx="2419">
                  <c:v>81.25</c:v>
                </c:pt>
                <c:pt idx="2420">
                  <c:v>80.72</c:v>
                </c:pt>
                <c:pt idx="2421">
                  <c:v>80.349999999999994</c:v>
                </c:pt>
                <c:pt idx="2422">
                  <c:v>78.89</c:v>
                </c:pt>
                <c:pt idx="2423">
                  <c:v>79.05</c:v>
                </c:pt>
                <c:pt idx="2424">
                  <c:v>79.83</c:v>
                </c:pt>
                <c:pt idx="2425">
                  <c:v>80.099999999999994</c:v>
                </c:pt>
                <c:pt idx="2426">
                  <c:v>81.16</c:v>
                </c:pt>
                <c:pt idx="2427">
                  <c:v>81.63</c:v>
                </c:pt>
                <c:pt idx="2428">
                  <c:v>83.63</c:v>
                </c:pt>
                <c:pt idx="2429">
                  <c:v>85.55</c:v>
                </c:pt>
                <c:pt idx="2430">
                  <c:v>86.69</c:v>
                </c:pt>
                <c:pt idx="2431">
                  <c:v>87.54</c:v>
                </c:pt>
                <c:pt idx="2432">
                  <c:v>86.87</c:v>
                </c:pt>
                <c:pt idx="2433">
                  <c:v>87.51</c:v>
                </c:pt>
                <c:pt idx="2434">
                  <c:v>87.29</c:v>
                </c:pt>
                <c:pt idx="2435">
                  <c:v>88.84</c:v>
                </c:pt>
                <c:pt idx="2436">
                  <c:v>88.52</c:v>
                </c:pt>
                <c:pt idx="2437">
                  <c:v>90.16</c:v>
                </c:pt>
                <c:pt idx="2438">
                  <c:v>90.77</c:v>
                </c:pt>
                <c:pt idx="2439">
                  <c:v>91.48</c:v>
                </c:pt>
                <c:pt idx="2440">
                  <c:v>91.2</c:v>
                </c:pt>
                <c:pt idx="2441">
                  <c:v>90.28</c:v>
                </c:pt>
                <c:pt idx="2442">
                  <c:v>89.63</c:v>
                </c:pt>
                <c:pt idx="2443">
                  <c:v>90.03</c:v>
                </c:pt>
                <c:pt idx="2444">
                  <c:v>89.68</c:v>
                </c:pt>
                <c:pt idx="2445">
                  <c:v>90.39</c:v>
                </c:pt>
                <c:pt idx="2446">
                  <c:v>93.68</c:v>
                </c:pt>
                <c:pt idx="2447">
                  <c:v>91.71</c:v>
                </c:pt>
                <c:pt idx="2448">
                  <c:v>90.79</c:v>
                </c:pt>
                <c:pt idx="2449">
                  <c:v>88.82</c:v>
                </c:pt>
                <c:pt idx="2450">
                  <c:v>89.23</c:v>
                </c:pt>
                <c:pt idx="2451">
                  <c:v>84.22</c:v>
                </c:pt>
                <c:pt idx="2452">
                  <c:v>82.31</c:v>
                </c:pt>
                <c:pt idx="2453">
                  <c:v>82.79</c:v>
                </c:pt>
                <c:pt idx="2454">
                  <c:v>86.38</c:v>
                </c:pt>
                <c:pt idx="2455">
                  <c:v>85.97</c:v>
                </c:pt>
                <c:pt idx="2456">
                  <c:v>83.49</c:v>
                </c:pt>
                <c:pt idx="2457">
                  <c:v>82.91</c:v>
                </c:pt>
                <c:pt idx="2458">
                  <c:v>87.69</c:v>
                </c:pt>
                <c:pt idx="2459">
                  <c:v>86.66</c:v>
                </c:pt>
                <c:pt idx="2460">
                  <c:v>86.66</c:v>
                </c:pt>
                <c:pt idx="2461">
                  <c:v>88.32</c:v>
                </c:pt>
                <c:pt idx="2462">
                  <c:v>89.37</c:v>
                </c:pt>
                <c:pt idx="2463">
                  <c:v>88.75</c:v>
                </c:pt>
                <c:pt idx="2464">
                  <c:v>85.49</c:v>
                </c:pt>
                <c:pt idx="2465">
                  <c:v>83.74</c:v>
                </c:pt>
                <c:pt idx="2466">
                  <c:v>85.39</c:v>
                </c:pt>
                <c:pt idx="2467">
                  <c:v>83.21</c:v>
                </c:pt>
                <c:pt idx="2468">
                  <c:v>85.54</c:v>
                </c:pt>
                <c:pt idx="2469">
                  <c:v>82.31</c:v>
                </c:pt>
                <c:pt idx="2470">
                  <c:v>81.02</c:v>
                </c:pt>
                <c:pt idx="2471">
                  <c:v>80.44</c:v>
                </c:pt>
                <c:pt idx="2472">
                  <c:v>82.46</c:v>
                </c:pt>
                <c:pt idx="2473">
                  <c:v>80.510000000000005</c:v>
                </c:pt>
                <c:pt idx="2474">
                  <c:v>80.819999999999993</c:v>
                </c:pt>
                <c:pt idx="2475">
                  <c:v>77.37</c:v>
                </c:pt>
                <c:pt idx="2476">
                  <c:v>75.33</c:v>
                </c:pt>
                <c:pt idx="2477">
                  <c:v>75.739999999999995</c:v>
                </c:pt>
                <c:pt idx="2478">
                  <c:v>77.17</c:v>
                </c:pt>
                <c:pt idx="2479">
                  <c:v>78.260000000000005</c:v>
                </c:pt>
                <c:pt idx="2480">
                  <c:v>78.260000000000005</c:v>
                </c:pt>
                <c:pt idx="2481">
                  <c:v>76.66</c:v>
                </c:pt>
                <c:pt idx="2482">
                  <c:v>72.900000000000006</c:v>
                </c:pt>
                <c:pt idx="2483">
                  <c:v>75.89</c:v>
                </c:pt>
                <c:pt idx="2484">
                  <c:v>77.599999999999994</c:v>
                </c:pt>
                <c:pt idx="2485">
                  <c:v>77.77</c:v>
                </c:pt>
                <c:pt idx="2486">
                  <c:v>77.099999999999994</c:v>
                </c:pt>
                <c:pt idx="2487">
                  <c:v>76.349999999999994</c:v>
                </c:pt>
                <c:pt idx="2488">
                  <c:v>75.540000000000006</c:v>
                </c:pt>
                <c:pt idx="2489">
                  <c:v>74.86</c:v>
                </c:pt>
                <c:pt idx="2490">
                  <c:v>76.41</c:v>
                </c:pt>
                <c:pt idx="2491">
                  <c:v>77.86</c:v>
                </c:pt>
                <c:pt idx="2492">
                  <c:v>75.959999999999994</c:v>
                </c:pt>
                <c:pt idx="2493">
                  <c:v>74.069999999999993</c:v>
                </c:pt>
                <c:pt idx="2494">
                  <c:v>73.040000000000006</c:v>
                </c:pt>
                <c:pt idx="2495">
                  <c:v>72.319999999999993</c:v>
                </c:pt>
                <c:pt idx="2496">
                  <c:v>69.38</c:v>
                </c:pt>
                <c:pt idx="2497">
                  <c:v>69.34</c:v>
                </c:pt>
                <c:pt idx="2498">
                  <c:v>71.23</c:v>
                </c:pt>
                <c:pt idx="2499">
                  <c:v>71.319999999999993</c:v>
                </c:pt>
                <c:pt idx="2500">
                  <c:v>68.61</c:v>
                </c:pt>
                <c:pt idx="2501">
                  <c:v>69.47</c:v>
                </c:pt>
                <c:pt idx="2502">
                  <c:v>71.58</c:v>
                </c:pt>
                <c:pt idx="2503">
                  <c:v>71.430000000000007</c:v>
                </c:pt>
                <c:pt idx="2504">
                  <c:v>72.47</c:v>
                </c:pt>
                <c:pt idx="2505">
                  <c:v>73.44</c:v>
                </c:pt>
                <c:pt idx="2506">
                  <c:v>74.22</c:v>
                </c:pt>
                <c:pt idx="2507">
                  <c:v>73.89</c:v>
                </c:pt>
                <c:pt idx="2508">
                  <c:v>73.56</c:v>
                </c:pt>
                <c:pt idx="2509">
                  <c:v>75.569999999999993</c:v>
                </c:pt>
                <c:pt idx="2510">
                  <c:v>74.11</c:v>
                </c:pt>
                <c:pt idx="2511">
                  <c:v>71.77</c:v>
                </c:pt>
                <c:pt idx="2512">
                  <c:v>71.650000000000006</c:v>
                </c:pt>
              </c:numCache>
            </c:numRef>
          </c:val>
          <c:smooth val="0"/>
          <c:extLst>
            <c:ext xmlns:c16="http://schemas.microsoft.com/office/drawing/2014/chart" uri="{C3380CC4-5D6E-409C-BE32-E72D297353CC}">
              <c16:uniqueId val="{00000001-037D-4F46-A8D5-60AA19FB2770}"/>
            </c:ext>
          </c:extLst>
        </c:ser>
        <c:dLbls>
          <c:showLegendKey val="0"/>
          <c:showVal val="0"/>
          <c:showCatName val="0"/>
          <c:showSerName val="0"/>
          <c:showPercent val="0"/>
          <c:showBubbleSize val="0"/>
        </c:dLbls>
        <c:smooth val="0"/>
        <c:axId val="1820653312"/>
        <c:axId val="1820658592"/>
      </c:lineChart>
      <c:dateAx>
        <c:axId val="1820653312"/>
        <c:scaling>
          <c:orientation val="minMax"/>
        </c:scaling>
        <c:delete val="0"/>
        <c:axPos val="b"/>
        <c:numFmt formatCode="d\-mmm\-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820658592"/>
        <c:crosses val="autoZero"/>
        <c:auto val="1"/>
        <c:lblOffset val="100"/>
        <c:baseTimeUnit val="days"/>
      </c:dateAx>
      <c:valAx>
        <c:axId val="1820658592"/>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Close Price</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820653312"/>
        <c:crosses val="autoZero"/>
        <c:crossBetween val="between"/>
      </c:valAx>
      <c:spPr>
        <a:noFill/>
        <a:ln>
          <a:noFill/>
        </a:ln>
        <a:effectLst/>
      </c:spPr>
    </c:plotArea>
    <c:legend>
      <c:legendPos val="r"/>
      <c:layout>
        <c:manualLayout>
          <c:xMode val="edge"/>
          <c:yMode val="edge"/>
          <c:x val="0.78587712231337292"/>
          <c:y val="4.7250128588375608E-2"/>
          <c:w val="0.10098172177094805"/>
          <c:h val="9.1468270735223706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Daily Price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v>Forecast</c:v>
          </c:tx>
          <c:spPr>
            <a:ln w="28575" cap="rnd">
              <a:solidFill>
                <a:schemeClr val="accent1"/>
              </a:solidFill>
              <a:round/>
            </a:ln>
            <a:effectLst/>
          </c:spPr>
          <c:marker>
            <c:symbol val="none"/>
          </c:marker>
          <c:cat>
            <c:numRef>
              <c:f>Approach2!$D$4:$D$3034</c:f>
              <c:numCache>
                <c:formatCode>d\-mmm\-yy</c:formatCode>
                <c:ptCount val="3031"/>
                <c:pt idx="0">
                  <c:v>41641</c:v>
                </c:pt>
                <c:pt idx="1">
                  <c:v>41642</c:v>
                </c:pt>
                <c:pt idx="2">
                  <c:v>41645</c:v>
                </c:pt>
                <c:pt idx="3">
                  <c:v>41646</c:v>
                </c:pt>
                <c:pt idx="4">
                  <c:v>41647</c:v>
                </c:pt>
                <c:pt idx="5">
                  <c:v>41648</c:v>
                </c:pt>
                <c:pt idx="6">
                  <c:v>41649</c:v>
                </c:pt>
                <c:pt idx="7">
                  <c:v>41652</c:v>
                </c:pt>
                <c:pt idx="8">
                  <c:v>41653</c:v>
                </c:pt>
                <c:pt idx="9">
                  <c:v>41654</c:v>
                </c:pt>
                <c:pt idx="10">
                  <c:v>41655</c:v>
                </c:pt>
                <c:pt idx="11">
                  <c:v>41656</c:v>
                </c:pt>
                <c:pt idx="12">
                  <c:v>41660</c:v>
                </c:pt>
                <c:pt idx="13">
                  <c:v>41661</c:v>
                </c:pt>
                <c:pt idx="14">
                  <c:v>41662</c:v>
                </c:pt>
                <c:pt idx="15">
                  <c:v>41663</c:v>
                </c:pt>
                <c:pt idx="16">
                  <c:v>41666</c:v>
                </c:pt>
                <c:pt idx="17">
                  <c:v>41667</c:v>
                </c:pt>
                <c:pt idx="18">
                  <c:v>41668</c:v>
                </c:pt>
                <c:pt idx="19">
                  <c:v>41669</c:v>
                </c:pt>
                <c:pt idx="20">
                  <c:v>41670</c:v>
                </c:pt>
                <c:pt idx="21">
                  <c:v>41673</c:v>
                </c:pt>
                <c:pt idx="22">
                  <c:v>41674</c:v>
                </c:pt>
                <c:pt idx="23">
                  <c:v>41675</c:v>
                </c:pt>
                <c:pt idx="24">
                  <c:v>41676</c:v>
                </c:pt>
                <c:pt idx="25">
                  <c:v>41677</c:v>
                </c:pt>
                <c:pt idx="26">
                  <c:v>41680</c:v>
                </c:pt>
                <c:pt idx="27">
                  <c:v>41681</c:v>
                </c:pt>
                <c:pt idx="28">
                  <c:v>41682</c:v>
                </c:pt>
                <c:pt idx="29">
                  <c:v>41683</c:v>
                </c:pt>
                <c:pt idx="30">
                  <c:v>41684</c:v>
                </c:pt>
                <c:pt idx="31">
                  <c:v>41688</c:v>
                </c:pt>
                <c:pt idx="32">
                  <c:v>41689</c:v>
                </c:pt>
                <c:pt idx="33">
                  <c:v>41690</c:v>
                </c:pt>
                <c:pt idx="34">
                  <c:v>41691</c:v>
                </c:pt>
                <c:pt idx="35">
                  <c:v>41694</c:v>
                </c:pt>
                <c:pt idx="36">
                  <c:v>41695</c:v>
                </c:pt>
                <c:pt idx="37">
                  <c:v>41696</c:v>
                </c:pt>
                <c:pt idx="38">
                  <c:v>41697</c:v>
                </c:pt>
                <c:pt idx="39">
                  <c:v>41698</c:v>
                </c:pt>
                <c:pt idx="40">
                  <c:v>41701</c:v>
                </c:pt>
                <c:pt idx="41">
                  <c:v>41702</c:v>
                </c:pt>
                <c:pt idx="42">
                  <c:v>41703</c:v>
                </c:pt>
                <c:pt idx="43">
                  <c:v>41704</c:v>
                </c:pt>
                <c:pt idx="44">
                  <c:v>41705</c:v>
                </c:pt>
                <c:pt idx="45">
                  <c:v>41708</c:v>
                </c:pt>
                <c:pt idx="46">
                  <c:v>41709</c:v>
                </c:pt>
                <c:pt idx="47">
                  <c:v>41710</c:v>
                </c:pt>
                <c:pt idx="48">
                  <c:v>41711</c:v>
                </c:pt>
                <c:pt idx="49">
                  <c:v>41712</c:v>
                </c:pt>
                <c:pt idx="50">
                  <c:v>41715</c:v>
                </c:pt>
                <c:pt idx="51">
                  <c:v>41716</c:v>
                </c:pt>
                <c:pt idx="52">
                  <c:v>41717</c:v>
                </c:pt>
                <c:pt idx="53">
                  <c:v>41718</c:v>
                </c:pt>
                <c:pt idx="54">
                  <c:v>41719</c:v>
                </c:pt>
                <c:pt idx="55">
                  <c:v>41722</c:v>
                </c:pt>
                <c:pt idx="56">
                  <c:v>41723</c:v>
                </c:pt>
                <c:pt idx="57">
                  <c:v>41724</c:v>
                </c:pt>
                <c:pt idx="58">
                  <c:v>41725</c:v>
                </c:pt>
                <c:pt idx="59">
                  <c:v>41726</c:v>
                </c:pt>
                <c:pt idx="60">
                  <c:v>41729</c:v>
                </c:pt>
                <c:pt idx="61">
                  <c:v>41730</c:v>
                </c:pt>
                <c:pt idx="62">
                  <c:v>41731</c:v>
                </c:pt>
                <c:pt idx="63">
                  <c:v>41732</c:v>
                </c:pt>
                <c:pt idx="64">
                  <c:v>41733</c:v>
                </c:pt>
                <c:pt idx="65">
                  <c:v>41736</c:v>
                </c:pt>
                <c:pt idx="66">
                  <c:v>41737</c:v>
                </c:pt>
                <c:pt idx="67">
                  <c:v>41738</c:v>
                </c:pt>
                <c:pt idx="68">
                  <c:v>41739</c:v>
                </c:pt>
                <c:pt idx="69">
                  <c:v>41740</c:v>
                </c:pt>
                <c:pt idx="70">
                  <c:v>41743</c:v>
                </c:pt>
                <c:pt idx="71">
                  <c:v>41744</c:v>
                </c:pt>
                <c:pt idx="72">
                  <c:v>41745</c:v>
                </c:pt>
                <c:pt idx="73">
                  <c:v>41746</c:v>
                </c:pt>
                <c:pt idx="74">
                  <c:v>41750</c:v>
                </c:pt>
                <c:pt idx="75">
                  <c:v>41751</c:v>
                </c:pt>
                <c:pt idx="76">
                  <c:v>41752</c:v>
                </c:pt>
                <c:pt idx="77">
                  <c:v>41753</c:v>
                </c:pt>
                <c:pt idx="78">
                  <c:v>41754</c:v>
                </c:pt>
                <c:pt idx="79">
                  <c:v>41757</c:v>
                </c:pt>
                <c:pt idx="80">
                  <c:v>41758</c:v>
                </c:pt>
                <c:pt idx="81">
                  <c:v>41759</c:v>
                </c:pt>
                <c:pt idx="82">
                  <c:v>41760</c:v>
                </c:pt>
                <c:pt idx="83">
                  <c:v>41761</c:v>
                </c:pt>
                <c:pt idx="84">
                  <c:v>41764</c:v>
                </c:pt>
                <c:pt idx="85">
                  <c:v>41765</c:v>
                </c:pt>
                <c:pt idx="86">
                  <c:v>41766</c:v>
                </c:pt>
                <c:pt idx="87">
                  <c:v>41767</c:v>
                </c:pt>
                <c:pt idx="88">
                  <c:v>41768</c:v>
                </c:pt>
                <c:pt idx="89">
                  <c:v>41771</c:v>
                </c:pt>
                <c:pt idx="90">
                  <c:v>41772</c:v>
                </c:pt>
                <c:pt idx="91">
                  <c:v>41773</c:v>
                </c:pt>
                <c:pt idx="92">
                  <c:v>41774</c:v>
                </c:pt>
                <c:pt idx="93">
                  <c:v>41775</c:v>
                </c:pt>
                <c:pt idx="94">
                  <c:v>41778</c:v>
                </c:pt>
                <c:pt idx="95">
                  <c:v>41779</c:v>
                </c:pt>
                <c:pt idx="96">
                  <c:v>41780</c:v>
                </c:pt>
                <c:pt idx="97">
                  <c:v>41781</c:v>
                </c:pt>
                <c:pt idx="98">
                  <c:v>41782</c:v>
                </c:pt>
                <c:pt idx="99">
                  <c:v>41786</c:v>
                </c:pt>
                <c:pt idx="100">
                  <c:v>41787</c:v>
                </c:pt>
                <c:pt idx="101">
                  <c:v>41788</c:v>
                </c:pt>
                <c:pt idx="102">
                  <c:v>41789</c:v>
                </c:pt>
                <c:pt idx="103">
                  <c:v>41792</c:v>
                </c:pt>
                <c:pt idx="104">
                  <c:v>41793</c:v>
                </c:pt>
                <c:pt idx="105">
                  <c:v>41794</c:v>
                </c:pt>
                <c:pt idx="106">
                  <c:v>41795</c:v>
                </c:pt>
                <c:pt idx="107">
                  <c:v>41796</c:v>
                </c:pt>
                <c:pt idx="108">
                  <c:v>41799</c:v>
                </c:pt>
                <c:pt idx="109">
                  <c:v>41800</c:v>
                </c:pt>
                <c:pt idx="110">
                  <c:v>41801</c:v>
                </c:pt>
                <c:pt idx="111">
                  <c:v>41802</c:v>
                </c:pt>
                <c:pt idx="112">
                  <c:v>41803</c:v>
                </c:pt>
                <c:pt idx="113">
                  <c:v>41806</c:v>
                </c:pt>
                <c:pt idx="114">
                  <c:v>41807</c:v>
                </c:pt>
                <c:pt idx="115">
                  <c:v>41808</c:v>
                </c:pt>
                <c:pt idx="116">
                  <c:v>41809</c:v>
                </c:pt>
                <c:pt idx="117">
                  <c:v>41810</c:v>
                </c:pt>
                <c:pt idx="118">
                  <c:v>41813</c:v>
                </c:pt>
                <c:pt idx="119">
                  <c:v>41814</c:v>
                </c:pt>
                <c:pt idx="120">
                  <c:v>41815</c:v>
                </c:pt>
                <c:pt idx="121">
                  <c:v>41816</c:v>
                </c:pt>
                <c:pt idx="122">
                  <c:v>41817</c:v>
                </c:pt>
                <c:pt idx="123">
                  <c:v>41820</c:v>
                </c:pt>
                <c:pt idx="124">
                  <c:v>41821</c:v>
                </c:pt>
                <c:pt idx="125">
                  <c:v>41822</c:v>
                </c:pt>
                <c:pt idx="126">
                  <c:v>41823</c:v>
                </c:pt>
                <c:pt idx="127">
                  <c:v>41827</c:v>
                </c:pt>
                <c:pt idx="128">
                  <c:v>41828</c:v>
                </c:pt>
                <c:pt idx="129">
                  <c:v>41829</c:v>
                </c:pt>
                <c:pt idx="130">
                  <c:v>41830</c:v>
                </c:pt>
                <c:pt idx="131">
                  <c:v>41831</c:v>
                </c:pt>
                <c:pt idx="132">
                  <c:v>41834</c:v>
                </c:pt>
                <c:pt idx="133">
                  <c:v>41835</c:v>
                </c:pt>
                <c:pt idx="134">
                  <c:v>41836</c:v>
                </c:pt>
                <c:pt idx="135">
                  <c:v>41837</c:v>
                </c:pt>
                <c:pt idx="136">
                  <c:v>41838</c:v>
                </c:pt>
                <c:pt idx="137">
                  <c:v>41841</c:v>
                </c:pt>
                <c:pt idx="138">
                  <c:v>41842</c:v>
                </c:pt>
                <c:pt idx="139">
                  <c:v>41843</c:v>
                </c:pt>
                <c:pt idx="140">
                  <c:v>41844</c:v>
                </c:pt>
                <c:pt idx="141">
                  <c:v>41845</c:v>
                </c:pt>
                <c:pt idx="142">
                  <c:v>41848</c:v>
                </c:pt>
                <c:pt idx="143">
                  <c:v>41849</c:v>
                </c:pt>
                <c:pt idx="144">
                  <c:v>41850</c:v>
                </c:pt>
                <c:pt idx="145">
                  <c:v>41851</c:v>
                </c:pt>
                <c:pt idx="146">
                  <c:v>41852</c:v>
                </c:pt>
                <c:pt idx="147">
                  <c:v>41855</c:v>
                </c:pt>
                <c:pt idx="148">
                  <c:v>41856</c:v>
                </c:pt>
                <c:pt idx="149">
                  <c:v>41857</c:v>
                </c:pt>
                <c:pt idx="150">
                  <c:v>41858</c:v>
                </c:pt>
                <c:pt idx="151">
                  <c:v>41859</c:v>
                </c:pt>
                <c:pt idx="152">
                  <c:v>41862</c:v>
                </c:pt>
                <c:pt idx="153">
                  <c:v>41863</c:v>
                </c:pt>
                <c:pt idx="154">
                  <c:v>41864</c:v>
                </c:pt>
                <c:pt idx="155">
                  <c:v>41865</c:v>
                </c:pt>
                <c:pt idx="156">
                  <c:v>41866</c:v>
                </c:pt>
                <c:pt idx="157">
                  <c:v>41869</c:v>
                </c:pt>
                <c:pt idx="158">
                  <c:v>41870</c:v>
                </c:pt>
                <c:pt idx="159">
                  <c:v>41871</c:v>
                </c:pt>
                <c:pt idx="160">
                  <c:v>41872</c:v>
                </c:pt>
                <c:pt idx="161">
                  <c:v>41873</c:v>
                </c:pt>
                <c:pt idx="162">
                  <c:v>41876</c:v>
                </c:pt>
                <c:pt idx="163">
                  <c:v>41877</c:v>
                </c:pt>
                <c:pt idx="164">
                  <c:v>41878</c:v>
                </c:pt>
                <c:pt idx="165">
                  <c:v>41879</c:v>
                </c:pt>
                <c:pt idx="166">
                  <c:v>41880</c:v>
                </c:pt>
                <c:pt idx="167">
                  <c:v>41884</c:v>
                </c:pt>
                <c:pt idx="168">
                  <c:v>41885</c:v>
                </c:pt>
                <c:pt idx="169">
                  <c:v>41886</c:v>
                </c:pt>
                <c:pt idx="170">
                  <c:v>41887</c:v>
                </c:pt>
                <c:pt idx="171">
                  <c:v>41890</c:v>
                </c:pt>
                <c:pt idx="172">
                  <c:v>41891</c:v>
                </c:pt>
                <c:pt idx="173">
                  <c:v>41892</c:v>
                </c:pt>
                <c:pt idx="174">
                  <c:v>41893</c:v>
                </c:pt>
                <c:pt idx="175">
                  <c:v>41894</c:v>
                </c:pt>
                <c:pt idx="176">
                  <c:v>41897</c:v>
                </c:pt>
                <c:pt idx="177">
                  <c:v>41898</c:v>
                </c:pt>
                <c:pt idx="178">
                  <c:v>41899</c:v>
                </c:pt>
                <c:pt idx="179">
                  <c:v>41900</c:v>
                </c:pt>
                <c:pt idx="180">
                  <c:v>41901</c:v>
                </c:pt>
                <c:pt idx="181">
                  <c:v>41904</c:v>
                </c:pt>
                <c:pt idx="182">
                  <c:v>41905</c:v>
                </c:pt>
                <c:pt idx="183">
                  <c:v>41906</c:v>
                </c:pt>
                <c:pt idx="184">
                  <c:v>41907</c:v>
                </c:pt>
                <c:pt idx="185">
                  <c:v>41908</c:v>
                </c:pt>
                <c:pt idx="186">
                  <c:v>41911</c:v>
                </c:pt>
                <c:pt idx="187">
                  <c:v>41912</c:v>
                </c:pt>
                <c:pt idx="188">
                  <c:v>41913</c:v>
                </c:pt>
                <c:pt idx="189">
                  <c:v>41914</c:v>
                </c:pt>
                <c:pt idx="190">
                  <c:v>41915</c:v>
                </c:pt>
                <c:pt idx="191">
                  <c:v>41918</c:v>
                </c:pt>
                <c:pt idx="192">
                  <c:v>41919</c:v>
                </c:pt>
                <c:pt idx="193">
                  <c:v>41920</c:v>
                </c:pt>
                <c:pt idx="194">
                  <c:v>41921</c:v>
                </c:pt>
                <c:pt idx="195">
                  <c:v>41922</c:v>
                </c:pt>
                <c:pt idx="196">
                  <c:v>41925</c:v>
                </c:pt>
                <c:pt idx="197">
                  <c:v>41926</c:v>
                </c:pt>
                <c:pt idx="198">
                  <c:v>41927</c:v>
                </c:pt>
                <c:pt idx="199">
                  <c:v>41928</c:v>
                </c:pt>
                <c:pt idx="200">
                  <c:v>41929</c:v>
                </c:pt>
                <c:pt idx="201">
                  <c:v>41932</c:v>
                </c:pt>
                <c:pt idx="202">
                  <c:v>41933</c:v>
                </c:pt>
                <c:pt idx="203">
                  <c:v>41934</c:v>
                </c:pt>
                <c:pt idx="204">
                  <c:v>41935</c:v>
                </c:pt>
                <c:pt idx="205">
                  <c:v>41936</c:v>
                </c:pt>
                <c:pt idx="206">
                  <c:v>41939</c:v>
                </c:pt>
                <c:pt idx="207">
                  <c:v>41940</c:v>
                </c:pt>
                <c:pt idx="208">
                  <c:v>41941</c:v>
                </c:pt>
                <c:pt idx="209">
                  <c:v>41942</c:v>
                </c:pt>
                <c:pt idx="210">
                  <c:v>41943</c:v>
                </c:pt>
                <c:pt idx="211">
                  <c:v>41946</c:v>
                </c:pt>
                <c:pt idx="212">
                  <c:v>41947</c:v>
                </c:pt>
                <c:pt idx="213">
                  <c:v>41948</c:v>
                </c:pt>
                <c:pt idx="214">
                  <c:v>41949</c:v>
                </c:pt>
                <c:pt idx="215">
                  <c:v>41950</c:v>
                </c:pt>
                <c:pt idx="216">
                  <c:v>41953</c:v>
                </c:pt>
                <c:pt idx="217">
                  <c:v>41954</c:v>
                </c:pt>
                <c:pt idx="218">
                  <c:v>41955</c:v>
                </c:pt>
                <c:pt idx="219">
                  <c:v>41956</c:v>
                </c:pt>
                <c:pt idx="220">
                  <c:v>41957</c:v>
                </c:pt>
                <c:pt idx="221">
                  <c:v>41960</c:v>
                </c:pt>
                <c:pt idx="222">
                  <c:v>41961</c:v>
                </c:pt>
                <c:pt idx="223">
                  <c:v>41962</c:v>
                </c:pt>
                <c:pt idx="224">
                  <c:v>41963</c:v>
                </c:pt>
                <c:pt idx="225">
                  <c:v>41964</c:v>
                </c:pt>
                <c:pt idx="226">
                  <c:v>41967</c:v>
                </c:pt>
                <c:pt idx="227">
                  <c:v>41968</c:v>
                </c:pt>
                <c:pt idx="228">
                  <c:v>41969</c:v>
                </c:pt>
                <c:pt idx="229">
                  <c:v>41971</c:v>
                </c:pt>
                <c:pt idx="230">
                  <c:v>41974</c:v>
                </c:pt>
                <c:pt idx="231">
                  <c:v>41975</c:v>
                </c:pt>
                <c:pt idx="232">
                  <c:v>41976</c:v>
                </c:pt>
                <c:pt idx="233">
                  <c:v>41977</c:v>
                </c:pt>
                <c:pt idx="234">
                  <c:v>41978</c:v>
                </c:pt>
                <c:pt idx="235">
                  <c:v>41981</c:v>
                </c:pt>
                <c:pt idx="236">
                  <c:v>41982</c:v>
                </c:pt>
                <c:pt idx="237">
                  <c:v>41983</c:v>
                </c:pt>
                <c:pt idx="238">
                  <c:v>41984</c:v>
                </c:pt>
                <c:pt idx="239">
                  <c:v>41985</c:v>
                </c:pt>
                <c:pt idx="240">
                  <c:v>41988</c:v>
                </c:pt>
                <c:pt idx="241">
                  <c:v>41989</c:v>
                </c:pt>
                <c:pt idx="242">
                  <c:v>41990</c:v>
                </c:pt>
                <c:pt idx="243">
                  <c:v>41991</c:v>
                </c:pt>
                <c:pt idx="244">
                  <c:v>41992</c:v>
                </c:pt>
                <c:pt idx="245">
                  <c:v>41995</c:v>
                </c:pt>
                <c:pt idx="246">
                  <c:v>41996</c:v>
                </c:pt>
                <c:pt idx="247">
                  <c:v>41997</c:v>
                </c:pt>
                <c:pt idx="248">
                  <c:v>41999</c:v>
                </c:pt>
                <c:pt idx="249">
                  <c:v>42002</c:v>
                </c:pt>
                <c:pt idx="250">
                  <c:v>42003</c:v>
                </c:pt>
                <c:pt idx="251">
                  <c:v>42004</c:v>
                </c:pt>
                <c:pt idx="252">
                  <c:v>42006</c:v>
                </c:pt>
                <c:pt idx="253">
                  <c:v>42009</c:v>
                </c:pt>
                <c:pt idx="254">
                  <c:v>42010</c:v>
                </c:pt>
                <c:pt idx="255">
                  <c:v>42011</c:v>
                </c:pt>
                <c:pt idx="256">
                  <c:v>42012</c:v>
                </c:pt>
                <c:pt idx="257">
                  <c:v>42013</c:v>
                </c:pt>
                <c:pt idx="258">
                  <c:v>42016</c:v>
                </c:pt>
                <c:pt idx="259">
                  <c:v>42017</c:v>
                </c:pt>
                <c:pt idx="260">
                  <c:v>42018</c:v>
                </c:pt>
                <c:pt idx="261">
                  <c:v>42019</c:v>
                </c:pt>
                <c:pt idx="262">
                  <c:v>42020</c:v>
                </c:pt>
                <c:pt idx="263">
                  <c:v>42024</c:v>
                </c:pt>
                <c:pt idx="264">
                  <c:v>42025</c:v>
                </c:pt>
                <c:pt idx="265">
                  <c:v>42026</c:v>
                </c:pt>
                <c:pt idx="266">
                  <c:v>42027</c:v>
                </c:pt>
                <c:pt idx="267">
                  <c:v>42030</c:v>
                </c:pt>
                <c:pt idx="268">
                  <c:v>42031</c:v>
                </c:pt>
                <c:pt idx="269">
                  <c:v>42032</c:v>
                </c:pt>
                <c:pt idx="270">
                  <c:v>42033</c:v>
                </c:pt>
                <c:pt idx="271">
                  <c:v>42034</c:v>
                </c:pt>
                <c:pt idx="272">
                  <c:v>42037</c:v>
                </c:pt>
                <c:pt idx="273">
                  <c:v>42038</c:v>
                </c:pt>
                <c:pt idx="274">
                  <c:v>42039</c:v>
                </c:pt>
                <c:pt idx="275">
                  <c:v>42040</c:v>
                </c:pt>
                <c:pt idx="276">
                  <c:v>42041</c:v>
                </c:pt>
                <c:pt idx="277">
                  <c:v>42044</c:v>
                </c:pt>
                <c:pt idx="278">
                  <c:v>42045</c:v>
                </c:pt>
                <c:pt idx="279">
                  <c:v>42046</c:v>
                </c:pt>
                <c:pt idx="280">
                  <c:v>42047</c:v>
                </c:pt>
                <c:pt idx="281">
                  <c:v>42048</c:v>
                </c:pt>
                <c:pt idx="282">
                  <c:v>42052</c:v>
                </c:pt>
                <c:pt idx="283">
                  <c:v>42053</c:v>
                </c:pt>
                <c:pt idx="284">
                  <c:v>42054</c:v>
                </c:pt>
                <c:pt idx="285">
                  <c:v>42055</c:v>
                </c:pt>
                <c:pt idx="286">
                  <c:v>42058</c:v>
                </c:pt>
                <c:pt idx="287">
                  <c:v>42059</c:v>
                </c:pt>
                <c:pt idx="288">
                  <c:v>42060</c:v>
                </c:pt>
                <c:pt idx="289">
                  <c:v>42061</c:v>
                </c:pt>
                <c:pt idx="290">
                  <c:v>42062</c:v>
                </c:pt>
                <c:pt idx="291">
                  <c:v>42065</c:v>
                </c:pt>
                <c:pt idx="292">
                  <c:v>42066</c:v>
                </c:pt>
                <c:pt idx="293">
                  <c:v>42067</c:v>
                </c:pt>
                <c:pt idx="294">
                  <c:v>42068</c:v>
                </c:pt>
                <c:pt idx="295">
                  <c:v>42069</c:v>
                </c:pt>
                <c:pt idx="296">
                  <c:v>42072</c:v>
                </c:pt>
                <c:pt idx="297">
                  <c:v>42073</c:v>
                </c:pt>
                <c:pt idx="298">
                  <c:v>42074</c:v>
                </c:pt>
                <c:pt idx="299">
                  <c:v>42075</c:v>
                </c:pt>
                <c:pt idx="300">
                  <c:v>42076</c:v>
                </c:pt>
                <c:pt idx="301">
                  <c:v>42079</c:v>
                </c:pt>
                <c:pt idx="302">
                  <c:v>42080</c:v>
                </c:pt>
                <c:pt idx="303">
                  <c:v>42081</c:v>
                </c:pt>
                <c:pt idx="304">
                  <c:v>42082</c:v>
                </c:pt>
                <c:pt idx="305">
                  <c:v>42083</c:v>
                </c:pt>
                <c:pt idx="306">
                  <c:v>42086</c:v>
                </c:pt>
                <c:pt idx="307">
                  <c:v>42087</c:v>
                </c:pt>
                <c:pt idx="308">
                  <c:v>42088</c:v>
                </c:pt>
                <c:pt idx="309">
                  <c:v>42089</c:v>
                </c:pt>
                <c:pt idx="310">
                  <c:v>42090</c:v>
                </c:pt>
                <c:pt idx="311">
                  <c:v>42093</c:v>
                </c:pt>
                <c:pt idx="312">
                  <c:v>42094</c:v>
                </c:pt>
                <c:pt idx="313">
                  <c:v>42095</c:v>
                </c:pt>
                <c:pt idx="314">
                  <c:v>42096</c:v>
                </c:pt>
                <c:pt idx="315">
                  <c:v>42100</c:v>
                </c:pt>
                <c:pt idx="316">
                  <c:v>42101</c:v>
                </c:pt>
                <c:pt idx="317">
                  <c:v>42102</c:v>
                </c:pt>
                <c:pt idx="318">
                  <c:v>42103</c:v>
                </c:pt>
                <c:pt idx="319">
                  <c:v>42104</c:v>
                </c:pt>
                <c:pt idx="320">
                  <c:v>42107</c:v>
                </c:pt>
                <c:pt idx="321">
                  <c:v>42108</c:v>
                </c:pt>
                <c:pt idx="322">
                  <c:v>42109</c:v>
                </c:pt>
                <c:pt idx="323">
                  <c:v>42110</c:v>
                </c:pt>
                <c:pt idx="324">
                  <c:v>42111</c:v>
                </c:pt>
                <c:pt idx="325">
                  <c:v>42114</c:v>
                </c:pt>
                <c:pt idx="326">
                  <c:v>42115</c:v>
                </c:pt>
                <c:pt idx="327">
                  <c:v>42116</c:v>
                </c:pt>
                <c:pt idx="328">
                  <c:v>42117</c:v>
                </c:pt>
                <c:pt idx="329">
                  <c:v>42118</c:v>
                </c:pt>
                <c:pt idx="330">
                  <c:v>42121</c:v>
                </c:pt>
                <c:pt idx="331">
                  <c:v>42122</c:v>
                </c:pt>
                <c:pt idx="332">
                  <c:v>42123</c:v>
                </c:pt>
                <c:pt idx="333">
                  <c:v>42124</c:v>
                </c:pt>
                <c:pt idx="334">
                  <c:v>42125</c:v>
                </c:pt>
                <c:pt idx="335">
                  <c:v>42128</c:v>
                </c:pt>
                <c:pt idx="336">
                  <c:v>42129</c:v>
                </c:pt>
                <c:pt idx="337">
                  <c:v>42130</c:v>
                </c:pt>
                <c:pt idx="338">
                  <c:v>42131</c:v>
                </c:pt>
                <c:pt idx="339">
                  <c:v>42132</c:v>
                </c:pt>
                <c:pt idx="340">
                  <c:v>42135</c:v>
                </c:pt>
                <c:pt idx="341">
                  <c:v>42136</c:v>
                </c:pt>
                <c:pt idx="342">
                  <c:v>42137</c:v>
                </c:pt>
                <c:pt idx="343">
                  <c:v>42138</c:v>
                </c:pt>
                <c:pt idx="344">
                  <c:v>42139</c:v>
                </c:pt>
                <c:pt idx="345">
                  <c:v>42142</c:v>
                </c:pt>
                <c:pt idx="346">
                  <c:v>42143</c:v>
                </c:pt>
                <c:pt idx="347">
                  <c:v>42144</c:v>
                </c:pt>
                <c:pt idx="348">
                  <c:v>42145</c:v>
                </c:pt>
                <c:pt idx="349">
                  <c:v>42146</c:v>
                </c:pt>
                <c:pt idx="350">
                  <c:v>42150</c:v>
                </c:pt>
                <c:pt idx="351">
                  <c:v>42151</c:v>
                </c:pt>
                <c:pt idx="352">
                  <c:v>42152</c:v>
                </c:pt>
                <c:pt idx="353">
                  <c:v>42153</c:v>
                </c:pt>
                <c:pt idx="354">
                  <c:v>42156</c:v>
                </c:pt>
                <c:pt idx="355">
                  <c:v>42157</c:v>
                </c:pt>
                <c:pt idx="356">
                  <c:v>42158</c:v>
                </c:pt>
                <c:pt idx="357">
                  <c:v>42159</c:v>
                </c:pt>
                <c:pt idx="358">
                  <c:v>42160</c:v>
                </c:pt>
                <c:pt idx="359">
                  <c:v>42163</c:v>
                </c:pt>
                <c:pt idx="360">
                  <c:v>42164</c:v>
                </c:pt>
                <c:pt idx="361">
                  <c:v>42165</c:v>
                </c:pt>
                <c:pt idx="362">
                  <c:v>42166</c:v>
                </c:pt>
                <c:pt idx="363">
                  <c:v>42167</c:v>
                </c:pt>
                <c:pt idx="364">
                  <c:v>42170</c:v>
                </c:pt>
                <c:pt idx="365">
                  <c:v>42171</c:v>
                </c:pt>
                <c:pt idx="366">
                  <c:v>42172</c:v>
                </c:pt>
                <c:pt idx="367">
                  <c:v>42173</c:v>
                </c:pt>
                <c:pt idx="368">
                  <c:v>42174</c:v>
                </c:pt>
                <c:pt idx="369">
                  <c:v>42177</c:v>
                </c:pt>
                <c:pt idx="370">
                  <c:v>42178</c:v>
                </c:pt>
                <c:pt idx="371">
                  <c:v>42179</c:v>
                </c:pt>
                <c:pt idx="372">
                  <c:v>42180</c:v>
                </c:pt>
                <c:pt idx="373">
                  <c:v>42181</c:v>
                </c:pt>
                <c:pt idx="374">
                  <c:v>42184</c:v>
                </c:pt>
                <c:pt idx="375">
                  <c:v>42185</c:v>
                </c:pt>
                <c:pt idx="376">
                  <c:v>42186</c:v>
                </c:pt>
                <c:pt idx="377">
                  <c:v>42187</c:v>
                </c:pt>
                <c:pt idx="378">
                  <c:v>42191</c:v>
                </c:pt>
                <c:pt idx="379">
                  <c:v>42192</c:v>
                </c:pt>
                <c:pt idx="380">
                  <c:v>42193</c:v>
                </c:pt>
                <c:pt idx="381">
                  <c:v>42194</c:v>
                </c:pt>
                <c:pt idx="382">
                  <c:v>42195</c:v>
                </c:pt>
                <c:pt idx="383">
                  <c:v>42198</c:v>
                </c:pt>
                <c:pt idx="384">
                  <c:v>42199</c:v>
                </c:pt>
                <c:pt idx="385">
                  <c:v>42200</c:v>
                </c:pt>
                <c:pt idx="386">
                  <c:v>42201</c:v>
                </c:pt>
                <c:pt idx="387">
                  <c:v>42202</c:v>
                </c:pt>
                <c:pt idx="388">
                  <c:v>42205</c:v>
                </c:pt>
                <c:pt idx="389">
                  <c:v>42206</c:v>
                </c:pt>
                <c:pt idx="390">
                  <c:v>42207</c:v>
                </c:pt>
                <c:pt idx="391">
                  <c:v>42208</c:v>
                </c:pt>
                <c:pt idx="392">
                  <c:v>42209</c:v>
                </c:pt>
                <c:pt idx="393">
                  <c:v>42212</c:v>
                </c:pt>
                <c:pt idx="394">
                  <c:v>42213</c:v>
                </c:pt>
                <c:pt idx="395">
                  <c:v>42214</c:v>
                </c:pt>
                <c:pt idx="396">
                  <c:v>42215</c:v>
                </c:pt>
                <c:pt idx="397">
                  <c:v>42216</c:v>
                </c:pt>
                <c:pt idx="398">
                  <c:v>42219</c:v>
                </c:pt>
                <c:pt idx="399">
                  <c:v>42220</c:v>
                </c:pt>
                <c:pt idx="400">
                  <c:v>42221</c:v>
                </c:pt>
                <c:pt idx="401">
                  <c:v>42222</c:v>
                </c:pt>
                <c:pt idx="402">
                  <c:v>42223</c:v>
                </c:pt>
                <c:pt idx="403">
                  <c:v>42226</c:v>
                </c:pt>
                <c:pt idx="404">
                  <c:v>42227</c:v>
                </c:pt>
                <c:pt idx="405">
                  <c:v>42228</c:v>
                </c:pt>
                <c:pt idx="406">
                  <c:v>42229</c:v>
                </c:pt>
                <c:pt idx="407">
                  <c:v>42230</c:v>
                </c:pt>
                <c:pt idx="408">
                  <c:v>42233</c:v>
                </c:pt>
                <c:pt idx="409">
                  <c:v>42234</c:v>
                </c:pt>
                <c:pt idx="410">
                  <c:v>42235</c:v>
                </c:pt>
                <c:pt idx="411">
                  <c:v>42236</c:v>
                </c:pt>
                <c:pt idx="412">
                  <c:v>42237</c:v>
                </c:pt>
                <c:pt idx="413">
                  <c:v>42240</c:v>
                </c:pt>
                <c:pt idx="414">
                  <c:v>42241</c:v>
                </c:pt>
                <c:pt idx="415">
                  <c:v>42242</c:v>
                </c:pt>
                <c:pt idx="416">
                  <c:v>42243</c:v>
                </c:pt>
                <c:pt idx="417">
                  <c:v>42244</c:v>
                </c:pt>
                <c:pt idx="418">
                  <c:v>42247</c:v>
                </c:pt>
                <c:pt idx="419">
                  <c:v>42248</c:v>
                </c:pt>
                <c:pt idx="420">
                  <c:v>42249</c:v>
                </c:pt>
                <c:pt idx="421">
                  <c:v>42250</c:v>
                </c:pt>
                <c:pt idx="422">
                  <c:v>42251</c:v>
                </c:pt>
                <c:pt idx="423">
                  <c:v>42255</c:v>
                </c:pt>
                <c:pt idx="424">
                  <c:v>42256</c:v>
                </c:pt>
                <c:pt idx="425">
                  <c:v>42257</c:v>
                </c:pt>
                <c:pt idx="426">
                  <c:v>42258</c:v>
                </c:pt>
                <c:pt idx="427">
                  <c:v>42261</c:v>
                </c:pt>
                <c:pt idx="428">
                  <c:v>42262</c:v>
                </c:pt>
                <c:pt idx="429">
                  <c:v>42263</c:v>
                </c:pt>
                <c:pt idx="430">
                  <c:v>42264</c:v>
                </c:pt>
                <c:pt idx="431">
                  <c:v>42265</c:v>
                </c:pt>
                <c:pt idx="432">
                  <c:v>42268</c:v>
                </c:pt>
                <c:pt idx="433">
                  <c:v>42269</c:v>
                </c:pt>
                <c:pt idx="434">
                  <c:v>42270</c:v>
                </c:pt>
                <c:pt idx="435">
                  <c:v>42271</c:v>
                </c:pt>
                <c:pt idx="436">
                  <c:v>42272</c:v>
                </c:pt>
                <c:pt idx="437">
                  <c:v>42275</c:v>
                </c:pt>
                <c:pt idx="438">
                  <c:v>42276</c:v>
                </c:pt>
                <c:pt idx="439">
                  <c:v>42277</c:v>
                </c:pt>
                <c:pt idx="440">
                  <c:v>42278</c:v>
                </c:pt>
                <c:pt idx="441">
                  <c:v>42279</c:v>
                </c:pt>
                <c:pt idx="442">
                  <c:v>42282</c:v>
                </c:pt>
                <c:pt idx="443">
                  <c:v>42283</c:v>
                </c:pt>
                <c:pt idx="444">
                  <c:v>42284</c:v>
                </c:pt>
                <c:pt idx="445">
                  <c:v>42285</c:v>
                </c:pt>
                <c:pt idx="446">
                  <c:v>42286</c:v>
                </c:pt>
                <c:pt idx="447">
                  <c:v>42289</c:v>
                </c:pt>
                <c:pt idx="448">
                  <c:v>42290</c:v>
                </c:pt>
                <c:pt idx="449">
                  <c:v>42291</c:v>
                </c:pt>
                <c:pt idx="450">
                  <c:v>42292</c:v>
                </c:pt>
                <c:pt idx="451">
                  <c:v>42293</c:v>
                </c:pt>
                <c:pt idx="452">
                  <c:v>42296</c:v>
                </c:pt>
                <c:pt idx="453">
                  <c:v>42297</c:v>
                </c:pt>
                <c:pt idx="454">
                  <c:v>42298</c:v>
                </c:pt>
                <c:pt idx="455">
                  <c:v>42299</c:v>
                </c:pt>
                <c:pt idx="456">
                  <c:v>42300</c:v>
                </c:pt>
                <c:pt idx="457">
                  <c:v>42303</c:v>
                </c:pt>
                <c:pt idx="458">
                  <c:v>42304</c:v>
                </c:pt>
                <c:pt idx="459">
                  <c:v>42305</c:v>
                </c:pt>
                <c:pt idx="460">
                  <c:v>42306</c:v>
                </c:pt>
                <c:pt idx="461">
                  <c:v>42307</c:v>
                </c:pt>
                <c:pt idx="462">
                  <c:v>42310</c:v>
                </c:pt>
                <c:pt idx="463">
                  <c:v>42311</c:v>
                </c:pt>
                <c:pt idx="464">
                  <c:v>42312</c:v>
                </c:pt>
                <c:pt idx="465">
                  <c:v>42313</c:v>
                </c:pt>
                <c:pt idx="466">
                  <c:v>42314</c:v>
                </c:pt>
                <c:pt idx="467">
                  <c:v>42317</c:v>
                </c:pt>
                <c:pt idx="468">
                  <c:v>42318</c:v>
                </c:pt>
                <c:pt idx="469">
                  <c:v>42319</c:v>
                </c:pt>
                <c:pt idx="470">
                  <c:v>42320</c:v>
                </c:pt>
                <c:pt idx="471">
                  <c:v>42321</c:v>
                </c:pt>
                <c:pt idx="472">
                  <c:v>42324</c:v>
                </c:pt>
                <c:pt idx="473">
                  <c:v>42325</c:v>
                </c:pt>
                <c:pt idx="474">
                  <c:v>42326</c:v>
                </c:pt>
                <c:pt idx="475">
                  <c:v>42327</c:v>
                </c:pt>
                <c:pt idx="476">
                  <c:v>42328</c:v>
                </c:pt>
                <c:pt idx="477">
                  <c:v>42331</c:v>
                </c:pt>
                <c:pt idx="478">
                  <c:v>42332</c:v>
                </c:pt>
                <c:pt idx="479">
                  <c:v>42333</c:v>
                </c:pt>
                <c:pt idx="480">
                  <c:v>42335</c:v>
                </c:pt>
                <c:pt idx="481">
                  <c:v>42338</c:v>
                </c:pt>
                <c:pt idx="482">
                  <c:v>42339</c:v>
                </c:pt>
                <c:pt idx="483">
                  <c:v>42340</c:v>
                </c:pt>
                <c:pt idx="484">
                  <c:v>42341</c:v>
                </c:pt>
                <c:pt idx="485">
                  <c:v>42342</c:v>
                </c:pt>
                <c:pt idx="486">
                  <c:v>42345</c:v>
                </c:pt>
                <c:pt idx="487">
                  <c:v>42346</c:v>
                </c:pt>
                <c:pt idx="488">
                  <c:v>42347</c:v>
                </c:pt>
                <c:pt idx="489">
                  <c:v>42348</c:v>
                </c:pt>
                <c:pt idx="490">
                  <c:v>42349</c:v>
                </c:pt>
                <c:pt idx="491">
                  <c:v>42352</c:v>
                </c:pt>
                <c:pt idx="492">
                  <c:v>42353</c:v>
                </c:pt>
                <c:pt idx="493">
                  <c:v>42354</c:v>
                </c:pt>
                <c:pt idx="494">
                  <c:v>42355</c:v>
                </c:pt>
                <c:pt idx="495">
                  <c:v>42356</c:v>
                </c:pt>
                <c:pt idx="496">
                  <c:v>42359</c:v>
                </c:pt>
                <c:pt idx="497">
                  <c:v>42360</c:v>
                </c:pt>
                <c:pt idx="498">
                  <c:v>42361</c:v>
                </c:pt>
                <c:pt idx="499">
                  <c:v>42362</c:v>
                </c:pt>
                <c:pt idx="500">
                  <c:v>42366</c:v>
                </c:pt>
                <c:pt idx="501">
                  <c:v>42367</c:v>
                </c:pt>
                <c:pt idx="502">
                  <c:v>42368</c:v>
                </c:pt>
                <c:pt idx="503">
                  <c:v>42369</c:v>
                </c:pt>
                <c:pt idx="504">
                  <c:v>42373</c:v>
                </c:pt>
                <c:pt idx="505">
                  <c:v>42374</c:v>
                </c:pt>
                <c:pt idx="506">
                  <c:v>42375</c:v>
                </c:pt>
                <c:pt idx="507">
                  <c:v>42376</c:v>
                </c:pt>
                <c:pt idx="508">
                  <c:v>42377</c:v>
                </c:pt>
                <c:pt idx="509">
                  <c:v>42380</c:v>
                </c:pt>
                <c:pt idx="510">
                  <c:v>42381</c:v>
                </c:pt>
                <c:pt idx="511">
                  <c:v>42382</c:v>
                </c:pt>
                <c:pt idx="512">
                  <c:v>42383</c:v>
                </c:pt>
                <c:pt idx="513">
                  <c:v>42384</c:v>
                </c:pt>
                <c:pt idx="514">
                  <c:v>42388</c:v>
                </c:pt>
                <c:pt idx="515">
                  <c:v>42389</c:v>
                </c:pt>
                <c:pt idx="516">
                  <c:v>42390</c:v>
                </c:pt>
                <c:pt idx="517">
                  <c:v>42391</c:v>
                </c:pt>
                <c:pt idx="518">
                  <c:v>42394</c:v>
                </c:pt>
                <c:pt idx="519">
                  <c:v>42395</c:v>
                </c:pt>
                <c:pt idx="520">
                  <c:v>42396</c:v>
                </c:pt>
                <c:pt idx="521">
                  <c:v>42397</c:v>
                </c:pt>
                <c:pt idx="522">
                  <c:v>42398</c:v>
                </c:pt>
                <c:pt idx="523">
                  <c:v>42401</c:v>
                </c:pt>
                <c:pt idx="524">
                  <c:v>42402</c:v>
                </c:pt>
                <c:pt idx="525">
                  <c:v>42403</c:v>
                </c:pt>
                <c:pt idx="526">
                  <c:v>42404</c:v>
                </c:pt>
                <c:pt idx="527">
                  <c:v>42405</c:v>
                </c:pt>
                <c:pt idx="528">
                  <c:v>42408</c:v>
                </c:pt>
                <c:pt idx="529">
                  <c:v>42409</c:v>
                </c:pt>
                <c:pt idx="530">
                  <c:v>42410</c:v>
                </c:pt>
                <c:pt idx="531">
                  <c:v>42411</c:v>
                </c:pt>
                <c:pt idx="532">
                  <c:v>42412</c:v>
                </c:pt>
                <c:pt idx="533">
                  <c:v>42416</c:v>
                </c:pt>
                <c:pt idx="534">
                  <c:v>42417</c:v>
                </c:pt>
                <c:pt idx="535">
                  <c:v>42418</c:v>
                </c:pt>
                <c:pt idx="536">
                  <c:v>42419</c:v>
                </c:pt>
                <c:pt idx="537">
                  <c:v>42422</c:v>
                </c:pt>
                <c:pt idx="538">
                  <c:v>42423</c:v>
                </c:pt>
                <c:pt idx="539">
                  <c:v>42424</c:v>
                </c:pt>
                <c:pt idx="540">
                  <c:v>42425</c:v>
                </c:pt>
                <c:pt idx="541">
                  <c:v>42426</c:v>
                </c:pt>
                <c:pt idx="542">
                  <c:v>42429</c:v>
                </c:pt>
                <c:pt idx="543">
                  <c:v>42430</c:v>
                </c:pt>
                <c:pt idx="544">
                  <c:v>42431</c:v>
                </c:pt>
                <c:pt idx="545">
                  <c:v>42432</c:v>
                </c:pt>
                <c:pt idx="546">
                  <c:v>42433</c:v>
                </c:pt>
                <c:pt idx="547">
                  <c:v>42436</c:v>
                </c:pt>
                <c:pt idx="548">
                  <c:v>42437</c:v>
                </c:pt>
                <c:pt idx="549">
                  <c:v>42438</c:v>
                </c:pt>
                <c:pt idx="550">
                  <c:v>42439</c:v>
                </c:pt>
                <c:pt idx="551">
                  <c:v>42440</c:v>
                </c:pt>
                <c:pt idx="552">
                  <c:v>42443</c:v>
                </c:pt>
                <c:pt idx="553">
                  <c:v>42444</c:v>
                </c:pt>
                <c:pt idx="554">
                  <c:v>42445</c:v>
                </c:pt>
                <c:pt idx="555">
                  <c:v>42446</c:v>
                </c:pt>
                <c:pt idx="556">
                  <c:v>42447</c:v>
                </c:pt>
                <c:pt idx="557">
                  <c:v>42450</c:v>
                </c:pt>
                <c:pt idx="558">
                  <c:v>42451</c:v>
                </c:pt>
                <c:pt idx="559">
                  <c:v>42452</c:v>
                </c:pt>
                <c:pt idx="560">
                  <c:v>42453</c:v>
                </c:pt>
                <c:pt idx="561">
                  <c:v>42457</c:v>
                </c:pt>
                <c:pt idx="562">
                  <c:v>42458</c:v>
                </c:pt>
                <c:pt idx="563">
                  <c:v>42459</c:v>
                </c:pt>
                <c:pt idx="564">
                  <c:v>42460</c:v>
                </c:pt>
                <c:pt idx="565">
                  <c:v>42461</c:v>
                </c:pt>
                <c:pt idx="566">
                  <c:v>42464</c:v>
                </c:pt>
                <c:pt idx="567">
                  <c:v>42465</c:v>
                </c:pt>
                <c:pt idx="568">
                  <c:v>42466</c:v>
                </c:pt>
                <c:pt idx="569">
                  <c:v>42467</c:v>
                </c:pt>
                <c:pt idx="570">
                  <c:v>42468</c:v>
                </c:pt>
                <c:pt idx="571">
                  <c:v>42471</c:v>
                </c:pt>
                <c:pt idx="572">
                  <c:v>42472</c:v>
                </c:pt>
                <c:pt idx="573">
                  <c:v>42473</c:v>
                </c:pt>
                <c:pt idx="574">
                  <c:v>42474</c:v>
                </c:pt>
                <c:pt idx="575">
                  <c:v>42475</c:v>
                </c:pt>
                <c:pt idx="576">
                  <c:v>42478</c:v>
                </c:pt>
                <c:pt idx="577">
                  <c:v>42479</c:v>
                </c:pt>
                <c:pt idx="578">
                  <c:v>42480</c:v>
                </c:pt>
                <c:pt idx="579">
                  <c:v>42481</c:v>
                </c:pt>
                <c:pt idx="580">
                  <c:v>42482</c:v>
                </c:pt>
                <c:pt idx="581">
                  <c:v>42485</c:v>
                </c:pt>
                <c:pt idx="582">
                  <c:v>42486</c:v>
                </c:pt>
                <c:pt idx="583">
                  <c:v>42487</c:v>
                </c:pt>
                <c:pt idx="584">
                  <c:v>42488</c:v>
                </c:pt>
                <c:pt idx="585">
                  <c:v>42489</c:v>
                </c:pt>
                <c:pt idx="586">
                  <c:v>42492</c:v>
                </c:pt>
                <c:pt idx="587">
                  <c:v>42493</c:v>
                </c:pt>
                <c:pt idx="588">
                  <c:v>42494</c:v>
                </c:pt>
                <c:pt idx="589">
                  <c:v>42495</c:v>
                </c:pt>
                <c:pt idx="590">
                  <c:v>42496</c:v>
                </c:pt>
                <c:pt idx="591">
                  <c:v>42499</c:v>
                </c:pt>
                <c:pt idx="592">
                  <c:v>42500</c:v>
                </c:pt>
                <c:pt idx="593">
                  <c:v>42501</c:v>
                </c:pt>
                <c:pt idx="594">
                  <c:v>42502</c:v>
                </c:pt>
                <c:pt idx="595">
                  <c:v>42503</c:v>
                </c:pt>
                <c:pt idx="596">
                  <c:v>42506</c:v>
                </c:pt>
                <c:pt idx="597">
                  <c:v>42507</c:v>
                </c:pt>
                <c:pt idx="598">
                  <c:v>42508</c:v>
                </c:pt>
                <c:pt idx="599">
                  <c:v>42509</c:v>
                </c:pt>
                <c:pt idx="600">
                  <c:v>42510</c:v>
                </c:pt>
                <c:pt idx="601">
                  <c:v>42513</c:v>
                </c:pt>
                <c:pt idx="602">
                  <c:v>42514</c:v>
                </c:pt>
                <c:pt idx="603">
                  <c:v>42515</c:v>
                </c:pt>
                <c:pt idx="604">
                  <c:v>42516</c:v>
                </c:pt>
                <c:pt idx="605">
                  <c:v>42517</c:v>
                </c:pt>
                <c:pt idx="606">
                  <c:v>42521</c:v>
                </c:pt>
                <c:pt idx="607">
                  <c:v>42522</c:v>
                </c:pt>
                <c:pt idx="608">
                  <c:v>42523</c:v>
                </c:pt>
                <c:pt idx="609">
                  <c:v>42524</c:v>
                </c:pt>
                <c:pt idx="610">
                  <c:v>42527</c:v>
                </c:pt>
                <c:pt idx="611">
                  <c:v>42528</c:v>
                </c:pt>
                <c:pt idx="612">
                  <c:v>42529</c:v>
                </c:pt>
                <c:pt idx="613">
                  <c:v>42530</c:v>
                </c:pt>
                <c:pt idx="614">
                  <c:v>42531</c:v>
                </c:pt>
                <c:pt idx="615">
                  <c:v>42534</c:v>
                </c:pt>
                <c:pt idx="616">
                  <c:v>42535</c:v>
                </c:pt>
                <c:pt idx="617">
                  <c:v>42536</c:v>
                </c:pt>
                <c:pt idx="618">
                  <c:v>42537</c:v>
                </c:pt>
                <c:pt idx="619">
                  <c:v>42538</c:v>
                </c:pt>
                <c:pt idx="620">
                  <c:v>42541</c:v>
                </c:pt>
                <c:pt idx="621">
                  <c:v>42542</c:v>
                </c:pt>
                <c:pt idx="622">
                  <c:v>42543</c:v>
                </c:pt>
                <c:pt idx="623">
                  <c:v>42544</c:v>
                </c:pt>
                <c:pt idx="624">
                  <c:v>42545</c:v>
                </c:pt>
                <c:pt idx="625">
                  <c:v>42548</c:v>
                </c:pt>
                <c:pt idx="626">
                  <c:v>42549</c:v>
                </c:pt>
                <c:pt idx="627">
                  <c:v>42550</c:v>
                </c:pt>
                <c:pt idx="628">
                  <c:v>42551</c:v>
                </c:pt>
                <c:pt idx="629">
                  <c:v>42552</c:v>
                </c:pt>
                <c:pt idx="630">
                  <c:v>42556</c:v>
                </c:pt>
                <c:pt idx="631">
                  <c:v>42557</c:v>
                </c:pt>
                <c:pt idx="632">
                  <c:v>42558</c:v>
                </c:pt>
                <c:pt idx="633">
                  <c:v>42559</c:v>
                </c:pt>
                <c:pt idx="634">
                  <c:v>42562</c:v>
                </c:pt>
                <c:pt idx="635">
                  <c:v>42563</c:v>
                </c:pt>
                <c:pt idx="636">
                  <c:v>42564</c:v>
                </c:pt>
                <c:pt idx="637">
                  <c:v>42565</c:v>
                </c:pt>
                <c:pt idx="638">
                  <c:v>42566</c:v>
                </c:pt>
                <c:pt idx="639">
                  <c:v>42569</c:v>
                </c:pt>
                <c:pt idx="640">
                  <c:v>42570</c:v>
                </c:pt>
                <c:pt idx="641">
                  <c:v>42571</c:v>
                </c:pt>
                <c:pt idx="642">
                  <c:v>42572</c:v>
                </c:pt>
                <c:pt idx="643">
                  <c:v>42573</c:v>
                </c:pt>
                <c:pt idx="644">
                  <c:v>42576</c:v>
                </c:pt>
                <c:pt idx="645">
                  <c:v>42577</c:v>
                </c:pt>
                <c:pt idx="646">
                  <c:v>42578</c:v>
                </c:pt>
                <c:pt idx="647">
                  <c:v>42579</c:v>
                </c:pt>
                <c:pt idx="648">
                  <c:v>42580</c:v>
                </c:pt>
                <c:pt idx="649">
                  <c:v>42583</c:v>
                </c:pt>
                <c:pt idx="650">
                  <c:v>42584</c:v>
                </c:pt>
                <c:pt idx="651">
                  <c:v>42585</c:v>
                </c:pt>
                <c:pt idx="652">
                  <c:v>42586</c:v>
                </c:pt>
                <c:pt idx="653">
                  <c:v>42587</c:v>
                </c:pt>
                <c:pt idx="654">
                  <c:v>42590</c:v>
                </c:pt>
                <c:pt idx="655">
                  <c:v>42591</c:v>
                </c:pt>
                <c:pt idx="656">
                  <c:v>42592</c:v>
                </c:pt>
                <c:pt idx="657">
                  <c:v>42593</c:v>
                </c:pt>
                <c:pt idx="658">
                  <c:v>42594</c:v>
                </c:pt>
                <c:pt idx="659">
                  <c:v>42597</c:v>
                </c:pt>
                <c:pt idx="660">
                  <c:v>42598</c:v>
                </c:pt>
                <c:pt idx="661">
                  <c:v>42599</c:v>
                </c:pt>
                <c:pt idx="662">
                  <c:v>42600</c:v>
                </c:pt>
                <c:pt idx="663">
                  <c:v>42601</c:v>
                </c:pt>
                <c:pt idx="664">
                  <c:v>42604</c:v>
                </c:pt>
                <c:pt idx="665">
                  <c:v>42605</c:v>
                </c:pt>
                <c:pt idx="666">
                  <c:v>42606</c:v>
                </c:pt>
                <c:pt idx="667">
                  <c:v>42607</c:v>
                </c:pt>
                <c:pt idx="668">
                  <c:v>42608</c:v>
                </c:pt>
                <c:pt idx="669">
                  <c:v>42611</c:v>
                </c:pt>
                <c:pt idx="670">
                  <c:v>42612</c:v>
                </c:pt>
                <c:pt idx="671">
                  <c:v>42613</c:v>
                </c:pt>
                <c:pt idx="672">
                  <c:v>42614</c:v>
                </c:pt>
                <c:pt idx="673">
                  <c:v>42615</c:v>
                </c:pt>
                <c:pt idx="674">
                  <c:v>42619</c:v>
                </c:pt>
                <c:pt idx="675">
                  <c:v>42620</c:v>
                </c:pt>
                <c:pt idx="676">
                  <c:v>42621</c:v>
                </c:pt>
                <c:pt idx="677">
                  <c:v>42622</c:v>
                </c:pt>
                <c:pt idx="678">
                  <c:v>42625</c:v>
                </c:pt>
                <c:pt idx="679">
                  <c:v>42626</c:v>
                </c:pt>
                <c:pt idx="680">
                  <c:v>42627</c:v>
                </c:pt>
                <c:pt idx="681">
                  <c:v>42628</c:v>
                </c:pt>
                <c:pt idx="682">
                  <c:v>42629</c:v>
                </c:pt>
                <c:pt idx="683">
                  <c:v>42632</c:v>
                </c:pt>
                <c:pt idx="684">
                  <c:v>42633</c:v>
                </c:pt>
                <c:pt idx="685">
                  <c:v>42634</c:v>
                </c:pt>
                <c:pt idx="686">
                  <c:v>42635</c:v>
                </c:pt>
                <c:pt idx="687">
                  <c:v>42636</c:v>
                </c:pt>
                <c:pt idx="688">
                  <c:v>42639</c:v>
                </c:pt>
                <c:pt idx="689">
                  <c:v>42640</c:v>
                </c:pt>
                <c:pt idx="690">
                  <c:v>42641</c:v>
                </c:pt>
                <c:pt idx="691">
                  <c:v>42642</c:v>
                </c:pt>
                <c:pt idx="692">
                  <c:v>42643</c:v>
                </c:pt>
                <c:pt idx="693">
                  <c:v>42646</c:v>
                </c:pt>
                <c:pt idx="694">
                  <c:v>42647</c:v>
                </c:pt>
                <c:pt idx="695">
                  <c:v>42648</c:v>
                </c:pt>
                <c:pt idx="696">
                  <c:v>42649</c:v>
                </c:pt>
                <c:pt idx="697">
                  <c:v>42650</c:v>
                </c:pt>
                <c:pt idx="698">
                  <c:v>42654</c:v>
                </c:pt>
                <c:pt idx="699">
                  <c:v>42655</c:v>
                </c:pt>
                <c:pt idx="700">
                  <c:v>42656</c:v>
                </c:pt>
                <c:pt idx="701">
                  <c:v>42657</c:v>
                </c:pt>
                <c:pt idx="702">
                  <c:v>42660</c:v>
                </c:pt>
                <c:pt idx="703">
                  <c:v>42661</c:v>
                </c:pt>
                <c:pt idx="704">
                  <c:v>42662</c:v>
                </c:pt>
                <c:pt idx="705">
                  <c:v>42663</c:v>
                </c:pt>
                <c:pt idx="706">
                  <c:v>42664</c:v>
                </c:pt>
                <c:pt idx="707">
                  <c:v>42667</c:v>
                </c:pt>
                <c:pt idx="708">
                  <c:v>42668</c:v>
                </c:pt>
                <c:pt idx="709">
                  <c:v>42669</c:v>
                </c:pt>
                <c:pt idx="710">
                  <c:v>42670</c:v>
                </c:pt>
                <c:pt idx="711">
                  <c:v>42671</c:v>
                </c:pt>
                <c:pt idx="712">
                  <c:v>42674</c:v>
                </c:pt>
                <c:pt idx="713">
                  <c:v>42675</c:v>
                </c:pt>
                <c:pt idx="714">
                  <c:v>42676</c:v>
                </c:pt>
                <c:pt idx="715">
                  <c:v>42677</c:v>
                </c:pt>
                <c:pt idx="716">
                  <c:v>42678</c:v>
                </c:pt>
                <c:pt idx="717">
                  <c:v>42681</c:v>
                </c:pt>
                <c:pt idx="718">
                  <c:v>42682</c:v>
                </c:pt>
                <c:pt idx="719">
                  <c:v>42683</c:v>
                </c:pt>
                <c:pt idx="720">
                  <c:v>42684</c:v>
                </c:pt>
                <c:pt idx="721">
                  <c:v>42688</c:v>
                </c:pt>
                <c:pt idx="722">
                  <c:v>42689</c:v>
                </c:pt>
                <c:pt idx="723">
                  <c:v>42690</c:v>
                </c:pt>
                <c:pt idx="724">
                  <c:v>42691</c:v>
                </c:pt>
                <c:pt idx="725">
                  <c:v>42692</c:v>
                </c:pt>
                <c:pt idx="726">
                  <c:v>42695</c:v>
                </c:pt>
                <c:pt idx="727">
                  <c:v>42696</c:v>
                </c:pt>
                <c:pt idx="728">
                  <c:v>42697</c:v>
                </c:pt>
                <c:pt idx="729">
                  <c:v>42699</c:v>
                </c:pt>
                <c:pt idx="730">
                  <c:v>42702</c:v>
                </c:pt>
                <c:pt idx="731">
                  <c:v>42703</c:v>
                </c:pt>
                <c:pt idx="732">
                  <c:v>42704</c:v>
                </c:pt>
                <c:pt idx="733">
                  <c:v>42705</c:v>
                </c:pt>
                <c:pt idx="734">
                  <c:v>42706</c:v>
                </c:pt>
                <c:pt idx="735">
                  <c:v>42709</c:v>
                </c:pt>
                <c:pt idx="736">
                  <c:v>42710</c:v>
                </c:pt>
                <c:pt idx="737">
                  <c:v>42711</c:v>
                </c:pt>
                <c:pt idx="738">
                  <c:v>42712</c:v>
                </c:pt>
                <c:pt idx="739">
                  <c:v>42713</c:v>
                </c:pt>
                <c:pt idx="740">
                  <c:v>42716</c:v>
                </c:pt>
                <c:pt idx="741">
                  <c:v>42717</c:v>
                </c:pt>
                <c:pt idx="742">
                  <c:v>42718</c:v>
                </c:pt>
                <c:pt idx="743">
                  <c:v>42719</c:v>
                </c:pt>
                <c:pt idx="744">
                  <c:v>42720</c:v>
                </c:pt>
                <c:pt idx="745">
                  <c:v>42723</c:v>
                </c:pt>
                <c:pt idx="746">
                  <c:v>42724</c:v>
                </c:pt>
                <c:pt idx="747">
                  <c:v>42725</c:v>
                </c:pt>
                <c:pt idx="748">
                  <c:v>42726</c:v>
                </c:pt>
                <c:pt idx="749">
                  <c:v>42727</c:v>
                </c:pt>
                <c:pt idx="750">
                  <c:v>42731</c:v>
                </c:pt>
                <c:pt idx="751">
                  <c:v>42732</c:v>
                </c:pt>
                <c:pt idx="752">
                  <c:v>42733</c:v>
                </c:pt>
                <c:pt idx="753">
                  <c:v>42734</c:v>
                </c:pt>
                <c:pt idx="754">
                  <c:v>42738</c:v>
                </c:pt>
                <c:pt idx="755">
                  <c:v>42739</c:v>
                </c:pt>
                <c:pt idx="756">
                  <c:v>42740</c:v>
                </c:pt>
                <c:pt idx="757">
                  <c:v>42741</c:v>
                </c:pt>
                <c:pt idx="758">
                  <c:v>42744</c:v>
                </c:pt>
                <c:pt idx="759">
                  <c:v>42745</c:v>
                </c:pt>
                <c:pt idx="760">
                  <c:v>42746</c:v>
                </c:pt>
                <c:pt idx="761">
                  <c:v>42747</c:v>
                </c:pt>
                <c:pt idx="762">
                  <c:v>42748</c:v>
                </c:pt>
                <c:pt idx="763">
                  <c:v>42752</c:v>
                </c:pt>
                <c:pt idx="764">
                  <c:v>42753</c:v>
                </c:pt>
                <c:pt idx="765">
                  <c:v>42754</c:v>
                </c:pt>
                <c:pt idx="766">
                  <c:v>42755</c:v>
                </c:pt>
                <c:pt idx="767">
                  <c:v>42758</c:v>
                </c:pt>
                <c:pt idx="768">
                  <c:v>42759</c:v>
                </c:pt>
                <c:pt idx="769">
                  <c:v>42760</c:v>
                </c:pt>
                <c:pt idx="770">
                  <c:v>42761</c:v>
                </c:pt>
                <c:pt idx="771">
                  <c:v>42762</c:v>
                </c:pt>
                <c:pt idx="772">
                  <c:v>42765</c:v>
                </c:pt>
                <c:pt idx="773">
                  <c:v>42766</c:v>
                </c:pt>
                <c:pt idx="774">
                  <c:v>42767</c:v>
                </c:pt>
                <c:pt idx="775">
                  <c:v>42768</c:v>
                </c:pt>
                <c:pt idx="776">
                  <c:v>42769</c:v>
                </c:pt>
                <c:pt idx="777">
                  <c:v>42772</c:v>
                </c:pt>
                <c:pt idx="778">
                  <c:v>42773</c:v>
                </c:pt>
                <c:pt idx="779">
                  <c:v>42774</c:v>
                </c:pt>
                <c:pt idx="780">
                  <c:v>42775</c:v>
                </c:pt>
                <c:pt idx="781">
                  <c:v>42776</c:v>
                </c:pt>
                <c:pt idx="782">
                  <c:v>42779</c:v>
                </c:pt>
                <c:pt idx="783">
                  <c:v>42780</c:v>
                </c:pt>
                <c:pt idx="784">
                  <c:v>42781</c:v>
                </c:pt>
                <c:pt idx="785">
                  <c:v>42782</c:v>
                </c:pt>
                <c:pt idx="786">
                  <c:v>42783</c:v>
                </c:pt>
                <c:pt idx="787">
                  <c:v>42787</c:v>
                </c:pt>
                <c:pt idx="788">
                  <c:v>42788</c:v>
                </c:pt>
                <c:pt idx="789">
                  <c:v>42789</c:v>
                </c:pt>
                <c:pt idx="790">
                  <c:v>42790</c:v>
                </c:pt>
                <c:pt idx="791">
                  <c:v>42793</c:v>
                </c:pt>
                <c:pt idx="792">
                  <c:v>42794</c:v>
                </c:pt>
                <c:pt idx="793">
                  <c:v>42795</c:v>
                </c:pt>
                <c:pt idx="794">
                  <c:v>42796</c:v>
                </c:pt>
                <c:pt idx="795">
                  <c:v>42797</c:v>
                </c:pt>
                <c:pt idx="796">
                  <c:v>42800</c:v>
                </c:pt>
                <c:pt idx="797">
                  <c:v>42801</c:v>
                </c:pt>
                <c:pt idx="798">
                  <c:v>42802</c:v>
                </c:pt>
                <c:pt idx="799">
                  <c:v>42803</c:v>
                </c:pt>
                <c:pt idx="800">
                  <c:v>42804</c:v>
                </c:pt>
                <c:pt idx="801">
                  <c:v>42807</c:v>
                </c:pt>
                <c:pt idx="802">
                  <c:v>42808</c:v>
                </c:pt>
                <c:pt idx="803">
                  <c:v>42809</c:v>
                </c:pt>
                <c:pt idx="804">
                  <c:v>42810</c:v>
                </c:pt>
                <c:pt idx="805">
                  <c:v>42811</c:v>
                </c:pt>
                <c:pt idx="806">
                  <c:v>42814</c:v>
                </c:pt>
                <c:pt idx="807">
                  <c:v>42815</c:v>
                </c:pt>
                <c:pt idx="808">
                  <c:v>42816</c:v>
                </c:pt>
                <c:pt idx="809">
                  <c:v>42817</c:v>
                </c:pt>
                <c:pt idx="810">
                  <c:v>42818</c:v>
                </c:pt>
                <c:pt idx="811">
                  <c:v>42821</c:v>
                </c:pt>
                <c:pt idx="812">
                  <c:v>42822</c:v>
                </c:pt>
                <c:pt idx="813">
                  <c:v>42823</c:v>
                </c:pt>
                <c:pt idx="814">
                  <c:v>42824</c:v>
                </c:pt>
                <c:pt idx="815">
                  <c:v>42825</c:v>
                </c:pt>
                <c:pt idx="816">
                  <c:v>42828</c:v>
                </c:pt>
                <c:pt idx="817">
                  <c:v>42829</c:v>
                </c:pt>
                <c:pt idx="818">
                  <c:v>42830</c:v>
                </c:pt>
                <c:pt idx="819">
                  <c:v>42831</c:v>
                </c:pt>
                <c:pt idx="820">
                  <c:v>42832</c:v>
                </c:pt>
                <c:pt idx="821">
                  <c:v>42835</c:v>
                </c:pt>
                <c:pt idx="822">
                  <c:v>42836</c:v>
                </c:pt>
                <c:pt idx="823">
                  <c:v>42837</c:v>
                </c:pt>
                <c:pt idx="824">
                  <c:v>42838</c:v>
                </c:pt>
                <c:pt idx="825">
                  <c:v>42842</c:v>
                </c:pt>
                <c:pt idx="826">
                  <c:v>42843</c:v>
                </c:pt>
                <c:pt idx="827">
                  <c:v>42844</c:v>
                </c:pt>
                <c:pt idx="828">
                  <c:v>42845</c:v>
                </c:pt>
                <c:pt idx="829">
                  <c:v>42846</c:v>
                </c:pt>
                <c:pt idx="830">
                  <c:v>42849</c:v>
                </c:pt>
                <c:pt idx="831">
                  <c:v>42850</c:v>
                </c:pt>
                <c:pt idx="832">
                  <c:v>42851</c:v>
                </c:pt>
                <c:pt idx="833">
                  <c:v>42852</c:v>
                </c:pt>
                <c:pt idx="834">
                  <c:v>42853</c:v>
                </c:pt>
                <c:pt idx="835">
                  <c:v>42856</c:v>
                </c:pt>
                <c:pt idx="836">
                  <c:v>42857</c:v>
                </c:pt>
                <c:pt idx="837">
                  <c:v>42858</c:v>
                </c:pt>
                <c:pt idx="838">
                  <c:v>42859</c:v>
                </c:pt>
                <c:pt idx="839">
                  <c:v>42860</c:v>
                </c:pt>
                <c:pt idx="840">
                  <c:v>42863</c:v>
                </c:pt>
                <c:pt idx="841">
                  <c:v>42864</c:v>
                </c:pt>
                <c:pt idx="842">
                  <c:v>42865</c:v>
                </c:pt>
                <c:pt idx="843">
                  <c:v>42866</c:v>
                </c:pt>
                <c:pt idx="844">
                  <c:v>42867</c:v>
                </c:pt>
                <c:pt idx="845">
                  <c:v>42870</c:v>
                </c:pt>
                <c:pt idx="846">
                  <c:v>42871</c:v>
                </c:pt>
                <c:pt idx="847">
                  <c:v>42872</c:v>
                </c:pt>
                <c:pt idx="848">
                  <c:v>42873</c:v>
                </c:pt>
                <c:pt idx="849">
                  <c:v>42874</c:v>
                </c:pt>
                <c:pt idx="850">
                  <c:v>42877</c:v>
                </c:pt>
                <c:pt idx="851">
                  <c:v>42878</c:v>
                </c:pt>
                <c:pt idx="852">
                  <c:v>42879</c:v>
                </c:pt>
                <c:pt idx="853">
                  <c:v>42880</c:v>
                </c:pt>
                <c:pt idx="854">
                  <c:v>42881</c:v>
                </c:pt>
                <c:pt idx="855">
                  <c:v>42885</c:v>
                </c:pt>
                <c:pt idx="856">
                  <c:v>42886</c:v>
                </c:pt>
                <c:pt idx="857">
                  <c:v>42887</c:v>
                </c:pt>
                <c:pt idx="858">
                  <c:v>42888</c:v>
                </c:pt>
                <c:pt idx="859">
                  <c:v>42891</c:v>
                </c:pt>
                <c:pt idx="860">
                  <c:v>42892</c:v>
                </c:pt>
                <c:pt idx="861">
                  <c:v>42893</c:v>
                </c:pt>
                <c:pt idx="862">
                  <c:v>42894</c:v>
                </c:pt>
                <c:pt idx="863">
                  <c:v>42895</c:v>
                </c:pt>
                <c:pt idx="864">
                  <c:v>42898</c:v>
                </c:pt>
                <c:pt idx="865">
                  <c:v>42899</c:v>
                </c:pt>
                <c:pt idx="866">
                  <c:v>42900</c:v>
                </c:pt>
                <c:pt idx="867">
                  <c:v>42901</c:v>
                </c:pt>
                <c:pt idx="868">
                  <c:v>42902</c:v>
                </c:pt>
                <c:pt idx="869">
                  <c:v>42905</c:v>
                </c:pt>
                <c:pt idx="870">
                  <c:v>42906</c:v>
                </c:pt>
                <c:pt idx="871">
                  <c:v>42907</c:v>
                </c:pt>
                <c:pt idx="872">
                  <c:v>42908</c:v>
                </c:pt>
                <c:pt idx="873">
                  <c:v>42909</c:v>
                </c:pt>
                <c:pt idx="874">
                  <c:v>42912</c:v>
                </c:pt>
                <c:pt idx="875">
                  <c:v>42913</c:v>
                </c:pt>
                <c:pt idx="876">
                  <c:v>42914</c:v>
                </c:pt>
                <c:pt idx="877">
                  <c:v>42915</c:v>
                </c:pt>
                <c:pt idx="878">
                  <c:v>42916</c:v>
                </c:pt>
                <c:pt idx="879">
                  <c:v>42919</c:v>
                </c:pt>
                <c:pt idx="880">
                  <c:v>42921</c:v>
                </c:pt>
                <c:pt idx="881">
                  <c:v>42922</c:v>
                </c:pt>
                <c:pt idx="882">
                  <c:v>42923</c:v>
                </c:pt>
                <c:pt idx="883">
                  <c:v>42926</c:v>
                </c:pt>
                <c:pt idx="884">
                  <c:v>42927</c:v>
                </c:pt>
                <c:pt idx="885">
                  <c:v>42928</c:v>
                </c:pt>
                <c:pt idx="886">
                  <c:v>42929</c:v>
                </c:pt>
                <c:pt idx="887">
                  <c:v>42930</c:v>
                </c:pt>
                <c:pt idx="888">
                  <c:v>42933</c:v>
                </c:pt>
                <c:pt idx="889">
                  <c:v>42934</c:v>
                </c:pt>
                <c:pt idx="890">
                  <c:v>42935</c:v>
                </c:pt>
                <c:pt idx="891">
                  <c:v>42936</c:v>
                </c:pt>
                <c:pt idx="892">
                  <c:v>42937</c:v>
                </c:pt>
                <c:pt idx="893">
                  <c:v>42940</c:v>
                </c:pt>
                <c:pt idx="894">
                  <c:v>42941</c:v>
                </c:pt>
                <c:pt idx="895">
                  <c:v>42942</c:v>
                </c:pt>
                <c:pt idx="896">
                  <c:v>42943</c:v>
                </c:pt>
                <c:pt idx="897">
                  <c:v>42944</c:v>
                </c:pt>
                <c:pt idx="898">
                  <c:v>42947</c:v>
                </c:pt>
                <c:pt idx="899">
                  <c:v>42948</c:v>
                </c:pt>
                <c:pt idx="900">
                  <c:v>42949</c:v>
                </c:pt>
                <c:pt idx="901">
                  <c:v>42950</c:v>
                </c:pt>
                <c:pt idx="902">
                  <c:v>42951</c:v>
                </c:pt>
                <c:pt idx="903">
                  <c:v>42954</c:v>
                </c:pt>
                <c:pt idx="904">
                  <c:v>42955</c:v>
                </c:pt>
                <c:pt idx="905">
                  <c:v>42956</c:v>
                </c:pt>
                <c:pt idx="906">
                  <c:v>42957</c:v>
                </c:pt>
                <c:pt idx="907">
                  <c:v>42958</c:v>
                </c:pt>
                <c:pt idx="908">
                  <c:v>42961</c:v>
                </c:pt>
                <c:pt idx="909">
                  <c:v>42962</c:v>
                </c:pt>
                <c:pt idx="910">
                  <c:v>42963</c:v>
                </c:pt>
                <c:pt idx="911">
                  <c:v>42964</c:v>
                </c:pt>
                <c:pt idx="912">
                  <c:v>42965</c:v>
                </c:pt>
                <c:pt idx="913">
                  <c:v>42968</c:v>
                </c:pt>
                <c:pt idx="914">
                  <c:v>42969</c:v>
                </c:pt>
                <c:pt idx="915">
                  <c:v>42970</c:v>
                </c:pt>
                <c:pt idx="916">
                  <c:v>42971</c:v>
                </c:pt>
                <c:pt idx="917">
                  <c:v>42972</c:v>
                </c:pt>
                <c:pt idx="918">
                  <c:v>42975</c:v>
                </c:pt>
                <c:pt idx="919">
                  <c:v>42976</c:v>
                </c:pt>
                <c:pt idx="920">
                  <c:v>42977</c:v>
                </c:pt>
                <c:pt idx="921">
                  <c:v>42978</c:v>
                </c:pt>
                <c:pt idx="922">
                  <c:v>42979</c:v>
                </c:pt>
                <c:pt idx="923">
                  <c:v>42983</c:v>
                </c:pt>
                <c:pt idx="924">
                  <c:v>42984</c:v>
                </c:pt>
                <c:pt idx="925">
                  <c:v>42985</c:v>
                </c:pt>
                <c:pt idx="926">
                  <c:v>42986</c:v>
                </c:pt>
                <c:pt idx="927">
                  <c:v>42989</c:v>
                </c:pt>
                <c:pt idx="928">
                  <c:v>42990</c:v>
                </c:pt>
                <c:pt idx="929">
                  <c:v>42991</c:v>
                </c:pt>
                <c:pt idx="930">
                  <c:v>42992</c:v>
                </c:pt>
                <c:pt idx="931">
                  <c:v>42993</c:v>
                </c:pt>
                <c:pt idx="932">
                  <c:v>42996</c:v>
                </c:pt>
                <c:pt idx="933">
                  <c:v>42997</c:v>
                </c:pt>
                <c:pt idx="934">
                  <c:v>42998</c:v>
                </c:pt>
                <c:pt idx="935">
                  <c:v>42999</c:v>
                </c:pt>
                <c:pt idx="936">
                  <c:v>43000</c:v>
                </c:pt>
                <c:pt idx="937">
                  <c:v>43003</c:v>
                </c:pt>
                <c:pt idx="938">
                  <c:v>43004</c:v>
                </c:pt>
                <c:pt idx="939">
                  <c:v>43005</c:v>
                </c:pt>
                <c:pt idx="940">
                  <c:v>43006</c:v>
                </c:pt>
                <c:pt idx="941">
                  <c:v>43007</c:v>
                </c:pt>
                <c:pt idx="942">
                  <c:v>43010</c:v>
                </c:pt>
                <c:pt idx="943">
                  <c:v>43011</c:v>
                </c:pt>
                <c:pt idx="944">
                  <c:v>43012</c:v>
                </c:pt>
                <c:pt idx="945">
                  <c:v>43013</c:v>
                </c:pt>
                <c:pt idx="946">
                  <c:v>43014</c:v>
                </c:pt>
                <c:pt idx="947">
                  <c:v>43017</c:v>
                </c:pt>
                <c:pt idx="948">
                  <c:v>43018</c:v>
                </c:pt>
                <c:pt idx="949">
                  <c:v>43019</c:v>
                </c:pt>
                <c:pt idx="950">
                  <c:v>43020</c:v>
                </c:pt>
                <c:pt idx="951">
                  <c:v>43021</c:v>
                </c:pt>
                <c:pt idx="952">
                  <c:v>43024</c:v>
                </c:pt>
                <c:pt idx="953">
                  <c:v>43025</c:v>
                </c:pt>
                <c:pt idx="954">
                  <c:v>43026</c:v>
                </c:pt>
                <c:pt idx="955">
                  <c:v>43027</c:v>
                </c:pt>
                <c:pt idx="956">
                  <c:v>43028</c:v>
                </c:pt>
                <c:pt idx="957">
                  <c:v>43031</c:v>
                </c:pt>
                <c:pt idx="958">
                  <c:v>43032</c:v>
                </c:pt>
                <c:pt idx="959">
                  <c:v>43033</c:v>
                </c:pt>
                <c:pt idx="960">
                  <c:v>43034</c:v>
                </c:pt>
                <c:pt idx="961">
                  <c:v>43035</c:v>
                </c:pt>
                <c:pt idx="962">
                  <c:v>43038</c:v>
                </c:pt>
                <c:pt idx="963">
                  <c:v>43039</c:v>
                </c:pt>
                <c:pt idx="964">
                  <c:v>43040</c:v>
                </c:pt>
                <c:pt idx="965">
                  <c:v>43041</c:v>
                </c:pt>
                <c:pt idx="966">
                  <c:v>43042</c:v>
                </c:pt>
                <c:pt idx="967">
                  <c:v>43045</c:v>
                </c:pt>
                <c:pt idx="968">
                  <c:v>43046</c:v>
                </c:pt>
                <c:pt idx="969">
                  <c:v>43047</c:v>
                </c:pt>
                <c:pt idx="970">
                  <c:v>43048</c:v>
                </c:pt>
                <c:pt idx="971">
                  <c:v>43049</c:v>
                </c:pt>
                <c:pt idx="972">
                  <c:v>43052</c:v>
                </c:pt>
                <c:pt idx="973">
                  <c:v>43053</c:v>
                </c:pt>
                <c:pt idx="974">
                  <c:v>43054</c:v>
                </c:pt>
                <c:pt idx="975">
                  <c:v>43055</c:v>
                </c:pt>
                <c:pt idx="976">
                  <c:v>43056</c:v>
                </c:pt>
                <c:pt idx="977">
                  <c:v>43059</c:v>
                </c:pt>
                <c:pt idx="978">
                  <c:v>43060</c:v>
                </c:pt>
                <c:pt idx="979">
                  <c:v>43061</c:v>
                </c:pt>
                <c:pt idx="980">
                  <c:v>43063</c:v>
                </c:pt>
                <c:pt idx="981">
                  <c:v>43066</c:v>
                </c:pt>
                <c:pt idx="982">
                  <c:v>43067</c:v>
                </c:pt>
                <c:pt idx="983">
                  <c:v>43068</c:v>
                </c:pt>
                <c:pt idx="984">
                  <c:v>43069</c:v>
                </c:pt>
                <c:pt idx="985">
                  <c:v>43070</c:v>
                </c:pt>
                <c:pt idx="986">
                  <c:v>43073</c:v>
                </c:pt>
                <c:pt idx="987">
                  <c:v>43074</c:v>
                </c:pt>
                <c:pt idx="988">
                  <c:v>43075</c:v>
                </c:pt>
                <c:pt idx="989">
                  <c:v>43076</c:v>
                </c:pt>
                <c:pt idx="990">
                  <c:v>43077</c:v>
                </c:pt>
                <c:pt idx="991">
                  <c:v>43080</c:v>
                </c:pt>
                <c:pt idx="992">
                  <c:v>43081</c:v>
                </c:pt>
                <c:pt idx="993">
                  <c:v>43082</c:v>
                </c:pt>
                <c:pt idx="994">
                  <c:v>43083</c:v>
                </c:pt>
                <c:pt idx="995">
                  <c:v>43084</c:v>
                </c:pt>
                <c:pt idx="996">
                  <c:v>43087</c:v>
                </c:pt>
                <c:pt idx="997">
                  <c:v>43088</c:v>
                </c:pt>
                <c:pt idx="998">
                  <c:v>43089</c:v>
                </c:pt>
                <c:pt idx="999">
                  <c:v>43090</c:v>
                </c:pt>
                <c:pt idx="1000">
                  <c:v>43091</c:v>
                </c:pt>
                <c:pt idx="1001">
                  <c:v>43095</c:v>
                </c:pt>
                <c:pt idx="1002">
                  <c:v>43096</c:v>
                </c:pt>
                <c:pt idx="1003">
                  <c:v>43097</c:v>
                </c:pt>
                <c:pt idx="1004">
                  <c:v>43098</c:v>
                </c:pt>
                <c:pt idx="1005">
                  <c:v>43102</c:v>
                </c:pt>
                <c:pt idx="1006">
                  <c:v>43103</c:v>
                </c:pt>
                <c:pt idx="1007">
                  <c:v>43104</c:v>
                </c:pt>
                <c:pt idx="1008">
                  <c:v>43105</c:v>
                </c:pt>
                <c:pt idx="1009">
                  <c:v>43108</c:v>
                </c:pt>
                <c:pt idx="1010">
                  <c:v>43109</c:v>
                </c:pt>
                <c:pt idx="1011">
                  <c:v>43110</c:v>
                </c:pt>
                <c:pt idx="1012">
                  <c:v>43111</c:v>
                </c:pt>
                <c:pt idx="1013">
                  <c:v>43112</c:v>
                </c:pt>
                <c:pt idx="1014">
                  <c:v>43116</c:v>
                </c:pt>
                <c:pt idx="1015">
                  <c:v>43117</c:v>
                </c:pt>
                <c:pt idx="1016">
                  <c:v>43118</c:v>
                </c:pt>
                <c:pt idx="1017">
                  <c:v>43119</c:v>
                </c:pt>
                <c:pt idx="1018">
                  <c:v>43122</c:v>
                </c:pt>
                <c:pt idx="1019">
                  <c:v>43123</c:v>
                </c:pt>
                <c:pt idx="1020">
                  <c:v>43124</c:v>
                </c:pt>
                <c:pt idx="1021">
                  <c:v>43125</c:v>
                </c:pt>
                <c:pt idx="1022">
                  <c:v>43126</c:v>
                </c:pt>
                <c:pt idx="1023">
                  <c:v>43129</c:v>
                </c:pt>
                <c:pt idx="1024">
                  <c:v>43130</c:v>
                </c:pt>
                <c:pt idx="1025">
                  <c:v>43131</c:v>
                </c:pt>
                <c:pt idx="1026">
                  <c:v>43132</c:v>
                </c:pt>
                <c:pt idx="1027">
                  <c:v>43133</c:v>
                </c:pt>
                <c:pt idx="1028">
                  <c:v>43136</c:v>
                </c:pt>
                <c:pt idx="1029">
                  <c:v>43137</c:v>
                </c:pt>
                <c:pt idx="1030">
                  <c:v>43138</c:v>
                </c:pt>
                <c:pt idx="1031">
                  <c:v>43139</c:v>
                </c:pt>
                <c:pt idx="1032">
                  <c:v>43140</c:v>
                </c:pt>
                <c:pt idx="1033">
                  <c:v>43143</c:v>
                </c:pt>
                <c:pt idx="1034">
                  <c:v>43144</c:v>
                </c:pt>
                <c:pt idx="1035">
                  <c:v>43145</c:v>
                </c:pt>
                <c:pt idx="1036">
                  <c:v>43146</c:v>
                </c:pt>
                <c:pt idx="1037">
                  <c:v>43147</c:v>
                </c:pt>
                <c:pt idx="1038">
                  <c:v>43151</c:v>
                </c:pt>
                <c:pt idx="1039">
                  <c:v>43152</c:v>
                </c:pt>
                <c:pt idx="1040">
                  <c:v>43153</c:v>
                </c:pt>
                <c:pt idx="1041">
                  <c:v>43154</c:v>
                </c:pt>
                <c:pt idx="1042">
                  <c:v>43157</c:v>
                </c:pt>
                <c:pt idx="1043">
                  <c:v>43158</c:v>
                </c:pt>
                <c:pt idx="1044">
                  <c:v>43159</c:v>
                </c:pt>
                <c:pt idx="1045">
                  <c:v>43160</c:v>
                </c:pt>
                <c:pt idx="1046">
                  <c:v>43161</c:v>
                </c:pt>
                <c:pt idx="1047">
                  <c:v>43164</c:v>
                </c:pt>
                <c:pt idx="1048">
                  <c:v>43165</c:v>
                </c:pt>
                <c:pt idx="1049">
                  <c:v>43166</c:v>
                </c:pt>
                <c:pt idx="1050">
                  <c:v>43167</c:v>
                </c:pt>
                <c:pt idx="1051">
                  <c:v>43168</c:v>
                </c:pt>
                <c:pt idx="1052">
                  <c:v>43171</c:v>
                </c:pt>
                <c:pt idx="1053">
                  <c:v>43172</c:v>
                </c:pt>
                <c:pt idx="1054">
                  <c:v>43173</c:v>
                </c:pt>
                <c:pt idx="1055">
                  <c:v>43174</c:v>
                </c:pt>
                <c:pt idx="1056">
                  <c:v>43175</c:v>
                </c:pt>
                <c:pt idx="1057">
                  <c:v>43178</c:v>
                </c:pt>
                <c:pt idx="1058">
                  <c:v>43179</c:v>
                </c:pt>
                <c:pt idx="1059">
                  <c:v>43180</c:v>
                </c:pt>
                <c:pt idx="1060">
                  <c:v>43181</c:v>
                </c:pt>
                <c:pt idx="1061">
                  <c:v>43182</c:v>
                </c:pt>
                <c:pt idx="1062">
                  <c:v>43185</c:v>
                </c:pt>
                <c:pt idx="1063">
                  <c:v>43186</c:v>
                </c:pt>
                <c:pt idx="1064">
                  <c:v>43187</c:v>
                </c:pt>
                <c:pt idx="1065">
                  <c:v>43188</c:v>
                </c:pt>
                <c:pt idx="1066">
                  <c:v>43192</c:v>
                </c:pt>
                <c:pt idx="1067">
                  <c:v>43193</c:v>
                </c:pt>
                <c:pt idx="1068">
                  <c:v>43194</c:v>
                </c:pt>
                <c:pt idx="1069">
                  <c:v>43195</c:v>
                </c:pt>
                <c:pt idx="1070">
                  <c:v>43196</c:v>
                </c:pt>
                <c:pt idx="1071">
                  <c:v>43199</c:v>
                </c:pt>
                <c:pt idx="1072">
                  <c:v>43200</c:v>
                </c:pt>
                <c:pt idx="1073">
                  <c:v>43201</c:v>
                </c:pt>
                <c:pt idx="1074">
                  <c:v>43202</c:v>
                </c:pt>
                <c:pt idx="1075">
                  <c:v>43203</c:v>
                </c:pt>
                <c:pt idx="1076">
                  <c:v>43206</c:v>
                </c:pt>
                <c:pt idx="1077">
                  <c:v>43207</c:v>
                </c:pt>
                <c:pt idx="1078">
                  <c:v>43208</c:v>
                </c:pt>
                <c:pt idx="1079">
                  <c:v>43209</c:v>
                </c:pt>
                <c:pt idx="1080">
                  <c:v>43210</c:v>
                </c:pt>
                <c:pt idx="1081">
                  <c:v>43213</c:v>
                </c:pt>
                <c:pt idx="1082">
                  <c:v>43214</c:v>
                </c:pt>
                <c:pt idx="1083">
                  <c:v>43215</c:v>
                </c:pt>
                <c:pt idx="1084">
                  <c:v>43216</c:v>
                </c:pt>
                <c:pt idx="1085">
                  <c:v>43217</c:v>
                </c:pt>
                <c:pt idx="1086">
                  <c:v>43220</c:v>
                </c:pt>
                <c:pt idx="1087">
                  <c:v>43221</c:v>
                </c:pt>
                <c:pt idx="1088">
                  <c:v>43222</c:v>
                </c:pt>
                <c:pt idx="1089">
                  <c:v>43223</c:v>
                </c:pt>
                <c:pt idx="1090">
                  <c:v>43224</c:v>
                </c:pt>
                <c:pt idx="1091">
                  <c:v>43227</c:v>
                </c:pt>
                <c:pt idx="1092">
                  <c:v>43228</c:v>
                </c:pt>
                <c:pt idx="1093">
                  <c:v>43229</c:v>
                </c:pt>
                <c:pt idx="1094">
                  <c:v>43230</c:v>
                </c:pt>
                <c:pt idx="1095">
                  <c:v>43231</c:v>
                </c:pt>
                <c:pt idx="1096">
                  <c:v>43234</c:v>
                </c:pt>
                <c:pt idx="1097">
                  <c:v>43235</c:v>
                </c:pt>
                <c:pt idx="1098">
                  <c:v>43236</c:v>
                </c:pt>
                <c:pt idx="1099">
                  <c:v>43237</c:v>
                </c:pt>
                <c:pt idx="1100">
                  <c:v>43238</c:v>
                </c:pt>
                <c:pt idx="1101">
                  <c:v>43241</c:v>
                </c:pt>
                <c:pt idx="1102">
                  <c:v>43242</c:v>
                </c:pt>
                <c:pt idx="1103">
                  <c:v>43243</c:v>
                </c:pt>
                <c:pt idx="1104">
                  <c:v>43244</c:v>
                </c:pt>
                <c:pt idx="1105">
                  <c:v>43245</c:v>
                </c:pt>
                <c:pt idx="1106">
                  <c:v>43249</c:v>
                </c:pt>
                <c:pt idx="1107">
                  <c:v>43250</c:v>
                </c:pt>
                <c:pt idx="1108">
                  <c:v>43251</c:v>
                </c:pt>
                <c:pt idx="1109">
                  <c:v>43252</c:v>
                </c:pt>
                <c:pt idx="1110">
                  <c:v>43255</c:v>
                </c:pt>
                <c:pt idx="1111">
                  <c:v>43256</c:v>
                </c:pt>
                <c:pt idx="1112">
                  <c:v>43257</c:v>
                </c:pt>
                <c:pt idx="1113">
                  <c:v>43258</c:v>
                </c:pt>
                <c:pt idx="1114">
                  <c:v>43259</c:v>
                </c:pt>
                <c:pt idx="1115">
                  <c:v>43262</c:v>
                </c:pt>
                <c:pt idx="1116">
                  <c:v>43263</c:v>
                </c:pt>
                <c:pt idx="1117">
                  <c:v>43264</c:v>
                </c:pt>
                <c:pt idx="1118">
                  <c:v>43265</c:v>
                </c:pt>
                <c:pt idx="1119">
                  <c:v>43266</c:v>
                </c:pt>
                <c:pt idx="1120">
                  <c:v>43269</c:v>
                </c:pt>
                <c:pt idx="1121">
                  <c:v>43270</c:v>
                </c:pt>
                <c:pt idx="1122">
                  <c:v>43271</c:v>
                </c:pt>
                <c:pt idx="1123">
                  <c:v>43272</c:v>
                </c:pt>
                <c:pt idx="1124">
                  <c:v>43273</c:v>
                </c:pt>
                <c:pt idx="1125">
                  <c:v>43276</c:v>
                </c:pt>
                <c:pt idx="1126">
                  <c:v>43277</c:v>
                </c:pt>
                <c:pt idx="1127">
                  <c:v>43278</c:v>
                </c:pt>
                <c:pt idx="1128">
                  <c:v>43279</c:v>
                </c:pt>
                <c:pt idx="1129">
                  <c:v>43280</c:v>
                </c:pt>
                <c:pt idx="1130">
                  <c:v>43283</c:v>
                </c:pt>
                <c:pt idx="1131">
                  <c:v>43284</c:v>
                </c:pt>
                <c:pt idx="1132">
                  <c:v>43286</c:v>
                </c:pt>
                <c:pt idx="1133">
                  <c:v>43287</c:v>
                </c:pt>
                <c:pt idx="1134">
                  <c:v>43290</c:v>
                </c:pt>
                <c:pt idx="1135">
                  <c:v>43291</c:v>
                </c:pt>
                <c:pt idx="1136">
                  <c:v>43292</c:v>
                </c:pt>
                <c:pt idx="1137">
                  <c:v>43293</c:v>
                </c:pt>
                <c:pt idx="1138">
                  <c:v>43294</c:v>
                </c:pt>
                <c:pt idx="1139">
                  <c:v>43297</c:v>
                </c:pt>
                <c:pt idx="1140">
                  <c:v>43298</c:v>
                </c:pt>
                <c:pt idx="1141">
                  <c:v>43299</c:v>
                </c:pt>
                <c:pt idx="1142">
                  <c:v>43300</c:v>
                </c:pt>
                <c:pt idx="1143">
                  <c:v>43301</c:v>
                </c:pt>
                <c:pt idx="1144">
                  <c:v>43304</c:v>
                </c:pt>
                <c:pt idx="1145">
                  <c:v>43305</c:v>
                </c:pt>
                <c:pt idx="1146">
                  <c:v>43306</c:v>
                </c:pt>
                <c:pt idx="1147">
                  <c:v>43307</c:v>
                </c:pt>
                <c:pt idx="1148">
                  <c:v>43308</c:v>
                </c:pt>
                <c:pt idx="1149">
                  <c:v>43311</c:v>
                </c:pt>
                <c:pt idx="1150">
                  <c:v>43312</c:v>
                </c:pt>
                <c:pt idx="1151">
                  <c:v>43313</c:v>
                </c:pt>
                <c:pt idx="1152">
                  <c:v>43314</c:v>
                </c:pt>
                <c:pt idx="1153">
                  <c:v>43315</c:v>
                </c:pt>
                <c:pt idx="1154">
                  <c:v>43318</c:v>
                </c:pt>
                <c:pt idx="1155">
                  <c:v>43319</c:v>
                </c:pt>
                <c:pt idx="1156">
                  <c:v>43320</c:v>
                </c:pt>
                <c:pt idx="1157">
                  <c:v>43321</c:v>
                </c:pt>
                <c:pt idx="1158">
                  <c:v>43322</c:v>
                </c:pt>
                <c:pt idx="1159">
                  <c:v>43325</c:v>
                </c:pt>
                <c:pt idx="1160">
                  <c:v>43326</c:v>
                </c:pt>
                <c:pt idx="1161">
                  <c:v>43327</c:v>
                </c:pt>
                <c:pt idx="1162">
                  <c:v>43328</c:v>
                </c:pt>
                <c:pt idx="1163">
                  <c:v>43329</c:v>
                </c:pt>
                <c:pt idx="1164">
                  <c:v>43332</c:v>
                </c:pt>
                <c:pt idx="1165">
                  <c:v>43333</c:v>
                </c:pt>
                <c:pt idx="1166">
                  <c:v>43334</c:v>
                </c:pt>
                <c:pt idx="1167">
                  <c:v>43335</c:v>
                </c:pt>
                <c:pt idx="1168">
                  <c:v>43336</c:v>
                </c:pt>
                <c:pt idx="1169">
                  <c:v>43339</c:v>
                </c:pt>
                <c:pt idx="1170">
                  <c:v>43340</c:v>
                </c:pt>
                <c:pt idx="1171">
                  <c:v>43341</c:v>
                </c:pt>
                <c:pt idx="1172">
                  <c:v>43342</c:v>
                </c:pt>
                <c:pt idx="1173">
                  <c:v>43343</c:v>
                </c:pt>
                <c:pt idx="1174">
                  <c:v>43347</c:v>
                </c:pt>
                <c:pt idx="1175">
                  <c:v>43348</c:v>
                </c:pt>
                <c:pt idx="1176">
                  <c:v>43349</c:v>
                </c:pt>
                <c:pt idx="1177">
                  <c:v>43350</c:v>
                </c:pt>
                <c:pt idx="1178">
                  <c:v>43353</c:v>
                </c:pt>
                <c:pt idx="1179">
                  <c:v>43354</c:v>
                </c:pt>
                <c:pt idx="1180">
                  <c:v>43355</c:v>
                </c:pt>
                <c:pt idx="1181">
                  <c:v>43356</c:v>
                </c:pt>
                <c:pt idx="1182">
                  <c:v>43357</c:v>
                </c:pt>
                <c:pt idx="1183">
                  <c:v>43360</c:v>
                </c:pt>
                <c:pt idx="1184">
                  <c:v>43361</c:v>
                </c:pt>
                <c:pt idx="1185">
                  <c:v>43362</c:v>
                </c:pt>
                <c:pt idx="1186">
                  <c:v>43363</c:v>
                </c:pt>
                <c:pt idx="1187">
                  <c:v>43364</c:v>
                </c:pt>
                <c:pt idx="1188">
                  <c:v>43367</c:v>
                </c:pt>
                <c:pt idx="1189">
                  <c:v>43368</c:v>
                </c:pt>
                <c:pt idx="1190">
                  <c:v>43369</c:v>
                </c:pt>
                <c:pt idx="1191">
                  <c:v>43370</c:v>
                </c:pt>
                <c:pt idx="1192">
                  <c:v>43371</c:v>
                </c:pt>
                <c:pt idx="1193">
                  <c:v>43374</c:v>
                </c:pt>
                <c:pt idx="1194">
                  <c:v>43375</c:v>
                </c:pt>
                <c:pt idx="1195">
                  <c:v>43376</c:v>
                </c:pt>
                <c:pt idx="1196">
                  <c:v>43377</c:v>
                </c:pt>
                <c:pt idx="1197">
                  <c:v>43378</c:v>
                </c:pt>
                <c:pt idx="1198">
                  <c:v>43381</c:v>
                </c:pt>
                <c:pt idx="1199">
                  <c:v>43382</c:v>
                </c:pt>
                <c:pt idx="1200">
                  <c:v>43383</c:v>
                </c:pt>
                <c:pt idx="1201">
                  <c:v>43384</c:v>
                </c:pt>
                <c:pt idx="1202">
                  <c:v>43385</c:v>
                </c:pt>
                <c:pt idx="1203">
                  <c:v>43388</c:v>
                </c:pt>
                <c:pt idx="1204">
                  <c:v>43389</c:v>
                </c:pt>
                <c:pt idx="1205">
                  <c:v>43390</c:v>
                </c:pt>
                <c:pt idx="1206">
                  <c:v>43391</c:v>
                </c:pt>
                <c:pt idx="1207">
                  <c:v>43392</c:v>
                </c:pt>
                <c:pt idx="1208">
                  <c:v>43395</c:v>
                </c:pt>
                <c:pt idx="1209">
                  <c:v>43396</c:v>
                </c:pt>
                <c:pt idx="1210">
                  <c:v>43397</c:v>
                </c:pt>
                <c:pt idx="1211">
                  <c:v>43398</c:v>
                </c:pt>
                <c:pt idx="1212">
                  <c:v>43399</c:v>
                </c:pt>
                <c:pt idx="1213">
                  <c:v>43402</c:v>
                </c:pt>
                <c:pt idx="1214">
                  <c:v>43403</c:v>
                </c:pt>
                <c:pt idx="1215">
                  <c:v>43404</c:v>
                </c:pt>
                <c:pt idx="1216">
                  <c:v>43405</c:v>
                </c:pt>
                <c:pt idx="1217">
                  <c:v>43406</c:v>
                </c:pt>
                <c:pt idx="1218">
                  <c:v>43409</c:v>
                </c:pt>
                <c:pt idx="1219">
                  <c:v>43410</c:v>
                </c:pt>
                <c:pt idx="1220">
                  <c:v>43411</c:v>
                </c:pt>
                <c:pt idx="1221">
                  <c:v>43412</c:v>
                </c:pt>
                <c:pt idx="1222">
                  <c:v>43413</c:v>
                </c:pt>
                <c:pt idx="1223">
                  <c:v>43416</c:v>
                </c:pt>
                <c:pt idx="1224">
                  <c:v>43417</c:v>
                </c:pt>
                <c:pt idx="1225">
                  <c:v>43418</c:v>
                </c:pt>
                <c:pt idx="1226">
                  <c:v>43419</c:v>
                </c:pt>
                <c:pt idx="1227">
                  <c:v>43420</c:v>
                </c:pt>
                <c:pt idx="1228">
                  <c:v>43423</c:v>
                </c:pt>
                <c:pt idx="1229">
                  <c:v>43424</c:v>
                </c:pt>
                <c:pt idx="1230">
                  <c:v>43425</c:v>
                </c:pt>
                <c:pt idx="1231">
                  <c:v>43427</c:v>
                </c:pt>
                <c:pt idx="1232">
                  <c:v>43430</c:v>
                </c:pt>
                <c:pt idx="1233">
                  <c:v>43431</c:v>
                </c:pt>
                <c:pt idx="1234">
                  <c:v>43432</c:v>
                </c:pt>
                <c:pt idx="1235">
                  <c:v>43433</c:v>
                </c:pt>
                <c:pt idx="1236">
                  <c:v>43434</c:v>
                </c:pt>
                <c:pt idx="1237">
                  <c:v>43437</c:v>
                </c:pt>
                <c:pt idx="1238">
                  <c:v>43438</c:v>
                </c:pt>
                <c:pt idx="1239">
                  <c:v>43440</c:v>
                </c:pt>
                <c:pt idx="1240">
                  <c:v>43441</c:v>
                </c:pt>
                <c:pt idx="1241">
                  <c:v>43444</c:v>
                </c:pt>
                <c:pt idx="1242">
                  <c:v>43445</c:v>
                </c:pt>
                <c:pt idx="1243">
                  <c:v>43446</c:v>
                </c:pt>
                <c:pt idx="1244">
                  <c:v>43447</c:v>
                </c:pt>
                <c:pt idx="1245">
                  <c:v>43448</c:v>
                </c:pt>
                <c:pt idx="1246">
                  <c:v>43451</c:v>
                </c:pt>
                <c:pt idx="1247">
                  <c:v>43452</c:v>
                </c:pt>
                <c:pt idx="1248">
                  <c:v>43453</c:v>
                </c:pt>
                <c:pt idx="1249">
                  <c:v>43454</c:v>
                </c:pt>
                <c:pt idx="1250">
                  <c:v>43455</c:v>
                </c:pt>
                <c:pt idx="1251">
                  <c:v>43458</c:v>
                </c:pt>
                <c:pt idx="1252">
                  <c:v>43460</c:v>
                </c:pt>
                <c:pt idx="1253">
                  <c:v>43461</c:v>
                </c:pt>
                <c:pt idx="1254">
                  <c:v>43462</c:v>
                </c:pt>
                <c:pt idx="1255">
                  <c:v>43465</c:v>
                </c:pt>
                <c:pt idx="1256">
                  <c:v>43467</c:v>
                </c:pt>
                <c:pt idx="1257">
                  <c:v>43468</c:v>
                </c:pt>
                <c:pt idx="1258">
                  <c:v>43469</c:v>
                </c:pt>
                <c:pt idx="1259">
                  <c:v>43472</c:v>
                </c:pt>
                <c:pt idx="1260">
                  <c:v>43473</c:v>
                </c:pt>
                <c:pt idx="1261">
                  <c:v>43474</c:v>
                </c:pt>
                <c:pt idx="1262">
                  <c:v>43475</c:v>
                </c:pt>
                <c:pt idx="1263">
                  <c:v>43476</c:v>
                </c:pt>
                <c:pt idx="1264">
                  <c:v>43479</c:v>
                </c:pt>
                <c:pt idx="1265">
                  <c:v>43480</c:v>
                </c:pt>
                <c:pt idx="1266">
                  <c:v>43481</c:v>
                </c:pt>
                <c:pt idx="1267">
                  <c:v>43482</c:v>
                </c:pt>
                <c:pt idx="1268">
                  <c:v>43483</c:v>
                </c:pt>
                <c:pt idx="1269">
                  <c:v>43487</c:v>
                </c:pt>
                <c:pt idx="1270">
                  <c:v>43488</c:v>
                </c:pt>
                <c:pt idx="1271">
                  <c:v>43489</c:v>
                </c:pt>
                <c:pt idx="1272">
                  <c:v>43490</c:v>
                </c:pt>
                <c:pt idx="1273">
                  <c:v>43493</c:v>
                </c:pt>
                <c:pt idx="1274">
                  <c:v>43494</c:v>
                </c:pt>
                <c:pt idx="1275">
                  <c:v>43495</c:v>
                </c:pt>
                <c:pt idx="1276">
                  <c:v>43496</c:v>
                </c:pt>
                <c:pt idx="1277">
                  <c:v>43497</c:v>
                </c:pt>
                <c:pt idx="1278">
                  <c:v>43500</c:v>
                </c:pt>
                <c:pt idx="1279">
                  <c:v>43501</c:v>
                </c:pt>
                <c:pt idx="1280">
                  <c:v>43502</c:v>
                </c:pt>
                <c:pt idx="1281">
                  <c:v>43503</c:v>
                </c:pt>
                <c:pt idx="1282">
                  <c:v>43504</c:v>
                </c:pt>
                <c:pt idx="1283">
                  <c:v>43507</c:v>
                </c:pt>
                <c:pt idx="1284">
                  <c:v>43508</c:v>
                </c:pt>
                <c:pt idx="1285">
                  <c:v>43509</c:v>
                </c:pt>
                <c:pt idx="1286">
                  <c:v>43510</c:v>
                </c:pt>
                <c:pt idx="1287">
                  <c:v>43511</c:v>
                </c:pt>
                <c:pt idx="1288">
                  <c:v>43515</c:v>
                </c:pt>
                <c:pt idx="1289">
                  <c:v>43516</c:v>
                </c:pt>
                <c:pt idx="1290">
                  <c:v>43517</c:v>
                </c:pt>
                <c:pt idx="1291">
                  <c:v>43518</c:v>
                </c:pt>
                <c:pt idx="1292">
                  <c:v>43521</c:v>
                </c:pt>
                <c:pt idx="1293">
                  <c:v>43522</c:v>
                </c:pt>
                <c:pt idx="1294">
                  <c:v>43523</c:v>
                </c:pt>
                <c:pt idx="1295">
                  <c:v>43524</c:v>
                </c:pt>
                <c:pt idx="1296">
                  <c:v>43525</c:v>
                </c:pt>
                <c:pt idx="1297">
                  <c:v>43528</c:v>
                </c:pt>
                <c:pt idx="1298">
                  <c:v>43529</c:v>
                </c:pt>
                <c:pt idx="1299">
                  <c:v>43530</c:v>
                </c:pt>
                <c:pt idx="1300">
                  <c:v>43531</c:v>
                </c:pt>
                <c:pt idx="1301">
                  <c:v>43532</c:v>
                </c:pt>
                <c:pt idx="1302">
                  <c:v>43535</c:v>
                </c:pt>
                <c:pt idx="1303">
                  <c:v>43536</c:v>
                </c:pt>
                <c:pt idx="1304">
                  <c:v>43537</c:v>
                </c:pt>
                <c:pt idx="1305">
                  <c:v>43538</c:v>
                </c:pt>
                <c:pt idx="1306">
                  <c:v>43539</c:v>
                </c:pt>
                <c:pt idx="1307">
                  <c:v>43542</c:v>
                </c:pt>
                <c:pt idx="1308">
                  <c:v>43543</c:v>
                </c:pt>
                <c:pt idx="1309">
                  <c:v>43544</c:v>
                </c:pt>
                <c:pt idx="1310">
                  <c:v>43545</c:v>
                </c:pt>
                <c:pt idx="1311">
                  <c:v>43546</c:v>
                </c:pt>
                <c:pt idx="1312">
                  <c:v>43549</c:v>
                </c:pt>
                <c:pt idx="1313">
                  <c:v>43550</c:v>
                </c:pt>
                <c:pt idx="1314">
                  <c:v>43551</c:v>
                </c:pt>
                <c:pt idx="1315">
                  <c:v>43552</c:v>
                </c:pt>
                <c:pt idx="1316">
                  <c:v>43553</c:v>
                </c:pt>
                <c:pt idx="1317">
                  <c:v>43556</c:v>
                </c:pt>
                <c:pt idx="1318">
                  <c:v>43557</c:v>
                </c:pt>
                <c:pt idx="1319">
                  <c:v>43558</c:v>
                </c:pt>
                <c:pt idx="1320">
                  <c:v>43559</c:v>
                </c:pt>
                <c:pt idx="1321">
                  <c:v>43560</c:v>
                </c:pt>
                <c:pt idx="1322">
                  <c:v>43563</c:v>
                </c:pt>
                <c:pt idx="1323">
                  <c:v>43564</c:v>
                </c:pt>
                <c:pt idx="1324">
                  <c:v>43565</c:v>
                </c:pt>
                <c:pt idx="1325">
                  <c:v>43566</c:v>
                </c:pt>
                <c:pt idx="1326">
                  <c:v>43567</c:v>
                </c:pt>
                <c:pt idx="1327">
                  <c:v>43570</c:v>
                </c:pt>
                <c:pt idx="1328">
                  <c:v>43571</c:v>
                </c:pt>
                <c:pt idx="1329">
                  <c:v>43572</c:v>
                </c:pt>
                <c:pt idx="1330">
                  <c:v>43573</c:v>
                </c:pt>
                <c:pt idx="1331">
                  <c:v>43577</c:v>
                </c:pt>
                <c:pt idx="1332">
                  <c:v>43578</c:v>
                </c:pt>
                <c:pt idx="1333">
                  <c:v>43579</c:v>
                </c:pt>
                <c:pt idx="1334">
                  <c:v>43580</c:v>
                </c:pt>
                <c:pt idx="1335">
                  <c:v>43581</c:v>
                </c:pt>
                <c:pt idx="1336">
                  <c:v>43584</c:v>
                </c:pt>
                <c:pt idx="1337">
                  <c:v>43585</c:v>
                </c:pt>
                <c:pt idx="1338">
                  <c:v>43586</c:v>
                </c:pt>
                <c:pt idx="1339">
                  <c:v>43587</c:v>
                </c:pt>
                <c:pt idx="1340">
                  <c:v>43588</c:v>
                </c:pt>
                <c:pt idx="1341">
                  <c:v>43591</c:v>
                </c:pt>
                <c:pt idx="1342">
                  <c:v>43592</c:v>
                </c:pt>
                <c:pt idx="1343">
                  <c:v>43593</c:v>
                </c:pt>
                <c:pt idx="1344">
                  <c:v>43594</c:v>
                </c:pt>
                <c:pt idx="1345">
                  <c:v>43595</c:v>
                </c:pt>
                <c:pt idx="1346">
                  <c:v>43598</c:v>
                </c:pt>
                <c:pt idx="1347">
                  <c:v>43599</c:v>
                </c:pt>
                <c:pt idx="1348">
                  <c:v>43600</c:v>
                </c:pt>
                <c:pt idx="1349">
                  <c:v>43601</c:v>
                </c:pt>
                <c:pt idx="1350">
                  <c:v>43602</c:v>
                </c:pt>
                <c:pt idx="1351">
                  <c:v>43605</c:v>
                </c:pt>
                <c:pt idx="1352">
                  <c:v>43606</c:v>
                </c:pt>
                <c:pt idx="1353">
                  <c:v>43607</c:v>
                </c:pt>
                <c:pt idx="1354">
                  <c:v>43608</c:v>
                </c:pt>
                <c:pt idx="1355">
                  <c:v>43609</c:v>
                </c:pt>
                <c:pt idx="1356">
                  <c:v>43613</c:v>
                </c:pt>
                <c:pt idx="1357">
                  <c:v>43614</c:v>
                </c:pt>
                <c:pt idx="1358">
                  <c:v>43615</c:v>
                </c:pt>
                <c:pt idx="1359">
                  <c:v>43616</c:v>
                </c:pt>
                <c:pt idx="1360">
                  <c:v>43619</c:v>
                </c:pt>
                <c:pt idx="1361">
                  <c:v>43620</c:v>
                </c:pt>
                <c:pt idx="1362">
                  <c:v>43621</c:v>
                </c:pt>
                <c:pt idx="1363">
                  <c:v>43622</c:v>
                </c:pt>
                <c:pt idx="1364">
                  <c:v>43623</c:v>
                </c:pt>
                <c:pt idx="1365">
                  <c:v>43626</c:v>
                </c:pt>
                <c:pt idx="1366">
                  <c:v>43627</c:v>
                </c:pt>
                <c:pt idx="1367">
                  <c:v>43628</c:v>
                </c:pt>
                <c:pt idx="1368">
                  <c:v>43629</c:v>
                </c:pt>
                <c:pt idx="1369">
                  <c:v>43630</c:v>
                </c:pt>
                <c:pt idx="1370">
                  <c:v>43633</c:v>
                </c:pt>
                <c:pt idx="1371">
                  <c:v>43634</c:v>
                </c:pt>
                <c:pt idx="1372">
                  <c:v>43635</c:v>
                </c:pt>
                <c:pt idx="1373">
                  <c:v>43636</c:v>
                </c:pt>
                <c:pt idx="1374">
                  <c:v>43637</c:v>
                </c:pt>
                <c:pt idx="1375">
                  <c:v>43640</c:v>
                </c:pt>
                <c:pt idx="1376">
                  <c:v>43641</c:v>
                </c:pt>
                <c:pt idx="1377">
                  <c:v>43642</c:v>
                </c:pt>
                <c:pt idx="1378">
                  <c:v>43643</c:v>
                </c:pt>
                <c:pt idx="1379">
                  <c:v>43644</c:v>
                </c:pt>
                <c:pt idx="1380">
                  <c:v>43647</c:v>
                </c:pt>
                <c:pt idx="1381">
                  <c:v>43648</c:v>
                </c:pt>
                <c:pt idx="1382">
                  <c:v>43649</c:v>
                </c:pt>
                <c:pt idx="1383">
                  <c:v>43651</c:v>
                </c:pt>
                <c:pt idx="1384">
                  <c:v>43654</c:v>
                </c:pt>
                <c:pt idx="1385">
                  <c:v>43655</c:v>
                </c:pt>
                <c:pt idx="1386">
                  <c:v>43656</c:v>
                </c:pt>
                <c:pt idx="1387">
                  <c:v>43657</c:v>
                </c:pt>
                <c:pt idx="1388">
                  <c:v>43658</c:v>
                </c:pt>
                <c:pt idx="1389">
                  <c:v>43661</c:v>
                </c:pt>
                <c:pt idx="1390">
                  <c:v>43662</c:v>
                </c:pt>
                <c:pt idx="1391">
                  <c:v>43663</c:v>
                </c:pt>
                <c:pt idx="1392">
                  <c:v>43664</c:v>
                </c:pt>
                <c:pt idx="1393">
                  <c:v>43665</c:v>
                </c:pt>
                <c:pt idx="1394">
                  <c:v>43668</c:v>
                </c:pt>
                <c:pt idx="1395">
                  <c:v>43669</c:v>
                </c:pt>
                <c:pt idx="1396">
                  <c:v>43670</c:v>
                </c:pt>
                <c:pt idx="1397">
                  <c:v>43671</c:v>
                </c:pt>
                <c:pt idx="1398">
                  <c:v>43672</c:v>
                </c:pt>
                <c:pt idx="1399">
                  <c:v>43675</c:v>
                </c:pt>
                <c:pt idx="1400">
                  <c:v>43676</c:v>
                </c:pt>
                <c:pt idx="1401">
                  <c:v>43677</c:v>
                </c:pt>
                <c:pt idx="1402">
                  <c:v>43678</c:v>
                </c:pt>
                <c:pt idx="1403">
                  <c:v>43679</c:v>
                </c:pt>
                <c:pt idx="1404">
                  <c:v>43682</c:v>
                </c:pt>
                <c:pt idx="1405">
                  <c:v>43683</c:v>
                </c:pt>
                <c:pt idx="1406">
                  <c:v>43684</c:v>
                </c:pt>
                <c:pt idx="1407">
                  <c:v>43685</c:v>
                </c:pt>
                <c:pt idx="1408">
                  <c:v>43686</c:v>
                </c:pt>
                <c:pt idx="1409">
                  <c:v>43689</c:v>
                </c:pt>
                <c:pt idx="1410">
                  <c:v>43690</c:v>
                </c:pt>
                <c:pt idx="1411">
                  <c:v>43691</c:v>
                </c:pt>
                <c:pt idx="1412">
                  <c:v>43692</c:v>
                </c:pt>
                <c:pt idx="1413">
                  <c:v>43693</c:v>
                </c:pt>
                <c:pt idx="1414">
                  <c:v>43696</c:v>
                </c:pt>
                <c:pt idx="1415">
                  <c:v>43697</c:v>
                </c:pt>
                <c:pt idx="1416">
                  <c:v>43698</c:v>
                </c:pt>
                <c:pt idx="1417">
                  <c:v>43699</c:v>
                </c:pt>
                <c:pt idx="1418">
                  <c:v>43700</c:v>
                </c:pt>
                <c:pt idx="1419">
                  <c:v>43703</c:v>
                </c:pt>
                <c:pt idx="1420">
                  <c:v>43704</c:v>
                </c:pt>
                <c:pt idx="1421">
                  <c:v>43705</c:v>
                </c:pt>
                <c:pt idx="1422">
                  <c:v>43706</c:v>
                </c:pt>
                <c:pt idx="1423">
                  <c:v>43707</c:v>
                </c:pt>
                <c:pt idx="1424">
                  <c:v>43711</c:v>
                </c:pt>
                <c:pt idx="1425">
                  <c:v>43712</c:v>
                </c:pt>
                <c:pt idx="1426">
                  <c:v>43713</c:v>
                </c:pt>
                <c:pt idx="1427">
                  <c:v>43714</c:v>
                </c:pt>
                <c:pt idx="1428">
                  <c:v>43717</c:v>
                </c:pt>
                <c:pt idx="1429">
                  <c:v>43718</c:v>
                </c:pt>
                <c:pt idx="1430">
                  <c:v>43719</c:v>
                </c:pt>
                <c:pt idx="1431">
                  <c:v>43720</c:v>
                </c:pt>
                <c:pt idx="1432">
                  <c:v>43721</c:v>
                </c:pt>
                <c:pt idx="1433">
                  <c:v>43724</c:v>
                </c:pt>
                <c:pt idx="1434">
                  <c:v>43725</c:v>
                </c:pt>
                <c:pt idx="1435">
                  <c:v>43726</c:v>
                </c:pt>
                <c:pt idx="1436">
                  <c:v>43727</c:v>
                </c:pt>
                <c:pt idx="1437">
                  <c:v>43728</c:v>
                </c:pt>
                <c:pt idx="1438">
                  <c:v>43731</c:v>
                </c:pt>
                <c:pt idx="1439">
                  <c:v>43732</c:v>
                </c:pt>
                <c:pt idx="1440">
                  <c:v>43733</c:v>
                </c:pt>
                <c:pt idx="1441">
                  <c:v>43734</c:v>
                </c:pt>
                <c:pt idx="1442">
                  <c:v>43735</c:v>
                </c:pt>
                <c:pt idx="1443">
                  <c:v>43738</c:v>
                </c:pt>
                <c:pt idx="1444">
                  <c:v>43739</c:v>
                </c:pt>
                <c:pt idx="1445">
                  <c:v>43740</c:v>
                </c:pt>
                <c:pt idx="1446">
                  <c:v>43741</c:v>
                </c:pt>
                <c:pt idx="1447">
                  <c:v>43742</c:v>
                </c:pt>
                <c:pt idx="1448">
                  <c:v>43745</c:v>
                </c:pt>
                <c:pt idx="1449">
                  <c:v>43746</c:v>
                </c:pt>
                <c:pt idx="1450">
                  <c:v>43747</c:v>
                </c:pt>
                <c:pt idx="1451">
                  <c:v>43748</c:v>
                </c:pt>
                <c:pt idx="1452">
                  <c:v>43749</c:v>
                </c:pt>
                <c:pt idx="1453">
                  <c:v>43752</c:v>
                </c:pt>
                <c:pt idx="1454">
                  <c:v>43753</c:v>
                </c:pt>
                <c:pt idx="1455">
                  <c:v>43754</c:v>
                </c:pt>
                <c:pt idx="1456">
                  <c:v>43755</c:v>
                </c:pt>
                <c:pt idx="1457">
                  <c:v>43756</c:v>
                </c:pt>
                <c:pt idx="1458">
                  <c:v>43759</c:v>
                </c:pt>
                <c:pt idx="1459">
                  <c:v>43760</c:v>
                </c:pt>
                <c:pt idx="1460">
                  <c:v>43761</c:v>
                </c:pt>
                <c:pt idx="1461">
                  <c:v>43762</c:v>
                </c:pt>
                <c:pt idx="1462">
                  <c:v>43763</c:v>
                </c:pt>
                <c:pt idx="1463">
                  <c:v>43766</c:v>
                </c:pt>
                <c:pt idx="1464">
                  <c:v>43767</c:v>
                </c:pt>
                <c:pt idx="1465">
                  <c:v>43768</c:v>
                </c:pt>
                <c:pt idx="1466">
                  <c:v>43769</c:v>
                </c:pt>
                <c:pt idx="1467">
                  <c:v>43770</c:v>
                </c:pt>
                <c:pt idx="1468">
                  <c:v>43773</c:v>
                </c:pt>
                <c:pt idx="1469">
                  <c:v>43774</c:v>
                </c:pt>
                <c:pt idx="1470">
                  <c:v>43775</c:v>
                </c:pt>
                <c:pt idx="1471">
                  <c:v>43776</c:v>
                </c:pt>
                <c:pt idx="1472">
                  <c:v>43777</c:v>
                </c:pt>
                <c:pt idx="1473">
                  <c:v>43780</c:v>
                </c:pt>
                <c:pt idx="1474">
                  <c:v>43781</c:v>
                </c:pt>
                <c:pt idx="1475">
                  <c:v>43782</c:v>
                </c:pt>
                <c:pt idx="1476">
                  <c:v>43783</c:v>
                </c:pt>
                <c:pt idx="1477">
                  <c:v>43784</c:v>
                </c:pt>
                <c:pt idx="1478">
                  <c:v>43787</c:v>
                </c:pt>
                <c:pt idx="1479">
                  <c:v>43788</c:v>
                </c:pt>
                <c:pt idx="1480">
                  <c:v>43789</c:v>
                </c:pt>
                <c:pt idx="1481">
                  <c:v>43790</c:v>
                </c:pt>
                <c:pt idx="1482">
                  <c:v>43791</c:v>
                </c:pt>
                <c:pt idx="1483">
                  <c:v>43794</c:v>
                </c:pt>
                <c:pt idx="1484">
                  <c:v>43795</c:v>
                </c:pt>
                <c:pt idx="1485">
                  <c:v>43796</c:v>
                </c:pt>
                <c:pt idx="1486">
                  <c:v>43798</c:v>
                </c:pt>
                <c:pt idx="1487">
                  <c:v>43801</c:v>
                </c:pt>
                <c:pt idx="1488">
                  <c:v>43802</c:v>
                </c:pt>
                <c:pt idx="1489">
                  <c:v>43803</c:v>
                </c:pt>
                <c:pt idx="1490">
                  <c:v>43804</c:v>
                </c:pt>
                <c:pt idx="1491">
                  <c:v>43805</c:v>
                </c:pt>
                <c:pt idx="1492">
                  <c:v>43808</c:v>
                </c:pt>
                <c:pt idx="1493">
                  <c:v>43809</c:v>
                </c:pt>
                <c:pt idx="1494">
                  <c:v>43810</c:v>
                </c:pt>
                <c:pt idx="1495">
                  <c:v>43811</c:v>
                </c:pt>
                <c:pt idx="1496">
                  <c:v>43812</c:v>
                </c:pt>
                <c:pt idx="1497">
                  <c:v>43815</c:v>
                </c:pt>
                <c:pt idx="1498">
                  <c:v>43816</c:v>
                </c:pt>
                <c:pt idx="1499">
                  <c:v>43817</c:v>
                </c:pt>
                <c:pt idx="1500">
                  <c:v>43818</c:v>
                </c:pt>
                <c:pt idx="1501">
                  <c:v>43819</c:v>
                </c:pt>
                <c:pt idx="1502">
                  <c:v>43822</c:v>
                </c:pt>
                <c:pt idx="1503">
                  <c:v>43823</c:v>
                </c:pt>
                <c:pt idx="1504">
                  <c:v>43825</c:v>
                </c:pt>
                <c:pt idx="1505">
                  <c:v>43826</c:v>
                </c:pt>
                <c:pt idx="1506">
                  <c:v>43829</c:v>
                </c:pt>
                <c:pt idx="1507">
                  <c:v>43830</c:v>
                </c:pt>
                <c:pt idx="1508">
                  <c:v>43832</c:v>
                </c:pt>
                <c:pt idx="1509">
                  <c:v>43833</c:v>
                </c:pt>
                <c:pt idx="1510">
                  <c:v>43836</c:v>
                </c:pt>
                <c:pt idx="1511">
                  <c:v>43837</c:v>
                </c:pt>
                <c:pt idx="1512">
                  <c:v>43838</c:v>
                </c:pt>
                <c:pt idx="1513">
                  <c:v>43839</c:v>
                </c:pt>
                <c:pt idx="1514">
                  <c:v>43840</c:v>
                </c:pt>
                <c:pt idx="1515">
                  <c:v>43843</c:v>
                </c:pt>
                <c:pt idx="1516">
                  <c:v>43844</c:v>
                </c:pt>
                <c:pt idx="1517">
                  <c:v>43845</c:v>
                </c:pt>
                <c:pt idx="1518">
                  <c:v>43846</c:v>
                </c:pt>
                <c:pt idx="1519">
                  <c:v>43847</c:v>
                </c:pt>
                <c:pt idx="1520">
                  <c:v>43851</c:v>
                </c:pt>
                <c:pt idx="1521">
                  <c:v>43852</c:v>
                </c:pt>
                <c:pt idx="1522">
                  <c:v>43853</c:v>
                </c:pt>
                <c:pt idx="1523">
                  <c:v>43854</c:v>
                </c:pt>
                <c:pt idx="1524">
                  <c:v>43857</c:v>
                </c:pt>
                <c:pt idx="1525">
                  <c:v>43858</c:v>
                </c:pt>
                <c:pt idx="1526">
                  <c:v>43859</c:v>
                </c:pt>
                <c:pt idx="1527">
                  <c:v>43860</c:v>
                </c:pt>
                <c:pt idx="1528">
                  <c:v>43861</c:v>
                </c:pt>
                <c:pt idx="1529">
                  <c:v>43864</c:v>
                </c:pt>
                <c:pt idx="1530">
                  <c:v>43865</c:v>
                </c:pt>
                <c:pt idx="1531">
                  <c:v>43866</c:v>
                </c:pt>
                <c:pt idx="1532">
                  <c:v>43867</c:v>
                </c:pt>
                <c:pt idx="1533">
                  <c:v>43868</c:v>
                </c:pt>
                <c:pt idx="1534">
                  <c:v>43871</c:v>
                </c:pt>
                <c:pt idx="1535">
                  <c:v>43872</c:v>
                </c:pt>
                <c:pt idx="1536">
                  <c:v>43873</c:v>
                </c:pt>
                <c:pt idx="1537">
                  <c:v>43874</c:v>
                </c:pt>
                <c:pt idx="1538">
                  <c:v>43875</c:v>
                </c:pt>
                <c:pt idx="1539">
                  <c:v>43879</c:v>
                </c:pt>
                <c:pt idx="1540">
                  <c:v>43880</c:v>
                </c:pt>
                <c:pt idx="1541">
                  <c:v>43881</c:v>
                </c:pt>
                <c:pt idx="1542">
                  <c:v>43882</c:v>
                </c:pt>
                <c:pt idx="1543">
                  <c:v>43885</c:v>
                </c:pt>
                <c:pt idx="1544">
                  <c:v>43886</c:v>
                </c:pt>
                <c:pt idx="1545">
                  <c:v>43887</c:v>
                </c:pt>
                <c:pt idx="1546">
                  <c:v>43888</c:v>
                </c:pt>
                <c:pt idx="1547">
                  <c:v>43889</c:v>
                </c:pt>
                <c:pt idx="1548">
                  <c:v>43892</c:v>
                </c:pt>
                <c:pt idx="1549">
                  <c:v>43893</c:v>
                </c:pt>
                <c:pt idx="1550">
                  <c:v>43894</c:v>
                </c:pt>
                <c:pt idx="1551">
                  <c:v>43895</c:v>
                </c:pt>
                <c:pt idx="1552">
                  <c:v>43896</c:v>
                </c:pt>
                <c:pt idx="1553">
                  <c:v>43899</c:v>
                </c:pt>
                <c:pt idx="1554">
                  <c:v>43900</c:v>
                </c:pt>
                <c:pt idx="1555">
                  <c:v>43901</c:v>
                </c:pt>
                <c:pt idx="1556">
                  <c:v>43902</c:v>
                </c:pt>
                <c:pt idx="1557">
                  <c:v>43903</c:v>
                </c:pt>
                <c:pt idx="1558">
                  <c:v>43906</c:v>
                </c:pt>
                <c:pt idx="1559">
                  <c:v>43907</c:v>
                </c:pt>
                <c:pt idx="1560">
                  <c:v>43908</c:v>
                </c:pt>
                <c:pt idx="1561">
                  <c:v>43909</c:v>
                </c:pt>
                <c:pt idx="1562">
                  <c:v>43910</c:v>
                </c:pt>
                <c:pt idx="1563">
                  <c:v>43913</c:v>
                </c:pt>
                <c:pt idx="1564">
                  <c:v>43914</c:v>
                </c:pt>
                <c:pt idx="1565">
                  <c:v>43915</c:v>
                </c:pt>
                <c:pt idx="1566">
                  <c:v>43916</c:v>
                </c:pt>
                <c:pt idx="1567">
                  <c:v>43917</c:v>
                </c:pt>
                <c:pt idx="1568">
                  <c:v>43920</c:v>
                </c:pt>
                <c:pt idx="1569">
                  <c:v>43921</c:v>
                </c:pt>
                <c:pt idx="1570">
                  <c:v>43922</c:v>
                </c:pt>
                <c:pt idx="1571">
                  <c:v>43923</c:v>
                </c:pt>
                <c:pt idx="1572">
                  <c:v>43924</c:v>
                </c:pt>
                <c:pt idx="1573">
                  <c:v>43927</c:v>
                </c:pt>
                <c:pt idx="1574">
                  <c:v>43928</c:v>
                </c:pt>
                <c:pt idx="1575">
                  <c:v>43929</c:v>
                </c:pt>
                <c:pt idx="1576">
                  <c:v>43930</c:v>
                </c:pt>
                <c:pt idx="1577">
                  <c:v>43934</c:v>
                </c:pt>
                <c:pt idx="1578">
                  <c:v>43935</c:v>
                </c:pt>
                <c:pt idx="1579">
                  <c:v>43936</c:v>
                </c:pt>
                <c:pt idx="1580">
                  <c:v>43937</c:v>
                </c:pt>
                <c:pt idx="1581">
                  <c:v>43938</c:v>
                </c:pt>
                <c:pt idx="1582">
                  <c:v>43943</c:v>
                </c:pt>
                <c:pt idx="1583">
                  <c:v>43944</c:v>
                </c:pt>
                <c:pt idx="1584">
                  <c:v>43945</c:v>
                </c:pt>
                <c:pt idx="1585">
                  <c:v>43948</c:v>
                </c:pt>
                <c:pt idx="1586">
                  <c:v>43949</c:v>
                </c:pt>
                <c:pt idx="1587">
                  <c:v>43950</c:v>
                </c:pt>
                <c:pt idx="1588">
                  <c:v>43951</c:v>
                </c:pt>
                <c:pt idx="1589">
                  <c:v>43952</c:v>
                </c:pt>
                <c:pt idx="1590">
                  <c:v>43955</c:v>
                </c:pt>
                <c:pt idx="1591">
                  <c:v>43956</c:v>
                </c:pt>
                <c:pt idx="1592">
                  <c:v>43957</c:v>
                </c:pt>
                <c:pt idx="1593">
                  <c:v>43958</c:v>
                </c:pt>
                <c:pt idx="1594">
                  <c:v>43959</c:v>
                </c:pt>
                <c:pt idx="1595">
                  <c:v>43962</c:v>
                </c:pt>
                <c:pt idx="1596">
                  <c:v>43963</c:v>
                </c:pt>
                <c:pt idx="1597">
                  <c:v>43964</c:v>
                </c:pt>
                <c:pt idx="1598">
                  <c:v>43965</c:v>
                </c:pt>
                <c:pt idx="1599">
                  <c:v>43966</c:v>
                </c:pt>
                <c:pt idx="1600">
                  <c:v>43969</c:v>
                </c:pt>
                <c:pt idx="1601">
                  <c:v>43970</c:v>
                </c:pt>
                <c:pt idx="1602">
                  <c:v>43971</c:v>
                </c:pt>
                <c:pt idx="1603">
                  <c:v>43972</c:v>
                </c:pt>
                <c:pt idx="1604">
                  <c:v>43973</c:v>
                </c:pt>
                <c:pt idx="1605">
                  <c:v>43977</c:v>
                </c:pt>
                <c:pt idx="1606">
                  <c:v>43978</c:v>
                </c:pt>
                <c:pt idx="1607">
                  <c:v>43979</c:v>
                </c:pt>
                <c:pt idx="1608">
                  <c:v>43980</c:v>
                </c:pt>
                <c:pt idx="1609">
                  <c:v>43983</c:v>
                </c:pt>
                <c:pt idx="1610">
                  <c:v>43984</c:v>
                </c:pt>
                <c:pt idx="1611">
                  <c:v>43985</c:v>
                </c:pt>
                <c:pt idx="1612">
                  <c:v>43986</c:v>
                </c:pt>
                <c:pt idx="1613">
                  <c:v>43987</c:v>
                </c:pt>
                <c:pt idx="1614">
                  <c:v>43990</c:v>
                </c:pt>
                <c:pt idx="1615">
                  <c:v>43991</c:v>
                </c:pt>
                <c:pt idx="1616">
                  <c:v>43992</c:v>
                </c:pt>
                <c:pt idx="1617">
                  <c:v>43993</c:v>
                </c:pt>
                <c:pt idx="1618">
                  <c:v>43994</c:v>
                </c:pt>
                <c:pt idx="1619">
                  <c:v>43997</c:v>
                </c:pt>
                <c:pt idx="1620">
                  <c:v>43998</c:v>
                </c:pt>
                <c:pt idx="1621">
                  <c:v>43999</c:v>
                </c:pt>
                <c:pt idx="1622">
                  <c:v>44000</c:v>
                </c:pt>
                <c:pt idx="1623">
                  <c:v>44001</c:v>
                </c:pt>
                <c:pt idx="1624">
                  <c:v>44004</c:v>
                </c:pt>
                <c:pt idx="1625">
                  <c:v>44005</c:v>
                </c:pt>
                <c:pt idx="1626">
                  <c:v>44006</c:v>
                </c:pt>
                <c:pt idx="1627">
                  <c:v>44007</c:v>
                </c:pt>
                <c:pt idx="1628">
                  <c:v>44008</c:v>
                </c:pt>
                <c:pt idx="1629">
                  <c:v>44011</c:v>
                </c:pt>
                <c:pt idx="1630">
                  <c:v>44012</c:v>
                </c:pt>
                <c:pt idx="1631">
                  <c:v>44013</c:v>
                </c:pt>
                <c:pt idx="1632">
                  <c:v>44014</c:v>
                </c:pt>
                <c:pt idx="1633">
                  <c:v>44018</c:v>
                </c:pt>
                <c:pt idx="1634">
                  <c:v>44019</c:v>
                </c:pt>
                <c:pt idx="1635">
                  <c:v>44020</c:v>
                </c:pt>
                <c:pt idx="1636">
                  <c:v>44021</c:v>
                </c:pt>
                <c:pt idx="1637">
                  <c:v>44022</c:v>
                </c:pt>
                <c:pt idx="1638">
                  <c:v>44025</c:v>
                </c:pt>
                <c:pt idx="1639">
                  <c:v>44026</c:v>
                </c:pt>
                <c:pt idx="1640">
                  <c:v>44027</c:v>
                </c:pt>
                <c:pt idx="1641">
                  <c:v>44028</c:v>
                </c:pt>
                <c:pt idx="1642">
                  <c:v>44029</c:v>
                </c:pt>
                <c:pt idx="1643">
                  <c:v>44032</c:v>
                </c:pt>
                <c:pt idx="1644">
                  <c:v>44033</c:v>
                </c:pt>
                <c:pt idx="1645">
                  <c:v>44034</c:v>
                </c:pt>
                <c:pt idx="1646">
                  <c:v>44035</c:v>
                </c:pt>
                <c:pt idx="1647">
                  <c:v>44036</c:v>
                </c:pt>
                <c:pt idx="1648">
                  <c:v>44039</c:v>
                </c:pt>
                <c:pt idx="1649">
                  <c:v>44040</c:v>
                </c:pt>
                <c:pt idx="1650">
                  <c:v>44041</c:v>
                </c:pt>
                <c:pt idx="1651">
                  <c:v>44042</c:v>
                </c:pt>
                <c:pt idx="1652">
                  <c:v>44043</c:v>
                </c:pt>
                <c:pt idx="1653">
                  <c:v>44046</c:v>
                </c:pt>
                <c:pt idx="1654">
                  <c:v>44047</c:v>
                </c:pt>
                <c:pt idx="1655">
                  <c:v>44048</c:v>
                </c:pt>
                <c:pt idx="1656">
                  <c:v>44049</c:v>
                </c:pt>
                <c:pt idx="1657">
                  <c:v>44050</c:v>
                </c:pt>
                <c:pt idx="1658">
                  <c:v>44053</c:v>
                </c:pt>
                <c:pt idx="1659">
                  <c:v>44054</c:v>
                </c:pt>
                <c:pt idx="1660">
                  <c:v>44055</c:v>
                </c:pt>
                <c:pt idx="1661">
                  <c:v>44056</c:v>
                </c:pt>
                <c:pt idx="1662">
                  <c:v>44057</c:v>
                </c:pt>
                <c:pt idx="1663">
                  <c:v>44060</c:v>
                </c:pt>
                <c:pt idx="1664">
                  <c:v>44061</c:v>
                </c:pt>
                <c:pt idx="1665">
                  <c:v>44062</c:v>
                </c:pt>
                <c:pt idx="1666">
                  <c:v>44063</c:v>
                </c:pt>
                <c:pt idx="1667">
                  <c:v>44064</c:v>
                </c:pt>
                <c:pt idx="1668">
                  <c:v>44067</c:v>
                </c:pt>
                <c:pt idx="1669">
                  <c:v>44068</c:v>
                </c:pt>
                <c:pt idx="1670">
                  <c:v>44069</c:v>
                </c:pt>
                <c:pt idx="1671">
                  <c:v>44070</c:v>
                </c:pt>
                <c:pt idx="1672">
                  <c:v>44071</c:v>
                </c:pt>
                <c:pt idx="1673">
                  <c:v>44074</c:v>
                </c:pt>
                <c:pt idx="1674">
                  <c:v>44075</c:v>
                </c:pt>
                <c:pt idx="1675">
                  <c:v>44076</c:v>
                </c:pt>
                <c:pt idx="1676">
                  <c:v>44077</c:v>
                </c:pt>
                <c:pt idx="1677">
                  <c:v>44078</c:v>
                </c:pt>
                <c:pt idx="1678">
                  <c:v>44082</c:v>
                </c:pt>
                <c:pt idx="1679">
                  <c:v>44083</c:v>
                </c:pt>
                <c:pt idx="1680">
                  <c:v>44084</c:v>
                </c:pt>
                <c:pt idx="1681">
                  <c:v>44085</c:v>
                </c:pt>
                <c:pt idx="1682">
                  <c:v>44088</c:v>
                </c:pt>
                <c:pt idx="1683">
                  <c:v>44089</c:v>
                </c:pt>
                <c:pt idx="1684">
                  <c:v>44090</c:v>
                </c:pt>
                <c:pt idx="1685">
                  <c:v>44091</c:v>
                </c:pt>
                <c:pt idx="1686">
                  <c:v>44092</c:v>
                </c:pt>
                <c:pt idx="1687">
                  <c:v>44095</c:v>
                </c:pt>
                <c:pt idx="1688">
                  <c:v>44096</c:v>
                </c:pt>
                <c:pt idx="1689">
                  <c:v>44097</c:v>
                </c:pt>
                <c:pt idx="1690">
                  <c:v>44098</c:v>
                </c:pt>
                <c:pt idx="1691">
                  <c:v>44099</c:v>
                </c:pt>
                <c:pt idx="1692">
                  <c:v>44102</c:v>
                </c:pt>
                <c:pt idx="1693">
                  <c:v>44103</c:v>
                </c:pt>
                <c:pt idx="1694">
                  <c:v>44104</c:v>
                </c:pt>
                <c:pt idx="1695">
                  <c:v>44105</c:v>
                </c:pt>
                <c:pt idx="1696">
                  <c:v>44106</c:v>
                </c:pt>
                <c:pt idx="1697">
                  <c:v>44109</c:v>
                </c:pt>
                <c:pt idx="1698">
                  <c:v>44110</c:v>
                </c:pt>
                <c:pt idx="1699">
                  <c:v>44111</c:v>
                </c:pt>
                <c:pt idx="1700">
                  <c:v>44112</c:v>
                </c:pt>
                <c:pt idx="1701">
                  <c:v>44113</c:v>
                </c:pt>
                <c:pt idx="1702">
                  <c:v>44116</c:v>
                </c:pt>
                <c:pt idx="1703">
                  <c:v>44117</c:v>
                </c:pt>
                <c:pt idx="1704">
                  <c:v>44118</c:v>
                </c:pt>
                <c:pt idx="1705">
                  <c:v>44119</c:v>
                </c:pt>
                <c:pt idx="1706">
                  <c:v>44120</c:v>
                </c:pt>
                <c:pt idx="1707">
                  <c:v>44123</c:v>
                </c:pt>
                <c:pt idx="1708">
                  <c:v>44124</c:v>
                </c:pt>
                <c:pt idx="1709">
                  <c:v>44125</c:v>
                </c:pt>
                <c:pt idx="1710">
                  <c:v>44126</c:v>
                </c:pt>
                <c:pt idx="1711">
                  <c:v>44127</c:v>
                </c:pt>
                <c:pt idx="1712">
                  <c:v>44130</c:v>
                </c:pt>
                <c:pt idx="1713">
                  <c:v>44131</c:v>
                </c:pt>
                <c:pt idx="1714">
                  <c:v>44132</c:v>
                </c:pt>
                <c:pt idx="1715">
                  <c:v>44133</c:v>
                </c:pt>
                <c:pt idx="1716">
                  <c:v>44134</c:v>
                </c:pt>
                <c:pt idx="1717">
                  <c:v>44137</c:v>
                </c:pt>
                <c:pt idx="1718">
                  <c:v>44138</c:v>
                </c:pt>
                <c:pt idx="1719">
                  <c:v>44139</c:v>
                </c:pt>
                <c:pt idx="1720">
                  <c:v>44140</c:v>
                </c:pt>
                <c:pt idx="1721">
                  <c:v>44141</c:v>
                </c:pt>
                <c:pt idx="1722">
                  <c:v>44144</c:v>
                </c:pt>
                <c:pt idx="1723">
                  <c:v>44145</c:v>
                </c:pt>
                <c:pt idx="1724">
                  <c:v>44146</c:v>
                </c:pt>
                <c:pt idx="1725">
                  <c:v>44147</c:v>
                </c:pt>
                <c:pt idx="1726">
                  <c:v>44148</c:v>
                </c:pt>
                <c:pt idx="1727">
                  <c:v>44151</c:v>
                </c:pt>
                <c:pt idx="1728">
                  <c:v>44152</c:v>
                </c:pt>
                <c:pt idx="1729">
                  <c:v>44153</c:v>
                </c:pt>
                <c:pt idx="1730">
                  <c:v>44154</c:v>
                </c:pt>
                <c:pt idx="1731">
                  <c:v>44155</c:v>
                </c:pt>
                <c:pt idx="1732">
                  <c:v>44158</c:v>
                </c:pt>
                <c:pt idx="1733">
                  <c:v>44159</c:v>
                </c:pt>
                <c:pt idx="1734">
                  <c:v>44160</c:v>
                </c:pt>
                <c:pt idx="1735">
                  <c:v>44162</c:v>
                </c:pt>
                <c:pt idx="1736">
                  <c:v>44165</c:v>
                </c:pt>
                <c:pt idx="1737">
                  <c:v>44166</c:v>
                </c:pt>
                <c:pt idx="1738">
                  <c:v>44167</c:v>
                </c:pt>
                <c:pt idx="1739">
                  <c:v>44168</c:v>
                </c:pt>
                <c:pt idx="1740">
                  <c:v>44169</c:v>
                </c:pt>
                <c:pt idx="1741">
                  <c:v>44172</c:v>
                </c:pt>
                <c:pt idx="1742">
                  <c:v>44173</c:v>
                </c:pt>
                <c:pt idx="1743">
                  <c:v>44174</c:v>
                </c:pt>
                <c:pt idx="1744">
                  <c:v>44175</c:v>
                </c:pt>
                <c:pt idx="1745">
                  <c:v>44176</c:v>
                </c:pt>
                <c:pt idx="1746">
                  <c:v>44179</c:v>
                </c:pt>
                <c:pt idx="1747">
                  <c:v>44180</c:v>
                </c:pt>
                <c:pt idx="1748">
                  <c:v>44181</c:v>
                </c:pt>
                <c:pt idx="1749">
                  <c:v>44182</c:v>
                </c:pt>
                <c:pt idx="1750">
                  <c:v>44183</c:v>
                </c:pt>
                <c:pt idx="1751">
                  <c:v>44186</c:v>
                </c:pt>
                <c:pt idx="1752">
                  <c:v>44187</c:v>
                </c:pt>
                <c:pt idx="1753">
                  <c:v>44188</c:v>
                </c:pt>
                <c:pt idx="1754">
                  <c:v>44189</c:v>
                </c:pt>
                <c:pt idx="1755">
                  <c:v>44193</c:v>
                </c:pt>
                <c:pt idx="1756">
                  <c:v>44194</c:v>
                </c:pt>
                <c:pt idx="1757">
                  <c:v>44195</c:v>
                </c:pt>
                <c:pt idx="1758">
                  <c:v>44196</c:v>
                </c:pt>
                <c:pt idx="1759">
                  <c:v>44200</c:v>
                </c:pt>
                <c:pt idx="1760">
                  <c:v>44201</c:v>
                </c:pt>
                <c:pt idx="1761">
                  <c:v>44202</c:v>
                </c:pt>
                <c:pt idx="1762">
                  <c:v>44203</c:v>
                </c:pt>
                <c:pt idx="1763">
                  <c:v>44204</c:v>
                </c:pt>
                <c:pt idx="1764">
                  <c:v>44207</c:v>
                </c:pt>
                <c:pt idx="1765">
                  <c:v>44208</c:v>
                </c:pt>
                <c:pt idx="1766">
                  <c:v>44209</c:v>
                </c:pt>
                <c:pt idx="1767">
                  <c:v>44210</c:v>
                </c:pt>
                <c:pt idx="1768">
                  <c:v>44211</c:v>
                </c:pt>
                <c:pt idx="1769">
                  <c:v>44215</c:v>
                </c:pt>
                <c:pt idx="1770">
                  <c:v>44216</c:v>
                </c:pt>
                <c:pt idx="1771">
                  <c:v>44217</c:v>
                </c:pt>
                <c:pt idx="1772">
                  <c:v>44218</c:v>
                </c:pt>
                <c:pt idx="1773">
                  <c:v>44221</c:v>
                </c:pt>
                <c:pt idx="1774">
                  <c:v>44222</c:v>
                </c:pt>
                <c:pt idx="1775">
                  <c:v>44223</c:v>
                </c:pt>
                <c:pt idx="1776">
                  <c:v>44224</c:v>
                </c:pt>
                <c:pt idx="1777">
                  <c:v>44225</c:v>
                </c:pt>
                <c:pt idx="1778">
                  <c:v>44228</c:v>
                </c:pt>
                <c:pt idx="1779">
                  <c:v>44229</c:v>
                </c:pt>
                <c:pt idx="1780">
                  <c:v>44230</c:v>
                </c:pt>
                <c:pt idx="1781">
                  <c:v>44231</c:v>
                </c:pt>
                <c:pt idx="1782">
                  <c:v>44232</c:v>
                </c:pt>
                <c:pt idx="1783">
                  <c:v>44235</c:v>
                </c:pt>
                <c:pt idx="1784">
                  <c:v>44236</c:v>
                </c:pt>
                <c:pt idx="1785">
                  <c:v>44237</c:v>
                </c:pt>
                <c:pt idx="1786">
                  <c:v>44238</c:v>
                </c:pt>
                <c:pt idx="1787">
                  <c:v>44239</c:v>
                </c:pt>
                <c:pt idx="1788">
                  <c:v>44243</c:v>
                </c:pt>
                <c:pt idx="1789">
                  <c:v>44244</c:v>
                </c:pt>
                <c:pt idx="1790">
                  <c:v>44245</c:v>
                </c:pt>
                <c:pt idx="1791">
                  <c:v>44246</c:v>
                </c:pt>
                <c:pt idx="1792">
                  <c:v>44249</c:v>
                </c:pt>
                <c:pt idx="1793">
                  <c:v>44250</c:v>
                </c:pt>
                <c:pt idx="1794">
                  <c:v>44251</c:v>
                </c:pt>
                <c:pt idx="1795">
                  <c:v>44252</c:v>
                </c:pt>
                <c:pt idx="1796">
                  <c:v>44253</c:v>
                </c:pt>
                <c:pt idx="1797">
                  <c:v>44256</c:v>
                </c:pt>
                <c:pt idx="1798">
                  <c:v>44257</c:v>
                </c:pt>
                <c:pt idx="1799">
                  <c:v>44258</c:v>
                </c:pt>
                <c:pt idx="1800">
                  <c:v>44259</c:v>
                </c:pt>
                <c:pt idx="1801">
                  <c:v>44260</c:v>
                </c:pt>
                <c:pt idx="1802">
                  <c:v>44263</c:v>
                </c:pt>
                <c:pt idx="1803">
                  <c:v>44264</c:v>
                </c:pt>
                <c:pt idx="1804">
                  <c:v>44265</c:v>
                </c:pt>
                <c:pt idx="1805">
                  <c:v>44266</c:v>
                </c:pt>
                <c:pt idx="1806">
                  <c:v>44267</c:v>
                </c:pt>
                <c:pt idx="1807">
                  <c:v>44270</c:v>
                </c:pt>
                <c:pt idx="1808">
                  <c:v>44271</c:v>
                </c:pt>
                <c:pt idx="1809">
                  <c:v>44272</c:v>
                </c:pt>
                <c:pt idx="1810">
                  <c:v>44273</c:v>
                </c:pt>
                <c:pt idx="1811">
                  <c:v>44274</c:v>
                </c:pt>
                <c:pt idx="1812">
                  <c:v>44277</c:v>
                </c:pt>
                <c:pt idx="1813">
                  <c:v>44278</c:v>
                </c:pt>
                <c:pt idx="1814">
                  <c:v>44279</c:v>
                </c:pt>
                <c:pt idx="1815">
                  <c:v>44280</c:v>
                </c:pt>
                <c:pt idx="1816">
                  <c:v>44281</c:v>
                </c:pt>
                <c:pt idx="1817">
                  <c:v>44284</c:v>
                </c:pt>
                <c:pt idx="1818">
                  <c:v>44285</c:v>
                </c:pt>
                <c:pt idx="1819">
                  <c:v>44286</c:v>
                </c:pt>
                <c:pt idx="1820">
                  <c:v>44287</c:v>
                </c:pt>
                <c:pt idx="1821">
                  <c:v>44291</c:v>
                </c:pt>
                <c:pt idx="1822">
                  <c:v>44292</c:v>
                </c:pt>
                <c:pt idx="1823">
                  <c:v>44293</c:v>
                </c:pt>
                <c:pt idx="1824">
                  <c:v>44294</c:v>
                </c:pt>
                <c:pt idx="1825">
                  <c:v>44295</c:v>
                </c:pt>
                <c:pt idx="1826">
                  <c:v>44298</c:v>
                </c:pt>
                <c:pt idx="1827">
                  <c:v>44299</c:v>
                </c:pt>
                <c:pt idx="1828">
                  <c:v>44300</c:v>
                </c:pt>
                <c:pt idx="1829">
                  <c:v>44301</c:v>
                </c:pt>
                <c:pt idx="1830">
                  <c:v>44302</c:v>
                </c:pt>
                <c:pt idx="1831">
                  <c:v>44305</c:v>
                </c:pt>
                <c:pt idx="1832">
                  <c:v>44306</c:v>
                </c:pt>
                <c:pt idx="1833">
                  <c:v>44307</c:v>
                </c:pt>
                <c:pt idx="1834">
                  <c:v>44308</c:v>
                </c:pt>
                <c:pt idx="1835">
                  <c:v>44309</c:v>
                </c:pt>
                <c:pt idx="1836">
                  <c:v>44312</c:v>
                </c:pt>
                <c:pt idx="1837">
                  <c:v>44313</c:v>
                </c:pt>
                <c:pt idx="1838">
                  <c:v>44314</c:v>
                </c:pt>
                <c:pt idx="1839">
                  <c:v>44315</c:v>
                </c:pt>
                <c:pt idx="1840">
                  <c:v>44316</c:v>
                </c:pt>
                <c:pt idx="1841">
                  <c:v>44319</c:v>
                </c:pt>
                <c:pt idx="1842">
                  <c:v>44320</c:v>
                </c:pt>
                <c:pt idx="1843">
                  <c:v>44321</c:v>
                </c:pt>
                <c:pt idx="1844">
                  <c:v>44322</c:v>
                </c:pt>
                <c:pt idx="1845">
                  <c:v>44323</c:v>
                </c:pt>
                <c:pt idx="1846">
                  <c:v>44326</c:v>
                </c:pt>
                <c:pt idx="1847">
                  <c:v>44327</c:v>
                </c:pt>
                <c:pt idx="1848">
                  <c:v>44328</c:v>
                </c:pt>
                <c:pt idx="1849">
                  <c:v>44329</c:v>
                </c:pt>
                <c:pt idx="1850">
                  <c:v>44330</c:v>
                </c:pt>
                <c:pt idx="1851">
                  <c:v>44333</c:v>
                </c:pt>
                <c:pt idx="1852">
                  <c:v>44334</c:v>
                </c:pt>
                <c:pt idx="1853">
                  <c:v>44335</c:v>
                </c:pt>
                <c:pt idx="1854">
                  <c:v>44336</c:v>
                </c:pt>
                <c:pt idx="1855">
                  <c:v>44337</c:v>
                </c:pt>
                <c:pt idx="1856">
                  <c:v>44340</c:v>
                </c:pt>
                <c:pt idx="1857">
                  <c:v>44341</c:v>
                </c:pt>
                <c:pt idx="1858">
                  <c:v>44342</c:v>
                </c:pt>
                <c:pt idx="1859">
                  <c:v>44343</c:v>
                </c:pt>
                <c:pt idx="1860">
                  <c:v>44344</c:v>
                </c:pt>
                <c:pt idx="1861">
                  <c:v>44348</c:v>
                </c:pt>
                <c:pt idx="1862">
                  <c:v>44349</c:v>
                </c:pt>
                <c:pt idx="1863">
                  <c:v>44350</c:v>
                </c:pt>
                <c:pt idx="1864">
                  <c:v>44351</c:v>
                </c:pt>
                <c:pt idx="1865">
                  <c:v>44354</c:v>
                </c:pt>
                <c:pt idx="1866">
                  <c:v>44355</c:v>
                </c:pt>
                <c:pt idx="1867">
                  <c:v>44356</c:v>
                </c:pt>
                <c:pt idx="1868">
                  <c:v>44357</c:v>
                </c:pt>
                <c:pt idx="1869">
                  <c:v>44358</c:v>
                </c:pt>
                <c:pt idx="1870">
                  <c:v>44361</c:v>
                </c:pt>
                <c:pt idx="1871">
                  <c:v>44362</c:v>
                </c:pt>
                <c:pt idx="1872">
                  <c:v>44363</c:v>
                </c:pt>
                <c:pt idx="1873">
                  <c:v>44364</c:v>
                </c:pt>
                <c:pt idx="1874">
                  <c:v>44365</c:v>
                </c:pt>
                <c:pt idx="1875">
                  <c:v>44368</c:v>
                </c:pt>
                <c:pt idx="1876">
                  <c:v>44369</c:v>
                </c:pt>
                <c:pt idx="1877">
                  <c:v>44370</c:v>
                </c:pt>
                <c:pt idx="1878">
                  <c:v>44371</c:v>
                </c:pt>
                <c:pt idx="1879">
                  <c:v>44372</c:v>
                </c:pt>
                <c:pt idx="1880">
                  <c:v>44375</c:v>
                </c:pt>
                <c:pt idx="1881">
                  <c:v>44376</c:v>
                </c:pt>
                <c:pt idx="1882">
                  <c:v>44377</c:v>
                </c:pt>
                <c:pt idx="1883">
                  <c:v>44378</c:v>
                </c:pt>
                <c:pt idx="1884">
                  <c:v>44379</c:v>
                </c:pt>
                <c:pt idx="1885">
                  <c:v>44383</c:v>
                </c:pt>
                <c:pt idx="1886">
                  <c:v>44384</c:v>
                </c:pt>
                <c:pt idx="1887">
                  <c:v>44385</c:v>
                </c:pt>
                <c:pt idx="1888">
                  <c:v>44386</c:v>
                </c:pt>
                <c:pt idx="1889">
                  <c:v>44389</c:v>
                </c:pt>
                <c:pt idx="1890">
                  <c:v>44390</c:v>
                </c:pt>
                <c:pt idx="1891">
                  <c:v>44391</c:v>
                </c:pt>
                <c:pt idx="1892">
                  <c:v>44392</c:v>
                </c:pt>
                <c:pt idx="1893">
                  <c:v>44393</c:v>
                </c:pt>
                <c:pt idx="1894">
                  <c:v>44396</c:v>
                </c:pt>
                <c:pt idx="1895">
                  <c:v>44397</c:v>
                </c:pt>
                <c:pt idx="1896">
                  <c:v>44398</c:v>
                </c:pt>
                <c:pt idx="1897">
                  <c:v>44399</c:v>
                </c:pt>
                <c:pt idx="1898">
                  <c:v>44400</c:v>
                </c:pt>
                <c:pt idx="1899">
                  <c:v>44403</c:v>
                </c:pt>
                <c:pt idx="1900">
                  <c:v>44404</c:v>
                </c:pt>
                <c:pt idx="1901">
                  <c:v>44405</c:v>
                </c:pt>
                <c:pt idx="1902">
                  <c:v>44406</c:v>
                </c:pt>
                <c:pt idx="1903">
                  <c:v>44407</c:v>
                </c:pt>
                <c:pt idx="1904">
                  <c:v>44410</c:v>
                </c:pt>
                <c:pt idx="1905">
                  <c:v>44411</c:v>
                </c:pt>
                <c:pt idx="1906">
                  <c:v>44412</c:v>
                </c:pt>
                <c:pt idx="1907">
                  <c:v>44413</c:v>
                </c:pt>
                <c:pt idx="1908">
                  <c:v>44414</c:v>
                </c:pt>
                <c:pt idx="1909">
                  <c:v>44417</c:v>
                </c:pt>
                <c:pt idx="1910">
                  <c:v>44418</c:v>
                </c:pt>
                <c:pt idx="1911">
                  <c:v>44419</c:v>
                </c:pt>
                <c:pt idx="1912">
                  <c:v>44420</c:v>
                </c:pt>
                <c:pt idx="1913">
                  <c:v>44421</c:v>
                </c:pt>
                <c:pt idx="1914">
                  <c:v>44424</c:v>
                </c:pt>
                <c:pt idx="1915">
                  <c:v>44425</c:v>
                </c:pt>
                <c:pt idx="1916">
                  <c:v>44426</c:v>
                </c:pt>
                <c:pt idx="1917">
                  <c:v>44427</c:v>
                </c:pt>
                <c:pt idx="1918">
                  <c:v>44428</c:v>
                </c:pt>
                <c:pt idx="1919">
                  <c:v>44431</c:v>
                </c:pt>
                <c:pt idx="1920">
                  <c:v>44432</c:v>
                </c:pt>
                <c:pt idx="1921">
                  <c:v>44433</c:v>
                </c:pt>
                <c:pt idx="1922">
                  <c:v>44434</c:v>
                </c:pt>
                <c:pt idx="1923">
                  <c:v>44435</c:v>
                </c:pt>
                <c:pt idx="1924">
                  <c:v>44438</c:v>
                </c:pt>
                <c:pt idx="1925">
                  <c:v>44439</c:v>
                </c:pt>
                <c:pt idx="1926">
                  <c:v>44440</c:v>
                </c:pt>
                <c:pt idx="1927">
                  <c:v>44441</c:v>
                </c:pt>
                <c:pt idx="1928">
                  <c:v>44442</c:v>
                </c:pt>
                <c:pt idx="1929">
                  <c:v>44446</c:v>
                </c:pt>
                <c:pt idx="1930">
                  <c:v>44447</c:v>
                </c:pt>
                <c:pt idx="1931">
                  <c:v>44448</c:v>
                </c:pt>
                <c:pt idx="1932">
                  <c:v>44449</c:v>
                </c:pt>
                <c:pt idx="1933">
                  <c:v>44452</c:v>
                </c:pt>
                <c:pt idx="1934">
                  <c:v>44453</c:v>
                </c:pt>
                <c:pt idx="1935">
                  <c:v>44454</c:v>
                </c:pt>
                <c:pt idx="1936">
                  <c:v>44455</c:v>
                </c:pt>
                <c:pt idx="1937">
                  <c:v>44456</c:v>
                </c:pt>
                <c:pt idx="1938">
                  <c:v>44459</c:v>
                </c:pt>
                <c:pt idx="1939">
                  <c:v>44460</c:v>
                </c:pt>
                <c:pt idx="1940">
                  <c:v>44461</c:v>
                </c:pt>
                <c:pt idx="1941">
                  <c:v>44462</c:v>
                </c:pt>
                <c:pt idx="1942">
                  <c:v>44463</c:v>
                </c:pt>
                <c:pt idx="1943">
                  <c:v>44466</c:v>
                </c:pt>
                <c:pt idx="1944">
                  <c:v>44467</c:v>
                </c:pt>
                <c:pt idx="1945">
                  <c:v>44468</c:v>
                </c:pt>
                <c:pt idx="1946">
                  <c:v>44469</c:v>
                </c:pt>
                <c:pt idx="1947">
                  <c:v>44470</c:v>
                </c:pt>
                <c:pt idx="1948">
                  <c:v>44473</c:v>
                </c:pt>
                <c:pt idx="1949">
                  <c:v>44474</c:v>
                </c:pt>
                <c:pt idx="1950">
                  <c:v>44475</c:v>
                </c:pt>
                <c:pt idx="1951">
                  <c:v>44476</c:v>
                </c:pt>
                <c:pt idx="1952">
                  <c:v>44477</c:v>
                </c:pt>
                <c:pt idx="1953">
                  <c:v>44480</c:v>
                </c:pt>
                <c:pt idx="1954">
                  <c:v>44481</c:v>
                </c:pt>
                <c:pt idx="1955">
                  <c:v>44482</c:v>
                </c:pt>
                <c:pt idx="1956">
                  <c:v>44483</c:v>
                </c:pt>
                <c:pt idx="1957">
                  <c:v>44484</c:v>
                </c:pt>
                <c:pt idx="1958">
                  <c:v>44487</c:v>
                </c:pt>
                <c:pt idx="1959">
                  <c:v>44488</c:v>
                </c:pt>
                <c:pt idx="1960">
                  <c:v>44489</c:v>
                </c:pt>
                <c:pt idx="1961">
                  <c:v>44490</c:v>
                </c:pt>
                <c:pt idx="1962">
                  <c:v>44491</c:v>
                </c:pt>
                <c:pt idx="1963">
                  <c:v>44494</c:v>
                </c:pt>
                <c:pt idx="1964">
                  <c:v>44495</c:v>
                </c:pt>
                <c:pt idx="1965">
                  <c:v>44496</c:v>
                </c:pt>
                <c:pt idx="1966">
                  <c:v>44497</c:v>
                </c:pt>
                <c:pt idx="1967">
                  <c:v>44498</c:v>
                </c:pt>
                <c:pt idx="1968">
                  <c:v>44501</c:v>
                </c:pt>
                <c:pt idx="1969">
                  <c:v>44502</c:v>
                </c:pt>
                <c:pt idx="1970">
                  <c:v>44503</c:v>
                </c:pt>
                <c:pt idx="1971">
                  <c:v>44504</c:v>
                </c:pt>
                <c:pt idx="1972">
                  <c:v>44505</c:v>
                </c:pt>
                <c:pt idx="1973">
                  <c:v>44508</c:v>
                </c:pt>
                <c:pt idx="1974">
                  <c:v>44509</c:v>
                </c:pt>
                <c:pt idx="1975">
                  <c:v>44510</c:v>
                </c:pt>
                <c:pt idx="1976">
                  <c:v>44511</c:v>
                </c:pt>
                <c:pt idx="1977">
                  <c:v>44512</c:v>
                </c:pt>
                <c:pt idx="1978">
                  <c:v>44515</c:v>
                </c:pt>
                <c:pt idx="1979">
                  <c:v>44516</c:v>
                </c:pt>
                <c:pt idx="1980">
                  <c:v>44517</c:v>
                </c:pt>
                <c:pt idx="1981">
                  <c:v>44518</c:v>
                </c:pt>
                <c:pt idx="1982">
                  <c:v>44519</c:v>
                </c:pt>
                <c:pt idx="1983">
                  <c:v>44522</c:v>
                </c:pt>
                <c:pt idx="1984">
                  <c:v>44523</c:v>
                </c:pt>
                <c:pt idx="1985">
                  <c:v>44524</c:v>
                </c:pt>
                <c:pt idx="1986">
                  <c:v>44526</c:v>
                </c:pt>
                <c:pt idx="1987">
                  <c:v>44529</c:v>
                </c:pt>
                <c:pt idx="1988">
                  <c:v>44530</c:v>
                </c:pt>
                <c:pt idx="1989">
                  <c:v>44531</c:v>
                </c:pt>
                <c:pt idx="1990">
                  <c:v>44532</c:v>
                </c:pt>
                <c:pt idx="1991">
                  <c:v>44533</c:v>
                </c:pt>
                <c:pt idx="1992">
                  <c:v>44536</c:v>
                </c:pt>
                <c:pt idx="1993">
                  <c:v>44537</c:v>
                </c:pt>
                <c:pt idx="1994">
                  <c:v>44538</c:v>
                </c:pt>
                <c:pt idx="1995">
                  <c:v>44539</c:v>
                </c:pt>
                <c:pt idx="1996">
                  <c:v>44540</c:v>
                </c:pt>
                <c:pt idx="1997">
                  <c:v>44543</c:v>
                </c:pt>
                <c:pt idx="1998">
                  <c:v>44544</c:v>
                </c:pt>
                <c:pt idx="1999">
                  <c:v>44545</c:v>
                </c:pt>
                <c:pt idx="2000">
                  <c:v>44546</c:v>
                </c:pt>
                <c:pt idx="2001">
                  <c:v>44547</c:v>
                </c:pt>
                <c:pt idx="2002">
                  <c:v>44550</c:v>
                </c:pt>
                <c:pt idx="2003">
                  <c:v>44551</c:v>
                </c:pt>
                <c:pt idx="2004">
                  <c:v>44552</c:v>
                </c:pt>
                <c:pt idx="2005">
                  <c:v>44553</c:v>
                </c:pt>
                <c:pt idx="2006">
                  <c:v>44557</c:v>
                </c:pt>
                <c:pt idx="2007">
                  <c:v>44558</c:v>
                </c:pt>
                <c:pt idx="2008">
                  <c:v>44559</c:v>
                </c:pt>
                <c:pt idx="2009">
                  <c:v>44560</c:v>
                </c:pt>
                <c:pt idx="2010">
                  <c:v>44561</c:v>
                </c:pt>
                <c:pt idx="2011">
                  <c:v>44564</c:v>
                </c:pt>
                <c:pt idx="2012">
                  <c:v>44565</c:v>
                </c:pt>
                <c:pt idx="2013">
                  <c:v>44566</c:v>
                </c:pt>
                <c:pt idx="2014">
                  <c:v>44567</c:v>
                </c:pt>
                <c:pt idx="2015">
                  <c:v>44568</c:v>
                </c:pt>
                <c:pt idx="2016">
                  <c:v>44571</c:v>
                </c:pt>
                <c:pt idx="2017">
                  <c:v>44572</c:v>
                </c:pt>
                <c:pt idx="2018">
                  <c:v>44573</c:v>
                </c:pt>
                <c:pt idx="2019">
                  <c:v>44574</c:v>
                </c:pt>
                <c:pt idx="2020">
                  <c:v>44575</c:v>
                </c:pt>
                <c:pt idx="2021">
                  <c:v>44579</c:v>
                </c:pt>
                <c:pt idx="2022">
                  <c:v>44580</c:v>
                </c:pt>
                <c:pt idx="2023">
                  <c:v>44581</c:v>
                </c:pt>
                <c:pt idx="2024">
                  <c:v>44582</c:v>
                </c:pt>
                <c:pt idx="2025">
                  <c:v>44585</c:v>
                </c:pt>
                <c:pt idx="2026">
                  <c:v>44586</c:v>
                </c:pt>
                <c:pt idx="2027">
                  <c:v>44587</c:v>
                </c:pt>
                <c:pt idx="2028">
                  <c:v>44588</c:v>
                </c:pt>
                <c:pt idx="2029">
                  <c:v>44589</c:v>
                </c:pt>
                <c:pt idx="2030">
                  <c:v>44592</c:v>
                </c:pt>
                <c:pt idx="2031">
                  <c:v>44593</c:v>
                </c:pt>
                <c:pt idx="2032">
                  <c:v>44594</c:v>
                </c:pt>
                <c:pt idx="2033">
                  <c:v>44595</c:v>
                </c:pt>
                <c:pt idx="2034">
                  <c:v>44596</c:v>
                </c:pt>
                <c:pt idx="2035">
                  <c:v>44599</c:v>
                </c:pt>
                <c:pt idx="2036">
                  <c:v>44600</c:v>
                </c:pt>
                <c:pt idx="2037">
                  <c:v>44601</c:v>
                </c:pt>
                <c:pt idx="2038">
                  <c:v>44602</c:v>
                </c:pt>
                <c:pt idx="2039">
                  <c:v>44603</c:v>
                </c:pt>
                <c:pt idx="2040">
                  <c:v>44606</c:v>
                </c:pt>
                <c:pt idx="2041">
                  <c:v>44607</c:v>
                </c:pt>
                <c:pt idx="2042">
                  <c:v>44608</c:v>
                </c:pt>
                <c:pt idx="2043">
                  <c:v>44609</c:v>
                </c:pt>
                <c:pt idx="2044">
                  <c:v>44610</c:v>
                </c:pt>
                <c:pt idx="2045">
                  <c:v>44614</c:v>
                </c:pt>
                <c:pt idx="2046">
                  <c:v>44615</c:v>
                </c:pt>
                <c:pt idx="2047">
                  <c:v>44616</c:v>
                </c:pt>
                <c:pt idx="2048">
                  <c:v>44617</c:v>
                </c:pt>
                <c:pt idx="2049">
                  <c:v>44620</c:v>
                </c:pt>
                <c:pt idx="2050">
                  <c:v>44621</c:v>
                </c:pt>
                <c:pt idx="2051">
                  <c:v>44622</c:v>
                </c:pt>
                <c:pt idx="2052">
                  <c:v>44623</c:v>
                </c:pt>
                <c:pt idx="2053">
                  <c:v>44624</c:v>
                </c:pt>
                <c:pt idx="2054">
                  <c:v>44627</c:v>
                </c:pt>
                <c:pt idx="2055">
                  <c:v>44628</c:v>
                </c:pt>
                <c:pt idx="2056">
                  <c:v>44629</c:v>
                </c:pt>
                <c:pt idx="2057">
                  <c:v>44630</c:v>
                </c:pt>
                <c:pt idx="2058">
                  <c:v>44631</c:v>
                </c:pt>
                <c:pt idx="2059">
                  <c:v>44634</c:v>
                </c:pt>
                <c:pt idx="2060">
                  <c:v>44635</c:v>
                </c:pt>
                <c:pt idx="2061">
                  <c:v>44636</c:v>
                </c:pt>
                <c:pt idx="2062">
                  <c:v>44637</c:v>
                </c:pt>
                <c:pt idx="2063">
                  <c:v>44638</c:v>
                </c:pt>
                <c:pt idx="2064">
                  <c:v>44641</c:v>
                </c:pt>
                <c:pt idx="2065">
                  <c:v>44642</c:v>
                </c:pt>
                <c:pt idx="2066">
                  <c:v>44643</c:v>
                </c:pt>
                <c:pt idx="2067">
                  <c:v>44644</c:v>
                </c:pt>
                <c:pt idx="2068">
                  <c:v>44645</c:v>
                </c:pt>
                <c:pt idx="2069">
                  <c:v>44648</c:v>
                </c:pt>
                <c:pt idx="2070">
                  <c:v>44649</c:v>
                </c:pt>
                <c:pt idx="2071">
                  <c:v>44650</c:v>
                </c:pt>
                <c:pt idx="2072">
                  <c:v>44651</c:v>
                </c:pt>
                <c:pt idx="2073">
                  <c:v>44652</c:v>
                </c:pt>
                <c:pt idx="2074">
                  <c:v>44655</c:v>
                </c:pt>
                <c:pt idx="2075">
                  <c:v>44656</c:v>
                </c:pt>
                <c:pt idx="2076">
                  <c:v>44657</c:v>
                </c:pt>
                <c:pt idx="2077">
                  <c:v>44658</c:v>
                </c:pt>
                <c:pt idx="2078">
                  <c:v>44659</c:v>
                </c:pt>
                <c:pt idx="2079">
                  <c:v>44662</c:v>
                </c:pt>
                <c:pt idx="2080">
                  <c:v>44663</c:v>
                </c:pt>
                <c:pt idx="2081">
                  <c:v>44664</c:v>
                </c:pt>
                <c:pt idx="2082">
                  <c:v>44665</c:v>
                </c:pt>
                <c:pt idx="2083">
                  <c:v>44669</c:v>
                </c:pt>
                <c:pt idx="2084">
                  <c:v>44670</c:v>
                </c:pt>
                <c:pt idx="2085">
                  <c:v>44671</c:v>
                </c:pt>
                <c:pt idx="2086">
                  <c:v>44672</c:v>
                </c:pt>
                <c:pt idx="2087">
                  <c:v>44673</c:v>
                </c:pt>
                <c:pt idx="2088">
                  <c:v>44676</c:v>
                </c:pt>
                <c:pt idx="2089">
                  <c:v>44677</c:v>
                </c:pt>
                <c:pt idx="2090">
                  <c:v>44678</c:v>
                </c:pt>
                <c:pt idx="2091">
                  <c:v>44679</c:v>
                </c:pt>
                <c:pt idx="2092">
                  <c:v>44680</c:v>
                </c:pt>
                <c:pt idx="2093">
                  <c:v>44683</c:v>
                </c:pt>
                <c:pt idx="2094">
                  <c:v>44684</c:v>
                </c:pt>
                <c:pt idx="2095">
                  <c:v>44685</c:v>
                </c:pt>
                <c:pt idx="2096">
                  <c:v>44686</c:v>
                </c:pt>
                <c:pt idx="2097">
                  <c:v>44687</c:v>
                </c:pt>
                <c:pt idx="2098">
                  <c:v>44690</c:v>
                </c:pt>
                <c:pt idx="2099">
                  <c:v>44691</c:v>
                </c:pt>
                <c:pt idx="2100">
                  <c:v>44692</c:v>
                </c:pt>
                <c:pt idx="2101">
                  <c:v>44693</c:v>
                </c:pt>
                <c:pt idx="2102">
                  <c:v>44694</c:v>
                </c:pt>
                <c:pt idx="2103">
                  <c:v>44697</c:v>
                </c:pt>
                <c:pt idx="2104">
                  <c:v>44698</c:v>
                </c:pt>
                <c:pt idx="2105">
                  <c:v>44699</c:v>
                </c:pt>
                <c:pt idx="2106">
                  <c:v>44700</c:v>
                </c:pt>
                <c:pt idx="2107">
                  <c:v>44701</c:v>
                </c:pt>
                <c:pt idx="2108">
                  <c:v>44704</c:v>
                </c:pt>
                <c:pt idx="2109">
                  <c:v>44705</c:v>
                </c:pt>
                <c:pt idx="2110">
                  <c:v>44706</c:v>
                </c:pt>
                <c:pt idx="2111">
                  <c:v>44707</c:v>
                </c:pt>
                <c:pt idx="2112">
                  <c:v>44708</c:v>
                </c:pt>
                <c:pt idx="2113">
                  <c:v>44712</c:v>
                </c:pt>
                <c:pt idx="2114">
                  <c:v>44713</c:v>
                </c:pt>
                <c:pt idx="2115">
                  <c:v>44714</c:v>
                </c:pt>
                <c:pt idx="2116">
                  <c:v>44715</c:v>
                </c:pt>
                <c:pt idx="2117">
                  <c:v>44718</c:v>
                </c:pt>
                <c:pt idx="2118">
                  <c:v>44719</c:v>
                </c:pt>
                <c:pt idx="2119">
                  <c:v>44720</c:v>
                </c:pt>
                <c:pt idx="2120">
                  <c:v>44721</c:v>
                </c:pt>
                <c:pt idx="2121">
                  <c:v>44722</c:v>
                </c:pt>
                <c:pt idx="2122">
                  <c:v>44725</c:v>
                </c:pt>
                <c:pt idx="2123">
                  <c:v>44726</c:v>
                </c:pt>
                <c:pt idx="2124">
                  <c:v>44727</c:v>
                </c:pt>
                <c:pt idx="2125">
                  <c:v>44728</c:v>
                </c:pt>
                <c:pt idx="2126">
                  <c:v>44729</c:v>
                </c:pt>
                <c:pt idx="2127">
                  <c:v>44733</c:v>
                </c:pt>
                <c:pt idx="2128">
                  <c:v>44734</c:v>
                </c:pt>
                <c:pt idx="2129">
                  <c:v>44735</c:v>
                </c:pt>
                <c:pt idx="2130">
                  <c:v>44736</c:v>
                </c:pt>
                <c:pt idx="2131">
                  <c:v>44739</c:v>
                </c:pt>
                <c:pt idx="2132">
                  <c:v>44740</c:v>
                </c:pt>
                <c:pt idx="2133">
                  <c:v>44741</c:v>
                </c:pt>
                <c:pt idx="2134">
                  <c:v>44742</c:v>
                </c:pt>
                <c:pt idx="2135">
                  <c:v>44743</c:v>
                </c:pt>
                <c:pt idx="2136">
                  <c:v>44747</c:v>
                </c:pt>
                <c:pt idx="2137">
                  <c:v>44748</c:v>
                </c:pt>
                <c:pt idx="2138">
                  <c:v>44749</c:v>
                </c:pt>
                <c:pt idx="2139">
                  <c:v>44750</c:v>
                </c:pt>
                <c:pt idx="2140">
                  <c:v>44753</c:v>
                </c:pt>
                <c:pt idx="2141">
                  <c:v>44754</c:v>
                </c:pt>
                <c:pt idx="2142">
                  <c:v>44755</c:v>
                </c:pt>
                <c:pt idx="2143">
                  <c:v>44756</c:v>
                </c:pt>
                <c:pt idx="2144">
                  <c:v>44757</c:v>
                </c:pt>
                <c:pt idx="2145">
                  <c:v>44760</c:v>
                </c:pt>
                <c:pt idx="2146">
                  <c:v>44761</c:v>
                </c:pt>
                <c:pt idx="2147">
                  <c:v>44762</c:v>
                </c:pt>
                <c:pt idx="2148">
                  <c:v>44763</c:v>
                </c:pt>
                <c:pt idx="2149">
                  <c:v>44764</c:v>
                </c:pt>
                <c:pt idx="2150">
                  <c:v>44767</c:v>
                </c:pt>
                <c:pt idx="2151">
                  <c:v>44768</c:v>
                </c:pt>
                <c:pt idx="2152">
                  <c:v>44769</c:v>
                </c:pt>
                <c:pt idx="2153">
                  <c:v>44770</c:v>
                </c:pt>
                <c:pt idx="2154">
                  <c:v>44771</c:v>
                </c:pt>
                <c:pt idx="2155">
                  <c:v>44774</c:v>
                </c:pt>
                <c:pt idx="2156">
                  <c:v>44775</c:v>
                </c:pt>
                <c:pt idx="2157">
                  <c:v>44776</c:v>
                </c:pt>
                <c:pt idx="2158">
                  <c:v>44777</c:v>
                </c:pt>
                <c:pt idx="2159">
                  <c:v>44778</c:v>
                </c:pt>
                <c:pt idx="2160">
                  <c:v>44781</c:v>
                </c:pt>
                <c:pt idx="2161">
                  <c:v>44782</c:v>
                </c:pt>
                <c:pt idx="2162">
                  <c:v>44783</c:v>
                </c:pt>
                <c:pt idx="2163">
                  <c:v>44784</c:v>
                </c:pt>
                <c:pt idx="2164">
                  <c:v>44785</c:v>
                </c:pt>
                <c:pt idx="2165">
                  <c:v>44788</c:v>
                </c:pt>
                <c:pt idx="2166">
                  <c:v>44789</c:v>
                </c:pt>
                <c:pt idx="2167">
                  <c:v>44790</c:v>
                </c:pt>
                <c:pt idx="2168">
                  <c:v>44791</c:v>
                </c:pt>
                <c:pt idx="2169">
                  <c:v>44792</c:v>
                </c:pt>
                <c:pt idx="2170">
                  <c:v>44795</c:v>
                </c:pt>
                <c:pt idx="2171">
                  <c:v>44796</c:v>
                </c:pt>
                <c:pt idx="2172">
                  <c:v>44797</c:v>
                </c:pt>
                <c:pt idx="2173">
                  <c:v>44798</c:v>
                </c:pt>
                <c:pt idx="2174">
                  <c:v>44799</c:v>
                </c:pt>
                <c:pt idx="2175">
                  <c:v>44802</c:v>
                </c:pt>
                <c:pt idx="2176">
                  <c:v>44803</c:v>
                </c:pt>
                <c:pt idx="2177">
                  <c:v>44804</c:v>
                </c:pt>
                <c:pt idx="2178">
                  <c:v>44805</c:v>
                </c:pt>
                <c:pt idx="2179">
                  <c:v>44806</c:v>
                </c:pt>
                <c:pt idx="2180">
                  <c:v>44810</c:v>
                </c:pt>
                <c:pt idx="2181">
                  <c:v>44811</c:v>
                </c:pt>
                <c:pt idx="2182">
                  <c:v>44812</c:v>
                </c:pt>
                <c:pt idx="2183">
                  <c:v>44813</c:v>
                </c:pt>
                <c:pt idx="2184">
                  <c:v>44816</c:v>
                </c:pt>
                <c:pt idx="2185">
                  <c:v>44817</c:v>
                </c:pt>
                <c:pt idx="2186">
                  <c:v>44818</c:v>
                </c:pt>
                <c:pt idx="2187">
                  <c:v>44819</c:v>
                </c:pt>
                <c:pt idx="2188">
                  <c:v>44820</c:v>
                </c:pt>
                <c:pt idx="2189">
                  <c:v>44823</c:v>
                </c:pt>
                <c:pt idx="2190">
                  <c:v>44824</c:v>
                </c:pt>
                <c:pt idx="2191">
                  <c:v>44825</c:v>
                </c:pt>
                <c:pt idx="2192">
                  <c:v>44826</c:v>
                </c:pt>
                <c:pt idx="2193">
                  <c:v>44827</c:v>
                </c:pt>
                <c:pt idx="2194">
                  <c:v>44830</c:v>
                </c:pt>
                <c:pt idx="2195">
                  <c:v>44831</c:v>
                </c:pt>
                <c:pt idx="2196">
                  <c:v>44832</c:v>
                </c:pt>
                <c:pt idx="2197">
                  <c:v>44833</c:v>
                </c:pt>
                <c:pt idx="2198">
                  <c:v>44834</c:v>
                </c:pt>
                <c:pt idx="2199">
                  <c:v>44837</c:v>
                </c:pt>
                <c:pt idx="2200">
                  <c:v>44838</c:v>
                </c:pt>
                <c:pt idx="2201">
                  <c:v>44839</c:v>
                </c:pt>
                <c:pt idx="2202">
                  <c:v>44840</c:v>
                </c:pt>
                <c:pt idx="2203">
                  <c:v>44841</c:v>
                </c:pt>
                <c:pt idx="2204">
                  <c:v>44844</c:v>
                </c:pt>
                <c:pt idx="2205">
                  <c:v>44845</c:v>
                </c:pt>
                <c:pt idx="2206">
                  <c:v>44846</c:v>
                </c:pt>
                <c:pt idx="2207">
                  <c:v>44847</c:v>
                </c:pt>
                <c:pt idx="2208">
                  <c:v>44848</c:v>
                </c:pt>
                <c:pt idx="2209">
                  <c:v>44851</c:v>
                </c:pt>
                <c:pt idx="2210">
                  <c:v>44852</c:v>
                </c:pt>
                <c:pt idx="2211">
                  <c:v>44853</c:v>
                </c:pt>
                <c:pt idx="2212">
                  <c:v>44854</c:v>
                </c:pt>
                <c:pt idx="2213">
                  <c:v>44855</c:v>
                </c:pt>
                <c:pt idx="2214">
                  <c:v>44858</c:v>
                </c:pt>
                <c:pt idx="2215">
                  <c:v>44859</c:v>
                </c:pt>
                <c:pt idx="2216">
                  <c:v>44860</c:v>
                </c:pt>
                <c:pt idx="2217">
                  <c:v>44861</c:v>
                </c:pt>
                <c:pt idx="2218">
                  <c:v>44862</c:v>
                </c:pt>
                <c:pt idx="2219">
                  <c:v>44865</c:v>
                </c:pt>
                <c:pt idx="2220">
                  <c:v>44866</c:v>
                </c:pt>
                <c:pt idx="2221">
                  <c:v>44867</c:v>
                </c:pt>
                <c:pt idx="2222">
                  <c:v>44868</c:v>
                </c:pt>
                <c:pt idx="2223">
                  <c:v>44869</c:v>
                </c:pt>
                <c:pt idx="2224">
                  <c:v>44872</c:v>
                </c:pt>
                <c:pt idx="2225">
                  <c:v>44873</c:v>
                </c:pt>
                <c:pt idx="2226">
                  <c:v>44874</c:v>
                </c:pt>
                <c:pt idx="2227">
                  <c:v>44875</c:v>
                </c:pt>
                <c:pt idx="2228">
                  <c:v>44876</c:v>
                </c:pt>
                <c:pt idx="2229">
                  <c:v>44879</c:v>
                </c:pt>
                <c:pt idx="2230">
                  <c:v>44880</c:v>
                </c:pt>
                <c:pt idx="2231">
                  <c:v>44881</c:v>
                </c:pt>
                <c:pt idx="2232">
                  <c:v>44882</c:v>
                </c:pt>
                <c:pt idx="2233">
                  <c:v>44883</c:v>
                </c:pt>
                <c:pt idx="2234">
                  <c:v>44886</c:v>
                </c:pt>
                <c:pt idx="2235">
                  <c:v>44887</c:v>
                </c:pt>
                <c:pt idx="2236">
                  <c:v>44888</c:v>
                </c:pt>
                <c:pt idx="2237">
                  <c:v>44890</c:v>
                </c:pt>
                <c:pt idx="2238">
                  <c:v>44893</c:v>
                </c:pt>
                <c:pt idx="2239">
                  <c:v>44894</c:v>
                </c:pt>
                <c:pt idx="2240">
                  <c:v>44895</c:v>
                </c:pt>
                <c:pt idx="2241">
                  <c:v>44896</c:v>
                </c:pt>
                <c:pt idx="2242">
                  <c:v>44897</c:v>
                </c:pt>
                <c:pt idx="2243">
                  <c:v>44900</c:v>
                </c:pt>
                <c:pt idx="2244">
                  <c:v>44901</c:v>
                </c:pt>
                <c:pt idx="2245">
                  <c:v>44902</c:v>
                </c:pt>
                <c:pt idx="2246">
                  <c:v>44903</c:v>
                </c:pt>
                <c:pt idx="2247">
                  <c:v>44904</c:v>
                </c:pt>
                <c:pt idx="2248">
                  <c:v>44907</c:v>
                </c:pt>
                <c:pt idx="2249">
                  <c:v>44908</c:v>
                </c:pt>
                <c:pt idx="2250">
                  <c:v>44909</c:v>
                </c:pt>
                <c:pt idx="2251">
                  <c:v>44910</c:v>
                </c:pt>
                <c:pt idx="2252">
                  <c:v>44911</c:v>
                </c:pt>
                <c:pt idx="2253">
                  <c:v>44914</c:v>
                </c:pt>
                <c:pt idx="2254">
                  <c:v>44915</c:v>
                </c:pt>
                <c:pt idx="2255">
                  <c:v>44916</c:v>
                </c:pt>
                <c:pt idx="2256">
                  <c:v>44917</c:v>
                </c:pt>
                <c:pt idx="2257">
                  <c:v>44918</c:v>
                </c:pt>
                <c:pt idx="2258">
                  <c:v>44922</c:v>
                </c:pt>
                <c:pt idx="2259">
                  <c:v>44923</c:v>
                </c:pt>
                <c:pt idx="2260">
                  <c:v>44924</c:v>
                </c:pt>
                <c:pt idx="2261">
                  <c:v>44925</c:v>
                </c:pt>
                <c:pt idx="2262">
                  <c:v>44929</c:v>
                </c:pt>
                <c:pt idx="2263">
                  <c:v>44930</c:v>
                </c:pt>
                <c:pt idx="2264">
                  <c:v>44931</c:v>
                </c:pt>
                <c:pt idx="2265">
                  <c:v>44932</c:v>
                </c:pt>
                <c:pt idx="2266">
                  <c:v>44935</c:v>
                </c:pt>
                <c:pt idx="2267">
                  <c:v>44936</c:v>
                </c:pt>
                <c:pt idx="2268">
                  <c:v>44937</c:v>
                </c:pt>
                <c:pt idx="2269">
                  <c:v>44938</c:v>
                </c:pt>
                <c:pt idx="2270">
                  <c:v>44939</c:v>
                </c:pt>
                <c:pt idx="2271">
                  <c:v>44943</c:v>
                </c:pt>
                <c:pt idx="2272">
                  <c:v>44944</c:v>
                </c:pt>
                <c:pt idx="2273">
                  <c:v>44945</c:v>
                </c:pt>
                <c:pt idx="2274">
                  <c:v>44946</c:v>
                </c:pt>
                <c:pt idx="2275">
                  <c:v>44949</c:v>
                </c:pt>
                <c:pt idx="2276">
                  <c:v>44950</c:v>
                </c:pt>
                <c:pt idx="2277">
                  <c:v>44951</c:v>
                </c:pt>
                <c:pt idx="2278">
                  <c:v>44952</c:v>
                </c:pt>
                <c:pt idx="2279">
                  <c:v>44953</c:v>
                </c:pt>
                <c:pt idx="2280">
                  <c:v>44956</c:v>
                </c:pt>
                <c:pt idx="2281">
                  <c:v>44957</c:v>
                </c:pt>
                <c:pt idx="2282">
                  <c:v>44958</c:v>
                </c:pt>
                <c:pt idx="2283">
                  <c:v>44959</c:v>
                </c:pt>
                <c:pt idx="2284">
                  <c:v>44960</c:v>
                </c:pt>
                <c:pt idx="2285">
                  <c:v>44963</c:v>
                </c:pt>
                <c:pt idx="2286">
                  <c:v>44964</c:v>
                </c:pt>
                <c:pt idx="2287">
                  <c:v>44965</c:v>
                </c:pt>
                <c:pt idx="2288">
                  <c:v>44966</c:v>
                </c:pt>
                <c:pt idx="2289">
                  <c:v>44967</c:v>
                </c:pt>
                <c:pt idx="2290">
                  <c:v>44970</c:v>
                </c:pt>
                <c:pt idx="2291">
                  <c:v>44971</c:v>
                </c:pt>
                <c:pt idx="2292">
                  <c:v>44972</c:v>
                </c:pt>
                <c:pt idx="2293">
                  <c:v>44973</c:v>
                </c:pt>
                <c:pt idx="2294">
                  <c:v>44974</c:v>
                </c:pt>
                <c:pt idx="2295">
                  <c:v>44978</c:v>
                </c:pt>
                <c:pt idx="2296">
                  <c:v>44979</c:v>
                </c:pt>
                <c:pt idx="2297">
                  <c:v>44980</c:v>
                </c:pt>
                <c:pt idx="2298">
                  <c:v>44981</c:v>
                </c:pt>
                <c:pt idx="2299">
                  <c:v>44984</c:v>
                </c:pt>
                <c:pt idx="2300">
                  <c:v>44985</c:v>
                </c:pt>
                <c:pt idx="2301">
                  <c:v>44986</c:v>
                </c:pt>
                <c:pt idx="2302">
                  <c:v>44987</c:v>
                </c:pt>
                <c:pt idx="2303">
                  <c:v>44988</c:v>
                </c:pt>
                <c:pt idx="2304">
                  <c:v>44991</c:v>
                </c:pt>
                <c:pt idx="2305">
                  <c:v>44992</c:v>
                </c:pt>
                <c:pt idx="2306">
                  <c:v>44993</c:v>
                </c:pt>
                <c:pt idx="2307">
                  <c:v>44994</c:v>
                </c:pt>
                <c:pt idx="2308">
                  <c:v>44995</c:v>
                </c:pt>
                <c:pt idx="2309">
                  <c:v>44998</c:v>
                </c:pt>
                <c:pt idx="2310">
                  <c:v>44999</c:v>
                </c:pt>
                <c:pt idx="2311">
                  <c:v>45000</c:v>
                </c:pt>
                <c:pt idx="2312">
                  <c:v>45001</c:v>
                </c:pt>
                <c:pt idx="2313">
                  <c:v>45002</c:v>
                </c:pt>
                <c:pt idx="2314">
                  <c:v>45005</c:v>
                </c:pt>
                <c:pt idx="2315">
                  <c:v>45006</c:v>
                </c:pt>
                <c:pt idx="2316">
                  <c:v>45007</c:v>
                </c:pt>
                <c:pt idx="2317">
                  <c:v>45008</c:v>
                </c:pt>
                <c:pt idx="2318">
                  <c:v>45009</c:v>
                </c:pt>
                <c:pt idx="2319">
                  <c:v>45012</c:v>
                </c:pt>
                <c:pt idx="2320">
                  <c:v>45013</c:v>
                </c:pt>
                <c:pt idx="2321">
                  <c:v>45014</c:v>
                </c:pt>
                <c:pt idx="2322">
                  <c:v>45015</c:v>
                </c:pt>
                <c:pt idx="2323">
                  <c:v>45016</c:v>
                </c:pt>
                <c:pt idx="2324">
                  <c:v>45019</c:v>
                </c:pt>
                <c:pt idx="2325">
                  <c:v>45020</c:v>
                </c:pt>
                <c:pt idx="2326">
                  <c:v>45021</c:v>
                </c:pt>
                <c:pt idx="2327">
                  <c:v>45022</c:v>
                </c:pt>
                <c:pt idx="2328">
                  <c:v>45026</c:v>
                </c:pt>
                <c:pt idx="2329">
                  <c:v>45027</c:v>
                </c:pt>
                <c:pt idx="2330">
                  <c:v>45028</c:v>
                </c:pt>
                <c:pt idx="2331">
                  <c:v>45029</c:v>
                </c:pt>
                <c:pt idx="2332">
                  <c:v>45030</c:v>
                </c:pt>
                <c:pt idx="2333">
                  <c:v>45033</c:v>
                </c:pt>
                <c:pt idx="2334">
                  <c:v>45034</c:v>
                </c:pt>
                <c:pt idx="2335">
                  <c:v>45035</c:v>
                </c:pt>
                <c:pt idx="2336">
                  <c:v>45036</c:v>
                </c:pt>
                <c:pt idx="2337">
                  <c:v>45037</c:v>
                </c:pt>
                <c:pt idx="2338">
                  <c:v>45040</c:v>
                </c:pt>
                <c:pt idx="2339">
                  <c:v>45041</c:v>
                </c:pt>
                <c:pt idx="2340">
                  <c:v>45042</c:v>
                </c:pt>
                <c:pt idx="2341">
                  <c:v>45043</c:v>
                </c:pt>
                <c:pt idx="2342">
                  <c:v>45044</c:v>
                </c:pt>
                <c:pt idx="2343">
                  <c:v>45047</c:v>
                </c:pt>
                <c:pt idx="2344">
                  <c:v>45048</c:v>
                </c:pt>
                <c:pt idx="2345">
                  <c:v>45049</c:v>
                </c:pt>
                <c:pt idx="2346">
                  <c:v>45050</c:v>
                </c:pt>
                <c:pt idx="2347">
                  <c:v>45051</c:v>
                </c:pt>
                <c:pt idx="2348">
                  <c:v>45054</c:v>
                </c:pt>
                <c:pt idx="2349">
                  <c:v>45055</c:v>
                </c:pt>
                <c:pt idx="2350">
                  <c:v>45056</c:v>
                </c:pt>
                <c:pt idx="2351">
                  <c:v>45057</c:v>
                </c:pt>
                <c:pt idx="2352">
                  <c:v>45058</c:v>
                </c:pt>
                <c:pt idx="2353">
                  <c:v>45061</c:v>
                </c:pt>
                <c:pt idx="2354">
                  <c:v>45062</c:v>
                </c:pt>
                <c:pt idx="2355">
                  <c:v>45063</c:v>
                </c:pt>
                <c:pt idx="2356">
                  <c:v>45064</c:v>
                </c:pt>
                <c:pt idx="2357">
                  <c:v>45065</c:v>
                </c:pt>
                <c:pt idx="2358">
                  <c:v>45068</c:v>
                </c:pt>
                <c:pt idx="2359">
                  <c:v>45069</c:v>
                </c:pt>
                <c:pt idx="2360">
                  <c:v>45070</c:v>
                </c:pt>
                <c:pt idx="2361">
                  <c:v>45071</c:v>
                </c:pt>
                <c:pt idx="2362">
                  <c:v>45072</c:v>
                </c:pt>
                <c:pt idx="2363">
                  <c:v>45076</c:v>
                </c:pt>
                <c:pt idx="2364">
                  <c:v>45077</c:v>
                </c:pt>
                <c:pt idx="2365">
                  <c:v>45078</c:v>
                </c:pt>
                <c:pt idx="2366">
                  <c:v>45079</c:v>
                </c:pt>
                <c:pt idx="2367">
                  <c:v>45082</c:v>
                </c:pt>
                <c:pt idx="2368">
                  <c:v>45083</c:v>
                </c:pt>
                <c:pt idx="2369">
                  <c:v>45084</c:v>
                </c:pt>
                <c:pt idx="2370">
                  <c:v>45085</c:v>
                </c:pt>
                <c:pt idx="2371">
                  <c:v>45086</c:v>
                </c:pt>
                <c:pt idx="2372">
                  <c:v>45089</c:v>
                </c:pt>
                <c:pt idx="2373">
                  <c:v>45090</c:v>
                </c:pt>
                <c:pt idx="2374">
                  <c:v>45091</c:v>
                </c:pt>
                <c:pt idx="2375">
                  <c:v>45092</c:v>
                </c:pt>
                <c:pt idx="2376">
                  <c:v>45093</c:v>
                </c:pt>
                <c:pt idx="2377">
                  <c:v>45097</c:v>
                </c:pt>
                <c:pt idx="2378">
                  <c:v>45098</c:v>
                </c:pt>
                <c:pt idx="2379">
                  <c:v>45099</c:v>
                </c:pt>
                <c:pt idx="2380">
                  <c:v>45100</c:v>
                </c:pt>
                <c:pt idx="2381">
                  <c:v>45103</c:v>
                </c:pt>
                <c:pt idx="2382">
                  <c:v>45104</c:v>
                </c:pt>
                <c:pt idx="2383">
                  <c:v>45105</c:v>
                </c:pt>
                <c:pt idx="2384">
                  <c:v>45106</c:v>
                </c:pt>
                <c:pt idx="2385">
                  <c:v>45107</c:v>
                </c:pt>
                <c:pt idx="2386">
                  <c:v>45110</c:v>
                </c:pt>
                <c:pt idx="2387">
                  <c:v>45112</c:v>
                </c:pt>
                <c:pt idx="2388">
                  <c:v>45113</c:v>
                </c:pt>
                <c:pt idx="2389">
                  <c:v>45114</c:v>
                </c:pt>
                <c:pt idx="2390">
                  <c:v>45117</c:v>
                </c:pt>
                <c:pt idx="2391">
                  <c:v>45118</c:v>
                </c:pt>
                <c:pt idx="2392">
                  <c:v>45119</c:v>
                </c:pt>
                <c:pt idx="2393">
                  <c:v>45120</c:v>
                </c:pt>
                <c:pt idx="2394">
                  <c:v>45121</c:v>
                </c:pt>
                <c:pt idx="2395">
                  <c:v>45124</c:v>
                </c:pt>
                <c:pt idx="2396">
                  <c:v>45125</c:v>
                </c:pt>
                <c:pt idx="2397">
                  <c:v>45126</c:v>
                </c:pt>
                <c:pt idx="2398">
                  <c:v>45127</c:v>
                </c:pt>
                <c:pt idx="2399">
                  <c:v>45128</c:v>
                </c:pt>
                <c:pt idx="2400">
                  <c:v>45131</c:v>
                </c:pt>
                <c:pt idx="2401">
                  <c:v>45132</c:v>
                </c:pt>
                <c:pt idx="2402">
                  <c:v>45133</c:v>
                </c:pt>
                <c:pt idx="2403">
                  <c:v>45134</c:v>
                </c:pt>
                <c:pt idx="2404">
                  <c:v>45135</c:v>
                </c:pt>
                <c:pt idx="2405">
                  <c:v>45138</c:v>
                </c:pt>
                <c:pt idx="2406">
                  <c:v>45139</c:v>
                </c:pt>
                <c:pt idx="2407">
                  <c:v>45140</c:v>
                </c:pt>
                <c:pt idx="2408">
                  <c:v>45141</c:v>
                </c:pt>
                <c:pt idx="2409">
                  <c:v>45142</c:v>
                </c:pt>
                <c:pt idx="2410">
                  <c:v>45145</c:v>
                </c:pt>
                <c:pt idx="2411">
                  <c:v>45146</c:v>
                </c:pt>
                <c:pt idx="2412">
                  <c:v>45147</c:v>
                </c:pt>
                <c:pt idx="2413">
                  <c:v>45148</c:v>
                </c:pt>
                <c:pt idx="2414">
                  <c:v>45149</c:v>
                </c:pt>
                <c:pt idx="2415">
                  <c:v>45152</c:v>
                </c:pt>
                <c:pt idx="2416">
                  <c:v>45153</c:v>
                </c:pt>
                <c:pt idx="2417">
                  <c:v>45154</c:v>
                </c:pt>
                <c:pt idx="2418">
                  <c:v>45155</c:v>
                </c:pt>
                <c:pt idx="2419">
                  <c:v>45156</c:v>
                </c:pt>
                <c:pt idx="2420">
                  <c:v>45159</c:v>
                </c:pt>
                <c:pt idx="2421">
                  <c:v>45160</c:v>
                </c:pt>
                <c:pt idx="2422">
                  <c:v>45161</c:v>
                </c:pt>
                <c:pt idx="2423">
                  <c:v>45162</c:v>
                </c:pt>
                <c:pt idx="2424">
                  <c:v>45163</c:v>
                </c:pt>
                <c:pt idx="2425">
                  <c:v>45166</c:v>
                </c:pt>
                <c:pt idx="2426">
                  <c:v>45167</c:v>
                </c:pt>
                <c:pt idx="2427">
                  <c:v>45168</c:v>
                </c:pt>
                <c:pt idx="2428">
                  <c:v>45169</c:v>
                </c:pt>
                <c:pt idx="2429">
                  <c:v>45170</c:v>
                </c:pt>
                <c:pt idx="2430">
                  <c:v>45174</c:v>
                </c:pt>
                <c:pt idx="2431">
                  <c:v>45175</c:v>
                </c:pt>
                <c:pt idx="2432">
                  <c:v>45176</c:v>
                </c:pt>
                <c:pt idx="2433">
                  <c:v>45177</c:v>
                </c:pt>
                <c:pt idx="2434">
                  <c:v>45180</c:v>
                </c:pt>
                <c:pt idx="2435">
                  <c:v>45181</c:v>
                </c:pt>
                <c:pt idx="2436">
                  <c:v>45182</c:v>
                </c:pt>
                <c:pt idx="2437">
                  <c:v>45183</c:v>
                </c:pt>
                <c:pt idx="2438">
                  <c:v>45184</c:v>
                </c:pt>
                <c:pt idx="2439">
                  <c:v>45187</c:v>
                </c:pt>
                <c:pt idx="2440">
                  <c:v>45188</c:v>
                </c:pt>
                <c:pt idx="2441">
                  <c:v>45189</c:v>
                </c:pt>
                <c:pt idx="2442">
                  <c:v>45190</c:v>
                </c:pt>
                <c:pt idx="2443">
                  <c:v>45191</c:v>
                </c:pt>
                <c:pt idx="2444">
                  <c:v>45194</c:v>
                </c:pt>
                <c:pt idx="2445">
                  <c:v>45195</c:v>
                </c:pt>
                <c:pt idx="2446">
                  <c:v>45196</c:v>
                </c:pt>
                <c:pt idx="2447">
                  <c:v>45197</c:v>
                </c:pt>
                <c:pt idx="2448">
                  <c:v>45198</c:v>
                </c:pt>
                <c:pt idx="2449">
                  <c:v>45201</c:v>
                </c:pt>
                <c:pt idx="2450">
                  <c:v>45202</c:v>
                </c:pt>
                <c:pt idx="2451">
                  <c:v>45203</c:v>
                </c:pt>
                <c:pt idx="2452">
                  <c:v>45204</c:v>
                </c:pt>
                <c:pt idx="2453">
                  <c:v>45205</c:v>
                </c:pt>
                <c:pt idx="2454">
                  <c:v>45208</c:v>
                </c:pt>
                <c:pt idx="2455">
                  <c:v>45209</c:v>
                </c:pt>
                <c:pt idx="2456">
                  <c:v>45210</c:v>
                </c:pt>
                <c:pt idx="2457">
                  <c:v>45211</c:v>
                </c:pt>
                <c:pt idx="2458">
                  <c:v>45212</c:v>
                </c:pt>
                <c:pt idx="2459">
                  <c:v>45215</c:v>
                </c:pt>
                <c:pt idx="2460">
                  <c:v>45216</c:v>
                </c:pt>
                <c:pt idx="2461">
                  <c:v>45217</c:v>
                </c:pt>
                <c:pt idx="2462">
                  <c:v>45218</c:v>
                </c:pt>
                <c:pt idx="2463">
                  <c:v>45219</c:v>
                </c:pt>
                <c:pt idx="2464">
                  <c:v>45222</c:v>
                </c:pt>
                <c:pt idx="2465">
                  <c:v>45223</c:v>
                </c:pt>
                <c:pt idx="2466">
                  <c:v>45224</c:v>
                </c:pt>
                <c:pt idx="2467">
                  <c:v>45225</c:v>
                </c:pt>
                <c:pt idx="2468">
                  <c:v>45226</c:v>
                </c:pt>
                <c:pt idx="2469">
                  <c:v>45229</c:v>
                </c:pt>
                <c:pt idx="2470">
                  <c:v>45230</c:v>
                </c:pt>
                <c:pt idx="2471">
                  <c:v>45231</c:v>
                </c:pt>
                <c:pt idx="2472">
                  <c:v>45232</c:v>
                </c:pt>
                <c:pt idx="2473">
                  <c:v>45233</c:v>
                </c:pt>
                <c:pt idx="2474">
                  <c:v>45236</c:v>
                </c:pt>
                <c:pt idx="2475">
                  <c:v>45237</c:v>
                </c:pt>
                <c:pt idx="2476">
                  <c:v>45238</c:v>
                </c:pt>
                <c:pt idx="2477">
                  <c:v>45239</c:v>
                </c:pt>
                <c:pt idx="2478">
                  <c:v>45240</c:v>
                </c:pt>
                <c:pt idx="2479">
                  <c:v>45243</c:v>
                </c:pt>
                <c:pt idx="2480">
                  <c:v>45244</c:v>
                </c:pt>
                <c:pt idx="2481">
                  <c:v>45245</c:v>
                </c:pt>
                <c:pt idx="2482">
                  <c:v>45246</c:v>
                </c:pt>
                <c:pt idx="2483">
                  <c:v>45247</c:v>
                </c:pt>
                <c:pt idx="2484">
                  <c:v>45250</c:v>
                </c:pt>
                <c:pt idx="2485">
                  <c:v>45251</c:v>
                </c:pt>
                <c:pt idx="2486">
                  <c:v>45252</c:v>
                </c:pt>
                <c:pt idx="2487">
                  <c:v>45253</c:v>
                </c:pt>
                <c:pt idx="2488">
                  <c:v>45254</c:v>
                </c:pt>
                <c:pt idx="2489">
                  <c:v>45257</c:v>
                </c:pt>
                <c:pt idx="2490">
                  <c:v>45258</c:v>
                </c:pt>
                <c:pt idx="2491">
                  <c:v>45259</c:v>
                </c:pt>
                <c:pt idx="2492">
                  <c:v>45260</c:v>
                </c:pt>
                <c:pt idx="2493">
                  <c:v>45261</c:v>
                </c:pt>
                <c:pt idx="2494">
                  <c:v>45264</c:v>
                </c:pt>
                <c:pt idx="2495">
                  <c:v>45265</c:v>
                </c:pt>
                <c:pt idx="2496">
                  <c:v>45266</c:v>
                </c:pt>
                <c:pt idx="2497">
                  <c:v>45267</c:v>
                </c:pt>
                <c:pt idx="2498">
                  <c:v>45268</c:v>
                </c:pt>
                <c:pt idx="2499">
                  <c:v>45271</c:v>
                </c:pt>
                <c:pt idx="2500">
                  <c:v>45272</c:v>
                </c:pt>
                <c:pt idx="2501">
                  <c:v>45273</c:v>
                </c:pt>
                <c:pt idx="2502">
                  <c:v>45274</c:v>
                </c:pt>
                <c:pt idx="2503">
                  <c:v>45275</c:v>
                </c:pt>
                <c:pt idx="2504">
                  <c:v>45278</c:v>
                </c:pt>
                <c:pt idx="2505">
                  <c:v>45279</c:v>
                </c:pt>
                <c:pt idx="2506">
                  <c:v>45280</c:v>
                </c:pt>
                <c:pt idx="2507">
                  <c:v>45281</c:v>
                </c:pt>
                <c:pt idx="2508">
                  <c:v>45282</c:v>
                </c:pt>
                <c:pt idx="2509">
                  <c:v>45286</c:v>
                </c:pt>
                <c:pt idx="2510">
                  <c:v>45287</c:v>
                </c:pt>
                <c:pt idx="2511">
                  <c:v>45288</c:v>
                </c:pt>
                <c:pt idx="2512">
                  <c:v>45289</c:v>
                </c:pt>
                <c:pt idx="2513">
                  <c:v>45293</c:v>
                </c:pt>
                <c:pt idx="2514">
                  <c:v>45294</c:v>
                </c:pt>
                <c:pt idx="2515">
                  <c:v>45295</c:v>
                </c:pt>
                <c:pt idx="2516">
                  <c:v>45296</c:v>
                </c:pt>
                <c:pt idx="2517">
                  <c:v>45299</c:v>
                </c:pt>
                <c:pt idx="2518">
                  <c:v>45300</c:v>
                </c:pt>
                <c:pt idx="2519">
                  <c:v>45301</c:v>
                </c:pt>
                <c:pt idx="2520">
                  <c:v>45302</c:v>
                </c:pt>
                <c:pt idx="2521">
                  <c:v>45303</c:v>
                </c:pt>
                <c:pt idx="2522">
                  <c:v>45307</c:v>
                </c:pt>
                <c:pt idx="2523">
                  <c:v>45308</c:v>
                </c:pt>
                <c:pt idx="2524">
                  <c:v>45309</c:v>
                </c:pt>
                <c:pt idx="2525">
                  <c:v>45310</c:v>
                </c:pt>
                <c:pt idx="2526">
                  <c:v>45313</c:v>
                </c:pt>
                <c:pt idx="2527">
                  <c:v>45314</c:v>
                </c:pt>
                <c:pt idx="2528">
                  <c:v>45315</c:v>
                </c:pt>
                <c:pt idx="2529">
                  <c:v>45316</c:v>
                </c:pt>
                <c:pt idx="2530">
                  <c:v>45317</c:v>
                </c:pt>
                <c:pt idx="2531">
                  <c:v>45320</c:v>
                </c:pt>
                <c:pt idx="2532">
                  <c:v>45321</c:v>
                </c:pt>
                <c:pt idx="2533">
                  <c:v>45322</c:v>
                </c:pt>
                <c:pt idx="2534">
                  <c:v>45323</c:v>
                </c:pt>
                <c:pt idx="2535">
                  <c:v>45324</c:v>
                </c:pt>
                <c:pt idx="2536">
                  <c:v>45327</c:v>
                </c:pt>
                <c:pt idx="2537">
                  <c:v>45328</c:v>
                </c:pt>
                <c:pt idx="2538">
                  <c:v>45329</c:v>
                </c:pt>
                <c:pt idx="2539">
                  <c:v>45330</c:v>
                </c:pt>
                <c:pt idx="2540">
                  <c:v>45331</c:v>
                </c:pt>
                <c:pt idx="2541">
                  <c:v>45334</c:v>
                </c:pt>
                <c:pt idx="2542">
                  <c:v>45335</c:v>
                </c:pt>
                <c:pt idx="2543">
                  <c:v>45336</c:v>
                </c:pt>
                <c:pt idx="2544">
                  <c:v>45337</c:v>
                </c:pt>
                <c:pt idx="2545">
                  <c:v>45338</c:v>
                </c:pt>
                <c:pt idx="2546">
                  <c:v>45342</c:v>
                </c:pt>
                <c:pt idx="2547">
                  <c:v>45343</c:v>
                </c:pt>
                <c:pt idx="2548">
                  <c:v>45344</c:v>
                </c:pt>
                <c:pt idx="2549">
                  <c:v>45345</c:v>
                </c:pt>
                <c:pt idx="2550">
                  <c:v>45348</c:v>
                </c:pt>
                <c:pt idx="2551">
                  <c:v>45349</c:v>
                </c:pt>
                <c:pt idx="2552">
                  <c:v>45350</c:v>
                </c:pt>
                <c:pt idx="2553">
                  <c:v>45351</c:v>
                </c:pt>
                <c:pt idx="2554">
                  <c:v>45352</c:v>
                </c:pt>
                <c:pt idx="2555">
                  <c:v>45355</c:v>
                </c:pt>
                <c:pt idx="2556">
                  <c:v>45356</c:v>
                </c:pt>
                <c:pt idx="2557">
                  <c:v>45357</c:v>
                </c:pt>
                <c:pt idx="2558">
                  <c:v>45358</c:v>
                </c:pt>
                <c:pt idx="2559">
                  <c:v>45359</c:v>
                </c:pt>
                <c:pt idx="2560">
                  <c:v>45362</c:v>
                </c:pt>
                <c:pt idx="2561">
                  <c:v>45363</c:v>
                </c:pt>
                <c:pt idx="2562">
                  <c:v>45364</c:v>
                </c:pt>
                <c:pt idx="2563">
                  <c:v>45365</c:v>
                </c:pt>
                <c:pt idx="2564">
                  <c:v>45366</c:v>
                </c:pt>
                <c:pt idx="2565">
                  <c:v>45369</c:v>
                </c:pt>
                <c:pt idx="2566">
                  <c:v>45370</c:v>
                </c:pt>
                <c:pt idx="2567">
                  <c:v>45371</c:v>
                </c:pt>
                <c:pt idx="2568">
                  <c:v>45372</c:v>
                </c:pt>
                <c:pt idx="2569">
                  <c:v>45373</c:v>
                </c:pt>
                <c:pt idx="2570">
                  <c:v>45376</c:v>
                </c:pt>
                <c:pt idx="2571">
                  <c:v>45377</c:v>
                </c:pt>
                <c:pt idx="2572">
                  <c:v>45378</c:v>
                </c:pt>
                <c:pt idx="2573">
                  <c:v>45379</c:v>
                </c:pt>
                <c:pt idx="2574">
                  <c:v>45383</c:v>
                </c:pt>
                <c:pt idx="2575">
                  <c:v>45384</c:v>
                </c:pt>
                <c:pt idx="2576">
                  <c:v>45385</c:v>
                </c:pt>
                <c:pt idx="2577">
                  <c:v>45386</c:v>
                </c:pt>
                <c:pt idx="2578">
                  <c:v>45387</c:v>
                </c:pt>
                <c:pt idx="2579">
                  <c:v>45390</c:v>
                </c:pt>
                <c:pt idx="2580">
                  <c:v>45391</c:v>
                </c:pt>
                <c:pt idx="2581">
                  <c:v>45392</c:v>
                </c:pt>
                <c:pt idx="2582">
                  <c:v>45393</c:v>
                </c:pt>
                <c:pt idx="2583">
                  <c:v>45394</c:v>
                </c:pt>
                <c:pt idx="2584">
                  <c:v>45397</c:v>
                </c:pt>
                <c:pt idx="2585">
                  <c:v>45398</c:v>
                </c:pt>
                <c:pt idx="2586">
                  <c:v>45399</c:v>
                </c:pt>
                <c:pt idx="2587">
                  <c:v>45400</c:v>
                </c:pt>
                <c:pt idx="2588">
                  <c:v>45401</c:v>
                </c:pt>
                <c:pt idx="2589">
                  <c:v>45404</c:v>
                </c:pt>
                <c:pt idx="2590">
                  <c:v>45405</c:v>
                </c:pt>
                <c:pt idx="2591">
                  <c:v>45406</c:v>
                </c:pt>
                <c:pt idx="2592">
                  <c:v>45407</c:v>
                </c:pt>
                <c:pt idx="2593">
                  <c:v>45408</c:v>
                </c:pt>
                <c:pt idx="2594">
                  <c:v>45411</c:v>
                </c:pt>
                <c:pt idx="2595">
                  <c:v>45412</c:v>
                </c:pt>
                <c:pt idx="2596">
                  <c:v>45413</c:v>
                </c:pt>
                <c:pt idx="2597">
                  <c:v>45414</c:v>
                </c:pt>
                <c:pt idx="2598">
                  <c:v>45415</c:v>
                </c:pt>
                <c:pt idx="2599">
                  <c:v>45418</c:v>
                </c:pt>
                <c:pt idx="2600">
                  <c:v>45419</c:v>
                </c:pt>
                <c:pt idx="2601">
                  <c:v>45420</c:v>
                </c:pt>
                <c:pt idx="2602">
                  <c:v>45421</c:v>
                </c:pt>
                <c:pt idx="2603">
                  <c:v>45422</c:v>
                </c:pt>
                <c:pt idx="2604">
                  <c:v>45425</c:v>
                </c:pt>
                <c:pt idx="2605">
                  <c:v>45426</c:v>
                </c:pt>
                <c:pt idx="2606">
                  <c:v>45427</c:v>
                </c:pt>
                <c:pt idx="2607">
                  <c:v>45428</c:v>
                </c:pt>
                <c:pt idx="2608">
                  <c:v>45429</c:v>
                </c:pt>
                <c:pt idx="2609">
                  <c:v>45432</c:v>
                </c:pt>
                <c:pt idx="2610">
                  <c:v>45433</c:v>
                </c:pt>
                <c:pt idx="2611">
                  <c:v>45434</c:v>
                </c:pt>
                <c:pt idx="2612">
                  <c:v>45435</c:v>
                </c:pt>
                <c:pt idx="2613">
                  <c:v>45436</c:v>
                </c:pt>
                <c:pt idx="2614">
                  <c:v>45439</c:v>
                </c:pt>
                <c:pt idx="2615">
                  <c:v>45440</c:v>
                </c:pt>
                <c:pt idx="2616">
                  <c:v>45441</c:v>
                </c:pt>
                <c:pt idx="2617">
                  <c:v>45442</c:v>
                </c:pt>
                <c:pt idx="2618">
                  <c:v>45443</c:v>
                </c:pt>
                <c:pt idx="2619">
                  <c:v>45446</c:v>
                </c:pt>
                <c:pt idx="2620">
                  <c:v>45447</c:v>
                </c:pt>
                <c:pt idx="2621">
                  <c:v>45448</c:v>
                </c:pt>
                <c:pt idx="2622">
                  <c:v>45449</c:v>
                </c:pt>
                <c:pt idx="2623">
                  <c:v>45450</c:v>
                </c:pt>
                <c:pt idx="2624">
                  <c:v>45453</c:v>
                </c:pt>
                <c:pt idx="2625">
                  <c:v>45454</c:v>
                </c:pt>
                <c:pt idx="2626">
                  <c:v>45455</c:v>
                </c:pt>
                <c:pt idx="2627">
                  <c:v>45456</c:v>
                </c:pt>
                <c:pt idx="2628">
                  <c:v>45457</c:v>
                </c:pt>
                <c:pt idx="2629">
                  <c:v>45460</c:v>
                </c:pt>
                <c:pt idx="2630">
                  <c:v>45461</c:v>
                </c:pt>
                <c:pt idx="2631">
                  <c:v>45462</c:v>
                </c:pt>
                <c:pt idx="2632">
                  <c:v>45463</c:v>
                </c:pt>
                <c:pt idx="2633">
                  <c:v>45464</c:v>
                </c:pt>
                <c:pt idx="2634">
                  <c:v>45467</c:v>
                </c:pt>
                <c:pt idx="2635">
                  <c:v>45468</c:v>
                </c:pt>
                <c:pt idx="2636">
                  <c:v>45469</c:v>
                </c:pt>
                <c:pt idx="2637">
                  <c:v>45470</c:v>
                </c:pt>
                <c:pt idx="2638">
                  <c:v>45471</c:v>
                </c:pt>
                <c:pt idx="2639">
                  <c:v>45474</c:v>
                </c:pt>
                <c:pt idx="2640">
                  <c:v>45475</c:v>
                </c:pt>
                <c:pt idx="2641">
                  <c:v>45476</c:v>
                </c:pt>
                <c:pt idx="2642">
                  <c:v>45477</c:v>
                </c:pt>
                <c:pt idx="2643">
                  <c:v>45478</c:v>
                </c:pt>
                <c:pt idx="2644">
                  <c:v>45481</c:v>
                </c:pt>
                <c:pt idx="2645">
                  <c:v>45482</c:v>
                </c:pt>
                <c:pt idx="2646">
                  <c:v>45483</c:v>
                </c:pt>
                <c:pt idx="2647">
                  <c:v>45484</c:v>
                </c:pt>
                <c:pt idx="2648">
                  <c:v>45485</c:v>
                </c:pt>
                <c:pt idx="2649">
                  <c:v>45488</c:v>
                </c:pt>
                <c:pt idx="2650">
                  <c:v>45489</c:v>
                </c:pt>
                <c:pt idx="2651">
                  <c:v>45490</c:v>
                </c:pt>
                <c:pt idx="2652">
                  <c:v>45491</c:v>
                </c:pt>
                <c:pt idx="2653">
                  <c:v>45492</c:v>
                </c:pt>
                <c:pt idx="2654">
                  <c:v>45495</c:v>
                </c:pt>
                <c:pt idx="2655">
                  <c:v>45496</c:v>
                </c:pt>
                <c:pt idx="2656">
                  <c:v>45497</c:v>
                </c:pt>
                <c:pt idx="2657">
                  <c:v>45498</c:v>
                </c:pt>
                <c:pt idx="2658">
                  <c:v>45499</c:v>
                </c:pt>
                <c:pt idx="2659">
                  <c:v>45502</c:v>
                </c:pt>
                <c:pt idx="2660">
                  <c:v>45503</c:v>
                </c:pt>
                <c:pt idx="2661">
                  <c:v>45504</c:v>
                </c:pt>
                <c:pt idx="2662">
                  <c:v>45505</c:v>
                </c:pt>
                <c:pt idx="2663">
                  <c:v>45506</c:v>
                </c:pt>
                <c:pt idx="2664">
                  <c:v>45509</c:v>
                </c:pt>
                <c:pt idx="2665">
                  <c:v>45510</c:v>
                </c:pt>
                <c:pt idx="2666">
                  <c:v>45511</c:v>
                </c:pt>
                <c:pt idx="2667">
                  <c:v>45512</c:v>
                </c:pt>
                <c:pt idx="2668">
                  <c:v>45513</c:v>
                </c:pt>
                <c:pt idx="2669">
                  <c:v>45516</c:v>
                </c:pt>
                <c:pt idx="2670">
                  <c:v>45517</c:v>
                </c:pt>
                <c:pt idx="2671">
                  <c:v>45518</c:v>
                </c:pt>
                <c:pt idx="2672">
                  <c:v>45519</c:v>
                </c:pt>
                <c:pt idx="2673">
                  <c:v>45520</c:v>
                </c:pt>
                <c:pt idx="2674">
                  <c:v>45523</c:v>
                </c:pt>
                <c:pt idx="2675">
                  <c:v>45524</c:v>
                </c:pt>
                <c:pt idx="2676">
                  <c:v>45525</c:v>
                </c:pt>
                <c:pt idx="2677">
                  <c:v>45526</c:v>
                </c:pt>
                <c:pt idx="2678">
                  <c:v>45527</c:v>
                </c:pt>
                <c:pt idx="2679">
                  <c:v>45530</c:v>
                </c:pt>
                <c:pt idx="2680">
                  <c:v>45531</c:v>
                </c:pt>
                <c:pt idx="2681">
                  <c:v>45532</c:v>
                </c:pt>
                <c:pt idx="2682">
                  <c:v>45533</c:v>
                </c:pt>
                <c:pt idx="2683">
                  <c:v>45534</c:v>
                </c:pt>
                <c:pt idx="2684">
                  <c:v>45537</c:v>
                </c:pt>
                <c:pt idx="2685">
                  <c:v>45538</c:v>
                </c:pt>
                <c:pt idx="2686">
                  <c:v>45539</c:v>
                </c:pt>
                <c:pt idx="2687">
                  <c:v>45540</c:v>
                </c:pt>
                <c:pt idx="2688">
                  <c:v>45541</c:v>
                </c:pt>
                <c:pt idx="2689">
                  <c:v>45544</c:v>
                </c:pt>
                <c:pt idx="2690">
                  <c:v>45545</c:v>
                </c:pt>
                <c:pt idx="2691">
                  <c:v>45546</c:v>
                </c:pt>
                <c:pt idx="2692">
                  <c:v>45547</c:v>
                </c:pt>
                <c:pt idx="2693">
                  <c:v>45548</c:v>
                </c:pt>
                <c:pt idx="2694">
                  <c:v>45551</c:v>
                </c:pt>
                <c:pt idx="2695">
                  <c:v>45552</c:v>
                </c:pt>
                <c:pt idx="2696">
                  <c:v>45553</c:v>
                </c:pt>
                <c:pt idx="2697">
                  <c:v>45554</c:v>
                </c:pt>
                <c:pt idx="2698">
                  <c:v>45555</c:v>
                </c:pt>
                <c:pt idx="2699">
                  <c:v>45558</c:v>
                </c:pt>
                <c:pt idx="2700">
                  <c:v>45559</c:v>
                </c:pt>
                <c:pt idx="2701">
                  <c:v>45560</c:v>
                </c:pt>
                <c:pt idx="2702">
                  <c:v>45561</c:v>
                </c:pt>
                <c:pt idx="2703">
                  <c:v>45562</c:v>
                </c:pt>
                <c:pt idx="2704">
                  <c:v>45565</c:v>
                </c:pt>
                <c:pt idx="2705">
                  <c:v>45566</c:v>
                </c:pt>
                <c:pt idx="2706">
                  <c:v>45567</c:v>
                </c:pt>
                <c:pt idx="2707">
                  <c:v>45568</c:v>
                </c:pt>
                <c:pt idx="2708">
                  <c:v>45569</c:v>
                </c:pt>
                <c:pt idx="2709">
                  <c:v>45572</c:v>
                </c:pt>
                <c:pt idx="2710">
                  <c:v>45573</c:v>
                </c:pt>
                <c:pt idx="2711">
                  <c:v>45574</c:v>
                </c:pt>
                <c:pt idx="2712">
                  <c:v>45575</c:v>
                </c:pt>
                <c:pt idx="2713">
                  <c:v>45576</c:v>
                </c:pt>
                <c:pt idx="2714">
                  <c:v>45579</c:v>
                </c:pt>
                <c:pt idx="2715">
                  <c:v>45580</c:v>
                </c:pt>
                <c:pt idx="2716">
                  <c:v>45581</c:v>
                </c:pt>
                <c:pt idx="2717">
                  <c:v>45582</c:v>
                </c:pt>
                <c:pt idx="2718">
                  <c:v>45583</c:v>
                </c:pt>
                <c:pt idx="2719">
                  <c:v>45586</c:v>
                </c:pt>
                <c:pt idx="2720">
                  <c:v>45587</c:v>
                </c:pt>
                <c:pt idx="2721">
                  <c:v>45588</c:v>
                </c:pt>
                <c:pt idx="2722">
                  <c:v>45589</c:v>
                </c:pt>
                <c:pt idx="2723">
                  <c:v>45590</c:v>
                </c:pt>
                <c:pt idx="2724">
                  <c:v>45593</c:v>
                </c:pt>
                <c:pt idx="2725">
                  <c:v>45594</c:v>
                </c:pt>
                <c:pt idx="2726">
                  <c:v>45595</c:v>
                </c:pt>
                <c:pt idx="2727">
                  <c:v>45596</c:v>
                </c:pt>
                <c:pt idx="2728">
                  <c:v>45597</c:v>
                </c:pt>
                <c:pt idx="2729">
                  <c:v>45600</c:v>
                </c:pt>
                <c:pt idx="2730">
                  <c:v>45601</c:v>
                </c:pt>
                <c:pt idx="2731">
                  <c:v>45602</c:v>
                </c:pt>
                <c:pt idx="2732">
                  <c:v>45603</c:v>
                </c:pt>
                <c:pt idx="2733">
                  <c:v>45604</c:v>
                </c:pt>
                <c:pt idx="2734">
                  <c:v>45607</c:v>
                </c:pt>
                <c:pt idx="2735">
                  <c:v>45608</c:v>
                </c:pt>
                <c:pt idx="2736">
                  <c:v>45609</c:v>
                </c:pt>
                <c:pt idx="2737">
                  <c:v>45610</c:v>
                </c:pt>
                <c:pt idx="2738">
                  <c:v>45611</c:v>
                </c:pt>
                <c:pt idx="2739">
                  <c:v>45614</c:v>
                </c:pt>
                <c:pt idx="2740">
                  <c:v>45615</c:v>
                </c:pt>
                <c:pt idx="2741">
                  <c:v>45616</c:v>
                </c:pt>
                <c:pt idx="2742">
                  <c:v>45617</c:v>
                </c:pt>
                <c:pt idx="2743">
                  <c:v>45618</c:v>
                </c:pt>
                <c:pt idx="2744">
                  <c:v>45621</c:v>
                </c:pt>
                <c:pt idx="2745">
                  <c:v>45622</c:v>
                </c:pt>
                <c:pt idx="2746">
                  <c:v>45623</c:v>
                </c:pt>
                <c:pt idx="2747">
                  <c:v>45624</c:v>
                </c:pt>
                <c:pt idx="2748">
                  <c:v>45625</c:v>
                </c:pt>
                <c:pt idx="2749">
                  <c:v>45628</c:v>
                </c:pt>
                <c:pt idx="2750">
                  <c:v>45629</c:v>
                </c:pt>
                <c:pt idx="2751">
                  <c:v>45630</c:v>
                </c:pt>
                <c:pt idx="2752">
                  <c:v>45631</c:v>
                </c:pt>
                <c:pt idx="2753">
                  <c:v>45632</c:v>
                </c:pt>
                <c:pt idx="2754">
                  <c:v>45635</c:v>
                </c:pt>
                <c:pt idx="2755">
                  <c:v>45636</c:v>
                </c:pt>
                <c:pt idx="2756">
                  <c:v>45637</c:v>
                </c:pt>
                <c:pt idx="2757">
                  <c:v>45638</c:v>
                </c:pt>
                <c:pt idx="2758">
                  <c:v>45639</c:v>
                </c:pt>
                <c:pt idx="2759">
                  <c:v>45642</c:v>
                </c:pt>
                <c:pt idx="2760">
                  <c:v>45643</c:v>
                </c:pt>
                <c:pt idx="2761">
                  <c:v>45644</c:v>
                </c:pt>
                <c:pt idx="2762">
                  <c:v>45645</c:v>
                </c:pt>
                <c:pt idx="2763">
                  <c:v>45646</c:v>
                </c:pt>
                <c:pt idx="2764">
                  <c:v>45649</c:v>
                </c:pt>
                <c:pt idx="2765">
                  <c:v>45650</c:v>
                </c:pt>
                <c:pt idx="2766">
                  <c:v>45651</c:v>
                </c:pt>
                <c:pt idx="2767">
                  <c:v>45652</c:v>
                </c:pt>
                <c:pt idx="2768">
                  <c:v>45653</c:v>
                </c:pt>
                <c:pt idx="2769">
                  <c:v>45656</c:v>
                </c:pt>
                <c:pt idx="2770">
                  <c:v>45657</c:v>
                </c:pt>
                <c:pt idx="2771">
                  <c:v>45658</c:v>
                </c:pt>
                <c:pt idx="2772">
                  <c:v>45659</c:v>
                </c:pt>
                <c:pt idx="2773">
                  <c:v>45660</c:v>
                </c:pt>
                <c:pt idx="2774">
                  <c:v>45663</c:v>
                </c:pt>
                <c:pt idx="2775">
                  <c:v>45664</c:v>
                </c:pt>
                <c:pt idx="2776">
                  <c:v>45665</c:v>
                </c:pt>
                <c:pt idx="2777">
                  <c:v>45666</c:v>
                </c:pt>
                <c:pt idx="2778">
                  <c:v>45667</c:v>
                </c:pt>
                <c:pt idx="2779">
                  <c:v>45670</c:v>
                </c:pt>
                <c:pt idx="2780">
                  <c:v>45671</c:v>
                </c:pt>
                <c:pt idx="2781">
                  <c:v>45672</c:v>
                </c:pt>
                <c:pt idx="2782">
                  <c:v>45673</c:v>
                </c:pt>
                <c:pt idx="2783">
                  <c:v>45674</c:v>
                </c:pt>
                <c:pt idx="2784">
                  <c:v>45677</c:v>
                </c:pt>
                <c:pt idx="2785">
                  <c:v>45678</c:v>
                </c:pt>
                <c:pt idx="2786">
                  <c:v>45679</c:v>
                </c:pt>
                <c:pt idx="2787">
                  <c:v>45680</c:v>
                </c:pt>
                <c:pt idx="2788">
                  <c:v>45681</c:v>
                </c:pt>
                <c:pt idx="2789">
                  <c:v>45684</c:v>
                </c:pt>
                <c:pt idx="2790">
                  <c:v>45685</c:v>
                </c:pt>
                <c:pt idx="2791">
                  <c:v>45686</c:v>
                </c:pt>
                <c:pt idx="2792">
                  <c:v>45687</c:v>
                </c:pt>
                <c:pt idx="2793">
                  <c:v>45688</c:v>
                </c:pt>
                <c:pt idx="2794">
                  <c:v>45691</c:v>
                </c:pt>
                <c:pt idx="2795">
                  <c:v>45692</c:v>
                </c:pt>
                <c:pt idx="2796">
                  <c:v>45693</c:v>
                </c:pt>
                <c:pt idx="2797">
                  <c:v>45694</c:v>
                </c:pt>
                <c:pt idx="2798">
                  <c:v>45695</c:v>
                </c:pt>
                <c:pt idx="2799">
                  <c:v>45698</c:v>
                </c:pt>
                <c:pt idx="2800">
                  <c:v>45699</c:v>
                </c:pt>
                <c:pt idx="2801">
                  <c:v>45700</c:v>
                </c:pt>
                <c:pt idx="2802">
                  <c:v>45701</c:v>
                </c:pt>
                <c:pt idx="2803">
                  <c:v>45702</c:v>
                </c:pt>
                <c:pt idx="2804">
                  <c:v>45705</c:v>
                </c:pt>
                <c:pt idx="2805">
                  <c:v>45706</c:v>
                </c:pt>
                <c:pt idx="2806">
                  <c:v>45707</c:v>
                </c:pt>
                <c:pt idx="2807">
                  <c:v>45708</c:v>
                </c:pt>
                <c:pt idx="2808">
                  <c:v>45709</c:v>
                </c:pt>
                <c:pt idx="2809">
                  <c:v>45712</c:v>
                </c:pt>
                <c:pt idx="2810">
                  <c:v>45713</c:v>
                </c:pt>
                <c:pt idx="2811">
                  <c:v>45714</c:v>
                </c:pt>
                <c:pt idx="2812">
                  <c:v>45715</c:v>
                </c:pt>
                <c:pt idx="2813">
                  <c:v>45716</c:v>
                </c:pt>
                <c:pt idx="2814">
                  <c:v>45719</c:v>
                </c:pt>
                <c:pt idx="2815">
                  <c:v>45720</c:v>
                </c:pt>
                <c:pt idx="2816">
                  <c:v>45721</c:v>
                </c:pt>
                <c:pt idx="2817">
                  <c:v>45722</c:v>
                </c:pt>
                <c:pt idx="2818">
                  <c:v>45723</c:v>
                </c:pt>
                <c:pt idx="2819">
                  <c:v>45726</c:v>
                </c:pt>
                <c:pt idx="2820">
                  <c:v>45727</c:v>
                </c:pt>
                <c:pt idx="2821">
                  <c:v>45728</c:v>
                </c:pt>
                <c:pt idx="2822">
                  <c:v>45729</c:v>
                </c:pt>
                <c:pt idx="2823">
                  <c:v>45730</c:v>
                </c:pt>
                <c:pt idx="2824">
                  <c:v>45733</c:v>
                </c:pt>
                <c:pt idx="2825">
                  <c:v>45734</c:v>
                </c:pt>
                <c:pt idx="2826">
                  <c:v>45735</c:v>
                </c:pt>
                <c:pt idx="2827">
                  <c:v>45736</c:v>
                </c:pt>
                <c:pt idx="2828">
                  <c:v>45737</c:v>
                </c:pt>
                <c:pt idx="2829">
                  <c:v>45740</c:v>
                </c:pt>
                <c:pt idx="2830">
                  <c:v>45741</c:v>
                </c:pt>
                <c:pt idx="2831">
                  <c:v>45742</c:v>
                </c:pt>
                <c:pt idx="2832">
                  <c:v>45743</c:v>
                </c:pt>
                <c:pt idx="2833">
                  <c:v>45744</c:v>
                </c:pt>
                <c:pt idx="2834">
                  <c:v>45747</c:v>
                </c:pt>
                <c:pt idx="2835">
                  <c:v>45748</c:v>
                </c:pt>
                <c:pt idx="2836">
                  <c:v>45749</c:v>
                </c:pt>
                <c:pt idx="2837">
                  <c:v>45750</c:v>
                </c:pt>
                <c:pt idx="2838">
                  <c:v>45751</c:v>
                </c:pt>
                <c:pt idx="2839">
                  <c:v>45754</c:v>
                </c:pt>
                <c:pt idx="2840">
                  <c:v>45755</c:v>
                </c:pt>
                <c:pt idx="2841">
                  <c:v>45756</c:v>
                </c:pt>
                <c:pt idx="2842">
                  <c:v>45757</c:v>
                </c:pt>
                <c:pt idx="2843">
                  <c:v>45758</c:v>
                </c:pt>
                <c:pt idx="2844">
                  <c:v>45761</c:v>
                </c:pt>
                <c:pt idx="2845">
                  <c:v>45762</c:v>
                </c:pt>
                <c:pt idx="2846">
                  <c:v>45763</c:v>
                </c:pt>
                <c:pt idx="2847">
                  <c:v>45764</c:v>
                </c:pt>
                <c:pt idx="2848">
                  <c:v>45765</c:v>
                </c:pt>
                <c:pt idx="2849">
                  <c:v>45768</c:v>
                </c:pt>
                <c:pt idx="2850">
                  <c:v>45769</c:v>
                </c:pt>
                <c:pt idx="2851">
                  <c:v>45770</c:v>
                </c:pt>
                <c:pt idx="2852">
                  <c:v>45771</c:v>
                </c:pt>
                <c:pt idx="2853">
                  <c:v>45772</c:v>
                </c:pt>
                <c:pt idx="2854">
                  <c:v>45775</c:v>
                </c:pt>
                <c:pt idx="2855">
                  <c:v>45776</c:v>
                </c:pt>
                <c:pt idx="2856">
                  <c:v>45777</c:v>
                </c:pt>
                <c:pt idx="2857">
                  <c:v>45778</c:v>
                </c:pt>
                <c:pt idx="2858">
                  <c:v>45779</c:v>
                </c:pt>
                <c:pt idx="2859">
                  <c:v>45782</c:v>
                </c:pt>
                <c:pt idx="2860">
                  <c:v>45783</c:v>
                </c:pt>
                <c:pt idx="2861">
                  <c:v>45784</c:v>
                </c:pt>
                <c:pt idx="2862">
                  <c:v>45785</c:v>
                </c:pt>
                <c:pt idx="2863">
                  <c:v>45786</c:v>
                </c:pt>
                <c:pt idx="2864">
                  <c:v>45789</c:v>
                </c:pt>
                <c:pt idx="2865">
                  <c:v>45790</c:v>
                </c:pt>
                <c:pt idx="2866">
                  <c:v>45791</c:v>
                </c:pt>
                <c:pt idx="2867">
                  <c:v>45792</c:v>
                </c:pt>
                <c:pt idx="2868">
                  <c:v>45793</c:v>
                </c:pt>
                <c:pt idx="2869">
                  <c:v>45796</c:v>
                </c:pt>
                <c:pt idx="2870">
                  <c:v>45797</c:v>
                </c:pt>
                <c:pt idx="2871">
                  <c:v>45798</c:v>
                </c:pt>
                <c:pt idx="2872">
                  <c:v>45799</c:v>
                </c:pt>
                <c:pt idx="2873">
                  <c:v>45800</c:v>
                </c:pt>
                <c:pt idx="2874">
                  <c:v>45803</c:v>
                </c:pt>
                <c:pt idx="2875">
                  <c:v>45804</c:v>
                </c:pt>
                <c:pt idx="2876">
                  <c:v>45805</c:v>
                </c:pt>
                <c:pt idx="2877">
                  <c:v>45806</c:v>
                </c:pt>
                <c:pt idx="2878">
                  <c:v>45807</c:v>
                </c:pt>
                <c:pt idx="2879">
                  <c:v>45810</c:v>
                </c:pt>
                <c:pt idx="2880">
                  <c:v>45811</c:v>
                </c:pt>
                <c:pt idx="2881">
                  <c:v>45812</c:v>
                </c:pt>
                <c:pt idx="2882">
                  <c:v>45813</c:v>
                </c:pt>
                <c:pt idx="2883">
                  <c:v>45814</c:v>
                </c:pt>
                <c:pt idx="2884">
                  <c:v>45817</c:v>
                </c:pt>
                <c:pt idx="2885">
                  <c:v>45818</c:v>
                </c:pt>
                <c:pt idx="2886">
                  <c:v>45819</c:v>
                </c:pt>
                <c:pt idx="2887">
                  <c:v>45820</c:v>
                </c:pt>
                <c:pt idx="2888">
                  <c:v>45821</c:v>
                </c:pt>
                <c:pt idx="2889">
                  <c:v>45824</c:v>
                </c:pt>
                <c:pt idx="2890">
                  <c:v>45825</c:v>
                </c:pt>
                <c:pt idx="2891">
                  <c:v>45826</c:v>
                </c:pt>
                <c:pt idx="2892">
                  <c:v>45827</c:v>
                </c:pt>
                <c:pt idx="2893">
                  <c:v>45828</c:v>
                </c:pt>
                <c:pt idx="2894">
                  <c:v>45831</c:v>
                </c:pt>
                <c:pt idx="2895">
                  <c:v>45832</c:v>
                </c:pt>
                <c:pt idx="2896">
                  <c:v>45833</c:v>
                </c:pt>
                <c:pt idx="2897">
                  <c:v>45834</c:v>
                </c:pt>
                <c:pt idx="2898">
                  <c:v>45835</c:v>
                </c:pt>
                <c:pt idx="2899">
                  <c:v>45838</c:v>
                </c:pt>
                <c:pt idx="2900">
                  <c:v>45839</c:v>
                </c:pt>
                <c:pt idx="2901">
                  <c:v>45840</c:v>
                </c:pt>
                <c:pt idx="2902">
                  <c:v>45841</c:v>
                </c:pt>
                <c:pt idx="2903">
                  <c:v>45842</c:v>
                </c:pt>
                <c:pt idx="2904">
                  <c:v>45845</c:v>
                </c:pt>
                <c:pt idx="2905">
                  <c:v>45846</c:v>
                </c:pt>
                <c:pt idx="2906">
                  <c:v>45847</c:v>
                </c:pt>
                <c:pt idx="2907">
                  <c:v>45848</c:v>
                </c:pt>
                <c:pt idx="2908">
                  <c:v>45849</c:v>
                </c:pt>
                <c:pt idx="2909">
                  <c:v>45852</c:v>
                </c:pt>
                <c:pt idx="2910">
                  <c:v>45853</c:v>
                </c:pt>
                <c:pt idx="2911">
                  <c:v>45854</c:v>
                </c:pt>
                <c:pt idx="2912">
                  <c:v>45855</c:v>
                </c:pt>
                <c:pt idx="2913">
                  <c:v>45856</c:v>
                </c:pt>
                <c:pt idx="2914">
                  <c:v>45859</c:v>
                </c:pt>
                <c:pt idx="2915">
                  <c:v>45860</c:v>
                </c:pt>
                <c:pt idx="2916">
                  <c:v>45861</c:v>
                </c:pt>
                <c:pt idx="2917">
                  <c:v>45862</c:v>
                </c:pt>
                <c:pt idx="2918">
                  <c:v>45863</c:v>
                </c:pt>
                <c:pt idx="2919">
                  <c:v>45866</c:v>
                </c:pt>
                <c:pt idx="2920">
                  <c:v>45867</c:v>
                </c:pt>
                <c:pt idx="2921">
                  <c:v>45868</c:v>
                </c:pt>
                <c:pt idx="2922">
                  <c:v>45869</c:v>
                </c:pt>
                <c:pt idx="2923">
                  <c:v>45870</c:v>
                </c:pt>
                <c:pt idx="2924">
                  <c:v>45873</c:v>
                </c:pt>
                <c:pt idx="2925">
                  <c:v>45874</c:v>
                </c:pt>
                <c:pt idx="2926">
                  <c:v>45875</c:v>
                </c:pt>
                <c:pt idx="2927">
                  <c:v>45876</c:v>
                </c:pt>
                <c:pt idx="2928">
                  <c:v>45877</c:v>
                </c:pt>
                <c:pt idx="2929">
                  <c:v>45880</c:v>
                </c:pt>
                <c:pt idx="2930">
                  <c:v>45881</c:v>
                </c:pt>
                <c:pt idx="2931">
                  <c:v>45882</c:v>
                </c:pt>
                <c:pt idx="2932">
                  <c:v>45883</c:v>
                </c:pt>
                <c:pt idx="2933">
                  <c:v>45884</c:v>
                </c:pt>
                <c:pt idx="2934">
                  <c:v>45887</c:v>
                </c:pt>
                <c:pt idx="2935">
                  <c:v>45888</c:v>
                </c:pt>
                <c:pt idx="2936">
                  <c:v>45889</c:v>
                </c:pt>
                <c:pt idx="2937">
                  <c:v>45890</c:v>
                </c:pt>
                <c:pt idx="2938">
                  <c:v>45891</c:v>
                </c:pt>
                <c:pt idx="2939">
                  <c:v>45894</c:v>
                </c:pt>
                <c:pt idx="2940">
                  <c:v>45895</c:v>
                </c:pt>
                <c:pt idx="2941">
                  <c:v>45896</c:v>
                </c:pt>
                <c:pt idx="2942">
                  <c:v>45897</c:v>
                </c:pt>
                <c:pt idx="2943">
                  <c:v>45898</c:v>
                </c:pt>
                <c:pt idx="2944">
                  <c:v>45901</c:v>
                </c:pt>
                <c:pt idx="2945">
                  <c:v>45902</c:v>
                </c:pt>
                <c:pt idx="2946">
                  <c:v>45903</c:v>
                </c:pt>
                <c:pt idx="2947">
                  <c:v>45904</c:v>
                </c:pt>
                <c:pt idx="2948">
                  <c:v>45905</c:v>
                </c:pt>
                <c:pt idx="2949">
                  <c:v>45908</c:v>
                </c:pt>
                <c:pt idx="2950">
                  <c:v>45909</c:v>
                </c:pt>
                <c:pt idx="2951">
                  <c:v>45910</c:v>
                </c:pt>
                <c:pt idx="2952">
                  <c:v>45911</c:v>
                </c:pt>
                <c:pt idx="2953">
                  <c:v>45912</c:v>
                </c:pt>
                <c:pt idx="2954">
                  <c:v>45915</c:v>
                </c:pt>
                <c:pt idx="2955">
                  <c:v>45916</c:v>
                </c:pt>
                <c:pt idx="2956">
                  <c:v>45917</c:v>
                </c:pt>
                <c:pt idx="2957">
                  <c:v>45918</c:v>
                </c:pt>
                <c:pt idx="2958">
                  <c:v>45919</c:v>
                </c:pt>
                <c:pt idx="2959">
                  <c:v>45922</c:v>
                </c:pt>
                <c:pt idx="2960">
                  <c:v>45923</c:v>
                </c:pt>
                <c:pt idx="2961">
                  <c:v>45924</c:v>
                </c:pt>
                <c:pt idx="2962">
                  <c:v>45925</c:v>
                </c:pt>
                <c:pt idx="2963">
                  <c:v>45926</c:v>
                </c:pt>
                <c:pt idx="2964">
                  <c:v>45929</c:v>
                </c:pt>
                <c:pt idx="2965">
                  <c:v>45930</c:v>
                </c:pt>
                <c:pt idx="2966">
                  <c:v>45931</c:v>
                </c:pt>
                <c:pt idx="2967">
                  <c:v>45932</c:v>
                </c:pt>
                <c:pt idx="2968">
                  <c:v>45933</c:v>
                </c:pt>
                <c:pt idx="2969">
                  <c:v>45936</c:v>
                </c:pt>
                <c:pt idx="2970">
                  <c:v>45937</c:v>
                </c:pt>
                <c:pt idx="2971">
                  <c:v>45938</c:v>
                </c:pt>
                <c:pt idx="2972">
                  <c:v>45939</c:v>
                </c:pt>
                <c:pt idx="2973">
                  <c:v>45940</c:v>
                </c:pt>
                <c:pt idx="2974">
                  <c:v>45943</c:v>
                </c:pt>
                <c:pt idx="2975">
                  <c:v>45944</c:v>
                </c:pt>
                <c:pt idx="2976">
                  <c:v>45945</c:v>
                </c:pt>
                <c:pt idx="2977">
                  <c:v>45946</c:v>
                </c:pt>
                <c:pt idx="2978">
                  <c:v>45947</c:v>
                </c:pt>
                <c:pt idx="2979">
                  <c:v>45950</c:v>
                </c:pt>
                <c:pt idx="2980">
                  <c:v>45951</c:v>
                </c:pt>
                <c:pt idx="2981">
                  <c:v>45952</c:v>
                </c:pt>
                <c:pt idx="2982">
                  <c:v>45953</c:v>
                </c:pt>
                <c:pt idx="2983">
                  <c:v>45954</c:v>
                </c:pt>
                <c:pt idx="2984">
                  <c:v>45957</c:v>
                </c:pt>
                <c:pt idx="2985">
                  <c:v>45958</c:v>
                </c:pt>
                <c:pt idx="2986">
                  <c:v>45959</c:v>
                </c:pt>
                <c:pt idx="2987">
                  <c:v>45960</c:v>
                </c:pt>
                <c:pt idx="2988">
                  <c:v>45961</c:v>
                </c:pt>
                <c:pt idx="2989">
                  <c:v>45964</c:v>
                </c:pt>
                <c:pt idx="2990">
                  <c:v>45965</c:v>
                </c:pt>
                <c:pt idx="2991">
                  <c:v>45966</c:v>
                </c:pt>
                <c:pt idx="2992">
                  <c:v>45967</c:v>
                </c:pt>
                <c:pt idx="2993">
                  <c:v>45968</c:v>
                </c:pt>
                <c:pt idx="2994">
                  <c:v>45971</c:v>
                </c:pt>
                <c:pt idx="2995">
                  <c:v>45972</c:v>
                </c:pt>
                <c:pt idx="2996">
                  <c:v>45973</c:v>
                </c:pt>
                <c:pt idx="2997">
                  <c:v>45974</c:v>
                </c:pt>
                <c:pt idx="2998">
                  <c:v>45975</c:v>
                </c:pt>
                <c:pt idx="2999">
                  <c:v>45978</c:v>
                </c:pt>
                <c:pt idx="3000">
                  <c:v>45979</c:v>
                </c:pt>
                <c:pt idx="3001">
                  <c:v>45980</c:v>
                </c:pt>
                <c:pt idx="3002">
                  <c:v>45981</c:v>
                </c:pt>
                <c:pt idx="3003">
                  <c:v>45982</c:v>
                </c:pt>
                <c:pt idx="3004">
                  <c:v>45985</c:v>
                </c:pt>
                <c:pt idx="3005">
                  <c:v>45986</c:v>
                </c:pt>
                <c:pt idx="3006">
                  <c:v>45987</c:v>
                </c:pt>
                <c:pt idx="3007">
                  <c:v>45988</c:v>
                </c:pt>
                <c:pt idx="3008">
                  <c:v>45989</c:v>
                </c:pt>
                <c:pt idx="3009">
                  <c:v>45992</c:v>
                </c:pt>
                <c:pt idx="3010">
                  <c:v>45993</c:v>
                </c:pt>
                <c:pt idx="3011">
                  <c:v>45994</c:v>
                </c:pt>
                <c:pt idx="3012">
                  <c:v>45995</c:v>
                </c:pt>
                <c:pt idx="3013">
                  <c:v>45996</c:v>
                </c:pt>
                <c:pt idx="3014">
                  <c:v>45999</c:v>
                </c:pt>
                <c:pt idx="3015">
                  <c:v>46000</c:v>
                </c:pt>
                <c:pt idx="3016">
                  <c:v>46001</c:v>
                </c:pt>
                <c:pt idx="3017">
                  <c:v>46002</c:v>
                </c:pt>
                <c:pt idx="3018">
                  <c:v>46003</c:v>
                </c:pt>
                <c:pt idx="3019">
                  <c:v>46006</c:v>
                </c:pt>
                <c:pt idx="3020">
                  <c:v>46007</c:v>
                </c:pt>
                <c:pt idx="3021">
                  <c:v>46008</c:v>
                </c:pt>
                <c:pt idx="3022">
                  <c:v>46009</c:v>
                </c:pt>
                <c:pt idx="3023">
                  <c:v>46010</c:v>
                </c:pt>
                <c:pt idx="3024">
                  <c:v>46013</c:v>
                </c:pt>
                <c:pt idx="3025">
                  <c:v>46014</c:v>
                </c:pt>
                <c:pt idx="3026">
                  <c:v>46015</c:v>
                </c:pt>
                <c:pt idx="3027">
                  <c:v>46016</c:v>
                </c:pt>
                <c:pt idx="3028">
                  <c:v>46017</c:v>
                </c:pt>
                <c:pt idx="3029">
                  <c:v>46020</c:v>
                </c:pt>
                <c:pt idx="3030">
                  <c:v>46021</c:v>
                </c:pt>
              </c:numCache>
            </c:numRef>
          </c:cat>
          <c:val>
            <c:numRef>
              <c:f>Approach2!$G$4:$G$3034</c:f>
              <c:numCache>
                <c:formatCode>General</c:formatCode>
                <c:ptCount val="3031"/>
                <c:pt idx="0">
                  <c:v>95.44</c:v>
                </c:pt>
                <c:pt idx="1">
                  <c:v>93.96</c:v>
                </c:pt>
                <c:pt idx="2">
                  <c:v>93.43</c:v>
                </c:pt>
                <c:pt idx="3">
                  <c:v>93.67</c:v>
                </c:pt>
                <c:pt idx="4">
                  <c:v>92.33</c:v>
                </c:pt>
                <c:pt idx="5">
                  <c:v>91.66</c:v>
                </c:pt>
                <c:pt idx="6">
                  <c:v>92.72</c:v>
                </c:pt>
                <c:pt idx="7">
                  <c:v>91.8</c:v>
                </c:pt>
                <c:pt idx="8">
                  <c:v>92.59</c:v>
                </c:pt>
                <c:pt idx="9">
                  <c:v>94.17</c:v>
                </c:pt>
                <c:pt idx="10">
                  <c:v>93.96</c:v>
                </c:pt>
                <c:pt idx="11">
                  <c:v>94.37</c:v>
                </c:pt>
                <c:pt idx="12">
                  <c:v>94.99</c:v>
                </c:pt>
                <c:pt idx="13">
                  <c:v>96.73</c:v>
                </c:pt>
                <c:pt idx="14">
                  <c:v>97.32</c:v>
                </c:pt>
                <c:pt idx="15">
                  <c:v>96.64</c:v>
                </c:pt>
                <c:pt idx="16">
                  <c:v>95.72</c:v>
                </c:pt>
                <c:pt idx="17">
                  <c:v>97.41</c:v>
                </c:pt>
                <c:pt idx="18">
                  <c:v>97.36</c:v>
                </c:pt>
                <c:pt idx="19">
                  <c:v>98.23</c:v>
                </c:pt>
                <c:pt idx="20">
                  <c:v>97.49</c:v>
                </c:pt>
                <c:pt idx="21">
                  <c:v>96.43</c:v>
                </c:pt>
                <c:pt idx="22">
                  <c:v>97.19</c:v>
                </c:pt>
                <c:pt idx="23">
                  <c:v>97.38</c:v>
                </c:pt>
                <c:pt idx="24">
                  <c:v>97.84</c:v>
                </c:pt>
                <c:pt idx="25">
                  <c:v>99.88</c:v>
                </c:pt>
                <c:pt idx="26">
                  <c:v>100.06</c:v>
                </c:pt>
                <c:pt idx="27">
                  <c:v>99.94</c:v>
                </c:pt>
                <c:pt idx="28">
                  <c:v>100.37</c:v>
                </c:pt>
                <c:pt idx="29">
                  <c:v>100.35</c:v>
                </c:pt>
                <c:pt idx="30">
                  <c:v>100.3</c:v>
                </c:pt>
                <c:pt idx="31">
                  <c:v>102.43</c:v>
                </c:pt>
                <c:pt idx="32">
                  <c:v>103.31</c:v>
                </c:pt>
                <c:pt idx="33">
                  <c:v>102.92</c:v>
                </c:pt>
                <c:pt idx="34">
                  <c:v>102.2</c:v>
                </c:pt>
                <c:pt idx="35">
                  <c:v>102.82</c:v>
                </c:pt>
                <c:pt idx="36">
                  <c:v>101.83</c:v>
                </c:pt>
                <c:pt idx="37">
                  <c:v>102.59</c:v>
                </c:pt>
                <c:pt idx="38">
                  <c:v>102.4</c:v>
                </c:pt>
                <c:pt idx="39">
                  <c:v>102.59</c:v>
                </c:pt>
                <c:pt idx="40">
                  <c:v>104.92</c:v>
                </c:pt>
                <c:pt idx="41">
                  <c:v>103.33</c:v>
                </c:pt>
                <c:pt idx="42">
                  <c:v>101.45</c:v>
                </c:pt>
                <c:pt idx="43">
                  <c:v>101.56</c:v>
                </c:pt>
                <c:pt idx="44">
                  <c:v>102.58</c:v>
                </c:pt>
                <c:pt idx="45">
                  <c:v>101.12</c:v>
                </c:pt>
                <c:pt idx="46">
                  <c:v>100.03</c:v>
                </c:pt>
                <c:pt idx="47">
                  <c:v>97.99</c:v>
                </c:pt>
                <c:pt idx="48">
                  <c:v>98.2</c:v>
                </c:pt>
                <c:pt idx="49">
                  <c:v>98.89</c:v>
                </c:pt>
                <c:pt idx="50">
                  <c:v>98.08</c:v>
                </c:pt>
                <c:pt idx="51">
                  <c:v>99.7</c:v>
                </c:pt>
                <c:pt idx="52">
                  <c:v>100.37</c:v>
                </c:pt>
                <c:pt idx="53">
                  <c:v>99.43</c:v>
                </c:pt>
                <c:pt idx="54">
                  <c:v>99.46</c:v>
                </c:pt>
                <c:pt idx="55">
                  <c:v>99.6</c:v>
                </c:pt>
                <c:pt idx="56">
                  <c:v>99.19</c:v>
                </c:pt>
                <c:pt idx="57">
                  <c:v>100.26</c:v>
                </c:pt>
                <c:pt idx="58">
                  <c:v>101.28</c:v>
                </c:pt>
                <c:pt idx="59">
                  <c:v>101.67</c:v>
                </c:pt>
                <c:pt idx="60">
                  <c:v>101.58</c:v>
                </c:pt>
                <c:pt idx="61">
                  <c:v>99.74</c:v>
                </c:pt>
                <c:pt idx="62">
                  <c:v>99.62</c:v>
                </c:pt>
                <c:pt idx="63">
                  <c:v>100.29</c:v>
                </c:pt>
                <c:pt idx="64">
                  <c:v>101.14</c:v>
                </c:pt>
                <c:pt idx="65">
                  <c:v>100.44</c:v>
                </c:pt>
                <c:pt idx="66">
                  <c:v>102.56</c:v>
                </c:pt>
                <c:pt idx="67">
                  <c:v>103.6</c:v>
                </c:pt>
                <c:pt idx="68">
                  <c:v>103.4</c:v>
                </c:pt>
                <c:pt idx="69">
                  <c:v>103.74</c:v>
                </c:pt>
                <c:pt idx="70">
                  <c:v>104.05</c:v>
                </c:pt>
                <c:pt idx="71">
                  <c:v>103.75</c:v>
                </c:pt>
                <c:pt idx="72">
                  <c:v>103.76</c:v>
                </c:pt>
                <c:pt idx="73">
                  <c:v>104.3</c:v>
                </c:pt>
                <c:pt idx="74">
                  <c:v>104.37</c:v>
                </c:pt>
                <c:pt idx="75">
                  <c:v>102.13</c:v>
                </c:pt>
                <c:pt idx="76">
                  <c:v>101.44</c:v>
                </c:pt>
                <c:pt idx="77">
                  <c:v>101.94</c:v>
                </c:pt>
                <c:pt idx="78">
                  <c:v>100.6</c:v>
                </c:pt>
                <c:pt idx="79">
                  <c:v>100.84</c:v>
                </c:pt>
                <c:pt idx="80">
                  <c:v>101.28</c:v>
                </c:pt>
                <c:pt idx="81">
                  <c:v>99.74</c:v>
                </c:pt>
                <c:pt idx="82">
                  <c:v>99.42</c:v>
                </c:pt>
                <c:pt idx="83">
                  <c:v>99.76</c:v>
                </c:pt>
                <c:pt idx="84">
                  <c:v>99.48</c:v>
                </c:pt>
                <c:pt idx="85">
                  <c:v>99.5</c:v>
                </c:pt>
                <c:pt idx="86">
                  <c:v>100.77</c:v>
                </c:pt>
                <c:pt idx="87">
                  <c:v>100.26</c:v>
                </c:pt>
                <c:pt idx="88">
                  <c:v>99.99</c:v>
                </c:pt>
                <c:pt idx="89">
                  <c:v>100.59</c:v>
                </c:pt>
                <c:pt idx="90">
                  <c:v>101.7</c:v>
                </c:pt>
                <c:pt idx="91">
                  <c:v>102.37</c:v>
                </c:pt>
                <c:pt idx="92">
                  <c:v>101.5</c:v>
                </c:pt>
                <c:pt idx="93">
                  <c:v>102.02</c:v>
                </c:pt>
                <c:pt idx="94">
                  <c:v>102.61</c:v>
                </c:pt>
                <c:pt idx="95">
                  <c:v>102.44</c:v>
                </c:pt>
                <c:pt idx="96">
                  <c:v>104.07</c:v>
                </c:pt>
                <c:pt idx="97">
                  <c:v>103.74</c:v>
                </c:pt>
                <c:pt idx="98">
                  <c:v>104.35</c:v>
                </c:pt>
                <c:pt idx="99">
                  <c:v>104.11</c:v>
                </c:pt>
                <c:pt idx="100">
                  <c:v>102.72</c:v>
                </c:pt>
                <c:pt idx="101">
                  <c:v>103.58</c:v>
                </c:pt>
                <c:pt idx="102">
                  <c:v>102.71</c:v>
                </c:pt>
                <c:pt idx="103">
                  <c:v>102.47</c:v>
                </c:pt>
                <c:pt idx="104">
                  <c:v>102.66</c:v>
                </c:pt>
                <c:pt idx="105">
                  <c:v>102.64</c:v>
                </c:pt>
                <c:pt idx="106">
                  <c:v>102.48</c:v>
                </c:pt>
                <c:pt idx="107">
                  <c:v>102.66</c:v>
                </c:pt>
                <c:pt idx="108">
                  <c:v>104.41</c:v>
                </c:pt>
                <c:pt idx="109">
                  <c:v>104.35</c:v>
                </c:pt>
                <c:pt idx="110">
                  <c:v>104.4</c:v>
                </c:pt>
                <c:pt idx="111">
                  <c:v>106.53</c:v>
                </c:pt>
                <c:pt idx="112">
                  <c:v>106.91</c:v>
                </c:pt>
                <c:pt idx="113">
                  <c:v>106.9</c:v>
                </c:pt>
                <c:pt idx="114">
                  <c:v>106.36</c:v>
                </c:pt>
                <c:pt idx="115">
                  <c:v>105.97</c:v>
                </c:pt>
                <c:pt idx="116">
                  <c:v>106.43</c:v>
                </c:pt>
                <c:pt idx="117">
                  <c:v>107.26</c:v>
                </c:pt>
                <c:pt idx="118">
                  <c:v>106.17</c:v>
                </c:pt>
                <c:pt idx="119">
                  <c:v>106.03</c:v>
                </c:pt>
                <c:pt idx="120">
                  <c:v>106.5</c:v>
                </c:pt>
                <c:pt idx="121">
                  <c:v>105.84</c:v>
                </c:pt>
                <c:pt idx="122">
                  <c:v>105.74</c:v>
                </c:pt>
                <c:pt idx="123">
                  <c:v>105.37</c:v>
                </c:pt>
                <c:pt idx="124">
                  <c:v>105.34</c:v>
                </c:pt>
                <c:pt idx="125">
                  <c:v>104.48</c:v>
                </c:pt>
                <c:pt idx="126">
                  <c:v>104.06</c:v>
                </c:pt>
                <c:pt idx="127">
                  <c:v>103.53</c:v>
                </c:pt>
                <c:pt idx="128">
                  <c:v>103.4</c:v>
                </c:pt>
                <c:pt idx="129">
                  <c:v>102.29</c:v>
                </c:pt>
                <c:pt idx="130">
                  <c:v>102.93</c:v>
                </c:pt>
                <c:pt idx="131">
                  <c:v>100.83</c:v>
                </c:pt>
                <c:pt idx="132">
                  <c:v>100.91</c:v>
                </c:pt>
                <c:pt idx="133">
                  <c:v>99.96</c:v>
                </c:pt>
                <c:pt idx="134">
                  <c:v>101.2</c:v>
                </c:pt>
                <c:pt idx="135">
                  <c:v>103.19</c:v>
                </c:pt>
                <c:pt idx="136">
                  <c:v>103.13</c:v>
                </c:pt>
                <c:pt idx="137">
                  <c:v>104.59</c:v>
                </c:pt>
                <c:pt idx="138">
                  <c:v>104.42</c:v>
                </c:pt>
                <c:pt idx="139">
                  <c:v>103.12</c:v>
                </c:pt>
                <c:pt idx="140">
                  <c:v>102.07</c:v>
                </c:pt>
                <c:pt idx="141">
                  <c:v>102.09</c:v>
                </c:pt>
                <c:pt idx="142">
                  <c:v>101.67</c:v>
                </c:pt>
                <c:pt idx="143">
                  <c:v>100.97</c:v>
                </c:pt>
                <c:pt idx="144">
                  <c:v>100.27</c:v>
                </c:pt>
                <c:pt idx="145">
                  <c:v>98.17</c:v>
                </c:pt>
                <c:pt idx="146">
                  <c:v>97.88</c:v>
                </c:pt>
                <c:pt idx="147">
                  <c:v>98.29</c:v>
                </c:pt>
                <c:pt idx="148">
                  <c:v>97.38</c:v>
                </c:pt>
                <c:pt idx="149">
                  <c:v>96.92</c:v>
                </c:pt>
                <c:pt idx="150">
                  <c:v>97.34</c:v>
                </c:pt>
                <c:pt idx="151">
                  <c:v>97.65</c:v>
                </c:pt>
                <c:pt idx="152">
                  <c:v>98.08</c:v>
                </c:pt>
                <c:pt idx="153">
                  <c:v>97.37</c:v>
                </c:pt>
                <c:pt idx="154">
                  <c:v>97.59</c:v>
                </c:pt>
                <c:pt idx="155">
                  <c:v>95.58</c:v>
                </c:pt>
                <c:pt idx="156">
                  <c:v>97.35</c:v>
                </c:pt>
                <c:pt idx="157">
                  <c:v>96.41</c:v>
                </c:pt>
                <c:pt idx="158">
                  <c:v>94.48</c:v>
                </c:pt>
                <c:pt idx="159">
                  <c:v>96.07</c:v>
                </c:pt>
                <c:pt idx="160">
                  <c:v>93.96</c:v>
                </c:pt>
                <c:pt idx="161">
                  <c:v>93.65</c:v>
                </c:pt>
                <c:pt idx="162">
                  <c:v>93.35</c:v>
                </c:pt>
                <c:pt idx="163">
                  <c:v>93.86</c:v>
                </c:pt>
                <c:pt idx="164">
                  <c:v>93.88</c:v>
                </c:pt>
                <c:pt idx="165">
                  <c:v>94.55</c:v>
                </c:pt>
                <c:pt idx="166">
                  <c:v>95.96</c:v>
                </c:pt>
                <c:pt idx="167">
                  <c:v>92.88</c:v>
                </c:pt>
                <c:pt idx="168">
                  <c:v>95.54</c:v>
                </c:pt>
                <c:pt idx="169">
                  <c:v>94.45</c:v>
                </c:pt>
                <c:pt idx="170">
                  <c:v>93.29</c:v>
                </c:pt>
                <c:pt idx="171">
                  <c:v>92.66</c:v>
                </c:pt>
                <c:pt idx="172">
                  <c:v>92.75</c:v>
                </c:pt>
                <c:pt idx="173">
                  <c:v>91.67</c:v>
                </c:pt>
                <c:pt idx="174">
                  <c:v>92.83</c:v>
                </c:pt>
                <c:pt idx="175">
                  <c:v>92.27</c:v>
                </c:pt>
                <c:pt idx="176">
                  <c:v>92.92</c:v>
                </c:pt>
                <c:pt idx="177">
                  <c:v>94.88</c:v>
                </c:pt>
                <c:pt idx="178">
                  <c:v>94.42</c:v>
                </c:pt>
                <c:pt idx="179">
                  <c:v>93.07</c:v>
                </c:pt>
                <c:pt idx="180">
                  <c:v>92.41</c:v>
                </c:pt>
                <c:pt idx="181">
                  <c:v>91.52</c:v>
                </c:pt>
                <c:pt idx="182">
                  <c:v>91.56</c:v>
                </c:pt>
                <c:pt idx="183">
                  <c:v>92.8</c:v>
                </c:pt>
                <c:pt idx="184">
                  <c:v>92.53</c:v>
                </c:pt>
                <c:pt idx="185">
                  <c:v>93.54</c:v>
                </c:pt>
                <c:pt idx="186">
                  <c:v>94.57</c:v>
                </c:pt>
                <c:pt idx="187">
                  <c:v>91.16</c:v>
                </c:pt>
                <c:pt idx="188">
                  <c:v>90.73</c:v>
                </c:pt>
                <c:pt idx="189">
                  <c:v>91.01</c:v>
                </c:pt>
                <c:pt idx="190">
                  <c:v>89.74</c:v>
                </c:pt>
                <c:pt idx="191">
                  <c:v>90.34</c:v>
                </c:pt>
                <c:pt idx="192">
                  <c:v>88.85</c:v>
                </c:pt>
                <c:pt idx="193">
                  <c:v>87.31</c:v>
                </c:pt>
                <c:pt idx="194">
                  <c:v>85.77</c:v>
                </c:pt>
                <c:pt idx="195">
                  <c:v>85.82</c:v>
                </c:pt>
                <c:pt idx="196">
                  <c:v>85.74</c:v>
                </c:pt>
                <c:pt idx="197">
                  <c:v>81.84</c:v>
                </c:pt>
                <c:pt idx="198">
                  <c:v>81.78</c:v>
                </c:pt>
                <c:pt idx="199">
                  <c:v>82.7</c:v>
                </c:pt>
                <c:pt idx="200">
                  <c:v>82.75</c:v>
                </c:pt>
                <c:pt idx="201">
                  <c:v>82.71</c:v>
                </c:pt>
                <c:pt idx="202">
                  <c:v>82.81</c:v>
                </c:pt>
                <c:pt idx="203">
                  <c:v>80.52</c:v>
                </c:pt>
                <c:pt idx="204">
                  <c:v>82.09</c:v>
                </c:pt>
                <c:pt idx="205">
                  <c:v>81.010000000000005</c:v>
                </c:pt>
                <c:pt idx="206">
                  <c:v>81</c:v>
                </c:pt>
                <c:pt idx="207">
                  <c:v>81.42</c:v>
                </c:pt>
                <c:pt idx="208">
                  <c:v>82.2</c:v>
                </c:pt>
                <c:pt idx="209">
                  <c:v>81.12</c:v>
                </c:pt>
                <c:pt idx="210">
                  <c:v>80.540000000000006</c:v>
                </c:pt>
                <c:pt idx="211">
                  <c:v>78.78</c:v>
                </c:pt>
                <c:pt idx="212">
                  <c:v>77.19</c:v>
                </c:pt>
                <c:pt idx="213">
                  <c:v>78.680000000000007</c:v>
                </c:pt>
                <c:pt idx="214">
                  <c:v>77.91</c:v>
                </c:pt>
                <c:pt idx="215">
                  <c:v>78.650000000000006</c:v>
                </c:pt>
                <c:pt idx="216">
                  <c:v>77.400000000000006</c:v>
                </c:pt>
                <c:pt idx="217">
                  <c:v>77.94</c:v>
                </c:pt>
                <c:pt idx="218">
                  <c:v>77.180000000000007</c:v>
                </c:pt>
                <c:pt idx="219">
                  <c:v>74.209999999999994</c:v>
                </c:pt>
                <c:pt idx="220">
                  <c:v>75.819999999999993</c:v>
                </c:pt>
                <c:pt idx="221">
                  <c:v>75.64</c:v>
                </c:pt>
                <c:pt idx="222">
                  <c:v>74.61</c:v>
                </c:pt>
                <c:pt idx="223">
                  <c:v>74.58</c:v>
                </c:pt>
                <c:pt idx="224">
                  <c:v>75.58</c:v>
                </c:pt>
                <c:pt idx="225">
                  <c:v>76.510000000000005</c:v>
                </c:pt>
                <c:pt idx="226">
                  <c:v>75.78</c:v>
                </c:pt>
                <c:pt idx="227">
                  <c:v>74.09</c:v>
                </c:pt>
                <c:pt idx="228">
                  <c:v>73.69</c:v>
                </c:pt>
                <c:pt idx="229">
                  <c:v>66.150000000000006</c:v>
                </c:pt>
                <c:pt idx="230">
                  <c:v>69</c:v>
                </c:pt>
                <c:pt idx="231">
                  <c:v>66.88</c:v>
                </c:pt>
                <c:pt idx="232">
                  <c:v>67.38</c:v>
                </c:pt>
                <c:pt idx="233">
                  <c:v>66.81</c:v>
                </c:pt>
                <c:pt idx="234">
                  <c:v>65.84</c:v>
                </c:pt>
                <c:pt idx="235">
                  <c:v>63.05</c:v>
                </c:pt>
                <c:pt idx="236">
                  <c:v>63.82</c:v>
                </c:pt>
                <c:pt idx="237">
                  <c:v>60.94</c:v>
                </c:pt>
                <c:pt idx="238">
                  <c:v>59.95</c:v>
                </c:pt>
                <c:pt idx="239">
                  <c:v>57.81</c:v>
                </c:pt>
                <c:pt idx="240">
                  <c:v>55.91</c:v>
                </c:pt>
                <c:pt idx="241">
                  <c:v>55.93</c:v>
                </c:pt>
                <c:pt idx="242">
                  <c:v>56.47</c:v>
                </c:pt>
                <c:pt idx="243">
                  <c:v>54.11</c:v>
                </c:pt>
                <c:pt idx="244">
                  <c:v>56.52</c:v>
                </c:pt>
                <c:pt idx="245">
                  <c:v>55.26</c:v>
                </c:pt>
                <c:pt idx="246">
                  <c:v>57.12</c:v>
                </c:pt>
                <c:pt idx="247">
                  <c:v>55.84</c:v>
                </c:pt>
                <c:pt idx="248">
                  <c:v>54.73</c:v>
                </c:pt>
                <c:pt idx="249">
                  <c:v>53.61</c:v>
                </c:pt>
                <c:pt idx="250">
                  <c:v>54.12</c:v>
                </c:pt>
                <c:pt idx="251">
                  <c:v>53.27</c:v>
                </c:pt>
                <c:pt idx="252">
                  <c:v>52.69</c:v>
                </c:pt>
                <c:pt idx="253">
                  <c:v>50.04</c:v>
                </c:pt>
                <c:pt idx="254">
                  <c:v>47.93</c:v>
                </c:pt>
                <c:pt idx="255">
                  <c:v>48.65</c:v>
                </c:pt>
                <c:pt idx="256">
                  <c:v>48.79</c:v>
                </c:pt>
                <c:pt idx="257">
                  <c:v>48.36</c:v>
                </c:pt>
                <c:pt idx="258">
                  <c:v>46.07</c:v>
                </c:pt>
                <c:pt idx="259">
                  <c:v>45.89</c:v>
                </c:pt>
                <c:pt idx="260">
                  <c:v>48.48</c:v>
                </c:pt>
                <c:pt idx="261">
                  <c:v>46.25</c:v>
                </c:pt>
                <c:pt idx="262">
                  <c:v>48.69</c:v>
                </c:pt>
                <c:pt idx="263">
                  <c:v>46.39</c:v>
                </c:pt>
                <c:pt idx="264">
                  <c:v>47.78</c:v>
                </c:pt>
                <c:pt idx="265">
                  <c:v>46.31</c:v>
                </c:pt>
                <c:pt idx="266">
                  <c:v>45.59</c:v>
                </c:pt>
                <c:pt idx="267">
                  <c:v>45.15</c:v>
                </c:pt>
                <c:pt idx="268">
                  <c:v>46.23</c:v>
                </c:pt>
                <c:pt idx="269">
                  <c:v>44.45</c:v>
                </c:pt>
                <c:pt idx="270">
                  <c:v>44.53</c:v>
                </c:pt>
                <c:pt idx="271">
                  <c:v>48.24</c:v>
                </c:pt>
                <c:pt idx="272">
                  <c:v>49.57</c:v>
                </c:pt>
                <c:pt idx="273">
                  <c:v>53.05</c:v>
                </c:pt>
                <c:pt idx="274">
                  <c:v>48.45</c:v>
                </c:pt>
                <c:pt idx="275">
                  <c:v>50.48</c:v>
                </c:pt>
                <c:pt idx="276">
                  <c:v>51.69</c:v>
                </c:pt>
                <c:pt idx="277">
                  <c:v>52.86</c:v>
                </c:pt>
                <c:pt idx="278">
                  <c:v>50.02</c:v>
                </c:pt>
                <c:pt idx="279">
                  <c:v>48.84</c:v>
                </c:pt>
                <c:pt idx="280">
                  <c:v>51.21</c:v>
                </c:pt>
                <c:pt idx="281">
                  <c:v>52.78</c:v>
                </c:pt>
                <c:pt idx="282">
                  <c:v>53.53</c:v>
                </c:pt>
                <c:pt idx="283">
                  <c:v>52.14</c:v>
                </c:pt>
                <c:pt idx="284">
                  <c:v>51.16</c:v>
                </c:pt>
                <c:pt idx="285">
                  <c:v>50.34</c:v>
                </c:pt>
                <c:pt idx="286">
                  <c:v>49.45</c:v>
                </c:pt>
                <c:pt idx="287">
                  <c:v>49.28</c:v>
                </c:pt>
                <c:pt idx="288">
                  <c:v>50.99</c:v>
                </c:pt>
                <c:pt idx="289">
                  <c:v>48.17</c:v>
                </c:pt>
                <c:pt idx="290">
                  <c:v>49.76</c:v>
                </c:pt>
                <c:pt idx="291">
                  <c:v>49.59</c:v>
                </c:pt>
                <c:pt idx="292">
                  <c:v>50.52</c:v>
                </c:pt>
                <c:pt idx="293">
                  <c:v>51.53</c:v>
                </c:pt>
                <c:pt idx="294">
                  <c:v>50.76</c:v>
                </c:pt>
                <c:pt idx="295">
                  <c:v>49.61</c:v>
                </c:pt>
                <c:pt idx="296">
                  <c:v>50</c:v>
                </c:pt>
                <c:pt idx="297">
                  <c:v>48.29</c:v>
                </c:pt>
                <c:pt idx="298">
                  <c:v>48.17</c:v>
                </c:pt>
                <c:pt idx="299">
                  <c:v>47.05</c:v>
                </c:pt>
                <c:pt idx="300">
                  <c:v>44.84</c:v>
                </c:pt>
                <c:pt idx="301">
                  <c:v>43.88</c:v>
                </c:pt>
                <c:pt idx="302">
                  <c:v>43.46</c:v>
                </c:pt>
                <c:pt idx="303">
                  <c:v>44.66</c:v>
                </c:pt>
                <c:pt idx="304">
                  <c:v>43.96</c:v>
                </c:pt>
                <c:pt idx="305">
                  <c:v>45.72</c:v>
                </c:pt>
                <c:pt idx="306">
                  <c:v>47.45</c:v>
                </c:pt>
                <c:pt idx="307">
                  <c:v>47.51</c:v>
                </c:pt>
                <c:pt idx="308">
                  <c:v>49.21</c:v>
                </c:pt>
                <c:pt idx="309">
                  <c:v>51.43</c:v>
                </c:pt>
                <c:pt idx="310">
                  <c:v>48.87</c:v>
                </c:pt>
                <c:pt idx="311">
                  <c:v>48.68</c:v>
                </c:pt>
                <c:pt idx="312">
                  <c:v>47.6</c:v>
                </c:pt>
                <c:pt idx="313">
                  <c:v>50.09</c:v>
                </c:pt>
                <c:pt idx="314">
                  <c:v>49.14</c:v>
                </c:pt>
                <c:pt idx="315">
                  <c:v>52.14</c:v>
                </c:pt>
                <c:pt idx="316">
                  <c:v>53.98</c:v>
                </c:pt>
                <c:pt idx="317">
                  <c:v>50.42</c:v>
                </c:pt>
                <c:pt idx="318">
                  <c:v>50.79</c:v>
                </c:pt>
                <c:pt idx="319">
                  <c:v>51.64</c:v>
                </c:pt>
                <c:pt idx="320">
                  <c:v>51.91</c:v>
                </c:pt>
                <c:pt idx="321">
                  <c:v>53.29</c:v>
                </c:pt>
                <c:pt idx="322">
                  <c:v>56.39</c:v>
                </c:pt>
                <c:pt idx="323">
                  <c:v>56.71</c:v>
                </c:pt>
                <c:pt idx="324">
                  <c:v>55.74</c:v>
                </c:pt>
                <c:pt idx="325">
                  <c:v>56.38</c:v>
                </c:pt>
                <c:pt idx="326">
                  <c:v>55.26</c:v>
                </c:pt>
                <c:pt idx="327">
                  <c:v>56.16</c:v>
                </c:pt>
                <c:pt idx="328">
                  <c:v>57.74</c:v>
                </c:pt>
                <c:pt idx="329">
                  <c:v>57.15</c:v>
                </c:pt>
                <c:pt idx="330">
                  <c:v>56.99</c:v>
                </c:pt>
                <c:pt idx="331">
                  <c:v>57.06</c:v>
                </c:pt>
                <c:pt idx="332">
                  <c:v>58.58</c:v>
                </c:pt>
                <c:pt idx="333">
                  <c:v>59.63</c:v>
                </c:pt>
                <c:pt idx="334">
                  <c:v>59.15</c:v>
                </c:pt>
                <c:pt idx="335">
                  <c:v>58.93</c:v>
                </c:pt>
                <c:pt idx="336">
                  <c:v>60.4</c:v>
                </c:pt>
                <c:pt idx="337">
                  <c:v>60.93</c:v>
                </c:pt>
                <c:pt idx="338">
                  <c:v>58.94</c:v>
                </c:pt>
                <c:pt idx="339">
                  <c:v>59.39</c:v>
                </c:pt>
                <c:pt idx="340">
                  <c:v>59.25</c:v>
                </c:pt>
                <c:pt idx="341">
                  <c:v>60.75</c:v>
                </c:pt>
                <c:pt idx="342">
                  <c:v>60.5</c:v>
                </c:pt>
                <c:pt idx="343">
                  <c:v>59.88</c:v>
                </c:pt>
                <c:pt idx="344">
                  <c:v>59.69</c:v>
                </c:pt>
                <c:pt idx="345">
                  <c:v>59.43</c:v>
                </c:pt>
                <c:pt idx="346">
                  <c:v>57.26</c:v>
                </c:pt>
                <c:pt idx="347">
                  <c:v>58.98</c:v>
                </c:pt>
                <c:pt idx="348">
                  <c:v>60.72</c:v>
                </c:pt>
                <c:pt idx="349">
                  <c:v>59.72</c:v>
                </c:pt>
                <c:pt idx="350">
                  <c:v>58.03</c:v>
                </c:pt>
                <c:pt idx="351">
                  <c:v>57.51</c:v>
                </c:pt>
                <c:pt idx="352">
                  <c:v>57.68</c:v>
                </c:pt>
                <c:pt idx="353">
                  <c:v>60.3</c:v>
                </c:pt>
                <c:pt idx="354">
                  <c:v>60.2</c:v>
                </c:pt>
                <c:pt idx="355">
                  <c:v>61.26</c:v>
                </c:pt>
                <c:pt idx="356">
                  <c:v>59.64</c:v>
                </c:pt>
                <c:pt idx="357">
                  <c:v>58</c:v>
                </c:pt>
                <c:pt idx="358">
                  <c:v>59.13</c:v>
                </c:pt>
                <c:pt idx="359">
                  <c:v>58.14</c:v>
                </c:pt>
                <c:pt idx="360">
                  <c:v>60.14</c:v>
                </c:pt>
                <c:pt idx="361">
                  <c:v>61.43</c:v>
                </c:pt>
                <c:pt idx="362">
                  <c:v>60.77</c:v>
                </c:pt>
                <c:pt idx="363">
                  <c:v>59.96</c:v>
                </c:pt>
                <c:pt idx="364">
                  <c:v>59.52</c:v>
                </c:pt>
                <c:pt idx="365">
                  <c:v>59.97</c:v>
                </c:pt>
                <c:pt idx="366">
                  <c:v>59.92</c:v>
                </c:pt>
                <c:pt idx="367">
                  <c:v>60.45</c:v>
                </c:pt>
                <c:pt idx="368">
                  <c:v>59.61</c:v>
                </c:pt>
                <c:pt idx="369">
                  <c:v>59.68</c:v>
                </c:pt>
                <c:pt idx="370">
                  <c:v>61.01</c:v>
                </c:pt>
                <c:pt idx="371">
                  <c:v>60.27</c:v>
                </c:pt>
                <c:pt idx="372">
                  <c:v>59.7</c:v>
                </c:pt>
                <c:pt idx="373">
                  <c:v>59.63</c:v>
                </c:pt>
                <c:pt idx="374">
                  <c:v>58.33</c:v>
                </c:pt>
                <c:pt idx="375">
                  <c:v>59.47</c:v>
                </c:pt>
                <c:pt idx="376">
                  <c:v>56.96</c:v>
                </c:pt>
                <c:pt idx="377">
                  <c:v>56.93</c:v>
                </c:pt>
                <c:pt idx="378">
                  <c:v>52.53</c:v>
                </c:pt>
                <c:pt idx="379">
                  <c:v>52.33</c:v>
                </c:pt>
                <c:pt idx="380">
                  <c:v>51.65</c:v>
                </c:pt>
                <c:pt idx="381">
                  <c:v>52.78</c:v>
                </c:pt>
                <c:pt idx="382">
                  <c:v>52.74</c:v>
                </c:pt>
                <c:pt idx="383">
                  <c:v>52.2</c:v>
                </c:pt>
                <c:pt idx="384">
                  <c:v>53.04</c:v>
                </c:pt>
                <c:pt idx="385">
                  <c:v>51.41</c:v>
                </c:pt>
                <c:pt idx="386">
                  <c:v>50.91</c:v>
                </c:pt>
                <c:pt idx="387">
                  <c:v>50.89</c:v>
                </c:pt>
                <c:pt idx="388">
                  <c:v>50.15</c:v>
                </c:pt>
                <c:pt idx="389">
                  <c:v>50.36</c:v>
                </c:pt>
                <c:pt idx="390">
                  <c:v>49.19</c:v>
                </c:pt>
                <c:pt idx="391">
                  <c:v>48.45</c:v>
                </c:pt>
                <c:pt idx="392">
                  <c:v>48.14</c:v>
                </c:pt>
                <c:pt idx="393">
                  <c:v>47.39</c:v>
                </c:pt>
                <c:pt idx="394">
                  <c:v>47.98</c:v>
                </c:pt>
                <c:pt idx="395">
                  <c:v>48.79</c:v>
                </c:pt>
                <c:pt idx="396">
                  <c:v>48.52</c:v>
                </c:pt>
                <c:pt idx="397">
                  <c:v>47.12</c:v>
                </c:pt>
                <c:pt idx="398">
                  <c:v>45.17</c:v>
                </c:pt>
                <c:pt idx="399">
                  <c:v>45.74</c:v>
                </c:pt>
                <c:pt idx="400">
                  <c:v>45.15</c:v>
                </c:pt>
                <c:pt idx="401">
                  <c:v>44.66</c:v>
                </c:pt>
                <c:pt idx="402">
                  <c:v>43.87</c:v>
                </c:pt>
                <c:pt idx="403">
                  <c:v>44.96</c:v>
                </c:pt>
                <c:pt idx="404">
                  <c:v>43.08</c:v>
                </c:pt>
                <c:pt idx="405">
                  <c:v>43.3</c:v>
                </c:pt>
                <c:pt idx="406">
                  <c:v>42.23</c:v>
                </c:pt>
                <c:pt idx="407">
                  <c:v>42.5</c:v>
                </c:pt>
                <c:pt idx="408">
                  <c:v>41.87</c:v>
                </c:pt>
                <c:pt idx="409">
                  <c:v>42.62</c:v>
                </c:pt>
                <c:pt idx="410">
                  <c:v>40.799999999999997</c:v>
                </c:pt>
                <c:pt idx="411">
                  <c:v>41.14</c:v>
                </c:pt>
                <c:pt idx="412">
                  <c:v>40.450000000000003</c:v>
                </c:pt>
                <c:pt idx="413">
                  <c:v>38.24</c:v>
                </c:pt>
                <c:pt idx="414">
                  <c:v>39.31</c:v>
                </c:pt>
                <c:pt idx="415">
                  <c:v>38.6</c:v>
                </c:pt>
                <c:pt idx="416">
                  <c:v>42.56</c:v>
                </c:pt>
                <c:pt idx="417">
                  <c:v>45.22</c:v>
                </c:pt>
                <c:pt idx="418">
                  <c:v>49.2</c:v>
                </c:pt>
                <c:pt idx="419">
                  <c:v>45.41</c:v>
                </c:pt>
                <c:pt idx="420">
                  <c:v>46.25</c:v>
                </c:pt>
                <c:pt idx="421">
                  <c:v>46.75</c:v>
                </c:pt>
                <c:pt idx="422">
                  <c:v>46.05</c:v>
                </c:pt>
                <c:pt idx="423">
                  <c:v>45.94</c:v>
                </c:pt>
                <c:pt idx="424">
                  <c:v>44.15</c:v>
                </c:pt>
                <c:pt idx="425">
                  <c:v>45.92</c:v>
                </c:pt>
                <c:pt idx="426">
                  <c:v>44.63</c:v>
                </c:pt>
                <c:pt idx="427">
                  <c:v>44</c:v>
                </c:pt>
                <c:pt idx="428">
                  <c:v>44.59</c:v>
                </c:pt>
                <c:pt idx="429">
                  <c:v>47.15</c:v>
                </c:pt>
                <c:pt idx="430">
                  <c:v>46.9</c:v>
                </c:pt>
                <c:pt idx="431">
                  <c:v>44.68</c:v>
                </c:pt>
                <c:pt idx="432">
                  <c:v>46.68</c:v>
                </c:pt>
                <c:pt idx="433">
                  <c:v>45.83</c:v>
                </c:pt>
                <c:pt idx="434">
                  <c:v>44.48</c:v>
                </c:pt>
                <c:pt idx="435">
                  <c:v>44.91</c:v>
                </c:pt>
                <c:pt idx="436">
                  <c:v>45.7</c:v>
                </c:pt>
                <c:pt idx="437">
                  <c:v>44.43</c:v>
                </c:pt>
                <c:pt idx="438">
                  <c:v>45.23</c:v>
                </c:pt>
                <c:pt idx="439">
                  <c:v>45.09</c:v>
                </c:pt>
                <c:pt idx="440">
                  <c:v>44.74</c:v>
                </c:pt>
                <c:pt idx="441">
                  <c:v>45.54</c:v>
                </c:pt>
                <c:pt idx="442">
                  <c:v>46.26</c:v>
                </c:pt>
                <c:pt idx="443">
                  <c:v>48.53</c:v>
                </c:pt>
                <c:pt idx="444">
                  <c:v>47.81</c:v>
                </c:pt>
                <c:pt idx="445">
                  <c:v>49.43</c:v>
                </c:pt>
                <c:pt idx="446">
                  <c:v>49.63</c:v>
                </c:pt>
                <c:pt idx="447">
                  <c:v>47.1</c:v>
                </c:pt>
                <c:pt idx="448">
                  <c:v>46.66</c:v>
                </c:pt>
                <c:pt idx="449">
                  <c:v>46.64</c:v>
                </c:pt>
                <c:pt idx="450">
                  <c:v>46.38</c:v>
                </c:pt>
                <c:pt idx="451">
                  <c:v>47.26</c:v>
                </c:pt>
                <c:pt idx="452">
                  <c:v>45.89</c:v>
                </c:pt>
                <c:pt idx="453">
                  <c:v>45.55</c:v>
                </c:pt>
                <c:pt idx="454">
                  <c:v>45.2</c:v>
                </c:pt>
                <c:pt idx="455">
                  <c:v>45.38</c:v>
                </c:pt>
                <c:pt idx="456">
                  <c:v>44.6</c:v>
                </c:pt>
                <c:pt idx="457">
                  <c:v>43.98</c:v>
                </c:pt>
                <c:pt idx="458">
                  <c:v>43.2</c:v>
                </c:pt>
                <c:pt idx="459">
                  <c:v>45.94</c:v>
                </c:pt>
                <c:pt idx="460">
                  <c:v>46.06</c:v>
                </c:pt>
                <c:pt idx="461">
                  <c:v>46.59</c:v>
                </c:pt>
                <c:pt idx="462">
                  <c:v>46.14</c:v>
                </c:pt>
                <c:pt idx="463">
                  <c:v>47.9</c:v>
                </c:pt>
                <c:pt idx="464">
                  <c:v>46.32</c:v>
                </c:pt>
                <c:pt idx="465">
                  <c:v>45.2</c:v>
                </c:pt>
                <c:pt idx="466">
                  <c:v>44.29</c:v>
                </c:pt>
                <c:pt idx="467">
                  <c:v>43.87</c:v>
                </c:pt>
                <c:pt idx="468">
                  <c:v>44.21</c:v>
                </c:pt>
                <c:pt idx="469">
                  <c:v>42.93</c:v>
                </c:pt>
                <c:pt idx="470">
                  <c:v>41.75</c:v>
                </c:pt>
                <c:pt idx="471">
                  <c:v>40.74</c:v>
                </c:pt>
                <c:pt idx="472">
                  <c:v>41.74</c:v>
                </c:pt>
                <c:pt idx="473">
                  <c:v>40.67</c:v>
                </c:pt>
                <c:pt idx="474">
                  <c:v>40.75</c:v>
                </c:pt>
                <c:pt idx="475">
                  <c:v>40.54</c:v>
                </c:pt>
                <c:pt idx="476">
                  <c:v>40.39</c:v>
                </c:pt>
                <c:pt idx="477">
                  <c:v>41.75</c:v>
                </c:pt>
                <c:pt idx="478">
                  <c:v>42.87</c:v>
                </c:pt>
                <c:pt idx="479">
                  <c:v>43.04</c:v>
                </c:pt>
                <c:pt idx="480">
                  <c:v>41.71</c:v>
                </c:pt>
                <c:pt idx="481">
                  <c:v>41.65</c:v>
                </c:pt>
                <c:pt idx="482">
                  <c:v>41.85</c:v>
                </c:pt>
                <c:pt idx="483">
                  <c:v>39.94</c:v>
                </c:pt>
                <c:pt idx="484">
                  <c:v>41.08</c:v>
                </c:pt>
                <c:pt idx="485">
                  <c:v>39.97</c:v>
                </c:pt>
                <c:pt idx="486">
                  <c:v>37.65</c:v>
                </c:pt>
                <c:pt idx="487">
                  <c:v>37.51</c:v>
                </c:pt>
                <c:pt idx="488">
                  <c:v>37.159999999999997</c:v>
                </c:pt>
                <c:pt idx="489">
                  <c:v>36.76</c:v>
                </c:pt>
                <c:pt idx="490">
                  <c:v>35.619999999999997</c:v>
                </c:pt>
                <c:pt idx="491">
                  <c:v>36.31</c:v>
                </c:pt>
                <c:pt idx="492">
                  <c:v>37.35</c:v>
                </c:pt>
                <c:pt idx="493">
                  <c:v>35.520000000000003</c:v>
                </c:pt>
                <c:pt idx="494">
                  <c:v>34.950000000000003</c:v>
                </c:pt>
                <c:pt idx="495">
                  <c:v>34.729999999999997</c:v>
                </c:pt>
                <c:pt idx="496">
                  <c:v>34.74</c:v>
                </c:pt>
                <c:pt idx="497">
                  <c:v>36.14</c:v>
                </c:pt>
                <c:pt idx="498">
                  <c:v>37.5</c:v>
                </c:pt>
                <c:pt idx="499">
                  <c:v>38.1</c:v>
                </c:pt>
                <c:pt idx="500">
                  <c:v>36.81</c:v>
                </c:pt>
                <c:pt idx="501">
                  <c:v>37.869999999999997</c:v>
                </c:pt>
                <c:pt idx="502">
                  <c:v>36.6</c:v>
                </c:pt>
                <c:pt idx="503">
                  <c:v>37.04</c:v>
                </c:pt>
                <c:pt idx="504">
                  <c:v>36.76</c:v>
                </c:pt>
                <c:pt idx="505">
                  <c:v>35.97</c:v>
                </c:pt>
                <c:pt idx="506">
                  <c:v>33.97</c:v>
                </c:pt>
                <c:pt idx="507">
                  <c:v>33.270000000000003</c:v>
                </c:pt>
                <c:pt idx="508">
                  <c:v>33.159999999999997</c:v>
                </c:pt>
                <c:pt idx="509">
                  <c:v>31.41</c:v>
                </c:pt>
                <c:pt idx="510">
                  <c:v>30.44</c:v>
                </c:pt>
                <c:pt idx="511">
                  <c:v>30.48</c:v>
                </c:pt>
                <c:pt idx="512">
                  <c:v>31.2</c:v>
                </c:pt>
                <c:pt idx="513">
                  <c:v>29.42</c:v>
                </c:pt>
                <c:pt idx="514">
                  <c:v>28.46</c:v>
                </c:pt>
                <c:pt idx="515">
                  <c:v>26.55</c:v>
                </c:pt>
                <c:pt idx="516">
                  <c:v>29.53</c:v>
                </c:pt>
                <c:pt idx="517">
                  <c:v>32.19</c:v>
                </c:pt>
                <c:pt idx="518">
                  <c:v>30.34</c:v>
                </c:pt>
                <c:pt idx="519">
                  <c:v>31.45</c:v>
                </c:pt>
                <c:pt idx="520">
                  <c:v>32.299999999999997</c:v>
                </c:pt>
                <c:pt idx="521">
                  <c:v>33.22</c:v>
                </c:pt>
                <c:pt idx="522">
                  <c:v>33.619999999999997</c:v>
                </c:pt>
                <c:pt idx="523">
                  <c:v>31.62</c:v>
                </c:pt>
                <c:pt idx="524">
                  <c:v>29.88</c:v>
                </c:pt>
                <c:pt idx="525">
                  <c:v>32.28</c:v>
                </c:pt>
                <c:pt idx="526">
                  <c:v>31.72</c:v>
                </c:pt>
                <c:pt idx="527">
                  <c:v>30.89</c:v>
                </c:pt>
                <c:pt idx="528">
                  <c:v>29.69</c:v>
                </c:pt>
                <c:pt idx="529">
                  <c:v>27.94</c:v>
                </c:pt>
                <c:pt idx="530">
                  <c:v>27.45</c:v>
                </c:pt>
                <c:pt idx="531">
                  <c:v>26.21</c:v>
                </c:pt>
                <c:pt idx="532">
                  <c:v>29.44</c:v>
                </c:pt>
                <c:pt idx="533">
                  <c:v>29.04</c:v>
                </c:pt>
                <c:pt idx="534">
                  <c:v>30.66</c:v>
                </c:pt>
                <c:pt idx="535">
                  <c:v>30.77</c:v>
                </c:pt>
                <c:pt idx="536">
                  <c:v>29.64</c:v>
                </c:pt>
                <c:pt idx="537">
                  <c:v>31.48</c:v>
                </c:pt>
                <c:pt idx="538">
                  <c:v>31.87</c:v>
                </c:pt>
                <c:pt idx="539">
                  <c:v>32.15</c:v>
                </c:pt>
                <c:pt idx="540">
                  <c:v>33.07</c:v>
                </c:pt>
                <c:pt idx="541">
                  <c:v>32.78</c:v>
                </c:pt>
                <c:pt idx="542">
                  <c:v>33.75</c:v>
                </c:pt>
                <c:pt idx="543">
                  <c:v>34.4</c:v>
                </c:pt>
                <c:pt idx="544">
                  <c:v>34.659999999999997</c:v>
                </c:pt>
                <c:pt idx="545">
                  <c:v>34.57</c:v>
                </c:pt>
                <c:pt idx="546">
                  <c:v>35.92</c:v>
                </c:pt>
                <c:pt idx="547">
                  <c:v>37.9</c:v>
                </c:pt>
                <c:pt idx="548">
                  <c:v>36.5</c:v>
                </c:pt>
                <c:pt idx="549">
                  <c:v>38.29</c:v>
                </c:pt>
                <c:pt idx="550">
                  <c:v>37.840000000000003</c:v>
                </c:pt>
                <c:pt idx="551">
                  <c:v>38.5</c:v>
                </c:pt>
                <c:pt idx="552">
                  <c:v>37.18</c:v>
                </c:pt>
                <c:pt idx="553">
                  <c:v>36.340000000000003</c:v>
                </c:pt>
                <c:pt idx="554">
                  <c:v>38.46</c:v>
                </c:pt>
                <c:pt idx="555">
                  <c:v>40.200000000000003</c:v>
                </c:pt>
                <c:pt idx="556">
                  <c:v>39.44</c:v>
                </c:pt>
                <c:pt idx="557">
                  <c:v>39.909999999999997</c:v>
                </c:pt>
                <c:pt idx="558">
                  <c:v>41.45</c:v>
                </c:pt>
                <c:pt idx="559">
                  <c:v>39.79</c:v>
                </c:pt>
                <c:pt idx="560">
                  <c:v>39.46</c:v>
                </c:pt>
                <c:pt idx="561">
                  <c:v>39.39</c:v>
                </c:pt>
                <c:pt idx="562">
                  <c:v>38.28</c:v>
                </c:pt>
                <c:pt idx="563">
                  <c:v>38.32</c:v>
                </c:pt>
                <c:pt idx="564">
                  <c:v>38.340000000000003</c:v>
                </c:pt>
                <c:pt idx="565">
                  <c:v>36.79</c:v>
                </c:pt>
                <c:pt idx="566">
                  <c:v>35.700000000000003</c:v>
                </c:pt>
                <c:pt idx="567">
                  <c:v>35.89</c:v>
                </c:pt>
                <c:pt idx="568">
                  <c:v>37.75</c:v>
                </c:pt>
                <c:pt idx="569">
                  <c:v>37.26</c:v>
                </c:pt>
                <c:pt idx="570">
                  <c:v>39.72</c:v>
                </c:pt>
                <c:pt idx="571">
                  <c:v>40.36</c:v>
                </c:pt>
                <c:pt idx="572">
                  <c:v>42.17</c:v>
                </c:pt>
                <c:pt idx="573">
                  <c:v>41.76</c:v>
                </c:pt>
                <c:pt idx="574">
                  <c:v>41.5</c:v>
                </c:pt>
                <c:pt idx="575">
                  <c:v>40.36</c:v>
                </c:pt>
                <c:pt idx="576">
                  <c:v>39.78</c:v>
                </c:pt>
                <c:pt idx="577">
                  <c:v>41.08</c:v>
                </c:pt>
                <c:pt idx="578">
                  <c:v>42.63</c:v>
                </c:pt>
                <c:pt idx="579">
                  <c:v>43.18</c:v>
                </c:pt>
                <c:pt idx="580">
                  <c:v>43.73</c:v>
                </c:pt>
                <c:pt idx="581">
                  <c:v>42.64</c:v>
                </c:pt>
                <c:pt idx="582">
                  <c:v>44.04</c:v>
                </c:pt>
                <c:pt idx="583">
                  <c:v>45.33</c:v>
                </c:pt>
                <c:pt idx="584">
                  <c:v>46.03</c:v>
                </c:pt>
                <c:pt idx="585">
                  <c:v>45.92</c:v>
                </c:pt>
                <c:pt idx="586">
                  <c:v>44.78</c:v>
                </c:pt>
                <c:pt idx="587">
                  <c:v>43.65</c:v>
                </c:pt>
                <c:pt idx="588">
                  <c:v>43.78</c:v>
                </c:pt>
                <c:pt idx="589">
                  <c:v>44.32</c:v>
                </c:pt>
                <c:pt idx="590">
                  <c:v>44.66</c:v>
                </c:pt>
                <c:pt idx="591">
                  <c:v>43.44</c:v>
                </c:pt>
                <c:pt idx="592">
                  <c:v>44.66</c:v>
                </c:pt>
                <c:pt idx="593">
                  <c:v>46.23</c:v>
                </c:pt>
                <c:pt idx="594">
                  <c:v>46.7</c:v>
                </c:pt>
                <c:pt idx="595">
                  <c:v>46.21</c:v>
                </c:pt>
                <c:pt idx="596">
                  <c:v>47.72</c:v>
                </c:pt>
                <c:pt idx="597">
                  <c:v>48.31</c:v>
                </c:pt>
                <c:pt idx="598">
                  <c:v>48.19</c:v>
                </c:pt>
                <c:pt idx="599">
                  <c:v>48.16</c:v>
                </c:pt>
                <c:pt idx="600">
                  <c:v>47.75</c:v>
                </c:pt>
                <c:pt idx="601">
                  <c:v>48.08</c:v>
                </c:pt>
                <c:pt idx="602">
                  <c:v>48.62</c:v>
                </c:pt>
                <c:pt idx="603">
                  <c:v>49.56</c:v>
                </c:pt>
                <c:pt idx="604">
                  <c:v>49.48</c:v>
                </c:pt>
                <c:pt idx="605">
                  <c:v>49.33</c:v>
                </c:pt>
                <c:pt idx="606">
                  <c:v>49.1</c:v>
                </c:pt>
                <c:pt idx="607">
                  <c:v>49.01</c:v>
                </c:pt>
                <c:pt idx="608">
                  <c:v>49.17</c:v>
                </c:pt>
                <c:pt idx="609">
                  <c:v>48.62</c:v>
                </c:pt>
                <c:pt idx="610">
                  <c:v>49.69</c:v>
                </c:pt>
                <c:pt idx="611">
                  <c:v>50.36</c:v>
                </c:pt>
                <c:pt idx="612">
                  <c:v>51.23</c:v>
                </c:pt>
                <c:pt idx="613">
                  <c:v>50.56</c:v>
                </c:pt>
                <c:pt idx="614">
                  <c:v>49.07</c:v>
                </c:pt>
                <c:pt idx="615">
                  <c:v>48.88</c:v>
                </c:pt>
                <c:pt idx="616">
                  <c:v>48.49</c:v>
                </c:pt>
                <c:pt idx="617">
                  <c:v>48.01</c:v>
                </c:pt>
                <c:pt idx="618">
                  <c:v>46.21</c:v>
                </c:pt>
                <c:pt idx="619">
                  <c:v>47.98</c:v>
                </c:pt>
                <c:pt idx="620">
                  <c:v>49.37</c:v>
                </c:pt>
                <c:pt idx="621">
                  <c:v>48.85</c:v>
                </c:pt>
                <c:pt idx="622">
                  <c:v>49.13</c:v>
                </c:pt>
                <c:pt idx="623">
                  <c:v>50.11</c:v>
                </c:pt>
                <c:pt idx="624">
                  <c:v>47.64</c:v>
                </c:pt>
                <c:pt idx="625">
                  <c:v>46.33</c:v>
                </c:pt>
                <c:pt idx="626">
                  <c:v>47.85</c:v>
                </c:pt>
                <c:pt idx="627">
                  <c:v>49.88</c:v>
                </c:pt>
                <c:pt idx="628">
                  <c:v>48.33</c:v>
                </c:pt>
                <c:pt idx="629">
                  <c:v>48.99</c:v>
                </c:pt>
                <c:pt idx="630">
                  <c:v>46.6</c:v>
                </c:pt>
                <c:pt idx="631">
                  <c:v>47.43</c:v>
                </c:pt>
                <c:pt idx="632">
                  <c:v>45.14</c:v>
                </c:pt>
                <c:pt idx="633">
                  <c:v>45.41</c:v>
                </c:pt>
                <c:pt idx="634">
                  <c:v>44.76</c:v>
                </c:pt>
                <c:pt idx="635">
                  <c:v>46.8</c:v>
                </c:pt>
                <c:pt idx="636">
                  <c:v>44.75</c:v>
                </c:pt>
                <c:pt idx="637">
                  <c:v>45.68</c:v>
                </c:pt>
                <c:pt idx="638">
                  <c:v>45.95</c:v>
                </c:pt>
                <c:pt idx="639">
                  <c:v>45.24</c:v>
                </c:pt>
                <c:pt idx="640">
                  <c:v>44.65</c:v>
                </c:pt>
                <c:pt idx="641">
                  <c:v>44.94</c:v>
                </c:pt>
                <c:pt idx="642">
                  <c:v>44.75</c:v>
                </c:pt>
                <c:pt idx="643">
                  <c:v>44.19</c:v>
                </c:pt>
                <c:pt idx="644">
                  <c:v>43.13</c:v>
                </c:pt>
                <c:pt idx="645">
                  <c:v>42.92</c:v>
                </c:pt>
                <c:pt idx="646">
                  <c:v>41.92</c:v>
                </c:pt>
                <c:pt idx="647">
                  <c:v>41.14</c:v>
                </c:pt>
                <c:pt idx="648">
                  <c:v>41.6</c:v>
                </c:pt>
                <c:pt idx="649">
                  <c:v>40.06</c:v>
                </c:pt>
                <c:pt idx="650">
                  <c:v>39.51</c:v>
                </c:pt>
                <c:pt idx="651">
                  <c:v>40.83</c:v>
                </c:pt>
                <c:pt idx="652">
                  <c:v>41.93</c:v>
                </c:pt>
                <c:pt idx="653">
                  <c:v>41.8</c:v>
                </c:pt>
                <c:pt idx="654">
                  <c:v>43.02</c:v>
                </c:pt>
                <c:pt idx="655">
                  <c:v>42.77</c:v>
                </c:pt>
                <c:pt idx="656">
                  <c:v>41.71</c:v>
                </c:pt>
                <c:pt idx="657">
                  <c:v>43.49</c:v>
                </c:pt>
                <c:pt idx="658">
                  <c:v>44.49</c:v>
                </c:pt>
                <c:pt idx="659">
                  <c:v>45.74</c:v>
                </c:pt>
                <c:pt idx="660">
                  <c:v>46.58</c:v>
                </c:pt>
                <c:pt idx="661">
                  <c:v>46.79</c:v>
                </c:pt>
                <c:pt idx="662">
                  <c:v>48.22</c:v>
                </c:pt>
                <c:pt idx="663">
                  <c:v>48.52</c:v>
                </c:pt>
                <c:pt idx="664">
                  <c:v>47.05</c:v>
                </c:pt>
                <c:pt idx="665">
                  <c:v>48.1</c:v>
                </c:pt>
                <c:pt idx="666">
                  <c:v>46.77</c:v>
                </c:pt>
                <c:pt idx="667">
                  <c:v>47.33</c:v>
                </c:pt>
                <c:pt idx="668">
                  <c:v>47.64</c:v>
                </c:pt>
                <c:pt idx="669">
                  <c:v>46.98</c:v>
                </c:pt>
                <c:pt idx="670">
                  <c:v>46.35</c:v>
                </c:pt>
                <c:pt idx="671">
                  <c:v>44.7</c:v>
                </c:pt>
                <c:pt idx="672">
                  <c:v>43.16</c:v>
                </c:pt>
                <c:pt idx="673">
                  <c:v>44.44</c:v>
                </c:pt>
                <c:pt idx="674">
                  <c:v>44.83</c:v>
                </c:pt>
                <c:pt idx="675">
                  <c:v>45.5</c:v>
                </c:pt>
                <c:pt idx="676">
                  <c:v>47.62</c:v>
                </c:pt>
                <c:pt idx="677">
                  <c:v>45.88</c:v>
                </c:pt>
                <c:pt idx="678">
                  <c:v>46.29</c:v>
                </c:pt>
                <c:pt idx="679">
                  <c:v>44.9</c:v>
                </c:pt>
                <c:pt idx="680">
                  <c:v>43.58</c:v>
                </c:pt>
                <c:pt idx="681">
                  <c:v>43.91</c:v>
                </c:pt>
                <c:pt idx="682">
                  <c:v>43.03</c:v>
                </c:pt>
                <c:pt idx="683">
                  <c:v>43.3</c:v>
                </c:pt>
                <c:pt idx="684">
                  <c:v>43.44</c:v>
                </c:pt>
                <c:pt idx="685">
                  <c:v>45.34</c:v>
                </c:pt>
                <c:pt idx="686">
                  <c:v>46.32</c:v>
                </c:pt>
                <c:pt idx="687">
                  <c:v>44.48</c:v>
                </c:pt>
                <c:pt idx="688">
                  <c:v>45.93</c:v>
                </c:pt>
                <c:pt idx="689">
                  <c:v>44.67</c:v>
                </c:pt>
                <c:pt idx="690">
                  <c:v>47.05</c:v>
                </c:pt>
                <c:pt idx="691">
                  <c:v>47.83</c:v>
                </c:pt>
                <c:pt idx="692">
                  <c:v>48.24</c:v>
                </c:pt>
                <c:pt idx="693">
                  <c:v>48.81</c:v>
                </c:pt>
                <c:pt idx="694">
                  <c:v>48.69</c:v>
                </c:pt>
                <c:pt idx="695">
                  <c:v>49.83</c:v>
                </c:pt>
                <c:pt idx="696">
                  <c:v>50.44</c:v>
                </c:pt>
                <c:pt idx="697">
                  <c:v>49.81</c:v>
                </c:pt>
                <c:pt idx="698">
                  <c:v>50.79</c:v>
                </c:pt>
                <c:pt idx="699">
                  <c:v>50.18</c:v>
                </c:pt>
                <c:pt idx="700">
                  <c:v>50.44</c:v>
                </c:pt>
                <c:pt idx="701">
                  <c:v>50.35</c:v>
                </c:pt>
                <c:pt idx="702">
                  <c:v>49.94</c:v>
                </c:pt>
                <c:pt idx="703">
                  <c:v>50.29</c:v>
                </c:pt>
                <c:pt idx="704">
                  <c:v>51.6</c:v>
                </c:pt>
                <c:pt idx="705">
                  <c:v>50.43</c:v>
                </c:pt>
                <c:pt idx="706">
                  <c:v>50.85</c:v>
                </c:pt>
                <c:pt idx="707">
                  <c:v>50.52</c:v>
                </c:pt>
                <c:pt idx="708">
                  <c:v>49.96</c:v>
                </c:pt>
                <c:pt idx="709">
                  <c:v>49.18</c:v>
                </c:pt>
                <c:pt idx="710">
                  <c:v>49.72</c:v>
                </c:pt>
                <c:pt idx="711">
                  <c:v>48.7</c:v>
                </c:pt>
                <c:pt idx="712">
                  <c:v>46.86</c:v>
                </c:pt>
                <c:pt idx="713">
                  <c:v>46.67</c:v>
                </c:pt>
                <c:pt idx="714">
                  <c:v>45.34</c:v>
                </c:pt>
                <c:pt idx="715">
                  <c:v>44.66</c:v>
                </c:pt>
                <c:pt idx="716">
                  <c:v>44.07</c:v>
                </c:pt>
                <c:pt idx="717">
                  <c:v>44.89</c:v>
                </c:pt>
                <c:pt idx="718">
                  <c:v>44.98</c:v>
                </c:pt>
                <c:pt idx="719">
                  <c:v>45.27</c:v>
                </c:pt>
                <c:pt idx="720">
                  <c:v>44.66</c:v>
                </c:pt>
                <c:pt idx="721">
                  <c:v>43.32</c:v>
                </c:pt>
                <c:pt idx="722">
                  <c:v>45.81</c:v>
                </c:pt>
                <c:pt idx="723">
                  <c:v>45.57</c:v>
                </c:pt>
                <c:pt idx="724">
                  <c:v>45.42</c:v>
                </c:pt>
                <c:pt idx="725">
                  <c:v>45.69</c:v>
                </c:pt>
                <c:pt idx="726">
                  <c:v>47.49</c:v>
                </c:pt>
                <c:pt idx="727">
                  <c:v>48.03</c:v>
                </c:pt>
                <c:pt idx="728">
                  <c:v>47.96</c:v>
                </c:pt>
                <c:pt idx="729">
                  <c:v>46.06</c:v>
                </c:pt>
                <c:pt idx="730">
                  <c:v>47.08</c:v>
                </c:pt>
                <c:pt idx="731">
                  <c:v>45.23</c:v>
                </c:pt>
                <c:pt idx="732">
                  <c:v>49.44</c:v>
                </c:pt>
                <c:pt idx="733">
                  <c:v>51.06</c:v>
                </c:pt>
                <c:pt idx="734">
                  <c:v>51.68</c:v>
                </c:pt>
                <c:pt idx="735">
                  <c:v>51.79</c:v>
                </c:pt>
                <c:pt idx="736">
                  <c:v>50.93</c:v>
                </c:pt>
                <c:pt idx="737">
                  <c:v>49.77</c:v>
                </c:pt>
                <c:pt idx="738">
                  <c:v>50.84</c:v>
                </c:pt>
                <c:pt idx="739">
                  <c:v>51.5</c:v>
                </c:pt>
                <c:pt idx="740">
                  <c:v>52.83</c:v>
                </c:pt>
                <c:pt idx="741">
                  <c:v>52.98</c:v>
                </c:pt>
                <c:pt idx="742">
                  <c:v>51.04</c:v>
                </c:pt>
                <c:pt idx="743">
                  <c:v>50.9</c:v>
                </c:pt>
                <c:pt idx="744">
                  <c:v>51.9</c:v>
                </c:pt>
                <c:pt idx="745">
                  <c:v>52.12</c:v>
                </c:pt>
                <c:pt idx="746">
                  <c:v>52.23</c:v>
                </c:pt>
                <c:pt idx="747">
                  <c:v>52.49</c:v>
                </c:pt>
                <c:pt idx="748">
                  <c:v>52.95</c:v>
                </c:pt>
                <c:pt idx="749">
                  <c:v>53.02</c:v>
                </c:pt>
                <c:pt idx="750">
                  <c:v>53.9</c:v>
                </c:pt>
                <c:pt idx="751">
                  <c:v>54.06</c:v>
                </c:pt>
                <c:pt idx="752">
                  <c:v>53.77</c:v>
                </c:pt>
                <c:pt idx="753">
                  <c:v>53.72</c:v>
                </c:pt>
                <c:pt idx="754">
                  <c:v>52.33</c:v>
                </c:pt>
                <c:pt idx="755">
                  <c:v>53.26</c:v>
                </c:pt>
                <c:pt idx="756">
                  <c:v>53.76</c:v>
                </c:pt>
                <c:pt idx="757">
                  <c:v>53.99</c:v>
                </c:pt>
                <c:pt idx="758">
                  <c:v>51.96</c:v>
                </c:pt>
                <c:pt idx="759">
                  <c:v>50.82</c:v>
                </c:pt>
                <c:pt idx="760">
                  <c:v>52.25</c:v>
                </c:pt>
                <c:pt idx="761">
                  <c:v>53.01</c:v>
                </c:pt>
                <c:pt idx="762">
                  <c:v>52.37</c:v>
                </c:pt>
                <c:pt idx="763">
                  <c:v>52.48</c:v>
                </c:pt>
                <c:pt idx="764">
                  <c:v>51.08</c:v>
                </c:pt>
                <c:pt idx="765">
                  <c:v>51.37</c:v>
                </c:pt>
                <c:pt idx="766">
                  <c:v>52.42</c:v>
                </c:pt>
                <c:pt idx="767">
                  <c:v>52.75</c:v>
                </c:pt>
                <c:pt idx="768">
                  <c:v>53.18</c:v>
                </c:pt>
                <c:pt idx="769">
                  <c:v>52.75</c:v>
                </c:pt>
                <c:pt idx="770">
                  <c:v>53.78</c:v>
                </c:pt>
                <c:pt idx="771">
                  <c:v>53.17</c:v>
                </c:pt>
                <c:pt idx="772">
                  <c:v>52.63</c:v>
                </c:pt>
                <c:pt idx="773">
                  <c:v>52.81</c:v>
                </c:pt>
                <c:pt idx="774">
                  <c:v>53.88</c:v>
                </c:pt>
                <c:pt idx="775">
                  <c:v>53.54</c:v>
                </c:pt>
                <c:pt idx="776">
                  <c:v>53.83</c:v>
                </c:pt>
                <c:pt idx="777">
                  <c:v>53.01</c:v>
                </c:pt>
                <c:pt idx="778">
                  <c:v>52.17</c:v>
                </c:pt>
                <c:pt idx="779">
                  <c:v>52.34</c:v>
                </c:pt>
                <c:pt idx="780">
                  <c:v>53</c:v>
                </c:pt>
                <c:pt idx="781">
                  <c:v>53.86</c:v>
                </c:pt>
                <c:pt idx="782">
                  <c:v>52.93</c:v>
                </c:pt>
                <c:pt idx="783">
                  <c:v>53.2</c:v>
                </c:pt>
                <c:pt idx="784">
                  <c:v>53.11</c:v>
                </c:pt>
                <c:pt idx="785">
                  <c:v>53.36</c:v>
                </c:pt>
                <c:pt idx="786">
                  <c:v>53.4</c:v>
                </c:pt>
                <c:pt idx="787">
                  <c:v>54.06</c:v>
                </c:pt>
                <c:pt idx="788">
                  <c:v>53.59</c:v>
                </c:pt>
                <c:pt idx="789">
                  <c:v>54.45</c:v>
                </c:pt>
                <c:pt idx="790">
                  <c:v>53.99</c:v>
                </c:pt>
                <c:pt idx="791">
                  <c:v>54.05</c:v>
                </c:pt>
                <c:pt idx="792">
                  <c:v>54.01</c:v>
                </c:pt>
                <c:pt idx="793">
                  <c:v>53.83</c:v>
                </c:pt>
                <c:pt idx="794">
                  <c:v>52.61</c:v>
                </c:pt>
                <c:pt idx="795">
                  <c:v>53.33</c:v>
                </c:pt>
                <c:pt idx="796">
                  <c:v>53.2</c:v>
                </c:pt>
                <c:pt idx="797">
                  <c:v>53.14</c:v>
                </c:pt>
                <c:pt idx="798">
                  <c:v>50.28</c:v>
                </c:pt>
                <c:pt idx="799">
                  <c:v>49.28</c:v>
                </c:pt>
                <c:pt idx="800">
                  <c:v>48.49</c:v>
                </c:pt>
                <c:pt idx="801">
                  <c:v>48.4</c:v>
                </c:pt>
                <c:pt idx="802">
                  <c:v>47.72</c:v>
                </c:pt>
                <c:pt idx="803">
                  <c:v>48.86</c:v>
                </c:pt>
                <c:pt idx="804">
                  <c:v>48.75</c:v>
                </c:pt>
                <c:pt idx="805">
                  <c:v>48.78</c:v>
                </c:pt>
                <c:pt idx="806">
                  <c:v>48.22</c:v>
                </c:pt>
                <c:pt idx="807">
                  <c:v>47.34</c:v>
                </c:pt>
                <c:pt idx="808">
                  <c:v>48.04</c:v>
                </c:pt>
                <c:pt idx="809">
                  <c:v>47.7</c:v>
                </c:pt>
                <c:pt idx="810">
                  <c:v>47.97</c:v>
                </c:pt>
                <c:pt idx="811">
                  <c:v>47.73</c:v>
                </c:pt>
                <c:pt idx="812">
                  <c:v>48.37</c:v>
                </c:pt>
                <c:pt idx="813">
                  <c:v>49.51</c:v>
                </c:pt>
                <c:pt idx="814">
                  <c:v>50.35</c:v>
                </c:pt>
                <c:pt idx="815">
                  <c:v>50.6</c:v>
                </c:pt>
                <c:pt idx="816">
                  <c:v>50.24</c:v>
                </c:pt>
                <c:pt idx="817">
                  <c:v>51.03</c:v>
                </c:pt>
                <c:pt idx="818">
                  <c:v>51.15</c:v>
                </c:pt>
                <c:pt idx="819">
                  <c:v>51.7</c:v>
                </c:pt>
                <c:pt idx="820">
                  <c:v>52.24</c:v>
                </c:pt>
                <c:pt idx="821">
                  <c:v>53.08</c:v>
                </c:pt>
                <c:pt idx="822">
                  <c:v>53.4</c:v>
                </c:pt>
                <c:pt idx="823">
                  <c:v>53.11</c:v>
                </c:pt>
                <c:pt idx="824">
                  <c:v>53.18</c:v>
                </c:pt>
                <c:pt idx="825">
                  <c:v>52.65</c:v>
                </c:pt>
                <c:pt idx="826">
                  <c:v>52.41</c:v>
                </c:pt>
                <c:pt idx="827">
                  <c:v>50.44</c:v>
                </c:pt>
                <c:pt idx="828">
                  <c:v>50.27</c:v>
                </c:pt>
                <c:pt idx="829">
                  <c:v>49.62</c:v>
                </c:pt>
                <c:pt idx="830">
                  <c:v>49.23</c:v>
                </c:pt>
                <c:pt idx="831">
                  <c:v>49.56</c:v>
                </c:pt>
                <c:pt idx="832">
                  <c:v>49.62</c:v>
                </c:pt>
                <c:pt idx="833">
                  <c:v>48.97</c:v>
                </c:pt>
                <c:pt idx="834">
                  <c:v>49.33</c:v>
                </c:pt>
                <c:pt idx="835">
                  <c:v>48.84</c:v>
                </c:pt>
                <c:pt idx="836">
                  <c:v>47.66</c:v>
                </c:pt>
                <c:pt idx="837">
                  <c:v>47.82</c:v>
                </c:pt>
                <c:pt idx="838">
                  <c:v>45.52</c:v>
                </c:pt>
                <c:pt idx="839">
                  <c:v>46.22</c:v>
                </c:pt>
                <c:pt idx="840">
                  <c:v>46.43</c:v>
                </c:pt>
                <c:pt idx="841">
                  <c:v>45.88</c:v>
                </c:pt>
                <c:pt idx="842">
                  <c:v>47.33</c:v>
                </c:pt>
                <c:pt idx="843">
                  <c:v>47.83</c:v>
                </c:pt>
                <c:pt idx="844">
                  <c:v>47.84</c:v>
                </c:pt>
                <c:pt idx="845">
                  <c:v>48.85</c:v>
                </c:pt>
                <c:pt idx="846">
                  <c:v>48.66</c:v>
                </c:pt>
                <c:pt idx="847">
                  <c:v>49.07</c:v>
                </c:pt>
                <c:pt idx="848">
                  <c:v>49.35</c:v>
                </c:pt>
                <c:pt idx="849">
                  <c:v>50.33</c:v>
                </c:pt>
                <c:pt idx="850">
                  <c:v>50.73</c:v>
                </c:pt>
                <c:pt idx="851">
                  <c:v>51.47</c:v>
                </c:pt>
                <c:pt idx="852">
                  <c:v>51.36</c:v>
                </c:pt>
                <c:pt idx="853">
                  <c:v>48.9</c:v>
                </c:pt>
                <c:pt idx="854">
                  <c:v>49.8</c:v>
                </c:pt>
                <c:pt idx="855">
                  <c:v>49.66</c:v>
                </c:pt>
                <c:pt idx="856">
                  <c:v>48.32</c:v>
                </c:pt>
                <c:pt idx="857">
                  <c:v>48.36</c:v>
                </c:pt>
                <c:pt idx="858">
                  <c:v>47.66</c:v>
                </c:pt>
                <c:pt idx="859">
                  <c:v>47.4</c:v>
                </c:pt>
                <c:pt idx="860">
                  <c:v>48.19</c:v>
                </c:pt>
                <c:pt idx="861">
                  <c:v>45.72</c:v>
                </c:pt>
                <c:pt idx="862">
                  <c:v>45.64</c:v>
                </c:pt>
                <c:pt idx="863">
                  <c:v>45.83</c:v>
                </c:pt>
                <c:pt idx="864">
                  <c:v>46.08</c:v>
                </c:pt>
                <c:pt idx="865">
                  <c:v>46.46</c:v>
                </c:pt>
                <c:pt idx="866">
                  <c:v>44.73</c:v>
                </c:pt>
                <c:pt idx="867">
                  <c:v>44.46</c:v>
                </c:pt>
                <c:pt idx="868">
                  <c:v>44.74</c:v>
                </c:pt>
                <c:pt idx="869">
                  <c:v>44.2</c:v>
                </c:pt>
                <c:pt idx="870">
                  <c:v>43.23</c:v>
                </c:pt>
                <c:pt idx="871">
                  <c:v>42.53</c:v>
                </c:pt>
                <c:pt idx="872">
                  <c:v>42.74</c:v>
                </c:pt>
                <c:pt idx="873">
                  <c:v>43.01</c:v>
                </c:pt>
                <c:pt idx="874">
                  <c:v>43.38</c:v>
                </c:pt>
                <c:pt idx="875">
                  <c:v>44.24</c:v>
                </c:pt>
                <c:pt idx="876">
                  <c:v>44.74</c:v>
                </c:pt>
                <c:pt idx="877">
                  <c:v>44.93</c:v>
                </c:pt>
                <c:pt idx="878">
                  <c:v>46.04</c:v>
                </c:pt>
                <c:pt idx="879">
                  <c:v>47.07</c:v>
                </c:pt>
                <c:pt idx="880">
                  <c:v>45.13</c:v>
                </c:pt>
                <c:pt idx="881">
                  <c:v>45.52</c:v>
                </c:pt>
                <c:pt idx="882">
                  <c:v>44.23</c:v>
                </c:pt>
                <c:pt idx="883">
                  <c:v>44.4</c:v>
                </c:pt>
                <c:pt idx="884">
                  <c:v>45.04</c:v>
                </c:pt>
                <c:pt idx="885">
                  <c:v>45.49</c:v>
                </c:pt>
                <c:pt idx="886">
                  <c:v>46.08</c:v>
                </c:pt>
                <c:pt idx="887">
                  <c:v>46.54</c:v>
                </c:pt>
                <c:pt idx="888">
                  <c:v>46.02</c:v>
                </c:pt>
                <c:pt idx="889">
                  <c:v>46.4</c:v>
                </c:pt>
                <c:pt idx="890">
                  <c:v>47.12</c:v>
                </c:pt>
                <c:pt idx="891">
                  <c:v>46.79</c:v>
                </c:pt>
                <c:pt idx="892">
                  <c:v>45.77</c:v>
                </c:pt>
                <c:pt idx="893">
                  <c:v>46.34</c:v>
                </c:pt>
                <c:pt idx="894">
                  <c:v>47.89</c:v>
                </c:pt>
                <c:pt idx="895">
                  <c:v>48.75</c:v>
                </c:pt>
                <c:pt idx="896">
                  <c:v>49.04</c:v>
                </c:pt>
                <c:pt idx="897">
                  <c:v>49.71</c:v>
                </c:pt>
                <c:pt idx="898">
                  <c:v>50.17</c:v>
                </c:pt>
                <c:pt idx="899">
                  <c:v>49.16</c:v>
                </c:pt>
                <c:pt idx="900">
                  <c:v>49.59</c:v>
                </c:pt>
                <c:pt idx="901">
                  <c:v>49.03</c:v>
                </c:pt>
                <c:pt idx="902">
                  <c:v>49.58</c:v>
                </c:pt>
                <c:pt idx="903">
                  <c:v>49.39</c:v>
                </c:pt>
                <c:pt idx="904">
                  <c:v>49.17</c:v>
                </c:pt>
                <c:pt idx="905">
                  <c:v>49.56</c:v>
                </c:pt>
                <c:pt idx="906">
                  <c:v>48.59</c:v>
                </c:pt>
                <c:pt idx="907">
                  <c:v>48.82</c:v>
                </c:pt>
                <c:pt idx="908">
                  <c:v>47.59</c:v>
                </c:pt>
                <c:pt idx="909">
                  <c:v>47.55</c:v>
                </c:pt>
                <c:pt idx="910">
                  <c:v>46.78</c:v>
                </c:pt>
                <c:pt idx="911">
                  <c:v>47.09</c:v>
                </c:pt>
                <c:pt idx="912">
                  <c:v>48.51</c:v>
                </c:pt>
                <c:pt idx="913">
                  <c:v>47.37</c:v>
                </c:pt>
                <c:pt idx="914">
                  <c:v>47.64</c:v>
                </c:pt>
                <c:pt idx="915">
                  <c:v>48.41</c:v>
                </c:pt>
                <c:pt idx="916">
                  <c:v>47.43</c:v>
                </c:pt>
                <c:pt idx="917">
                  <c:v>47.87</c:v>
                </c:pt>
                <c:pt idx="918">
                  <c:v>46.57</c:v>
                </c:pt>
                <c:pt idx="919">
                  <c:v>46.44</c:v>
                </c:pt>
                <c:pt idx="920">
                  <c:v>45.96</c:v>
                </c:pt>
                <c:pt idx="921">
                  <c:v>47.23</c:v>
                </c:pt>
                <c:pt idx="922">
                  <c:v>47.29</c:v>
                </c:pt>
                <c:pt idx="923">
                  <c:v>48.66</c:v>
                </c:pt>
                <c:pt idx="924">
                  <c:v>49.16</c:v>
                </c:pt>
                <c:pt idx="925">
                  <c:v>49.09</c:v>
                </c:pt>
                <c:pt idx="926">
                  <c:v>47.48</c:v>
                </c:pt>
                <c:pt idx="927">
                  <c:v>48.07</c:v>
                </c:pt>
                <c:pt idx="928">
                  <c:v>48.23</c:v>
                </c:pt>
                <c:pt idx="929">
                  <c:v>49.3</c:v>
                </c:pt>
                <c:pt idx="930">
                  <c:v>49.89</c:v>
                </c:pt>
                <c:pt idx="931">
                  <c:v>49.89</c:v>
                </c:pt>
                <c:pt idx="932">
                  <c:v>49.91</c:v>
                </c:pt>
                <c:pt idx="933">
                  <c:v>49.48</c:v>
                </c:pt>
                <c:pt idx="934">
                  <c:v>50.41</c:v>
                </c:pt>
                <c:pt idx="935">
                  <c:v>50.55</c:v>
                </c:pt>
                <c:pt idx="936">
                  <c:v>50.66</c:v>
                </c:pt>
                <c:pt idx="937">
                  <c:v>52.22</c:v>
                </c:pt>
                <c:pt idx="938">
                  <c:v>51.88</c:v>
                </c:pt>
                <c:pt idx="939">
                  <c:v>52.14</c:v>
                </c:pt>
                <c:pt idx="940">
                  <c:v>51.56</c:v>
                </c:pt>
                <c:pt idx="941">
                  <c:v>51.67</c:v>
                </c:pt>
                <c:pt idx="942">
                  <c:v>50.58</c:v>
                </c:pt>
                <c:pt idx="943">
                  <c:v>50.42</c:v>
                </c:pt>
                <c:pt idx="944">
                  <c:v>49.98</c:v>
                </c:pt>
                <c:pt idx="945">
                  <c:v>50.79</c:v>
                </c:pt>
                <c:pt idx="946">
                  <c:v>49.29</c:v>
                </c:pt>
                <c:pt idx="947">
                  <c:v>49.58</c:v>
                </c:pt>
                <c:pt idx="948">
                  <c:v>50.92</c:v>
                </c:pt>
                <c:pt idx="949">
                  <c:v>51.3</c:v>
                </c:pt>
                <c:pt idx="950">
                  <c:v>50.6</c:v>
                </c:pt>
                <c:pt idx="951">
                  <c:v>51.45</c:v>
                </c:pt>
                <c:pt idx="952">
                  <c:v>51.87</c:v>
                </c:pt>
                <c:pt idx="953">
                  <c:v>51.88</c:v>
                </c:pt>
                <c:pt idx="954">
                  <c:v>52.04</c:v>
                </c:pt>
                <c:pt idx="955">
                  <c:v>51.29</c:v>
                </c:pt>
                <c:pt idx="956">
                  <c:v>51.47</c:v>
                </c:pt>
                <c:pt idx="957">
                  <c:v>51.9</c:v>
                </c:pt>
                <c:pt idx="958">
                  <c:v>52.47</c:v>
                </c:pt>
                <c:pt idx="959">
                  <c:v>52.18</c:v>
                </c:pt>
                <c:pt idx="960">
                  <c:v>52.64</c:v>
                </c:pt>
                <c:pt idx="961">
                  <c:v>53.9</c:v>
                </c:pt>
                <c:pt idx="962">
                  <c:v>54.15</c:v>
                </c:pt>
                <c:pt idx="963">
                  <c:v>54.38</c:v>
                </c:pt>
                <c:pt idx="964">
                  <c:v>54.3</c:v>
                </c:pt>
                <c:pt idx="965">
                  <c:v>54.54</c:v>
                </c:pt>
                <c:pt idx="966">
                  <c:v>55.64</c:v>
                </c:pt>
                <c:pt idx="967">
                  <c:v>57.35</c:v>
                </c:pt>
                <c:pt idx="968">
                  <c:v>57.2</c:v>
                </c:pt>
                <c:pt idx="969">
                  <c:v>56.81</c:v>
                </c:pt>
                <c:pt idx="970">
                  <c:v>57.17</c:v>
                </c:pt>
                <c:pt idx="971">
                  <c:v>56.74</c:v>
                </c:pt>
                <c:pt idx="972">
                  <c:v>56.76</c:v>
                </c:pt>
                <c:pt idx="973">
                  <c:v>55.7</c:v>
                </c:pt>
                <c:pt idx="974">
                  <c:v>55.33</c:v>
                </c:pt>
                <c:pt idx="975">
                  <c:v>55.14</c:v>
                </c:pt>
                <c:pt idx="976">
                  <c:v>56.55</c:v>
                </c:pt>
                <c:pt idx="977">
                  <c:v>56.09</c:v>
                </c:pt>
                <c:pt idx="978">
                  <c:v>56.83</c:v>
                </c:pt>
                <c:pt idx="979">
                  <c:v>58.02</c:v>
                </c:pt>
                <c:pt idx="980">
                  <c:v>58.95</c:v>
                </c:pt>
                <c:pt idx="981">
                  <c:v>58.11</c:v>
                </c:pt>
                <c:pt idx="982">
                  <c:v>57.99</c:v>
                </c:pt>
                <c:pt idx="983">
                  <c:v>57.3</c:v>
                </c:pt>
                <c:pt idx="984">
                  <c:v>57.4</c:v>
                </c:pt>
                <c:pt idx="985">
                  <c:v>58.36</c:v>
                </c:pt>
                <c:pt idx="986">
                  <c:v>57.47</c:v>
                </c:pt>
                <c:pt idx="987">
                  <c:v>57.62</c:v>
                </c:pt>
                <c:pt idx="988">
                  <c:v>55.96</c:v>
                </c:pt>
                <c:pt idx="989">
                  <c:v>56.69</c:v>
                </c:pt>
                <c:pt idx="990">
                  <c:v>57.36</c:v>
                </c:pt>
                <c:pt idx="991">
                  <c:v>57.99</c:v>
                </c:pt>
                <c:pt idx="992">
                  <c:v>57.14</c:v>
                </c:pt>
                <c:pt idx="993">
                  <c:v>56.6</c:v>
                </c:pt>
                <c:pt idx="994">
                  <c:v>57.04</c:v>
                </c:pt>
                <c:pt idx="995">
                  <c:v>57.3</c:v>
                </c:pt>
                <c:pt idx="996">
                  <c:v>57.16</c:v>
                </c:pt>
                <c:pt idx="997">
                  <c:v>57.46</c:v>
                </c:pt>
                <c:pt idx="998">
                  <c:v>58.09</c:v>
                </c:pt>
                <c:pt idx="999">
                  <c:v>58.36</c:v>
                </c:pt>
                <c:pt idx="1000">
                  <c:v>58.47</c:v>
                </c:pt>
                <c:pt idx="1001">
                  <c:v>59.97</c:v>
                </c:pt>
                <c:pt idx="1002">
                  <c:v>59.64</c:v>
                </c:pt>
                <c:pt idx="1003">
                  <c:v>59.84</c:v>
                </c:pt>
                <c:pt idx="1004">
                  <c:v>60.42</c:v>
                </c:pt>
                <c:pt idx="1005">
                  <c:v>60.37</c:v>
                </c:pt>
                <c:pt idx="1006">
                  <c:v>61.63</c:v>
                </c:pt>
                <c:pt idx="1007">
                  <c:v>62.01</c:v>
                </c:pt>
                <c:pt idx="1008">
                  <c:v>61.44</c:v>
                </c:pt>
                <c:pt idx="1009">
                  <c:v>61.73</c:v>
                </c:pt>
                <c:pt idx="1010">
                  <c:v>62.96</c:v>
                </c:pt>
                <c:pt idx="1011">
                  <c:v>63.57</c:v>
                </c:pt>
                <c:pt idx="1012">
                  <c:v>63.8</c:v>
                </c:pt>
                <c:pt idx="1013">
                  <c:v>64.3</c:v>
                </c:pt>
                <c:pt idx="1014">
                  <c:v>63.73</c:v>
                </c:pt>
                <c:pt idx="1015">
                  <c:v>63.97</c:v>
                </c:pt>
                <c:pt idx="1016">
                  <c:v>63.95</c:v>
                </c:pt>
                <c:pt idx="1017">
                  <c:v>63.37</c:v>
                </c:pt>
                <c:pt idx="1018">
                  <c:v>63.49</c:v>
                </c:pt>
                <c:pt idx="1019">
                  <c:v>64.47</c:v>
                </c:pt>
                <c:pt idx="1020">
                  <c:v>65.61</c:v>
                </c:pt>
                <c:pt idx="1021">
                  <c:v>65.510000000000005</c:v>
                </c:pt>
                <c:pt idx="1022">
                  <c:v>66.14</c:v>
                </c:pt>
                <c:pt idx="1023">
                  <c:v>65.56</c:v>
                </c:pt>
                <c:pt idx="1024">
                  <c:v>64.5</c:v>
                </c:pt>
                <c:pt idx="1025">
                  <c:v>64.73</c:v>
                </c:pt>
                <c:pt idx="1026">
                  <c:v>65.8</c:v>
                </c:pt>
                <c:pt idx="1027">
                  <c:v>65.45</c:v>
                </c:pt>
                <c:pt idx="1028">
                  <c:v>64.150000000000006</c:v>
                </c:pt>
                <c:pt idx="1029">
                  <c:v>63.39</c:v>
                </c:pt>
                <c:pt idx="1030">
                  <c:v>61.79</c:v>
                </c:pt>
                <c:pt idx="1031">
                  <c:v>61.15</c:v>
                </c:pt>
                <c:pt idx="1032">
                  <c:v>59.2</c:v>
                </c:pt>
                <c:pt idx="1033">
                  <c:v>59.29</c:v>
                </c:pt>
                <c:pt idx="1034">
                  <c:v>59.19</c:v>
                </c:pt>
                <c:pt idx="1035">
                  <c:v>60.6</c:v>
                </c:pt>
                <c:pt idx="1036">
                  <c:v>61.34</c:v>
                </c:pt>
                <c:pt idx="1037">
                  <c:v>61.68</c:v>
                </c:pt>
                <c:pt idx="1038">
                  <c:v>61.9</c:v>
                </c:pt>
                <c:pt idx="1039">
                  <c:v>61.68</c:v>
                </c:pt>
                <c:pt idx="1040">
                  <c:v>62.77</c:v>
                </c:pt>
                <c:pt idx="1041">
                  <c:v>63.55</c:v>
                </c:pt>
                <c:pt idx="1042">
                  <c:v>63.91</c:v>
                </c:pt>
                <c:pt idx="1043">
                  <c:v>63.01</c:v>
                </c:pt>
                <c:pt idx="1044">
                  <c:v>61.64</c:v>
                </c:pt>
                <c:pt idx="1045">
                  <c:v>60.99</c:v>
                </c:pt>
                <c:pt idx="1046">
                  <c:v>61.25</c:v>
                </c:pt>
                <c:pt idx="1047">
                  <c:v>62.57</c:v>
                </c:pt>
                <c:pt idx="1048">
                  <c:v>62.6</c:v>
                </c:pt>
                <c:pt idx="1049">
                  <c:v>61.15</c:v>
                </c:pt>
                <c:pt idx="1050">
                  <c:v>60.12</c:v>
                </c:pt>
                <c:pt idx="1051">
                  <c:v>62.04</c:v>
                </c:pt>
                <c:pt idx="1052">
                  <c:v>61.36</c:v>
                </c:pt>
                <c:pt idx="1053">
                  <c:v>60.71</c:v>
                </c:pt>
                <c:pt idx="1054">
                  <c:v>60.96</c:v>
                </c:pt>
                <c:pt idx="1055">
                  <c:v>61.19</c:v>
                </c:pt>
                <c:pt idx="1056">
                  <c:v>62.34</c:v>
                </c:pt>
                <c:pt idx="1057">
                  <c:v>62.06</c:v>
                </c:pt>
                <c:pt idx="1058">
                  <c:v>63.4</c:v>
                </c:pt>
                <c:pt idx="1059">
                  <c:v>65.17</c:v>
                </c:pt>
                <c:pt idx="1060">
                  <c:v>64.3</c:v>
                </c:pt>
                <c:pt idx="1061">
                  <c:v>65.88</c:v>
                </c:pt>
                <c:pt idx="1062">
                  <c:v>65.55</c:v>
                </c:pt>
                <c:pt idx="1063">
                  <c:v>65.25</c:v>
                </c:pt>
                <c:pt idx="1064">
                  <c:v>64.38</c:v>
                </c:pt>
                <c:pt idx="1065">
                  <c:v>64.94</c:v>
                </c:pt>
                <c:pt idx="1066">
                  <c:v>63.01</c:v>
                </c:pt>
                <c:pt idx="1067">
                  <c:v>63.51</c:v>
                </c:pt>
                <c:pt idx="1068">
                  <c:v>63.37</c:v>
                </c:pt>
                <c:pt idx="1069">
                  <c:v>63.54</c:v>
                </c:pt>
                <c:pt idx="1070">
                  <c:v>62.06</c:v>
                </c:pt>
                <c:pt idx="1071">
                  <c:v>63.42</c:v>
                </c:pt>
                <c:pt idx="1072">
                  <c:v>65.510000000000005</c:v>
                </c:pt>
                <c:pt idx="1073">
                  <c:v>66.819999999999993</c:v>
                </c:pt>
                <c:pt idx="1074">
                  <c:v>67.069999999999993</c:v>
                </c:pt>
                <c:pt idx="1075">
                  <c:v>67.39</c:v>
                </c:pt>
                <c:pt idx="1076">
                  <c:v>66.22</c:v>
                </c:pt>
                <c:pt idx="1077">
                  <c:v>66.52</c:v>
                </c:pt>
                <c:pt idx="1078">
                  <c:v>68.47</c:v>
                </c:pt>
                <c:pt idx="1079">
                  <c:v>68.290000000000006</c:v>
                </c:pt>
                <c:pt idx="1080">
                  <c:v>68.38</c:v>
                </c:pt>
                <c:pt idx="1081">
                  <c:v>68.64</c:v>
                </c:pt>
                <c:pt idx="1082">
                  <c:v>67.7</c:v>
                </c:pt>
                <c:pt idx="1083">
                  <c:v>68.05</c:v>
                </c:pt>
                <c:pt idx="1084">
                  <c:v>68.19</c:v>
                </c:pt>
                <c:pt idx="1085">
                  <c:v>68.099999999999994</c:v>
                </c:pt>
                <c:pt idx="1086">
                  <c:v>68.569999999999993</c:v>
                </c:pt>
                <c:pt idx="1087">
                  <c:v>67.25</c:v>
                </c:pt>
                <c:pt idx="1088">
                  <c:v>67.930000000000007</c:v>
                </c:pt>
                <c:pt idx="1089">
                  <c:v>68.430000000000007</c:v>
                </c:pt>
                <c:pt idx="1090">
                  <c:v>69.72</c:v>
                </c:pt>
                <c:pt idx="1091">
                  <c:v>70.73</c:v>
                </c:pt>
                <c:pt idx="1092">
                  <c:v>69.06</c:v>
                </c:pt>
                <c:pt idx="1093">
                  <c:v>71.14</c:v>
                </c:pt>
                <c:pt idx="1094">
                  <c:v>71.36</c:v>
                </c:pt>
                <c:pt idx="1095">
                  <c:v>70.7</c:v>
                </c:pt>
                <c:pt idx="1096">
                  <c:v>70.959999999999994</c:v>
                </c:pt>
                <c:pt idx="1097">
                  <c:v>71.31</c:v>
                </c:pt>
                <c:pt idx="1098">
                  <c:v>71.489999999999995</c:v>
                </c:pt>
                <c:pt idx="1099">
                  <c:v>71.489999999999995</c:v>
                </c:pt>
                <c:pt idx="1100">
                  <c:v>71.28</c:v>
                </c:pt>
                <c:pt idx="1101">
                  <c:v>72.239999999999995</c:v>
                </c:pt>
                <c:pt idx="1102">
                  <c:v>72.13</c:v>
                </c:pt>
                <c:pt idx="1103">
                  <c:v>71.84</c:v>
                </c:pt>
                <c:pt idx="1104">
                  <c:v>70.709999999999994</c:v>
                </c:pt>
                <c:pt idx="1105">
                  <c:v>67.88</c:v>
                </c:pt>
                <c:pt idx="1106">
                  <c:v>66.73</c:v>
                </c:pt>
                <c:pt idx="1107">
                  <c:v>68.209999999999994</c:v>
                </c:pt>
                <c:pt idx="1108">
                  <c:v>67.040000000000006</c:v>
                </c:pt>
                <c:pt idx="1109">
                  <c:v>65.81</c:v>
                </c:pt>
                <c:pt idx="1110">
                  <c:v>64.75</c:v>
                </c:pt>
                <c:pt idx="1111">
                  <c:v>65.52</c:v>
                </c:pt>
                <c:pt idx="1112">
                  <c:v>64.73</c:v>
                </c:pt>
                <c:pt idx="1113">
                  <c:v>65.95</c:v>
                </c:pt>
                <c:pt idx="1114">
                  <c:v>65.739999999999995</c:v>
                </c:pt>
                <c:pt idx="1115">
                  <c:v>66.099999999999994</c:v>
                </c:pt>
                <c:pt idx="1116">
                  <c:v>66.36</c:v>
                </c:pt>
                <c:pt idx="1117">
                  <c:v>66.64</c:v>
                </c:pt>
                <c:pt idx="1118">
                  <c:v>66.89</c:v>
                </c:pt>
                <c:pt idx="1119">
                  <c:v>65.06</c:v>
                </c:pt>
                <c:pt idx="1120">
                  <c:v>65.849999999999994</c:v>
                </c:pt>
                <c:pt idx="1121">
                  <c:v>65.069999999999993</c:v>
                </c:pt>
                <c:pt idx="1122">
                  <c:v>66.22</c:v>
                </c:pt>
                <c:pt idx="1123">
                  <c:v>65.540000000000006</c:v>
                </c:pt>
                <c:pt idx="1124">
                  <c:v>68.58</c:v>
                </c:pt>
                <c:pt idx="1125">
                  <c:v>68.08</c:v>
                </c:pt>
                <c:pt idx="1126">
                  <c:v>70.53</c:v>
                </c:pt>
                <c:pt idx="1127">
                  <c:v>72.760000000000005</c:v>
                </c:pt>
                <c:pt idx="1128">
                  <c:v>73.45</c:v>
                </c:pt>
                <c:pt idx="1129">
                  <c:v>74.150000000000006</c:v>
                </c:pt>
                <c:pt idx="1130">
                  <c:v>73.94</c:v>
                </c:pt>
                <c:pt idx="1131">
                  <c:v>74.14</c:v>
                </c:pt>
                <c:pt idx="1132">
                  <c:v>72.94</c:v>
                </c:pt>
                <c:pt idx="1133">
                  <c:v>73.8</c:v>
                </c:pt>
                <c:pt idx="1134">
                  <c:v>73.849999999999994</c:v>
                </c:pt>
                <c:pt idx="1135">
                  <c:v>74.11</c:v>
                </c:pt>
                <c:pt idx="1136">
                  <c:v>70.38</c:v>
                </c:pt>
                <c:pt idx="1137">
                  <c:v>70.33</c:v>
                </c:pt>
                <c:pt idx="1138">
                  <c:v>71.010000000000005</c:v>
                </c:pt>
                <c:pt idx="1139">
                  <c:v>68.06</c:v>
                </c:pt>
                <c:pt idx="1140">
                  <c:v>68.08</c:v>
                </c:pt>
                <c:pt idx="1141">
                  <c:v>68.760000000000005</c:v>
                </c:pt>
                <c:pt idx="1142">
                  <c:v>69.459999999999994</c:v>
                </c:pt>
                <c:pt idx="1143">
                  <c:v>70.459999999999994</c:v>
                </c:pt>
                <c:pt idx="1144">
                  <c:v>67.89</c:v>
                </c:pt>
                <c:pt idx="1145">
                  <c:v>68.52</c:v>
                </c:pt>
                <c:pt idx="1146">
                  <c:v>69.3</c:v>
                </c:pt>
                <c:pt idx="1147">
                  <c:v>69.61</c:v>
                </c:pt>
                <c:pt idx="1148">
                  <c:v>68.69</c:v>
                </c:pt>
                <c:pt idx="1149">
                  <c:v>70.13</c:v>
                </c:pt>
                <c:pt idx="1150">
                  <c:v>68.760000000000005</c:v>
                </c:pt>
                <c:pt idx="1151">
                  <c:v>67.66</c:v>
                </c:pt>
                <c:pt idx="1152">
                  <c:v>68.959999999999994</c:v>
                </c:pt>
                <c:pt idx="1153">
                  <c:v>68.489999999999995</c:v>
                </c:pt>
                <c:pt idx="1154">
                  <c:v>69.010000000000005</c:v>
                </c:pt>
                <c:pt idx="1155">
                  <c:v>69.17</c:v>
                </c:pt>
                <c:pt idx="1156">
                  <c:v>66.94</c:v>
                </c:pt>
                <c:pt idx="1157">
                  <c:v>66.81</c:v>
                </c:pt>
                <c:pt idx="1158">
                  <c:v>67.63</c:v>
                </c:pt>
                <c:pt idx="1159">
                  <c:v>67.2</c:v>
                </c:pt>
                <c:pt idx="1160">
                  <c:v>67.040000000000006</c:v>
                </c:pt>
                <c:pt idx="1161">
                  <c:v>65.010000000000005</c:v>
                </c:pt>
                <c:pt idx="1162">
                  <c:v>65.459999999999994</c:v>
                </c:pt>
                <c:pt idx="1163">
                  <c:v>65.91</c:v>
                </c:pt>
                <c:pt idx="1164">
                  <c:v>66.430000000000007</c:v>
                </c:pt>
                <c:pt idx="1165">
                  <c:v>67.349999999999994</c:v>
                </c:pt>
                <c:pt idx="1166">
                  <c:v>67.86</c:v>
                </c:pt>
                <c:pt idx="1167">
                  <c:v>67.83</c:v>
                </c:pt>
                <c:pt idx="1168">
                  <c:v>68.72</c:v>
                </c:pt>
                <c:pt idx="1169">
                  <c:v>68.87</c:v>
                </c:pt>
                <c:pt idx="1170">
                  <c:v>68.53</c:v>
                </c:pt>
                <c:pt idx="1171">
                  <c:v>69.510000000000005</c:v>
                </c:pt>
                <c:pt idx="1172">
                  <c:v>70.25</c:v>
                </c:pt>
                <c:pt idx="1173">
                  <c:v>69.8</c:v>
                </c:pt>
                <c:pt idx="1174">
                  <c:v>69.87</c:v>
                </c:pt>
                <c:pt idx="1175">
                  <c:v>68.72</c:v>
                </c:pt>
                <c:pt idx="1176">
                  <c:v>67.77</c:v>
                </c:pt>
                <c:pt idx="1177">
                  <c:v>67.75</c:v>
                </c:pt>
                <c:pt idx="1178">
                  <c:v>67.540000000000006</c:v>
                </c:pt>
                <c:pt idx="1179">
                  <c:v>69.25</c:v>
                </c:pt>
                <c:pt idx="1180">
                  <c:v>70.37</c:v>
                </c:pt>
                <c:pt idx="1181">
                  <c:v>68.59</c:v>
                </c:pt>
                <c:pt idx="1182">
                  <c:v>68.989999999999995</c:v>
                </c:pt>
                <c:pt idx="1183">
                  <c:v>68.91</c:v>
                </c:pt>
                <c:pt idx="1184">
                  <c:v>69.849999999999994</c:v>
                </c:pt>
                <c:pt idx="1185">
                  <c:v>71.12</c:v>
                </c:pt>
                <c:pt idx="1186">
                  <c:v>70.8</c:v>
                </c:pt>
                <c:pt idx="1187">
                  <c:v>70.78</c:v>
                </c:pt>
                <c:pt idx="1188">
                  <c:v>72.08</c:v>
                </c:pt>
                <c:pt idx="1189">
                  <c:v>72.28</c:v>
                </c:pt>
                <c:pt idx="1190">
                  <c:v>71.569999999999993</c:v>
                </c:pt>
                <c:pt idx="1191">
                  <c:v>72.12</c:v>
                </c:pt>
                <c:pt idx="1192">
                  <c:v>73.25</c:v>
                </c:pt>
                <c:pt idx="1193">
                  <c:v>75.3</c:v>
                </c:pt>
                <c:pt idx="1194">
                  <c:v>75.23</c:v>
                </c:pt>
                <c:pt idx="1195">
                  <c:v>76.41</c:v>
                </c:pt>
                <c:pt idx="1196">
                  <c:v>74.33</c:v>
                </c:pt>
                <c:pt idx="1197">
                  <c:v>74.34</c:v>
                </c:pt>
                <c:pt idx="1198">
                  <c:v>74.290000000000006</c:v>
                </c:pt>
                <c:pt idx="1199">
                  <c:v>74.959999999999994</c:v>
                </c:pt>
                <c:pt idx="1200">
                  <c:v>73.17</c:v>
                </c:pt>
                <c:pt idx="1201">
                  <c:v>70.97</c:v>
                </c:pt>
                <c:pt idx="1202">
                  <c:v>71.34</c:v>
                </c:pt>
                <c:pt idx="1203">
                  <c:v>71.78</c:v>
                </c:pt>
                <c:pt idx="1204">
                  <c:v>71.92</c:v>
                </c:pt>
                <c:pt idx="1205">
                  <c:v>69.75</c:v>
                </c:pt>
                <c:pt idx="1206">
                  <c:v>68.650000000000006</c:v>
                </c:pt>
                <c:pt idx="1207">
                  <c:v>69.12</c:v>
                </c:pt>
                <c:pt idx="1208">
                  <c:v>69.17</c:v>
                </c:pt>
                <c:pt idx="1209">
                  <c:v>66.430000000000007</c:v>
                </c:pt>
                <c:pt idx="1210">
                  <c:v>66.819999999999993</c:v>
                </c:pt>
                <c:pt idx="1211">
                  <c:v>67.33</c:v>
                </c:pt>
                <c:pt idx="1212">
                  <c:v>67.59</c:v>
                </c:pt>
                <c:pt idx="1213">
                  <c:v>67.040000000000006</c:v>
                </c:pt>
                <c:pt idx="1214">
                  <c:v>66.180000000000007</c:v>
                </c:pt>
                <c:pt idx="1215">
                  <c:v>65.31</c:v>
                </c:pt>
                <c:pt idx="1216">
                  <c:v>63.69</c:v>
                </c:pt>
                <c:pt idx="1217">
                  <c:v>63.14</c:v>
                </c:pt>
                <c:pt idx="1218">
                  <c:v>63.1</c:v>
                </c:pt>
                <c:pt idx="1219">
                  <c:v>62.21</c:v>
                </c:pt>
                <c:pt idx="1220">
                  <c:v>61.67</c:v>
                </c:pt>
                <c:pt idx="1221">
                  <c:v>60.67</c:v>
                </c:pt>
                <c:pt idx="1222">
                  <c:v>60.19</c:v>
                </c:pt>
                <c:pt idx="1223">
                  <c:v>59.93</c:v>
                </c:pt>
                <c:pt idx="1224">
                  <c:v>55.69</c:v>
                </c:pt>
                <c:pt idx="1225">
                  <c:v>56.25</c:v>
                </c:pt>
                <c:pt idx="1226">
                  <c:v>56.46</c:v>
                </c:pt>
                <c:pt idx="1227">
                  <c:v>56.46</c:v>
                </c:pt>
                <c:pt idx="1228">
                  <c:v>56.76</c:v>
                </c:pt>
                <c:pt idx="1229">
                  <c:v>53.43</c:v>
                </c:pt>
                <c:pt idx="1230">
                  <c:v>54.63</c:v>
                </c:pt>
                <c:pt idx="1231">
                  <c:v>50.42</c:v>
                </c:pt>
                <c:pt idx="1232">
                  <c:v>51.63</c:v>
                </c:pt>
                <c:pt idx="1233">
                  <c:v>51.56</c:v>
                </c:pt>
                <c:pt idx="1234">
                  <c:v>50.29</c:v>
                </c:pt>
                <c:pt idx="1235">
                  <c:v>51.45</c:v>
                </c:pt>
                <c:pt idx="1236">
                  <c:v>50.93</c:v>
                </c:pt>
                <c:pt idx="1237">
                  <c:v>52.95</c:v>
                </c:pt>
                <c:pt idx="1238">
                  <c:v>53.25</c:v>
                </c:pt>
                <c:pt idx="1239">
                  <c:v>51.49</c:v>
                </c:pt>
                <c:pt idx="1240">
                  <c:v>52.61</c:v>
                </c:pt>
                <c:pt idx="1241">
                  <c:v>51</c:v>
                </c:pt>
                <c:pt idx="1242">
                  <c:v>51.65</c:v>
                </c:pt>
                <c:pt idx="1243">
                  <c:v>51.15</c:v>
                </c:pt>
                <c:pt idx="1244">
                  <c:v>52.58</c:v>
                </c:pt>
                <c:pt idx="1245">
                  <c:v>51.2</c:v>
                </c:pt>
                <c:pt idx="1246">
                  <c:v>49.88</c:v>
                </c:pt>
                <c:pt idx="1247">
                  <c:v>46.24</c:v>
                </c:pt>
                <c:pt idx="1248">
                  <c:v>47.2</c:v>
                </c:pt>
                <c:pt idx="1249">
                  <c:v>45.88</c:v>
                </c:pt>
                <c:pt idx="1250">
                  <c:v>45.59</c:v>
                </c:pt>
                <c:pt idx="1251">
                  <c:v>42.53</c:v>
                </c:pt>
                <c:pt idx="1252">
                  <c:v>46.22</c:v>
                </c:pt>
                <c:pt idx="1253">
                  <c:v>44.61</c:v>
                </c:pt>
                <c:pt idx="1254">
                  <c:v>45.33</c:v>
                </c:pt>
                <c:pt idx="1255">
                  <c:v>45.41</c:v>
                </c:pt>
                <c:pt idx="1256">
                  <c:v>46.54</c:v>
                </c:pt>
                <c:pt idx="1257">
                  <c:v>47.09</c:v>
                </c:pt>
                <c:pt idx="1258">
                  <c:v>47.96</c:v>
                </c:pt>
                <c:pt idx="1259">
                  <c:v>48.52</c:v>
                </c:pt>
                <c:pt idx="1260">
                  <c:v>49.78</c:v>
                </c:pt>
                <c:pt idx="1261">
                  <c:v>52.36</c:v>
                </c:pt>
                <c:pt idx="1262">
                  <c:v>52.59</c:v>
                </c:pt>
                <c:pt idx="1263">
                  <c:v>51.59</c:v>
                </c:pt>
                <c:pt idx="1264">
                  <c:v>50.51</c:v>
                </c:pt>
                <c:pt idx="1265">
                  <c:v>52.11</c:v>
                </c:pt>
                <c:pt idx="1266">
                  <c:v>52.31</c:v>
                </c:pt>
                <c:pt idx="1267">
                  <c:v>52.07</c:v>
                </c:pt>
                <c:pt idx="1268">
                  <c:v>53.8</c:v>
                </c:pt>
                <c:pt idx="1269">
                  <c:v>52.57</c:v>
                </c:pt>
                <c:pt idx="1270">
                  <c:v>52.62</c:v>
                </c:pt>
                <c:pt idx="1271">
                  <c:v>53.13</c:v>
                </c:pt>
                <c:pt idx="1272">
                  <c:v>53.69</c:v>
                </c:pt>
                <c:pt idx="1273">
                  <c:v>51.99</c:v>
                </c:pt>
                <c:pt idx="1274">
                  <c:v>53.31</c:v>
                </c:pt>
                <c:pt idx="1275">
                  <c:v>54.23</c:v>
                </c:pt>
                <c:pt idx="1276">
                  <c:v>53.79</c:v>
                </c:pt>
                <c:pt idx="1277">
                  <c:v>55.26</c:v>
                </c:pt>
                <c:pt idx="1278">
                  <c:v>54.56</c:v>
                </c:pt>
                <c:pt idx="1279">
                  <c:v>53.66</c:v>
                </c:pt>
                <c:pt idx="1280">
                  <c:v>54.01</c:v>
                </c:pt>
                <c:pt idx="1281">
                  <c:v>52.64</c:v>
                </c:pt>
                <c:pt idx="1282">
                  <c:v>52.72</c:v>
                </c:pt>
                <c:pt idx="1283">
                  <c:v>52.41</c:v>
                </c:pt>
                <c:pt idx="1284">
                  <c:v>53.1</c:v>
                </c:pt>
                <c:pt idx="1285">
                  <c:v>53.9</c:v>
                </c:pt>
                <c:pt idx="1286">
                  <c:v>54.41</c:v>
                </c:pt>
                <c:pt idx="1287">
                  <c:v>55.59</c:v>
                </c:pt>
                <c:pt idx="1288">
                  <c:v>56.09</c:v>
                </c:pt>
                <c:pt idx="1289">
                  <c:v>56.92</c:v>
                </c:pt>
                <c:pt idx="1290">
                  <c:v>56.96</c:v>
                </c:pt>
                <c:pt idx="1291">
                  <c:v>57.26</c:v>
                </c:pt>
                <c:pt idx="1292">
                  <c:v>55.48</c:v>
                </c:pt>
                <c:pt idx="1293">
                  <c:v>55.5</c:v>
                </c:pt>
                <c:pt idx="1294">
                  <c:v>56.94</c:v>
                </c:pt>
                <c:pt idx="1295">
                  <c:v>57.22</c:v>
                </c:pt>
                <c:pt idx="1296">
                  <c:v>55.8</c:v>
                </c:pt>
                <c:pt idx="1297">
                  <c:v>56.59</c:v>
                </c:pt>
                <c:pt idx="1298">
                  <c:v>56.56</c:v>
                </c:pt>
                <c:pt idx="1299">
                  <c:v>56.22</c:v>
                </c:pt>
                <c:pt idx="1300">
                  <c:v>56.66</c:v>
                </c:pt>
                <c:pt idx="1301">
                  <c:v>56.07</c:v>
                </c:pt>
                <c:pt idx="1302">
                  <c:v>56.79</c:v>
                </c:pt>
                <c:pt idx="1303">
                  <c:v>56.87</c:v>
                </c:pt>
                <c:pt idx="1304">
                  <c:v>58.26</c:v>
                </c:pt>
                <c:pt idx="1305">
                  <c:v>58.61</c:v>
                </c:pt>
                <c:pt idx="1306">
                  <c:v>58.52</c:v>
                </c:pt>
                <c:pt idx="1307">
                  <c:v>59.09</c:v>
                </c:pt>
                <c:pt idx="1308">
                  <c:v>59.03</c:v>
                </c:pt>
                <c:pt idx="1309">
                  <c:v>59.83</c:v>
                </c:pt>
                <c:pt idx="1310">
                  <c:v>59.98</c:v>
                </c:pt>
                <c:pt idx="1311">
                  <c:v>59.04</c:v>
                </c:pt>
                <c:pt idx="1312">
                  <c:v>58.82</c:v>
                </c:pt>
                <c:pt idx="1313">
                  <c:v>59.94</c:v>
                </c:pt>
                <c:pt idx="1314">
                  <c:v>59.41</c:v>
                </c:pt>
                <c:pt idx="1315">
                  <c:v>59.3</c:v>
                </c:pt>
                <c:pt idx="1316">
                  <c:v>60.14</c:v>
                </c:pt>
                <c:pt idx="1317">
                  <c:v>61.59</c:v>
                </c:pt>
                <c:pt idx="1318">
                  <c:v>62.58</c:v>
                </c:pt>
                <c:pt idx="1319">
                  <c:v>62.46</c:v>
                </c:pt>
                <c:pt idx="1320">
                  <c:v>62.1</c:v>
                </c:pt>
                <c:pt idx="1321">
                  <c:v>63.08</c:v>
                </c:pt>
                <c:pt idx="1322">
                  <c:v>64.400000000000006</c:v>
                </c:pt>
                <c:pt idx="1323">
                  <c:v>63.98</c:v>
                </c:pt>
                <c:pt idx="1324">
                  <c:v>64.61</c:v>
                </c:pt>
                <c:pt idx="1325">
                  <c:v>63.58</c:v>
                </c:pt>
                <c:pt idx="1326">
                  <c:v>63.89</c:v>
                </c:pt>
                <c:pt idx="1327">
                  <c:v>63.4</c:v>
                </c:pt>
                <c:pt idx="1328">
                  <c:v>64.05</c:v>
                </c:pt>
                <c:pt idx="1329">
                  <c:v>63.76</c:v>
                </c:pt>
                <c:pt idx="1330">
                  <c:v>64</c:v>
                </c:pt>
                <c:pt idx="1331">
                  <c:v>65.7</c:v>
                </c:pt>
                <c:pt idx="1332">
                  <c:v>66.3</c:v>
                </c:pt>
                <c:pt idx="1333">
                  <c:v>65.89</c:v>
                </c:pt>
                <c:pt idx="1334">
                  <c:v>65.209999999999994</c:v>
                </c:pt>
                <c:pt idx="1335">
                  <c:v>63.3</c:v>
                </c:pt>
                <c:pt idx="1336">
                  <c:v>63.5</c:v>
                </c:pt>
                <c:pt idx="1337">
                  <c:v>63.91</c:v>
                </c:pt>
                <c:pt idx="1338">
                  <c:v>63.6</c:v>
                </c:pt>
                <c:pt idx="1339">
                  <c:v>61.81</c:v>
                </c:pt>
                <c:pt idx="1340">
                  <c:v>61.94</c:v>
                </c:pt>
                <c:pt idx="1341">
                  <c:v>62.25</c:v>
                </c:pt>
                <c:pt idx="1342">
                  <c:v>61.4</c:v>
                </c:pt>
                <c:pt idx="1343">
                  <c:v>62.12</c:v>
                </c:pt>
                <c:pt idx="1344">
                  <c:v>61.7</c:v>
                </c:pt>
                <c:pt idx="1345">
                  <c:v>61.66</c:v>
                </c:pt>
                <c:pt idx="1346">
                  <c:v>61.04</c:v>
                </c:pt>
                <c:pt idx="1347">
                  <c:v>61.78</c:v>
                </c:pt>
                <c:pt idx="1348">
                  <c:v>62.02</c:v>
                </c:pt>
                <c:pt idx="1349">
                  <c:v>62.87</c:v>
                </c:pt>
                <c:pt idx="1350">
                  <c:v>62.76</c:v>
                </c:pt>
                <c:pt idx="1351">
                  <c:v>63.1</c:v>
                </c:pt>
                <c:pt idx="1352">
                  <c:v>62.99</c:v>
                </c:pt>
                <c:pt idx="1353">
                  <c:v>61.42</c:v>
                </c:pt>
                <c:pt idx="1354">
                  <c:v>57.91</c:v>
                </c:pt>
                <c:pt idx="1355">
                  <c:v>58.63</c:v>
                </c:pt>
                <c:pt idx="1356">
                  <c:v>59.14</c:v>
                </c:pt>
                <c:pt idx="1357">
                  <c:v>58.81</c:v>
                </c:pt>
                <c:pt idx="1358">
                  <c:v>56.59</c:v>
                </c:pt>
                <c:pt idx="1359">
                  <c:v>53.5</c:v>
                </c:pt>
                <c:pt idx="1360">
                  <c:v>53.25</c:v>
                </c:pt>
                <c:pt idx="1361">
                  <c:v>53.48</c:v>
                </c:pt>
                <c:pt idx="1362">
                  <c:v>51.68</c:v>
                </c:pt>
                <c:pt idx="1363">
                  <c:v>52.59</c:v>
                </c:pt>
                <c:pt idx="1364">
                  <c:v>53.99</c:v>
                </c:pt>
                <c:pt idx="1365">
                  <c:v>53.26</c:v>
                </c:pt>
                <c:pt idx="1366">
                  <c:v>53.27</c:v>
                </c:pt>
                <c:pt idx="1367">
                  <c:v>51.14</c:v>
                </c:pt>
                <c:pt idx="1368">
                  <c:v>52.28</c:v>
                </c:pt>
                <c:pt idx="1369">
                  <c:v>52.51</c:v>
                </c:pt>
                <c:pt idx="1370">
                  <c:v>51.93</c:v>
                </c:pt>
                <c:pt idx="1371">
                  <c:v>53.9</c:v>
                </c:pt>
                <c:pt idx="1372">
                  <c:v>53.76</c:v>
                </c:pt>
                <c:pt idx="1373">
                  <c:v>56.65</c:v>
                </c:pt>
                <c:pt idx="1374">
                  <c:v>57.43</c:v>
                </c:pt>
                <c:pt idx="1375">
                  <c:v>57.9</c:v>
                </c:pt>
                <c:pt idx="1376">
                  <c:v>57.83</c:v>
                </c:pt>
                <c:pt idx="1377">
                  <c:v>59.38</c:v>
                </c:pt>
                <c:pt idx="1378">
                  <c:v>59.43</c:v>
                </c:pt>
                <c:pt idx="1379">
                  <c:v>58.47</c:v>
                </c:pt>
                <c:pt idx="1380">
                  <c:v>59.09</c:v>
                </c:pt>
                <c:pt idx="1381">
                  <c:v>56.25</c:v>
                </c:pt>
                <c:pt idx="1382">
                  <c:v>57.34</c:v>
                </c:pt>
                <c:pt idx="1383">
                  <c:v>57.51</c:v>
                </c:pt>
                <c:pt idx="1384">
                  <c:v>57.66</c:v>
                </c:pt>
                <c:pt idx="1385">
                  <c:v>57.83</c:v>
                </c:pt>
                <c:pt idx="1386">
                  <c:v>60.43</c:v>
                </c:pt>
                <c:pt idx="1387">
                  <c:v>60.2</c:v>
                </c:pt>
                <c:pt idx="1388">
                  <c:v>60.21</c:v>
                </c:pt>
                <c:pt idx="1389">
                  <c:v>59.58</c:v>
                </c:pt>
                <c:pt idx="1390">
                  <c:v>57.62</c:v>
                </c:pt>
                <c:pt idx="1391">
                  <c:v>56.78</c:v>
                </c:pt>
                <c:pt idx="1392">
                  <c:v>55.3</c:v>
                </c:pt>
                <c:pt idx="1393">
                  <c:v>55.63</c:v>
                </c:pt>
                <c:pt idx="1394">
                  <c:v>56.22</c:v>
                </c:pt>
                <c:pt idx="1395">
                  <c:v>56.77</c:v>
                </c:pt>
                <c:pt idx="1396">
                  <c:v>55.88</c:v>
                </c:pt>
                <c:pt idx="1397">
                  <c:v>56.02</c:v>
                </c:pt>
                <c:pt idx="1398">
                  <c:v>56.2</c:v>
                </c:pt>
                <c:pt idx="1399">
                  <c:v>56.87</c:v>
                </c:pt>
                <c:pt idx="1400">
                  <c:v>58.05</c:v>
                </c:pt>
                <c:pt idx="1401">
                  <c:v>58.58</c:v>
                </c:pt>
                <c:pt idx="1402">
                  <c:v>53.95</c:v>
                </c:pt>
                <c:pt idx="1403">
                  <c:v>55.66</c:v>
                </c:pt>
                <c:pt idx="1404">
                  <c:v>54.69</c:v>
                </c:pt>
                <c:pt idx="1405">
                  <c:v>53.63</c:v>
                </c:pt>
                <c:pt idx="1406">
                  <c:v>51.09</c:v>
                </c:pt>
                <c:pt idx="1407">
                  <c:v>52.54</c:v>
                </c:pt>
                <c:pt idx="1408">
                  <c:v>54.5</c:v>
                </c:pt>
                <c:pt idx="1409">
                  <c:v>54.93</c:v>
                </c:pt>
                <c:pt idx="1410">
                  <c:v>57.1</c:v>
                </c:pt>
                <c:pt idx="1411">
                  <c:v>55.23</c:v>
                </c:pt>
                <c:pt idx="1412">
                  <c:v>54.47</c:v>
                </c:pt>
                <c:pt idx="1413">
                  <c:v>54.87</c:v>
                </c:pt>
                <c:pt idx="1414">
                  <c:v>56.21</c:v>
                </c:pt>
                <c:pt idx="1415">
                  <c:v>56.34</c:v>
                </c:pt>
                <c:pt idx="1416">
                  <c:v>55.68</c:v>
                </c:pt>
                <c:pt idx="1417">
                  <c:v>55.35</c:v>
                </c:pt>
                <c:pt idx="1418">
                  <c:v>54.17</c:v>
                </c:pt>
                <c:pt idx="1419">
                  <c:v>53.64</c:v>
                </c:pt>
                <c:pt idx="1420">
                  <c:v>54.93</c:v>
                </c:pt>
                <c:pt idx="1421">
                  <c:v>55.78</c:v>
                </c:pt>
                <c:pt idx="1422">
                  <c:v>56.71</c:v>
                </c:pt>
                <c:pt idx="1423">
                  <c:v>55.1</c:v>
                </c:pt>
                <c:pt idx="1424">
                  <c:v>53.94</c:v>
                </c:pt>
                <c:pt idx="1425">
                  <c:v>56.26</c:v>
                </c:pt>
                <c:pt idx="1426">
                  <c:v>56.3</c:v>
                </c:pt>
                <c:pt idx="1427">
                  <c:v>56.52</c:v>
                </c:pt>
                <c:pt idx="1428">
                  <c:v>57.85</c:v>
                </c:pt>
                <c:pt idx="1429">
                  <c:v>57.4</c:v>
                </c:pt>
                <c:pt idx="1430">
                  <c:v>55.75</c:v>
                </c:pt>
                <c:pt idx="1431">
                  <c:v>55.09</c:v>
                </c:pt>
                <c:pt idx="1432">
                  <c:v>54.85</c:v>
                </c:pt>
                <c:pt idx="1433">
                  <c:v>62.9</c:v>
                </c:pt>
                <c:pt idx="1434">
                  <c:v>59.34</c:v>
                </c:pt>
                <c:pt idx="1435">
                  <c:v>58.11</c:v>
                </c:pt>
                <c:pt idx="1436">
                  <c:v>58.13</c:v>
                </c:pt>
                <c:pt idx="1437">
                  <c:v>58.09</c:v>
                </c:pt>
                <c:pt idx="1438">
                  <c:v>58.64</c:v>
                </c:pt>
                <c:pt idx="1439">
                  <c:v>57.29</c:v>
                </c:pt>
                <c:pt idx="1440">
                  <c:v>56.49</c:v>
                </c:pt>
                <c:pt idx="1441">
                  <c:v>56.41</c:v>
                </c:pt>
                <c:pt idx="1442">
                  <c:v>55.91</c:v>
                </c:pt>
                <c:pt idx="1443">
                  <c:v>54.07</c:v>
                </c:pt>
                <c:pt idx="1444">
                  <c:v>53.62</c:v>
                </c:pt>
                <c:pt idx="1445">
                  <c:v>52.64</c:v>
                </c:pt>
                <c:pt idx="1446">
                  <c:v>52.45</c:v>
                </c:pt>
                <c:pt idx="1447">
                  <c:v>52.81</c:v>
                </c:pt>
                <c:pt idx="1448">
                  <c:v>52.75</c:v>
                </c:pt>
                <c:pt idx="1449">
                  <c:v>52.63</c:v>
                </c:pt>
                <c:pt idx="1450">
                  <c:v>52.59</c:v>
                </c:pt>
                <c:pt idx="1451">
                  <c:v>53.55</c:v>
                </c:pt>
                <c:pt idx="1452">
                  <c:v>54.7</c:v>
                </c:pt>
                <c:pt idx="1453">
                  <c:v>53.59</c:v>
                </c:pt>
                <c:pt idx="1454">
                  <c:v>52.81</c:v>
                </c:pt>
                <c:pt idx="1455">
                  <c:v>53.36</c:v>
                </c:pt>
                <c:pt idx="1456">
                  <c:v>53.93</c:v>
                </c:pt>
                <c:pt idx="1457">
                  <c:v>53.78</c:v>
                </c:pt>
                <c:pt idx="1458">
                  <c:v>53.31</c:v>
                </c:pt>
                <c:pt idx="1459">
                  <c:v>54.16</c:v>
                </c:pt>
                <c:pt idx="1460">
                  <c:v>55.97</c:v>
                </c:pt>
                <c:pt idx="1461">
                  <c:v>56.23</c:v>
                </c:pt>
                <c:pt idx="1462">
                  <c:v>56.66</c:v>
                </c:pt>
                <c:pt idx="1463">
                  <c:v>55.81</c:v>
                </c:pt>
                <c:pt idx="1464">
                  <c:v>55.54</c:v>
                </c:pt>
                <c:pt idx="1465">
                  <c:v>55.06</c:v>
                </c:pt>
                <c:pt idx="1466">
                  <c:v>54.18</c:v>
                </c:pt>
                <c:pt idx="1467">
                  <c:v>56.2</c:v>
                </c:pt>
                <c:pt idx="1468">
                  <c:v>56.54</c:v>
                </c:pt>
                <c:pt idx="1469">
                  <c:v>57.23</c:v>
                </c:pt>
                <c:pt idx="1470">
                  <c:v>56.35</c:v>
                </c:pt>
                <c:pt idx="1471">
                  <c:v>57.15</c:v>
                </c:pt>
                <c:pt idx="1472">
                  <c:v>57.24</c:v>
                </c:pt>
                <c:pt idx="1473">
                  <c:v>56.86</c:v>
                </c:pt>
                <c:pt idx="1474">
                  <c:v>56.8</c:v>
                </c:pt>
                <c:pt idx="1475">
                  <c:v>57.12</c:v>
                </c:pt>
                <c:pt idx="1476">
                  <c:v>56.77</c:v>
                </c:pt>
                <c:pt idx="1477">
                  <c:v>57.72</c:v>
                </c:pt>
                <c:pt idx="1478">
                  <c:v>57.05</c:v>
                </c:pt>
                <c:pt idx="1479">
                  <c:v>55.21</c:v>
                </c:pt>
                <c:pt idx="1480">
                  <c:v>57.11</c:v>
                </c:pt>
                <c:pt idx="1481">
                  <c:v>58.58</c:v>
                </c:pt>
                <c:pt idx="1482">
                  <c:v>57.77</c:v>
                </c:pt>
                <c:pt idx="1483">
                  <c:v>58.01</c:v>
                </c:pt>
                <c:pt idx="1484">
                  <c:v>58.41</c:v>
                </c:pt>
                <c:pt idx="1485">
                  <c:v>58.11</c:v>
                </c:pt>
                <c:pt idx="1486">
                  <c:v>55.17</c:v>
                </c:pt>
                <c:pt idx="1487">
                  <c:v>55.96</c:v>
                </c:pt>
                <c:pt idx="1488">
                  <c:v>56.1</c:v>
                </c:pt>
                <c:pt idx="1489">
                  <c:v>58.43</c:v>
                </c:pt>
                <c:pt idx="1490">
                  <c:v>58.43</c:v>
                </c:pt>
                <c:pt idx="1491">
                  <c:v>59.2</c:v>
                </c:pt>
                <c:pt idx="1492">
                  <c:v>59.02</c:v>
                </c:pt>
                <c:pt idx="1493">
                  <c:v>59.24</c:v>
                </c:pt>
                <c:pt idx="1494">
                  <c:v>58.76</c:v>
                </c:pt>
                <c:pt idx="1495">
                  <c:v>59.18</c:v>
                </c:pt>
                <c:pt idx="1496">
                  <c:v>60.07</c:v>
                </c:pt>
                <c:pt idx="1497">
                  <c:v>60.21</c:v>
                </c:pt>
                <c:pt idx="1498">
                  <c:v>60.94</c:v>
                </c:pt>
                <c:pt idx="1499">
                  <c:v>60.93</c:v>
                </c:pt>
                <c:pt idx="1500">
                  <c:v>61.22</c:v>
                </c:pt>
                <c:pt idx="1501">
                  <c:v>60.44</c:v>
                </c:pt>
                <c:pt idx="1502">
                  <c:v>60.52</c:v>
                </c:pt>
                <c:pt idx="1503">
                  <c:v>61.11</c:v>
                </c:pt>
                <c:pt idx="1504">
                  <c:v>61.68</c:v>
                </c:pt>
                <c:pt idx="1505">
                  <c:v>61.72</c:v>
                </c:pt>
                <c:pt idx="1506">
                  <c:v>61.68</c:v>
                </c:pt>
                <c:pt idx="1507">
                  <c:v>61.06</c:v>
                </c:pt>
                <c:pt idx="1508">
                  <c:v>61.18</c:v>
                </c:pt>
                <c:pt idx="1509">
                  <c:v>63.05</c:v>
                </c:pt>
                <c:pt idx="1510">
                  <c:v>63.27</c:v>
                </c:pt>
                <c:pt idx="1511">
                  <c:v>62.7</c:v>
                </c:pt>
                <c:pt idx="1512">
                  <c:v>59.61</c:v>
                </c:pt>
                <c:pt idx="1513">
                  <c:v>59.56</c:v>
                </c:pt>
                <c:pt idx="1514">
                  <c:v>59.04</c:v>
                </c:pt>
                <c:pt idx="1515">
                  <c:v>58.08</c:v>
                </c:pt>
                <c:pt idx="1516">
                  <c:v>58.23</c:v>
                </c:pt>
                <c:pt idx="1517">
                  <c:v>57.81</c:v>
                </c:pt>
                <c:pt idx="1518">
                  <c:v>58.52</c:v>
                </c:pt>
                <c:pt idx="1519">
                  <c:v>58.54</c:v>
                </c:pt>
                <c:pt idx="1520">
                  <c:v>58.34</c:v>
                </c:pt>
                <c:pt idx="1521">
                  <c:v>56.74</c:v>
                </c:pt>
                <c:pt idx="1522">
                  <c:v>55.59</c:v>
                </c:pt>
                <c:pt idx="1523">
                  <c:v>54.19</c:v>
                </c:pt>
                <c:pt idx="1524">
                  <c:v>53.14</c:v>
                </c:pt>
                <c:pt idx="1525">
                  <c:v>53.48</c:v>
                </c:pt>
                <c:pt idx="1526">
                  <c:v>53.33</c:v>
                </c:pt>
                <c:pt idx="1527">
                  <c:v>52.14</c:v>
                </c:pt>
                <c:pt idx="1528">
                  <c:v>51.56</c:v>
                </c:pt>
                <c:pt idx="1529">
                  <c:v>50.11</c:v>
                </c:pt>
                <c:pt idx="1530">
                  <c:v>49.61</c:v>
                </c:pt>
                <c:pt idx="1531">
                  <c:v>50.75</c:v>
                </c:pt>
                <c:pt idx="1532">
                  <c:v>50.95</c:v>
                </c:pt>
                <c:pt idx="1533">
                  <c:v>50.32</c:v>
                </c:pt>
                <c:pt idx="1534">
                  <c:v>49.57</c:v>
                </c:pt>
                <c:pt idx="1535">
                  <c:v>49.94</c:v>
                </c:pt>
                <c:pt idx="1536">
                  <c:v>51.17</c:v>
                </c:pt>
                <c:pt idx="1537">
                  <c:v>51.42</c:v>
                </c:pt>
                <c:pt idx="1538">
                  <c:v>52.05</c:v>
                </c:pt>
                <c:pt idx="1539">
                  <c:v>52.05</c:v>
                </c:pt>
                <c:pt idx="1540">
                  <c:v>53.29</c:v>
                </c:pt>
                <c:pt idx="1541">
                  <c:v>53.78</c:v>
                </c:pt>
                <c:pt idx="1542">
                  <c:v>53.38</c:v>
                </c:pt>
                <c:pt idx="1543">
                  <c:v>51.43</c:v>
                </c:pt>
                <c:pt idx="1544">
                  <c:v>49.9</c:v>
                </c:pt>
                <c:pt idx="1545">
                  <c:v>48.73</c:v>
                </c:pt>
                <c:pt idx="1546">
                  <c:v>47.09</c:v>
                </c:pt>
                <c:pt idx="1547">
                  <c:v>44.76</c:v>
                </c:pt>
                <c:pt idx="1548">
                  <c:v>46.75</c:v>
                </c:pt>
                <c:pt idx="1549">
                  <c:v>47.18</c:v>
                </c:pt>
                <c:pt idx="1550">
                  <c:v>46.78</c:v>
                </c:pt>
                <c:pt idx="1551">
                  <c:v>45.9</c:v>
                </c:pt>
                <c:pt idx="1552">
                  <c:v>41.28</c:v>
                </c:pt>
                <c:pt idx="1553">
                  <c:v>31.13</c:v>
                </c:pt>
                <c:pt idx="1554">
                  <c:v>34.36</c:v>
                </c:pt>
                <c:pt idx="1555">
                  <c:v>32.979999999999997</c:v>
                </c:pt>
                <c:pt idx="1556">
                  <c:v>31.5</c:v>
                </c:pt>
                <c:pt idx="1557">
                  <c:v>31.73</c:v>
                </c:pt>
                <c:pt idx="1558">
                  <c:v>28.7</c:v>
                </c:pt>
                <c:pt idx="1559">
                  <c:v>26.95</c:v>
                </c:pt>
                <c:pt idx="1560">
                  <c:v>20.37</c:v>
                </c:pt>
                <c:pt idx="1561">
                  <c:v>25.22</c:v>
                </c:pt>
                <c:pt idx="1562">
                  <c:v>22.43</c:v>
                </c:pt>
                <c:pt idx="1563">
                  <c:v>23.36</c:v>
                </c:pt>
                <c:pt idx="1564">
                  <c:v>24.01</c:v>
                </c:pt>
                <c:pt idx="1565">
                  <c:v>24.49</c:v>
                </c:pt>
                <c:pt idx="1566">
                  <c:v>22.6</c:v>
                </c:pt>
                <c:pt idx="1567">
                  <c:v>21.51</c:v>
                </c:pt>
                <c:pt idx="1568">
                  <c:v>20.09</c:v>
                </c:pt>
                <c:pt idx="1569">
                  <c:v>20.48</c:v>
                </c:pt>
                <c:pt idx="1570">
                  <c:v>20.309999999999999</c:v>
                </c:pt>
                <c:pt idx="1571">
                  <c:v>25.32</c:v>
                </c:pt>
                <c:pt idx="1572">
                  <c:v>28.34</c:v>
                </c:pt>
                <c:pt idx="1573">
                  <c:v>26.08</c:v>
                </c:pt>
                <c:pt idx="1574">
                  <c:v>23.63</c:v>
                </c:pt>
                <c:pt idx="1575">
                  <c:v>25.09</c:v>
                </c:pt>
                <c:pt idx="1576">
                  <c:v>22.76</c:v>
                </c:pt>
                <c:pt idx="1577">
                  <c:v>22.41</c:v>
                </c:pt>
                <c:pt idx="1578">
                  <c:v>20.11</c:v>
                </c:pt>
                <c:pt idx="1579">
                  <c:v>19.87</c:v>
                </c:pt>
                <c:pt idx="1580">
                  <c:v>19.87</c:v>
                </c:pt>
                <c:pt idx="1581">
                  <c:v>18.27</c:v>
                </c:pt>
                <c:pt idx="1582">
                  <c:v>13.78</c:v>
                </c:pt>
                <c:pt idx="1583">
                  <c:v>16.5</c:v>
                </c:pt>
                <c:pt idx="1584">
                  <c:v>16.940000000000001</c:v>
                </c:pt>
                <c:pt idx="1585">
                  <c:v>12.78</c:v>
                </c:pt>
                <c:pt idx="1586">
                  <c:v>12.34</c:v>
                </c:pt>
                <c:pt idx="1587">
                  <c:v>15.06</c:v>
                </c:pt>
                <c:pt idx="1588">
                  <c:v>18.84</c:v>
                </c:pt>
                <c:pt idx="1589">
                  <c:v>19.78</c:v>
                </c:pt>
                <c:pt idx="1590">
                  <c:v>20.39</c:v>
                </c:pt>
                <c:pt idx="1591">
                  <c:v>24.56</c:v>
                </c:pt>
                <c:pt idx="1592">
                  <c:v>23.99</c:v>
                </c:pt>
                <c:pt idx="1593">
                  <c:v>23.55</c:v>
                </c:pt>
                <c:pt idx="1594">
                  <c:v>24.74</c:v>
                </c:pt>
                <c:pt idx="1595">
                  <c:v>24.14</c:v>
                </c:pt>
                <c:pt idx="1596">
                  <c:v>25.78</c:v>
                </c:pt>
                <c:pt idx="1597">
                  <c:v>25.29</c:v>
                </c:pt>
                <c:pt idx="1598">
                  <c:v>27.56</c:v>
                </c:pt>
                <c:pt idx="1599">
                  <c:v>29.43</c:v>
                </c:pt>
                <c:pt idx="1600">
                  <c:v>31.82</c:v>
                </c:pt>
                <c:pt idx="1601">
                  <c:v>32.5</c:v>
                </c:pt>
                <c:pt idx="1602">
                  <c:v>33.49</c:v>
                </c:pt>
                <c:pt idx="1603">
                  <c:v>33.92</c:v>
                </c:pt>
                <c:pt idx="1604">
                  <c:v>33.25</c:v>
                </c:pt>
                <c:pt idx="1605">
                  <c:v>34.35</c:v>
                </c:pt>
                <c:pt idx="1606">
                  <c:v>32.81</c:v>
                </c:pt>
                <c:pt idx="1607">
                  <c:v>33.71</c:v>
                </c:pt>
                <c:pt idx="1608">
                  <c:v>35.49</c:v>
                </c:pt>
                <c:pt idx="1609">
                  <c:v>35.44</c:v>
                </c:pt>
                <c:pt idx="1610">
                  <c:v>36.81</c:v>
                </c:pt>
                <c:pt idx="1611">
                  <c:v>37.29</c:v>
                </c:pt>
                <c:pt idx="1612">
                  <c:v>37.409999999999997</c:v>
                </c:pt>
                <c:pt idx="1613">
                  <c:v>39.549999999999997</c:v>
                </c:pt>
                <c:pt idx="1614">
                  <c:v>38.19</c:v>
                </c:pt>
                <c:pt idx="1615">
                  <c:v>38.94</c:v>
                </c:pt>
                <c:pt idx="1616">
                  <c:v>39.6</c:v>
                </c:pt>
                <c:pt idx="1617">
                  <c:v>36.340000000000003</c:v>
                </c:pt>
                <c:pt idx="1618">
                  <c:v>36.26</c:v>
                </c:pt>
                <c:pt idx="1619">
                  <c:v>37.119999999999997</c:v>
                </c:pt>
                <c:pt idx="1620">
                  <c:v>38.380000000000003</c:v>
                </c:pt>
                <c:pt idx="1621">
                  <c:v>37.96</c:v>
                </c:pt>
                <c:pt idx="1622">
                  <c:v>38.840000000000003</c:v>
                </c:pt>
                <c:pt idx="1623">
                  <c:v>39.75</c:v>
                </c:pt>
                <c:pt idx="1624">
                  <c:v>40.46</c:v>
                </c:pt>
                <c:pt idx="1625">
                  <c:v>40.369999999999997</c:v>
                </c:pt>
                <c:pt idx="1626">
                  <c:v>38.01</c:v>
                </c:pt>
                <c:pt idx="1627">
                  <c:v>38.72</c:v>
                </c:pt>
                <c:pt idx="1628">
                  <c:v>38.49</c:v>
                </c:pt>
                <c:pt idx="1629">
                  <c:v>39.700000000000003</c:v>
                </c:pt>
                <c:pt idx="1630">
                  <c:v>39.270000000000003</c:v>
                </c:pt>
                <c:pt idx="1631">
                  <c:v>39.82</c:v>
                </c:pt>
                <c:pt idx="1632">
                  <c:v>40.65</c:v>
                </c:pt>
                <c:pt idx="1633">
                  <c:v>40.630000000000003</c:v>
                </c:pt>
                <c:pt idx="1634">
                  <c:v>40.619999999999997</c:v>
                </c:pt>
                <c:pt idx="1635">
                  <c:v>40.9</c:v>
                </c:pt>
                <c:pt idx="1636">
                  <c:v>39.619999999999997</c:v>
                </c:pt>
                <c:pt idx="1637">
                  <c:v>40.549999999999997</c:v>
                </c:pt>
                <c:pt idx="1638">
                  <c:v>40.1</c:v>
                </c:pt>
                <c:pt idx="1639">
                  <c:v>40.29</c:v>
                </c:pt>
                <c:pt idx="1640">
                  <c:v>41.2</c:v>
                </c:pt>
                <c:pt idx="1641">
                  <c:v>40.75</c:v>
                </c:pt>
                <c:pt idx="1642">
                  <c:v>40.590000000000003</c:v>
                </c:pt>
                <c:pt idx="1643">
                  <c:v>40.81</c:v>
                </c:pt>
                <c:pt idx="1644">
                  <c:v>41.96</c:v>
                </c:pt>
                <c:pt idx="1645">
                  <c:v>41.9</c:v>
                </c:pt>
                <c:pt idx="1646">
                  <c:v>41.07</c:v>
                </c:pt>
                <c:pt idx="1647">
                  <c:v>41.29</c:v>
                </c:pt>
                <c:pt idx="1648">
                  <c:v>41.6</c:v>
                </c:pt>
                <c:pt idx="1649">
                  <c:v>41.04</c:v>
                </c:pt>
                <c:pt idx="1650">
                  <c:v>41.27</c:v>
                </c:pt>
                <c:pt idx="1651">
                  <c:v>39.92</c:v>
                </c:pt>
                <c:pt idx="1652">
                  <c:v>40.270000000000003</c:v>
                </c:pt>
                <c:pt idx="1653">
                  <c:v>41.01</c:v>
                </c:pt>
                <c:pt idx="1654">
                  <c:v>41.7</c:v>
                </c:pt>
                <c:pt idx="1655">
                  <c:v>42.19</c:v>
                </c:pt>
                <c:pt idx="1656">
                  <c:v>41.95</c:v>
                </c:pt>
                <c:pt idx="1657">
                  <c:v>41.22</c:v>
                </c:pt>
                <c:pt idx="1658">
                  <c:v>41.94</c:v>
                </c:pt>
                <c:pt idx="1659">
                  <c:v>41.61</c:v>
                </c:pt>
                <c:pt idx="1660">
                  <c:v>42.67</c:v>
                </c:pt>
                <c:pt idx="1661">
                  <c:v>42.24</c:v>
                </c:pt>
                <c:pt idx="1662">
                  <c:v>42.01</c:v>
                </c:pt>
                <c:pt idx="1663">
                  <c:v>42.89</c:v>
                </c:pt>
                <c:pt idx="1664">
                  <c:v>42.89</c:v>
                </c:pt>
                <c:pt idx="1665">
                  <c:v>42.93</c:v>
                </c:pt>
                <c:pt idx="1666">
                  <c:v>42.58</c:v>
                </c:pt>
                <c:pt idx="1667">
                  <c:v>42.34</c:v>
                </c:pt>
                <c:pt idx="1668">
                  <c:v>42.62</c:v>
                </c:pt>
                <c:pt idx="1669">
                  <c:v>43.35</c:v>
                </c:pt>
                <c:pt idx="1670">
                  <c:v>43.39</c:v>
                </c:pt>
                <c:pt idx="1671">
                  <c:v>43.04</c:v>
                </c:pt>
                <c:pt idx="1672">
                  <c:v>42.97</c:v>
                </c:pt>
                <c:pt idx="1673">
                  <c:v>42.61</c:v>
                </c:pt>
                <c:pt idx="1674">
                  <c:v>42.76</c:v>
                </c:pt>
                <c:pt idx="1675">
                  <c:v>41.51</c:v>
                </c:pt>
                <c:pt idx="1676">
                  <c:v>41.37</c:v>
                </c:pt>
                <c:pt idx="1677">
                  <c:v>39.770000000000003</c:v>
                </c:pt>
                <c:pt idx="1678">
                  <c:v>36.76</c:v>
                </c:pt>
                <c:pt idx="1679">
                  <c:v>38.049999999999997</c:v>
                </c:pt>
                <c:pt idx="1680">
                  <c:v>37.299999999999997</c:v>
                </c:pt>
                <c:pt idx="1681">
                  <c:v>37.33</c:v>
                </c:pt>
                <c:pt idx="1682">
                  <c:v>37.26</c:v>
                </c:pt>
                <c:pt idx="1683">
                  <c:v>38.28</c:v>
                </c:pt>
                <c:pt idx="1684">
                  <c:v>40.159999999999997</c:v>
                </c:pt>
                <c:pt idx="1685">
                  <c:v>40.97</c:v>
                </c:pt>
                <c:pt idx="1686">
                  <c:v>41.11</c:v>
                </c:pt>
                <c:pt idx="1687">
                  <c:v>39.31</c:v>
                </c:pt>
                <c:pt idx="1688">
                  <c:v>39.6</c:v>
                </c:pt>
                <c:pt idx="1689">
                  <c:v>39.93</c:v>
                </c:pt>
                <c:pt idx="1690">
                  <c:v>40.31</c:v>
                </c:pt>
                <c:pt idx="1691">
                  <c:v>40.25</c:v>
                </c:pt>
                <c:pt idx="1692">
                  <c:v>40.6</c:v>
                </c:pt>
                <c:pt idx="1693">
                  <c:v>39.29</c:v>
                </c:pt>
                <c:pt idx="1694">
                  <c:v>40.22</c:v>
                </c:pt>
                <c:pt idx="1695">
                  <c:v>38.72</c:v>
                </c:pt>
                <c:pt idx="1696">
                  <c:v>37.049999999999997</c:v>
                </c:pt>
                <c:pt idx="1697">
                  <c:v>39.22</c:v>
                </c:pt>
                <c:pt idx="1698">
                  <c:v>40.67</c:v>
                </c:pt>
                <c:pt idx="1699">
                  <c:v>39.950000000000003</c:v>
                </c:pt>
                <c:pt idx="1700">
                  <c:v>41.19</c:v>
                </c:pt>
                <c:pt idx="1701">
                  <c:v>40.6</c:v>
                </c:pt>
                <c:pt idx="1702">
                  <c:v>39.43</c:v>
                </c:pt>
                <c:pt idx="1703">
                  <c:v>40.200000000000003</c:v>
                </c:pt>
                <c:pt idx="1704">
                  <c:v>41.04</c:v>
                </c:pt>
                <c:pt idx="1705">
                  <c:v>40.96</c:v>
                </c:pt>
                <c:pt idx="1706">
                  <c:v>40.880000000000003</c:v>
                </c:pt>
                <c:pt idx="1707">
                  <c:v>40.83</c:v>
                </c:pt>
                <c:pt idx="1708">
                  <c:v>41.46</c:v>
                </c:pt>
                <c:pt idx="1709">
                  <c:v>40.03</c:v>
                </c:pt>
                <c:pt idx="1710">
                  <c:v>40.64</c:v>
                </c:pt>
                <c:pt idx="1711">
                  <c:v>39.85</c:v>
                </c:pt>
                <c:pt idx="1712">
                  <c:v>38.56</c:v>
                </c:pt>
                <c:pt idx="1713">
                  <c:v>39.57</c:v>
                </c:pt>
                <c:pt idx="1714">
                  <c:v>37.39</c:v>
                </c:pt>
                <c:pt idx="1715">
                  <c:v>36.17</c:v>
                </c:pt>
                <c:pt idx="1716">
                  <c:v>35.79</c:v>
                </c:pt>
                <c:pt idx="1717">
                  <c:v>36.81</c:v>
                </c:pt>
                <c:pt idx="1718">
                  <c:v>37.659999999999997</c:v>
                </c:pt>
                <c:pt idx="1719">
                  <c:v>39.15</c:v>
                </c:pt>
                <c:pt idx="1720">
                  <c:v>38.79</c:v>
                </c:pt>
                <c:pt idx="1721">
                  <c:v>37.14</c:v>
                </c:pt>
                <c:pt idx="1722">
                  <c:v>40.29</c:v>
                </c:pt>
                <c:pt idx="1723">
                  <c:v>41.36</c:v>
                </c:pt>
                <c:pt idx="1724">
                  <c:v>41.45</c:v>
                </c:pt>
                <c:pt idx="1725">
                  <c:v>41.12</c:v>
                </c:pt>
                <c:pt idx="1726">
                  <c:v>40.130000000000003</c:v>
                </c:pt>
                <c:pt idx="1727">
                  <c:v>41.34</c:v>
                </c:pt>
                <c:pt idx="1728">
                  <c:v>41.43</c:v>
                </c:pt>
                <c:pt idx="1729">
                  <c:v>41.82</c:v>
                </c:pt>
                <c:pt idx="1730">
                  <c:v>41.74</c:v>
                </c:pt>
                <c:pt idx="1731">
                  <c:v>42.15</c:v>
                </c:pt>
                <c:pt idx="1732">
                  <c:v>43.06</c:v>
                </c:pt>
                <c:pt idx="1733">
                  <c:v>44.91</c:v>
                </c:pt>
                <c:pt idx="1734">
                  <c:v>45.71</c:v>
                </c:pt>
                <c:pt idx="1735">
                  <c:v>45.53</c:v>
                </c:pt>
                <c:pt idx="1736">
                  <c:v>45.34</c:v>
                </c:pt>
                <c:pt idx="1737">
                  <c:v>44.55</c:v>
                </c:pt>
                <c:pt idx="1738">
                  <c:v>45.28</c:v>
                </c:pt>
                <c:pt idx="1739">
                  <c:v>45.64</c:v>
                </c:pt>
                <c:pt idx="1740">
                  <c:v>46.26</c:v>
                </c:pt>
                <c:pt idx="1741">
                  <c:v>45.76</c:v>
                </c:pt>
                <c:pt idx="1742">
                  <c:v>45.6</c:v>
                </c:pt>
                <c:pt idx="1743">
                  <c:v>45.52</c:v>
                </c:pt>
                <c:pt idx="1744">
                  <c:v>46.78</c:v>
                </c:pt>
                <c:pt idx="1745">
                  <c:v>46.57</c:v>
                </c:pt>
                <c:pt idx="1746">
                  <c:v>46.99</c:v>
                </c:pt>
                <c:pt idx="1747">
                  <c:v>47.62</c:v>
                </c:pt>
                <c:pt idx="1748">
                  <c:v>47.82</c:v>
                </c:pt>
                <c:pt idx="1749">
                  <c:v>48.36</c:v>
                </c:pt>
                <c:pt idx="1750">
                  <c:v>49.1</c:v>
                </c:pt>
                <c:pt idx="1751">
                  <c:v>47.74</c:v>
                </c:pt>
                <c:pt idx="1752">
                  <c:v>47.02</c:v>
                </c:pt>
                <c:pt idx="1753">
                  <c:v>48.12</c:v>
                </c:pt>
                <c:pt idx="1754">
                  <c:v>48.23</c:v>
                </c:pt>
                <c:pt idx="1755">
                  <c:v>47.62</c:v>
                </c:pt>
                <c:pt idx="1756">
                  <c:v>48</c:v>
                </c:pt>
                <c:pt idx="1757">
                  <c:v>48.4</c:v>
                </c:pt>
                <c:pt idx="1758">
                  <c:v>48.52</c:v>
                </c:pt>
                <c:pt idx="1759">
                  <c:v>47.62</c:v>
                </c:pt>
                <c:pt idx="1760">
                  <c:v>49.93</c:v>
                </c:pt>
                <c:pt idx="1761">
                  <c:v>50.63</c:v>
                </c:pt>
                <c:pt idx="1762">
                  <c:v>50.83</c:v>
                </c:pt>
                <c:pt idx="1763">
                  <c:v>52.24</c:v>
                </c:pt>
                <c:pt idx="1764">
                  <c:v>52.25</c:v>
                </c:pt>
                <c:pt idx="1765">
                  <c:v>53.21</c:v>
                </c:pt>
                <c:pt idx="1766">
                  <c:v>52.91</c:v>
                </c:pt>
                <c:pt idx="1767">
                  <c:v>53.57</c:v>
                </c:pt>
                <c:pt idx="1768">
                  <c:v>52.36</c:v>
                </c:pt>
                <c:pt idx="1769">
                  <c:v>52.98</c:v>
                </c:pt>
                <c:pt idx="1770">
                  <c:v>53.24</c:v>
                </c:pt>
                <c:pt idx="1771">
                  <c:v>53.13</c:v>
                </c:pt>
                <c:pt idx="1772">
                  <c:v>52.27</c:v>
                </c:pt>
                <c:pt idx="1773">
                  <c:v>52.77</c:v>
                </c:pt>
                <c:pt idx="1774">
                  <c:v>52.61</c:v>
                </c:pt>
                <c:pt idx="1775">
                  <c:v>52.85</c:v>
                </c:pt>
                <c:pt idx="1776">
                  <c:v>52.34</c:v>
                </c:pt>
                <c:pt idx="1777">
                  <c:v>52.2</c:v>
                </c:pt>
                <c:pt idx="1778">
                  <c:v>53.55</c:v>
                </c:pt>
                <c:pt idx="1779">
                  <c:v>54.76</c:v>
                </c:pt>
                <c:pt idx="1780">
                  <c:v>55.69</c:v>
                </c:pt>
                <c:pt idx="1781">
                  <c:v>56.23</c:v>
                </c:pt>
                <c:pt idx="1782">
                  <c:v>56.85</c:v>
                </c:pt>
                <c:pt idx="1783">
                  <c:v>57.97</c:v>
                </c:pt>
                <c:pt idx="1784">
                  <c:v>58.36</c:v>
                </c:pt>
                <c:pt idx="1785">
                  <c:v>58.68</c:v>
                </c:pt>
                <c:pt idx="1786">
                  <c:v>58.24</c:v>
                </c:pt>
                <c:pt idx="1787">
                  <c:v>59.47</c:v>
                </c:pt>
                <c:pt idx="1788">
                  <c:v>60.05</c:v>
                </c:pt>
                <c:pt idx="1789">
                  <c:v>61.14</c:v>
                </c:pt>
                <c:pt idx="1790">
                  <c:v>60.52</c:v>
                </c:pt>
                <c:pt idx="1791">
                  <c:v>59.24</c:v>
                </c:pt>
                <c:pt idx="1792">
                  <c:v>61.49</c:v>
                </c:pt>
                <c:pt idx="1793">
                  <c:v>61.67</c:v>
                </c:pt>
                <c:pt idx="1794">
                  <c:v>63.22</c:v>
                </c:pt>
                <c:pt idx="1795">
                  <c:v>63.53</c:v>
                </c:pt>
                <c:pt idx="1796">
                  <c:v>61.5</c:v>
                </c:pt>
                <c:pt idx="1797">
                  <c:v>60.64</c:v>
                </c:pt>
                <c:pt idx="1798">
                  <c:v>59.75</c:v>
                </c:pt>
                <c:pt idx="1799">
                  <c:v>61.28</c:v>
                </c:pt>
                <c:pt idx="1800">
                  <c:v>63.83</c:v>
                </c:pt>
                <c:pt idx="1801">
                  <c:v>66.09</c:v>
                </c:pt>
                <c:pt idx="1802">
                  <c:v>65.05</c:v>
                </c:pt>
                <c:pt idx="1803">
                  <c:v>64.010000000000005</c:v>
                </c:pt>
                <c:pt idx="1804">
                  <c:v>64.44</c:v>
                </c:pt>
                <c:pt idx="1805">
                  <c:v>66.02</c:v>
                </c:pt>
                <c:pt idx="1806">
                  <c:v>65.61</c:v>
                </c:pt>
                <c:pt idx="1807">
                  <c:v>65.39</c:v>
                </c:pt>
                <c:pt idx="1808">
                  <c:v>64.8</c:v>
                </c:pt>
                <c:pt idx="1809">
                  <c:v>64.599999999999994</c:v>
                </c:pt>
                <c:pt idx="1810">
                  <c:v>60</c:v>
                </c:pt>
                <c:pt idx="1811">
                  <c:v>61.42</c:v>
                </c:pt>
                <c:pt idx="1812">
                  <c:v>61.55</c:v>
                </c:pt>
                <c:pt idx="1813">
                  <c:v>57.76</c:v>
                </c:pt>
                <c:pt idx="1814">
                  <c:v>61.18</c:v>
                </c:pt>
                <c:pt idx="1815">
                  <c:v>58.56</c:v>
                </c:pt>
                <c:pt idx="1816">
                  <c:v>60.97</c:v>
                </c:pt>
                <c:pt idx="1817">
                  <c:v>61.56</c:v>
                </c:pt>
                <c:pt idx="1818">
                  <c:v>60.55</c:v>
                </c:pt>
                <c:pt idx="1819">
                  <c:v>59.16</c:v>
                </c:pt>
                <c:pt idx="1820">
                  <c:v>61.45</c:v>
                </c:pt>
                <c:pt idx="1821">
                  <c:v>58.65</c:v>
                </c:pt>
                <c:pt idx="1822">
                  <c:v>59.33</c:v>
                </c:pt>
                <c:pt idx="1823">
                  <c:v>59.77</c:v>
                </c:pt>
                <c:pt idx="1824">
                  <c:v>59.6</c:v>
                </c:pt>
                <c:pt idx="1825">
                  <c:v>59.32</c:v>
                </c:pt>
                <c:pt idx="1826">
                  <c:v>59.7</c:v>
                </c:pt>
                <c:pt idx="1827">
                  <c:v>60.18</c:v>
                </c:pt>
                <c:pt idx="1828">
                  <c:v>63.15</c:v>
                </c:pt>
                <c:pt idx="1829">
                  <c:v>63.46</c:v>
                </c:pt>
                <c:pt idx="1830">
                  <c:v>63.13</c:v>
                </c:pt>
                <c:pt idx="1831">
                  <c:v>63.38</c:v>
                </c:pt>
                <c:pt idx="1832">
                  <c:v>62.44</c:v>
                </c:pt>
                <c:pt idx="1833">
                  <c:v>61.35</c:v>
                </c:pt>
                <c:pt idx="1834">
                  <c:v>61.43</c:v>
                </c:pt>
                <c:pt idx="1835">
                  <c:v>62.14</c:v>
                </c:pt>
                <c:pt idx="1836">
                  <c:v>61.91</c:v>
                </c:pt>
                <c:pt idx="1837">
                  <c:v>62.94</c:v>
                </c:pt>
                <c:pt idx="1838">
                  <c:v>63.86</c:v>
                </c:pt>
                <c:pt idx="1839">
                  <c:v>65.010000000000005</c:v>
                </c:pt>
                <c:pt idx="1840">
                  <c:v>63.58</c:v>
                </c:pt>
                <c:pt idx="1841">
                  <c:v>64.489999999999995</c:v>
                </c:pt>
                <c:pt idx="1842">
                  <c:v>65.69</c:v>
                </c:pt>
                <c:pt idx="1843">
                  <c:v>65.63</c:v>
                </c:pt>
                <c:pt idx="1844">
                  <c:v>64.709999999999994</c:v>
                </c:pt>
                <c:pt idx="1845">
                  <c:v>64.900000000000006</c:v>
                </c:pt>
                <c:pt idx="1846">
                  <c:v>64.92</c:v>
                </c:pt>
                <c:pt idx="1847">
                  <c:v>65.28</c:v>
                </c:pt>
                <c:pt idx="1848">
                  <c:v>66.08</c:v>
                </c:pt>
                <c:pt idx="1849">
                  <c:v>63.82</c:v>
                </c:pt>
                <c:pt idx="1850">
                  <c:v>65.37</c:v>
                </c:pt>
                <c:pt idx="1851">
                  <c:v>66.27</c:v>
                </c:pt>
                <c:pt idx="1852">
                  <c:v>65.489999999999995</c:v>
                </c:pt>
                <c:pt idx="1853">
                  <c:v>63.36</c:v>
                </c:pt>
                <c:pt idx="1854">
                  <c:v>62.05</c:v>
                </c:pt>
                <c:pt idx="1855">
                  <c:v>63.58</c:v>
                </c:pt>
                <c:pt idx="1856">
                  <c:v>66.05</c:v>
                </c:pt>
                <c:pt idx="1857">
                  <c:v>66.069999999999993</c:v>
                </c:pt>
                <c:pt idx="1858">
                  <c:v>66.209999999999994</c:v>
                </c:pt>
                <c:pt idx="1859">
                  <c:v>66.849999999999994</c:v>
                </c:pt>
                <c:pt idx="1860">
                  <c:v>66.319999999999993</c:v>
                </c:pt>
                <c:pt idx="1861">
                  <c:v>67.72</c:v>
                </c:pt>
                <c:pt idx="1862">
                  <c:v>68.83</c:v>
                </c:pt>
                <c:pt idx="1863">
                  <c:v>68.81</c:v>
                </c:pt>
                <c:pt idx="1864">
                  <c:v>69.62</c:v>
                </c:pt>
                <c:pt idx="1865">
                  <c:v>69.23</c:v>
                </c:pt>
                <c:pt idx="1866">
                  <c:v>70.05</c:v>
                </c:pt>
                <c:pt idx="1867">
                  <c:v>69.959999999999994</c:v>
                </c:pt>
                <c:pt idx="1868">
                  <c:v>70.290000000000006</c:v>
                </c:pt>
                <c:pt idx="1869">
                  <c:v>70.91</c:v>
                </c:pt>
                <c:pt idx="1870">
                  <c:v>70.88</c:v>
                </c:pt>
                <c:pt idx="1871">
                  <c:v>72.12</c:v>
                </c:pt>
                <c:pt idx="1872">
                  <c:v>72.150000000000006</c:v>
                </c:pt>
                <c:pt idx="1873">
                  <c:v>71.040000000000006</c:v>
                </c:pt>
                <c:pt idx="1874">
                  <c:v>71.64</c:v>
                </c:pt>
                <c:pt idx="1875">
                  <c:v>73.66</c:v>
                </c:pt>
                <c:pt idx="1876">
                  <c:v>73.06</c:v>
                </c:pt>
                <c:pt idx="1877">
                  <c:v>73.08</c:v>
                </c:pt>
                <c:pt idx="1878">
                  <c:v>73.3</c:v>
                </c:pt>
                <c:pt idx="1879">
                  <c:v>74.05</c:v>
                </c:pt>
                <c:pt idx="1880">
                  <c:v>72.91</c:v>
                </c:pt>
                <c:pt idx="1881">
                  <c:v>72.98</c:v>
                </c:pt>
                <c:pt idx="1882">
                  <c:v>73.47</c:v>
                </c:pt>
                <c:pt idx="1883">
                  <c:v>75.23</c:v>
                </c:pt>
                <c:pt idx="1884">
                  <c:v>75.16</c:v>
                </c:pt>
                <c:pt idx="1885">
                  <c:v>73.37</c:v>
                </c:pt>
                <c:pt idx="1886">
                  <c:v>72.2</c:v>
                </c:pt>
                <c:pt idx="1887">
                  <c:v>72.94</c:v>
                </c:pt>
                <c:pt idx="1888">
                  <c:v>74.56</c:v>
                </c:pt>
                <c:pt idx="1889">
                  <c:v>74.099999999999994</c:v>
                </c:pt>
                <c:pt idx="1890">
                  <c:v>75.25</c:v>
                </c:pt>
                <c:pt idx="1891">
                  <c:v>73.13</c:v>
                </c:pt>
                <c:pt idx="1892">
                  <c:v>71.650000000000006</c:v>
                </c:pt>
                <c:pt idx="1893">
                  <c:v>71.81</c:v>
                </c:pt>
                <c:pt idx="1894">
                  <c:v>66.42</c:v>
                </c:pt>
                <c:pt idx="1895">
                  <c:v>67.42</c:v>
                </c:pt>
                <c:pt idx="1896">
                  <c:v>70.3</c:v>
                </c:pt>
                <c:pt idx="1897">
                  <c:v>71.91</c:v>
                </c:pt>
                <c:pt idx="1898">
                  <c:v>72.069999999999993</c:v>
                </c:pt>
                <c:pt idx="1899">
                  <c:v>71.91</c:v>
                </c:pt>
                <c:pt idx="1900">
                  <c:v>71.650000000000006</c:v>
                </c:pt>
                <c:pt idx="1901">
                  <c:v>72.39</c:v>
                </c:pt>
                <c:pt idx="1902">
                  <c:v>73.62</c:v>
                </c:pt>
                <c:pt idx="1903">
                  <c:v>73.95</c:v>
                </c:pt>
                <c:pt idx="1904">
                  <c:v>71.260000000000005</c:v>
                </c:pt>
                <c:pt idx="1905">
                  <c:v>70.56</c:v>
                </c:pt>
                <c:pt idx="1906">
                  <c:v>68.150000000000006</c:v>
                </c:pt>
                <c:pt idx="1907">
                  <c:v>69.09</c:v>
                </c:pt>
                <c:pt idx="1908">
                  <c:v>68.28</c:v>
                </c:pt>
                <c:pt idx="1909">
                  <c:v>66.48</c:v>
                </c:pt>
                <c:pt idx="1910">
                  <c:v>68.290000000000006</c:v>
                </c:pt>
                <c:pt idx="1911">
                  <c:v>69.25</c:v>
                </c:pt>
                <c:pt idx="1912">
                  <c:v>69.09</c:v>
                </c:pt>
                <c:pt idx="1913">
                  <c:v>68.44</c:v>
                </c:pt>
                <c:pt idx="1914">
                  <c:v>67.290000000000006</c:v>
                </c:pt>
                <c:pt idx="1915">
                  <c:v>66.59</c:v>
                </c:pt>
                <c:pt idx="1916">
                  <c:v>65.459999999999994</c:v>
                </c:pt>
                <c:pt idx="1917">
                  <c:v>63.69</c:v>
                </c:pt>
                <c:pt idx="1918">
                  <c:v>62.32</c:v>
                </c:pt>
                <c:pt idx="1919">
                  <c:v>65.64</c:v>
                </c:pt>
                <c:pt idx="1920">
                  <c:v>67.540000000000006</c:v>
                </c:pt>
                <c:pt idx="1921">
                  <c:v>68.36</c:v>
                </c:pt>
                <c:pt idx="1922">
                  <c:v>67.42</c:v>
                </c:pt>
                <c:pt idx="1923">
                  <c:v>68.739999999999995</c:v>
                </c:pt>
                <c:pt idx="1924">
                  <c:v>69.209999999999994</c:v>
                </c:pt>
                <c:pt idx="1925">
                  <c:v>68.5</c:v>
                </c:pt>
                <c:pt idx="1926">
                  <c:v>68.59</c:v>
                </c:pt>
                <c:pt idx="1927">
                  <c:v>69.989999999999995</c:v>
                </c:pt>
                <c:pt idx="1928">
                  <c:v>69.290000000000006</c:v>
                </c:pt>
                <c:pt idx="1929">
                  <c:v>68.349999999999994</c:v>
                </c:pt>
                <c:pt idx="1930">
                  <c:v>69.3</c:v>
                </c:pt>
                <c:pt idx="1931">
                  <c:v>68.14</c:v>
                </c:pt>
                <c:pt idx="1932">
                  <c:v>69.72</c:v>
                </c:pt>
                <c:pt idx="1933">
                  <c:v>70.45</c:v>
                </c:pt>
                <c:pt idx="1934">
                  <c:v>70.459999999999994</c:v>
                </c:pt>
                <c:pt idx="1935">
                  <c:v>72.61</c:v>
                </c:pt>
                <c:pt idx="1936">
                  <c:v>72.61</c:v>
                </c:pt>
                <c:pt idx="1937">
                  <c:v>71.97</c:v>
                </c:pt>
                <c:pt idx="1938">
                  <c:v>70.290000000000006</c:v>
                </c:pt>
                <c:pt idx="1939">
                  <c:v>70.56</c:v>
                </c:pt>
                <c:pt idx="1940">
                  <c:v>72.23</c:v>
                </c:pt>
                <c:pt idx="1941">
                  <c:v>73.3</c:v>
                </c:pt>
                <c:pt idx="1942">
                  <c:v>73.98</c:v>
                </c:pt>
                <c:pt idx="1943">
                  <c:v>75.45</c:v>
                </c:pt>
                <c:pt idx="1944">
                  <c:v>75.290000000000006</c:v>
                </c:pt>
                <c:pt idx="1945">
                  <c:v>74.83</c:v>
                </c:pt>
                <c:pt idx="1946">
                  <c:v>75.03</c:v>
                </c:pt>
                <c:pt idx="1947">
                  <c:v>75.88</c:v>
                </c:pt>
                <c:pt idx="1948">
                  <c:v>77.62</c:v>
                </c:pt>
                <c:pt idx="1949">
                  <c:v>78.930000000000007</c:v>
                </c:pt>
                <c:pt idx="1950">
                  <c:v>77.430000000000007</c:v>
                </c:pt>
                <c:pt idx="1951">
                  <c:v>78.3</c:v>
                </c:pt>
                <c:pt idx="1952">
                  <c:v>79.349999999999994</c:v>
                </c:pt>
                <c:pt idx="1953">
                  <c:v>80.52</c:v>
                </c:pt>
                <c:pt idx="1954">
                  <c:v>80.64</c:v>
                </c:pt>
                <c:pt idx="1955">
                  <c:v>80.44</c:v>
                </c:pt>
                <c:pt idx="1956">
                  <c:v>81.31</c:v>
                </c:pt>
                <c:pt idx="1957">
                  <c:v>82.28</c:v>
                </c:pt>
                <c:pt idx="1958">
                  <c:v>82.44</c:v>
                </c:pt>
                <c:pt idx="1959">
                  <c:v>82.96</c:v>
                </c:pt>
                <c:pt idx="1960">
                  <c:v>83.87</c:v>
                </c:pt>
                <c:pt idx="1961">
                  <c:v>82.5</c:v>
                </c:pt>
                <c:pt idx="1962">
                  <c:v>83.76</c:v>
                </c:pt>
                <c:pt idx="1963">
                  <c:v>83.76</c:v>
                </c:pt>
                <c:pt idx="1964">
                  <c:v>84.65</c:v>
                </c:pt>
                <c:pt idx="1965">
                  <c:v>82.66</c:v>
                </c:pt>
                <c:pt idx="1966">
                  <c:v>82.81</c:v>
                </c:pt>
                <c:pt idx="1967">
                  <c:v>83.57</c:v>
                </c:pt>
                <c:pt idx="1968">
                  <c:v>84.05</c:v>
                </c:pt>
                <c:pt idx="1969">
                  <c:v>83.91</c:v>
                </c:pt>
                <c:pt idx="1970">
                  <c:v>80.86</c:v>
                </c:pt>
                <c:pt idx="1971">
                  <c:v>78.81</c:v>
                </c:pt>
                <c:pt idx="1972">
                  <c:v>81.27</c:v>
                </c:pt>
                <c:pt idx="1973">
                  <c:v>81.93</c:v>
                </c:pt>
                <c:pt idx="1974">
                  <c:v>84.15</c:v>
                </c:pt>
                <c:pt idx="1975">
                  <c:v>81.34</c:v>
                </c:pt>
                <c:pt idx="1976">
                  <c:v>81.59</c:v>
                </c:pt>
                <c:pt idx="1977">
                  <c:v>80.790000000000006</c:v>
                </c:pt>
                <c:pt idx="1978">
                  <c:v>80.88</c:v>
                </c:pt>
                <c:pt idx="1979">
                  <c:v>80.760000000000005</c:v>
                </c:pt>
                <c:pt idx="1980">
                  <c:v>78.36</c:v>
                </c:pt>
                <c:pt idx="1981">
                  <c:v>79.010000000000005</c:v>
                </c:pt>
                <c:pt idx="1982">
                  <c:v>76.099999999999994</c:v>
                </c:pt>
                <c:pt idx="1983">
                  <c:v>76.75</c:v>
                </c:pt>
                <c:pt idx="1984">
                  <c:v>78.5</c:v>
                </c:pt>
                <c:pt idx="1985">
                  <c:v>78.39</c:v>
                </c:pt>
                <c:pt idx="1986">
                  <c:v>68.150000000000006</c:v>
                </c:pt>
                <c:pt idx="1987">
                  <c:v>69.95</c:v>
                </c:pt>
                <c:pt idx="1988">
                  <c:v>66.180000000000007</c:v>
                </c:pt>
                <c:pt idx="1989">
                  <c:v>65.569999999999993</c:v>
                </c:pt>
                <c:pt idx="1990">
                  <c:v>66.5</c:v>
                </c:pt>
                <c:pt idx="1991">
                  <c:v>66.260000000000005</c:v>
                </c:pt>
                <c:pt idx="1992">
                  <c:v>69.489999999999995</c:v>
                </c:pt>
                <c:pt idx="1993">
                  <c:v>72.05</c:v>
                </c:pt>
                <c:pt idx="1994">
                  <c:v>72.36</c:v>
                </c:pt>
                <c:pt idx="1995">
                  <c:v>70.94</c:v>
                </c:pt>
                <c:pt idx="1996">
                  <c:v>71.67</c:v>
                </c:pt>
                <c:pt idx="1997">
                  <c:v>71.290000000000006</c:v>
                </c:pt>
                <c:pt idx="1998">
                  <c:v>70.73</c:v>
                </c:pt>
                <c:pt idx="1999">
                  <c:v>70.87</c:v>
                </c:pt>
                <c:pt idx="2000">
                  <c:v>72.38</c:v>
                </c:pt>
                <c:pt idx="2001">
                  <c:v>70.86</c:v>
                </c:pt>
                <c:pt idx="2002">
                  <c:v>68.23</c:v>
                </c:pt>
                <c:pt idx="2003">
                  <c:v>71.12</c:v>
                </c:pt>
                <c:pt idx="2004">
                  <c:v>72.760000000000005</c:v>
                </c:pt>
                <c:pt idx="2005">
                  <c:v>73.790000000000006</c:v>
                </c:pt>
                <c:pt idx="2006">
                  <c:v>75.569999999999993</c:v>
                </c:pt>
                <c:pt idx="2007">
                  <c:v>75.98</c:v>
                </c:pt>
                <c:pt idx="2008">
                  <c:v>76.56</c:v>
                </c:pt>
                <c:pt idx="2009">
                  <c:v>76.989999999999995</c:v>
                </c:pt>
                <c:pt idx="2010">
                  <c:v>75.209999999999994</c:v>
                </c:pt>
                <c:pt idx="2011">
                  <c:v>76.08</c:v>
                </c:pt>
                <c:pt idx="2012">
                  <c:v>76.989999999999995</c:v>
                </c:pt>
                <c:pt idx="2013">
                  <c:v>77.849999999999994</c:v>
                </c:pt>
                <c:pt idx="2014">
                  <c:v>79.459999999999994</c:v>
                </c:pt>
                <c:pt idx="2015">
                  <c:v>78.900000000000006</c:v>
                </c:pt>
                <c:pt idx="2016">
                  <c:v>78.23</c:v>
                </c:pt>
                <c:pt idx="2017">
                  <c:v>81.22</c:v>
                </c:pt>
                <c:pt idx="2018">
                  <c:v>82.64</c:v>
                </c:pt>
                <c:pt idx="2019">
                  <c:v>82.12</c:v>
                </c:pt>
                <c:pt idx="2020">
                  <c:v>83.82</c:v>
                </c:pt>
                <c:pt idx="2021">
                  <c:v>85.43</c:v>
                </c:pt>
                <c:pt idx="2022">
                  <c:v>86.96</c:v>
                </c:pt>
                <c:pt idx="2023">
                  <c:v>86.9</c:v>
                </c:pt>
                <c:pt idx="2024">
                  <c:v>85.14</c:v>
                </c:pt>
                <c:pt idx="2025">
                  <c:v>83.31</c:v>
                </c:pt>
                <c:pt idx="2026">
                  <c:v>85.6</c:v>
                </c:pt>
                <c:pt idx="2027">
                  <c:v>87.35</c:v>
                </c:pt>
                <c:pt idx="2028">
                  <c:v>86.61</c:v>
                </c:pt>
                <c:pt idx="2029">
                  <c:v>86.82</c:v>
                </c:pt>
                <c:pt idx="2030">
                  <c:v>88.15</c:v>
                </c:pt>
                <c:pt idx="2031">
                  <c:v>88.2</c:v>
                </c:pt>
                <c:pt idx="2032">
                  <c:v>88.26</c:v>
                </c:pt>
                <c:pt idx="2033">
                  <c:v>90.27</c:v>
                </c:pt>
                <c:pt idx="2034">
                  <c:v>92.31</c:v>
                </c:pt>
                <c:pt idx="2035">
                  <c:v>91.32</c:v>
                </c:pt>
                <c:pt idx="2036">
                  <c:v>89.36</c:v>
                </c:pt>
                <c:pt idx="2037">
                  <c:v>89.66</c:v>
                </c:pt>
                <c:pt idx="2038">
                  <c:v>89.88</c:v>
                </c:pt>
                <c:pt idx="2039">
                  <c:v>93.1</c:v>
                </c:pt>
                <c:pt idx="2040">
                  <c:v>95.46</c:v>
                </c:pt>
                <c:pt idx="2041">
                  <c:v>92.07</c:v>
                </c:pt>
                <c:pt idx="2042">
                  <c:v>93.66</c:v>
                </c:pt>
                <c:pt idx="2043">
                  <c:v>91.76</c:v>
                </c:pt>
                <c:pt idx="2044">
                  <c:v>91.07</c:v>
                </c:pt>
                <c:pt idx="2045">
                  <c:v>92.35</c:v>
                </c:pt>
                <c:pt idx="2046">
                  <c:v>92.1</c:v>
                </c:pt>
                <c:pt idx="2047">
                  <c:v>92.81</c:v>
                </c:pt>
                <c:pt idx="2048">
                  <c:v>91.59</c:v>
                </c:pt>
                <c:pt idx="2049">
                  <c:v>95.72</c:v>
                </c:pt>
                <c:pt idx="2050">
                  <c:v>103.41</c:v>
                </c:pt>
                <c:pt idx="2051">
                  <c:v>110.6</c:v>
                </c:pt>
                <c:pt idx="2052">
                  <c:v>107.67</c:v>
                </c:pt>
                <c:pt idx="2053">
                  <c:v>115.68</c:v>
                </c:pt>
                <c:pt idx="2054">
                  <c:v>119.4</c:v>
                </c:pt>
                <c:pt idx="2055">
                  <c:v>123.7</c:v>
                </c:pt>
                <c:pt idx="2056">
                  <c:v>108.7</c:v>
                </c:pt>
                <c:pt idx="2057">
                  <c:v>106.02</c:v>
                </c:pt>
                <c:pt idx="2058">
                  <c:v>109.33</c:v>
                </c:pt>
                <c:pt idx="2059">
                  <c:v>103.01</c:v>
                </c:pt>
                <c:pt idx="2060">
                  <c:v>96.44</c:v>
                </c:pt>
                <c:pt idx="2061">
                  <c:v>95.04</c:v>
                </c:pt>
                <c:pt idx="2062">
                  <c:v>102.98</c:v>
                </c:pt>
                <c:pt idx="2063">
                  <c:v>104.7</c:v>
                </c:pt>
                <c:pt idx="2064">
                  <c:v>112.12</c:v>
                </c:pt>
                <c:pt idx="2065">
                  <c:v>111.76</c:v>
                </c:pt>
                <c:pt idx="2066">
                  <c:v>114.93</c:v>
                </c:pt>
                <c:pt idx="2067">
                  <c:v>112.34</c:v>
                </c:pt>
                <c:pt idx="2068">
                  <c:v>113.9</c:v>
                </c:pt>
                <c:pt idx="2069">
                  <c:v>105.96</c:v>
                </c:pt>
                <c:pt idx="2070">
                  <c:v>104.24</c:v>
                </c:pt>
                <c:pt idx="2071">
                  <c:v>107.82</c:v>
                </c:pt>
                <c:pt idx="2072">
                  <c:v>100.28</c:v>
                </c:pt>
                <c:pt idx="2073">
                  <c:v>99.27</c:v>
                </c:pt>
                <c:pt idx="2074">
                  <c:v>103.28</c:v>
                </c:pt>
                <c:pt idx="2075">
                  <c:v>101.96</c:v>
                </c:pt>
                <c:pt idx="2076">
                  <c:v>96.23</c:v>
                </c:pt>
                <c:pt idx="2077">
                  <c:v>96.03</c:v>
                </c:pt>
                <c:pt idx="2078">
                  <c:v>98.26</c:v>
                </c:pt>
                <c:pt idx="2079">
                  <c:v>94.29</c:v>
                </c:pt>
                <c:pt idx="2080">
                  <c:v>100.6</c:v>
                </c:pt>
                <c:pt idx="2081">
                  <c:v>104.25</c:v>
                </c:pt>
                <c:pt idx="2082">
                  <c:v>106.95</c:v>
                </c:pt>
                <c:pt idx="2083">
                  <c:v>108.21</c:v>
                </c:pt>
                <c:pt idx="2084">
                  <c:v>102.56</c:v>
                </c:pt>
                <c:pt idx="2085">
                  <c:v>102.75</c:v>
                </c:pt>
                <c:pt idx="2086">
                  <c:v>103.79</c:v>
                </c:pt>
                <c:pt idx="2087">
                  <c:v>102.07</c:v>
                </c:pt>
                <c:pt idx="2088">
                  <c:v>98.54</c:v>
                </c:pt>
                <c:pt idx="2089">
                  <c:v>101.7</c:v>
                </c:pt>
                <c:pt idx="2090">
                  <c:v>102.02</c:v>
                </c:pt>
                <c:pt idx="2091">
                  <c:v>105.36</c:v>
                </c:pt>
                <c:pt idx="2092">
                  <c:v>104.69</c:v>
                </c:pt>
                <c:pt idx="2093">
                  <c:v>105.17</c:v>
                </c:pt>
                <c:pt idx="2094">
                  <c:v>102.41</c:v>
                </c:pt>
                <c:pt idx="2095">
                  <c:v>107.81</c:v>
                </c:pt>
                <c:pt idx="2096">
                  <c:v>108.26</c:v>
                </c:pt>
                <c:pt idx="2097">
                  <c:v>109.77</c:v>
                </c:pt>
                <c:pt idx="2098">
                  <c:v>103.09</c:v>
                </c:pt>
                <c:pt idx="2099">
                  <c:v>99.76</c:v>
                </c:pt>
                <c:pt idx="2100">
                  <c:v>105.71</c:v>
                </c:pt>
                <c:pt idx="2101">
                  <c:v>106.13</c:v>
                </c:pt>
                <c:pt idx="2102">
                  <c:v>110.49</c:v>
                </c:pt>
                <c:pt idx="2103">
                  <c:v>114.2</c:v>
                </c:pt>
                <c:pt idx="2104">
                  <c:v>112.4</c:v>
                </c:pt>
                <c:pt idx="2105">
                  <c:v>109.59</c:v>
                </c:pt>
                <c:pt idx="2106">
                  <c:v>112.21</c:v>
                </c:pt>
                <c:pt idx="2107">
                  <c:v>113.23</c:v>
                </c:pt>
                <c:pt idx="2108">
                  <c:v>110.29</c:v>
                </c:pt>
                <c:pt idx="2109">
                  <c:v>109.77</c:v>
                </c:pt>
                <c:pt idx="2110">
                  <c:v>110.33</c:v>
                </c:pt>
                <c:pt idx="2111">
                  <c:v>114.09</c:v>
                </c:pt>
                <c:pt idx="2112">
                  <c:v>115.07</c:v>
                </c:pt>
                <c:pt idx="2113">
                  <c:v>114.67</c:v>
                </c:pt>
                <c:pt idx="2114">
                  <c:v>115.26</c:v>
                </c:pt>
                <c:pt idx="2115">
                  <c:v>116.87</c:v>
                </c:pt>
                <c:pt idx="2116">
                  <c:v>118.87</c:v>
                </c:pt>
                <c:pt idx="2117">
                  <c:v>118.5</c:v>
                </c:pt>
                <c:pt idx="2118">
                  <c:v>119.41</c:v>
                </c:pt>
                <c:pt idx="2119">
                  <c:v>122.11</c:v>
                </c:pt>
                <c:pt idx="2120">
                  <c:v>121.51</c:v>
                </c:pt>
                <c:pt idx="2121">
                  <c:v>120.67</c:v>
                </c:pt>
                <c:pt idx="2122">
                  <c:v>120.93</c:v>
                </c:pt>
                <c:pt idx="2123">
                  <c:v>118.93</c:v>
                </c:pt>
                <c:pt idx="2124">
                  <c:v>115.31</c:v>
                </c:pt>
                <c:pt idx="2125">
                  <c:v>117.59</c:v>
                </c:pt>
                <c:pt idx="2126">
                  <c:v>109.56</c:v>
                </c:pt>
                <c:pt idx="2127">
                  <c:v>110.65</c:v>
                </c:pt>
                <c:pt idx="2128">
                  <c:v>106.19</c:v>
                </c:pt>
                <c:pt idx="2129">
                  <c:v>104.27</c:v>
                </c:pt>
                <c:pt idx="2130">
                  <c:v>107.62</c:v>
                </c:pt>
                <c:pt idx="2131">
                  <c:v>109.57</c:v>
                </c:pt>
                <c:pt idx="2132">
                  <c:v>111.76</c:v>
                </c:pt>
                <c:pt idx="2133">
                  <c:v>109.78</c:v>
                </c:pt>
                <c:pt idx="2134">
                  <c:v>105.76</c:v>
                </c:pt>
                <c:pt idx="2135">
                  <c:v>108.43</c:v>
                </c:pt>
                <c:pt idx="2136">
                  <c:v>99.5</c:v>
                </c:pt>
                <c:pt idx="2137">
                  <c:v>98.53</c:v>
                </c:pt>
                <c:pt idx="2138">
                  <c:v>102.73</c:v>
                </c:pt>
                <c:pt idx="2139">
                  <c:v>104.79</c:v>
                </c:pt>
                <c:pt idx="2140">
                  <c:v>104.09</c:v>
                </c:pt>
                <c:pt idx="2141">
                  <c:v>95.84</c:v>
                </c:pt>
                <c:pt idx="2142">
                  <c:v>96.3</c:v>
                </c:pt>
                <c:pt idx="2143">
                  <c:v>95.78</c:v>
                </c:pt>
                <c:pt idx="2144">
                  <c:v>97.59</c:v>
                </c:pt>
                <c:pt idx="2145">
                  <c:v>102.6</c:v>
                </c:pt>
                <c:pt idx="2146">
                  <c:v>104.22</c:v>
                </c:pt>
                <c:pt idx="2147">
                  <c:v>102.26</c:v>
                </c:pt>
                <c:pt idx="2148">
                  <c:v>96.35</c:v>
                </c:pt>
                <c:pt idx="2149">
                  <c:v>94.7</c:v>
                </c:pt>
                <c:pt idx="2150">
                  <c:v>96.7</c:v>
                </c:pt>
                <c:pt idx="2151">
                  <c:v>94.98</c:v>
                </c:pt>
                <c:pt idx="2152">
                  <c:v>97.26</c:v>
                </c:pt>
                <c:pt idx="2153">
                  <c:v>96.42</c:v>
                </c:pt>
                <c:pt idx="2154">
                  <c:v>98.62</c:v>
                </c:pt>
                <c:pt idx="2155">
                  <c:v>93.89</c:v>
                </c:pt>
                <c:pt idx="2156">
                  <c:v>94.42</c:v>
                </c:pt>
                <c:pt idx="2157">
                  <c:v>90.66</c:v>
                </c:pt>
                <c:pt idx="2158">
                  <c:v>88.54</c:v>
                </c:pt>
                <c:pt idx="2159">
                  <c:v>89.01</c:v>
                </c:pt>
                <c:pt idx="2160">
                  <c:v>90.76</c:v>
                </c:pt>
                <c:pt idx="2161">
                  <c:v>90.5</c:v>
                </c:pt>
                <c:pt idx="2162">
                  <c:v>91.93</c:v>
                </c:pt>
                <c:pt idx="2163">
                  <c:v>94.34</c:v>
                </c:pt>
                <c:pt idx="2164">
                  <c:v>92.09</c:v>
                </c:pt>
                <c:pt idx="2165">
                  <c:v>89.41</c:v>
                </c:pt>
                <c:pt idx="2166">
                  <c:v>86.53</c:v>
                </c:pt>
                <c:pt idx="2167">
                  <c:v>88.11</c:v>
                </c:pt>
                <c:pt idx="2168">
                  <c:v>90.5</c:v>
                </c:pt>
                <c:pt idx="2169">
                  <c:v>90.77</c:v>
                </c:pt>
                <c:pt idx="2170">
                  <c:v>90.23</c:v>
                </c:pt>
                <c:pt idx="2171">
                  <c:v>93.74</c:v>
                </c:pt>
                <c:pt idx="2172">
                  <c:v>94.89</c:v>
                </c:pt>
                <c:pt idx="2173">
                  <c:v>92.52</c:v>
                </c:pt>
                <c:pt idx="2174">
                  <c:v>93.06</c:v>
                </c:pt>
                <c:pt idx="2175">
                  <c:v>97.01</c:v>
                </c:pt>
                <c:pt idx="2176">
                  <c:v>91.64</c:v>
                </c:pt>
                <c:pt idx="2177">
                  <c:v>89.55</c:v>
                </c:pt>
                <c:pt idx="2178">
                  <c:v>86.61</c:v>
                </c:pt>
                <c:pt idx="2179">
                  <c:v>86.87</c:v>
                </c:pt>
                <c:pt idx="2180">
                  <c:v>86.88</c:v>
                </c:pt>
                <c:pt idx="2181">
                  <c:v>81.94</c:v>
                </c:pt>
                <c:pt idx="2182">
                  <c:v>83.54</c:v>
                </c:pt>
                <c:pt idx="2183">
                  <c:v>86.79</c:v>
                </c:pt>
                <c:pt idx="2184">
                  <c:v>87.78</c:v>
                </c:pt>
                <c:pt idx="2185">
                  <c:v>87.31</c:v>
                </c:pt>
                <c:pt idx="2186">
                  <c:v>88.48</c:v>
                </c:pt>
                <c:pt idx="2187">
                  <c:v>85.1</c:v>
                </c:pt>
                <c:pt idx="2188">
                  <c:v>85.11</c:v>
                </c:pt>
                <c:pt idx="2189">
                  <c:v>85.73</c:v>
                </c:pt>
                <c:pt idx="2190">
                  <c:v>84.45</c:v>
                </c:pt>
                <c:pt idx="2191">
                  <c:v>82.94</c:v>
                </c:pt>
                <c:pt idx="2192">
                  <c:v>83.49</c:v>
                </c:pt>
                <c:pt idx="2193">
                  <c:v>78.739999999999995</c:v>
                </c:pt>
                <c:pt idx="2194">
                  <c:v>76.709999999999994</c:v>
                </c:pt>
                <c:pt idx="2195">
                  <c:v>78.5</c:v>
                </c:pt>
                <c:pt idx="2196">
                  <c:v>82.15</c:v>
                </c:pt>
                <c:pt idx="2197">
                  <c:v>81.23</c:v>
                </c:pt>
                <c:pt idx="2198">
                  <c:v>79.489999999999995</c:v>
                </c:pt>
                <c:pt idx="2199">
                  <c:v>83.63</c:v>
                </c:pt>
                <c:pt idx="2200">
                  <c:v>86.52</c:v>
                </c:pt>
                <c:pt idx="2201">
                  <c:v>87.76</c:v>
                </c:pt>
                <c:pt idx="2202">
                  <c:v>88.45</c:v>
                </c:pt>
                <c:pt idx="2203">
                  <c:v>92.64</c:v>
                </c:pt>
                <c:pt idx="2204">
                  <c:v>91.13</c:v>
                </c:pt>
                <c:pt idx="2205">
                  <c:v>89.35</c:v>
                </c:pt>
                <c:pt idx="2206">
                  <c:v>87.27</c:v>
                </c:pt>
                <c:pt idx="2207">
                  <c:v>89.11</c:v>
                </c:pt>
                <c:pt idx="2208">
                  <c:v>85.61</c:v>
                </c:pt>
                <c:pt idx="2209">
                  <c:v>85.46</c:v>
                </c:pt>
                <c:pt idx="2210">
                  <c:v>82.82</c:v>
                </c:pt>
                <c:pt idx="2211">
                  <c:v>85.55</c:v>
                </c:pt>
                <c:pt idx="2212">
                  <c:v>85.98</c:v>
                </c:pt>
                <c:pt idx="2213">
                  <c:v>85.05</c:v>
                </c:pt>
                <c:pt idx="2214">
                  <c:v>84.58</c:v>
                </c:pt>
                <c:pt idx="2215">
                  <c:v>85.32</c:v>
                </c:pt>
                <c:pt idx="2216">
                  <c:v>87.91</c:v>
                </c:pt>
                <c:pt idx="2217">
                  <c:v>89.08</c:v>
                </c:pt>
                <c:pt idx="2218">
                  <c:v>87.9</c:v>
                </c:pt>
                <c:pt idx="2219">
                  <c:v>86.53</c:v>
                </c:pt>
                <c:pt idx="2220">
                  <c:v>88.37</c:v>
                </c:pt>
                <c:pt idx="2221">
                  <c:v>90</c:v>
                </c:pt>
                <c:pt idx="2222">
                  <c:v>88.17</c:v>
                </c:pt>
                <c:pt idx="2223">
                  <c:v>92.61</c:v>
                </c:pt>
                <c:pt idx="2224">
                  <c:v>91.79</c:v>
                </c:pt>
                <c:pt idx="2225">
                  <c:v>88.91</c:v>
                </c:pt>
                <c:pt idx="2226">
                  <c:v>85.83</c:v>
                </c:pt>
                <c:pt idx="2227">
                  <c:v>86.47</c:v>
                </c:pt>
                <c:pt idx="2228">
                  <c:v>88.96</c:v>
                </c:pt>
                <c:pt idx="2229">
                  <c:v>85.87</c:v>
                </c:pt>
                <c:pt idx="2230">
                  <c:v>86.92</c:v>
                </c:pt>
                <c:pt idx="2231">
                  <c:v>85.59</c:v>
                </c:pt>
                <c:pt idx="2232">
                  <c:v>81.64</c:v>
                </c:pt>
                <c:pt idx="2233">
                  <c:v>80.08</c:v>
                </c:pt>
                <c:pt idx="2234">
                  <c:v>79.73</c:v>
                </c:pt>
                <c:pt idx="2235">
                  <c:v>80.95</c:v>
                </c:pt>
                <c:pt idx="2236">
                  <c:v>77.94</c:v>
                </c:pt>
                <c:pt idx="2237">
                  <c:v>76.28</c:v>
                </c:pt>
                <c:pt idx="2238">
                  <c:v>77.239999999999995</c:v>
                </c:pt>
                <c:pt idx="2239">
                  <c:v>78.2</c:v>
                </c:pt>
                <c:pt idx="2240">
                  <c:v>80.55</c:v>
                </c:pt>
                <c:pt idx="2241">
                  <c:v>81.22</c:v>
                </c:pt>
                <c:pt idx="2242">
                  <c:v>79.98</c:v>
                </c:pt>
                <c:pt idx="2243">
                  <c:v>76.930000000000007</c:v>
                </c:pt>
                <c:pt idx="2244">
                  <c:v>74.25</c:v>
                </c:pt>
                <c:pt idx="2245">
                  <c:v>72.010000000000005</c:v>
                </c:pt>
                <c:pt idx="2246">
                  <c:v>71.459999999999994</c:v>
                </c:pt>
                <c:pt idx="2247">
                  <c:v>71.02</c:v>
                </c:pt>
                <c:pt idx="2248">
                  <c:v>73.17</c:v>
                </c:pt>
                <c:pt idx="2249">
                  <c:v>75.39</c:v>
                </c:pt>
                <c:pt idx="2250">
                  <c:v>77.28</c:v>
                </c:pt>
                <c:pt idx="2251">
                  <c:v>76.11</c:v>
                </c:pt>
                <c:pt idx="2252">
                  <c:v>74.290000000000006</c:v>
                </c:pt>
                <c:pt idx="2253">
                  <c:v>75.19</c:v>
                </c:pt>
                <c:pt idx="2254">
                  <c:v>76.09</c:v>
                </c:pt>
                <c:pt idx="2255">
                  <c:v>78.290000000000006</c:v>
                </c:pt>
                <c:pt idx="2256">
                  <c:v>77.489999999999995</c:v>
                </c:pt>
                <c:pt idx="2257">
                  <c:v>79.56</c:v>
                </c:pt>
                <c:pt idx="2258">
                  <c:v>79.53</c:v>
                </c:pt>
                <c:pt idx="2259">
                  <c:v>78.959999999999994</c:v>
                </c:pt>
                <c:pt idx="2260">
                  <c:v>78.400000000000006</c:v>
                </c:pt>
                <c:pt idx="2261">
                  <c:v>80.260000000000005</c:v>
                </c:pt>
                <c:pt idx="2262">
                  <c:v>76.930000000000007</c:v>
                </c:pt>
                <c:pt idx="2263">
                  <c:v>72.84</c:v>
                </c:pt>
                <c:pt idx="2264">
                  <c:v>73.67</c:v>
                </c:pt>
                <c:pt idx="2265">
                  <c:v>73.77</c:v>
                </c:pt>
                <c:pt idx="2266">
                  <c:v>74.63</c:v>
                </c:pt>
                <c:pt idx="2267">
                  <c:v>75.12</c:v>
                </c:pt>
                <c:pt idx="2268">
                  <c:v>77.41</c:v>
                </c:pt>
                <c:pt idx="2269">
                  <c:v>78.39</c:v>
                </c:pt>
                <c:pt idx="2270">
                  <c:v>79.86</c:v>
                </c:pt>
                <c:pt idx="2271">
                  <c:v>80.180000000000007</c:v>
                </c:pt>
                <c:pt idx="2272">
                  <c:v>79.48</c:v>
                </c:pt>
                <c:pt idx="2273">
                  <c:v>80.33</c:v>
                </c:pt>
                <c:pt idx="2274">
                  <c:v>81.31</c:v>
                </c:pt>
                <c:pt idx="2275">
                  <c:v>81.62</c:v>
                </c:pt>
                <c:pt idx="2276">
                  <c:v>80.13</c:v>
                </c:pt>
                <c:pt idx="2277">
                  <c:v>80.150000000000006</c:v>
                </c:pt>
                <c:pt idx="2278">
                  <c:v>81.010000000000005</c:v>
                </c:pt>
                <c:pt idx="2279">
                  <c:v>79.680000000000007</c:v>
                </c:pt>
                <c:pt idx="2280">
                  <c:v>77.900000000000006</c:v>
                </c:pt>
                <c:pt idx="2281">
                  <c:v>78.87</c:v>
                </c:pt>
                <c:pt idx="2282">
                  <c:v>76.41</c:v>
                </c:pt>
                <c:pt idx="2283">
                  <c:v>75.88</c:v>
                </c:pt>
                <c:pt idx="2284">
                  <c:v>73.39</c:v>
                </c:pt>
                <c:pt idx="2285">
                  <c:v>74.11</c:v>
                </c:pt>
                <c:pt idx="2286">
                  <c:v>77.14</c:v>
                </c:pt>
                <c:pt idx="2287">
                  <c:v>78.47</c:v>
                </c:pt>
                <c:pt idx="2288">
                  <c:v>78.06</c:v>
                </c:pt>
                <c:pt idx="2289">
                  <c:v>79.72</c:v>
                </c:pt>
                <c:pt idx="2290">
                  <c:v>80.14</c:v>
                </c:pt>
                <c:pt idx="2291">
                  <c:v>79.06</c:v>
                </c:pt>
                <c:pt idx="2292">
                  <c:v>78.59</c:v>
                </c:pt>
                <c:pt idx="2293">
                  <c:v>78.489999999999995</c:v>
                </c:pt>
                <c:pt idx="2294">
                  <c:v>76.34</c:v>
                </c:pt>
                <c:pt idx="2295">
                  <c:v>76.16</c:v>
                </c:pt>
                <c:pt idx="2296">
                  <c:v>73.95</c:v>
                </c:pt>
                <c:pt idx="2297">
                  <c:v>75.39</c:v>
                </c:pt>
                <c:pt idx="2298">
                  <c:v>76.319999999999993</c:v>
                </c:pt>
                <c:pt idx="2299">
                  <c:v>75.680000000000007</c:v>
                </c:pt>
                <c:pt idx="2300">
                  <c:v>77.05</c:v>
                </c:pt>
                <c:pt idx="2301">
                  <c:v>77.69</c:v>
                </c:pt>
                <c:pt idx="2302">
                  <c:v>78.16</c:v>
                </c:pt>
                <c:pt idx="2303">
                  <c:v>79.680000000000007</c:v>
                </c:pt>
                <c:pt idx="2304">
                  <c:v>80.459999999999994</c:v>
                </c:pt>
                <c:pt idx="2305">
                  <c:v>77.58</c:v>
                </c:pt>
                <c:pt idx="2306">
                  <c:v>76.66</c:v>
                </c:pt>
                <c:pt idx="2307">
                  <c:v>75.72</c:v>
                </c:pt>
                <c:pt idx="2308">
                  <c:v>76.680000000000007</c:v>
                </c:pt>
                <c:pt idx="2309">
                  <c:v>74.8</c:v>
                </c:pt>
                <c:pt idx="2310">
                  <c:v>71.33</c:v>
                </c:pt>
                <c:pt idx="2311">
                  <c:v>67.61</c:v>
                </c:pt>
                <c:pt idx="2312">
                  <c:v>68.349999999999994</c:v>
                </c:pt>
                <c:pt idx="2313">
                  <c:v>66.739999999999995</c:v>
                </c:pt>
                <c:pt idx="2314">
                  <c:v>67.64</c:v>
                </c:pt>
                <c:pt idx="2315">
                  <c:v>69.33</c:v>
                </c:pt>
                <c:pt idx="2316">
                  <c:v>70.900000000000006</c:v>
                </c:pt>
                <c:pt idx="2317">
                  <c:v>69.959999999999994</c:v>
                </c:pt>
                <c:pt idx="2318">
                  <c:v>69.260000000000005</c:v>
                </c:pt>
                <c:pt idx="2319">
                  <c:v>72.81</c:v>
                </c:pt>
                <c:pt idx="2320">
                  <c:v>73.2</c:v>
                </c:pt>
                <c:pt idx="2321">
                  <c:v>72.97</c:v>
                </c:pt>
                <c:pt idx="2322">
                  <c:v>74.37</c:v>
                </c:pt>
                <c:pt idx="2323">
                  <c:v>75.67</c:v>
                </c:pt>
                <c:pt idx="2324">
                  <c:v>80.42</c:v>
                </c:pt>
                <c:pt idx="2325">
                  <c:v>80.709999999999994</c:v>
                </c:pt>
                <c:pt idx="2326">
                  <c:v>80.61</c:v>
                </c:pt>
                <c:pt idx="2327">
                  <c:v>80.7</c:v>
                </c:pt>
                <c:pt idx="2328">
                  <c:v>79.739999999999995</c:v>
                </c:pt>
                <c:pt idx="2329">
                  <c:v>81.53</c:v>
                </c:pt>
                <c:pt idx="2330">
                  <c:v>83.26</c:v>
                </c:pt>
                <c:pt idx="2331">
                  <c:v>82.16</c:v>
                </c:pt>
                <c:pt idx="2332">
                  <c:v>82.52</c:v>
                </c:pt>
                <c:pt idx="2333">
                  <c:v>80.83</c:v>
                </c:pt>
                <c:pt idx="2334">
                  <c:v>80.86</c:v>
                </c:pt>
                <c:pt idx="2335">
                  <c:v>79.16</c:v>
                </c:pt>
                <c:pt idx="2336">
                  <c:v>77.290000000000006</c:v>
                </c:pt>
                <c:pt idx="2337">
                  <c:v>77.87</c:v>
                </c:pt>
                <c:pt idx="2338">
                  <c:v>78.760000000000005</c:v>
                </c:pt>
                <c:pt idx="2339">
                  <c:v>77.069999999999993</c:v>
                </c:pt>
                <c:pt idx="2340">
                  <c:v>74.3</c:v>
                </c:pt>
                <c:pt idx="2341">
                  <c:v>74.760000000000005</c:v>
                </c:pt>
                <c:pt idx="2342">
                  <c:v>76.78</c:v>
                </c:pt>
                <c:pt idx="2343">
                  <c:v>75.66</c:v>
                </c:pt>
                <c:pt idx="2344">
                  <c:v>71.66</c:v>
                </c:pt>
                <c:pt idx="2345">
                  <c:v>68.599999999999994</c:v>
                </c:pt>
                <c:pt idx="2346">
                  <c:v>68.56</c:v>
                </c:pt>
                <c:pt idx="2347">
                  <c:v>71.34</c:v>
                </c:pt>
                <c:pt idx="2348">
                  <c:v>73.16</c:v>
                </c:pt>
                <c:pt idx="2349">
                  <c:v>73.709999999999994</c:v>
                </c:pt>
                <c:pt idx="2350">
                  <c:v>72.56</c:v>
                </c:pt>
                <c:pt idx="2351">
                  <c:v>70.87</c:v>
                </c:pt>
                <c:pt idx="2352">
                  <c:v>70.040000000000006</c:v>
                </c:pt>
                <c:pt idx="2353">
                  <c:v>71.11</c:v>
                </c:pt>
                <c:pt idx="2354">
                  <c:v>70.86</c:v>
                </c:pt>
                <c:pt idx="2355">
                  <c:v>72.83</c:v>
                </c:pt>
                <c:pt idx="2356">
                  <c:v>71.86</c:v>
                </c:pt>
                <c:pt idx="2357">
                  <c:v>71.55</c:v>
                </c:pt>
                <c:pt idx="2358">
                  <c:v>71.989999999999995</c:v>
                </c:pt>
                <c:pt idx="2359">
                  <c:v>72.91</c:v>
                </c:pt>
                <c:pt idx="2360">
                  <c:v>74.34</c:v>
                </c:pt>
                <c:pt idx="2361">
                  <c:v>71.83</c:v>
                </c:pt>
                <c:pt idx="2362">
                  <c:v>72.67</c:v>
                </c:pt>
                <c:pt idx="2363">
                  <c:v>69.459999999999994</c:v>
                </c:pt>
                <c:pt idx="2364">
                  <c:v>68.09</c:v>
                </c:pt>
                <c:pt idx="2365">
                  <c:v>70.099999999999994</c:v>
                </c:pt>
                <c:pt idx="2366">
                  <c:v>71.739999999999995</c:v>
                </c:pt>
                <c:pt idx="2367">
                  <c:v>72.150000000000006</c:v>
                </c:pt>
                <c:pt idx="2368">
                  <c:v>71.739999999999995</c:v>
                </c:pt>
                <c:pt idx="2369">
                  <c:v>72.53</c:v>
                </c:pt>
                <c:pt idx="2370">
                  <c:v>71.290000000000006</c:v>
                </c:pt>
                <c:pt idx="2371">
                  <c:v>70.17</c:v>
                </c:pt>
                <c:pt idx="2372">
                  <c:v>67.12</c:v>
                </c:pt>
                <c:pt idx="2373">
                  <c:v>69.42</c:v>
                </c:pt>
                <c:pt idx="2374">
                  <c:v>68.27</c:v>
                </c:pt>
                <c:pt idx="2375">
                  <c:v>70.62</c:v>
                </c:pt>
                <c:pt idx="2376">
                  <c:v>71.78</c:v>
                </c:pt>
                <c:pt idx="2377">
                  <c:v>70.5</c:v>
                </c:pt>
                <c:pt idx="2378">
                  <c:v>72.53</c:v>
                </c:pt>
                <c:pt idx="2379">
                  <c:v>69.510000000000005</c:v>
                </c:pt>
                <c:pt idx="2380">
                  <c:v>69.16</c:v>
                </c:pt>
                <c:pt idx="2381">
                  <c:v>69.37</c:v>
                </c:pt>
                <c:pt idx="2382">
                  <c:v>67.7</c:v>
                </c:pt>
                <c:pt idx="2383">
                  <c:v>69.56</c:v>
                </c:pt>
                <c:pt idx="2384">
                  <c:v>69.86</c:v>
                </c:pt>
                <c:pt idx="2385">
                  <c:v>70.64</c:v>
                </c:pt>
                <c:pt idx="2386">
                  <c:v>69.790000000000006</c:v>
                </c:pt>
                <c:pt idx="2387">
                  <c:v>71.790000000000006</c:v>
                </c:pt>
                <c:pt idx="2388">
                  <c:v>71.8</c:v>
                </c:pt>
                <c:pt idx="2389">
                  <c:v>73.86</c:v>
                </c:pt>
                <c:pt idx="2390">
                  <c:v>72.989999999999995</c:v>
                </c:pt>
                <c:pt idx="2391">
                  <c:v>74.83</c:v>
                </c:pt>
                <c:pt idx="2392">
                  <c:v>75.75</c:v>
                </c:pt>
                <c:pt idx="2393">
                  <c:v>76.89</c:v>
                </c:pt>
                <c:pt idx="2394">
                  <c:v>75.42</c:v>
                </c:pt>
                <c:pt idx="2395">
                  <c:v>74.150000000000006</c:v>
                </c:pt>
                <c:pt idx="2396">
                  <c:v>75.75</c:v>
                </c:pt>
                <c:pt idx="2397">
                  <c:v>75.349999999999994</c:v>
                </c:pt>
                <c:pt idx="2398">
                  <c:v>75.63</c:v>
                </c:pt>
                <c:pt idx="2399">
                  <c:v>77.069999999999993</c:v>
                </c:pt>
                <c:pt idx="2400">
                  <c:v>78.739999999999995</c:v>
                </c:pt>
                <c:pt idx="2401">
                  <c:v>79.63</c:v>
                </c:pt>
                <c:pt idx="2402">
                  <c:v>78.78</c:v>
                </c:pt>
                <c:pt idx="2403">
                  <c:v>80.09</c:v>
                </c:pt>
                <c:pt idx="2404">
                  <c:v>80.58</c:v>
                </c:pt>
                <c:pt idx="2405">
                  <c:v>81.8</c:v>
                </c:pt>
                <c:pt idx="2406">
                  <c:v>81.37</c:v>
                </c:pt>
                <c:pt idx="2407">
                  <c:v>79.489999999999995</c:v>
                </c:pt>
                <c:pt idx="2408">
                  <c:v>81.55</c:v>
                </c:pt>
                <c:pt idx="2409">
                  <c:v>82.82</c:v>
                </c:pt>
                <c:pt idx="2410">
                  <c:v>81.94</c:v>
                </c:pt>
                <c:pt idx="2411">
                  <c:v>82.92</c:v>
                </c:pt>
                <c:pt idx="2412">
                  <c:v>84.4</c:v>
                </c:pt>
                <c:pt idx="2413">
                  <c:v>82.82</c:v>
                </c:pt>
                <c:pt idx="2414">
                  <c:v>83.19</c:v>
                </c:pt>
                <c:pt idx="2415">
                  <c:v>82.51</c:v>
                </c:pt>
                <c:pt idx="2416">
                  <c:v>80.989999999999995</c:v>
                </c:pt>
                <c:pt idx="2417">
                  <c:v>79.38</c:v>
                </c:pt>
                <c:pt idx="2418">
                  <c:v>80.39</c:v>
                </c:pt>
                <c:pt idx="2419">
                  <c:v>81.25</c:v>
                </c:pt>
                <c:pt idx="2420">
                  <c:v>80.72</c:v>
                </c:pt>
                <c:pt idx="2421">
                  <c:v>80.349999999999994</c:v>
                </c:pt>
                <c:pt idx="2422">
                  <c:v>78.89</c:v>
                </c:pt>
                <c:pt idx="2423">
                  <c:v>79.05</c:v>
                </c:pt>
                <c:pt idx="2424">
                  <c:v>79.83</c:v>
                </c:pt>
                <c:pt idx="2425">
                  <c:v>80.099999999999994</c:v>
                </c:pt>
                <c:pt idx="2426">
                  <c:v>81.16</c:v>
                </c:pt>
                <c:pt idx="2427">
                  <c:v>81.63</c:v>
                </c:pt>
                <c:pt idx="2428">
                  <c:v>83.63</c:v>
                </c:pt>
                <c:pt idx="2429">
                  <c:v>85.55</c:v>
                </c:pt>
                <c:pt idx="2430">
                  <c:v>86.69</c:v>
                </c:pt>
                <c:pt idx="2431">
                  <c:v>87.54</c:v>
                </c:pt>
                <c:pt idx="2432">
                  <c:v>86.87</c:v>
                </c:pt>
                <c:pt idx="2433">
                  <c:v>87.51</c:v>
                </c:pt>
                <c:pt idx="2434">
                  <c:v>87.29</c:v>
                </c:pt>
                <c:pt idx="2435">
                  <c:v>88.84</c:v>
                </c:pt>
                <c:pt idx="2436">
                  <c:v>88.52</c:v>
                </c:pt>
                <c:pt idx="2437">
                  <c:v>90.16</c:v>
                </c:pt>
                <c:pt idx="2438">
                  <c:v>90.77</c:v>
                </c:pt>
                <c:pt idx="2439">
                  <c:v>91.48</c:v>
                </c:pt>
                <c:pt idx="2440">
                  <c:v>91.2</c:v>
                </c:pt>
                <c:pt idx="2441">
                  <c:v>90.28</c:v>
                </c:pt>
                <c:pt idx="2442">
                  <c:v>89.63</c:v>
                </c:pt>
                <c:pt idx="2443">
                  <c:v>90.03</c:v>
                </c:pt>
                <c:pt idx="2444">
                  <c:v>89.68</c:v>
                </c:pt>
                <c:pt idx="2445">
                  <c:v>90.39</c:v>
                </c:pt>
                <c:pt idx="2446">
                  <c:v>93.68</c:v>
                </c:pt>
                <c:pt idx="2447">
                  <c:v>91.71</c:v>
                </c:pt>
                <c:pt idx="2448">
                  <c:v>90.79</c:v>
                </c:pt>
                <c:pt idx="2449">
                  <c:v>88.82</c:v>
                </c:pt>
                <c:pt idx="2450">
                  <c:v>89.23</c:v>
                </c:pt>
                <c:pt idx="2451">
                  <c:v>84.22</c:v>
                </c:pt>
                <c:pt idx="2452">
                  <c:v>82.31</c:v>
                </c:pt>
                <c:pt idx="2453">
                  <c:v>82.79</c:v>
                </c:pt>
                <c:pt idx="2454">
                  <c:v>86.38</c:v>
                </c:pt>
                <c:pt idx="2455">
                  <c:v>85.97</c:v>
                </c:pt>
                <c:pt idx="2456">
                  <c:v>83.49</c:v>
                </c:pt>
                <c:pt idx="2457">
                  <c:v>82.91</c:v>
                </c:pt>
                <c:pt idx="2458">
                  <c:v>87.69</c:v>
                </c:pt>
                <c:pt idx="2459">
                  <c:v>86.66</c:v>
                </c:pt>
                <c:pt idx="2460">
                  <c:v>86.66</c:v>
                </c:pt>
                <c:pt idx="2461">
                  <c:v>88.32</c:v>
                </c:pt>
                <c:pt idx="2462">
                  <c:v>89.37</c:v>
                </c:pt>
                <c:pt idx="2463">
                  <c:v>88.75</c:v>
                </c:pt>
                <c:pt idx="2464">
                  <c:v>85.49</c:v>
                </c:pt>
                <c:pt idx="2465">
                  <c:v>83.74</c:v>
                </c:pt>
                <c:pt idx="2466">
                  <c:v>85.39</c:v>
                </c:pt>
                <c:pt idx="2467">
                  <c:v>83.21</c:v>
                </c:pt>
                <c:pt idx="2468">
                  <c:v>85.54</c:v>
                </c:pt>
                <c:pt idx="2469">
                  <c:v>82.31</c:v>
                </c:pt>
                <c:pt idx="2470">
                  <c:v>81.02</c:v>
                </c:pt>
                <c:pt idx="2471">
                  <c:v>80.44</c:v>
                </c:pt>
                <c:pt idx="2472">
                  <c:v>82.46</c:v>
                </c:pt>
                <c:pt idx="2473">
                  <c:v>80.510000000000005</c:v>
                </c:pt>
                <c:pt idx="2474">
                  <c:v>80.819999999999993</c:v>
                </c:pt>
                <c:pt idx="2475">
                  <c:v>77.37</c:v>
                </c:pt>
                <c:pt idx="2476">
                  <c:v>75.33</c:v>
                </c:pt>
                <c:pt idx="2477">
                  <c:v>75.739999999999995</c:v>
                </c:pt>
                <c:pt idx="2478">
                  <c:v>77.17</c:v>
                </c:pt>
                <c:pt idx="2479">
                  <c:v>78.260000000000005</c:v>
                </c:pt>
                <c:pt idx="2480">
                  <c:v>78.260000000000005</c:v>
                </c:pt>
                <c:pt idx="2481">
                  <c:v>76.66</c:v>
                </c:pt>
                <c:pt idx="2482">
                  <c:v>72.900000000000006</c:v>
                </c:pt>
                <c:pt idx="2483">
                  <c:v>75.89</c:v>
                </c:pt>
                <c:pt idx="2484">
                  <c:v>77.599999999999994</c:v>
                </c:pt>
                <c:pt idx="2485">
                  <c:v>77.77</c:v>
                </c:pt>
                <c:pt idx="2486">
                  <c:v>77.099999999999994</c:v>
                </c:pt>
                <c:pt idx="2487">
                  <c:v>76.349999999999994</c:v>
                </c:pt>
                <c:pt idx="2488">
                  <c:v>75.540000000000006</c:v>
                </c:pt>
                <c:pt idx="2489">
                  <c:v>74.86</c:v>
                </c:pt>
                <c:pt idx="2490">
                  <c:v>76.41</c:v>
                </c:pt>
                <c:pt idx="2491">
                  <c:v>77.86</c:v>
                </c:pt>
                <c:pt idx="2492">
                  <c:v>75.959999999999994</c:v>
                </c:pt>
                <c:pt idx="2493">
                  <c:v>74.069999999999993</c:v>
                </c:pt>
                <c:pt idx="2494">
                  <c:v>73.040000000000006</c:v>
                </c:pt>
                <c:pt idx="2495">
                  <c:v>72.319999999999993</c:v>
                </c:pt>
                <c:pt idx="2496">
                  <c:v>69.38</c:v>
                </c:pt>
                <c:pt idx="2497">
                  <c:v>69.34</c:v>
                </c:pt>
                <c:pt idx="2498">
                  <c:v>71.23</c:v>
                </c:pt>
                <c:pt idx="2499">
                  <c:v>71.319999999999993</c:v>
                </c:pt>
                <c:pt idx="2500">
                  <c:v>68.61</c:v>
                </c:pt>
                <c:pt idx="2501">
                  <c:v>69.47</c:v>
                </c:pt>
                <c:pt idx="2502">
                  <c:v>71.58</c:v>
                </c:pt>
                <c:pt idx="2503">
                  <c:v>71.430000000000007</c:v>
                </c:pt>
                <c:pt idx="2504">
                  <c:v>72.47</c:v>
                </c:pt>
                <c:pt idx="2505">
                  <c:v>73.44</c:v>
                </c:pt>
                <c:pt idx="2506">
                  <c:v>74.22</c:v>
                </c:pt>
                <c:pt idx="2507">
                  <c:v>73.89</c:v>
                </c:pt>
                <c:pt idx="2508">
                  <c:v>73.56</c:v>
                </c:pt>
                <c:pt idx="2509">
                  <c:v>75.569999999999993</c:v>
                </c:pt>
                <c:pt idx="2510">
                  <c:v>74.11</c:v>
                </c:pt>
                <c:pt idx="2511">
                  <c:v>71.77</c:v>
                </c:pt>
                <c:pt idx="2512">
                  <c:v>71.650000000000006</c:v>
                </c:pt>
                <c:pt idx="2513" formatCode="0.00">
                  <c:v>70.82076635661015</c:v>
                </c:pt>
                <c:pt idx="2514" formatCode="0.00">
                  <c:v>71.814599135185858</c:v>
                </c:pt>
                <c:pt idx="2515" formatCode="0.00">
                  <c:v>71.963610758246801</c:v>
                </c:pt>
                <c:pt idx="2516" formatCode="0.00">
                  <c:v>72.230705835777243</c:v>
                </c:pt>
                <c:pt idx="2517" formatCode="0.00">
                  <c:v>72.239551159022497</c:v>
                </c:pt>
                <c:pt idx="2518" formatCode="0.00">
                  <c:v>71.354569603215978</c:v>
                </c:pt>
                <c:pt idx="2519" formatCode="0.00">
                  <c:v>71.419745484996469</c:v>
                </c:pt>
                <c:pt idx="2520" formatCode="0.00">
                  <c:v>71.060806839071248</c:v>
                </c:pt>
                <c:pt idx="2521" formatCode="0.00">
                  <c:v>70.718354078030572</c:v>
                </c:pt>
                <c:pt idx="2522" formatCode="0.00">
                  <c:v>71.694319736375022</c:v>
                </c:pt>
                <c:pt idx="2523" formatCode="0.00">
                  <c:v>71.88488836152446</c:v>
                </c:pt>
                <c:pt idx="2524" formatCode="0.00">
                  <c:v>72.912378617295019</c:v>
                </c:pt>
                <c:pt idx="2525" formatCode="0.00">
                  <c:v>73.325685233277241</c:v>
                </c:pt>
                <c:pt idx="2526" formatCode="0.00">
                  <c:v>73.388145163279631</c:v>
                </c:pt>
                <c:pt idx="2527" formatCode="0.00">
                  <c:v>72.974978454476116</c:v>
                </c:pt>
                <c:pt idx="2528" formatCode="0.00">
                  <c:v>73.194404742528931</c:v>
                </c:pt>
                <c:pt idx="2529" formatCode="0.00">
                  <c:v>73.226045484135895</c:v>
                </c:pt>
                <c:pt idx="2530" formatCode="0.00">
                  <c:v>72.784869288118671</c:v>
                </c:pt>
                <c:pt idx="2531" formatCode="0.00">
                  <c:v>72.701451224302843</c:v>
                </c:pt>
                <c:pt idx="2532" formatCode="0.00">
                  <c:v>73.044819918335051</c:v>
                </c:pt>
                <c:pt idx="2533" formatCode="0.00">
                  <c:v>71.630302460245673</c:v>
                </c:pt>
                <c:pt idx="2534" formatCode="0.00">
                  <c:v>70.8293529971249</c:v>
                </c:pt>
                <c:pt idx="2535" formatCode="0.00">
                  <c:v>71.128973473531786</c:v>
                </c:pt>
                <c:pt idx="2536" formatCode="0.00">
                  <c:v>71.161042326579235</c:v>
                </c:pt>
                <c:pt idx="2537" formatCode="0.00">
                  <c:v>71.261309454013315</c:v>
                </c:pt>
                <c:pt idx="2538" formatCode="0.00">
                  <c:v>71.345581562474976</c:v>
                </c:pt>
                <c:pt idx="2539" formatCode="0.00">
                  <c:v>71.517535558144672</c:v>
                </c:pt>
                <c:pt idx="2540" formatCode="0.00">
                  <c:v>71.585544705637687</c:v>
                </c:pt>
                <c:pt idx="2541" formatCode="0.00">
                  <c:v>71.516188459698924</c:v>
                </c:pt>
                <c:pt idx="2542" formatCode="0.00">
                  <c:v>70.905113171090321</c:v>
                </c:pt>
                <c:pt idx="2543" formatCode="0.00">
                  <c:v>72.30317061993793</c:v>
                </c:pt>
                <c:pt idx="2544" formatCode="0.00">
                  <c:v>72.263126380895983</c:v>
                </c:pt>
                <c:pt idx="2545" formatCode="0.00">
                  <c:v>72.386496498628304</c:v>
                </c:pt>
                <c:pt idx="2546" formatCode="0.00">
                  <c:v>74.851521954427469</c:v>
                </c:pt>
                <c:pt idx="2547" formatCode="0.00">
                  <c:v>75.967903661447394</c:v>
                </c:pt>
                <c:pt idx="2548" formatCode="0.00">
                  <c:v>75.81239776339946</c:v>
                </c:pt>
                <c:pt idx="2549" formatCode="0.00">
                  <c:v>76.135866991053888</c:v>
                </c:pt>
                <c:pt idx="2550" formatCode="0.00">
                  <c:v>74.718232865113663</c:v>
                </c:pt>
                <c:pt idx="2551" formatCode="0.00">
                  <c:v>76.53316963592863</c:v>
                </c:pt>
                <c:pt idx="2552" formatCode="0.00">
                  <c:v>76.638400310142814</c:v>
                </c:pt>
                <c:pt idx="2553" formatCode="0.00">
                  <c:v>75.586463972428632</c:v>
                </c:pt>
                <c:pt idx="2554" formatCode="0.00">
                  <c:v>75.978514961220213</c:v>
                </c:pt>
                <c:pt idx="2555" formatCode="0.00">
                  <c:v>75.615110299741275</c:v>
                </c:pt>
                <c:pt idx="2556" formatCode="0.00">
                  <c:v>76.639214715807526</c:v>
                </c:pt>
                <c:pt idx="2557" formatCode="0.00">
                  <c:v>76.624178052778504</c:v>
                </c:pt>
                <c:pt idx="2558" formatCode="0.00">
                  <c:v>76.494838362874759</c:v>
                </c:pt>
                <c:pt idx="2559" formatCode="0.00">
                  <c:v>76.646706756930655</c:v>
                </c:pt>
                <c:pt idx="2560" formatCode="0.00">
                  <c:v>76.188784001916801</c:v>
                </c:pt>
                <c:pt idx="2561" formatCode="0.00">
                  <c:v>76.023508212071349</c:v>
                </c:pt>
                <c:pt idx="2562" formatCode="0.00">
                  <c:v>76.237075361970938</c:v>
                </c:pt>
                <c:pt idx="2563" formatCode="0.00">
                  <c:v>76.469116314395308</c:v>
                </c:pt>
                <c:pt idx="2564" formatCode="0.00">
                  <c:v>76.539403031856807</c:v>
                </c:pt>
                <c:pt idx="2565" formatCode="0.00">
                  <c:v>78.083775642870094</c:v>
                </c:pt>
                <c:pt idx="2566" formatCode="0.00">
                  <c:v>77.760174091984538</c:v>
                </c:pt>
                <c:pt idx="2567" formatCode="0.00">
                  <c:v>77.797773200478716</c:v>
                </c:pt>
                <c:pt idx="2568" formatCode="0.00">
                  <c:v>78.155127469169287</c:v>
                </c:pt>
                <c:pt idx="2569" formatCode="0.00">
                  <c:v>77.248412536420773</c:v>
                </c:pt>
                <c:pt idx="2570" formatCode="0.00">
                  <c:v>76.912744864947413</c:v>
                </c:pt>
                <c:pt idx="2571" formatCode="0.00">
                  <c:v>77.123337410904327</c:v>
                </c:pt>
                <c:pt idx="2572" formatCode="0.00">
                  <c:v>77.726947635387347</c:v>
                </c:pt>
                <c:pt idx="2573" formatCode="0.00">
                  <c:v>78.408040033744115</c:v>
                </c:pt>
                <c:pt idx="2574" formatCode="0.00">
                  <c:v>78.224830942438345</c:v>
                </c:pt>
                <c:pt idx="2575" formatCode="0.00">
                  <c:v>77.631588142258508</c:v>
                </c:pt>
                <c:pt idx="2576" formatCode="0.00">
                  <c:v>78.461614970105657</c:v>
                </c:pt>
                <c:pt idx="2577" formatCode="0.00">
                  <c:v>79.681716917812722</c:v>
                </c:pt>
                <c:pt idx="2578" formatCode="0.00">
                  <c:v>78.744458508408982</c:v>
                </c:pt>
                <c:pt idx="2579" formatCode="0.00">
                  <c:v>78.68054167587303</c:v>
                </c:pt>
                <c:pt idx="2580" formatCode="0.00">
                  <c:v>78.331916006343434</c:v>
                </c:pt>
                <c:pt idx="2581" formatCode="0.00">
                  <c:v>78.972856333874802</c:v>
                </c:pt>
                <c:pt idx="2582" formatCode="0.00">
                  <c:v>79.260145505425214</c:v>
                </c:pt>
                <c:pt idx="2583" formatCode="0.00">
                  <c:v>79.5204471991877</c:v>
                </c:pt>
                <c:pt idx="2584" formatCode="0.00">
                  <c:v>79.050033333706097</c:v>
                </c:pt>
                <c:pt idx="2585" formatCode="0.00">
                  <c:v>79.399492644071927</c:v>
                </c:pt>
                <c:pt idx="2586" formatCode="0.00">
                  <c:v>79.371739970834014</c:v>
                </c:pt>
                <c:pt idx="2587" formatCode="0.00">
                  <c:v>79.18004140317079</c:v>
                </c:pt>
                <c:pt idx="2588" formatCode="0.00">
                  <c:v>80.329519295711194</c:v>
                </c:pt>
                <c:pt idx="2589" formatCode="0.00">
                  <c:v>80.973292659980643</c:v>
                </c:pt>
                <c:pt idx="2590" formatCode="0.00">
                  <c:v>80.318653215719621</c:v>
                </c:pt>
                <c:pt idx="2591" formatCode="0.00">
                  <c:v>80.611674895775167</c:v>
                </c:pt>
                <c:pt idx="2592" formatCode="0.00">
                  <c:v>80.658710010800974</c:v>
                </c:pt>
                <c:pt idx="2593" formatCode="0.00">
                  <c:v>80.052758055209594</c:v>
                </c:pt>
                <c:pt idx="2594" formatCode="0.00">
                  <c:v>80.461833286764261</c:v>
                </c:pt>
                <c:pt idx="2595" formatCode="0.00">
                  <c:v>80.560331656276276</c:v>
                </c:pt>
                <c:pt idx="2596" formatCode="0.00">
                  <c:v>81.260806133753235</c:v>
                </c:pt>
                <c:pt idx="2597" formatCode="0.00">
                  <c:v>82.167212165996602</c:v>
                </c:pt>
                <c:pt idx="2598" formatCode="0.00">
                  <c:v>82.118348671268478</c:v>
                </c:pt>
                <c:pt idx="2599" formatCode="0.00">
                  <c:v>81.360705969163746</c:v>
                </c:pt>
                <c:pt idx="2600" formatCode="0.00">
                  <c:v>82.041098796376602</c:v>
                </c:pt>
                <c:pt idx="2601" formatCode="0.00">
                  <c:v>81.651545927640456</c:v>
                </c:pt>
                <c:pt idx="2602" formatCode="0.00">
                  <c:v>80.697684278670607</c:v>
                </c:pt>
                <c:pt idx="2603" formatCode="0.00">
                  <c:v>81.192890935259683</c:v>
                </c:pt>
                <c:pt idx="2604" formatCode="0.00">
                  <c:v>81.179146194800808</c:v>
                </c:pt>
                <c:pt idx="2605" formatCode="0.00">
                  <c:v>82.774818522465281</c:v>
                </c:pt>
                <c:pt idx="2606" formatCode="0.00">
                  <c:v>82.906348123572386</c:v>
                </c:pt>
                <c:pt idx="2607" formatCode="0.00">
                  <c:v>83.32191602573748</c:v>
                </c:pt>
                <c:pt idx="2608" formatCode="0.00">
                  <c:v>82.800346021461266</c:v>
                </c:pt>
                <c:pt idx="2609" formatCode="0.00">
                  <c:v>82.97360244720663</c:v>
                </c:pt>
                <c:pt idx="2610" formatCode="0.00">
                  <c:v>82.811248306265156</c:v>
                </c:pt>
                <c:pt idx="2611" formatCode="0.00">
                  <c:v>82.891173341007786</c:v>
                </c:pt>
                <c:pt idx="2612" formatCode="0.00">
                  <c:v>82.760649943445898</c:v>
                </c:pt>
                <c:pt idx="2613" formatCode="0.00">
                  <c:v>80.267838024500008</c:v>
                </c:pt>
                <c:pt idx="2614" formatCode="0.00">
                  <c:v>80.652123881581886</c:v>
                </c:pt>
                <c:pt idx="2615" formatCode="0.00">
                  <c:v>82.611399970959354</c:v>
                </c:pt>
                <c:pt idx="2616" formatCode="0.00">
                  <c:v>83.350110482243011</c:v>
                </c:pt>
                <c:pt idx="2617" formatCode="0.00">
                  <c:v>82.41819892023716</c:v>
                </c:pt>
                <c:pt idx="2618" formatCode="0.00">
                  <c:v>82.736982349578383</c:v>
                </c:pt>
                <c:pt idx="2619" formatCode="0.00">
                  <c:v>83.405001596557625</c:v>
                </c:pt>
                <c:pt idx="2620" formatCode="0.00">
                  <c:v>82.256688342774424</c:v>
                </c:pt>
                <c:pt idx="2621" formatCode="0.00">
                  <c:v>81.199124601004456</c:v>
                </c:pt>
                <c:pt idx="2622" formatCode="0.00">
                  <c:v>81.894204921370417</c:v>
                </c:pt>
                <c:pt idx="2623" formatCode="0.00">
                  <c:v>82.483264681062067</c:v>
                </c:pt>
                <c:pt idx="2624" formatCode="0.00">
                  <c:v>82.722183539179923</c:v>
                </c:pt>
                <c:pt idx="2625" formatCode="0.00">
                  <c:v>82.464137208945175</c:v>
                </c:pt>
                <c:pt idx="2626" formatCode="0.00">
                  <c:v>82.480042927036706</c:v>
                </c:pt>
                <c:pt idx="2627" formatCode="0.00">
                  <c:v>82.064760938006742</c:v>
                </c:pt>
                <c:pt idx="2628" formatCode="0.00">
                  <c:v>82.091808810751701</c:v>
                </c:pt>
                <c:pt idx="2629" formatCode="0.00">
                  <c:v>83.571130170351594</c:v>
                </c:pt>
                <c:pt idx="2630" formatCode="0.00">
                  <c:v>82.958992067688385</c:v>
                </c:pt>
                <c:pt idx="2631" formatCode="0.00">
                  <c:v>82.830959417362095</c:v>
                </c:pt>
                <c:pt idx="2632" formatCode="0.00">
                  <c:v>83.481364006179319</c:v>
                </c:pt>
                <c:pt idx="2633" formatCode="0.00">
                  <c:v>83.673014225556415</c:v>
                </c:pt>
                <c:pt idx="2634" formatCode="0.00">
                  <c:v>82.510424329146105</c:v>
                </c:pt>
                <c:pt idx="2635" formatCode="0.00">
                  <c:v>81.51884247046462</c:v>
                </c:pt>
                <c:pt idx="2636" formatCode="0.00">
                  <c:v>81.71558121463211</c:v>
                </c:pt>
                <c:pt idx="2637" formatCode="0.00">
                  <c:v>81.874471919403661</c:v>
                </c:pt>
                <c:pt idx="2638" formatCode="0.00">
                  <c:v>81.734843653913757</c:v>
                </c:pt>
                <c:pt idx="2639" formatCode="0.00">
                  <c:v>81.27406835582272</c:v>
                </c:pt>
                <c:pt idx="2640" formatCode="0.00">
                  <c:v>82.285304661148274</c:v>
                </c:pt>
                <c:pt idx="2641" formatCode="0.00">
                  <c:v>82.838295479901959</c:v>
                </c:pt>
                <c:pt idx="2642" formatCode="0.00">
                  <c:v>82.12666631231248</c:v>
                </c:pt>
                <c:pt idx="2643" formatCode="0.00">
                  <c:v>81.987204761115663</c:v>
                </c:pt>
                <c:pt idx="2644" formatCode="0.00">
                  <c:v>82.000967384387906</c:v>
                </c:pt>
                <c:pt idx="2645" formatCode="0.00">
                  <c:v>81.513194424899126</c:v>
                </c:pt>
                <c:pt idx="2646" formatCode="0.00">
                  <c:v>80.700721584113765</c:v>
                </c:pt>
                <c:pt idx="2647" formatCode="0.00">
                  <c:v>81.787096571138065</c:v>
                </c:pt>
                <c:pt idx="2648" formatCode="0.00">
                  <c:v>80.93767348600818</c:v>
                </c:pt>
                <c:pt idx="2649" formatCode="0.00">
                  <c:v>81.978157138695082</c:v>
                </c:pt>
                <c:pt idx="2650" formatCode="0.00">
                  <c:v>82.412859065232695</c:v>
                </c:pt>
                <c:pt idx="2651" formatCode="0.00">
                  <c:v>82.014698579944579</c:v>
                </c:pt>
                <c:pt idx="2652" formatCode="0.00">
                  <c:v>83.735460506387099</c:v>
                </c:pt>
                <c:pt idx="2653" formatCode="0.00">
                  <c:v>84.779764629673053</c:v>
                </c:pt>
                <c:pt idx="2654" formatCode="0.00">
                  <c:v>85.156149706392284</c:v>
                </c:pt>
                <c:pt idx="2655" formatCode="0.00">
                  <c:v>85.027635052248257</c:v>
                </c:pt>
                <c:pt idx="2656" formatCode="0.00">
                  <c:v>89.892492305726265</c:v>
                </c:pt>
                <c:pt idx="2657" formatCode="0.00">
                  <c:v>88.547100085831758</c:v>
                </c:pt>
                <c:pt idx="2658" formatCode="0.00">
                  <c:v>91.668387965704824</c:v>
                </c:pt>
                <c:pt idx="2659" formatCode="0.00">
                  <c:v>90.081081560490475</c:v>
                </c:pt>
                <c:pt idx="2660" formatCode="0.00">
                  <c:v>90.350021460237002</c:v>
                </c:pt>
                <c:pt idx="2661" formatCode="0.00">
                  <c:v>90.511515862156827</c:v>
                </c:pt>
                <c:pt idx="2662" formatCode="0.00">
                  <c:v>89.154011893945921</c:v>
                </c:pt>
                <c:pt idx="2663" formatCode="0.00">
                  <c:v>89.201600704704376</c:v>
                </c:pt>
                <c:pt idx="2664" formatCode="0.00">
                  <c:v>88.094339240285564</c:v>
                </c:pt>
                <c:pt idx="2665" formatCode="0.00">
                  <c:v>86.732588325804954</c:v>
                </c:pt>
                <c:pt idx="2666" formatCode="0.00">
                  <c:v>86.610201254427025</c:v>
                </c:pt>
                <c:pt idx="2667" formatCode="0.00">
                  <c:v>86.740264294615443</c:v>
                </c:pt>
                <c:pt idx="2668" formatCode="0.00">
                  <c:v>85.932723417396474</c:v>
                </c:pt>
                <c:pt idx="2669" formatCode="0.00">
                  <c:v>85.146003002440594</c:v>
                </c:pt>
                <c:pt idx="2670" formatCode="0.00">
                  <c:v>85.283444308534513</c:v>
                </c:pt>
                <c:pt idx="2671" formatCode="0.00">
                  <c:v>85.635584736581364</c:v>
                </c:pt>
                <c:pt idx="2672" formatCode="0.00">
                  <c:v>85.804276155408616</c:v>
                </c:pt>
                <c:pt idx="2673" formatCode="0.00">
                  <c:v>84.161797445843973</c:v>
                </c:pt>
                <c:pt idx="2674" formatCode="0.00">
                  <c:v>84.102491082713414</c:v>
                </c:pt>
                <c:pt idx="2675" formatCode="0.00">
                  <c:v>83.074445943561116</c:v>
                </c:pt>
                <c:pt idx="2676" formatCode="0.00">
                  <c:v>82.510733935372272</c:v>
                </c:pt>
                <c:pt idx="2677" formatCode="0.00">
                  <c:v>82.485039054204663</c:v>
                </c:pt>
                <c:pt idx="2678" formatCode="0.00">
                  <c:v>83.23818983371531</c:v>
                </c:pt>
                <c:pt idx="2679" formatCode="0.00">
                  <c:v>83.253535339077004</c:v>
                </c:pt>
                <c:pt idx="2680" formatCode="0.00">
                  <c:v>83.71273576828851</c:v>
                </c:pt>
                <c:pt idx="2681" formatCode="0.00">
                  <c:v>84.182254337102435</c:v>
                </c:pt>
                <c:pt idx="2682" formatCode="0.00">
                  <c:v>84.365792451524868</c:v>
                </c:pt>
                <c:pt idx="2683" formatCode="0.00">
                  <c:v>84.13144695650351</c:v>
                </c:pt>
                <c:pt idx="2684" formatCode="0.00">
                  <c:v>83.922079399628245</c:v>
                </c:pt>
                <c:pt idx="2685" formatCode="0.00">
                  <c:v>83.48161131471781</c:v>
                </c:pt>
                <c:pt idx="2686" formatCode="0.00">
                  <c:v>82.809585362584116</c:v>
                </c:pt>
                <c:pt idx="2687" formatCode="0.00">
                  <c:v>82.480195395994713</c:v>
                </c:pt>
                <c:pt idx="2688" formatCode="0.00">
                  <c:v>83.533699376675315</c:v>
                </c:pt>
                <c:pt idx="2689" formatCode="0.00">
                  <c:v>82.334055019063641</c:v>
                </c:pt>
                <c:pt idx="2690" formatCode="0.00">
                  <c:v>82.401483143313556</c:v>
                </c:pt>
                <c:pt idx="2691" formatCode="0.00">
                  <c:v>82.096925728032787</c:v>
                </c:pt>
                <c:pt idx="2692" formatCode="0.00">
                  <c:v>80.582951231450195</c:v>
                </c:pt>
                <c:pt idx="2693" formatCode="0.00">
                  <c:v>79.219121229855276</c:v>
                </c:pt>
                <c:pt idx="2694" formatCode="0.00">
                  <c:v>79.279904564038034</c:v>
                </c:pt>
                <c:pt idx="2695" formatCode="0.00">
                  <c:v>79.277272297634838</c:v>
                </c:pt>
                <c:pt idx="2696" formatCode="0.00">
                  <c:v>77.879829838614214</c:v>
                </c:pt>
                <c:pt idx="2697" formatCode="0.00">
                  <c:v>78.414032217629455</c:v>
                </c:pt>
                <c:pt idx="2698" formatCode="0.00">
                  <c:v>77.960412923875111</c:v>
                </c:pt>
                <c:pt idx="2699" formatCode="0.00">
                  <c:v>77.380124603390243</c:v>
                </c:pt>
                <c:pt idx="2700" formatCode="0.00">
                  <c:v>77.428718219433165</c:v>
                </c:pt>
                <c:pt idx="2701" formatCode="0.00">
                  <c:v>77.749135542955528</c:v>
                </c:pt>
                <c:pt idx="2702" formatCode="0.00">
                  <c:v>77.818236218625813</c:v>
                </c:pt>
                <c:pt idx="2703" formatCode="0.00">
                  <c:v>78.12224841410999</c:v>
                </c:pt>
                <c:pt idx="2704" formatCode="0.00">
                  <c:v>78.433623929531237</c:v>
                </c:pt>
                <c:pt idx="2705" formatCode="0.00">
                  <c:v>78.638680040275844</c:v>
                </c:pt>
                <c:pt idx="2706" formatCode="0.00">
                  <c:v>79.728438063885662</c:v>
                </c:pt>
                <c:pt idx="2707" formatCode="0.00">
                  <c:v>79.33367313393974</c:v>
                </c:pt>
                <c:pt idx="2708" formatCode="0.00">
                  <c:v>78.428874243487684</c:v>
                </c:pt>
                <c:pt idx="2709" formatCode="0.00">
                  <c:v>80.869870282047742</c:v>
                </c:pt>
                <c:pt idx="2710" formatCode="0.00">
                  <c:v>80.430303420433333</c:v>
                </c:pt>
                <c:pt idx="2711" formatCode="0.00">
                  <c:v>80.305694156727242</c:v>
                </c:pt>
                <c:pt idx="2712" formatCode="0.00">
                  <c:v>80.309719227170604</c:v>
                </c:pt>
                <c:pt idx="2713" formatCode="0.00">
                  <c:v>81.209711191887124</c:v>
                </c:pt>
                <c:pt idx="2714" formatCode="0.00">
                  <c:v>80.801986641808838</c:v>
                </c:pt>
                <c:pt idx="2715" formatCode="0.00">
                  <c:v>81.954812120822254</c:v>
                </c:pt>
                <c:pt idx="2716" formatCode="0.00">
                  <c:v>82.269366133033429</c:v>
                </c:pt>
                <c:pt idx="2717" formatCode="0.00">
                  <c:v>82.293205017208976</c:v>
                </c:pt>
                <c:pt idx="2718" formatCode="0.00">
                  <c:v>81.934212487208598</c:v>
                </c:pt>
                <c:pt idx="2719" formatCode="0.00">
                  <c:v>80.651931774038232</c:v>
                </c:pt>
                <c:pt idx="2720" formatCode="0.00">
                  <c:v>81.777038508212641</c:v>
                </c:pt>
                <c:pt idx="2721" formatCode="0.00">
                  <c:v>80.768433521441693</c:v>
                </c:pt>
                <c:pt idx="2722" formatCode="0.00">
                  <c:v>80.844864011915774</c:v>
                </c:pt>
                <c:pt idx="2723" formatCode="0.00">
                  <c:v>81.647338061123421</c:v>
                </c:pt>
                <c:pt idx="2724" formatCode="0.00">
                  <c:v>81.627483586095423</c:v>
                </c:pt>
                <c:pt idx="2725" formatCode="0.00">
                  <c:v>81.36107425442647</c:v>
                </c:pt>
                <c:pt idx="2726" formatCode="0.00">
                  <c:v>81.081474647429943</c:v>
                </c:pt>
                <c:pt idx="2727" formatCode="0.00">
                  <c:v>80.717493512523447</c:v>
                </c:pt>
                <c:pt idx="2728" formatCode="0.00">
                  <c:v>78.324446332897949</c:v>
                </c:pt>
                <c:pt idx="2729" formatCode="0.00">
                  <c:v>78.231090513791969</c:v>
                </c:pt>
                <c:pt idx="2730" formatCode="0.00">
                  <c:v>77.485322585892916</c:v>
                </c:pt>
                <c:pt idx="2731" formatCode="0.00">
                  <c:v>77.938462566859798</c:v>
                </c:pt>
                <c:pt idx="2732" formatCode="0.00">
                  <c:v>77.984408258709891</c:v>
                </c:pt>
                <c:pt idx="2733" formatCode="0.00">
                  <c:v>78.123089097307968</c:v>
                </c:pt>
                <c:pt idx="2734" formatCode="0.00">
                  <c:v>78.539769149735037</c:v>
                </c:pt>
                <c:pt idx="2735" formatCode="0.00">
                  <c:v>78.383494706815199</c:v>
                </c:pt>
                <c:pt idx="2736" formatCode="0.00">
                  <c:v>78.712616786529182</c:v>
                </c:pt>
                <c:pt idx="2737" formatCode="0.00">
                  <c:v>79.998458659709101</c:v>
                </c:pt>
                <c:pt idx="2738" formatCode="0.00">
                  <c:v>80.10352211888852</c:v>
                </c:pt>
                <c:pt idx="2739" formatCode="0.00">
                  <c:v>80.429957285690691</c:v>
                </c:pt>
                <c:pt idx="2740" formatCode="0.00">
                  <c:v>81.563502043021828</c:v>
                </c:pt>
                <c:pt idx="2741" formatCode="0.00">
                  <c:v>81.730641146230738</c:v>
                </c:pt>
                <c:pt idx="2742" formatCode="0.00">
                  <c:v>82.174422182926719</c:v>
                </c:pt>
                <c:pt idx="2743" formatCode="0.00">
                  <c:v>82.014146717797431</c:v>
                </c:pt>
                <c:pt idx="2744" formatCode="0.00">
                  <c:v>82.188584450999159</c:v>
                </c:pt>
                <c:pt idx="2745" formatCode="0.00">
                  <c:v>81.99045145603867</c:v>
                </c:pt>
                <c:pt idx="2746" formatCode="0.00">
                  <c:v>82.253607148492989</c:v>
                </c:pt>
                <c:pt idx="2747" formatCode="0.00">
                  <c:v>83.767713149345255</c:v>
                </c:pt>
                <c:pt idx="2748" formatCode="0.00">
                  <c:v>84.494043724880527</c:v>
                </c:pt>
                <c:pt idx="2749" formatCode="0.00">
                  <c:v>85.048325141939131</c:v>
                </c:pt>
                <c:pt idx="2750" formatCode="0.00">
                  <c:v>85.055903404703045</c:v>
                </c:pt>
                <c:pt idx="2751" formatCode="0.00">
                  <c:v>83.995542970494569</c:v>
                </c:pt>
                <c:pt idx="2752" formatCode="0.00">
                  <c:v>84.031384254543042</c:v>
                </c:pt>
                <c:pt idx="2753" formatCode="0.00">
                  <c:v>83.950303200636</c:v>
                </c:pt>
                <c:pt idx="2754" formatCode="0.00">
                  <c:v>83.73024116266474</c:v>
                </c:pt>
                <c:pt idx="2755" formatCode="0.00">
                  <c:v>84.198840505649372</c:v>
                </c:pt>
                <c:pt idx="2756" formatCode="0.00">
                  <c:v>85.10737872891842</c:v>
                </c:pt>
                <c:pt idx="2757" formatCode="0.00">
                  <c:v>85.786379051220777</c:v>
                </c:pt>
                <c:pt idx="2758" formatCode="0.00">
                  <c:v>86.267749160332201</c:v>
                </c:pt>
                <c:pt idx="2759" formatCode="0.00">
                  <c:v>85.531167663898003</c:v>
                </c:pt>
                <c:pt idx="2760" formatCode="0.00">
                  <c:v>83.960445926921295</c:v>
                </c:pt>
                <c:pt idx="2761" formatCode="0.00">
                  <c:v>83.633514711822542</c:v>
                </c:pt>
                <c:pt idx="2762" formatCode="0.00">
                  <c:v>84.633687613779799</c:v>
                </c:pt>
                <c:pt idx="2763" formatCode="0.00">
                  <c:v>84.642420793225654</c:v>
                </c:pt>
                <c:pt idx="2764" formatCode="0.00">
                  <c:v>85.312460229473771</c:v>
                </c:pt>
                <c:pt idx="2765" formatCode="0.00">
                  <c:v>85.58093643634642</c:v>
                </c:pt>
                <c:pt idx="2766" formatCode="0.00">
                  <c:v>85.714559090828004</c:v>
                </c:pt>
                <c:pt idx="2767" formatCode="0.00">
                  <c:v>85.601497474319103</c:v>
                </c:pt>
                <c:pt idx="2768" formatCode="0.00">
                  <c:v>86.114038311173914</c:v>
                </c:pt>
                <c:pt idx="2769" formatCode="0.00">
                  <c:v>87.233500824623121</c:v>
                </c:pt>
                <c:pt idx="2770" formatCode="0.00">
                  <c:v>86.894458950048175</c:v>
                </c:pt>
                <c:pt idx="2771" formatCode="0.00">
                  <c:v>88.441316607266998</c:v>
                </c:pt>
                <c:pt idx="2772" formatCode="0.00">
                  <c:v>88.416487992196309</c:v>
                </c:pt>
                <c:pt idx="2773" formatCode="0.00">
                  <c:v>87.8770601267248</c:v>
                </c:pt>
                <c:pt idx="2774" formatCode="0.00">
                  <c:v>86.85746671785094</c:v>
                </c:pt>
                <c:pt idx="2775" formatCode="0.00">
                  <c:v>88.327691769436271</c:v>
                </c:pt>
                <c:pt idx="2776" formatCode="0.00">
                  <c:v>88.258967746512155</c:v>
                </c:pt>
                <c:pt idx="2777" formatCode="0.00">
                  <c:v>89.288943222593943</c:v>
                </c:pt>
                <c:pt idx="2778" formatCode="0.00">
                  <c:v>89.767751404076506</c:v>
                </c:pt>
                <c:pt idx="2779" formatCode="0.00">
                  <c:v>89.984608214085284</c:v>
                </c:pt>
                <c:pt idx="2780" formatCode="0.00">
                  <c:v>90.582846916015441</c:v>
                </c:pt>
                <c:pt idx="2781" formatCode="0.00">
                  <c:v>93.530613011916188</c:v>
                </c:pt>
                <c:pt idx="2782" formatCode="0.00">
                  <c:v>93.659259593756843</c:v>
                </c:pt>
                <c:pt idx="2783" formatCode="0.00">
                  <c:v>93.689056877592265</c:v>
                </c:pt>
                <c:pt idx="2784" formatCode="0.00">
                  <c:v>92.810095089476988</c:v>
                </c:pt>
                <c:pt idx="2785" formatCode="0.00">
                  <c:v>93.067621226413735</c:v>
                </c:pt>
                <c:pt idx="2786" formatCode="0.00">
                  <c:v>94.57469246031954</c:v>
                </c:pt>
                <c:pt idx="2787" formatCode="0.00">
                  <c:v>94.236522750011574</c:v>
                </c:pt>
                <c:pt idx="2788" formatCode="0.00">
                  <c:v>95.00104079558028</c:v>
                </c:pt>
                <c:pt idx="2789" formatCode="0.00">
                  <c:v>92.593143075034931</c:v>
                </c:pt>
                <c:pt idx="2790" formatCode="0.00">
                  <c:v>95.668236354788021</c:v>
                </c:pt>
                <c:pt idx="2791" formatCode="0.00">
                  <c:v>98.997845713632415</c:v>
                </c:pt>
                <c:pt idx="2792" formatCode="0.00">
                  <c:v>100.0083882695031</c:v>
                </c:pt>
                <c:pt idx="2793" formatCode="0.00">
                  <c:v>101.75213607026029</c:v>
                </c:pt>
                <c:pt idx="2794" formatCode="0.00">
                  <c:v>99.107014672912996</c:v>
                </c:pt>
                <c:pt idx="2795" formatCode="0.00">
                  <c:v>99.053439816825431</c:v>
                </c:pt>
                <c:pt idx="2796" formatCode="0.00">
                  <c:v>99.520713600811845</c:v>
                </c:pt>
                <c:pt idx="2797" formatCode="0.00">
                  <c:v>99.358910609793085</c:v>
                </c:pt>
                <c:pt idx="2798" formatCode="0.00">
                  <c:v>97.121567048263259</c:v>
                </c:pt>
                <c:pt idx="2799" formatCode="0.00">
                  <c:v>94.932511515662895</c:v>
                </c:pt>
                <c:pt idx="2800" formatCode="0.00">
                  <c:v>93.877688321268778</c:v>
                </c:pt>
                <c:pt idx="2801" formatCode="0.00">
                  <c:v>94.83391463442662</c:v>
                </c:pt>
                <c:pt idx="2802" formatCode="0.00">
                  <c:v>94.693982898285526</c:v>
                </c:pt>
                <c:pt idx="2803" formatCode="0.00">
                  <c:v>95.687753585234702</c:v>
                </c:pt>
                <c:pt idx="2804" formatCode="0.00">
                  <c:v>96.880762568598755</c:v>
                </c:pt>
                <c:pt idx="2805" formatCode="0.00">
                  <c:v>96.319101363469528</c:v>
                </c:pt>
                <c:pt idx="2806" formatCode="0.00">
                  <c:v>93.967640233061843</c:v>
                </c:pt>
                <c:pt idx="2807" formatCode="0.00">
                  <c:v>93.06120373093465</c:v>
                </c:pt>
                <c:pt idx="2808" formatCode="0.00">
                  <c:v>94.065822756161182</c:v>
                </c:pt>
                <c:pt idx="2809" formatCode="0.00">
                  <c:v>93.228322698956703</c:v>
                </c:pt>
                <c:pt idx="2810" formatCode="0.00">
                  <c:v>93.396737943873248</c:v>
                </c:pt>
                <c:pt idx="2811" formatCode="0.00">
                  <c:v>94.301944378979357</c:v>
                </c:pt>
                <c:pt idx="2812" formatCode="0.00">
                  <c:v>94.652498885235985</c:v>
                </c:pt>
                <c:pt idx="2813" formatCode="0.00">
                  <c:v>94.69183351872158</c:v>
                </c:pt>
                <c:pt idx="2814" formatCode="0.00">
                  <c:v>94.642807767525596</c:v>
                </c:pt>
                <c:pt idx="2815" formatCode="0.00">
                  <c:v>95.043167396489721</c:v>
                </c:pt>
                <c:pt idx="2816" formatCode="0.00">
                  <c:v>98.262113849379119</c:v>
                </c:pt>
                <c:pt idx="2817" formatCode="0.00">
                  <c:v>95.507810460398176</c:v>
                </c:pt>
                <c:pt idx="2818" formatCode="0.00">
                  <c:v>96.868226520512565</c:v>
                </c:pt>
                <c:pt idx="2819" formatCode="0.00">
                  <c:v>97.318592225909583</c:v>
                </c:pt>
                <c:pt idx="2820" formatCode="0.00">
                  <c:v>100.106256773114</c:v>
                </c:pt>
                <c:pt idx="2821" formatCode="0.00">
                  <c:v>96.234147801564873</c:v>
                </c:pt>
                <c:pt idx="2822" formatCode="0.00">
                  <c:v>99.20536671060114</c:v>
                </c:pt>
                <c:pt idx="2823" formatCode="0.00">
                  <c:v>100.46696440288994</c:v>
                </c:pt>
                <c:pt idx="2824" formatCode="0.00">
                  <c:v>100.07907849568355</c:v>
                </c:pt>
                <c:pt idx="2825" formatCode="0.00">
                  <c:v>102.07634034584413</c:v>
                </c:pt>
                <c:pt idx="2826" formatCode="0.00">
                  <c:v>100.46134147521174</c:v>
                </c:pt>
                <c:pt idx="2827" formatCode="0.00">
                  <c:v>100.71043162338388</c:v>
                </c:pt>
                <c:pt idx="2828" formatCode="0.00">
                  <c:v>99.926949540202529</c:v>
                </c:pt>
                <c:pt idx="2829" formatCode="0.00">
                  <c:v>99.712823846929751</c:v>
                </c:pt>
                <c:pt idx="2830" formatCode="0.00">
                  <c:v>102.87612242119262</c:v>
                </c:pt>
                <c:pt idx="2831" formatCode="0.00">
                  <c:v>102.52623219708885</c:v>
                </c:pt>
                <c:pt idx="2832" formatCode="0.00">
                  <c:v>99.756584811872031</c:v>
                </c:pt>
                <c:pt idx="2833" formatCode="0.00">
                  <c:v>97.672650524509891</c:v>
                </c:pt>
                <c:pt idx="2834" formatCode="0.00">
                  <c:v>98.046081858378514</c:v>
                </c:pt>
                <c:pt idx="2835" formatCode="0.00">
                  <c:v>97.530622212628813</c:v>
                </c:pt>
                <c:pt idx="2836" formatCode="0.00">
                  <c:v>96.249462488344804</c:v>
                </c:pt>
                <c:pt idx="2837" formatCode="0.00">
                  <c:v>94.931749016730407</c:v>
                </c:pt>
                <c:pt idx="2838" formatCode="0.00">
                  <c:v>95.227913265711422</c:v>
                </c:pt>
                <c:pt idx="2839" formatCode="0.00">
                  <c:v>96.80687709032216</c:v>
                </c:pt>
                <c:pt idx="2840" formatCode="0.00">
                  <c:v>96.776350193241015</c:v>
                </c:pt>
                <c:pt idx="2841" formatCode="0.00">
                  <c:v>95.037502871035585</c:v>
                </c:pt>
                <c:pt idx="2842" formatCode="0.00">
                  <c:v>95.029605079659447</c:v>
                </c:pt>
                <c:pt idx="2843" formatCode="0.00">
                  <c:v>94.941555515126211</c:v>
                </c:pt>
                <c:pt idx="2844" formatCode="0.00">
                  <c:v>95.014496643548597</c:v>
                </c:pt>
                <c:pt idx="2845" formatCode="0.00">
                  <c:v>92.716036891827741</c:v>
                </c:pt>
                <c:pt idx="2846" formatCode="0.00">
                  <c:v>92.067877996157222</c:v>
                </c:pt>
                <c:pt idx="2847" formatCode="0.00">
                  <c:v>91.141622932129991</c:v>
                </c:pt>
                <c:pt idx="2848" formatCode="0.00">
                  <c:v>91.646955607952549</c:v>
                </c:pt>
                <c:pt idx="2849" formatCode="0.00">
                  <c:v>92.636554516022855</c:v>
                </c:pt>
                <c:pt idx="2850" formatCode="0.00">
                  <c:v>92.410335248516049</c:v>
                </c:pt>
                <c:pt idx="2851" formatCode="0.00">
                  <c:v>91.13091436318085</c:v>
                </c:pt>
                <c:pt idx="2852" formatCode="0.00">
                  <c:v>91.428993451070568</c:v>
                </c:pt>
                <c:pt idx="2853" formatCode="0.00">
                  <c:v>90.805628022133632</c:v>
                </c:pt>
                <c:pt idx="2854" formatCode="0.00">
                  <c:v>90.066747384507238</c:v>
                </c:pt>
                <c:pt idx="2855" formatCode="0.00">
                  <c:v>90.217091551783128</c:v>
                </c:pt>
                <c:pt idx="2856" formatCode="0.00">
                  <c:v>90.018517422752979</c:v>
                </c:pt>
                <c:pt idx="2857" formatCode="0.00">
                  <c:v>88.574275713534277</c:v>
                </c:pt>
                <c:pt idx="2858" formatCode="0.00">
                  <c:v>86.798804557024127</c:v>
                </c:pt>
                <c:pt idx="2859" formatCode="0.00">
                  <c:v>86.644587674607408</c:v>
                </c:pt>
                <c:pt idx="2860" formatCode="0.00">
                  <c:v>86.656577962337394</c:v>
                </c:pt>
                <c:pt idx="2861" formatCode="0.00">
                  <c:v>85.423578333011861</c:v>
                </c:pt>
                <c:pt idx="2862" formatCode="0.00">
                  <c:v>85.139703663596535</c:v>
                </c:pt>
                <c:pt idx="2863" formatCode="0.00">
                  <c:v>85.522813365224408</c:v>
                </c:pt>
                <c:pt idx="2864" formatCode="0.00">
                  <c:v>85.688683892194277</c:v>
                </c:pt>
                <c:pt idx="2865" formatCode="0.00">
                  <c:v>84.529820382312664</c:v>
                </c:pt>
                <c:pt idx="2866" formatCode="0.00">
                  <c:v>83.594467878598778</c:v>
                </c:pt>
                <c:pt idx="2867" formatCode="0.00">
                  <c:v>84.191297712622827</c:v>
                </c:pt>
                <c:pt idx="2868" formatCode="0.00">
                  <c:v>85.17289485565928</c:v>
                </c:pt>
                <c:pt idx="2869" formatCode="0.00">
                  <c:v>83.480736116986535</c:v>
                </c:pt>
                <c:pt idx="2870" formatCode="0.00">
                  <c:v>83.48897255788188</c:v>
                </c:pt>
                <c:pt idx="2871" formatCode="0.00">
                  <c:v>81.950632273888772</c:v>
                </c:pt>
                <c:pt idx="2872" formatCode="0.00">
                  <c:v>81.854501353550489</c:v>
                </c:pt>
                <c:pt idx="2873" formatCode="0.00">
                  <c:v>81.698286034461887</c:v>
                </c:pt>
                <c:pt idx="2874" formatCode="0.00">
                  <c:v>85.940449864504217</c:v>
                </c:pt>
                <c:pt idx="2875" formatCode="0.00">
                  <c:v>86.128189275253519</c:v>
                </c:pt>
                <c:pt idx="2876" formatCode="0.00">
                  <c:v>85.986457396330678</c:v>
                </c:pt>
                <c:pt idx="2877" formatCode="0.00">
                  <c:v>85.497525743723898</c:v>
                </c:pt>
                <c:pt idx="2878" formatCode="0.00">
                  <c:v>86.459969201684487</c:v>
                </c:pt>
                <c:pt idx="2879" formatCode="0.00">
                  <c:v>87.153106979630167</c:v>
                </c:pt>
                <c:pt idx="2880" formatCode="0.00">
                  <c:v>86.995682954634944</c:v>
                </c:pt>
                <c:pt idx="2881" formatCode="0.00">
                  <c:v>85.470542452953438</c:v>
                </c:pt>
                <c:pt idx="2882" formatCode="0.00">
                  <c:v>85.997492549035542</c:v>
                </c:pt>
                <c:pt idx="2883" formatCode="0.00">
                  <c:v>84.100118917499586</c:v>
                </c:pt>
                <c:pt idx="2884" formatCode="0.00">
                  <c:v>84.700926962805042</c:v>
                </c:pt>
                <c:pt idx="2885" formatCode="0.00">
                  <c:v>85.071922860114427</c:v>
                </c:pt>
                <c:pt idx="2886" formatCode="0.00">
                  <c:v>84.856140346566164</c:v>
                </c:pt>
                <c:pt idx="2887" formatCode="0.00">
                  <c:v>84.015972869614586</c:v>
                </c:pt>
                <c:pt idx="2888" formatCode="0.00">
                  <c:v>84.047414030462292</c:v>
                </c:pt>
                <c:pt idx="2889" formatCode="0.00">
                  <c:v>85.023142394043475</c:v>
                </c:pt>
                <c:pt idx="2890" formatCode="0.00">
                  <c:v>86.446428236605797</c:v>
                </c:pt>
                <c:pt idx="2891" formatCode="0.00">
                  <c:v>88.152885782976668</c:v>
                </c:pt>
                <c:pt idx="2892" formatCode="0.00">
                  <c:v>87.175931105720707</c:v>
                </c:pt>
                <c:pt idx="2893" formatCode="0.00">
                  <c:v>88.916932816030894</c:v>
                </c:pt>
                <c:pt idx="2894" formatCode="0.00">
                  <c:v>89.864398109524799</c:v>
                </c:pt>
                <c:pt idx="2895" formatCode="0.00">
                  <c:v>89.550126078030999</c:v>
                </c:pt>
                <c:pt idx="2896" formatCode="0.00">
                  <c:v>89.613476068049494</c:v>
                </c:pt>
                <c:pt idx="2897" formatCode="0.00">
                  <c:v>87.775217444953697</c:v>
                </c:pt>
                <c:pt idx="2898" formatCode="0.00">
                  <c:v>87.733132117177817</c:v>
                </c:pt>
                <c:pt idx="2899" formatCode="0.00">
                  <c:v>87.113127587365454</c:v>
                </c:pt>
                <c:pt idx="2900" formatCode="0.00">
                  <c:v>87.342345264017084</c:v>
                </c:pt>
                <c:pt idx="2901" formatCode="0.00">
                  <c:v>85.066515758250972</c:v>
                </c:pt>
                <c:pt idx="2902" formatCode="0.00">
                  <c:v>84.052805708692475</c:v>
                </c:pt>
                <c:pt idx="2903" formatCode="0.00">
                  <c:v>84.573902283317892</c:v>
                </c:pt>
                <c:pt idx="2904" formatCode="0.00">
                  <c:v>84.862195773178072</c:v>
                </c:pt>
                <c:pt idx="2905" formatCode="0.00">
                  <c:v>85.4646176474605</c:v>
                </c:pt>
                <c:pt idx="2906" formatCode="0.00">
                  <c:v>82.438079567065813</c:v>
                </c:pt>
                <c:pt idx="2907" formatCode="0.00">
                  <c:v>83.458311303280041</c:v>
                </c:pt>
                <c:pt idx="2908" formatCode="0.00">
                  <c:v>85.855458824854765</c:v>
                </c:pt>
                <c:pt idx="2909" formatCode="0.00">
                  <c:v>84.878893488175308</c:v>
                </c:pt>
                <c:pt idx="2910" formatCode="0.00">
                  <c:v>84.70078463729034</c:v>
                </c:pt>
                <c:pt idx="2911" formatCode="0.00">
                  <c:v>85.218736957756647</c:v>
                </c:pt>
                <c:pt idx="2912" formatCode="0.00">
                  <c:v>83.613076387287265</c:v>
                </c:pt>
                <c:pt idx="2913" formatCode="0.00">
                  <c:v>83.744150958094792</c:v>
                </c:pt>
                <c:pt idx="2914" formatCode="0.00">
                  <c:v>84.220123114077992</c:v>
                </c:pt>
                <c:pt idx="2915" formatCode="0.00">
                  <c:v>86.095907214728655</c:v>
                </c:pt>
                <c:pt idx="2916" formatCode="0.00">
                  <c:v>83.905398547074455</c:v>
                </c:pt>
                <c:pt idx="2917" formatCode="0.00">
                  <c:v>84.700136662073774</c:v>
                </c:pt>
                <c:pt idx="2918" formatCode="0.00">
                  <c:v>84.915856515843799</c:v>
                </c:pt>
                <c:pt idx="2919" formatCode="0.00">
                  <c:v>84.596375386447335</c:v>
                </c:pt>
                <c:pt idx="2920" formatCode="0.00">
                  <c:v>85.098292536322035</c:v>
                </c:pt>
                <c:pt idx="2921" formatCode="0.00">
                  <c:v>85.896648282408862</c:v>
                </c:pt>
                <c:pt idx="2922" formatCode="0.00">
                  <c:v>85.056364843082179</c:v>
                </c:pt>
                <c:pt idx="2923" formatCode="0.00">
                  <c:v>83.685723678123821</c:v>
                </c:pt>
                <c:pt idx="2924" formatCode="0.00">
                  <c:v>84.056862785598383</c:v>
                </c:pt>
                <c:pt idx="2925" formatCode="0.00">
                  <c:v>84.294903600016212</c:v>
                </c:pt>
                <c:pt idx="2926" formatCode="0.00">
                  <c:v>85.009683267083645</c:v>
                </c:pt>
                <c:pt idx="2927" formatCode="0.00">
                  <c:v>83.276130081360193</c:v>
                </c:pt>
                <c:pt idx="2928" formatCode="0.00">
                  <c:v>83.648950040308847</c:v>
                </c:pt>
                <c:pt idx="2929" formatCode="0.00">
                  <c:v>83.943318888596707</c:v>
                </c:pt>
                <c:pt idx="2930" formatCode="0.00">
                  <c:v>84.079978354471564</c:v>
                </c:pt>
                <c:pt idx="2931" formatCode="0.00">
                  <c:v>85.420500962843292</c:v>
                </c:pt>
                <c:pt idx="2932" formatCode="0.00">
                  <c:v>86.204071407989318</c:v>
                </c:pt>
                <c:pt idx="2933" formatCode="0.00">
                  <c:v>87.770438135526447</c:v>
                </c:pt>
                <c:pt idx="2934" formatCode="0.00">
                  <c:v>87.765756542017741</c:v>
                </c:pt>
                <c:pt idx="2935" formatCode="0.00">
                  <c:v>88.753839200572017</c:v>
                </c:pt>
                <c:pt idx="2936" formatCode="0.00">
                  <c:v>86.314164871739067</c:v>
                </c:pt>
                <c:pt idx="2937" formatCode="0.00">
                  <c:v>86.492756011182053</c:v>
                </c:pt>
                <c:pt idx="2938" formatCode="0.00">
                  <c:v>86.936371808067392</c:v>
                </c:pt>
                <c:pt idx="2939" formatCode="0.00">
                  <c:v>87.718467212117645</c:v>
                </c:pt>
                <c:pt idx="2940" formatCode="0.00">
                  <c:v>87.825692332621529</c:v>
                </c:pt>
                <c:pt idx="2941" formatCode="0.00">
                  <c:v>84.374278159613638</c:v>
                </c:pt>
                <c:pt idx="2942" formatCode="0.00">
                  <c:v>83.938514524907632</c:v>
                </c:pt>
                <c:pt idx="2943" formatCode="0.00">
                  <c:v>85.0221848724522</c:v>
                </c:pt>
                <c:pt idx="2944" formatCode="0.00">
                  <c:v>85.778398117096387</c:v>
                </c:pt>
                <c:pt idx="2945" formatCode="0.00">
                  <c:v>86.678506678773942</c:v>
                </c:pt>
                <c:pt idx="2946" formatCode="0.00">
                  <c:v>85.775545583912631</c:v>
                </c:pt>
                <c:pt idx="2947" formatCode="0.00">
                  <c:v>88.486121736054557</c:v>
                </c:pt>
                <c:pt idx="2948" formatCode="0.00">
                  <c:v>87.989245467699064</c:v>
                </c:pt>
                <c:pt idx="2949" formatCode="0.00">
                  <c:v>87.056765222900594</c:v>
                </c:pt>
                <c:pt idx="2950" formatCode="0.00">
                  <c:v>88.448028758749203</c:v>
                </c:pt>
                <c:pt idx="2951" formatCode="0.00">
                  <c:v>87.963767987584674</c:v>
                </c:pt>
                <c:pt idx="2952" formatCode="0.00">
                  <c:v>87.97704803904999</c:v>
                </c:pt>
                <c:pt idx="2953" formatCode="0.00">
                  <c:v>88.345741872319252</c:v>
                </c:pt>
                <c:pt idx="2954" formatCode="0.00">
                  <c:v>86.844899217955614</c:v>
                </c:pt>
                <c:pt idx="2955" formatCode="0.00">
                  <c:v>86.039319931237259</c:v>
                </c:pt>
                <c:pt idx="2956" formatCode="0.00">
                  <c:v>85.311059686225178</c:v>
                </c:pt>
                <c:pt idx="2957" formatCode="0.00">
                  <c:v>85.321546124512111</c:v>
                </c:pt>
                <c:pt idx="2958" formatCode="0.00">
                  <c:v>86.186478824404077</c:v>
                </c:pt>
                <c:pt idx="2959" formatCode="0.00">
                  <c:v>88.497088594565824</c:v>
                </c:pt>
                <c:pt idx="2960" formatCode="0.00">
                  <c:v>89.641567695143266</c:v>
                </c:pt>
                <c:pt idx="2961" formatCode="0.00">
                  <c:v>90.18868078659105</c:v>
                </c:pt>
                <c:pt idx="2962" formatCode="0.00">
                  <c:v>90.865503680124235</c:v>
                </c:pt>
                <c:pt idx="2963" formatCode="0.00">
                  <c:v>91.38514890956462</c:v>
                </c:pt>
                <c:pt idx="2964" formatCode="0.00">
                  <c:v>90.290086215304228</c:v>
                </c:pt>
                <c:pt idx="2965" formatCode="0.00">
                  <c:v>90.207531534024426</c:v>
                </c:pt>
                <c:pt idx="2966" formatCode="0.00">
                  <c:v>90.56886072409533</c:v>
                </c:pt>
                <c:pt idx="2967" formatCode="0.00">
                  <c:v>91.500871202150464</c:v>
                </c:pt>
                <c:pt idx="2968" formatCode="0.00">
                  <c:v>93.147505229610729</c:v>
                </c:pt>
                <c:pt idx="2969" formatCode="0.00">
                  <c:v>95.02208682974306</c:v>
                </c:pt>
                <c:pt idx="2970" formatCode="0.00">
                  <c:v>91.373574887966356</c:v>
                </c:pt>
                <c:pt idx="2971" formatCode="0.00">
                  <c:v>92.356206127124494</c:v>
                </c:pt>
                <c:pt idx="2972" formatCode="0.00">
                  <c:v>91.83817562074222</c:v>
                </c:pt>
                <c:pt idx="2973" formatCode="0.00">
                  <c:v>91.913190310167209</c:v>
                </c:pt>
                <c:pt idx="2974" formatCode="0.00">
                  <c:v>92.34541240166196</c:v>
                </c:pt>
                <c:pt idx="2975" formatCode="0.00">
                  <c:v>92.548512757750586</c:v>
                </c:pt>
                <c:pt idx="2976" formatCode="0.00">
                  <c:v>93.273061331529291</c:v>
                </c:pt>
                <c:pt idx="2977" formatCode="0.00">
                  <c:v>96.091524407164897</c:v>
                </c:pt>
                <c:pt idx="2978" formatCode="0.00">
                  <c:v>98.122481569648443</c:v>
                </c:pt>
                <c:pt idx="2979" formatCode="0.00">
                  <c:v>98.648099718595034</c:v>
                </c:pt>
                <c:pt idx="2980" formatCode="0.00">
                  <c:v>100.46977944093891</c:v>
                </c:pt>
                <c:pt idx="2981" formatCode="0.00">
                  <c:v>102.77656158385018</c:v>
                </c:pt>
                <c:pt idx="2982" formatCode="0.00">
                  <c:v>103.62701982352689</c:v>
                </c:pt>
                <c:pt idx="2983" formatCode="0.00">
                  <c:v>102.94050966325666</c:v>
                </c:pt>
                <c:pt idx="2984" formatCode="0.00">
                  <c:v>100.6783373216269</c:v>
                </c:pt>
                <c:pt idx="2985" formatCode="0.00">
                  <c:v>99.855471778992467</c:v>
                </c:pt>
                <c:pt idx="2986" formatCode="0.00">
                  <c:v>98.355992525137864</c:v>
                </c:pt>
                <c:pt idx="2987" formatCode="0.00">
                  <c:v>93.443404125199834</c:v>
                </c:pt>
                <c:pt idx="2988" formatCode="0.00">
                  <c:v>93.198421742969714</c:v>
                </c:pt>
                <c:pt idx="2989" formatCode="0.00">
                  <c:v>92.80065246402016</c:v>
                </c:pt>
                <c:pt idx="2990" formatCode="0.00">
                  <c:v>93.10747722845862</c:v>
                </c:pt>
                <c:pt idx="2991" formatCode="0.00">
                  <c:v>93.848479453554631</c:v>
                </c:pt>
                <c:pt idx="2992" formatCode="0.00">
                  <c:v>93.970531182153323</c:v>
                </c:pt>
                <c:pt idx="2993" formatCode="0.00">
                  <c:v>93.15720378093738</c:v>
                </c:pt>
                <c:pt idx="2994" formatCode="0.00">
                  <c:v>94.184138546197701</c:v>
                </c:pt>
                <c:pt idx="2995" formatCode="0.00">
                  <c:v>94.071169014497286</c:v>
                </c:pt>
                <c:pt idx="2996" formatCode="0.00">
                  <c:v>93.377276233787569</c:v>
                </c:pt>
                <c:pt idx="2997" formatCode="0.00">
                  <c:v>95.462714352268378</c:v>
                </c:pt>
                <c:pt idx="2998" formatCode="0.00">
                  <c:v>93.182963893790003</c:v>
                </c:pt>
                <c:pt idx="2999" formatCode="0.00">
                  <c:v>92.977458777507024</c:v>
                </c:pt>
                <c:pt idx="3000" formatCode="0.00">
                  <c:v>92.984900269639439</c:v>
                </c:pt>
                <c:pt idx="3001" formatCode="0.00">
                  <c:v>93.827884290054129</c:v>
                </c:pt>
                <c:pt idx="3002" formatCode="0.00">
                  <c:v>94.159008631971048</c:v>
                </c:pt>
                <c:pt idx="3003" formatCode="0.00">
                  <c:v>95.321374827956717</c:v>
                </c:pt>
                <c:pt idx="3004" formatCode="0.00">
                  <c:v>101.18517086194656</c:v>
                </c:pt>
                <c:pt idx="3005" formatCode="0.00">
                  <c:v>101.19633690046842</c:v>
                </c:pt>
                <c:pt idx="3006" formatCode="0.00">
                  <c:v>103.98903172708691</c:v>
                </c:pt>
                <c:pt idx="3007" formatCode="0.00">
                  <c:v>102.15101363462762</c:v>
                </c:pt>
                <c:pt idx="3008" formatCode="0.00">
                  <c:v>102.51564047867316</c:v>
                </c:pt>
                <c:pt idx="3009" formatCode="0.00">
                  <c:v>102.00722536367812</c:v>
                </c:pt>
                <c:pt idx="3010" formatCode="0.00">
                  <c:v>103.78749064829972</c:v>
                </c:pt>
                <c:pt idx="3011" formatCode="0.00">
                  <c:v>101.5586985547117</c:v>
                </c:pt>
                <c:pt idx="3012" formatCode="0.00">
                  <c:v>110.19781511508872</c:v>
                </c:pt>
                <c:pt idx="3013" formatCode="0.00">
                  <c:v>109.75978556944739</c:v>
                </c:pt>
                <c:pt idx="3014" formatCode="0.00">
                  <c:v>105.9605432009572</c:v>
                </c:pt>
                <c:pt idx="3015" formatCode="0.00">
                  <c:v>104.93342534355538</c:v>
                </c:pt>
                <c:pt idx="3016" formatCode="0.00">
                  <c:v>101.73639698348758</c:v>
                </c:pt>
                <c:pt idx="3017" formatCode="0.00">
                  <c:v>100.04321469483611</c:v>
                </c:pt>
                <c:pt idx="3018" formatCode="0.00">
                  <c:v>99.292217034093127</c:v>
                </c:pt>
                <c:pt idx="3019" formatCode="0.00">
                  <c:v>98.285901207525242</c:v>
                </c:pt>
                <c:pt idx="3020" formatCode="0.00">
                  <c:v>97.335219048823873</c:v>
                </c:pt>
                <c:pt idx="3021" formatCode="0.00">
                  <c:v>98.220185519713212</c:v>
                </c:pt>
                <c:pt idx="3022" formatCode="0.00">
                  <c:v>97.829817813523476</c:v>
                </c:pt>
                <c:pt idx="3023" formatCode="0.00">
                  <c:v>97.603410321924557</c:v>
                </c:pt>
                <c:pt idx="3024" formatCode="0.00">
                  <c:v>97.897670812009892</c:v>
                </c:pt>
                <c:pt idx="3025" formatCode="0.00">
                  <c:v>97.862473957827007</c:v>
                </c:pt>
                <c:pt idx="3026" formatCode="0.00">
                  <c:v>97.606668771407485</c:v>
                </c:pt>
                <c:pt idx="3027" formatCode="0.00">
                  <c:v>98.010840998987646</c:v>
                </c:pt>
                <c:pt idx="3028" formatCode="0.00">
                  <c:v>96.684495447026094</c:v>
                </c:pt>
                <c:pt idx="3029" formatCode="0.00">
                  <c:v>97.551238054020047</c:v>
                </c:pt>
                <c:pt idx="3030" formatCode="0.00">
                  <c:v>94.765444794322107</c:v>
                </c:pt>
              </c:numCache>
            </c:numRef>
          </c:val>
          <c:smooth val="0"/>
          <c:extLst>
            <c:ext xmlns:c16="http://schemas.microsoft.com/office/drawing/2014/chart" uri="{C3380CC4-5D6E-409C-BE32-E72D297353CC}">
              <c16:uniqueId val="{00000000-BD65-417D-A10C-E15DE02D3189}"/>
            </c:ext>
          </c:extLst>
        </c:ser>
        <c:ser>
          <c:idx val="1"/>
          <c:order val="1"/>
          <c:tx>
            <c:v>Historic</c:v>
          </c:tx>
          <c:spPr>
            <a:ln w="28575" cap="rnd">
              <a:solidFill>
                <a:schemeClr val="accent2"/>
              </a:solidFill>
              <a:round/>
            </a:ln>
            <a:effectLst/>
          </c:spPr>
          <c:marker>
            <c:symbol val="none"/>
          </c:marker>
          <c:cat>
            <c:numRef>
              <c:f>Approach2!$D$4:$D$3034</c:f>
              <c:numCache>
                <c:formatCode>d\-mmm\-yy</c:formatCode>
                <c:ptCount val="3031"/>
                <c:pt idx="0">
                  <c:v>41641</c:v>
                </c:pt>
                <c:pt idx="1">
                  <c:v>41642</c:v>
                </c:pt>
                <c:pt idx="2">
                  <c:v>41645</c:v>
                </c:pt>
                <c:pt idx="3">
                  <c:v>41646</c:v>
                </c:pt>
                <c:pt idx="4">
                  <c:v>41647</c:v>
                </c:pt>
                <c:pt idx="5">
                  <c:v>41648</c:v>
                </c:pt>
                <c:pt idx="6">
                  <c:v>41649</c:v>
                </c:pt>
                <c:pt idx="7">
                  <c:v>41652</c:v>
                </c:pt>
                <c:pt idx="8">
                  <c:v>41653</c:v>
                </c:pt>
                <c:pt idx="9">
                  <c:v>41654</c:v>
                </c:pt>
                <c:pt idx="10">
                  <c:v>41655</c:v>
                </c:pt>
                <c:pt idx="11">
                  <c:v>41656</c:v>
                </c:pt>
                <c:pt idx="12">
                  <c:v>41660</c:v>
                </c:pt>
                <c:pt idx="13">
                  <c:v>41661</c:v>
                </c:pt>
                <c:pt idx="14">
                  <c:v>41662</c:v>
                </c:pt>
                <c:pt idx="15">
                  <c:v>41663</c:v>
                </c:pt>
                <c:pt idx="16">
                  <c:v>41666</c:v>
                </c:pt>
                <c:pt idx="17">
                  <c:v>41667</c:v>
                </c:pt>
                <c:pt idx="18">
                  <c:v>41668</c:v>
                </c:pt>
                <c:pt idx="19">
                  <c:v>41669</c:v>
                </c:pt>
                <c:pt idx="20">
                  <c:v>41670</c:v>
                </c:pt>
                <c:pt idx="21">
                  <c:v>41673</c:v>
                </c:pt>
                <c:pt idx="22">
                  <c:v>41674</c:v>
                </c:pt>
                <c:pt idx="23">
                  <c:v>41675</c:v>
                </c:pt>
                <c:pt idx="24">
                  <c:v>41676</c:v>
                </c:pt>
                <c:pt idx="25">
                  <c:v>41677</c:v>
                </c:pt>
                <c:pt idx="26">
                  <c:v>41680</c:v>
                </c:pt>
                <c:pt idx="27">
                  <c:v>41681</c:v>
                </c:pt>
                <c:pt idx="28">
                  <c:v>41682</c:v>
                </c:pt>
                <c:pt idx="29">
                  <c:v>41683</c:v>
                </c:pt>
                <c:pt idx="30">
                  <c:v>41684</c:v>
                </c:pt>
                <c:pt idx="31">
                  <c:v>41688</c:v>
                </c:pt>
                <c:pt idx="32">
                  <c:v>41689</c:v>
                </c:pt>
                <c:pt idx="33">
                  <c:v>41690</c:v>
                </c:pt>
                <c:pt idx="34">
                  <c:v>41691</c:v>
                </c:pt>
                <c:pt idx="35">
                  <c:v>41694</c:v>
                </c:pt>
                <c:pt idx="36">
                  <c:v>41695</c:v>
                </c:pt>
                <c:pt idx="37">
                  <c:v>41696</c:v>
                </c:pt>
                <c:pt idx="38">
                  <c:v>41697</c:v>
                </c:pt>
                <c:pt idx="39">
                  <c:v>41698</c:v>
                </c:pt>
                <c:pt idx="40">
                  <c:v>41701</c:v>
                </c:pt>
                <c:pt idx="41">
                  <c:v>41702</c:v>
                </c:pt>
                <c:pt idx="42">
                  <c:v>41703</c:v>
                </c:pt>
                <c:pt idx="43">
                  <c:v>41704</c:v>
                </c:pt>
                <c:pt idx="44">
                  <c:v>41705</c:v>
                </c:pt>
                <c:pt idx="45">
                  <c:v>41708</c:v>
                </c:pt>
                <c:pt idx="46">
                  <c:v>41709</c:v>
                </c:pt>
                <c:pt idx="47">
                  <c:v>41710</c:v>
                </c:pt>
                <c:pt idx="48">
                  <c:v>41711</c:v>
                </c:pt>
                <c:pt idx="49">
                  <c:v>41712</c:v>
                </c:pt>
                <c:pt idx="50">
                  <c:v>41715</c:v>
                </c:pt>
                <c:pt idx="51">
                  <c:v>41716</c:v>
                </c:pt>
                <c:pt idx="52">
                  <c:v>41717</c:v>
                </c:pt>
                <c:pt idx="53">
                  <c:v>41718</c:v>
                </c:pt>
                <c:pt idx="54">
                  <c:v>41719</c:v>
                </c:pt>
                <c:pt idx="55">
                  <c:v>41722</c:v>
                </c:pt>
                <c:pt idx="56">
                  <c:v>41723</c:v>
                </c:pt>
                <c:pt idx="57">
                  <c:v>41724</c:v>
                </c:pt>
                <c:pt idx="58">
                  <c:v>41725</c:v>
                </c:pt>
                <c:pt idx="59">
                  <c:v>41726</c:v>
                </c:pt>
                <c:pt idx="60">
                  <c:v>41729</c:v>
                </c:pt>
                <c:pt idx="61">
                  <c:v>41730</c:v>
                </c:pt>
                <c:pt idx="62">
                  <c:v>41731</c:v>
                </c:pt>
                <c:pt idx="63">
                  <c:v>41732</c:v>
                </c:pt>
                <c:pt idx="64">
                  <c:v>41733</c:v>
                </c:pt>
                <c:pt idx="65">
                  <c:v>41736</c:v>
                </c:pt>
                <c:pt idx="66">
                  <c:v>41737</c:v>
                </c:pt>
                <c:pt idx="67">
                  <c:v>41738</c:v>
                </c:pt>
                <c:pt idx="68">
                  <c:v>41739</c:v>
                </c:pt>
                <c:pt idx="69">
                  <c:v>41740</c:v>
                </c:pt>
                <c:pt idx="70">
                  <c:v>41743</c:v>
                </c:pt>
                <c:pt idx="71">
                  <c:v>41744</c:v>
                </c:pt>
                <c:pt idx="72">
                  <c:v>41745</c:v>
                </c:pt>
                <c:pt idx="73">
                  <c:v>41746</c:v>
                </c:pt>
                <c:pt idx="74">
                  <c:v>41750</c:v>
                </c:pt>
                <c:pt idx="75">
                  <c:v>41751</c:v>
                </c:pt>
                <c:pt idx="76">
                  <c:v>41752</c:v>
                </c:pt>
                <c:pt idx="77">
                  <c:v>41753</c:v>
                </c:pt>
                <c:pt idx="78">
                  <c:v>41754</c:v>
                </c:pt>
                <c:pt idx="79">
                  <c:v>41757</c:v>
                </c:pt>
                <c:pt idx="80">
                  <c:v>41758</c:v>
                </c:pt>
                <c:pt idx="81">
                  <c:v>41759</c:v>
                </c:pt>
                <c:pt idx="82">
                  <c:v>41760</c:v>
                </c:pt>
                <c:pt idx="83">
                  <c:v>41761</c:v>
                </c:pt>
                <c:pt idx="84">
                  <c:v>41764</c:v>
                </c:pt>
                <c:pt idx="85">
                  <c:v>41765</c:v>
                </c:pt>
                <c:pt idx="86">
                  <c:v>41766</c:v>
                </c:pt>
                <c:pt idx="87">
                  <c:v>41767</c:v>
                </c:pt>
                <c:pt idx="88">
                  <c:v>41768</c:v>
                </c:pt>
                <c:pt idx="89">
                  <c:v>41771</c:v>
                </c:pt>
                <c:pt idx="90">
                  <c:v>41772</c:v>
                </c:pt>
                <c:pt idx="91">
                  <c:v>41773</c:v>
                </c:pt>
                <c:pt idx="92">
                  <c:v>41774</c:v>
                </c:pt>
                <c:pt idx="93">
                  <c:v>41775</c:v>
                </c:pt>
                <c:pt idx="94">
                  <c:v>41778</c:v>
                </c:pt>
                <c:pt idx="95">
                  <c:v>41779</c:v>
                </c:pt>
                <c:pt idx="96">
                  <c:v>41780</c:v>
                </c:pt>
                <c:pt idx="97">
                  <c:v>41781</c:v>
                </c:pt>
                <c:pt idx="98">
                  <c:v>41782</c:v>
                </c:pt>
                <c:pt idx="99">
                  <c:v>41786</c:v>
                </c:pt>
                <c:pt idx="100">
                  <c:v>41787</c:v>
                </c:pt>
                <c:pt idx="101">
                  <c:v>41788</c:v>
                </c:pt>
                <c:pt idx="102">
                  <c:v>41789</c:v>
                </c:pt>
                <c:pt idx="103">
                  <c:v>41792</c:v>
                </c:pt>
                <c:pt idx="104">
                  <c:v>41793</c:v>
                </c:pt>
                <c:pt idx="105">
                  <c:v>41794</c:v>
                </c:pt>
                <c:pt idx="106">
                  <c:v>41795</c:v>
                </c:pt>
                <c:pt idx="107">
                  <c:v>41796</c:v>
                </c:pt>
                <c:pt idx="108">
                  <c:v>41799</c:v>
                </c:pt>
                <c:pt idx="109">
                  <c:v>41800</c:v>
                </c:pt>
                <c:pt idx="110">
                  <c:v>41801</c:v>
                </c:pt>
                <c:pt idx="111">
                  <c:v>41802</c:v>
                </c:pt>
                <c:pt idx="112">
                  <c:v>41803</c:v>
                </c:pt>
                <c:pt idx="113">
                  <c:v>41806</c:v>
                </c:pt>
                <c:pt idx="114">
                  <c:v>41807</c:v>
                </c:pt>
                <c:pt idx="115">
                  <c:v>41808</c:v>
                </c:pt>
                <c:pt idx="116">
                  <c:v>41809</c:v>
                </c:pt>
                <c:pt idx="117">
                  <c:v>41810</c:v>
                </c:pt>
                <c:pt idx="118">
                  <c:v>41813</c:v>
                </c:pt>
                <c:pt idx="119">
                  <c:v>41814</c:v>
                </c:pt>
                <c:pt idx="120">
                  <c:v>41815</c:v>
                </c:pt>
                <c:pt idx="121">
                  <c:v>41816</c:v>
                </c:pt>
                <c:pt idx="122">
                  <c:v>41817</c:v>
                </c:pt>
                <c:pt idx="123">
                  <c:v>41820</c:v>
                </c:pt>
                <c:pt idx="124">
                  <c:v>41821</c:v>
                </c:pt>
                <c:pt idx="125">
                  <c:v>41822</c:v>
                </c:pt>
                <c:pt idx="126">
                  <c:v>41823</c:v>
                </c:pt>
                <c:pt idx="127">
                  <c:v>41827</c:v>
                </c:pt>
                <c:pt idx="128">
                  <c:v>41828</c:v>
                </c:pt>
                <c:pt idx="129">
                  <c:v>41829</c:v>
                </c:pt>
                <c:pt idx="130">
                  <c:v>41830</c:v>
                </c:pt>
                <c:pt idx="131">
                  <c:v>41831</c:v>
                </c:pt>
                <c:pt idx="132">
                  <c:v>41834</c:v>
                </c:pt>
                <c:pt idx="133">
                  <c:v>41835</c:v>
                </c:pt>
                <c:pt idx="134">
                  <c:v>41836</c:v>
                </c:pt>
                <c:pt idx="135">
                  <c:v>41837</c:v>
                </c:pt>
                <c:pt idx="136">
                  <c:v>41838</c:v>
                </c:pt>
                <c:pt idx="137">
                  <c:v>41841</c:v>
                </c:pt>
                <c:pt idx="138">
                  <c:v>41842</c:v>
                </c:pt>
                <c:pt idx="139">
                  <c:v>41843</c:v>
                </c:pt>
                <c:pt idx="140">
                  <c:v>41844</c:v>
                </c:pt>
                <c:pt idx="141">
                  <c:v>41845</c:v>
                </c:pt>
                <c:pt idx="142">
                  <c:v>41848</c:v>
                </c:pt>
                <c:pt idx="143">
                  <c:v>41849</c:v>
                </c:pt>
                <c:pt idx="144">
                  <c:v>41850</c:v>
                </c:pt>
                <c:pt idx="145">
                  <c:v>41851</c:v>
                </c:pt>
                <c:pt idx="146">
                  <c:v>41852</c:v>
                </c:pt>
                <c:pt idx="147">
                  <c:v>41855</c:v>
                </c:pt>
                <c:pt idx="148">
                  <c:v>41856</c:v>
                </c:pt>
                <c:pt idx="149">
                  <c:v>41857</c:v>
                </c:pt>
                <c:pt idx="150">
                  <c:v>41858</c:v>
                </c:pt>
                <c:pt idx="151">
                  <c:v>41859</c:v>
                </c:pt>
                <c:pt idx="152">
                  <c:v>41862</c:v>
                </c:pt>
                <c:pt idx="153">
                  <c:v>41863</c:v>
                </c:pt>
                <c:pt idx="154">
                  <c:v>41864</c:v>
                </c:pt>
                <c:pt idx="155">
                  <c:v>41865</c:v>
                </c:pt>
                <c:pt idx="156">
                  <c:v>41866</c:v>
                </c:pt>
                <c:pt idx="157">
                  <c:v>41869</c:v>
                </c:pt>
                <c:pt idx="158">
                  <c:v>41870</c:v>
                </c:pt>
                <c:pt idx="159">
                  <c:v>41871</c:v>
                </c:pt>
                <c:pt idx="160">
                  <c:v>41872</c:v>
                </c:pt>
                <c:pt idx="161">
                  <c:v>41873</c:v>
                </c:pt>
                <c:pt idx="162">
                  <c:v>41876</c:v>
                </c:pt>
                <c:pt idx="163">
                  <c:v>41877</c:v>
                </c:pt>
                <c:pt idx="164">
                  <c:v>41878</c:v>
                </c:pt>
                <c:pt idx="165">
                  <c:v>41879</c:v>
                </c:pt>
                <c:pt idx="166">
                  <c:v>41880</c:v>
                </c:pt>
                <c:pt idx="167">
                  <c:v>41884</c:v>
                </c:pt>
                <c:pt idx="168">
                  <c:v>41885</c:v>
                </c:pt>
                <c:pt idx="169">
                  <c:v>41886</c:v>
                </c:pt>
                <c:pt idx="170">
                  <c:v>41887</c:v>
                </c:pt>
                <c:pt idx="171">
                  <c:v>41890</c:v>
                </c:pt>
                <c:pt idx="172">
                  <c:v>41891</c:v>
                </c:pt>
                <c:pt idx="173">
                  <c:v>41892</c:v>
                </c:pt>
                <c:pt idx="174">
                  <c:v>41893</c:v>
                </c:pt>
                <c:pt idx="175">
                  <c:v>41894</c:v>
                </c:pt>
                <c:pt idx="176">
                  <c:v>41897</c:v>
                </c:pt>
                <c:pt idx="177">
                  <c:v>41898</c:v>
                </c:pt>
                <c:pt idx="178">
                  <c:v>41899</c:v>
                </c:pt>
                <c:pt idx="179">
                  <c:v>41900</c:v>
                </c:pt>
                <c:pt idx="180">
                  <c:v>41901</c:v>
                </c:pt>
                <c:pt idx="181">
                  <c:v>41904</c:v>
                </c:pt>
                <c:pt idx="182">
                  <c:v>41905</c:v>
                </c:pt>
                <c:pt idx="183">
                  <c:v>41906</c:v>
                </c:pt>
                <c:pt idx="184">
                  <c:v>41907</c:v>
                </c:pt>
                <c:pt idx="185">
                  <c:v>41908</c:v>
                </c:pt>
                <c:pt idx="186">
                  <c:v>41911</c:v>
                </c:pt>
                <c:pt idx="187">
                  <c:v>41912</c:v>
                </c:pt>
                <c:pt idx="188">
                  <c:v>41913</c:v>
                </c:pt>
                <c:pt idx="189">
                  <c:v>41914</c:v>
                </c:pt>
                <c:pt idx="190">
                  <c:v>41915</c:v>
                </c:pt>
                <c:pt idx="191">
                  <c:v>41918</c:v>
                </c:pt>
                <c:pt idx="192">
                  <c:v>41919</c:v>
                </c:pt>
                <c:pt idx="193">
                  <c:v>41920</c:v>
                </c:pt>
                <c:pt idx="194">
                  <c:v>41921</c:v>
                </c:pt>
                <c:pt idx="195">
                  <c:v>41922</c:v>
                </c:pt>
                <c:pt idx="196">
                  <c:v>41925</c:v>
                </c:pt>
                <c:pt idx="197">
                  <c:v>41926</c:v>
                </c:pt>
                <c:pt idx="198">
                  <c:v>41927</c:v>
                </c:pt>
                <c:pt idx="199">
                  <c:v>41928</c:v>
                </c:pt>
                <c:pt idx="200">
                  <c:v>41929</c:v>
                </c:pt>
                <c:pt idx="201">
                  <c:v>41932</c:v>
                </c:pt>
                <c:pt idx="202">
                  <c:v>41933</c:v>
                </c:pt>
                <c:pt idx="203">
                  <c:v>41934</c:v>
                </c:pt>
                <c:pt idx="204">
                  <c:v>41935</c:v>
                </c:pt>
                <c:pt idx="205">
                  <c:v>41936</c:v>
                </c:pt>
                <c:pt idx="206">
                  <c:v>41939</c:v>
                </c:pt>
                <c:pt idx="207">
                  <c:v>41940</c:v>
                </c:pt>
                <c:pt idx="208">
                  <c:v>41941</c:v>
                </c:pt>
                <c:pt idx="209">
                  <c:v>41942</c:v>
                </c:pt>
                <c:pt idx="210">
                  <c:v>41943</c:v>
                </c:pt>
                <c:pt idx="211">
                  <c:v>41946</c:v>
                </c:pt>
                <c:pt idx="212">
                  <c:v>41947</c:v>
                </c:pt>
                <c:pt idx="213">
                  <c:v>41948</c:v>
                </c:pt>
                <c:pt idx="214">
                  <c:v>41949</c:v>
                </c:pt>
                <c:pt idx="215">
                  <c:v>41950</c:v>
                </c:pt>
                <c:pt idx="216">
                  <c:v>41953</c:v>
                </c:pt>
                <c:pt idx="217">
                  <c:v>41954</c:v>
                </c:pt>
                <c:pt idx="218">
                  <c:v>41955</c:v>
                </c:pt>
                <c:pt idx="219">
                  <c:v>41956</c:v>
                </c:pt>
                <c:pt idx="220">
                  <c:v>41957</c:v>
                </c:pt>
                <c:pt idx="221">
                  <c:v>41960</c:v>
                </c:pt>
                <c:pt idx="222">
                  <c:v>41961</c:v>
                </c:pt>
                <c:pt idx="223">
                  <c:v>41962</c:v>
                </c:pt>
                <c:pt idx="224">
                  <c:v>41963</c:v>
                </c:pt>
                <c:pt idx="225">
                  <c:v>41964</c:v>
                </c:pt>
                <c:pt idx="226">
                  <c:v>41967</c:v>
                </c:pt>
                <c:pt idx="227">
                  <c:v>41968</c:v>
                </c:pt>
                <c:pt idx="228">
                  <c:v>41969</c:v>
                </c:pt>
                <c:pt idx="229">
                  <c:v>41971</c:v>
                </c:pt>
                <c:pt idx="230">
                  <c:v>41974</c:v>
                </c:pt>
                <c:pt idx="231">
                  <c:v>41975</c:v>
                </c:pt>
                <c:pt idx="232">
                  <c:v>41976</c:v>
                </c:pt>
                <c:pt idx="233">
                  <c:v>41977</c:v>
                </c:pt>
                <c:pt idx="234">
                  <c:v>41978</c:v>
                </c:pt>
                <c:pt idx="235">
                  <c:v>41981</c:v>
                </c:pt>
                <c:pt idx="236">
                  <c:v>41982</c:v>
                </c:pt>
                <c:pt idx="237">
                  <c:v>41983</c:v>
                </c:pt>
                <c:pt idx="238">
                  <c:v>41984</c:v>
                </c:pt>
                <c:pt idx="239">
                  <c:v>41985</c:v>
                </c:pt>
                <c:pt idx="240">
                  <c:v>41988</c:v>
                </c:pt>
                <c:pt idx="241">
                  <c:v>41989</c:v>
                </c:pt>
                <c:pt idx="242">
                  <c:v>41990</c:v>
                </c:pt>
                <c:pt idx="243">
                  <c:v>41991</c:v>
                </c:pt>
                <c:pt idx="244">
                  <c:v>41992</c:v>
                </c:pt>
                <c:pt idx="245">
                  <c:v>41995</c:v>
                </c:pt>
                <c:pt idx="246">
                  <c:v>41996</c:v>
                </c:pt>
                <c:pt idx="247">
                  <c:v>41997</c:v>
                </c:pt>
                <c:pt idx="248">
                  <c:v>41999</c:v>
                </c:pt>
                <c:pt idx="249">
                  <c:v>42002</c:v>
                </c:pt>
                <c:pt idx="250">
                  <c:v>42003</c:v>
                </c:pt>
                <c:pt idx="251">
                  <c:v>42004</c:v>
                </c:pt>
                <c:pt idx="252">
                  <c:v>42006</c:v>
                </c:pt>
                <c:pt idx="253">
                  <c:v>42009</c:v>
                </c:pt>
                <c:pt idx="254">
                  <c:v>42010</c:v>
                </c:pt>
                <c:pt idx="255">
                  <c:v>42011</c:v>
                </c:pt>
                <c:pt idx="256">
                  <c:v>42012</c:v>
                </c:pt>
                <c:pt idx="257">
                  <c:v>42013</c:v>
                </c:pt>
                <c:pt idx="258">
                  <c:v>42016</c:v>
                </c:pt>
                <c:pt idx="259">
                  <c:v>42017</c:v>
                </c:pt>
                <c:pt idx="260">
                  <c:v>42018</c:v>
                </c:pt>
                <c:pt idx="261">
                  <c:v>42019</c:v>
                </c:pt>
                <c:pt idx="262">
                  <c:v>42020</c:v>
                </c:pt>
                <c:pt idx="263">
                  <c:v>42024</c:v>
                </c:pt>
                <c:pt idx="264">
                  <c:v>42025</c:v>
                </c:pt>
                <c:pt idx="265">
                  <c:v>42026</c:v>
                </c:pt>
                <c:pt idx="266">
                  <c:v>42027</c:v>
                </c:pt>
                <c:pt idx="267">
                  <c:v>42030</c:v>
                </c:pt>
                <c:pt idx="268">
                  <c:v>42031</c:v>
                </c:pt>
                <c:pt idx="269">
                  <c:v>42032</c:v>
                </c:pt>
                <c:pt idx="270">
                  <c:v>42033</c:v>
                </c:pt>
                <c:pt idx="271">
                  <c:v>42034</c:v>
                </c:pt>
                <c:pt idx="272">
                  <c:v>42037</c:v>
                </c:pt>
                <c:pt idx="273">
                  <c:v>42038</c:v>
                </c:pt>
                <c:pt idx="274">
                  <c:v>42039</c:v>
                </c:pt>
                <c:pt idx="275">
                  <c:v>42040</c:v>
                </c:pt>
                <c:pt idx="276">
                  <c:v>42041</c:v>
                </c:pt>
                <c:pt idx="277">
                  <c:v>42044</c:v>
                </c:pt>
                <c:pt idx="278">
                  <c:v>42045</c:v>
                </c:pt>
                <c:pt idx="279">
                  <c:v>42046</c:v>
                </c:pt>
                <c:pt idx="280">
                  <c:v>42047</c:v>
                </c:pt>
                <c:pt idx="281">
                  <c:v>42048</c:v>
                </c:pt>
                <c:pt idx="282">
                  <c:v>42052</c:v>
                </c:pt>
                <c:pt idx="283">
                  <c:v>42053</c:v>
                </c:pt>
                <c:pt idx="284">
                  <c:v>42054</c:v>
                </c:pt>
                <c:pt idx="285">
                  <c:v>42055</c:v>
                </c:pt>
                <c:pt idx="286">
                  <c:v>42058</c:v>
                </c:pt>
                <c:pt idx="287">
                  <c:v>42059</c:v>
                </c:pt>
                <c:pt idx="288">
                  <c:v>42060</c:v>
                </c:pt>
                <c:pt idx="289">
                  <c:v>42061</c:v>
                </c:pt>
                <c:pt idx="290">
                  <c:v>42062</c:v>
                </c:pt>
                <c:pt idx="291">
                  <c:v>42065</c:v>
                </c:pt>
                <c:pt idx="292">
                  <c:v>42066</c:v>
                </c:pt>
                <c:pt idx="293">
                  <c:v>42067</c:v>
                </c:pt>
                <c:pt idx="294">
                  <c:v>42068</c:v>
                </c:pt>
                <c:pt idx="295">
                  <c:v>42069</c:v>
                </c:pt>
                <c:pt idx="296">
                  <c:v>42072</c:v>
                </c:pt>
                <c:pt idx="297">
                  <c:v>42073</c:v>
                </c:pt>
                <c:pt idx="298">
                  <c:v>42074</c:v>
                </c:pt>
                <c:pt idx="299">
                  <c:v>42075</c:v>
                </c:pt>
                <c:pt idx="300">
                  <c:v>42076</c:v>
                </c:pt>
                <c:pt idx="301">
                  <c:v>42079</c:v>
                </c:pt>
                <c:pt idx="302">
                  <c:v>42080</c:v>
                </c:pt>
                <c:pt idx="303">
                  <c:v>42081</c:v>
                </c:pt>
                <c:pt idx="304">
                  <c:v>42082</c:v>
                </c:pt>
                <c:pt idx="305">
                  <c:v>42083</c:v>
                </c:pt>
                <c:pt idx="306">
                  <c:v>42086</c:v>
                </c:pt>
                <c:pt idx="307">
                  <c:v>42087</c:v>
                </c:pt>
                <c:pt idx="308">
                  <c:v>42088</c:v>
                </c:pt>
                <c:pt idx="309">
                  <c:v>42089</c:v>
                </c:pt>
                <c:pt idx="310">
                  <c:v>42090</c:v>
                </c:pt>
                <c:pt idx="311">
                  <c:v>42093</c:v>
                </c:pt>
                <c:pt idx="312">
                  <c:v>42094</c:v>
                </c:pt>
                <c:pt idx="313">
                  <c:v>42095</c:v>
                </c:pt>
                <c:pt idx="314">
                  <c:v>42096</c:v>
                </c:pt>
                <c:pt idx="315">
                  <c:v>42100</c:v>
                </c:pt>
                <c:pt idx="316">
                  <c:v>42101</c:v>
                </c:pt>
                <c:pt idx="317">
                  <c:v>42102</c:v>
                </c:pt>
                <c:pt idx="318">
                  <c:v>42103</c:v>
                </c:pt>
                <c:pt idx="319">
                  <c:v>42104</c:v>
                </c:pt>
                <c:pt idx="320">
                  <c:v>42107</c:v>
                </c:pt>
                <c:pt idx="321">
                  <c:v>42108</c:v>
                </c:pt>
                <c:pt idx="322">
                  <c:v>42109</c:v>
                </c:pt>
                <c:pt idx="323">
                  <c:v>42110</c:v>
                </c:pt>
                <c:pt idx="324">
                  <c:v>42111</c:v>
                </c:pt>
                <c:pt idx="325">
                  <c:v>42114</c:v>
                </c:pt>
                <c:pt idx="326">
                  <c:v>42115</c:v>
                </c:pt>
                <c:pt idx="327">
                  <c:v>42116</c:v>
                </c:pt>
                <c:pt idx="328">
                  <c:v>42117</c:v>
                </c:pt>
                <c:pt idx="329">
                  <c:v>42118</c:v>
                </c:pt>
                <c:pt idx="330">
                  <c:v>42121</c:v>
                </c:pt>
                <c:pt idx="331">
                  <c:v>42122</c:v>
                </c:pt>
                <c:pt idx="332">
                  <c:v>42123</c:v>
                </c:pt>
                <c:pt idx="333">
                  <c:v>42124</c:v>
                </c:pt>
                <c:pt idx="334">
                  <c:v>42125</c:v>
                </c:pt>
                <c:pt idx="335">
                  <c:v>42128</c:v>
                </c:pt>
                <c:pt idx="336">
                  <c:v>42129</c:v>
                </c:pt>
                <c:pt idx="337">
                  <c:v>42130</c:v>
                </c:pt>
                <c:pt idx="338">
                  <c:v>42131</c:v>
                </c:pt>
                <c:pt idx="339">
                  <c:v>42132</c:v>
                </c:pt>
                <c:pt idx="340">
                  <c:v>42135</c:v>
                </c:pt>
                <c:pt idx="341">
                  <c:v>42136</c:v>
                </c:pt>
                <c:pt idx="342">
                  <c:v>42137</c:v>
                </c:pt>
                <c:pt idx="343">
                  <c:v>42138</c:v>
                </c:pt>
                <c:pt idx="344">
                  <c:v>42139</c:v>
                </c:pt>
                <c:pt idx="345">
                  <c:v>42142</c:v>
                </c:pt>
                <c:pt idx="346">
                  <c:v>42143</c:v>
                </c:pt>
                <c:pt idx="347">
                  <c:v>42144</c:v>
                </c:pt>
                <c:pt idx="348">
                  <c:v>42145</c:v>
                </c:pt>
                <c:pt idx="349">
                  <c:v>42146</c:v>
                </c:pt>
                <c:pt idx="350">
                  <c:v>42150</c:v>
                </c:pt>
                <c:pt idx="351">
                  <c:v>42151</c:v>
                </c:pt>
                <c:pt idx="352">
                  <c:v>42152</c:v>
                </c:pt>
                <c:pt idx="353">
                  <c:v>42153</c:v>
                </c:pt>
                <c:pt idx="354">
                  <c:v>42156</c:v>
                </c:pt>
                <c:pt idx="355">
                  <c:v>42157</c:v>
                </c:pt>
                <c:pt idx="356">
                  <c:v>42158</c:v>
                </c:pt>
                <c:pt idx="357">
                  <c:v>42159</c:v>
                </c:pt>
                <c:pt idx="358">
                  <c:v>42160</c:v>
                </c:pt>
                <c:pt idx="359">
                  <c:v>42163</c:v>
                </c:pt>
                <c:pt idx="360">
                  <c:v>42164</c:v>
                </c:pt>
                <c:pt idx="361">
                  <c:v>42165</c:v>
                </c:pt>
                <c:pt idx="362">
                  <c:v>42166</c:v>
                </c:pt>
                <c:pt idx="363">
                  <c:v>42167</c:v>
                </c:pt>
                <c:pt idx="364">
                  <c:v>42170</c:v>
                </c:pt>
                <c:pt idx="365">
                  <c:v>42171</c:v>
                </c:pt>
                <c:pt idx="366">
                  <c:v>42172</c:v>
                </c:pt>
                <c:pt idx="367">
                  <c:v>42173</c:v>
                </c:pt>
                <c:pt idx="368">
                  <c:v>42174</c:v>
                </c:pt>
                <c:pt idx="369">
                  <c:v>42177</c:v>
                </c:pt>
                <c:pt idx="370">
                  <c:v>42178</c:v>
                </c:pt>
                <c:pt idx="371">
                  <c:v>42179</c:v>
                </c:pt>
                <c:pt idx="372">
                  <c:v>42180</c:v>
                </c:pt>
                <c:pt idx="373">
                  <c:v>42181</c:v>
                </c:pt>
                <c:pt idx="374">
                  <c:v>42184</c:v>
                </c:pt>
                <c:pt idx="375">
                  <c:v>42185</c:v>
                </c:pt>
                <c:pt idx="376">
                  <c:v>42186</c:v>
                </c:pt>
                <c:pt idx="377">
                  <c:v>42187</c:v>
                </c:pt>
                <c:pt idx="378">
                  <c:v>42191</c:v>
                </c:pt>
                <c:pt idx="379">
                  <c:v>42192</c:v>
                </c:pt>
                <c:pt idx="380">
                  <c:v>42193</c:v>
                </c:pt>
                <c:pt idx="381">
                  <c:v>42194</c:v>
                </c:pt>
                <c:pt idx="382">
                  <c:v>42195</c:v>
                </c:pt>
                <c:pt idx="383">
                  <c:v>42198</c:v>
                </c:pt>
                <c:pt idx="384">
                  <c:v>42199</c:v>
                </c:pt>
                <c:pt idx="385">
                  <c:v>42200</c:v>
                </c:pt>
                <c:pt idx="386">
                  <c:v>42201</c:v>
                </c:pt>
                <c:pt idx="387">
                  <c:v>42202</c:v>
                </c:pt>
                <c:pt idx="388">
                  <c:v>42205</c:v>
                </c:pt>
                <c:pt idx="389">
                  <c:v>42206</c:v>
                </c:pt>
                <c:pt idx="390">
                  <c:v>42207</c:v>
                </c:pt>
                <c:pt idx="391">
                  <c:v>42208</c:v>
                </c:pt>
                <c:pt idx="392">
                  <c:v>42209</c:v>
                </c:pt>
                <c:pt idx="393">
                  <c:v>42212</c:v>
                </c:pt>
                <c:pt idx="394">
                  <c:v>42213</c:v>
                </c:pt>
                <c:pt idx="395">
                  <c:v>42214</c:v>
                </c:pt>
                <c:pt idx="396">
                  <c:v>42215</c:v>
                </c:pt>
                <c:pt idx="397">
                  <c:v>42216</c:v>
                </c:pt>
                <c:pt idx="398">
                  <c:v>42219</c:v>
                </c:pt>
                <c:pt idx="399">
                  <c:v>42220</c:v>
                </c:pt>
                <c:pt idx="400">
                  <c:v>42221</c:v>
                </c:pt>
                <c:pt idx="401">
                  <c:v>42222</c:v>
                </c:pt>
                <c:pt idx="402">
                  <c:v>42223</c:v>
                </c:pt>
                <c:pt idx="403">
                  <c:v>42226</c:v>
                </c:pt>
                <c:pt idx="404">
                  <c:v>42227</c:v>
                </c:pt>
                <c:pt idx="405">
                  <c:v>42228</c:v>
                </c:pt>
                <c:pt idx="406">
                  <c:v>42229</c:v>
                </c:pt>
                <c:pt idx="407">
                  <c:v>42230</c:v>
                </c:pt>
                <c:pt idx="408">
                  <c:v>42233</c:v>
                </c:pt>
                <c:pt idx="409">
                  <c:v>42234</c:v>
                </c:pt>
                <c:pt idx="410">
                  <c:v>42235</c:v>
                </c:pt>
                <c:pt idx="411">
                  <c:v>42236</c:v>
                </c:pt>
                <c:pt idx="412">
                  <c:v>42237</c:v>
                </c:pt>
                <c:pt idx="413">
                  <c:v>42240</c:v>
                </c:pt>
                <c:pt idx="414">
                  <c:v>42241</c:v>
                </c:pt>
                <c:pt idx="415">
                  <c:v>42242</c:v>
                </c:pt>
                <c:pt idx="416">
                  <c:v>42243</c:v>
                </c:pt>
                <c:pt idx="417">
                  <c:v>42244</c:v>
                </c:pt>
                <c:pt idx="418">
                  <c:v>42247</c:v>
                </c:pt>
                <c:pt idx="419">
                  <c:v>42248</c:v>
                </c:pt>
                <c:pt idx="420">
                  <c:v>42249</c:v>
                </c:pt>
                <c:pt idx="421">
                  <c:v>42250</c:v>
                </c:pt>
                <c:pt idx="422">
                  <c:v>42251</c:v>
                </c:pt>
                <c:pt idx="423">
                  <c:v>42255</c:v>
                </c:pt>
                <c:pt idx="424">
                  <c:v>42256</c:v>
                </c:pt>
                <c:pt idx="425">
                  <c:v>42257</c:v>
                </c:pt>
                <c:pt idx="426">
                  <c:v>42258</c:v>
                </c:pt>
                <c:pt idx="427">
                  <c:v>42261</c:v>
                </c:pt>
                <c:pt idx="428">
                  <c:v>42262</c:v>
                </c:pt>
                <c:pt idx="429">
                  <c:v>42263</c:v>
                </c:pt>
                <c:pt idx="430">
                  <c:v>42264</c:v>
                </c:pt>
                <c:pt idx="431">
                  <c:v>42265</c:v>
                </c:pt>
                <c:pt idx="432">
                  <c:v>42268</c:v>
                </c:pt>
                <c:pt idx="433">
                  <c:v>42269</c:v>
                </c:pt>
                <c:pt idx="434">
                  <c:v>42270</c:v>
                </c:pt>
                <c:pt idx="435">
                  <c:v>42271</c:v>
                </c:pt>
                <c:pt idx="436">
                  <c:v>42272</c:v>
                </c:pt>
                <c:pt idx="437">
                  <c:v>42275</c:v>
                </c:pt>
                <c:pt idx="438">
                  <c:v>42276</c:v>
                </c:pt>
                <c:pt idx="439">
                  <c:v>42277</c:v>
                </c:pt>
                <c:pt idx="440">
                  <c:v>42278</c:v>
                </c:pt>
                <c:pt idx="441">
                  <c:v>42279</c:v>
                </c:pt>
                <c:pt idx="442">
                  <c:v>42282</c:v>
                </c:pt>
                <c:pt idx="443">
                  <c:v>42283</c:v>
                </c:pt>
                <c:pt idx="444">
                  <c:v>42284</c:v>
                </c:pt>
                <c:pt idx="445">
                  <c:v>42285</c:v>
                </c:pt>
                <c:pt idx="446">
                  <c:v>42286</c:v>
                </c:pt>
                <c:pt idx="447">
                  <c:v>42289</c:v>
                </c:pt>
                <c:pt idx="448">
                  <c:v>42290</c:v>
                </c:pt>
                <c:pt idx="449">
                  <c:v>42291</c:v>
                </c:pt>
                <c:pt idx="450">
                  <c:v>42292</c:v>
                </c:pt>
                <c:pt idx="451">
                  <c:v>42293</c:v>
                </c:pt>
                <c:pt idx="452">
                  <c:v>42296</c:v>
                </c:pt>
                <c:pt idx="453">
                  <c:v>42297</c:v>
                </c:pt>
                <c:pt idx="454">
                  <c:v>42298</c:v>
                </c:pt>
                <c:pt idx="455">
                  <c:v>42299</c:v>
                </c:pt>
                <c:pt idx="456">
                  <c:v>42300</c:v>
                </c:pt>
                <c:pt idx="457">
                  <c:v>42303</c:v>
                </c:pt>
                <c:pt idx="458">
                  <c:v>42304</c:v>
                </c:pt>
                <c:pt idx="459">
                  <c:v>42305</c:v>
                </c:pt>
                <c:pt idx="460">
                  <c:v>42306</c:v>
                </c:pt>
                <c:pt idx="461">
                  <c:v>42307</c:v>
                </c:pt>
                <c:pt idx="462">
                  <c:v>42310</c:v>
                </c:pt>
                <c:pt idx="463">
                  <c:v>42311</c:v>
                </c:pt>
                <c:pt idx="464">
                  <c:v>42312</c:v>
                </c:pt>
                <c:pt idx="465">
                  <c:v>42313</c:v>
                </c:pt>
                <c:pt idx="466">
                  <c:v>42314</c:v>
                </c:pt>
                <c:pt idx="467">
                  <c:v>42317</c:v>
                </c:pt>
                <c:pt idx="468">
                  <c:v>42318</c:v>
                </c:pt>
                <c:pt idx="469">
                  <c:v>42319</c:v>
                </c:pt>
                <c:pt idx="470">
                  <c:v>42320</c:v>
                </c:pt>
                <c:pt idx="471">
                  <c:v>42321</c:v>
                </c:pt>
                <c:pt idx="472">
                  <c:v>42324</c:v>
                </c:pt>
                <c:pt idx="473">
                  <c:v>42325</c:v>
                </c:pt>
                <c:pt idx="474">
                  <c:v>42326</c:v>
                </c:pt>
                <c:pt idx="475">
                  <c:v>42327</c:v>
                </c:pt>
                <c:pt idx="476">
                  <c:v>42328</c:v>
                </c:pt>
                <c:pt idx="477">
                  <c:v>42331</c:v>
                </c:pt>
                <c:pt idx="478">
                  <c:v>42332</c:v>
                </c:pt>
                <c:pt idx="479">
                  <c:v>42333</c:v>
                </c:pt>
                <c:pt idx="480">
                  <c:v>42335</c:v>
                </c:pt>
                <c:pt idx="481">
                  <c:v>42338</c:v>
                </c:pt>
                <c:pt idx="482">
                  <c:v>42339</c:v>
                </c:pt>
                <c:pt idx="483">
                  <c:v>42340</c:v>
                </c:pt>
                <c:pt idx="484">
                  <c:v>42341</c:v>
                </c:pt>
                <c:pt idx="485">
                  <c:v>42342</c:v>
                </c:pt>
                <c:pt idx="486">
                  <c:v>42345</c:v>
                </c:pt>
                <c:pt idx="487">
                  <c:v>42346</c:v>
                </c:pt>
                <c:pt idx="488">
                  <c:v>42347</c:v>
                </c:pt>
                <c:pt idx="489">
                  <c:v>42348</c:v>
                </c:pt>
                <c:pt idx="490">
                  <c:v>42349</c:v>
                </c:pt>
                <c:pt idx="491">
                  <c:v>42352</c:v>
                </c:pt>
                <c:pt idx="492">
                  <c:v>42353</c:v>
                </c:pt>
                <c:pt idx="493">
                  <c:v>42354</c:v>
                </c:pt>
                <c:pt idx="494">
                  <c:v>42355</c:v>
                </c:pt>
                <c:pt idx="495">
                  <c:v>42356</c:v>
                </c:pt>
                <c:pt idx="496">
                  <c:v>42359</c:v>
                </c:pt>
                <c:pt idx="497">
                  <c:v>42360</c:v>
                </c:pt>
                <c:pt idx="498">
                  <c:v>42361</c:v>
                </c:pt>
                <c:pt idx="499">
                  <c:v>42362</c:v>
                </c:pt>
                <c:pt idx="500">
                  <c:v>42366</c:v>
                </c:pt>
                <c:pt idx="501">
                  <c:v>42367</c:v>
                </c:pt>
                <c:pt idx="502">
                  <c:v>42368</c:v>
                </c:pt>
                <c:pt idx="503">
                  <c:v>42369</c:v>
                </c:pt>
                <c:pt idx="504">
                  <c:v>42373</c:v>
                </c:pt>
                <c:pt idx="505">
                  <c:v>42374</c:v>
                </c:pt>
                <c:pt idx="506">
                  <c:v>42375</c:v>
                </c:pt>
                <c:pt idx="507">
                  <c:v>42376</c:v>
                </c:pt>
                <c:pt idx="508">
                  <c:v>42377</c:v>
                </c:pt>
                <c:pt idx="509">
                  <c:v>42380</c:v>
                </c:pt>
                <c:pt idx="510">
                  <c:v>42381</c:v>
                </c:pt>
                <c:pt idx="511">
                  <c:v>42382</c:v>
                </c:pt>
                <c:pt idx="512">
                  <c:v>42383</c:v>
                </c:pt>
                <c:pt idx="513">
                  <c:v>42384</c:v>
                </c:pt>
                <c:pt idx="514">
                  <c:v>42388</c:v>
                </c:pt>
                <c:pt idx="515">
                  <c:v>42389</c:v>
                </c:pt>
                <c:pt idx="516">
                  <c:v>42390</c:v>
                </c:pt>
                <c:pt idx="517">
                  <c:v>42391</c:v>
                </c:pt>
                <c:pt idx="518">
                  <c:v>42394</c:v>
                </c:pt>
                <c:pt idx="519">
                  <c:v>42395</c:v>
                </c:pt>
                <c:pt idx="520">
                  <c:v>42396</c:v>
                </c:pt>
                <c:pt idx="521">
                  <c:v>42397</c:v>
                </c:pt>
                <c:pt idx="522">
                  <c:v>42398</c:v>
                </c:pt>
                <c:pt idx="523">
                  <c:v>42401</c:v>
                </c:pt>
                <c:pt idx="524">
                  <c:v>42402</c:v>
                </c:pt>
                <c:pt idx="525">
                  <c:v>42403</c:v>
                </c:pt>
                <c:pt idx="526">
                  <c:v>42404</c:v>
                </c:pt>
                <c:pt idx="527">
                  <c:v>42405</c:v>
                </c:pt>
                <c:pt idx="528">
                  <c:v>42408</c:v>
                </c:pt>
                <c:pt idx="529">
                  <c:v>42409</c:v>
                </c:pt>
                <c:pt idx="530">
                  <c:v>42410</c:v>
                </c:pt>
                <c:pt idx="531">
                  <c:v>42411</c:v>
                </c:pt>
                <c:pt idx="532">
                  <c:v>42412</c:v>
                </c:pt>
                <c:pt idx="533">
                  <c:v>42416</c:v>
                </c:pt>
                <c:pt idx="534">
                  <c:v>42417</c:v>
                </c:pt>
                <c:pt idx="535">
                  <c:v>42418</c:v>
                </c:pt>
                <c:pt idx="536">
                  <c:v>42419</c:v>
                </c:pt>
                <c:pt idx="537">
                  <c:v>42422</c:v>
                </c:pt>
                <c:pt idx="538">
                  <c:v>42423</c:v>
                </c:pt>
                <c:pt idx="539">
                  <c:v>42424</c:v>
                </c:pt>
                <c:pt idx="540">
                  <c:v>42425</c:v>
                </c:pt>
                <c:pt idx="541">
                  <c:v>42426</c:v>
                </c:pt>
                <c:pt idx="542">
                  <c:v>42429</c:v>
                </c:pt>
                <c:pt idx="543">
                  <c:v>42430</c:v>
                </c:pt>
                <c:pt idx="544">
                  <c:v>42431</c:v>
                </c:pt>
                <c:pt idx="545">
                  <c:v>42432</c:v>
                </c:pt>
                <c:pt idx="546">
                  <c:v>42433</c:v>
                </c:pt>
                <c:pt idx="547">
                  <c:v>42436</c:v>
                </c:pt>
                <c:pt idx="548">
                  <c:v>42437</c:v>
                </c:pt>
                <c:pt idx="549">
                  <c:v>42438</c:v>
                </c:pt>
                <c:pt idx="550">
                  <c:v>42439</c:v>
                </c:pt>
                <c:pt idx="551">
                  <c:v>42440</c:v>
                </c:pt>
                <c:pt idx="552">
                  <c:v>42443</c:v>
                </c:pt>
                <c:pt idx="553">
                  <c:v>42444</c:v>
                </c:pt>
                <c:pt idx="554">
                  <c:v>42445</c:v>
                </c:pt>
                <c:pt idx="555">
                  <c:v>42446</c:v>
                </c:pt>
                <c:pt idx="556">
                  <c:v>42447</c:v>
                </c:pt>
                <c:pt idx="557">
                  <c:v>42450</c:v>
                </c:pt>
                <c:pt idx="558">
                  <c:v>42451</c:v>
                </c:pt>
                <c:pt idx="559">
                  <c:v>42452</c:v>
                </c:pt>
                <c:pt idx="560">
                  <c:v>42453</c:v>
                </c:pt>
                <c:pt idx="561">
                  <c:v>42457</c:v>
                </c:pt>
                <c:pt idx="562">
                  <c:v>42458</c:v>
                </c:pt>
                <c:pt idx="563">
                  <c:v>42459</c:v>
                </c:pt>
                <c:pt idx="564">
                  <c:v>42460</c:v>
                </c:pt>
                <c:pt idx="565">
                  <c:v>42461</c:v>
                </c:pt>
                <c:pt idx="566">
                  <c:v>42464</c:v>
                </c:pt>
                <c:pt idx="567">
                  <c:v>42465</c:v>
                </c:pt>
                <c:pt idx="568">
                  <c:v>42466</c:v>
                </c:pt>
                <c:pt idx="569">
                  <c:v>42467</c:v>
                </c:pt>
                <c:pt idx="570">
                  <c:v>42468</c:v>
                </c:pt>
                <c:pt idx="571">
                  <c:v>42471</c:v>
                </c:pt>
                <c:pt idx="572">
                  <c:v>42472</c:v>
                </c:pt>
                <c:pt idx="573">
                  <c:v>42473</c:v>
                </c:pt>
                <c:pt idx="574">
                  <c:v>42474</c:v>
                </c:pt>
                <c:pt idx="575">
                  <c:v>42475</c:v>
                </c:pt>
                <c:pt idx="576">
                  <c:v>42478</c:v>
                </c:pt>
                <c:pt idx="577">
                  <c:v>42479</c:v>
                </c:pt>
                <c:pt idx="578">
                  <c:v>42480</c:v>
                </c:pt>
                <c:pt idx="579">
                  <c:v>42481</c:v>
                </c:pt>
                <c:pt idx="580">
                  <c:v>42482</c:v>
                </c:pt>
                <c:pt idx="581">
                  <c:v>42485</c:v>
                </c:pt>
                <c:pt idx="582">
                  <c:v>42486</c:v>
                </c:pt>
                <c:pt idx="583">
                  <c:v>42487</c:v>
                </c:pt>
                <c:pt idx="584">
                  <c:v>42488</c:v>
                </c:pt>
                <c:pt idx="585">
                  <c:v>42489</c:v>
                </c:pt>
                <c:pt idx="586">
                  <c:v>42492</c:v>
                </c:pt>
                <c:pt idx="587">
                  <c:v>42493</c:v>
                </c:pt>
                <c:pt idx="588">
                  <c:v>42494</c:v>
                </c:pt>
                <c:pt idx="589">
                  <c:v>42495</c:v>
                </c:pt>
                <c:pt idx="590">
                  <c:v>42496</c:v>
                </c:pt>
                <c:pt idx="591">
                  <c:v>42499</c:v>
                </c:pt>
                <c:pt idx="592">
                  <c:v>42500</c:v>
                </c:pt>
                <c:pt idx="593">
                  <c:v>42501</c:v>
                </c:pt>
                <c:pt idx="594">
                  <c:v>42502</c:v>
                </c:pt>
                <c:pt idx="595">
                  <c:v>42503</c:v>
                </c:pt>
                <c:pt idx="596">
                  <c:v>42506</c:v>
                </c:pt>
                <c:pt idx="597">
                  <c:v>42507</c:v>
                </c:pt>
                <c:pt idx="598">
                  <c:v>42508</c:v>
                </c:pt>
                <c:pt idx="599">
                  <c:v>42509</c:v>
                </c:pt>
                <c:pt idx="600">
                  <c:v>42510</c:v>
                </c:pt>
                <c:pt idx="601">
                  <c:v>42513</c:v>
                </c:pt>
                <c:pt idx="602">
                  <c:v>42514</c:v>
                </c:pt>
                <c:pt idx="603">
                  <c:v>42515</c:v>
                </c:pt>
                <c:pt idx="604">
                  <c:v>42516</c:v>
                </c:pt>
                <c:pt idx="605">
                  <c:v>42517</c:v>
                </c:pt>
                <c:pt idx="606">
                  <c:v>42521</c:v>
                </c:pt>
                <c:pt idx="607">
                  <c:v>42522</c:v>
                </c:pt>
                <c:pt idx="608">
                  <c:v>42523</c:v>
                </c:pt>
                <c:pt idx="609">
                  <c:v>42524</c:v>
                </c:pt>
                <c:pt idx="610">
                  <c:v>42527</c:v>
                </c:pt>
                <c:pt idx="611">
                  <c:v>42528</c:v>
                </c:pt>
                <c:pt idx="612">
                  <c:v>42529</c:v>
                </c:pt>
                <c:pt idx="613">
                  <c:v>42530</c:v>
                </c:pt>
                <c:pt idx="614">
                  <c:v>42531</c:v>
                </c:pt>
                <c:pt idx="615">
                  <c:v>42534</c:v>
                </c:pt>
                <c:pt idx="616">
                  <c:v>42535</c:v>
                </c:pt>
                <c:pt idx="617">
                  <c:v>42536</c:v>
                </c:pt>
                <c:pt idx="618">
                  <c:v>42537</c:v>
                </c:pt>
                <c:pt idx="619">
                  <c:v>42538</c:v>
                </c:pt>
                <c:pt idx="620">
                  <c:v>42541</c:v>
                </c:pt>
                <c:pt idx="621">
                  <c:v>42542</c:v>
                </c:pt>
                <c:pt idx="622">
                  <c:v>42543</c:v>
                </c:pt>
                <c:pt idx="623">
                  <c:v>42544</c:v>
                </c:pt>
                <c:pt idx="624">
                  <c:v>42545</c:v>
                </c:pt>
                <c:pt idx="625">
                  <c:v>42548</c:v>
                </c:pt>
                <c:pt idx="626">
                  <c:v>42549</c:v>
                </c:pt>
                <c:pt idx="627">
                  <c:v>42550</c:v>
                </c:pt>
                <c:pt idx="628">
                  <c:v>42551</c:v>
                </c:pt>
                <c:pt idx="629">
                  <c:v>42552</c:v>
                </c:pt>
                <c:pt idx="630">
                  <c:v>42556</c:v>
                </c:pt>
                <c:pt idx="631">
                  <c:v>42557</c:v>
                </c:pt>
                <c:pt idx="632">
                  <c:v>42558</c:v>
                </c:pt>
                <c:pt idx="633">
                  <c:v>42559</c:v>
                </c:pt>
                <c:pt idx="634">
                  <c:v>42562</c:v>
                </c:pt>
                <c:pt idx="635">
                  <c:v>42563</c:v>
                </c:pt>
                <c:pt idx="636">
                  <c:v>42564</c:v>
                </c:pt>
                <c:pt idx="637">
                  <c:v>42565</c:v>
                </c:pt>
                <c:pt idx="638">
                  <c:v>42566</c:v>
                </c:pt>
                <c:pt idx="639">
                  <c:v>42569</c:v>
                </c:pt>
                <c:pt idx="640">
                  <c:v>42570</c:v>
                </c:pt>
                <c:pt idx="641">
                  <c:v>42571</c:v>
                </c:pt>
                <c:pt idx="642">
                  <c:v>42572</c:v>
                </c:pt>
                <c:pt idx="643">
                  <c:v>42573</c:v>
                </c:pt>
                <c:pt idx="644">
                  <c:v>42576</c:v>
                </c:pt>
                <c:pt idx="645">
                  <c:v>42577</c:v>
                </c:pt>
                <c:pt idx="646">
                  <c:v>42578</c:v>
                </c:pt>
                <c:pt idx="647">
                  <c:v>42579</c:v>
                </c:pt>
                <c:pt idx="648">
                  <c:v>42580</c:v>
                </c:pt>
                <c:pt idx="649">
                  <c:v>42583</c:v>
                </c:pt>
                <c:pt idx="650">
                  <c:v>42584</c:v>
                </c:pt>
                <c:pt idx="651">
                  <c:v>42585</c:v>
                </c:pt>
                <c:pt idx="652">
                  <c:v>42586</c:v>
                </c:pt>
                <c:pt idx="653">
                  <c:v>42587</c:v>
                </c:pt>
                <c:pt idx="654">
                  <c:v>42590</c:v>
                </c:pt>
                <c:pt idx="655">
                  <c:v>42591</c:v>
                </c:pt>
                <c:pt idx="656">
                  <c:v>42592</c:v>
                </c:pt>
                <c:pt idx="657">
                  <c:v>42593</c:v>
                </c:pt>
                <c:pt idx="658">
                  <c:v>42594</c:v>
                </c:pt>
                <c:pt idx="659">
                  <c:v>42597</c:v>
                </c:pt>
                <c:pt idx="660">
                  <c:v>42598</c:v>
                </c:pt>
                <c:pt idx="661">
                  <c:v>42599</c:v>
                </c:pt>
                <c:pt idx="662">
                  <c:v>42600</c:v>
                </c:pt>
                <c:pt idx="663">
                  <c:v>42601</c:v>
                </c:pt>
                <c:pt idx="664">
                  <c:v>42604</c:v>
                </c:pt>
                <c:pt idx="665">
                  <c:v>42605</c:v>
                </c:pt>
                <c:pt idx="666">
                  <c:v>42606</c:v>
                </c:pt>
                <c:pt idx="667">
                  <c:v>42607</c:v>
                </c:pt>
                <c:pt idx="668">
                  <c:v>42608</c:v>
                </c:pt>
                <c:pt idx="669">
                  <c:v>42611</c:v>
                </c:pt>
                <c:pt idx="670">
                  <c:v>42612</c:v>
                </c:pt>
                <c:pt idx="671">
                  <c:v>42613</c:v>
                </c:pt>
                <c:pt idx="672">
                  <c:v>42614</c:v>
                </c:pt>
                <c:pt idx="673">
                  <c:v>42615</c:v>
                </c:pt>
                <c:pt idx="674">
                  <c:v>42619</c:v>
                </c:pt>
                <c:pt idx="675">
                  <c:v>42620</c:v>
                </c:pt>
                <c:pt idx="676">
                  <c:v>42621</c:v>
                </c:pt>
                <c:pt idx="677">
                  <c:v>42622</c:v>
                </c:pt>
                <c:pt idx="678">
                  <c:v>42625</c:v>
                </c:pt>
                <c:pt idx="679">
                  <c:v>42626</c:v>
                </c:pt>
                <c:pt idx="680">
                  <c:v>42627</c:v>
                </c:pt>
                <c:pt idx="681">
                  <c:v>42628</c:v>
                </c:pt>
                <c:pt idx="682">
                  <c:v>42629</c:v>
                </c:pt>
                <c:pt idx="683">
                  <c:v>42632</c:v>
                </c:pt>
                <c:pt idx="684">
                  <c:v>42633</c:v>
                </c:pt>
                <c:pt idx="685">
                  <c:v>42634</c:v>
                </c:pt>
                <c:pt idx="686">
                  <c:v>42635</c:v>
                </c:pt>
                <c:pt idx="687">
                  <c:v>42636</c:v>
                </c:pt>
                <c:pt idx="688">
                  <c:v>42639</c:v>
                </c:pt>
                <c:pt idx="689">
                  <c:v>42640</c:v>
                </c:pt>
                <c:pt idx="690">
                  <c:v>42641</c:v>
                </c:pt>
                <c:pt idx="691">
                  <c:v>42642</c:v>
                </c:pt>
                <c:pt idx="692">
                  <c:v>42643</c:v>
                </c:pt>
                <c:pt idx="693">
                  <c:v>42646</c:v>
                </c:pt>
                <c:pt idx="694">
                  <c:v>42647</c:v>
                </c:pt>
                <c:pt idx="695">
                  <c:v>42648</c:v>
                </c:pt>
                <c:pt idx="696">
                  <c:v>42649</c:v>
                </c:pt>
                <c:pt idx="697">
                  <c:v>42650</c:v>
                </c:pt>
                <c:pt idx="698">
                  <c:v>42654</c:v>
                </c:pt>
                <c:pt idx="699">
                  <c:v>42655</c:v>
                </c:pt>
                <c:pt idx="700">
                  <c:v>42656</c:v>
                </c:pt>
                <c:pt idx="701">
                  <c:v>42657</c:v>
                </c:pt>
                <c:pt idx="702">
                  <c:v>42660</c:v>
                </c:pt>
                <c:pt idx="703">
                  <c:v>42661</c:v>
                </c:pt>
                <c:pt idx="704">
                  <c:v>42662</c:v>
                </c:pt>
                <c:pt idx="705">
                  <c:v>42663</c:v>
                </c:pt>
                <c:pt idx="706">
                  <c:v>42664</c:v>
                </c:pt>
                <c:pt idx="707">
                  <c:v>42667</c:v>
                </c:pt>
                <c:pt idx="708">
                  <c:v>42668</c:v>
                </c:pt>
                <c:pt idx="709">
                  <c:v>42669</c:v>
                </c:pt>
                <c:pt idx="710">
                  <c:v>42670</c:v>
                </c:pt>
                <c:pt idx="711">
                  <c:v>42671</c:v>
                </c:pt>
                <c:pt idx="712">
                  <c:v>42674</c:v>
                </c:pt>
                <c:pt idx="713">
                  <c:v>42675</c:v>
                </c:pt>
                <c:pt idx="714">
                  <c:v>42676</c:v>
                </c:pt>
                <c:pt idx="715">
                  <c:v>42677</c:v>
                </c:pt>
                <c:pt idx="716">
                  <c:v>42678</c:v>
                </c:pt>
                <c:pt idx="717">
                  <c:v>42681</c:v>
                </c:pt>
                <c:pt idx="718">
                  <c:v>42682</c:v>
                </c:pt>
                <c:pt idx="719">
                  <c:v>42683</c:v>
                </c:pt>
                <c:pt idx="720">
                  <c:v>42684</c:v>
                </c:pt>
                <c:pt idx="721">
                  <c:v>42688</c:v>
                </c:pt>
                <c:pt idx="722">
                  <c:v>42689</c:v>
                </c:pt>
                <c:pt idx="723">
                  <c:v>42690</c:v>
                </c:pt>
                <c:pt idx="724">
                  <c:v>42691</c:v>
                </c:pt>
                <c:pt idx="725">
                  <c:v>42692</c:v>
                </c:pt>
                <c:pt idx="726">
                  <c:v>42695</c:v>
                </c:pt>
                <c:pt idx="727">
                  <c:v>42696</c:v>
                </c:pt>
                <c:pt idx="728">
                  <c:v>42697</c:v>
                </c:pt>
                <c:pt idx="729">
                  <c:v>42699</c:v>
                </c:pt>
                <c:pt idx="730">
                  <c:v>42702</c:v>
                </c:pt>
                <c:pt idx="731">
                  <c:v>42703</c:v>
                </c:pt>
                <c:pt idx="732">
                  <c:v>42704</c:v>
                </c:pt>
                <c:pt idx="733">
                  <c:v>42705</c:v>
                </c:pt>
                <c:pt idx="734">
                  <c:v>42706</c:v>
                </c:pt>
                <c:pt idx="735">
                  <c:v>42709</c:v>
                </c:pt>
                <c:pt idx="736">
                  <c:v>42710</c:v>
                </c:pt>
                <c:pt idx="737">
                  <c:v>42711</c:v>
                </c:pt>
                <c:pt idx="738">
                  <c:v>42712</c:v>
                </c:pt>
                <c:pt idx="739">
                  <c:v>42713</c:v>
                </c:pt>
                <c:pt idx="740">
                  <c:v>42716</c:v>
                </c:pt>
                <c:pt idx="741">
                  <c:v>42717</c:v>
                </c:pt>
                <c:pt idx="742">
                  <c:v>42718</c:v>
                </c:pt>
                <c:pt idx="743">
                  <c:v>42719</c:v>
                </c:pt>
                <c:pt idx="744">
                  <c:v>42720</c:v>
                </c:pt>
                <c:pt idx="745">
                  <c:v>42723</c:v>
                </c:pt>
                <c:pt idx="746">
                  <c:v>42724</c:v>
                </c:pt>
                <c:pt idx="747">
                  <c:v>42725</c:v>
                </c:pt>
                <c:pt idx="748">
                  <c:v>42726</c:v>
                </c:pt>
                <c:pt idx="749">
                  <c:v>42727</c:v>
                </c:pt>
                <c:pt idx="750">
                  <c:v>42731</c:v>
                </c:pt>
                <c:pt idx="751">
                  <c:v>42732</c:v>
                </c:pt>
                <c:pt idx="752">
                  <c:v>42733</c:v>
                </c:pt>
                <c:pt idx="753">
                  <c:v>42734</c:v>
                </c:pt>
                <c:pt idx="754">
                  <c:v>42738</c:v>
                </c:pt>
                <c:pt idx="755">
                  <c:v>42739</c:v>
                </c:pt>
                <c:pt idx="756">
                  <c:v>42740</c:v>
                </c:pt>
                <c:pt idx="757">
                  <c:v>42741</c:v>
                </c:pt>
                <c:pt idx="758">
                  <c:v>42744</c:v>
                </c:pt>
                <c:pt idx="759">
                  <c:v>42745</c:v>
                </c:pt>
                <c:pt idx="760">
                  <c:v>42746</c:v>
                </c:pt>
                <c:pt idx="761">
                  <c:v>42747</c:v>
                </c:pt>
                <c:pt idx="762">
                  <c:v>42748</c:v>
                </c:pt>
                <c:pt idx="763">
                  <c:v>42752</c:v>
                </c:pt>
                <c:pt idx="764">
                  <c:v>42753</c:v>
                </c:pt>
                <c:pt idx="765">
                  <c:v>42754</c:v>
                </c:pt>
                <c:pt idx="766">
                  <c:v>42755</c:v>
                </c:pt>
                <c:pt idx="767">
                  <c:v>42758</c:v>
                </c:pt>
                <c:pt idx="768">
                  <c:v>42759</c:v>
                </c:pt>
                <c:pt idx="769">
                  <c:v>42760</c:v>
                </c:pt>
                <c:pt idx="770">
                  <c:v>42761</c:v>
                </c:pt>
                <c:pt idx="771">
                  <c:v>42762</c:v>
                </c:pt>
                <c:pt idx="772">
                  <c:v>42765</c:v>
                </c:pt>
                <c:pt idx="773">
                  <c:v>42766</c:v>
                </c:pt>
                <c:pt idx="774">
                  <c:v>42767</c:v>
                </c:pt>
                <c:pt idx="775">
                  <c:v>42768</c:v>
                </c:pt>
                <c:pt idx="776">
                  <c:v>42769</c:v>
                </c:pt>
                <c:pt idx="777">
                  <c:v>42772</c:v>
                </c:pt>
                <c:pt idx="778">
                  <c:v>42773</c:v>
                </c:pt>
                <c:pt idx="779">
                  <c:v>42774</c:v>
                </c:pt>
                <c:pt idx="780">
                  <c:v>42775</c:v>
                </c:pt>
                <c:pt idx="781">
                  <c:v>42776</c:v>
                </c:pt>
                <c:pt idx="782">
                  <c:v>42779</c:v>
                </c:pt>
                <c:pt idx="783">
                  <c:v>42780</c:v>
                </c:pt>
                <c:pt idx="784">
                  <c:v>42781</c:v>
                </c:pt>
                <c:pt idx="785">
                  <c:v>42782</c:v>
                </c:pt>
                <c:pt idx="786">
                  <c:v>42783</c:v>
                </c:pt>
                <c:pt idx="787">
                  <c:v>42787</c:v>
                </c:pt>
                <c:pt idx="788">
                  <c:v>42788</c:v>
                </c:pt>
                <c:pt idx="789">
                  <c:v>42789</c:v>
                </c:pt>
                <c:pt idx="790">
                  <c:v>42790</c:v>
                </c:pt>
                <c:pt idx="791">
                  <c:v>42793</c:v>
                </c:pt>
                <c:pt idx="792">
                  <c:v>42794</c:v>
                </c:pt>
                <c:pt idx="793">
                  <c:v>42795</c:v>
                </c:pt>
                <c:pt idx="794">
                  <c:v>42796</c:v>
                </c:pt>
                <c:pt idx="795">
                  <c:v>42797</c:v>
                </c:pt>
                <c:pt idx="796">
                  <c:v>42800</c:v>
                </c:pt>
                <c:pt idx="797">
                  <c:v>42801</c:v>
                </c:pt>
                <c:pt idx="798">
                  <c:v>42802</c:v>
                </c:pt>
                <c:pt idx="799">
                  <c:v>42803</c:v>
                </c:pt>
                <c:pt idx="800">
                  <c:v>42804</c:v>
                </c:pt>
                <c:pt idx="801">
                  <c:v>42807</c:v>
                </c:pt>
                <c:pt idx="802">
                  <c:v>42808</c:v>
                </c:pt>
                <c:pt idx="803">
                  <c:v>42809</c:v>
                </c:pt>
                <c:pt idx="804">
                  <c:v>42810</c:v>
                </c:pt>
                <c:pt idx="805">
                  <c:v>42811</c:v>
                </c:pt>
                <c:pt idx="806">
                  <c:v>42814</c:v>
                </c:pt>
                <c:pt idx="807">
                  <c:v>42815</c:v>
                </c:pt>
                <c:pt idx="808">
                  <c:v>42816</c:v>
                </c:pt>
                <c:pt idx="809">
                  <c:v>42817</c:v>
                </c:pt>
                <c:pt idx="810">
                  <c:v>42818</c:v>
                </c:pt>
                <c:pt idx="811">
                  <c:v>42821</c:v>
                </c:pt>
                <c:pt idx="812">
                  <c:v>42822</c:v>
                </c:pt>
                <c:pt idx="813">
                  <c:v>42823</c:v>
                </c:pt>
                <c:pt idx="814">
                  <c:v>42824</c:v>
                </c:pt>
                <c:pt idx="815">
                  <c:v>42825</c:v>
                </c:pt>
                <c:pt idx="816">
                  <c:v>42828</c:v>
                </c:pt>
                <c:pt idx="817">
                  <c:v>42829</c:v>
                </c:pt>
                <c:pt idx="818">
                  <c:v>42830</c:v>
                </c:pt>
                <c:pt idx="819">
                  <c:v>42831</c:v>
                </c:pt>
                <c:pt idx="820">
                  <c:v>42832</c:v>
                </c:pt>
                <c:pt idx="821">
                  <c:v>42835</c:v>
                </c:pt>
                <c:pt idx="822">
                  <c:v>42836</c:v>
                </c:pt>
                <c:pt idx="823">
                  <c:v>42837</c:v>
                </c:pt>
                <c:pt idx="824">
                  <c:v>42838</c:v>
                </c:pt>
                <c:pt idx="825">
                  <c:v>42842</c:v>
                </c:pt>
                <c:pt idx="826">
                  <c:v>42843</c:v>
                </c:pt>
                <c:pt idx="827">
                  <c:v>42844</c:v>
                </c:pt>
                <c:pt idx="828">
                  <c:v>42845</c:v>
                </c:pt>
                <c:pt idx="829">
                  <c:v>42846</c:v>
                </c:pt>
                <c:pt idx="830">
                  <c:v>42849</c:v>
                </c:pt>
                <c:pt idx="831">
                  <c:v>42850</c:v>
                </c:pt>
                <c:pt idx="832">
                  <c:v>42851</c:v>
                </c:pt>
                <c:pt idx="833">
                  <c:v>42852</c:v>
                </c:pt>
                <c:pt idx="834">
                  <c:v>42853</c:v>
                </c:pt>
                <c:pt idx="835">
                  <c:v>42856</c:v>
                </c:pt>
                <c:pt idx="836">
                  <c:v>42857</c:v>
                </c:pt>
                <c:pt idx="837">
                  <c:v>42858</c:v>
                </c:pt>
                <c:pt idx="838">
                  <c:v>42859</c:v>
                </c:pt>
                <c:pt idx="839">
                  <c:v>42860</c:v>
                </c:pt>
                <c:pt idx="840">
                  <c:v>42863</c:v>
                </c:pt>
                <c:pt idx="841">
                  <c:v>42864</c:v>
                </c:pt>
                <c:pt idx="842">
                  <c:v>42865</c:v>
                </c:pt>
                <c:pt idx="843">
                  <c:v>42866</c:v>
                </c:pt>
                <c:pt idx="844">
                  <c:v>42867</c:v>
                </c:pt>
                <c:pt idx="845">
                  <c:v>42870</c:v>
                </c:pt>
                <c:pt idx="846">
                  <c:v>42871</c:v>
                </c:pt>
                <c:pt idx="847">
                  <c:v>42872</c:v>
                </c:pt>
                <c:pt idx="848">
                  <c:v>42873</c:v>
                </c:pt>
                <c:pt idx="849">
                  <c:v>42874</c:v>
                </c:pt>
                <c:pt idx="850">
                  <c:v>42877</c:v>
                </c:pt>
                <c:pt idx="851">
                  <c:v>42878</c:v>
                </c:pt>
                <c:pt idx="852">
                  <c:v>42879</c:v>
                </c:pt>
                <c:pt idx="853">
                  <c:v>42880</c:v>
                </c:pt>
                <c:pt idx="854">
                  <c:v>42881</c:v>
                </c:pt>
                <c:pt idx="855">
                  <c:v>42885</c:v>
                </c:pt>
                <c:pt idx="856">
                  <c:v>42886</c:v>
                </c:pt>
                <c:pt idx="857">
                  <c:v>42887</c:v>
                </c:pt>
                <c:pt idx="858">
                  <c:v>42888</c:v>
                </c:pt>
                <c:pt idx="859">
                  <c:v>42891</c:v>
                </c:pt>
                <c:pt idx="860">
                  <c:v>42892</c:v>
                </c:pt>
                <c:pt idx="861">
                  <c:v>42893</c:v>
                </c:pt>
                <c:pt idx="862">
                  <c:v>42894</c:v>
                </c:pt>
                <c:pt idx="863">
                  <c:v>42895</c:v>
                </c:pt>
                <c:pt idx="864">
                  <c:v>42898</c:v>
                </c:pt>
                <c:pt idx="865">
                  <c:v>42899</c:v>
                </c:pt>
                <c:pt idx="866">
                  <c:v>42900</c:v>
                </c:pt>
                <c:pt idx="867">
                  <c:v>42901</c:v>
                </c:pt>
                <c:pt idx="868">
                  <c:v>42902</c:v>
                </c:pt>
                <c:pt idx="869">
                  <c:v>42905</c:v>
                </c:pt>
                <c:pt idx="870">
                  <c:v>42906</c:v>
                </c:pt>
                <c:pt idx="871">
                  <c:v>42907</c:v>
                </c:pt>
                <c:pt idx="872">
                  <c:v>42908</c:v>
                </c:pt>
                <c:pt idx="873">
                  <c:v>42909</c:v>
                </c:pt>
                <c:pt idx="874">
                  <c:v>42912</c:v>
                </c:pt>
                <c:pt idx="875">
                  <c:v>42913</c:v>
                </c:pt>
                <c:pt idx="876">
                  <c:v>42914</c:v>
                </c:pt>
                <c:pt idx="877">
                  <c:v>42915</c:v>
                </c:pt>
                <c:pt idx="878">
                  <c:v>42916</c:v>
                </c:pt>
                <c:pt idx="879">
                  <c:v>42919</c:v>
                </c:pt>
                <c:pt idx="880">
                  <c:v>42921</c:v>
                </c:pt>
                <c:pt idx="881">
                  <c:v>42922</c:v>
                </c:pt>
                <c:pt idx="882">
                  <c:v>42923</c:v>
                </c:pt>
                <c:pt idx="883">
                  <c:v>42926</c:v>
                </c:pt>
                <c:pt idx="884">
                  <c:v>42927</c:v>
                </c:pt>
                <c:pt idx="885">
                  <c:v>42928</c:v>
                </c:pt>
                <c:pt idx="886">
                  <c:v>42929</c:v>
                </c:pt>
                <c:pt idx="887">
                  <c:v>42930</c:v>
                </c:pt>
                <c:pt idx="888">
                  <c:v>42933</c:v>
                </c:pt>
                <c:pt idx="889">
                  <c:v>42934</c:v>
                </c:pt>
                <c:pt idx="890">
                  <c:v>42935</c:v>
                </c:pt>
                <c:pt idx="891">
                  <c:v>42936</c:v>
                </c:pt>
                <c:pt idx="892">
                  <c:v>42937</c:v>
                </c:pt>
                <c:pt idx="893">
                  <c:v>42940</c:v>
                </c:pt>
                <c:pt idx="894">
                  <c:v>42941</c:v>
                </c:pt>
                <c:pt idx="895">
                  <c:v>42942</c:v>
                </c:pt>
                <c:pt idx="896">
                  <c:v>42943</c:v>
                </c:pt>
                <c:pt idx="897">
                  <c:v>42944</c:v>
                </c:pt>
                <c:pt idx="898">
                  <c:v>42947</c:v>
                </c:pt>
                <c:pt idx="899">
                  <c:v>42948</c:v>
                </c:pt>
                <c:pt idx="900">
                  <c:v>42949</c:v>
                </c:pt>
                <c:pt idx="901">
                  <c:v>42950</c:v>
                </c:pt>
                <c:pt idx="902">
                  <c:v>42951</c:v>
                </c:pt>
                <c:pt idx="903">
                  <c:v>42954</c:v>
                </c:pt>
                <c:pt idx="904">
                  <c:v>42955</c:v>
                </c:pt>
                <c:pt idx="905">
                  <c:v>42956</c:v>
                </c:pt>
                <c:pt idx="906">
                  <c:v>42957</c:v>
                </c:pt>
                <c:pt idx="907">
                  <c:v>42958</c:v>
                </c:pt>
                <c:pt idx="908">
                  <c:v>42961</c:v>
                </c:pt>
                <c:pt idx="909">
                  <c:v>42962</c:v>
                </c:pt>
                <c:pt idx="910">
                  <c:v>42963</c:v>
                </c:pt>
                <c:pt idx="911">
                  <c:v>42964</c:v>
                </c:pt>
                <c:pt idx="912">
                  <c:v>42965</c:v>
                </c:pt>
                <c:pt idx="913">
                  <c:v>42968</c:v>
                </c:pt>
                <c:pt idx="914">
                  <c:v>42969</c:v>
                </c:pt>
                <c:pt idx="915">
                  <c:v>42970</c:v>
                </c:pt>
                <c:pt idx="916">
                  <c:v>42971</c:v>
                </c:pt>
                <c:pt idx="917">
                  <c:v>42972</c:v>
                </c:pt>
                <c:pt idx="918">
                  <c:v>42975</c:v>
                </c:pt>
                <c:pt idx="919">
                  <c:v>42976</c:v>
                </c:pt>
                <c:pt idx="920">
                  <c:v>42977</c:v>
                </c:pt>
                <c:pt idx="921">
                  <c:v>42978</c:v>
                </c:pt>
                <c:pt idx="922">
                  <c:v>42979</c:v>
                </c:pt>
                <c:pt idx="923">
                  <c:v>42983</c:v>
                </c:pt>
                <c:pt idx="924">
                  <c:v>42984</c:v>
                </c:pt>
                <c:pt idx="925">
                  <c:v>42985</c:v>
                </c:pt>
                <c:pt idx="926">
                  <c:v>42986</c:v>
                </c:pt>
                <c:pt idx="927">
                  <c:v>42989</c:v>
                </c:pt>
                <c:pt idx="928">
                  <c:v>42990</c:v>
                </c:pt>
                <c:pt idx="929">
                  <c:v>42991</c:v>
                </c:pt>
                <c:pt idx="930">
                  <c:v>42992</c:v>
                </c:pt>
                <c:pt idx="931">
                  <c:v>42993</c:v>
                </c:pt>
                <c:pt idx="932">
                  <c:v>42996</c:v>
                </c:pt>
                <c:pt idx="933">
                  <c:v>42997</c:v>
                </c:pt>
                <c:pt idx="934">
                  <c:v>42998</c:v>
                </c:pt>
                <c:pt idx="935">
                  <c:v>42999</c:v>
                </c:pt>
                <c:pt idx="936">
                  <c:v>43000</c:v>
                </c:pt>
                <c:pt idx="937">
                  <c:v>43003</c:v>
                </c:pt>
                <c:pt idx="938">
                  <c:v>43004</c:v>
                </c:pt>
                <c:pt idx="939">
                  <c:v>43005</c:v>
                </c:pt>
                <c:pt idx="940">
                  <c:v>43006</c:v>
                </c:pt>
                <c:pt idx="941">
                  <c:v>43007</c:v>
                </c:pt>
                <c:pt idx="942">
                  <c:v>43010</c:v>
                </c:pt>
                <c:pt idx="943">
                  <c:v>43011</c:v>
                </c:pt>
                <c:pt idx="944">
                  <c:v>43012</c:v>
                </c:pt>
                <c:pt idx="945">
                  <c:v>43013</c:v>
                </c:pt>
                <c:pt idx="946">
                  <c:v>43014</c:v>
                </c:pt>
                <c:pt idx="947">
                  <c:v>43017</c:v>
                </c:pt>
                <c:pt idx="948">
                  <c:v>43018</c:v>
                </c:pt>
                <c:pt idx="949">
                  <c:v>43019</c:v>
                </c:pt>
                <c:pt idx="950">
                  <c:v>43020</c:v>
                </c:pt>
                <c:pt idx="951">
                  <c:v>43021</c:v>
                </c:pt>
                <c:pt idx="952">
                  <c:v>43024</c:v>
                </c:pt>
                <c:pt idx="953">
                  <c:v>43025</c:v>
                </c:pt>
                <c:pt idx="954">
                  <c:v>43026</c:v>
                </c:pt>
                <c:pt idx="955">
                  <c:v>43027</c:v>
                </c:pt>
                <c:pt idx="956">
                  <c:v>43028</c:v>
                </c:pt>
                <c:pt idx="957">
                  <c:v>43031</c:v>
                </c:pt>
                <c:pt idx="958">
                  <c:v>43032</c:v>
                </c:pt>
                <c:pt idx="959">
                  <c:v>43033</c:v>
                </c:pt>
                <c:pt idx="960">
                  <c:v>43034</c:v>
                </c:pt>
                <c:pt idx="961">
                  <c:v>43035</c:v>
                </c:pt>
                <c:pt idx="962">
                  <c:v>43038</c:v>
                </c:pt>
                <c:pt idx="963">
                  <c:v>43039</c:v>
                </c:pt>
                <c:pt idx="964">
                  <c:v>43040</c:v>
                </c:pt>
                <c:pt idx="965">
                  <c:v>43041</c:v>
                </c:pt>
                <c:pt idx="966">
                  <c:v>43042</c:v>
                </c:pt>
                <c:pt idx="967">
                  <c:v>43045</c:v>
                </c:pt>
                <c:pt idx="968">
                  <c:v>43046</c:v>
                </c:pt>
                <c:pt idx="969">
                  <c:v>43047</c:v>
                </c:pt>
                <c:pt idx="970">
                  <c:v>43048</c:v>
                </c:pt>
                <c:pt idx="971">
                  <c:v>43049</c:v>
                </c:pt>
                <c:pt idx="972">
                  <c:v>43052</c:v>
                </c:pt>
                <c:pt idx="973">
                  <c:v>43053</c:v>
                </c:pt>
                <c:pt idx="974">
                  <c:v>43054</c:v>
                </c:pt>
                <c:pt idx="975">
                  <c:v>43055</c:v>
                </c:pt>
                <c:pt idx="976">
                  <c:v>43056</c:v>
                </c:pt>
                <c:pt idx="977">
                  <c:v>43059</c:v>
                </c:pt>
                <c:pt idx="978">
                  <c:v>43060</c:v>
                </c:pt>
                <c:pt idx="979">
                  <c:v>43061</c:v>
                </c:pt>
                <c:pt idx="980">
                  <c:v>43063</c:v>
                </c:pt>
                <c:pt idx="981">
                  <c:v>43066</c:v>
                </c:pt>
                <c:pt idx="982">
                  <c:v>43067</c:v>
                </c:pt>
                <c:pt idx="983">
                  <c:v>43068</c:v>
                </c:pt>
                <c:pt idx="984">
                  <c:v>43069</c:v>
                </c:pt>
                <c:pt idx="985">
                  <c:v>43070</c:v>
                </c:pt>
                <c:pt idx="986">
                  <c:v>43073</c:v>
                </c:pt>
                <c:pt idx="987">
                  <c:v>43074</c:v>
                </c:pt>
                <c:pt idx="988">
                  <c:v>43075</c:v>
                </c:pt>
                <c:pt idx="989">
                  <c:v>43076</c:v>
                </c:pt>
                <c:pt idx="990">
                  <c:v>43077</c:v>
                </c:pt>
                <c:pt idx="991">
                  <c:v>43080</c:v>
                </c:pt>
                <c:pt idx="992">
                  <c:v>43081</c:v>
                </c:pt>
                <c:pt idx="993">
                  <c:v>43082</c:v>
                </c:pt>
                <c:pt idx="994">
                  <c:v>43083</c:v>
                </c:pt>
                <c:pt idx="995">
                  <c:v>43084</c:v>
                </c:pt>
                <c:pt idx="996">
                  <c:v>43087</c:v>
                </c:pt>
                <c:pt idx="997">
                  <c:v>43088</c:v>
                </c:pt>
                <c:pt idx="998">
                  <c:v>43089</c:v>
                </c:pt>
                <c:pt idx="999">
                  <c:v>43090</c:v>
                </c:pt>
                <c:pt idx="1000">
                  <c:v>43091</c:v>
                </c:pt>
                <c:pt idx="1001">
                  <c:v>43095</c:v>
                </c:pt>
                <c:pt idx="1002">
                  <c:v>43096</c:v>
                </c:pt>
                <c:pt idx="1003">
                  <c:v>43097</c:v>
                </c:pt>
                <c:pt idx="1004">
                  <c:v>43098</c:v>
                </c:pt>
                <c:pt idx="1005">
                  <c:v>43102</c:v>
                </c:pt>
                <c:pt idx="1006">
                  <c:v>43103</c:v>
                </c:pt>
                <c:pt idx="1007">
                  <c:v>43104</c:v>
                </c:pt>
                <c:pt idx="1008">
                  <c:v>43105</c:v>
                </c:pt>
                <c:pt idx="1009">
                  <c:v>43108</c:v>
                </c:pt>
                <c:pt idx="1010">
                  <c:v>43109</c:v>
                </c:pt>
                <c:pt idx="1011">
                  <c:v>43110</c:v>
                </c:pt>
                <c:pt idx="1012">
                  <c:v>43111</c:v>
                </c:pt>
                <c:pt idx="1013">
                  <c:v>43112</c:v>
                </c:pt>
                <c:pt idx="1014">
                  <c:v>43116</c:v>
                </c:pt>
                <c:pt idx="1015">
                  <c:v>43117</c:v>
                </c:pt>
                <c:pt idx="1016">
                  <c:v>43118</c:v>
                </c:pt>
                <c:pt idx="1017">
                  <c:v>43119</c:v>
                </c:pt>
                <c:pt idx="1018">
                  <c:v>43122</c:v>
                </c:pt>
                <c:pt idx="1019">
                  <c:v>43123</c:v>
                </c:pt>
                <c:pt idx="1020">
                  <c:v>43124</c:v>
                </c:pt>
                <c:pt idx="1021">
                  <c:v>43125</c:v>
                </c:pt>
                <c:pt idx="1022">
                  <c:v>43126</c:v>
                </c:pt>
                <c:pt idx="1023">
                  <c:v>43129</c:v>
                </c:pt>
                <c:pt idx="1024">
                  <c:v>43130</c:v>
                </c:pt>
                <c:pt idx="1025">
                  <c:v>43131</c:v>
                </c:pt>
                <c:pt idx="1026">
                  <c:v>43132</c:v>
                </c:pt>
                <c:pt idx="1027">
                  <c:v>43133</c:v>
                </c:pt>
                <c:pt idx="1028">
                  <c:v>43136</c:v>
                </c:pt>
                <c:pt idx="1029">
                  <c:v>43137</c:v>
                </c:pt>
                <c:pt idx="1030">
                  <c:v>43138</c:v>
                </c:pt>
                <c:pt idx="1031">
                  <c:v>43139</c:v>
                </c:pt>
                <c:pt idx="1032">
                  <c:v>43140</c:v>
                </c:pt>
                <c:pt idx="1033">
                  <c:v>43143</c:v>
                </c:pt>
                <c:pt idx="1034">
                  <c:v>43144</c:v>
                </c:pt>
                <c:pt idx="1035">
                  <c:v>43145</c:v>
                </c:pt>
                <c:pt idx="1036">
                  <c:v>43146</c:v>
                </c:pt>
                <c:pt idx="1037">
                  <c:v>43147</c:v>
                </c:pt>
                <c:pt idx="1038">
                  <c:v>43151</c:v>
                </c:pt>
                <c:pt idx="1039">
                  <c:v>43152</c:v>
                </c:pt>
                <c:pt idx="1040">
                  <c:v>43153</c:v>
                </c:pt>
                <c:pt idx="1041">
                  <c:v>43154</c:v>
                </c:pt>
                <c:pt idx="1042">
                  <c:v>43157</c:v>
                </c:pt>
                <c:pt idx="1043">
                  <c:v>43158</c:v>
                </c:pt>
                <c:pt idx="1044">
                  <c:v>43159</c:v>
                </c:pt>
                <c:pt idx="1045">
                  <c:v>43160</c:v>
                </c:pt>
                <c:pt idx="1046">
                  <c:v>43161</c:v>
                </c:pt>
                <c:pt idx="1047">
                  <c:v>43164</c:v>
                </c:pt>
                <c:pt idx="1048">
                  <c:v>43165</c:v>
                </c:pt>
                <c:pt idx="1049">
                  <c:v>43166</c:v>
                </c:pt>
                <c:pt idx="1050">
                  <c:v>43167</c:v>
                </c:pt>
                <c:pt idx="1051">
                  <c:v>43168</c:v>
                </c:pt>
                <c:pt idx="1052">
                  <c:v>43171</c:v>
                </c:pt>
                <c:pt idx="1053">
                  <c:v>43172</c:v>
                </c:pt>
                <c:pt idx="1054">
                  <c:v>43173</c:v>
                </c:pt>
                <c:pt idx="1055">
                  <c:v>43174</c:v>
                </c:pt>
                <c:pt idx="1056">
                  <c:v>43175</c:v>
                </c:pt>
                <c:pt idx="1057">
                  <c:v>43178</c:v>
                </c:pt>
                <c:pt idx="1058">
                  <c:v>43179</c:v>
                </c:pt>
                <c:pt idx="1059">
                  <c:v>43180</c:v>
                </c:pt>
                <c:pt idx="1060">
                  <c:v>43181</c:v>
                </c:pt>
                <c:pt idx="1061">
                  <c:v>43182</c:v>
                </c:pt>
                <c:pt idx="1062">
                  <c:v>43185</c:v>
                </c:pt>
                <c:pt idx="1063">
                  <c:v>43186</c:v>
                </c:pt>
                <c:pt idx="1064">
                  <c:v>43187</c:v>
                </c:pt>
                <c:pt idx="1065">
                  <c:v>43188</c:v>
                </c:pt>
                <c:pt idx="1066">
                  <c:v>43192</c:v>
                </c:pt>
                <c:pt idx="1067">
                  <c:v>43193</c:v>
                </c:pt>
                <c:pt idx="1068">
                  <c:v>43194</c:v>
                </c:pt>
                <c:pt idx="1069">
                  <c:v>43195</c:v>
                </c:pt>
                <c:pt idx="1070">
                  <c:v>43196</c:v>
                </c:pt>
                <c:pt idx="1071">
                  <c:v>43199</c:v>
                </c:pt>
                <c:pt idx="1072">
                  <c:v>43200</c:v>
                </c:pt>
                <c:pt idx="1073">
                  <c:v>43201</c:v>
                </c:pt>
                <c:pt idx="1074">
                  <c:v>43202</c:v>
                </c:pt>
                <c:pt idx="1075">
                  <c:v>43203</c:v>
                </c:pt>
                <c:pt idx="1076">
                  <c:v>43206</c:v>
                </c:pt>
                <c:pt idx="1077">
                  <c:v>43207</c:v>
                </c:pt>
                <c:pt idx="1078">
                  <c:v>43208</c:v>
                </c:pt>
                <c:pt idx="1079">
                  <c:v>43209</c:v>
                </c:pt>
                <c:pt idx="1080">
                  <c:v>43210</c:v>
                </c:pt>
                <c:pt idx="1081">
                  <c:v>43213</c:v>
                </c:pt>
                <c:pt idx="1082">
                  <c:v>43214</c:v>
                </c:pt>
                <c:pt idx="1083">
                  <c:v>43215</c:v>
                </c:pt>
                <c:pt idx="1084">
                  <c:v>43216</c:v>
                </c:pt>
                <c:pt idx="1085">
                  <c:v>43217</c:v>
                </c:pt>
                <c:pt idx="1086">
                  <c:v>43220</c:v>
                </c:pt>
                <c:pt idx="1087">
                  <c:v>43221</c:v>
                </c:pt>
                <c:pt idx="1088">
                  <c:v>43222</c:v>
                </c:pt>
                <c:pt idx="1089">
                  <c:v>43223</c:v>
                </c:pt>
                <c:pt idx="1090">
                  <c:v>43224</c:v>
                </c:pt>
                <c:pt idx="1091">
                  <c:v>43227</c:v>
                </c:pt>
                <c:pt idx="1092">
                  <c:v>43228</c:v>
                </c:pt>
                <c:pt idx="1093">
                  <c:v>43229</c:v>
                </c:pt>
                <c:pt idx="1094">
                  <c:v>43230</c:v>
                </c:pt>
                <c:pt idx="1095">
                  <c:v>43231</c:v>
                </c:pt>
                <c:pt idx="1096">
                  <c:v>43234</c:v>
                </c:pt>
                <c:pt idx="1097">
                  <c:v>43235</c:v>
                </c:pt>
                <c:pt idx="1098">
                  <c:v>43236</c:v>
                </c:pt>
                <c:pt idx="1099">
                  <c:v>43237</c:v>
                </c:pt>
                <c:pt idx="1100">
                  <c:v>43238</c:v>
                </c:pt>
                <c:pt idx="1101">
                  <c:v>43241</c:v>
                </c:pt>
                <c:pt idx="1102">
                  <c:v>43242</c:v>
                </c:pt>
                <c:pt idx="1103">
                  <c:v>43243</c:v>
                </c:pt>
                <c:pt idx="1104">
                  <c:v>43244</c:v>
                </c:pt>
                <c:pt idx="1105">
                  <c:v>43245</c:v>
                </c:pt>
                <c:pt idx="1106">
                  <c:v>43249</c:v>
                </c:pt>
                <c:pt idx="1107">
                  <c:v>43250</c:v>
                </c:pt>
                <c:pt idx="1108">
                  <c:v>43251</c:v>
                </c:pt>
                <c:pt idx="1109">
                  <c:v>43252</c:v>
                </c:pt>
                <c:pt idx="1110">
                  <c:v>43255</c:v>
                </c:pt>
                <c:pt idx="1111">
                  <c:v>43256</c:v>
                </c:pt>
                <c:pt idx="1112">
                  <c:v>43257</c:v>
                </c:pt>
                <c:pt idx="1113">
                  <c:v>43258</c:v>
                </c:pt>
                <c:pt idx="1114">
                  <c:v>43259</c:v>
                </c:pt>
                <c:pt idx="1115">
                  <c:v>43262</c:v>
                </c:pt>
                <c:pt idx="1116">
                  <c:v>43263</c:v>
                </c:pt>
                <c:pt idx="1117">
                  <c:v>43264</c:v>
                </c:pt>
                <c:pt idx="1118">
                  <c:v>43265</c:v>
                </c:pt>
                <c:pt idx="1119">
                  <c:v>43266</c:v>
                </c:pt>
                <c:pt idx="1120">
                  <c:v>43269</c:v>
                </c:pt>
                <c:pt idx="1121">
                  <c:v>43270</c:v>
                </c:pt>
                <c:pt idx="1122">
                  <c:v>43271</c:v>
                </c:pt>
                <c:pt idx="1123">
                  <c:v>43272</c:v>
                </c:pt>
                <c:pt idx="1124">
                  <c:v>43273</c:v>
                </c:pt>
                <c:pt idx="1125">
                  <c:v>43276</c:v>
                </c:pt>
                <c:pt idx="1126">
                  <c:v>43277</c:v>
                </c:pt>
                <c:pt idx="1127">
                  <c:v>43278</c:v>
                </c:pt>
                <c:pt idx="1128">
                  <c:v>43279</c:v>
                </c:pt>
                <c:pt idx="1129">
                  <c:v>43280</c:v>
                </c:pt>
                <c:pt idx="1130">
                  <c:v>43283</c:v>
                </c:pt>
                <c:pt idx="1131">
                  <c:v>43284</c:v>
                </c:pt>
                <c:pt idx="1132">
                  <c:v>43286</c:v>
                </c:pt>
                <c:pt idx="1133">
                  <c:v>43287</c:v>
                </c:pt>
                <c:pt idx="1134">
                  <c:v>43290</c:v>
                </c:pt>
                <c:pt idx="1135">
                  <c:v>43291</c:v>
                </c:pt>
                <c:pt idx="1136">
                  <c:v>43292</c:v>
                </c:pt>
                <c:pt idx="1137">
                  <c:v>43293</c:v>
                </c:pt>
                <c:pt idx="1138">
                  <c:v>43294</c:v>
                </c:pt>
                <c:pt idx="1139">
                  <c:v>43297</c:v>
                </c:pt>
                <c:pt idx="1140">
                  <c:v>43298</c:v>
                </c:pt>
                <c:pt idx="1141">
                  <c:v>43299</c:v>
                </c:pt>
                <c:pt idx="1142">
                  <c:v>43300</c:v>
                </c:pt>
                <c:pt idx="1143">
                  <c:v>43301</c:v>
                </c:pt>
                <c:pt idx="1144">
                  <c:v>43304</c:v>
                </c:pt>
                <c:pt idx="1145">
                  <c:v>43305</c:v>
                </c:pt>
                <c:pt idx="1146">
                  <c:v>43306</c:v>
                </c:pt>
                <c:pt idx="1147">
                  <c:v>43307</c:v>
                </c:pt>
                <c:pt idx="1148">
                  <c:v>43308</c:v>
                </c:pt>
                <c:pt idx="1149">
                  <c:v>43311</c:v>
                </c:pt>
                <c:pt idx="1150">
                  <c:v>43312</c:v>
                </c:pt>
                <c:pt idx="1151">
                  <c:v>43313</c:v>
                </c:pt>
                <c:pt idx="1152">
                  <c:v>43314</c:v>
                </c:pt>
                <c:pt idx="1153">
                  <c:v>43315</c:v>
                </c:pt>
                <c:pt idx="1154">
                  <c:v>43318</c:v>
                </c:pt>
                <c:pt idx="1155">
                  <c:v>43319</c:v>
                </c:pt>
                <c:pt idx="1156">
                  <c:v>43320</c:v>
                </c:pt>
                <c:pt idx="1157">
                  <c:v>43321</c:v>
                </c:pt>
                <c:pt idx="1158">
                  <c:v>43322</c:v>
                </c:pt>
                <c:pt idx="1159">
                  <c:v>43325</c:v>
                </c:pt>
                <c:pt idx="1160">
                  <c:v>43326</c:v>
                </c:pt>
                <c:pt idx="1161">
                  <c:v>43327</c:v>
                </c:pt>
                <c:pt idx="1162">
                  <c:v>43328</c:v>
                </c:pt>
                <c:pt idx="1163">
                  <c:v>43329</c:v>
                </c:pt>
                <c:pt idx="1164">
                  <c:v>43332</c:v>
                </c:pt>
                <c:pt idx="1165">
                  <c:v>43333</c:v>
                </c:pt>
                <c:pt idx="1166">
                  <c:v>43334</c:v>
                </c:pt>
                <c:pt idx="1167">
                  <c:v>43335</c:v>
                </c:pt>
                <c:pt idx="1168">
                  <c:v>43336</c:v>
                </c:pt>
                <c:pt idx="1169">
                  <c:v>43339</c:v>
                </c:pt>
                <c:pt idx="1170">
                  <c:v>43340</c:v>
                </c:pt>
                <c:pt idx="1171">
                  <c:v>43341</c:v>
                </c:pt>
                <c:pt idx="1172">
                  <c:v>43342</c:v>
                </c:pt>
                <c:pt idx="1173">
                  <c:v>43343</c:v>
                </c:pt>
                <c:pt idx="1174">
                  <c:v>43347</c:v>
                </c:pt>
                <c:pt idx="1175">
                  <c:v>43348</c:v>
                </c:pt>
                <c:pt idx="1176">
                  <c:v>43349</c:v>
                </c:pt>
                <c:pt idx="1177">
                  <c:v>43350</c:v>
                </c:pt>
                <c:pt idx="1178">
                  <c:v>43353</c:v>
                </c:pt>
                <c:pt idx="1179">
                  <c:v>43354</c:v>
                </c:pt>
                <c:pt idx="1180">
                  <c:v>43355</c:v>
                </c:pt>
                <c:pt idx="1181">
                  <c:v>43356</c:v>
                </c:pt>
                <c:pt idx="1182">
                  <c:v>43357</c:v>
                </c:pt>
                <c:pt idx="1183">
                  <c:v>43360</c:v>
                </c:pt>
                <c:pt idx="1184">
                  <c:v>43361</c:v>
                </c:pt>
                <c:pt idx="1185">
                  <c:v>43362</c:v>
                </c:pt>
                <c:pt idx="1186">
                  <c:v>43363</c:v>
                </c:pt>
                <c:pt idx="1187">
                  <c:v>43364</c:v>
                </c:pt>
                <c:pt idx="1188">
                  <c:v>43367</c:v>
                </c:pt>
                <c:pt idx="1189">
                  <c:v>43368</c:v>
                </c:pt>
                <c:pt idx="1190">
                  <c:v>43369</c:v>
                </c:pt>
                <c:pt idx="1191">
                  <c:v>43370</c:v>
                </c:pt>
                <c:pt idx="1192">
                  <c:v>43371</c:v>
                </c:pt>
                <c:pt idx="1193">
                  <c:v>43374</c:v>
                </c:pt>
                <c:pt idx="1194">
                  <c:v>43375</c:v>
                </c:pt>
                <c:pt idx="1195">
                  <c:v>43376</c:v>
                </c:pt>
                <c:pt idx="1196">
                  <c:v>43377</c:v>
                </c:pt>
                <c:pt idx="1197">
                  <c:v>43378</c:v>
                </c:pt>
                <c:pt idx="1198">
                  <c:v>43381</c:v>
                </c:pt>
                <c:pt idx="1199">
                  <c:v>43382</c:v>
                </c:pt>
                <c:pt idx="1200">
                  <c:v>43383</c:v>
                </c:pt>
                <c:pt idx="1201">
                  <c:v>43384</c:v>
                </c:pt>
                <c:pt idx="1202">
                  <c:v>43385</c:v>
                </c:pt>
                <c:pt idx="1203">
                  <c:v>43388</c:v>
                </c:pt>
                <c:pt idx="1204">
                  <c:v>43389</c:v>
                </c:pt>
                <c:pt idx="1205">
                  <c:v>43390</c:v>
                </c:pt>
                <c:pt idx="1206">
                  <c:v>43391</c:v>
                </c:pt>
                <c:pt idx="1207">
                  <c:v>43392</c:v>
                </c:pt>
                <c:pt idx="1208">
                  <c:v>43395</c:v>
                </c:pt>
                <c:pt idx="1209">
                  <c:v>43396</c:v>
                </c:pt>
                <c:pt idx="1210">
                  <c:v>43397</c:v>
                </c:pt>
                <c:pt idx="1211">
                  <c:v>43398</c:v>
                </c:pt>
                <c:pt idx="1212">
                  <c:v>43399</c:v>
                </c:pt>
                <c:pt idx="1213">
                  <c:v>43402</c:v>
                </c:pt>
                <c:pt idx="1214">
                  <c:v>43403</c:v>
                </c:pt>
                <c:pt idx="1215">
                  <c:v>43404</c:v>
                </c:pt>
                <c:pt idx="1216">
                  <c:v>43405</c:v>
                </c:pt>
                <c:pt idx="1217">
                  <c:v>43406</c:v>
                </c:pt>
                <c:pt idx="1218">
                  <c:v>43409</c:v>
                </c:pt>
                <c:pt idx="1219">
                  <c:v>43410</c:v>
                </c:pt>
                <c:pt idx="1220">
                  <c:v>43411</c:v>
                </c:pt>
                <c:pt idx="1221">
                  <c:v>43412</c:v>
                </c:pt>
                <c:pt idx="1222">
                  <c:v>43413</c:v>
                </c:pt>
                <c:pt idx="1223">
                  <c:v>43416</c:v>
                </c:pt>
                <c:pt idx="1224">
                  <c:v>43417</c:v>
                </c:pt>
                <c:pt idx="1225">
                  <c:v>43418</c:v>
                </c:pt>
                <c:pt idx="1226">
                  <c:v>43419</c:v>
                </c:pt>
                <c:pt idx="1227">
                  <c:v>43420</c:v>
                </c:pt>
                <c:pt idx="1228">
                  <c:v>43423</c:v>
                </c:pt>
                <c:pt idx="1229">
                  <c:v>43424</c:v>
                </c:pt>
                <c:pt idx="1230">
                  <c:v>43425</c:v>
                </c:pt>
                <c:pt idx="1231">
                  <c:v>43427</c:v>
                </c:pt>
                <c:pt idx="1232">
                  <c:v>43430</c:v>
                </c:pt>
                <c:pt idx="1233">
                  <c:v>43431</c:v>
                </c:pt>
                <c:pt idx="1234">
                  <c:v>43432</c:v>
                </c:pt>
                <c:pt idx="1235">
                  <c:v>43433</c:v>
                </c:pt>
                <c:pt idx="1236">
                  <c:v>43434</c:v>
                </c:pt>
                <c:pt idx="1237">
                  <c:v>43437</c:v>
                </c:pt>
                <c:pt idx="1238">
                  <c:v>43438</c:v>
                </c:pt>
                <c:pt idx="1239">
                  <c:v>43440</c:v>
                </c:pt>
                <c:pt idx="1240">
                  <c:v>43441</c:v>
                </c:pt>
                <c:pt idx="1241">
                  <c:v>43444</c:v>
                </c:pt>
                <c:pt idx="1242">
                  <c:v>43445</c:v>
                </c:pt>
                <c:pt idx="1243">
                  <c:v>43446</c:v>
                </c:pt>
                <c:pt idx="1244">
                  <c:v>43447</c:v>
                </c:pt>
                <c:pt idx="1245">
                  <c:v>43448</c:v>
                </c:pt>
                <c:pt idx="1246">
                  <c:v>43451</c:v>
                </c:pt>
                <c:pt idx="1247">
                  <c:v>43452</c:v>
                </c:pt>
                <c:pt idx="1248">
                  <c:v>43453</c:v>
                </c:pt>
                <c:pt idx="1249">
                  <c:v>43454</c:v>
                </c:pt>
                <c:pt idx="1250">
                  <c:v>43455</c:v>
                </c:pt>
                <c:pt idx="1251">
                  <c:v>43458</c:v>
                </c:pt>
                <c:pt idx="1252">
                  <c:v>43460</c:v>
                </c:pt>
                <c:pt idx="1253">
                  <c:v>43461</c:v>
                </c:pt>
                <c:pt idx="1254">
                  <c:v>43462</c:v>
                </c:pt>
                <c:pt idx="1255">
                  <c:v>43465</c:v>
                </c:pt>
                <c:pt idx="1256">
                  <c:v>43467</c:v>
                </c:pt>
                <c:pt idx="1257">
                  <c:v>43468</c:v>
                </c:pt>
                <c:pt idx="1258">
                  <c:v>43469</c:v>
                </c:pt>
                <c:pt idx="1259">
                  <c:v>43472</c:v>
                </c:pt>
                <c:pt idx="1260">
                  <c:v>43473</c:v>
                </c:pt>
                <c:pt idx="1261">
                  <c:v>43474</c:v>
                </c:pt>
                <c:pt idx="1262">
                  <c:v>43475</c:v>
                </c:pt>
                <c:pt idx="1263">
                  <c:v>43476</c:v>
                </c:pt>
                <c:pt idx="1264">
                  <c:v>43479</c:v>
                </c:pt>
                <c:pt idx="1265">
                  <c:v>43480</c:v>
                </c:pt>
                <c:pt idx="1266">
                  <c:v>43481</c:v>
                </c:pt>
                <c:pt idx="1267">
                  <c:v>43482</c:v>
                </c:pt>
                <c:pt idx="1268">
                  <c:v>43483</c:v>
                </c:pt>
                <c:pt idx="1269">
                  <c:v>43487</c:v>
                </c:pt>
                <c:pt idx="1270">
                  <c:v>43488</c:v>
                </c:pt>
                <c:pt idx="1271">
                  <c:v>43489</c:v>
                </c:pt>
                <c:pt idx="1272">
                  <c:v>43490</c:v>
                </c:pt>
                <c:pt idx="1273">
                  <c:v>43493</c:v>
                </c:pt>
                <c:pt idx="1274">
                  <c:v>43494</c:v>
                </c:pt>
                <c:pt idx="1275">
                  <c:v>43495</c:v>
                </c:pt>
                <c:pt idx="1276">
                  <c:v>43496</c:v>
                </c:pt>
                <c:pt idx="1277">
                  <c:v>43497</c:v>
                </c:pt>
                <c:pt idx="1278">
                  <c:v>43500</c:v>
                </c:pt>
                <c:pt idx="1279">
                  <c:v>43501</c:v>
                </c:pt>
                <c:pt idx="1280">
                  <c:v>43502</c:v>
                </c:pt>
                <c:pt idx="1281">
                  <c:v>43503</c:v>
                </c:pt>
                <c:pt idx="1282">
                  <c:v>43504</c:v>
                </c:pt>
                <c:pt idx="1283">
                  <c:v>43507</c:v>
                </c:pt>
                <c:pt idx="1284">
                  <c:v>43508</c:v>
                </c:pt>
                <c:pt idx="1285">
                  <c:v>43509</c:v>
                </c:pt>
                <c:pt idx="1286">
                  <c:v>43510</c:v>
                </c:pt>
                <c:pt idx="1287">
                  <c:v>43511</c:v>
                </c:pt>
                <c:pt idx="1288">
                  <c:v>43515</c:v>
                </c:pt>
                <c:pt idx="1289">
                  <c:v>43516</c:v>
                </c:pt>
                <c:pt idx="1290">
                  <c:v>43517</c:v>
                </c:pt>
                <c:pt idx="1291">
                  <c:v>43518</c:v>
                </c:pt>
                <c:pt idx="1292">
                  <c:v>43521</c:v>
                </c:pt>
                <c:pt idx="1293">
                  <c:v>43522</c:v>
                </c:pt>
                <c:pt idx="1294">
                  <c:v>43523</c:v>
                </c:pt>
                <c:pt idx="1295">
                  <c:v>43524</c:v>
                </c:pt>
                <c:pt idx="1296">
                  <c:v>43525</c:v>
                </c:pt>
                <c:pt idx="1297">
                  <c:v>43528</c:v>
                </c:pt>
                <c:pt idx="1298">
                  <c:v>43529</c:v>
                </c:pt>
                <c:pt idx="1299">
                  <c:v>43530</c:v>
                </c:pt>
                <c:pt idx="1300">
                  <c:v>43531</c:v>
                </c:pt>
                <c:pt idx="1301">
                  <c:v>43532</c:v>
                </c:pt>
                <c:pt idx="1302">
                  <c:v>43535</c:v>
                </c:pt>
                <c:pt idx="1303">
                  <c:v>43536</c:v>
                </c:pt>
                <c:pt idx="1304">
                  <c:v>43537</c:v>
                </c:pt>
                <c:pt idx="1305">
                  <c:v>43538</c:v>
                </c:pt>
                <c:pt idx="1306">
                  <c:v>43539</c:v>
                </c:pt>
                <c:pt idx="1307">
                  <c:v>43542</c:v>
                </c:pt>
                <c:pt idx="1308">
                  <c:v>43543</c:v>
                </c:pt>
                <c:pt idx="1309">
                  <c:v>43544</c:v>
                </c:pt>
                <c:pt idx="1310">
                  <c:v>43545</c:v>
                </c:pt>
                <c:pt idx="1311">
                  <c:v>43546</c:v>
                </c:pt>
                <c:pt idx="1312">
                  <c:v>43549</c:v>
                </c:pt>
                <c:pt idx="1313">
                  <c:v>43550</c:v>
                </c:pt>
                <c:pt idx="1314">
                  <c:v>43551</c:v>
                </c:pt>
                <c:pt idx="1315">
                  <c:v>43552</c:v>
                </c:pt>
                <c:pt idx="1316">
                  <c:v>43553</c:v>
                </c:pt>
                <c:pt idx="1317">
                  <c:v>43556</c:v>
                </c:pt>
                <c:pt idx="1318">
                  <c:v>43557</c:v>
                </c:pt>
                <c:pt idx="1319">
                  <c:v>43558</c:v>
                </c:pt>
                <c:pt idx="1320">
                  <c:v>43559</c:v>
                </c:pt>
                <c:pt idx="1321">
                  <c:v>43560</c:v>
                </c:pt>
                <c:pt idx="1322">
                  <c:v>43563</c:v>
                </c:pt>
                <c:pt idx="1323">
                  <c:v>43564</c:v>
                </c:pt>
                <c:pt idx="1324">
                  <c:v>43565</c:v>
                </c:pt>
                <c:pt idx="1325">
                  <c:v>43566</c:v>
                </c:pt>
                <c:pt idx="1326">
                  <c:v>43567</c:v>
                </c:pt>
                <c:pt idx="1327">
                  <c:v>43570</c:v>
                </c:pt>
                <c:pt idx="1328">
                  <c:v>43571</c:v>
                </c:pt>
                <c:pt idx="1329">
                  <c:v>43572</c:v>
                </c:pt>
                <c:pt idx="1330">
                  <c:v>43573</c:v>
                </c:pt>
                <c:pt idx="1331">
                  <c:v>43577</c:v>
                </c:pt>
                <c:pt idx="1332">
                  <c:v>43578</c:v>
                </c:pt>
                <c:pt idx="1333">
                  <c:v>43579</c:v>
                </c:pt>
                <c:pt idx="1334">
                  <c:v>43580</c:v>
                </c:pt>
                <c:pt idx="1335">
                  <c:v>43581</c:v>
                </c:pt>
                <c:pt idx="1336">
                  <c:v>43584</c:v>
                </c:pt>
                <c:pt idx="1337">
                  <c:v>43585</c:v>
                </c:pt>
                <c:pt idx="1338">
                  <c:v>43586</c:v>
                </c:pt>
                <c:pt idx="1339">
                  <c:v>43587</c:v>
                </c:pt>
                <c:pt idx="1340">
                  <c:v>43588</c:v>
                </c:pt>
                <c:pt idx="1341">
                  <c:v>43591</c:v>
                </c:pt>
                <c:pt idx="1342">
                  <c:v>43592</c:v>
                </c:pt>
                <c:pt idx="1343">
                  <c:v>43593</c:v>
                </c:pt>
                <c:pt idx="1344">
                  <c:v>43594</c:v>
                </c:pt>
                <c:pt idx="1345">
                  <c:v>43595</c:v>
                </c:pt>
                <c:pt idx="1346">
                  <c:v>43598</c:v>
                </c:pt>
                <c:pt idx="1347">
                  <c:v>43599</c:v>
                </c:pt>
                <c:pt idx="1348">
                  <c:v>43600</c:v>
                </c:pt>
                <c:pt idx="1349">
                  <c:v>43601</c:v>
                </c:pt>
                <c:pt idx="1350">
                  <c:v>43602</c:v>
                </c:pt>
                <c:pt idx="1351">
                  <c:v>43605</c:v>
                </c:pt>
                <c:pt idx="1352">
                  <c:v>43606</c:v>
                </c:pt>
                <c:pt idx="1353">
                  <c:v>43607</c:v>
                </c:pt>
                <c:pt idx="1354">
                  <c:v>43608</c:v>
                </c:pt>
                <c:pt idx="1355">
                  <c:v>43609</c:v>
                </c:pt>
                <c:pt idx="1356">
                  <c:v>43613</c:v>
                </c:pt>
                <c:pt idx="1357">
                  <c:v>43614</c:v>
                </c:pt>
                <c:pt idx="1358">
                  <c:v>43615</c:v>
                </c:pt>
                <c:pt idx="1359">
                  <c:v>43616</c:v>
                </c:pt>
                <c:pt idx="1360">
                  <c:v>43619</c:v>
                </c:pt>
                <c:pt idx="1361">
                  <c:v>43620</c:v>
                </c:pt>
                <c:pt idx="1362">
                  <c:v>43621</c:v>
                </c:pt>
                <c:pt idx="1363">
                  <c:v>43622</c:v>
                </c:pt>
                <c:pt idx="1364">
                  <c:v>43623</c:v>
                </c:pt>
                <c:pt idx="1365">
                  <c:v>43626</c:v>
                </c:pt>
                <c:pt idx="1366">
                  <c:v>43627</c:v>
                </c:pt>
                <c:pt idx="1367">
                  <c:v>43628</c:v>
                </c:pt>
                <c:pt idx="1368">
                  <c:v>43629</c:v>
                </c:pt>
                <c:pt idx="1369">
                  <c:v>43630</c:v>
                </c:pt>
                <c:pt idx="1370">
                  <c:v>43633</c:v>
                </c:pt>
                <c:pt idx="1371">
                  <c:v>43634</c:v>
                </c:pt>
                <c:pt idx="1372">
                  <c:v>43635</c:v>
                </c:pt>
                <c:pt idx="1373">
                  <c:v>43636</c:v>
                </c:pt>
                <c:pt idx="1374">
                  <c:v>43637</c:v>
                </c:pt>
                <c:pt idx="1375">
                  <c:v>43640</c:v>
                </c:pt>
                <c:pt idx="1376">
                  <c:v>43641</c:v>
                </c:pt>
                <c:pt idx="1377">
                  <c:v>43642</c:v>
                </c:pt>
                <c:pt idx="1378">
                  <c:v>43643</c:v>
                </c:pt>
                <c:pt idx="1379">
                  <c:v>43644</c:v>
                </c:pt>
                <c:pt idx="1380">
                  <c:v>43647</c:v>
                </c:pt>
                <c:pt idx="1381">
                  <c:v>43648</c:v>
                </c:pt>
                <c:pt idx="1382">
                  <c:v>43649</c:v>
                </c:pt>
                <c:pt idx="1383">
                  <c:v>43651</c:v>
                </c:pt>
                <c:pt idx="1384">
                  <c:v>43654</c:v>
                </c:pt>
                <c:pt idx="1385">
                  <c:v>43655</c:v>
                </c:pt>
                <c:pt idx="1386">
                  <c:v>43656</c:v>
                </c:pt>
                <c:pt idx="1387">
                  <c:v>43657</c:v>
                </c:pt>
                <c:pt idx="1388">
                  <c:v>43658</c:v>
                </c:pt>
                <c:pt idx="1389">
                  <c:v>43661</c:v>
                </c:pt>
                <c:pt idx="1390">
                  <c:v>43662</c:v>
                </c:pt>
                <c:pt idx="1391">
                  <c:v>43663</c:v>
                </c:pt>
                <c:pt idx="1392">
                  <c:v>43664</c:v>
                </c:pt>
                <c:pt idx="1393">
                  <c:v>43665</c:v>
                </c:pt>
                <c:pt idx="1394">
                  <c:v>43668</c:v>
                </c:pt>
                <c:pt idx="1395">
                  <c:v>43669</c:v>
                </c:pt>
                <c:pt idx="1396">
                  <c:v>43670</c:v>
                </c:pt>
                <c:pt idx="1397">
                  <c:v>43671</c:v>
                </c:pt>
                <c:pt idx="1398">
                  <c:v>43672</c:v>
                </c:pt>
                <c:pt idx="1399">
                  <c:v>43675</c:v>
                </c:pt>
                <c:pt idx="1400">
                  <c:v>43676</c:v>
                </c:pt>
                <c:pt idx="1401">
                  <c:v>43677</c:v>
                </c:pt>
                <c:pt idx="1402">
                  <c:v>43678</c:v>
                </c:pt>
                <c:pt idx="1403">
                  <c:v>43679</c:v>
                </c:pt>
                <c:pt idx="1404">
                  <c:v>43682</c:v>
                </c:pt>
                <c:pt idx="1405">
                  <c:v>43683</c:v>
                </c:pt>
                <c:pt idx="1406">
                  <c:v>43684</c:v>
                </c:pt>
                <c:pt idx="1407">
                  <c:v>43685</c:v>
                </c:pt>
                <c:pt idx="1408">
                  <c:v>43686</c:v>
                </c:pt>
                <c:pt idx="1409">
                  <c:v>43689</c:v>
                </c:pt>
                <c:pt idx="1410">
                  <c:v>43690</c:v>
                </c:pt>
                <c:pt idx="1411">
                  <c:v>43691</c:v>
                </c:pt>
                <c:pt idx="1412">
                  <c:v>43692</c:v>
                </c:pt>
                <c:pt idx="1413">
                  <c:v>43693</c:v>
                </c:pt>
                <c:pt idx="1414">
                  <c:v>43696</c:v>
                </c:pt>
                <c:pt idx="1415">
                  <c:v>43697</c:v>
                </c:pt>
                <c:pt idx="1416">
                  <c:v>43698</c:v>
                </c:pt>
                <c:pt idx="1417">
                  <c:v>43699</c:v>
                </c:pt>
                <c:pt idx="1418">
                  <c:v>43700</c:v>
                </c:pt>
                <c:pt idx="1419">
                  <c:v>43703</c:v>
                </c:pt>
                <c:pt idx="1420">
                  <c:v>43704</c:v>
                </c:pt>
                <c:pt idx="1421">
                  <c:v>43705</c:v>
                </c:pt>
                <c:pt idx="1422">
                  <c:v>43706</c:v>
                </c:pt>
                <c:pt idx="1423">
                  <c:v>43707</c:v>
                </c:pt>
                <c:pt idx="1424">
                  <c:v>43711</c:v>
                </c:pt>
                <c:pt idx="1425">
                  <c:v>43712</c:v>
                </c:pt>
                <c:pt idx="1426">
                  <c:v>43713</c:v>
                </c:pt>
                <c:pt idx="1427">
                  <c:v>43714</c:v>
                </c:pt>
                <c:pt idx="1428">
                  <c:v>43717</c:v>
                </c:pt>
                <c:pt idx="1429">
                  <c:v>43718</c:v>
                </c:pt>
                <c:pt idx="1430">
                  <c:v>43719</c:v>
                </c:pt>
                <c:pt idx="1431">
                  <c:v>43720</c:v>
                </c:pt>
                <c:pt idx="1432">
                  <c:v>43721</c:v>
                </c:pt>
                <c:pt idx="1433">
                  <c:v>43724</c:v>
                </c:pt>
                <c:pt idx="1434">
                  <c:v>43725</c:v>
                </c:pt>
                <c:pt idx="1435">
                  <c:v>43726</c:v>
                </c:pt>
                <c:pt idx="1436">
                  <c:v>43727</c:v>
                </c:pt>
                <c:pt idx="1437">
                  <c:v>43728</c:v>
                </c:pt>
                <c:pt idx="1438">
                  <c:v>43731</c:v>
                </c:pt>
                <c:pt idx="1439">
                  <c:v>43732</c:v>
                </c:pt>
                <c:pt idx="1440">
                  <c:v>43733</c:v>
                </c:pt>
                <c:pt idx="1441">
                  <c:v>43734</c:v>
                </c:pt>
                <c:pt idx="1442">
                  <c:v>43735</c:v>
                </c:pt>
                <c:pt idx="1443">
                  <c:v>43738</c:v>
                </c:pt>
                <c:pt idx="1444">
                  <c:v>43739</c:v>
                </c:pt>
                <c:pt idx="1445">
                  <c:v>43740</c:v>
                </c:pt>
                <c:pt idx="1446">
                  <c:v>43741</c:v>
                </c:pt>
                <c:pt idx="1447">
                  <c:v>43742</c:v>
                </c:pt>
                <c:pt idx="1448">
                  <c:v>43745</c:v>
                </c:pt>
                <c:pt idx="1449">
                  <c:v>43746</c:v>
                </c:pt>
                <c:pt idx="1450">
                  <c:v>43747</c:v>
                </c:pt>
                <c:pt idx="1451">
                  <c:v>43748</c:v>
                </c:pt>
                <c:pt idx="1452">
                  <c:v>43749</c:v>
                </c:pt>
                <c:pt idx="1453">
                  <c:v>43752</c:v>
                </c:pt>
                <c:pt idx="1454">
                  <c:v>43753</c:v>
                </c:pt>
                <c:pt idx="1455">
                  <c:v>43754</c:v>
                </c:pt>
                <c:pt idx="1456">
                  <c:v>43755</c:v>
                </c:pt>
                <c:pt idx="1457">
                  <c:v>43756</c:v>
                </c:pt>
                <c:pt idx="1458">
                  <c:v>43759</c:v>
                </c:pt>
                <c:pt idx="1459">
                  <c:v>43760</c:v>
                </c:pt>
                <c:pt idx="1460">
                  <c:v>43761</c:v>
                </c:pt>
                <c:pt idx="1461">
                  <c:v>43762</c:v>
                </c:pt>
                <c:pt idx="1462">
                  <c:v>43763</c:v>
                </c:pt>
                <c:pt idx="1463">
                  <c:v>43766</c:v>
                </c:pt>
                <c:pt idx="1464">
                  <c:v>43767</c:v>
                </c:pt>
                <c:pt idx="1465">
                  <c:v>43768</c:v>
                </c:pt>
                <c:pt idx="1466">
                  <c:v>43769</c:v>
                </c:pt>
                <c:pt idx="1467">
                  <c:v>43770</c:v>
                </c:pt>
                <c:pt idx="1468">
                  <c:v>43773</c:v>
                </c:pt>
                <c:pt idx="1469">
                  <c:v>43774</c:v>
                </c:pt>
                <c:pt idx="1470">
                  <c:v>43775</c:v>
                </c:pt>
                <c:pt idx="1471">
                  <c:v>43776</c:v>
                </c:pt>
                <c:pt idx="1472">
                  <c:v>43777</c:v>
                </c:pt>
                <c:pt idx="1473">
                  <c:v>43780</c:v>
                </c:pt>
                <c:pt idx="1474">
                  <c:v>43781</c:v>
                </c:pt>
                <c:pt idx="1475">
                  <c:v>43782</c:v>
                </c:pt>
                <c:pt idx="1476">
                  <c:v>43783</c:v>
                </c:pt>
                <c:pt idx="1477">
                  <c:v>43784</c:v>
                </c:pt>
                <c:pt idx="1478">
                  <c:v>43787</c:v>
                </c:pt>
                <c:pt idx="1479">
                  <c:v>43788</c:v>
                </c:pt>
                <c:pt idx="1480">
                  <c:v>43789</c:v>
                </c:pt>
                <c:pt idx="1481">
                  <c:v>43790</c:v>
                </c:pt>
                <c:pt idx="1482">
                  <c:v>43791</c:v>
                </c:pt>
                <c:pt idx="1483">
                  <c:v>43794</c:v>
                </c:pt>
                <c:pt idx="1484">
                  <c:v>43795</c:v>
                </c:pt>
                <c:pt idx="1485">
                  <c:v>43796</c:v>
                </c:pt>
                <c:pt idx="1486">
                  <c:v>43798</c:v>
                </c:pt>
                <c:pt idx="1487">
                  <c:v>43801</c:v>
                </c:pt>
                <c:pt idx="1488">
                  <c:v>43802</c:v>
                </c:pt>
                <c:pt idx="1489">
                  <c:v>43803</c:v>
                </c:pt>
                <c:pt idx="1490">
                  <c:v>43804</c:v>
                </c:pt>
                <c:pt idx="1491">
                  <c:v>43805</c:v>
                </c:pt>
                <c:pt idx="1492">
                  <c:v>43808</c:v>
                </c:pt>
                <c:pt idx="1493">
                  <c:v>43809</c:v>
                </c:pt>
                <c:pt idx="1494">
                  <c:v>43810</c:v>
                </c:pt>
                <c:pt idx="1495">
                  <c:v>43811</c:v>
                </c:pt>
                <c:pt idx="1496">
                  <c:v>43812</c:v>
                </c:pt>
                <c:pt idx="1497">
                  <c:v>43815</c:v>
                </c:pt>
                <c:pt idx="1498">
                  <c:v>43816</c:v>
                </c:pt>
                <c:pt idx="1499">
                  <c:v>43817</c:v>
                </c:pt>
                <c:pt idx="1500">
                  <c:v>43818</c:v>
                </c:pt>
                <c:pt idx="1501">
                  <c:v>43819</c:v>
                </c:pt>
                <c:pt idx="1502">
                  <c:v>43822</c:v>
                </c:pt>
                <c:pt idx="1503">
                  <c:v>43823</c:v>
                </c:pt>
                <c:pt idx="1504">
                  <c:v>43825</c:v>
                </c:pt>
                <c:pt idx="1505">
                  <c:v>43826</c:v>
                </c:pt>
                <c:pt idx="1506">
                  <c:v>43829</c:v>
                </c:pt>
                <c:pt idx="1507">
                  <c:v>43830</c:v>
                </c:pt>
                <c:pt idx="1508">
                  <c:v>43832</c:v>
                </c:pt>
                <c:pt idx="1509">
                  <c:v>43833</c:v>
                </c:pt>
                <c:pt idx="1510">
                  <c:v>43836</c:v>
                </c:pt>
                <c:pt idx="1511">
                  <c:v>43837</c:v>
                </c:pt>
                <c:pt idx="1512">
                  <c:v>43838</c:v>
                </c:pt>
                <c:pt idx="1513">
                  <c:v>43839</c:v>
                </c:pt>
                <c:pt idx="1514">
                  <c:v>43840</c:v>
                </c:pt>
                <c:pt idx="1515">
                  <c:v>43843</c:v>
                </c:pt>
                <c:pt idx="1516">
                  <c:v>43844</c:v>
                </c:pt>
                <c:pt idx="1517">
                  <c:v>43845</c:v>
                </c:pt>
                <c:pt idx="1518">
                  <c:v>43846</c:v>
                </c:pt>
                <c:pt idx="1519">
                  <c:v>43847</c:v>
                </c:pt>
                <c:pt idx="1520">
                  <c:v>43851</c:v>
                </c:pt>
                <c:pt idx="1521">
                  <c:v>43852</c:v>
                </c:pt>
                <c:pt idx="1522">
                  <c:v>43853</c:v>
                </c:pt>
                <c:pt idx="1523">
                  <c:v>43854</c:v>
                </c:pt>
                <c:pt idx="1524">
                  <c:v>43857</c:v>
                </c:pt>
                <c:pt idx="1525">
                  <c:v>43858</c:v>
                </c:pt>
                <c:pt idx="1526">
                  <c:v>43859</c:v>
                </c:pt>
                <c:pt idx="1527">
                  <c:v>43860</c:v>
                </c:pt>
                <c:pt idx="1528">
                  <c:v>43861</c:v>
                </c:pt>
                <c:pt idx="1529">
                  <c:v>43864</c:v>
                </c:pt>
                <c:pt idx="1530">
                  <c:v>43865</c:v>
                </c:pt>
                <c:pt idx="1531">
                  <c:v>43866</c:v>
                </c:pt>
                <c:pt idx="1532">
                  <c:v>43867</c:v>
                </c:pt>
                <c:pt idx="1533">
                  <c:v>43868</c:v>
                </c:pt>
                <c:pt idx="1534">
                  <c:v>43871</c:v>
                </c:pt>
                <c:pt idx="1535">
                  <c:v>43872</c:v>
                </c:pt>
                <c:pt idx="1536">
                  <c:v>43873</c:v>
                </c:pt>
                <c:pt idx="1537">
                  <c:v>43874</c:v>
                </c:pt>
                <c:pt idx="1538">
                  <c:v>43875</c:v>
                </c:pt>
                <c:pt idx="1539">
                  <c:v>43879</c:v>
                </c:pt>
                <c:pt idx="1540">
                  <c:v>43880</c:v>
                </c:pt>
                <c:pt idx="1541">
                  <c:v>43881</c:v>
                </c:pt>
                <c:pt idx="1542">
                  <c:v>43882</c:v>
                </c:pt>
                <c:pt idx="1543">
                  <c:v>43885</c:v>
                </c:pt>
                <c:pt idx="1544">
                  <c:v>43886</c:v>
                </c:pt>
                <c:pt idx="1545">
                  <c:v>43887</c:v>
                </c:pt>
                <c:pt idx="1546">
                  <c:v>43888</c:v>
                </c:pt>
                <c:pt idx="1547">
                  <c:v>43889</c:v>
                </c:pt>
                <c:pt idx="1548">
                  <c:v>43892</c:v>
                </c:pt>
                <c:pt idx="1549">
                  <c:v>43893</c:v>
                </c:pt>
                <c:pt idx="1550">
                  <c:v>43894</c:v>
                </c:pt>
                <c:pt idx="1551">
                  <c:v>43895</c:v>
                </c:pt>
                <c:pt idx="1552">
                  <c:v>43896</c:v>
                </c:pt>
                <c:pt idx="1553">
                  <c:v>43899</c:v>
                </c:pt>
                <c:pt idx="1554">
                  <c:v>43900</c:v>
                </c:pt>
                <c:pt idx="1555">
                  <c:v>43901</c:v>
                </c:pt>
                <c:pt idx="1556">
                  <c:v>43902</c:v>
                </c:pt>
                <c:pt idx="1557">
                  <c:v>43903</c:v>
                </c:pt>
                <c:pt idx="1558">
                  <c:v>43906</c:v>
                </c:pt>
                <c:pt idx="1559">
                  <c:v>43907</c:v>
                </c:pt>
                <c:pt idx="1560">
                  <c:v>43908</c:v>
                </c:pt>
                <c:pt idx="1561">
                  <c:v>43909</c:v>
                </c:pt>
                <c:pt idx="1562">
                  <c:v>43910</c:v>
                </c:pt>
                <c:pt idx="1563">
                  <c:v>43913</c:v>
                </c:pt>
                <c:pt idx="1564">
                  <c:v>43914</c:v>
                </c:pt>
                <c:pt idx="1565">
                  <c:v>43915</c:v>
                </c:pt>
                <c:pt idx="1566">
                  <c:v>43916</c:v>
                </c:pt>
                <c:pt idx="1567">
                  <c:v>43917</c:v>
                </c:pt>
                <c:pt idx="1568">
                  <c:v>43920</c:v>
                </c:pt>
                <c:pt idx="1569">
                  <c:v>43921</c:v>
                </c:pt>
                <c:pt idx="1570">
                  <c:v>43922</c:v>
                </c:pt>
                <c:pt idx="1571">
                  <c:v>43923</c:v>
                </c:pt>
                <c:pt idx="1572">
                  <c:v>43924</c:v>
                </c:pt>
                <c:pt idx="1573">
                  <c:v>43927</c:v>
                </c:pt>
                <c:pt idx="1574">
                  <c:v>43928</c:v>
                </c:pt>
                <c:pt idx="1575">
                  <c:v>43929</c:v>
                </c:pt>
                <c:pt idx="1576">
                  <c:v>43930</c:v>
                </c:pt>
                <c:pt idx="1577">
                  <c:v>43934</c:v>
                </c:pt>
                <c:pt idx="1578">
                  <c:v>43935</c:v>
                </c:pt>
                <c:pt idx="1579">
                  <c:v>43936</c:v>
                </c:pt>
                <c:pt idx="1580">
                  <c:v>43937</c:v>
                </c:pt>
                <c:pt idx="1581">
                  <c:v>43938</c:v>
                </c:pt>
                <c:pt idx="1582">
                  <c:v>43943</c:v>
                </c:pt>
                <c:pt idx="1583">
                  <c:v>43944</c:v>
                </c:pt>
                <c:pt idx="1584">
                  <c:v>43945</c:v>
                </c:pt>
                <c:pt idx="1585">
                  <c:v>43948</c:v>
                </c:pt>
                <c:pt idx="1586">
                  <c:v>43949</c:v>
                </c:pt>
                <c:pt idx="1587">
                  <c:v>43950</c:v>
                </c:pt>
                <c:pt idx="1588">
                  <c:v>43951</c:v>
                </c:pt>
                <c:pt idx="1589">
                  <c:v>43952</c:v>
                </c:pt>
                <c:pt idx="1590">
                  <c:v>43955</c:v>
                </c:pt>
                <c:pt idx="1591">
                  <c:v>43956</c:v>
                </c:pt>
                <c:pt idx="1592">
                  <c:v>43957</c:v>
                </c:pt>
                <c:pt idx="1593">
                  <c:v>43958</c:v>
                </c:pt>
                <c:pt idx="1594">
                  <c:v>43959</c:v>
                </c:pt>
                <c:pt idx="1595">
                  <c:v>43962</c:v>
                </c:pt>
                <c:pt idx="1596">
                  <c:v>43963</c:v>
                </c:pt>
                <c:pt idx="1597">
                  <c:v>43964</c:v>
                </c:pt>
                <c:pt idx="1598">
                  <c:v>43965</c:v>
                </c:pt>
                <c:pt idx="1599">
                  <c:v>43966</c:v>
                </c:pt>
                <c:pt idx="1600">
                  <c:v>43969</c:v>
                </c:pt>
                <c:pt idx="1601">
                  <c:v>43970</c:v>
                </c:pt>
                <c:pt idx="1602">
                  <c:v>43971</c:v>
                </c:pt>
                <c:pt idx="1603">
                  <c:v>43972</c:v>
                </c:pt>
                <c:pt idx="1604">
                  <c:v>43973</c:v>
                </c:pt>
                <c:pt idx="1605">
                  <c:v>43977</c:v>
                </c:pt>
                <c:pt idx="1606">
                  <c:v>43978</c:v>
                </c:pt>
                <c:pt idx="1607">
                  <c:v>43979</c:v>
                </c:pt>
                <c:pt idx="1608">
                  <c:v>43980</c:v>
                </c:pt>
                <c:pt idx="1609">
                  <c:v>43983</c:v>
                </c:pt>
                <c:pt idx="1610">
                  <c:v>43984</c:v>
                </c:pt>
                <c:pt idx="1611">
                  <c:v>43985</c:v>
                </c:pt>
                <c:pt idx="1612">
                  <c:v>43986</c:v>
                </c:pt>
                <c:pt idx="1613">
                  <c:v>43987</c:v>
                </c:pt>
                <c:pt idx="1614">
                  <c:v>43990</c:v>
                </c:pt>
                <c:pt idx="1615">
                  <c:v>43991</c:v>
                </c:pt>
                <c:pt idx="1616">
                  <c:v>43992</c:v>
                </c:pt>
                <c:pt idx="1617">
                  <c:v>43993</c:v>
                </c:pt>
                <c:pt idx="1618">
                  <c:v>43994</c:v>
                </c:pt>
                <c:pt idx="1619">
                  <c:v>43997</c:v>
                </c:pt>
                <c:pt idx="1620">
                  <c:v>43998</c:v>
                </c:pt>
                <c:pt idx="1621">
                  <c:v>43999</c:v>
                </c:pt>
                <c:pt idx="1622">
                  <c:v>44000</c:v>
                </c:pt>
                <c:pt idx="1623">
                  <c:v>44001</c:v>
                </c:pt>
                <c:pt idx="1624">
                  <c:v>44004</c:v>
                </c:pt>
                <c:pt idx="1625">
                  <c:v>44005</c:v>
                </c:pt>
                <c:pt idx="1626">
                  <c:v>44006</c:v>
                </c:pt>
                <c:pt idx="1627">
                  <c:v>44007</c:v>
                </c:pt>
                <c:pt idx="1628">
                  <c:v>44008</c:v>
                </c:pt>
                <c:pt idx="1629">
                  <c:v>44011</c:v>
                </c:pt>
                <c:pt idx="1630">
                  <c:v>44012</c:v>
                </c:pt>
                <c:pt idx="1631">
                  <c:v>44013</c:v>
                </c:pt>
                <c:pt idx="1632">
                  <c:v>44014</c:v>
                </c:pt>
                <c:pt idx="1633">
                  <c:v>44018</c:v>
                </c:pt>
                <c:pt idx="1634">
                  <c:v>44019</c:v>
                </c:pt>
                <c:pt idx="1635">
                  <c:v>44020</c:v>
                </c:pt>
                <c:pt idx="1636">
                  <c:v>44021</c:v>
                </c:pt>
                <c:pt idx="1637">
                  <c:v>44022</c:v>
                </c:pt>
                <c:pt idx="1638">
                  <c:v>44025</c:v>
                </c:pt>
                <c:pt idx="1639">
                  <c:v>44026</c:v>
                </c:pt>
                <c:pt idx="1640">
                  <c:v>44027</c:v>
                </c:pt>
                <c:pt idx="1641">
                  <c:v>44028</c:v>
                </c:pt>
                <c:pt idx="1642">
                  <c:v>44029</c:v>
                </c:pt>
                <c:pt idx="1643">
                  <c:v>44032</c:v>
                </c:pt>
                <c:pt idx="1644">
                  <c:v>44033</c:v>
                </c:pt>
                <c:pt idx="1645">
                  <c:v>44034</c:v>
                </c:pt>
                <c:pt idx="1646">
                  <c:v>44035</c:v>
                </c:pt>
                <c:pt idx="1647">
                  <c:v>44036</c:v>
                </c:pt>
                <c:pt idx="1648">
                  <c:v>44039</c:v>
                </c:pt>
                <c:pt idx="1649">
                  <c:v>44040</c:v>
                </c:pt>
                <c:pt idx="1650">
                  <c:v>44041</c:v>
                </c:pt>
                <c:pt idx="1651">
                  <c:v>44042</c:v>
                </c:pt>
                <c:pt idx="1652">
                  <c:v>44043</c:v>
                </c:pt>
                <c:pt idx="1653">
                  <c:v>44046</c:v>
                </c:pt>
                <c:pt idx="1654">
                  <c:v>44047</c:v>
                </c:pt>
                <c:pt idx="1655">
                  <c:v>44048</c:v>
                </c:pt>
                <c:pt idx="1656">
                  <c:v>44049</c:v>
                </c:pt>
                <c:pt idx="1657">
                  <c:v>44050</c:v>
                </c:pt>
                <c:pt idx="1658">
                  <c:v>44053</c:v>
                </c:pt>
                <c:pt idx="1659">
                  <c:v>44054</c:v>
                </c:pt>
                <c:pt idx="1660">
                  <c:v>44055</c:v>
                </c:pt>
                <c:pt idx="1661">
                  <c:v>44056</c:v>
                </c:pt>
                <c:pt idx="1662">
                  <c:v>44057</c:v>
                </c:pt>
                <c:pt idx="1663">
                  <c:v>44060</c:v>
                </c:pt>
                <c:pt idx="1664">
                  <c:v>44061</c:v>
                </c:pt>
                <c:pt idx="1665">
                  <c:v>44062</c:v>
                </c:pt>
                <c:pt idx="1666">
                  <c:v>44063</c:v>
                </c:pt>
                <c:pt idx="1667">
                  <c:v>44064</c:v>
                </c:pt>
                <c:pt idx="1668">
                  <c:v>44067</c:v>
                </c:pt>
                <c:pt idx="1669">
                  <c:v>44068</c:v>
                </c:pt>
                <c:pt idx="1670">
                  <c:v>44069</c:v>
                </c:pt>
                <c:pt idx="1671">
                  <c:v>44070</c:v>
                </c:pt>
                <c:pt idx="1672">
                  <c:v>44071</c:v>
                </c:pt>
                <c:pt idx="1673">
                  <c:v>44074</c:v>
                </c:pt>
                <c:pt idx="1674">
                  <c:v>44075</c:v>
                </c:pt>
                <c:pt idx="1675">
                  <c:v>44076</c:v>
                </c:pt>
                <c:pt idx="1676">
                  <c:v>44077</c:v>
                </c:pt>
                <c:pt idx="1677">
                  <c:v>44078</c:v>
                </c:pt>
                <c:pt idx="1678">
                  <c:v>44082</c:v>
                </c:pt>
                <c:pt idx="1679">
                  <c:v>44083</c:v>
                </c:pt>
                <c:pt idx="1680">
                  <c:v>44084</c:v>
                </c:pt>
                <c:pt idx="1681">
                  <c:v>44085</c:v>
                </c:pt>
                <c:pt idx="1682">
                  <c:v>44088</c:v>
                </c:pt>
                <c:pt idx="1683">
                  <c:v>44089</c:v>
                </c:pt>
                <c:pt idx="1684">
                  <c:v>44090</c:v>
                </c:pt>
                <c:pt idx="1685">
                  <c:v>44091</c:v>
                </c:pt>
                <c:pt idx="1686">
                  <c:v>44092</c:v>
                </c:pt>
                <c:pt idx="1687">
                  <c:v>44095</c:v>
                </c:pt>
                <c:pt idx="1688">
                  <c:v>44096</c:v>
                </c:pt>
                <c:pt idx="1689">
                  <c:v>44097</c:v>
                </c:pt>
                <c:pt idx="1690">
                  <c:v>44098</c:v>
                </c:pt>
                <c:pt idx="1691">
                  <c:v>44099</c:v>
                </c:pt>
                <c:pt idx="1692">
                  <c:v>44102</c:v>
                </c:pt>
                <c:pt idx="1693">
                  <c:v>44103</c:v>
                </c:pt>
                <c:pt idx="1694">
                  <c:v>44104</c:v>
                </c:pt>
                <c:pt idx="1695">
                  <c:v>44105</c:v>
                </c:pt>
                <c:pt idx="1696">
                  <c:v>44106</c:v>
                </c:pt>
                <c:pt idx="1697">
                  <c:v>44109</c:v>
                </c:pt>
                <c:pt idx="1698">
                  <c:v>44110</c:v>
                </c:pt>
                <c:pt idx="1699">
                  <c:v>44111</c:v>
                </c:pt>
                <c:pt idx="1700">
                  <c:v>44112</c:v>
                </c:pt>
                <c:pt idx="1701">
                  <c:v>44113</c:v>
                </c:pt>
                <c:pt idx="1702">
                  <c:v>44116</c:v>
                </c:pt>
                <c:pt idx="1703">
                  <c:v>44117</c:v>
                </c:pt>
                <c:pt idx="1704">
                  <c:v>44118</c:v>
                </c:pt>
                <c:pt idx="1705">
                  <c:v>44119</c:v>
                </c:pt>
                <c:pt idx="1706">
                  <c:v>44120</c:v>
                </c:pt>
                <c:pt idx="1707">
                  <c:v>44123</c:v>
                </c:pt>
                <c:pt idx="1708">
                  <c:v>44124</c:v>
                </c:pt>
                <c:pt idx="1709">
                  <c:v>44125</c:v>
                </c:pt>
                <c:pt idx="1710">
                  <c:v>44126</c:v>
                </c:pt>
                <c:pt idx="1711">
                  <c:v>44127</c:v>
                </c:pt>
                <c:pt idx="1712">
                  <c:v>44130</c:v>
                </c:pt>
                <c:pt idx="1713">
                  <c:v>44131</c:v>
                </c:pt>
                <c:pt idx="1714">
                  <c:v>44132</c:v>
                </c:pt>
                <c:pt idx="1715">
                  <c:v>44133</c:v>
                </c:pt>
                <c:pt idx="1716">
                  <c:v>44134</c:v>
                </c:pt>
                <c:pt idx="1717">
                  <c:v>44137</c:v>
                </c:pt>
                <c:pt idx="1718">
                  <c:v>44138</c:v>
                </c:pt>
                <c:pt idx="1719">
                  <c:v>44139</c:v>
                </c:pt>
                <c:pt idx="1720">
                  <c:v>44140</c:v>
                </c:pt>
                <c:pt idx="1721">
                  <c:v>44141</c:v>
                </c:pt>
                <c:pt idx="1722">
                  <c:v>44144</c:v>
                </c:pt>
                <c:pt idx="1723">
                  <c:v>44145</c:v>
                </c:pt>
                <c:pt idx="1724">
                  <c:v>44146</c:v>
                </c:pt>
                <c:pt idx="1725">
                  <c:v>44147</c:v>
                </c:pt>
                <c:pt idx="1726">
                  <c:v>44148</c:v>
                </c:pt>
                <c:pt idx="1727">
                  <c:v>44151</c:v>
                </c:pt>
                <c:pt idx="1728">
                  <c:v>44152</c:v>
                </c:pt>
                <c:pt idx="1729">
                  <c:v>44153</c:v>
                </c:pt>
                <c:pt idx="1730">
                  <c:v>44154</c:v>
                </c:pt>
                <c:pt idx="1731">
                  <c:v>44155</c:v>
                </c:pt>
                <c:pt idx="1732">
                  <c:v>44158</c:v>
                </c:pt>
                <c:pt idx="1733">
                  <c:v>44159</c:v>
                </c:pt>
                <c:pt idx="1734">
                  <c:v>44160</c:v>
                </c:pt>
                <c:pt idx="1735">
                  <c:v>44162</c:v>
                </c:pt>
                <c:pt idx="1736">
                  <c:v>44165</c:v>
                </c:pt>
                <c:pt idx="1737">
                  <c:v>44166</c:v>
                </c:pt>
                <c:pt idx="1738">
                  <c:v>44167</c:v>
                </c:pt>
                <c:pt idx="1739">
                  <c:v>44168</c:v>
                </c:pt>
                <c:pt idx="1740">
                  <c:v>44169</c:v>
                </c:pt>
                <c:pt idx="1741">
                  <c:v>44172</c:v>
                </c:pt>
                <c:pt idx="1742">
                  <c:v>44173</c:v>
                </c:pt>
                <c:pt idx="1743">
                  <c:v>44174</c:v>
                </c:pt>
                <c:pt idx="1744">
                  <c:v>44175</c:v>
                </c:pt>
                <c:pt idx="1745">
                  <c:v>44176</c:v>
                </c:pt>
                <c:pt idx="1746">
                  <c:v>44179</c:v>
                </c:pt>
                <c:pt idx="1747">
                  <c:v>44180</c:v>
                </c:pt>
                <c:pt idx="1748">
                  <c:v>44181</c:v>
                </c:pt>
                <c:pt idx="1749">
                  <c:v>44182</c:v>
                </c:pt>
                <c:pt idx="1750">
                  <c:v>44183</c:v>
                </c:pt>
                <c:pt idx="1751">
                  <c:v>44186</c:v>
                </c:pt>
                <c:pt idx="1752">
                  <c:v>44187</c:v>
                </c:pt>
                <c:pt idx="1753">
                  <c:v>44188</c:v>
                </c:pt>
                <c:pt idx="1754">
                  <c:v>44189</c:v>
                </c:pt>
                <c:pt idx="1755">
                  <c:v>44193</c:v>
                </c:pt>
                <c:pt idx="1756">
                  <c:v>44194</c:v>
                </c:pt>
                <c:pt idx="1757">
                  <c:v>44195</c:v>
                </c:pt>
                <c:pt idx="1758">
                  <c:v>44196</c:v>
                </c:pt>
                <c:pt idx="1759">
                  <c:v>44200</c:v>
                </c:pt>
                <c:pt idx="1760">
                  <c:v>44201</c:v>
                </c:pt>
                <c:pt idx="1761">
                  <c:v>44202</c:v>
                </c:pt>
                <c:pt idx="1762">
                  <c:v>44203</c:v>
                </c:pt>
                <c:pt idx="1763">
                  <c:v>44204</c:v>
                </c:pt>
                <c:pt idx="1764">
                  <c:v>44207</c:v>
                </c:pt>
                <c:pt idx="1765">
                  <c:v>44208</c:v>
                </c:pt>
                <c:pt idx="1766">
                  <c:v>44209</c:v>
                </c:pt>
                <c:pt idx="1767">
                  <c:v>44210</c:v>
                </c:pt>
                <c:pt idx="1768">
                  <c:v>44211</c:v>
                </c:pt>
                <c:pt idx="1769">
                  <c:v>44215</c:v>
                </c:pt>
                <c:pt idx="1770">
                  <c:v>44216</c:v>
                </c:pt>
                <c:pt idx="1771">
                  <c:v>44217</c:v>
                </c:pt>
                <c:pt idx="1772">
                  <c:v>44218</c:v>
                </c:pt>
                <c:pt idx="1773">
                  <c:v>44221</c:v>
                </c:pt>
                <c:pt idx="1774">
                  <c:v>44222</c:v>
                </c:pt>
                <c:pt idx="1775">
                  <c:v>44223</c:v>
                </c:pt>
                <c:pt idx="1776">
                  <c:v>44224</c:v>
                </c:pt>
                <c:pt idx="1777">
                  <c:v>44225</c:v>
                </c:pt>
                <c:pt idx="1778">
                  <c:v>44228</c:v>
                </c:pt>
                <c:pt idx="1779">
                  <c:v>44229</c:v>
                </c:pt>
                <c:pt idx="1780">
                  <c:v>44230</c:v>
                </c:pt>
                <c:pt idx="1781">
                  <c:v>44231</c:v>
                </c:pt>
                <c:pt idx="1782">
                  <c:v>44232</c:v>
                </c:pt>
                <c:pt idx="1783">
                  <c:v>44235</c:v>
                </c:pt>
                <c:pt idx="1784">
                  <c:v>44236</c:v>
                </c:pt>
                <c:pt idx="1785">
                  <c:v>44237</c:v>
                </c:pt>
                <c:pt idx="1786">
                  <c:v>44238</c:v>
                </c:pt>
                <c:pt idx="1787">
                  <c:v>44239</c:v>
                </c:pt>
                <c:pt idx="1788">
                  <c:v>44243</c:v>
                </c:pt>
                <c:pt idx="1789">
                  <c:v>44244</c:v>
                </c:pt>
                <c:pt idx="1790">
                  <c:v>44245</c:v>
                </c:pt>
                <c:pt idx="1791">
                  <c:v>44246</c:v>
                </c:pt>
                <c:pt idx="1792">
                  <c:v>44249</c:v>
                </c:pt>
                <c:pt idx="1793">
                  <c:v>44250</c:v>
                </c:pt>
                <c:pt idx="1794">
                  <c:v>44251</c:v>
                </c:pt>
                <c:pt idx="1795">
                  <c:v>44252</c:v>
                </c:pt>
                <c:pt idx="1796">
                  <c:v>44253</c:v>
                </c:pt>
                <c:pt idx="1797">
                  <c:v>44256</c:v>
                </c:pt>
                <c:pt idx="1798">
                  <c:v>44257</c:v>
                </c:pt>
                <c:pt idx="1799">
                  <c:v>44258</c:v>
                </c:pt>
                <c:pt idx="1800">
                  <c:v>44259</c:v>
                </c:pt>
                <c:pt idx="1801">
                  <c:v>44260</c:v>
                </c:pt>
                <c:pt idx="1802">
                  <c:v>44263</c:v>
                </c:pt>
                <c:pt idx="1803">
                  <c:v>44264</c:v>
                </c:pt>
                <c:pt idx="1804">
                  <c:v>44265</c:v>
                </c:pt>
                <c:pt idx="1805">
                  <c:v>44266</c:v>
                </c:pt>
                <c:pt idx="1806">
                  <c:v>44267</c:v>
                </c:pt>
                <c:pt idx="1807">
                  <c:v>44270</c:v>
                </c:pt>
                <c:pt idx="1808">
                  <c:v>44271</c:v>
                </c:pt>
                <c:pt idx="1809">
                  <c:v>44272</c:v>
                </c:pt>
                <c:pt idx="1810">
                  <c:v>44273</c:v>
                </c:pt>
                <c:pt idx="1811">
                  <c:v>44274</c:v>
                </c:pt>
                <c:pt idx="1812">
                  <c:v>44277</c:v>
                </c:pt>
                <c:pt idx="1813">
                  <c:v>44278</c:v>
                </c:pt>
                <c:pt idx="1814">
                  <c:v>44279</c:v>
                </c:pt>
                <c:pt idx="1815">
                  <c:v>44280</c:v>
                </c:pt>
                <c:pt idx="1816">
                  <c:v>44281</c:v>
                </c:pt>
                <c:pt idx="1817">
                  <c:v>44284</c:v>
                </c:pt>
                <c:pt idx="1818">
                  <c:v>44285</c:v>
                </c:pt>
                <c:pt idx="1819">
                  <c:v>44286</c:v>
                </c:pt>
                <c:pt idx="1820">
                  <c:v>44287</c:v>
                </c:pt>
                <c:pt idx="1821">
                  <c:v>44291</c:v>
                </c:pt>
                <c:pt idx="1822">
                  <c:v>44292</c:v>
                </c:pt>
                <c:pt idx="1823">
                  <c:v>44293</c:v>
                </c:pt>
                <c:pt idx="1824">
                  <c:v>44294</c:v>
                </c:pt>
                <c:pt idx="1825">
                  <c:v>44295</c:v>
                </c:pt>
                <c:pt idx="1826">
                  <c:v>44298</c:v>
                </c:pt>
                <c:pt idx="1827">
                  <c:v>44299</c:v>
                </c:pt>
                <c:pt idx="1828">
                  <c:v>44300</c:v>
                </c:pt>
                <c:pt idx="1829">
                  <c:v>44301</c:v>
                </c:pt>
                <c:pt idx="1830">
                  <c:v>44302</c:v>
                </c:pt>
                <c:pt idx="1831">
                  <c:v>44305</c:v>
                </c:pt>
                <c:pt idx="1832">
                  <c:v>44306</c:v>
                </c:pt>
                <c:pt idx="1833">
                  <c:v>44307</c:v>
                </c:pt>
                <c:pt idx="1834">
                  <c:v>44308</c:v>
                </c:pt>
                <c:pt idx="1835">
                  <c:v>44309</c:v>
                </c:pt>
                <c:pt idx="1836">
                  <c:v>44312</c:v>
                </c:pt>
                <c:pt idx="1837">
                  <c:v>44313</c:v>
                </c:pt>
                <c:pt idx="1838">
                  <c:v>44314</c:v>
                </c:pt>
                <c:pt idx="1839">
                  <c:v>44315</c:v>
                </c:pt>
                <c:pt idx="1840">
                  <c:v>44316</c:v>
                </c:pt>
                <c:pt idx="1841">
                  <c:v>44319</c:v>
                </c:pt>
                <c:pt idx="1842">
                  <c:v>44320</c:v>
                </c:pt>
                <c:pt idx="1843">
                  <c:v>44321</c:v>
                </c:pt>
                <c:pt idx="1844">
                  <c:v>44322</c:v>
                </c:pt>
                <c:pt idx="1845">
                  <c:v>44323</c:v>
                </c:pt>
                <c:pt idx="1846">
                  <c:v>44326</c:v>
                </c:pt>
                <c:pt idx="1847">
                  <c:v>44327</c:v>
                </c:pt>
                <c:pt idx="1848">
                  <c:v>44328</c:v>
                </c:pt>
                <c:pt idx="1849">
                  <c:v>44329</c:v>
                </c:pt>
                <c:pt idx="1850">
                  <c:v>44330</c:v>
                </c:pt>
                <c:pt idx="1851">
                  <c:v>44333</c:v>
                </c:pt>
                <c:pt idx="1852">
                  <c:v>44334</c:v>
                </c:pt>
                <c:pt idx="1853">
                  <c:v>44335</c:v>
                </c:pt>
                <c:pt idx="1854">
                  <c:v>44336</c:v>
                </c:pt>
                <c:pt idx="1855">
                  <c:v>44337</c:v>
                </c:pt>
                <c:pt idx="1856">
                  <c:v>44340</c:v>
                </c:pt>
                <c:pt idx="1857">
                  <c:v>44341</c:v>
                </c:pt>
                <c:pt idx="1858">
                  <c:v>44342</c:v>
                </c:pt>
                <c:pt idx="1859">
                  <c:v>44343</c:v>
                </c:pt>
                <c:pt idx="1860">
                  <c:v>44344</c:v>
                </c:pt>
                <c:pt idx="1861">
                  <c:v>44348</c:v>
                </c:pt>
                <c:pt idx="1862">
                  <c:v>44349</c:v>
                </c:pt>
                <c:pt idx="1863">
                  <c:v>44350</c:v>
                </c:pt>
                <c:pt idx="1864">
                  <c:v>44351</c:v>
                </c:pt>
                <c:pt idx="1865">
                  <c:v>44354</c:v>
                </c:pt>
                <c:pt idx="1866">
                  <c:v>44355</c:v>
                </c:pt>
                <c:pt idx="1867">
                  <c:v>44356</c:v>
                </c:pt>
                <c:pt idx="1868">
                  <c:v>44357</c:v>
                </c:pt>
                <c:pt idx="1869">
                  <c:v>44358</c:v>
                </c:pt>
                <c:pt idx="1870">
                  <c:v>44361</c:v>
                </c:pt>
                <c:pt idx="1871">
                  <c:v>44362</c:v>
                </c:pt>
                <c:pt idx="1872">
                  <c:v>44363</c:v>
                </c:pt>
                <c:pt idx="1873">
                  <c:v>44364</c:v>
                </c:pt>
                <c:pt idx="1874">
                  <c:v>44365</c:v>
                </c:pt>
                <c:pt idx="1875">
                  <c:v>44368</c:v>
                </c:pt>
                <c:pt idx="1876">
                  <c:v>44369</c:v>
                </c:pt>
                <c:pt idx="1877">
                  <c:v>44370</c:v>
                </c:pt>
                <c:pt idx="1878">
                  <c:v>44371</c:v>
                </c:pt>
                <c:pt idx="1879">
                  <c:v>44372</c:v>
                </c:pt>
                <c:pt idx="1880">
                  <c:v>44375</c:v>
                </c:pt>
                <c:pt idx="1881">
                  <c:v>44376</c:v>
                </c:pt>
                <c:pt idx="1882">
                  <c:v>44377</c:v>
                </c:pt>
                <c:pt idx="1883">
                  <c:v>44378</c:v>
                </c:pt>
                <c:pt idx="1884">
                  <c:v>44379</c:v>
                </c:pt>
                <c:pt idx="1885">
                  <c:v>44383</c:v>
                </c:pt>
                <c:pt idx="1886">
                  <c:v>44384</c:v>
                </c:pt>
                <c:pt idx="1887">
                  <c:v>44385</c:v>
                </c:pt>
                <c:pt idx="1888">
                  <c:v>44386</c:v>
                </c:pt>
                <c:pt idx="1889">
                  <c:v>44389</c:v>
                </c:pt>
                <c:pt idx="1890">
                  <c:v>44390</c:v>
                </c:pt>
                <c:pt idx="1891">
                  <c:v>44391</c:v>
                </c:pt>
                <c:pt idx="1892">
                  <c:v>44392</c:v>
                </c:pt>
                <c:pt idx="1893">
                  <c:v>44393</c:v>
                </c:pt>
                <c:pt idx="1894">
                  <c:v>44396</c:v>
                </c:pt>
                <c:pt idx="1895">
                  <c:v>44397</c:v>
                </c:pt>
                <c:pt idx="1896">
                  <c:v>44398</c:v>
                </c:pt>
                <c:pt idx="1897">
                  <c:v>44399</c:v>
                </c:pt>
                <c:pt idx="1898">
                  <c:v>44400</c:v>
                </c:pt>
                <c:pt idx="1899">
                  <c:v>44403</c:v>
                </c:pt>
                <c:pt idx="1900">
                  <c:v>44404</c:v>
                </c:pt>
                <c:pt idx="1901">
                  <c:v>44405</c:v>
                </c:pt>
                <c:pt idx="1902">
                  <c:v>44406</c:v>
                </c:pt>
                <c:pt idx="1903">
                  <c:v>44407</c:v>
                </c:pt>
                <c:pt idx="1904">
                  <c:v>44410</c:v>
                </c:pt>
                <c:pt idx="1905">
                  <c:v>44411</c:v>
                </c:pt>
                <c:pt idx="1906">
                  <c:v>44412</c:v>
                </c:pt>
                <c:pt idx="1907">
                  <c:v>44413</c:v>
                </c:pt>
                <c:pt idx="1908">
                  <c:v>44414</c:v>
                </c:pt>
                <c:pt idx="1909">
                  <c:v>44417</c:v>
                </c:pt>
                <c:pt idx="1910">
                  <c:v>44418</c:v>
                </c:pt>
                <c:pt idx="1911">
                  <c:v>44419</c:v>
                </c:pt>
                <c:pt idx="1912">
                  <c:v>44420</c:v>
                </c:pt>
                <c:pt idx="1913">
                  <c:v>44421</c:v>
                </c:pt>
                <c:pt idx="1914">
                  <c:v>44424</c:v>
                </c:pt>
                <c:pt idx="1915">
                  <c:v>44425</c:v>
                </c:pt>
                <c:pt idx="1916">
                  <c:v>44426</c:v>
                </c:pt>
                <c:pt idx="1917">
                  <c:v>44427</c:v>
                </c:pt>
                <c:pt idx="1918">
                  <c:v>44428</c:v>
                </c:pt>
                <c:pt idx="1919">
                  <c:v>44431</c:v>
                </c:pt>
                <c:pt idx="1920">
                  <c:v>44432</c:v>
                </c:pt>
                <c:pt idx="1921">
                  <c:v>44433</c:v>
                </c:pt>
                <c:pt idx="1922">
                  <c:v>44434</c:v>
                </c:pt>
                <c:pt idx="1923">
                  <c:v>44435</c:v>
                </c:pt>
                <c:pt idx="1924">
                  <c:v>44438</c:v>
                </c:pt>
                <c:pt idx="1925">
                  <c:v>44439</c:v>
                </c:pt>
                <c:pt idx="1926">
                  <c:v>44440</c:v>
                </c:pt>
                <c:pt idx="1927">
                  <c:v>44441</c:v>
                </c:pt>
                <c:pt idx="1928">
                  <c:v>44442</c:v>
                </c:pt>
                <c:pt idx="1929">
                  <c:v>44446</c:v>
                </c:pt>
                <c:pt idx="1930">
                  <c:v>44447</c:v>
                </c:pt>
                <c:pt idx="1931">
                  <c:v>44448</c:v>
                </c:pt>
                <c:pt idx="1932">
                  <c:v>44449</c:v>
                </c:pt>
                <c:pt idx="1933">
                  <c:v>44452</c:v>
                </c:pt>
                <c:pt idx="1934">
                  <c:v>44453</c:v>
                </c:pt>
                <c:pt idx="1935">
                  <c:v>44454</c:v>
                </c:pt>
                <c:pt idx="1936">
                  <c:v>44455</c:v>
                </c:pt>
                <c:pt idx="1937">
                  <c:v>44456</c:v>
                </c:pt>
                <c:pt idx="1938">
                  <c:v>44459</c:v>
                </c:pt>
                <c:pt idx="1939">
                  <c:v>44460</c:v>
                </c:pt>
                <c:pt idx="1940">
                  <c:v>44461</c:v>
                </c:pt>
                <c:pt idx="1941">
                  <c:v>44462</c:v>
                </c:pt>
                <c:pt idx="1942">
                  <c:v>44463</c:v>
                </c:pt>
                <c:pt idx="1943">
                  <c:v>44466</c:v>
                </c:pt>
                <c:pt idx="1944">
                  <c:v>44467</c:v>
                </c:pt>
                <c:pt idx="1945">
                  <c:v>44468</c:v>
                </c:pt>
                <c:pt idx="1946">
                  <c:v>44469</c:v>
                </c:pt>
                <c:pt idx="1947">
                  <c:v>44470</c:v>
                </c:pt>
                <c:pt idx="1948">
                  <c:v>44473</c:v>
                </c:pt>
                <c:pt idx="1949">
                  <c:v>44474</c:v>
                </c:pt>
                <c:pt idx="1950">
                  <c:v>44475</c:v>
                </c:pt>
                <c:pt idx="1951">
                  <c:v>44476</c:v>
                </c:pt>
                <c:pt idx="1952">
                  <c:v>44477</c:v>
                </c:pt>
                <c:pt idx="1953">
                  <c:v>44480</c:v>
                </c:pt>
                <c:pt idx="1954">
                  <c:v>44481</c:v>
                </c:pt>
                <c:pt idx="1955">
                  <c:v>44482</c:v>
                </c:pt>
                <c:pt idx="1956">
                  <c:v>44483</c:v>
                </c:pt>
                <c:pt idx="1957">
                  <c:v>44484</c:v>
                </c:pt>
                <c:pt idx="1958">
                  <c:v>44487</c:v>
                </c:pt>
                <c:pt idx="1959">
                  <c:v>44488</c:v>
                </c:pt>
                <c:pt idx="1960">
                  <c:v>44489</c:v>
                </c:pt>
                <c:pt idx="1961">
                  <c:v>44490</c:v>
                </c:pt>
                <c:pt idx="1962">
                  <c:v>44491</c:v>
                </c:pt>
                <c:pt idx="1963">
                  <c:v>44494</c:v>
                </c:pt>
                <c:pt idx="1964">
                  <c:v>44495</c:v>
                </c:pt>
                <c:pt idx="1965">
                  <c:v>44496</c:v>
                </c:pt>
                <c:pt idx="1966">
                  <c:v>44497</c:v>
                </c:pt>
                <c:pt idx="1967">
                  <c:v>44498</c:v>
                </c:pt>
                <c:pt idx="1968">
                  <c:v>44501</c:v>
                </c:pt>
                <c:pt idx="1969">
                  <c:v>44502</c:v>
                </c:pt>
                <c:pt idx="1970">
                  <c:v>44503</c:v>
                </c:pt>
                <c:pt idx="1971">
                  <c:v>44504</c:v>
                </c:pt>
                <c:pt idx="1972">
                  <c:v>44505</c:v>
                </c:pt>
                <c:pt idx="1973">
                  <c:v>44508</c:v>
                </c:pt>
                <c:pt idx="1974">
                  <c:v>44509</c:v>
                </c:pt>
                <c:pt idx="1975">
                  <c:v>44510</c:v>
                </c:pt>
                <c:pt idx="1976">
                  <c:v>44511</c:v>
                </c:pt>
                <c:pt idx="1977">
                  <c:v>44512</c:v>
                </c:pt>
                <c:pt idx="1978">
                  <c:v>44515</c:v>
                </c:pt>
                <c:pt idx="1979">
                  <c:v>44516</c:v>
                </c:pt>
                <c:pt idx="1980">
                  <c:v>44517</c:v>
                </c:pt>
                <c:pt idx="1981">
                  <c:v>44518</c:v>
                </c:pt>
                <c:pt idx="1982">
                  <c:v>44519</c:v>
                </c:pt>
                <c:pt idx="1983">
                  <c:v>44522</c:v>
                </c:pt>
                <c:pt idx="1984">
                  <c:v>44523</c:v>
                </c:pt>
                <c:pt idx="1985">
                  <c:v>44524</c:v>
                </c:pt>
                <c:pt idx="1986">
                  <c:v>44526</c:v>
                </c:pt>
                <c:pt idx="1987">
                  <c:v>44529</c:v>
                </c:pt>
                <c:pt idx="1988">
                  <c:v>44530</c:v>
                </c:pt>
                <c:pt idx="1989">
                  <c:v>44531</c:v>
                </c:pt>
                <c:pt idx="1990">
                  <c:v>44532</c:v>
                </c:pt>
                <c:pt idx="1991">
                  <c:v>44533</c:v>
                </c:pt>
                <c:pt idx="1992">
                  <c:v>44536</c:v>
                </c:pt>
                <c:pt idx="1993">
                  <c:v>44537</c:v>
                </c:pt>
                <c:pt idx="1994">
                  <c:v>44538</c:v>
                </c:pt>
                <c:pt idx="1995">
                  <c:v>44539</c:v>
                </c:pt>
                <c:pt idx="1996">
                  <c:v>44540</c:v>
                </c:pt>
                <c:pt idx="1997">
                  <c:v>44543</c:v>
                </c:pt>
                <c:pt idx="1998">
                  <c:v>44544</c:v>
                </c:pt>
                <c:pt idx="1999">
                  <c:v>44545</c:v>
                </c:pt>
                <c:pt idx="2000">
                  <c:v>44546</c:v>
                </c:pt>
                <c:pt idx="2001">
                  <c:v>44547</c:v>
                </c:pt>
                <c:pt idx="2002">
                  <c:v>44550</c:v>
                </c:pt>
                <c:pt idx="2003">
                  <c:v>44551</c:v>
                </c:pt>
                <c:pt idx="2004">
                  <c:v>44552</c:v>
                </c:pt>
                <c:pt idx="2005">
                  <c:v>44553</c:v>
                </c:pt>
                <c:pt idx="2006">
                  <c:v>44557</c:v>
                </c:pt>
                <c:pt idx="2007">
                  <c:v>44558</c:v>
                </c:pt>
                <c:pt idx="2008">
                  <c:v>44559</c:v>
                </c:pt>
                <c:pt idx="2009">
                  <c:v>44560</c:v>
                </c:pt>
                <c:pt idx="2010">
                  <c:v>44561</c:v>
                </c:pt>
                <c:pt idx="2011">
                  <c:v>44564</c:v>
                </c:pt>
                <c:pt idx="2012">
                  <c:v>44565</c:v>
                </c:pt>
                <c:pt idx="2013">
                  <c:v>44566</c:v>
                </c:pt>
                <c:pt idx="2014">
                  <c:v>44567</c:v>
                </c:pt>
                <c:pt idx="2015">
                  <c:v>44568</c:v>
                </c:pt>
                <c:pt idx="2016">
                  <c:v>44571</c:v>
                </c:pt>
                <c:pt idx="2017">
                  <c:v>44572</c:v>
                </c:pt>
                <c:pt idx="2018">
                  <c:v>44573</c:v>
                </c:pt>
                <c:pt idx="2019">
                  <c:v>44574</c:v>
                </c:pt>
                <c:pt idx="2020">
                  <c:v>44575</c:v>
                </c:pt>
                <c:pt idx="2021">
                  <c:v>44579</c:v>
                </c:pt>
                <c:pt idx="2022">
                  <c:v>44580</c:v>
                </c:pt>
                <c:pt idx="2023">
                  <c:v>44581</c:v>
                </c:pt>
                <c:pt idx="2024">
                  <c:v>44582</c:v>
                </c:pt>
                <c:pt idx="2025">
                  <c:v>44585</c:v>
                </c:pt>
                <c:pt idx="2026">
                  <c:v>44586</c:v>
                </c:pt>
                <c:pt idx="2027">
                  <c:v>44587</c:v>
                </c:pt>
                <c:pt idx="2028">
                  <c:v>44588</c:v>
                </c:pt>
                <c:pt idx="2029">
                  <c:v>44589</c:v>
                </c:pt>
                <c:pt idx="2030">
                  <c:v>44592</c:v>
                </c:pt>
                <c:pt idx="2031">
                  <c:v>44593</c:v>
                </c:pt>
                <c:pt idx="2032">
                  <c:v>44594</c:v>
                </c:pt>
                <c:pt idx="2033">
                  <c:v>44595</c:v>
                </c:pt>
                <c:pt idx="2034">
                  <c:v>44596</c:v>
                </c:pt>
                <c:pt idx="2035">
                  <c:v>44599</c:v>
                </c:pt>
                <c:pt idx="2036">
                  <c:v>44600</c:v>
                </c:pt>
                <c:pt idx="2037">
                  <c:v>44601</c:v>
                </c:pt>
                <c:pt idx="2038">
                  <c:v>44602</c:v>
                </c:pt>
                <c:pt idx="2039">
                  <c:v>44603</c:v>
                </c:pt>
                <c:pt idx="2040">
                  <c:v>44606</c:v>
                </c:pt>
                <c:pt idx="2041">
                  <c:v>44607</c:v>
                </c:pt>
                <c:pt idx="2042">
                  <c:v>44608</c:v>
                </c:pt>
                <c:pt idx="2043">
                  <c:v>44609</c:v>
                </c:pt>
                <c:pt idx="2044">
                  <c:v>44610</c:v>
                </c:pt>
                <c:pt idx="2045">
                  <c:v>44614</c:v>
                </c:pt>
                <c:pt idx="2046">
                  <c:v>44615</c:v>
                </c:pt>
                <c:pt idx="2047">
                  <c:v>44616</c:v>
                </c:pt>
                <c:pt idx="2048">
                  <c:v>44617</c:v>
                </c:pt>
                <c:pt idx="2049">
                  <c:v>44620</c:v>
                </c:pt>
                <c:pt idx="2050">
                  <c:v>44621</c:v>
                </c:pt>
                <c:pt idx="2051">
                  <c:v>44622</c:v>
                </c:pt>
                <c:pt idx="2052">
                  <c:v>44623</c:v>
                </c:pt>
                <c:pt idx="2053">
                  <c:v>44624</c:v>
                </c:pt>
                <c:pt idx="2054">
                  <c:v>44627</c:v>
                </c:pt>
                <c:pt idx="2055">
                  <c:v>44628</c:v>
                </c:pt>
                <c:pt idx="2056">
                  <c:v>44629</c:v>
                </c:pt>
                <c:pt idx="2057">
                  <c:v>44630</c:v>
                </c:pt>
                <c:pt idx="2058">
                  <c:v>44631</c:v>
                </c:pt>
                <c:pt idx="2059">
                  <c:v>44634</c:v>
                </c:pt>
                <c:pt idx="2060">
                  <c:v>44635</c:v>
                </c:pt>
                <c:pt idx="2061">
                  <c:v>44636</c:v>
                </c:pt>
                <c:pt idx="2062">
                  <c:v>44637</c:v>
                </c:pt>
                <c:pt idx="2063">
                  <c:v>44638</c:v>
                </c:pt>
                <c:pt idx="2064">
                  <c:v>44641</c:v>
                </c:pt>
                <c:pt idx="2065">
                  <c:v>44642</c:v>
                </c:pt>
                <c:pt idx="2066">
                  <c:v>44643</c:v>
                </c:pt>
                <c:pt idx="2067">
                  <c:v>44644</c:v>
                </c:pt>
                <c:pt idx="2068">
                  <c:v>44645</c:v>
                </c:pt>
                <c:pt idx="2069">
                  <c:v>44648</c:v>
                </c:pt>
                <c:pt idx="2070">
                  <c:v>44649</c:v>
                </c:pt>
                <c:pt idx="2071">
                  <c:v>44650</c:v>
                </c:pt>
                <c:pt idx="2072">
                  <c:v>44651</c:v>
                </c:pt>
                <c:pt idx="2073">
                  <c:v>44652</c:v>
                </c:pt>
                <c:pt idx="2074">
                  <c:v>44655</c:v>
                </c:pt>
                <c:pt idx="2075">
                  <c:v>44656</c:v>
                </c:pt>
                <c:pt idx="2076">
                  <c:v>44657</c:v>
                </c:pt>
                <c:pt idx="2077">
                  <c:v>44658</c:v>
                </c:pt>
                <c:pt idx="2078">
                  <c:v>44659</c:v>
                </c:pt>
                <c:pt idx="2079">
                  <c:v>44662</c:v>
                </c:pt>
                <c:pt idx="2080">
                  <c:v>44663</c:v>
                </c:pt>
                <c:pt idx="2081">
                  <c:v>44664</c:v>
                </c:pt>
                <c:pt idx="2082">
                  <c:v>44665</c:v>
                </c:pt>
                <c:pt idx="2083">
                  <c:v>44669</c:v>
                </c:pt>
                <c:pt idx="2084">
                  <c:v>44670</c:v>
                </c:pt>
                <c:pt idx="2085">
                  <c:v>44671</c:v>
                </c:pt>
                <c:pt idx="2086">
                  <c:v>44672</c:v>
                </c:pt>
                <c:pt idx="2087">
                  <c:v>44673</c:v>
                </c:pt>
                <c:pt idx="2088">
                  <c:v>44676</c:v>
                </c:pt>
                <c:pt idx="2089">
                  <c:v>44677</c:v>
                </c:pt>
                <c:pt idx="2090">
                  <c:v>44678</c:v>
                </c:pt>
                <c:pt idx="2091">
                  <c:v>44679</c:v>
                </c:pt>
                <c:pt idx="2092">
                  <c:v>44680</c:v>
                </c:pt>
                <c:pt idx="2093">
                  <c:v>44683</c:v>
                </c:pt>
                <c:pt idx="2094">
                  <c:v>44684</c:v>
                </c:pt>
                <c:pt idx="2095">
                  <c:v>44685</c:v>
                </c:pt>
                <c:pt idx="2096">
                  <c:v>44686</c:v>
                </c:pt>
                <c:pt idx="2097">
                  <c:v>44687</c:v>
                </c:pt>
                <c:pt idx="2098">
                  <c:v>44690</c:v>
                </c:pt>
                <c:pt idx="2099">
                  <c:v>44691</c:v>
                </c:pt>
                <c:pt idx="2100">
                  <c:v>44692</c:v>
                </c:pt>
                <c:pt idx="2101">
                  <c:v>44693</c:v>
                </c:pt>
                <c:pt idx="2102">
                  <c:v>44694</c:v>
                </c:pt>
                <c:pt idx="2103">
                  <c:v>44697</c:v>
                </c:pt>
                <c:pt idx="2104">
                  <c:v>44698</c:v>
                </c:pt>
                <c:pt idx="2105">
                  <c:v>44699</c:v>
                </c:pt>
                <c:pt idx="2106">
                  <c:v>44700</c:v>
                </c:pt>
                <c:pt idx="2107">
                  <c:v>44701</c:v>
                </c:pt>
                <c:pt idx="2108">
                  <c:v>44704</c:v>
                </c:pt>
                <c:pt idx="2109">
                  <c:v>44705</c:v>
                </c:pt>
                <c:pt idx="2110">
                  <c:v>44706</c:v>
                </c:pt>
                <c:pt idx="2111">
                  <c:v>44707</c:v>
                </c:pt>
                <c:pt idx="2112">
                  <c:v>44708</c:v>
                </c:pt>
                <c:pt idx="2113">
                  <c:v>44712</c:v>
                </c:pt>
                <c:pt idx="2114">
                  <c:v>44713</c:v>
                </c:pt>
                <c:pt idx="2115">
                  <c:v>44714</c:v>
                </c:pt>
                <c:pt idx="2116">
                  <c:v>44715</c:v>
                </c:pt>
                <c:pt idx="2117">
                  <c:v>44718</c:v>
                </c:pt>
                <c:pt idx="2118">
                  <c:v>44719</c:v>
                </c:pt>
                <c:pt idx="2119">
                  <c:v>44720</c:v>
                </c:pt>
                <c:pt idx="2120">
                  <c:v>44721</c:v>
                </c:pt>
                <c:pt idx="2121">
                  <c:v>44722</c:v>
                </c:pt>
                <c:pt idx="2122">
                  <c:v>44725</c:v>
                </c:pt>
                <c:pt idx="2123">
                  <c:v>44726</c:v>
                </c:pt>
                <c:pt idx="2124">
                  <c:v>44727</c:v>
                </c:pt>
                <c:pt idx="2125">
                  <c:v>44728</c:v>
                </c:pt>
                <c:pt idx="2126">
                  <c:v>44729</c:v>
                </c:pt>
                <c:pt idx="2127">
                  <c:v>44733</c:v>
                </c:pt>
                <c:pt idx="2128">
                  <c:v>44734</c:v>
                </c:pt>
                <c:pt idx="2129">
                  <c:v>44735</c:v>
                </c:pt>
                <c:pt idx="2130">
                  <c:v>44736</c:v>
                </c:pt>
                <c:pt idx="2131">
                  <c:v>44739</c:v>
                </c:pt>
                <c:pt idx="2132">
                  <c:v>44740</c:v>
                </c:pt>
                <c:pt idx="2133">
                  <c:v>44741</c:v>
                </c:pt>
                <c:pt idx="2134">
                  <c:v>44742</c:v>
                </c:pt>
                <c:pt idx="2135">
                  <c:v>44743</c:v>
                </c:pt>
                <c:pt idx="2136">
                  <c:v>44747</c:v>
                </c:pt>
                <c:pt idx="2137">
                  <c:v>44748</c:v>
                </c:pt>
                <c:pt idx="2138">
                  <c:v>44749</c:v>
                </c:pt>
                <c:pt idx="2139">
                  <c:v>44750</c:v>
                </c:pt>
                <c:pt idx="2140">
                  <c:v>44753</c:v>
                </c:pt>
                <c:pt idx="2141">
                  <c:v>44754</c:v>
                </c:pt>
                <c:pt idx="2142">
                  <c:v>44755</c:v>
                </c:pt>
                <c:pt idx="2143">
                  <c:v>44756</c:v>
                </c:pt>
                <c:pt idx="2144">
                  <c:v>44757</c:v>
                </c:pt>
                <c:pt idx="2145">
                  <c:v>44760</c:v>
                </c:pt>
                <c:pt idx="2146">
                  <c:v>44761</c:v>
                </c:pt>
                <c:pt idx="2147">
                  <c:v>44762</c:v>
                </c:pt>
                <c:pt idx="2148">
                  <c:v>44763</c:v>
                </c:pt>
                <c:pt idx="2149">
                  <c:v>44764</c:v>
                </c:pt>
                <c:pt idx="2150">
                  <c:v>44767</c:v>
                </c:pt>
                <c:pt idx="2151">
                  <c:v>44768</c:v>
                </c:pt>
                <c:pt idx="2152">
                  <c:v>44769</c:v>
                </c:pt>
                <c:pt idx="2153">
                  <c:v>44770</c:v>
                </c:pt>
                <c:pt idx="2154">
                  <c:v>44771</c:v>
                </c:pt>
                <c:pt idx="2155">
                  <c:v>44774</c:v>
                </c:pt>
                <c:pt idx="2156">
                  <c:v>44775</c:v>
                </c:pt>
                <c:pt idx="2157">
                  <c:v>44776</c:v>
                </c:pt>
                <c:pt idx="2158">
                  <c:v>44777</c:v>
                </c:pt>
                <c:pt idx="2159">
                  <c:v>44778</c:v>
                </c:pt>
                <c:pt idx="2160">
                  <c:v>44781</c:v>
                </c:pt>
                <c:pt idx="2161">
                  <c:v>44782</c:v>
                </c:pt>
                <c:pt idx="2162">
                  <c:v>44783</c:v>
                </c:pt>
                <c:pt idx="2163">
                  <c:v>44784</c:v>
                </c:pt>
                <c:pt idx="2164">
                  <c:v>44785</c:v>
                </c:pt>
                <c:pt idx="2165">
                  <c:v>44788</c:v>
                </c:pt>
                <c:pt idx="2166">
                  <c:v>44789</c:v>
                </c:pt>
                <c:pt idx="2167">
                  <c:v>44790</c:v>
                </c:pt>
                <c:pt idx="2168">
                  <c:v>44791</c:v>
                </c:pt>
                <c:pt idx="2169">
                  <c:v>44792</c:v>
                </c:pt>
                <c:pt idx="2170">
                  <c:v>44795</c:v>
                </c:pt>
                <c:pt idx="2171">
                  <c:v>44796</c:v>
                </c:pt>
                <c:pt idx="2172">
                  <c:v>44797</c:v>
                </c:pt>
                <c:pt idx="2173">
                  <c:v>44798</c:v>
                </c:pt>
                <c:pt idx="2174">
                  <c:v>44799</c:v>
                </c:pt>
                <c:pt idx="2175">
                  <c:v>44802</c:v>
                </c:pt>
                <c:pt idx="2176">
                  <c:v>44803</c:v>
                </c:pt>
                <c:pt idx="2177">
                  <c:v>44804</c:v>
                </c:pt>
                <c:pt idx="2178">
                  <c:v>44805</c:v>
                </c:pt>
                <c:pt idx="2179">
                  <c:v>44806</c:v>
                </c:pt>
                <c:pt idx="2180">
                  <c:v>44810</c:v>
                </c:pt>
                <c:pt idx="2181">
                  <c:v>44811</c:v>
                </c:pt>
                <c:pt idx="2182">
                  <c:v>44812</c:v>
                </c:pt>
                <c:pt idx="2183">
                  <c:v>44813</c:v>
                </c:pt>
                <c:pt idx="2184">
                  <c:v>44816</c:v>
                </c:pt>
                <c:pt idx="2185">
                  <c:v>44817</c:v>
                </c:pt>
                <c:pt idx="2186">
                  <c:v>44818</c:v>
                </c:pt>
                <c:pt idx="2187">
                  <c:v>44819</c:v>
                </c:pt>
                <c:pt idx="2188">
                  <c:v>44820</c:v>
                </c:pt>
                <c:pt idx="2189">
                  <c:v>44823</c:v>
                </c:pt>
                <c:pt idx="2190">
                  <c:v>44824</c:v>
                </c:pt>
                <c:pt idx="2191">
                  <c:v>44825</c:v>
                </c:pt>
                <c:pt idx="2192">
                  <c:v>44826</c:v>
                </c:pt>
                <c:pt idx="2193">
                  <c:v>44827</c:v>
                </c:pt>
                <c:pt idx="2194">
                  <c:v>44830</c:v>
                </c:pt>
                <c:pt idx="2195">
                  <c:v>44831</c:v>
                </c:pt>
                <c:pt idx="2196">
                  <c:v>44832</c:v>
                </c:pt>
                <c:pt idx="2197">
                  <c:v>44833</c:v>
                </c:pt>
                <c:pt idx="2198">
                  <c:v>44834</c:v>
                </c:pt>
                <c:pt idx="2199">
                  <c:v>44837</c:v>
                </c:pt>
                <c:pt idx="2200">
                  <c:v>44838</c:v>
                </c:pt>
                <c:pt idx="2201">
                  <c:v>44839</c:v>
                </c:pt>
                <c:pt idx="2202">
                  <c:v>44840</c:v>
                </c:pt>
                <c:pt idx="2203">
                  <c:v>44841</c:v>
                </c:pt>
                <c:pt idx="2204">
                  <c:v>44844</c:v>
                </c:pt>
                <c:pt idx="2205">
                  <c:v>44845</c:v>
                </c:pt>
                <c:pt idx="2206">
                  <c:v>44846</c:v>
                </c:pt>
                <c:pt idx="2207">
                  <c:v>44847</c:v>
                </c:pt>
                <c:pt idx="2208">
                  <c:v>44848</c:v>
                </c:pt>
                <c:pt idx="2209">
                  <c:v>44851</c:v>
                </c:pt>
                <c:pt idx="2210">
                  <c:v>44852</c:v>
                </c:pt>
                <c:pt idx="2211">
                  <c:v>44853</c:v>
                </c:pt>
                <c:pt idx="2212">
                  <c:v>44854</c:v>
                </c:pt>
                <c:pt idx="2213">
                  <c:v>44855</c:v>
                </c:pt>
                <c:pt idx="2214">
                  <c:v>44858</c:v>
                </c:pt>
                <c:pt idx="2215">
                  <c:v>44859</c:v>
                </c:pt>
                <c:pt idx="2216">
                  <c:v>44860</c:v>
                </c:pt>
                <c:pt idx="2217">
                  <c:v>44861</c:v>
                </c:pt>
                <c:pt idx="2218">
                  <c:v>44862</c:v>
                </c:pt>
                <c:pt idx="2219">
                  <c:v>44865</c:v>
                </c:pt>
                <c:pt idx="2220">
                  <c:v>44866</c:v>
                </c:pt>
                <c:pt idx="2221">
                  <c:v>44867</c:v>
                </c:pt>
                <c:pt idx="2222">
                  <c:v>44868</c:v>
                </c:pt>
                <c:pt idx="2223">
                  <c:v>44869</c:v>
                </c:pt>
                <c:pt idx="2224">
                  <c:v>44872</c:v>
                </c:pt>
                <c:pt idx="2225">
                  <c:v>44873</c:v>
                </c:pt>
                <c:pt idx="2226">
                  <c:v>44874</c:v>
                </c:pt>
                <c:pt idx="2227">
                  <c:v>44875</c:v>
                </c:pt>
                <c:pt idx="2228">
                  <c:v>44876</c:v>
                </c:pt>
                <c:pt idx="2229">
                  <c:v>44879</c:v>
                </c:pt>
                <c:pt idx="2230">
                  <c:v>44880</c:v>
                </c:pt>
                <c:pt idx="2231">
                  <c:v>44881</c:v>
                </c:pt>
                <c:pt idx="2232">
                  <c:v>44882</c:v>
                </c:pt>
                <c:pt idx="2233">
                  <c:v>44883</c:v>
                </c:pt>
                <c:pt idx="2234">
                  <c:v>44886</c:v>
                </c:pt>
                <c:pt idx="2235">
                  <c:v>44887</c:v>
                </c:pt>
                <c:pt idx="2236">
                  <c:v>44888</c:v>
                </c:pt>
                <c:pt idx="2237">
                  <c:v>44890</c:v>
                </c:pt>
                <c:pt idx="2238">
                  <c:v>44893</c:v>
                </c:pt>
                <c:pt idx="2239">
                  <c:v>44894</c:v>
                </c:pt>
                <c:pt idx="2240">
                  <c:v>44895</c:v>
                </c:pt>
                <c:pt idx="2241">
                  <c:v>44896</c:v>
                </c:pt>
                <c:pt idx="2242">
                  <c:v>44897</c:v>
                </c:pt>
                <c:pt idx="2243">
                  <c:v>44900</c:v>
                </c:pt>
                <c:pt idx="2244">
                  <c:v>44901</c:v>
                </c:pt>
                <c:pt idx="2245">
                  <c:v>44902</c:v>
                </c:pt>
                <c:pt idx="2246">
                  <c:v>44903</c:v>
                </c:pt>
                <c:pt idx="2247">
                  <c:v>44904</c:v>
                </c:pt>
                <c:pt idx="2248">
                  <c:v>44907</c:v>
                </c:pt>
                <c:pt idx="2249">
                  <c:v>44908</c:v>
                </c:pt>
                <c:pt idx="2250">
                  <c:v>44909</c:v>
                </c:pt>
                <c:pt idx="2251">
                  <c:v>44910</c:v>
                </c:pt>
                <c:pt idx="2252">
                  <c:v>44911</c:v>
                </c:pt>
                <c:pt idx="2253">
                  <c:v>44914</c:v>
                </c:pt>
                <c:pt idx="2254">
                  <c:v>44915</c:v>
                </c:pt>
                <c:pt idx="2255">
                  <c:v>44916</c:v>
                </c:pt>
                <c:pt idx="2256">
                  <c:v>44917</c:v>
                </c:pt>
                <c:pt idx="2257">
                  <c:v>44918</c:v>
                </c:pt>
                <c:pt idx="2258">
                  <c:v>44922</c:v>
                </c:pt>
                <c:pt idx="2259">
                  <c:v>44923</c:v>
                </c:pt>
                <c:pt idx="2260">
                  <c:v>44924</c:v>
                </c:pt>
                <c:pt idx="2261">
                  <c:v>44925</c:v>
                </c:pt>
                <c:pt idx="2262">
                  <c:v>44929</c:v>
                </c:pt>
                <c:pt idx="2263">
                  <c:v>44930</c:v>
                </c:pt>
                <c:pt idx="2264">
                  <c:v>44931</c:v>
                </c:pt>
                <c:pt idx="2265">
                  <c:v>44932</c:v>
                </c:pt>
                <c:pt idx="2266">
                  <c:v>44935</c:v>
                </c:pt>
                <c:pt idx="2267">
                  <c:v>44936</c:v>
                </c:pt>
                <c:pt idx="2268">
                  <c:v>44937</c:v>
                </c:pt>
                <c:pt idx="2269">
                  <c:v>44938</c:v>
                </c:pt>
                <c:pt idx="2270">
                  <c:v>44939</c:v>
                </c:pt>
                <c:pt idx="2271">
                  <c:v>44943</c:v>
                </c:pt>
                <c:pt idx="2272">
                  <c:v>44944</c:v>
                </c:pt>
                <c:pt idx="2273">
                  <c:v>44945</c:v>
                </c:pt>
                <c:pt idx="2274">
                  <c:v>44946</c:v>
                </c:pt>
                <c:pt idx="2275">
                  <c:v>44949</c:v>
                </c:pt>
                <c:pt idx="2276">
                  <c:v>44950</c:v>
                </c:pt>
                <c:pt idx="2277">
                  <c:v>44951</c:v>
                </c:pt>
                <c:pt idx="2278">
                  <c:v>44952</c:v>
                </c:pt>
                <c:pt idx="2279">
                  <c:v>44953</c:v>
                </c:pt>
                <c:pt idx="2280">
                  <c:v>44956</c:v>
                </c:pt>
                <c:pt idx="2281">
                  <c:v>44957</c:v>
                </c:pt>
                <c:pt idx="2282">
                  <c:v>44958</c:v>
                </c:pt>
                <c:pt idx="2283">
                  <c:v>44959</c:v>
                </c:pt>
                <c:pt idx="2284">
                  <c:v>44960</c:v>
                </c:pt>
                <c:pt idx="2285">
                  <c:v>44963</c:v>
                </c:pt>
                <c:pt idx="2286">
                  <c:v>44964</c:v>
                </c:pt>
                <c:pt idx="2287">
                  <c:v>44965</c:v>
                </c:pt>
                <c:pt idx="2288">
                  <c:v>44966</c:v>
                </c:pt>
                <c:pt idx="2289">
                  <c:v>44967</c:v>
                </c:pt>
                <c:pt idx="2290">
                  <c:v>44970</c:v>
                </c:pt>
                <c:pt idx="2291">
                  <c:v>44971</c:v>
                </c:pt>
                <c:pt idx="2292">
                  <c:v>44972</c:v>
                </c:pt>
                <c:pt idx="2293">
                  <c:v>44973</c:v>
                </c:pt>
                <c:pt idx="2294">
                  <c:v>44974</c:v>
                </c:pt>
                <c:pt idx="2295">
                  <c:v>44978</c:v>
                </c:pt>
                <c:pt idx="2296">
                  <c:v>44979</c:v>
                </c:pt>
                <c:pt idx="2297">
                  <c:v>44980</c:v>
                </c:pt>
                <c:pt idx="2298">
                  <c:v>44981</c:v>
                </c:pt>
                <c:pt idx="2299">
                  <c:v>44984</c:v>
                </c:pt>
                <c:pt idx="2300">
                  <c:v>44985</c:v>
                </c:pt>
                <c:pt idx="2301">
                  <c:v>44986</c:v>
                </c:pt>
                <c:pt idx="2302">
                  <c:v>44987</c:v>
                </c:pt>
                <c:pt idx="2303">
                  <c:v>44988</c:v>
                </c:pt>
                <c:pt idx="2304">
                  <c:v>44991</c:v>
                </c:pt>
                <c:pt idx="2305">
                  <c:v>44992</c:v>
                </c:pt>
                <c:pt idx="2306">
                  <c:v>44993</c:v>
                </c:pt>
                <c:pt idx="2307">
                  <c:v>44994</c:v>
                </c:pt>
                <c:pt idx="2308">
                  <c:v>44995</c:v>
                </c:pt>
                <c:pt idx="2309">
                  <c:v>44998</c:v>
                </c:pt>
                <c:pt idx="2310">
                  <c:v>44999</c:v>
                </c:pt>
                <c:pt idx="2311">
                  <c:v>45000</c:v>
                </c:pt>
                <c:pt idx="2312">
                  <c:v>45001</c:v>
                </c:pt>
                <c:pt idx="2313">
                  <c:v>45002</c:v>
                </c:pt>
                <c:pt idx="2314">
                  <c:v>45005</c:v>
                </c:pt>
                <c:pt idx="2315">
                  <c:v>45006</c:v>
                </c:pt>
                <c:pt idx="2316">
                  <c:v>45007</c:v>
                </c:pt>
                <c:pt idx="2317">
                  <c:v>45008</c:v>
                </c:pt>
                <c:pt idx="2318">
                  <c:v>45009</c:v>
                </c:pt>
                <c:pt idx="2319">
                  <c:v>45012</c:v>
                </c:pt>
                <c:pt idx="2320">
                  <c:v>45013</c:v>
                </c:pt>
                <c:pt idx="2321">
                  <c:v>45014</c:v>
                </c:pt>
                <c:pt idx="2322">
                  <c:v>45015</c:v>
                </c:pt>
                <c:pt idx="2323">
                  <c:v>45016</c:v>
                </c:pt>
                <c:pt idx="2324">
                  <c:v>45019</c:v>
                </c:pt>
                <c:pt idx="2325">
                  <c:v>45020</c:v>
                </c:pt>
                <c:pt idx="2326">
                  <c:v>45021</c:v>
                </c:pt>
                <c:pt idx="2327">
                  <c:v>45022</c:v>
                </c:pt>
                <c:pt idx="2328">
                  <c:v>45026</c:v>
                </c:pt>
                <c:pt idx="2329">
                  <c:v>45027</c:v>
                </c:pt>
                <c:pt idx="2330">
                  <c:v>45028</c:v>
                </c:pt>
                <c:pt idx="2331">
                  <c:v>45029</c:v>
                </c:pt>
                <c:pt idx="2332">
                  <c:v>45030</c:v>
                </c:pt>
                <c:pt idx="2333">
                  <c:v>45033</c:v>
                </c:pt>
                <c:pt idx="2334">
                  <c:v>45034</c:v>
                </c:pt>
                <c:pt idx="2335">
                  <c:v>45035</c:v>
                </c:pt>
                <c:pt idx="2336">
                  <c:v>45036</c:v>
                </c:pt>
                <c:pt idx="2337">
                  <c:v>45037</c:v>
                </c:pt>
                <c:pt idx="2338">
                  <c:v>45040</c:v>
                </c:pt>
                <c:pt idx="2339">
                  <c:v>45041</c:v>
                </c:pt>
                <c:pt idx="2340">
                  <c:v>45042</c:v>
                </c:pt>
                <c:pt idx="2341">
                  <c:v>45043</c:v>
                </c:pt>
                <c:pt idx="2342">
                  <c:v>45044</c:v>
                </c:pt>
                <c:pt idx="2343">
                  <c:v>45047</c:v>
                </c:pt>
                <c:pt idx="2344">
                  <c:v>45048</c:v>
                </c:pt>
                <c:pt idx="2345">
                  <c:v>45049</c:v>
                </c:pt>
                <c:pt idx="2346">
                  <c:v>45050</c:v>
                </c:pt>
                <c:pt idx="2347">
                  <c:v>45051</c:v>
                </c:pt>
                <c:pt idx="2348">
                  <c:v>45054</c:v>
                </c:pt>
                <c:pt idx="2349">
                  <c:v>45055</c:v>
                </c:pt>
                <c:pt idx="2350">
                  <c:v>45056</c:v>
                </c:pt>
                <c:pt idx="2351">
                  <c:v>45057</c:v>
                </c:pt>
                <c:pt idx="2352">
                  <c:v>45058</c:v>
                </c:pt>
                <c:pt idx="2353">
                  <c:v>45061</c:v>
                </c:pt>
                <c:pt idx="2354">
                  <c:v>45062</c:v>
                </c:pt>
                <c:pt idx="2355">
                  <c:v>45063</c:v>
                </c:pt>
                <c:pt idx="2356">
                  <c:v>45064</c:v>
                </c:pt>
                <c:pt idx="2357">
                  <c:v>45065</c:v>
                </c:pt>
                <c:pt idx="2358">
                  <c:v>45068</c:v>
                </c:pt>
                <c:pt idx="2359">
                  <c:v>45069</c:v>
                </c:pt>
                <c:pt idx="2360">
                  <c:v>45070</c:v>
                </c:pt>
                <c:pt idx="2361">
                  <c:v>45071</c:v>
                </c:pt>
                <c:pt idx="2362">
                  <c:v>45072</c:v>
                </c:pt>
                <c:pt idx="2363">
                  <c:v>45076</c:v>
                </c:pt>
                <c:pt idx="2364">
                  <c:v>45077</c:v>
                </c:pt>
                <c:pt idx="2365">
                  <c:v>45078</c:v>
                </c:pt>
                <c:pt idx="2366">
                  <c:v>45079</c:v>
                </c:pt>
                <c:pt idx="2367">
                  <c:v>45082</c:v>
                </c:pt>
                <c:pt idx="2368">
                  <c:v>45083</c:v>
                </c:pt>
                <c:pt idx="2369">
                  <c:v>45084</c:v>
                </c:pt>
                <c:pt idx="2370">
                  <c:v>45085</c:v>
                </c:pt>
                <c:pt idx="2371">
                  <c:v>45086</c:v>
                </c:pt>
                <c:pt idx="2372">
                  <c:v>45089</c:v>
                </c:pt>
                <c:pt idx="2373">
                  <c:v>45090</c:v>
                </c:pt>
                <c:pt idx="2374">
                  <c:v>45091</c:v>
                </c:pt>
                <c:pt idx="2375">
                  <c:v>45092</c:v>
                </c:pt>
                <c:pt idx="2376">
                  <c:v>45093</c:v>
                </c:pt>
                <c:pt idx="2377">
                  <c:v>45097</c:v>
                </c:pt>
                <c:pt idx="2378">
                  <c:v>45098</c:v>
                </c:pt>
                <c:pt idx="2379">
                  <c:v>45099</c:v>
                </c:pt>
                <c:pt idx="2380">
                  <c:v>45100</c:v>
                </c:pt>
                <c:pt idx="2381">
                  <c:v>45103</c:v>
                </c:pt>
                <c:pt idx="2382">
                  <c:v>45104</c:v>
                </c:pt>
                <c:pt idx="2383">
                  <c:v>45105</c:v>
                </c:pt>
                <c:pt idx="2384">
                  <c:v>45106</c:v>
                </c:pt>
                <c:pt idx="2385">
                  <c:v>45107</c:v>
                </c:pt>
                <c:pt idx="2386">
                  <c:v>45110</c:v>
                </c:pt>
                <c:pt idx="2387">
                  <c:v>45112</c:v>
                </c:pt>
                <c:pt idx="2388">
                  <c:v>45113</c:v>
                </c:pt>
                <c:pt idx="2389">
                  <c:v>45114</c:v>
                </c:pt>
                <c:pt idx="2390">
                  <c:v>45117</c:v>
                </c:pt>
                <c:pt idx="2391">
                  <c:v>45118</c:v>
                </c:pt>
                <c:pt idx="2392">
                  <c:v>45119</c:v>
                </c:pt>
                <c:pt idx="2393">
                  <c:v>45120</c:v>
                </c:pt>
                <c:pt idx="2394">
                  <c:v>45121</c:v>
                </c:pt>
                <c:pt idx="2395">
                  <c:v>45124</c:v>
                </c:pt>
                <c:pt idx="2396">
                  <c:v>45125</c:v>
                </c:pt>
                <c:pt idx="2397">
                  <c:v>45126</c:v>
                </c:pt>
                <c:pt idx="2398">
                  <c:v>45127</c:v>
                </c:pt>
                <c:pt idx="2399">
                  <c:v>45128</c:v>
                </c:pt>
                <c:pt idx="2400">
                  <c:v>45131</c:v>
                </c:pt>
                <c:pt idx="2401">
                  <c:v>45132</c:v>
                </c:pt>
                <c:pt idx="2402">
                  <c:v>45133</c:v>
                </c:pt>
                <c:pt idx="2403">
                  <c:v>45134</c:v>
                </c:pt>
                <c:pt idx="2404">
                  <c:v>45135</c:v>
                </c:pt>
                <c:pt idx="2405">
                  <c:v>45138</c:v>
                </c:pt>
                <c:pt idx="2406">
                  <c:v>45139</c:v>
                </c:pt>
                <c:pt idx="2407">
                  <c:v>45140</c:v>
                </c:pt>
                <c:pt idx="2408">
                  <c:v>45141</c:v>
                </c:pt>
                <c:pt idx="2409">
                  <c:v>45142</c:v>
                </c:pt>
                <c:pt idx="2410">
                  <c:v>45145</c:v>
                </c:pt>
                <c:pt idx="2411">
                  <c:v>45146</c:v>
                </c:pt>
                <c:pt idx="2412">
                  <c:v>45147</c:v>
                </c:pt>
                <c:pt idx="2413">
                  <c:v>45148</c:v>
                </c:pt>
                <c:pt idx="2414">
                  <c:v>45149</c:v>
                </c:pt>
                <c:pt idx="2415">
                  <c:v>45152</c:v>
                </c:pt>
                <c:pt idx="2416">
                  <c:v>45153</c:v>
                </c:pt>
                <c:pt idx="2417">
                  <c:v>45154</c:v>
                </c:pt>
                <c:pt idx="2418">
                  <c:v>45155</c:v>
                </c:pt>
                <c:pt idx="2419">
                  <c:v>45156</c:v>
                </c:pt>
                <c:pt idx="2420">
                  <c:v>45159</c:v>
                </c:pt>
                <c:pt idx="2421">
                  <c:v>45160</c:v>
                </c:pt>
                <c:pt idx="2422">
                  <c:v>45161</c:v>
                </c:pt>
                <c:pt idx="2423">
                  <c:v>45162</c:v>
                </c:pt>
                <c:pt idx="2424">
                  <c:v>45163</c:v>
                </c:pt>
                <c:pt idx="2425">
                  <c:v>45166</c:v>
                </c:pt>
                <c:pt idx="2426">
                  <c:v>45167</c:v>
                </c:pt>
                <c:pt idx="2427">
                  <c:v>45168</c:v>
                </c:pt>
                <c:pt idx="2428">
                  <c:v>45169</c:v>
                </c:pt>
                <c:pt idx="2429">
                  <c:v>45170</c:v>
                </c:pt>
                <c:pt idx="2430">
                  <c:v>45174</c:v>
                </c:pt>
                <c:pt idx="2431">
                  <c:v>45175</c:v>
                </c:pt>
                <c:pt idx="2432">
                  <c:v>45176</c:v>
                </c:pt>
                <c:pt idx="2433">
                  <c:v>45177</c:v>
                </c:pt>
                <c:pt idx="2434">
                  <c:v>45180</c:v>
                </c:pt>
                <c:pt idx="2435">
                  <c:v>45181</c:v>
                </c:pt>
                <c:pt idx="2436">
                  <c:v>45182</c:v>
                </c:pt>
                <c:pt idx="2437">
                  <c:v>45183</c:v>
                </c:pt>
                <c:pt idx="2438">
                  <c:v>45184</c:v>
                </c:pt>
                <c:pt idx="2439">
                  <c:v>45187</c:v>
                </c:pt>
                <c:pt idx="2440">
                  <c:v>45188</c:v>
                </c:pt>
                <c:pt idx="2441">
                  <c:v>45189</c:v>
                </c:pt>
                <c:pt idx="2442">
                  <c:v>45190</c:v>
                </c:pt>
                <c:pt idx="2443">
                  <c:v>45191</c:v>
                </c:pt>
                <c:pt idx="2444">
                  <c:v>45194</c:v>
                </c:pt>
                <c:pt idx="2445">
                  <c:v>45195</c:v>
                </c:pt>
                <c:pt idx="2446">
                  <c:v>45196</c:v>
                </c:pt>
                <c:pt idx="2447">
                  <c:v>45197</c:v>
                </c:pt>
                <c:pt idx="2448">
                  <c:v>45198</c:v>
                </c:pt>
                <c:pt idx="2449">
                  <c:v>45201</c:v>
                </c:pt>
                <c:pt idx="2450">
                  <c:v>45202</c:v>
                </c:pt>
                <c:pt idx="2451">
                  <c:v>45203</c:v>
                </c:pt>
                <c:pt idx="2452">
                  <c:v>45204</c:v>
                </c:pt>
                <c:pt idx="2453">
                  <c:v>45205</c:v>
                </c:pt>
                <c:pt idx="2454">
                  <c:v>45208</c:v>
                </c:pt>
                <c:pt idx="2455">
                  <c:v>45209</c:v>
                </c:pt>
                <c:pt idx="2456">
                  <c:v>45210</c:v>
                </c:pt>
                <c:pt idx="2457">
                  <c:v>45211</c:v>
                </c:pt>
                <c:pt idx="2458">
                  <c:v>45212</c:v>
                </c:pt>
                <c:pt idx="2459">
                  <c:v>45215</c:v>
                </c:pt>
                <c:pt idx="2460">
                  <c:v>45216</c:v>
                </c:pt>
                <c:pt idx="2461">
                  <c:v>45217</c:v>
                </c:pt>
                <c:pt idx="2462">
                  <c:v>45218</c:v>
                </c:pt>
                <c:pt idx="2463">
                  <c:v>45219</c:v>
                </c:pt>
                <c:pt idx="2464">
                  <c:v>45222</c:v>
                </c:pt>
                <c:pt idx="2465">
                  <c:v>45223</c:v>
                </c:pt>
                <c:pt idx="2466">
                  <c:v>45224</c:v>
                </c:pt>
                <c:pt idx="2467">
                  <c:v>45225</c:v>
                </c:pt>
                <c:pt idx="2468">
                  <c:v>45226</c:v>
                </c:pt>
                <c:pt idx="2469">
                  <c:v>45229</c:v>
                </c:pt>
                <c:pt idx="2470">
                  <c:v>45230</c:v>
                </c:pt>
                <c:pt idx="2471">
                  <c:v>45231</c:v>
                </c:pt>
                <c:pt idx="2472">
                  <c:v>45232</c:v>
                </c:pt>
                <c:pt idx="2473">
                  <c:v>45233</c:v>
                </c:pt>
                <c:pt idx="2474">
                  <c:v>45236</c:v>
                </c:pt>
                <c:pt idx="2475">
                  <c:v>45237</c:v>
                </c:pt>
                <c:pt idx="2476">
                  <c:v>45238</c:v>
                </c:pt>
                <c:pt idx="2477">
                  <c:v>45239</c:v>
                </c:pt>
                <c:pt idx="2478">
                  <c:v>45240</c:v>
                </c:pt>
                <c:pt idx="2479">
                  <c:v>45243</c:v>
                </c:pt>
                <c:pt idx="2480">
                  <c:v>45244</c:v>
                </c:pt>
                <c:pt idx="2481">
                  <c:v>45245</c:v>
                </c:pt>
                <c:pt idx="2482">
                  <c:v>45246</c:v>
                </c:pt>
                <c:pt idx="2483">
                  <c:v>45247</c:v>
                </c:pt>
                <c:pt idx="2484">
                  <c:v>45250</c:v>
                </c:pt>
                <c:pt idx="2485">
                  <c:v>45251</c:v>
                </c:pt>
                <c:pt idx="2486">
                  <c:v>45252</c:v>
                </c:pt>
                <c:pt idx="2487">
                  <c:v>45253</c:v>
                </c:pt>
                <c:pt idx="2488">
                  <c:v>45254</c:v>
                </c:pt>
                <c:pt idx="2489">
                  <c:v>45257</c:v>
                </c:pt>
                <c:pt idx="2490">
                  <c:v>45258</c:v>
                </c:pt>
                <c:pt idx="2491">
                  <c:v>45259</c:v>
                </c:pt>
                <c:pt idx="2492">
                  <c:v>45260</c:v>
                </c:pt>
                <c:pt idx="2493">
                  <c:v>45261</c:v>
                </c:pt>
                <c:pt idx="2494">
                  <c:v>45264</c:v>
                </c:pt>
                <c:pt idx="2495">
                  <c:v>45265</c:v>
                </c:pt>
                <c:pt idx="2496">
                  <c:v>45266</c:v>
                </c:pt>
                <c:pt idx="2497">
                  <c:v>45267</c:v>
                </c:pt>
                <c:pt idx="2498">
                  <c:v>45268</c:v>
                </c:pt>
                <c:pt idx="2499">
                  <c:v>45271</c:v>
                </c:pt>
                <c:pt idx="2500">
                  <c:v>45272</c:v>
                </c:pt>
                <c:pt idx="2501">
                  <c:v>45273</c:v>
                </c:pt>
                <c:pt idx="2502">
                  <c:v>45274</c:v>
                </c:pt>
                <c:pt idx="2503">
                  <c:v>45275</c:v>
                </c:pt>
                <c:pt idx="2504">
                  <c:v>45278</c:v>
                </c:pt>
                <c:pt idx="2505">
                  <c:v>45279</c:v>
                </c:pt>
                <c:pt idx="2506">
                  <c:v>45280</c:v>
                </c:pt>
                <c:pt idx="2507">
                  <c:v>45281</c:v>
                </c:pt>
                <c:pt idx="2508">
                  <c:v>45282</c:v>
                </c:pt>
                <c:pt idx="2509">
                  <c:v>45286</c:v>
                </c:pt>
                <c:pt idx="2510">
                  <c:v>45287</c:v>
                </c:pt>
                <c:pt idx="2511">
                  <c:v>45288</c:v>
                </c:pt>
                <c:pt idx="2512">
                  <c:v>45289</c:v>
                </c:pt>
                <c:pt idx="2513">
                  <c:v>45293</c:v>
                </c:pt>
                <c:pt idx="2514">
                  <c:v>45294</c:v>
                </c:pt>
                <c:pt idx="2515">
                  <c:v>45295</c:v>
                </c:pt>
                <c:pt idx="2516">
                  <c:v>45296</c:v>
                </c:pt>
                <c:pt idx="2517">
                  <c:v>45299</c:v>
                </c:pt>
                <c:pt idx="2518">
                  <c:v>45300</c:v>
                </c:pt>
                <c:pt idx="2519">
                  <c:v>45301</c:v>
                </c:pt>
                <c:pt idx="2520">
                  <c:v>45302</c:v>
                </c:pt>
                <c:pt idx="2521">
                  <c:v>45303</c:v>
                </c:pt>
                <c:pt idx="2522">
                  <c:v>45307</c:v>
                </c:pt>
                <c:pt idx="2523">
                  <c:v>45308</c:v>
                </c:pt>
                <c:pt idx="2524">
                  <c:v>45309</c:v>
                </c:pt>
                <c:pt idx="2525">
                  <c:v>45310</c:v>
                </c:pt>
                <c:pt idx="2526">
                  <c:v>45313</c:v>
                </c:pt>
                <c:pt idx="2527">
                  <c:v>45314</c:v>
                </c:pt>
                <c:pt idx="2528">
                  <c:v>45315</c:v>
                </c:pt>
                <c:pt idx="2529">
                  <c:v>45316</c:v>
                </c:pt>
                <c:pt idx="2530">
                  <c:v>45317</c:v>
                </c:pt>
                <c:pt idx="2531">
                  <c:v>45320</c:v>
                </c:pt>
                <c:pt idx="2532">
                  <c:v>45321</c:v>
                </c:pt>
                <c:pt idx="2533">
                  <c:v>45322</c:v>
                </c:pt>
                <c:pt idx="2534">
                  <c:v>45323</c:v>
                </c:pt>
                <c:pt idx="2535">
                  <c:v>45324</c:v>
                </c:pt>
                <c:pt idx="2536">
                  <c:v>45327</c:v>
                </c:pt>
                <c:pt idx="2537">
                  <c:v>45328</c:v>
                </c:pt>
                <c:pt idx="2538">
                  <c:v>45329</c:v>
                </c:pt>
                <c:pt idx="2539">
                  <c:v>45330</c:v>
                </c:pt>
                <c:pt idx="2540">
                  <c:v>45331</c:v>
                </c:pt>
                <c:pt idx="2541">
                  <c:v>45334</c:v>
                </c:pt>
                <c:pt idx="2542">
                  <c:v>45335</c:v>
                </c:pt>
                <c:pt idx="2543">
                  <c:v>45336</c:v>
                </c:pt>
                <c:pt idx="2544">
                  <c:v>45337</c:v>
                </c:pt>
                <c:pt idx="2545">
                  <c:v>45338</c:v>
                </c:pt>
                <c:pt idx="2546">
                  <c:v>45342</c:v>
                </c:pt>
                <c:pt idx="2547">
                  <c:v>45343</c:v>
                </c:pt>
                <c:pt idx="2548">
                  <c:v>45344</c:v>
                </c:pt>
                <c:pt idx="2549">
                  <c:v>45345</c:v>
                </c:pt>
                <c:pt idx="2550">
                  <c:v>45348</c:v>
                </c:pt>
                <c:pt idx="2551">
                  <c:v>45349</c:v>
                </c:pt>
                <c:pt idx="2552">
                  <c:v>45350</c:v>
                </c:pt>
                <c:pt idx="2553">
                  <c:v>45351</c:v>
                </c:pt>
                <c:pt idx="2554">
                  <c:v>45352</c:v>
                </c:pt>
                <c:pt idx="2555">
                  <c:v>45355</c:v>
                </c:pt>
                <c:pt idx="2556">
                  <c:v>45356</c:v>
                </c:pt>
                <c:pt idx="2557">
                  <c:v>45357</c:v>
                </c:pt>
                <c:pt idx="2558">
                  <c:v>45358</c:v>
                </c:pt>
                <c:pt idx="2559">
                  <c:v>45359</c:v>
                </c:pt>
                <c:pt idx="2560">
                  <c:v>45362</c:v>
                </c:pt>
                <c:pt idx="2561">
                  <c:v>45363</c:v>
                </c:pt>
                <c:pt idx="2562">
                  <c:v>45364</c:v>
                </c:pt>
                <c:pt idx="2563">
                  <c:v>45365</c:v>
                </c:pt>
                <c:pt idx="2564">
                  <c:v>45366</c:v>
                </c:pt>
                <c:pt idx="2565">
                  <c:v>45369</c:v>
                </c:pt>
                <c:pt idx="2566">
                  <c:v>45370</c:v>
                </c:pt>
                <c:pt idx="2567">
                  <c:v>45371</c:v>
                </c:pt>
                <c:pt idx="2568">
                  <c:v>45372</c:v>
                </c:pt>
                <c:pt idx="2569">
                  <c:v>45373</c:v>
                </c:pt>
                <c:pt idx="2570">
                  <c:v>45376</c:v>
                </c:pt>
                <c:pt idx="2571">
                  <c:v>45377</c:v>
                </c:pt>
                <c:pt idx="2572">
                  <c:v>45378</c:v>
                </c:pt>
                <c:pt idx="2573">
                  <c:v>45379</c:v>
                </c:pt>
                <c:pt idx="2574">
                  <c:v>45383</c:v>
                </c:pt>
                <c:pt idx="2575">
                  <c:v>45384</c:v>
                </c:pt>
                <c:pt idx="2576">
                  <c:v>45385</c:v>
                </c:pt>
                <c:pt idx="2577">
                  <c:v>45386</c:v>
                </c:pt>
                <c:pt idx="2578">
                  <c:v>45387</c:v>
                </c:pt>
                <c:pt idx="2579">
                  <c:v>45390</c:v>
                </c:pt>
                <c:pt idx="2580">
                  <c:v>45391</c:v>
                </c:pt>
                <c:pt idx="2581">
                  <c:v>45392</c:v>
                </c:pt>
                <c:pt idx="2582">
                  <c:v>45393</c:v>
                </c:pt>
                <c:pt idx="2583">
                  <c:v>45394</c:v>
                </c:pt>
                <c:pt idx="2584">
                  <c:v>45397</c:v>
                </c:pt>
                <c:pt idx="2585">
                  <c:v>45398</c:v>
                </c:pt>
                <c:pt idx="2586">
                  <c:v>45399</c:v>
                </c:pt>
                <c:pt idx="2587">
                  <c:v>45400</c:v>
                </c:pt>
                <c:pt idx="2588">
                  <c:v>45401</c:v>
                </c:pt>
                <c:pt idx="2589">
                  <c:v>45404</c:v>
                </c:pt>
                <c:pt idx="2590">
                  <c:v>45405</c:v>
                </c:pt>
                <c:pt idx="2591">
                  <c:v>45406</c:v>
                </c:pt>
                <c:pt idx="2592">
                  <c:v>45407</c:v>
                </c:pt>
                <c:pt idx="2593">
                  <c:v>45408</c:v>
                </c:pt>
                <c:pt idx="2594">
                  <c:v>45411</c:v>
                </c:pt>
                <c:pt idx="2595">
                  <c:v>45412</c:v>
                </c:pt>
                <c:pt idx="2596">
                  <c:v>45413</c:v>
                </c:pt>
                <c:pt idx="2597">
                  <c:v>45414</c:v>
                </c:pt>
                <c:pt idx="2598">
                  <c:v>45415</c:v>
                </c:pt>
                <c:pt idx="2599">
                  <c:v>45418</c:v>
                </c:pt>
                <c:pt idx="2600">
                  <c:v>45419</c:v>
                </c:pt>
                <c:pt idx="2601">
                  <c:v>45420</c:v>
                </c:pt>
                <c:pt idx="2602">
                  <c:v>45421</c:v>
                </c:pt>
                <c:pt idx="2603">
                  <c:v>45422</c:v>
                </c:pt>
                <c:pt idx="2604">
                  <c:v>45425</c:v>
                </c:pt>
                <c:pt idx="2605">
                  <c:v>45426</c:v>
                </c:pt>
                <c:pt idx="2606">
                  <c:v>45427</c:v>
                </c:pt>
                <c:pt idx="2607">
                  <c:v>45428</c:v>
                </c:pt>
                <c:pt idx="2608">
                  <c:v>45429</c:v>
                </c:pt>
                <c:pt idx="2609">
                  <c:v>45432</c:v>
                </c:pt>
                <c:pt idx="2610">
                  <c:v>45433</c:v>
                </c:pt>
                <c:pt idx="2611">
                  <c:v>45434</c:v>
                </c:pt>
                <c:pt idx="2612">
                  <c:v>45435</c:v>
                </c:pt>
                <c:pt idx="2613">
                  <c:v>45436</c:v>
                </c:pt>
                <c:pt idx="2614">
                  <c:v>45439</c:v>
                </c:pt>
                <c:pt idx="2615">
                  <c:v>45440</c:v>
                </c:pt>
                <c:pt idx="2616">
                  <c:v>45441</c:v>
                </c:pt>
                <c:pt idx="2617">
                  <c:v>45442</c:v>
                </c:pt>
                <c:pt idx="2618">
                  <c:v>45443</c:v>
                </c:pt>
                <c:pt idx="2619">
                  <c:v>45446</c:v>
                </c:pt>
                <c:pt idx="2620">
                  <c:v>45447</c:v>
                </c:pt>
                <c:pt idx="2621">
                  <c:v>45448</c:v>
                </c:pt>
                <c:pt idx="2622">
                  <c:v>45449</c:v>
                </c:pt>
                <c:pt idx="2623">
                  <c:v>45450</c:v>
                </c:pt>
                <c:pt idx="2624">
                  <c:v>45453</c:v>
                </c:pt>
                <c:pt idx="2625">
                  <c:v>45454</c:v>
                </c:pt>
                <c:pt idx="2626">
                  <c:v>45455</c:v>
                </c:pt>
                <c:pt idx="2627">
                  <c:v>45456</c:v>
                </c:pt>
                <c:pt idx="2628">
                  <c:v>45457</c:v>
                </c:pt>
                <c:pt idx="2629">
                  <c:v>45460</c:v>
                </c:pt>
                <c:pt idx="2630">
                  <c:v>45461</c:v>
                </c:pt>
                <c:pt idx="2631">
                  <c:v>45462</c:v>
                </c:pt>
                <c:pt idx="2632">
                  <c:v>45463</c:v>
                </c:pt>
                <c:pt idx="2633">
                  <c:v>45464</c:v>
                </c:pt>
                <c:pt idx="2634">
                  <c:v>45467</c:v>
                </c:pt>
                <c:pt idx="2635">
                  <c:v>45468</c:v>
                </c:pt>
                <c:pt idx="2636">
                  <c:v>45469</c:v>
                </c:pt>
                <c:pt idx="2637">
                  <c:v>45470</c:v>
                </c:pt>
                <c:pt idx="2638">
                  <c:v>45471</c:v>
                </c:pt>
                <c:pt idx="2639">
                  <c:v>45474</c:v>
                </c:pt>
                <c:pt idx="2640">
                  <c:v>45475</c:v>
                </c:pt>
                <c:pt idx="2641">
                  <c:v>45476</c:v>
                </c:pt>
                <c:pt idx="2642">
                  <c:v>45477</c:v>
                </c:pt>
                <c:pt idx="2643">
                  <c:v>45478</c:v>
                </c:pt>
                <c:pt idx="2644">
                  <c:v>45481</c:v>
                </c:pt>
                <c:pt idx="2645">
                  <c:v>45482</c:v>
                </c:pt>
                <c:pt idx="2646">
                  <c:v>45483</c:v>
                </c:pt>
                <c:pt idx="2647">
                  <c:v>45484</c:v>
                </c:pt>
                <c:pt idx="2648">
                  <c:v>45485</c:v>
                </c:pt>
                <c:pt idx="2649">
                  <c:v>45488</c:v>
                </c:pt>
                <c:pt idx="2650">
                  <c:v>45489</c:v>
                </c:pt>
                <c:pt idx="2651">
                  <c:v>45490</c:v>
                </c:pt>
                <c:pt idx="2652">
                  <c:v>45491</c:v>
                </c:pt>
                <c:pt idx="2653">
                  <c:v>45492</c:v>
                </c:pt>
                <c:pt idx="2654">
                  <c:v>45495</c:v>
                </c:pt>
                <c:pt idx="2655">
                  <c:v>45496</c:v>
                </c:pt>
                <c:pt idx="2656">
                  <c:v>45497</c:v>
                </c:pt>
                <c:pt idx="2657">
                  <c:v>45498</c:v>
                </c:pt>
                <c:pt idx="2658">
                  <c:v>45499</c:v>
                </c:pt>
                <c:pt idx="2659">
                  <c:v>45502</c:v>
                </c:pt>
                <c:pt idx="2660">
                  <c:v>45503</c:v>
                </c:pt>
                <c:pt idx="2661">
                  <c:v>45504</c:v>
                </c:pt>
                <c:pt idx="2662">
                  <c:v>45505</c:v>
                </c:pt>
                <c:pt idx="2663">
                  <c:v>45506</c:v>
                </c:pt>
                <c:pt idx="2664">
                  <c:v>45509</c:v>
                </c:pt>
                <c:pt idx="2665">
                  <c:v>45510</c:v>
                </c:pt>
                <c:pt idx="2666">
                  <c:v>45511</c:v>
                </c:pt>
                <c:pt idx="2667">
                  <c:v>45512</c:v>
                </c:pt>
                <c:pt idx="2668">
                  <c:v>45513</c:v>
                </c:pt>
                <c:pt idx="2669">
                  <c:v>45516</c:v>
                </c:pt>
                <c:pt idx="2670">
                  <c:v>45517</c:v>
                </c:pt>
                <c:pt idx="2671">
                  <c:v>45518</c:v>
                </c:pt>
                <c:pt idx="2672">
                  <c:v>45519</c:v>
                </c:pt>
                <c:pt idx="2673">
                  <c:v>45520</c:v>
                </c:pt>
                <c:pt idx="2674">
                  <c:v>45523</c:v>
                </c:pt>
                <c:pt idx="2675">
                  <c:v>45524</c:v>
                </c:pt>
                <c:pt idx="2676">
                  <c:v>45525</c:v>
                </c:pt>
                <c:pt idx="2677">
                  <c:v>45526</c:v>
                </c:pt>
                <c:pt idx="2678">
                  <c:v>45527</c:v>
                </c:pt>
                <c:pt idx="2679">
                  <c:v>45530</c:v>
                </c:pt>
                <c:pt idx="2680">
                  <c:v>45531</c:v>
                </c:pt>
                <c:pt idx="2681">
                  <c:v>45532</c:v>
                </c:pt>
                <c:pt idx="2682">
                  <c:v>45533</c:v>
                </c:pt>
                <c:pt idx="2683">
                  <c:v>45534</c:v>
                </c:pt>
                <c:pt idx="2684">
                  <c:v>45537</c:v>
                </c:pt>
                <c:pt idx="2685">
                  <c:v>45538</c:v>
                </c:pt>
                <c:pt idx="2686">
                  <c:v>45539</c:v>
                </c:pt>
                <c:pt idx="2687">
                  <c:v>45540</c:v>
                </c:pt>
                <c:pt idx="2688">
                  <c:v>45541</c:v>
                </c:pt>
                <c:pt idx="2689">
                  <c:v>45544</c:v>
                </c:pt>
                <c:pt idx="2690">
                  <c:v>45545</c:v>
                </c:pt>
                <c:pt idx="2691">
                  <c:v>45546</c:v>
                </c:pt>
                <c:pt idx="2692">
                  <c:v>45547</c:v>
                </c:pt>
                <c:pt idx="2693">
                  <c:v>45548</c:v>
                </c:pt>
                <c:pt idx="2694">
                  <c:v>45551</c:v>
                </c:pt>
                <c:pt idx="2695">
                  <c:v>45552</c:v>
                </c:pt>
                <c:pt idx="2696">
                  <c:v>45553</c:v>
                </c:pt>
                <c:pt idx="2697">
                  <c:v>45554</c:v>
                </c:pt>
                <c:pt idx="2698">
                  <c:v>45555</c:v>
                </c:pt>
                <c:pt idx="2699">
                  <c:v>45558</c:v>
                </c:pt>
                <c:pt idx="2700">
                  <c:v>45559</c:v>
                </c:pt>
                <c:pt idx="2701">
                  <c:v>45560</c:v>
                </c:pt>
                <c:pt idx="2702">
                  <c:v>45561</c:v>
                </c:pt>
                <c:pt idx="2703">
                  <c:v>45562</c:v>
                </c:pt>
                <c:pt idx="2704">
                  <c:v>45565</c:v>
                </c:pt>
                <c:pt idx="2705">
                  <c:v>45566</c:v>
                </c:pt>
                <c:pt idx="2706">
                  <c:v>45567</c:v>
                </c:pt>
                <c:pt idx="2707">
                  <c:v>45568</c:v>
                </c:pt>
                <c:pt idx="2708">
                  <c:v>45569</c:v>
                </c:pt>
                <c:pt idx="2709">
                  <c:v>45572</c:v>
                </c:pt>
                <c:pt idx="2710">
                  <c:v>45573</c:v>
                </c:pt>
                <c:pt idx="2711">
                  <c:v>45574</c:v>
                </c:pt>
                <c:pt idx="2712">
                  <c:v>45575</c:v>
                </c:pt>
                <c:pt idx="2713">
                  <c:v>45576</c:v>
                </c:pt>
                <c:pt idx="2714">
                  <c:v>45579</c:v>
                </c:pt>
                <c:pt idx="2715">
                  <c:v>45580</c:v>
                </c:pt>
                <c:pt idx="2716">
                  <c:v>45581</c:v>
                </c:pt>
                <c:pt idx="2717">
                  <c:v>45582</c:v>
                </c:pt>
                <c:pt idx="2718">
                  <c:v>45583</c:v>
                </c:pt>
                <c:pt idx="2719">
                  <c:v>45586</c:v>
                </c:pt>
                <c:pt idx="2720">
                  <c:v>45587</c:v>
                </c:pt>
                <c:pt idx="2721">
                  <c:v>45588</c:v>
                </c:pt>
                <c:pt idx="2722">
                  <c:v>45589</c:v>
                </c:pt>
                <c:pt idx="2723">
                  <c:v>45590</c:v>
                </c:pt>
                <c:pt idx="2724">
                  <c:v>45593</c:v>
                </c:pt>
                <c:pt idx="2725">
                  <c:v>45594</c:v>
                </c:pt>
                <c:pt idx="2726">
                  <c:v>45595</c:v>
                </c:pt>
                <c:pt idx="2727">
                  <c:v>45596</c:v>
                </c:pt>
                <c:pt idx="2728">
                  <c:v>45597</c:v>
                </c:pt>
                <c:pt idx="2729">
                  <c:v>45600</c:v>
                </c:pt>
                <c:pt idx="2730">
                  <c:v>45601</c:v>
                </c:pt>
                <c:pt idx="2731">
                  <c:v>45602</c:v>
                </c:pt>
                <c:pt idx="2732">
                  <c:v>45603</c:v>
                </c:pt>
                <c:pt idx="2733">
                  <c:v>45604</c:v>
                </c:pt>
                <c:pt idx="2734">
                  <c:v>45607</c:v>
                </c:pt>
                <c:pt idx="2735">
                  <c:v>45608</c:v>
                </c:pt>
                <c:pt idx="2736">
                  <c:v>45609</c:v>
                </c:pt>
                <c:pt idx="2737">
                  <c:v>45610</c:v>
                </c:pt>
                <c:pt idx="2738">
                  <c:v>45611</c:v>
                </c:pt>
                <c:pt idx="2739">
                  <c:v>45614</c:v>
                </c:pt>
                <c:pt idx="2740">
                  <c:v>45615</c:v>
                </c:pt>
                <c:pt idx="2741">
                  <c:v>45616</c:v>
                </c:pt>
                <c:pt idx="2742">
                  <c:v>45617</c:v>
                </c:pt>
                <c:pt idx="2743">
                  <c:v>45618</c:v>
                </c:pt>
                <c:pt idx="2744">
                  <c:v>45621</c:v>
                </c:pt>
                <c:pt idx="2745">
                  <c:v>45622</c:v>
                </c:pt>
                <c:pt idx="2746">
                  <c:v>45623</c:v>
                </c:pt>
                <c:pt idx="2747">
                  <c:v>45624</c:v>
                </c:pt>
                <c:pt idx="2748">
                  <c:v>45625</c:v>
                </c:pt>
                <c:pt idx="2749">
                  <c:v>45628</c:v>
                </c:pt>
                <c:pt idx="2750">
                  <c:v>45629</c:v>
                </c:pt>
                <c:pt idx="2751">
                  <c:v>45630</c:v>
                </c:pt>
                <c:pt idx="2752">
                  <c:v>45631</c:v>
                </c:pt>
                <c:pt idx="2753">
                  <c:v>45632</c:v>
                </c:pt>
                <c:pt idx="2754">
                  <c:v>45635</c:v>
                </c:pt>
                <c:pt idx="2755">
                  <c:v>45636</c:v>
                </c:pt>
                <c:pt idx="2756">
                  <c:v>45637</c:v>
                </c:pt>
                <c:pt idx="2757">
                  <c:v>45638</c:v>
                </c:pt>
                <c:pt idx="2758">
                  <c:v>45639</c:v>
                </c:pt>
                <c:pt idx="2759">
                  <c:v>45642</c:v>
                </c:pt>
                <c:pt idx="2760">
                  <c:v>45643</c:v>
                </c:pt>
                <c:pt idx="2761">
                  <c:v>45644</c:v>
                </c:pt>
                <c:pt idx="2762">
                  <c:v>45645</c:v>
                </c:pt>
                <c:pt idx="2763">
                  <c:v>45646</c:v>
                </c:pt>
                <c:pt idx="2764">
                  <c:v>45649</c:v>
                </c:pt>
                <c:pt idx="2765">
                  <c:v>45650</c:v>
                </c:pt>
                <c:pt idx="2766">
                  <c:v>45651</c:v>
                </c:pt>
                <c:pt idx="2767">
                  <c:v>45652</c:v>
                </c:pt>
                <c:pt idx="2768">
                  <c:v>45653</c:v>
                </c:pt>
                <c:pt idx="2769">
                  <c:v>45656</c:v>
                </c:pt>
                <c:pt idx="2770">
                  <c:v>45657</c:v>
                </c:pt>
                <c:pt idx="2771">
                  <c:v>45658</c:v>
                </c:pt>
                <c:pt idx="2772">
                  <c:v>45659</c:v>
                </c:pt>
                <c:pt idx="2773">
                  <c:v>45660</c:v>
                </c:pt>
                <c:pt idx="2774">
                  <c:v>45663</c:v>
                </c:pt>
                <c:pt idx="2775">
                  <c:v>45664</c:v>
                </c:pt>
                <c:pt idx="2776">
                  <c:v>45665</c:v>
                </c:pt>
                <c:pt idx="2777">
                  <c:v>45666</c:v>
                </c:pt>
                <c:pt idx="2778">
                  <c:v>45667</c:v>
                </c:pt>
                <c:pt idx="2779">
                  <c:v>45670</c:v>
                </c:pt>
                <c:pt idx="2780">
                  <c:v>45671</c:v>
                </c:pt>
                <c:pt idx="2781">
                  <c:v>45672</c:v>
                </c:pt>
                <c:pt idx="2782">
                  <c:v>45673</c:v>
                </c:pt>
                <c:pt idx="2783">
                  <c:v>45674</c:v>
                </c:pt>
                <c:pt idx="2784">
                  <c:v>45677</c:v>
                </c:pt>
                <c:pt idx="2785">
                  <c:v>45678</c:v>
                </c:pt>
                <c:pt idx="2786">
                  <c:v>45679</c:v>
                </c:pt>
                <c:pt idx="2787">
                  <c:v>45680</c:v>
                </c:pt>
                <c:pt idx="2788">
                  <c:v>45681</c:v>
                </c:pt>
                <c:pt idx="2789">
                  <c:v>45684</c:v>
                </c:pt>
                <c:pt idx="2790">
                  <c:v>45685</c:v>
                </c:pt>
                <c:pt idx="2791">
                  <c:v>45686</c:v>
                </c:pt>
                <c:pt idx="2792">
                  <c:v>45687</c:v>
                </c:pt>
                <c:pt idx="2793">
                  <c:v>45688</c:v>
                </c:pt>
                <c:pt idx="2794">
                  <c:v>45691</c:v>
                </c:pt>
                <c:pt idx="2795">
                  <c:v>45692</c:v>
                </c:pt>
                <c:pt idx="2796">
                  <c:v>45693</c:v>
                </c:pt>
                <c:pt idx="2797">
                  <c:v>45694</c:v>
                </c:pt>
                <c:pt idx="2798">
                  <c:v>45695</c:v>
                </c:pt>
                <c:pt idx="2799">
                  <c:v>45698</c:v>
                </c:pt>
                <c:pt idx="2800">
                  <c:v>45699</c:v>
                </c:pt>
                <c:pt idx="2801">
                  <c:v>45700</c:v>
                </c:pt>
                <c:pt idx="2802">
                  <c:v>45701</c:v>
                </c:pt>
                <c:pt idx="2803">
                  <c:v>45702</c:v>
                </c:pt>
                <c:pt idx="2804">
                  <c:v>45705</c:v>
                </c:pt>
                <c:pt idx="2805">
                  <c:v>45706</c:v>
                </c:pt>
                <c:pt idx="2806">
                  <c:v>45707</c:v>
                </c:pt>
                <c:pt idx="2807">
                  <c:v>45708</c:v>
                </c:pt>
                <c:pt idx="2808">
                  <c:v>45709</c:v>
                </c:pt>
                <c:pt idx="2809">
                  <c:v>45712</c:v>
                </c:pt>
                <c:pt idx="2810">
                  <c:v>45713</c:v>
                </c:pt>
                <c:pt idx="2811">
                  <c:v>45714</c:v>
                </c:pt>
                <c:pt idx="2812">
                  <c:v>45715</c:v>
                </c:pt>
                <c:pt idx="2813">
                  <c:v>45716</c:v>
                </c:pt>
                <c:pt idx="2814">
                  <c:v>45719</c:v>
                </c:pt>
                <c:pt idx="2815">
                  <c:v>45720</c:v>
                </c:pt>
                <c:pt idx="2816">
                  <c:v>45721</c:v>
                </c:pt>
                <c:pt idx="2817">
                  <c:v>45722</c:v>
                </c:pt>
                <c:pt idx="2818">
                  <c:v>45723</c:v>
                </c:pt>
                <c:pt idx="2819">
                  <c:v>45726</c:v>
                </c:pt>
                <c:pt idx="2820">
                  <c:v>45727</c:v>
                </c:pt>
                <c:pt idx="2821">
                  <c:v>45728</c:v>
                </c:pt>
                <c:pt idx="2822">
                  <c:v>45729</c:v>
                </c:pt>
                <c:pt idx="2823">
                  <c:v>45730</c:v>
                </c:pt>
                <c:pt idx="2824">
                  <c:v>45733</c:v>
                </c:pt>
                <c:pt idx="2825">
                  <c:v>45734</c:v>
                </c:pt>
                <c:pt idx="2826">
                  <c:v>45735</c:v>
                </c:pt>
                <c:pt idx="2827">
                  <c:v>45736</c:v>
                </c:pt>
                <c:pt idx="2828">
                  <c:v>45737</c:v>
                </c:pt>
                <c:pt idx="2829">
                  <c:v>45740</c:v>
                </c:pt>
                <c:pt idx="2830">
                  <c:v>45741</c:v>
                </c:pt>
                <c:pt idx="2831">
                  <c:v>45742</c:v>
                </c:pt>
                <c:pt idx="2832">
                  <c:v>45743</c:v>
                </c:pt>
                <c:pt idx="2833">
                  <c:v>45744</c:v>
                </c:pt>
                <c:pt idx="2834">
                  <c:v>45747</c:v>
                </c:pt>
                <c:pt idx="2835">
                  <c:v>45748</c:v>
                </c:pt>
                <c:pt idx="2836">
                  <c:v>45749</c:v>
                </c:pt>
                <c:pt idx="2837">
                  <c:v>45750</c:v>
                </c:pt>
                <c:pt idx="2838">
                  <c:v>45751</c:v>
                </c:pt>
                <c:pt idx="2839">
                  <c:v>45754</c:v>
                </c:pt>
                <c:pt idx="2840">
                  <c:v>45755</c:v>
                </c:pt>
                <c:pt idx="2841">
                  <c:v>45756</c:v>
                </c:pt>
                <c:pt idx="2842">
                  <c:v>45757</c:v>
                </c:pt>
                <c:pt idx="2843">
                  <c:v>45758</c:v>
                </c:pt>
                <c:pt idx="2844">
                  <c:v>45761</c:v>
                </c:pt>
                <c:pt idx="2845">
                  <c:v>45762</c:v>
                </c:pt>
                <c:pt idx="2846">
                  <c:v>45763</c:v>
                </c:pt>
                <c:pt idx="2847">
                  <c:v>45764</c:v>
                </c:pt>
                <c:pt idx="2848">
                  <c:v>45765</c:v>
                </c:pt>
                <c:pt idx="2849">
                  <c:v>45768</c:v>
                </c:pt>
                <c:pt idx="2850">
                  <c:v>45769</c:v>
                </c:pt>
                <c:pt idx="2851">
                  <c:v>45770</c:v>
                </c:pt>
                <c:pt idx="2852">
                  <c:v>45771</c:v>
                </c:pt>
                <c:pt idx="2853">
                  <c:v>45772</c:v>
                </c:pt>
                <c:pt idx="2854">
                  <c:v>45775</c:v>
                </c:pt>
                <c:pt idx="2855">
                  <c:v>45776</c:v>
                </c:pt>
                <c:pt idx="2856">
                  <c:v>45777</c:v>
                </c:pt>
                <c:pt idx="2857">
                  <c:v>45778</c:v>
                </c:pt>
                <c:pt idx="2858">
                  <c:v>45779</c:v>
                </c:pt>
                <c:pt idx="2859">
                  <c:v>45782</c:v>
                </c:pt>
                <c:pt idx="2860">
                  <c:v>45783</c:v>
                </c:pt>
                <c:pt idx="2861">
                  <c:v>45784</c:v>
                </c:pt>
                <c:pt idx="2862">
                  <c:v>45785</c:v>
                </c:pt>
                <c:pt idx="2863">
                  <c:v>45786</c:v>
                </c:pt>
                <c:pt idx="2864">
                  <c:v>45789</c:v>
                </c:pt>
                <c:pt idx="2865">
                  <c:v>45790</c:v>
                </c:pt>
                <c:pt idx="2866">
                  <c:v>45791</c:v>
                </c:pt>
                <c:pt idx="2867">
                  <c:v>45792</c:v>
                </c:pt>
                <c:pt idx="2868">
                  <c:v>45793</c:v>
                </c:pt>
                <c:pt idx="2869">
                  <c:v>45796</c:v>
                </c:pt>
                <c:pt idx="2870">
                  <c:v>45797</c:v>
                </c:pt>
                <c:pt idx="2871">
                  <c:v>45798</c:v>
                </c:pt>
                <c:pt idx="2872">
                  <c:v>45799</c:v>
                </c:pt>
                <c:pt idx="2873">
                  <c:v>45800</c:v>
                </c:pt>
                <c:pt idx="2874">
                  <c:v>45803</c:v>
                </c:pt>
                <c:pt idx="2875">
                  <c:v>45804</c:v>
                </c:pt>
                <c:pt idx="2876">
                  <c:v>45805</c:v>
                </c:pt>
                <c:pt idx="2877">
                  <c:v>45806</c:v>
                </c:pt>
                <c:pt idx="2878">
                  <c:v>45807</c:v>
                </c:pt>
                <c:pt idx="2879">
                  <c:v>45810</c:v>
                </c:pt>
                <c:pt idx="2880">
                  <c:v>45811</c:v>
                </c:pt>
                <c:pt idx="2881">
                  <c:v>45812</c:v>
                </c:pt>
                <c:pt idx="2882">
                  <c:v>45813</c:v>
                </c:pt>
                <c:pt idx="2883">
                  <c:v>45814</c:v>
                </c:pt>
                <c:pt idx="2884">
                  <c:v>45817</c:v>
                </c:pt>
                <c:pt idx="2885">
                  <c:v>45818</c:v>
                </c:pt>
                <c:pt idx="2886">
                  <c:v>45819</c:v>
                </c:pt>
                <c:pt idx="2887">
                  <c:v>45820</c:v>
                </c:pt>
                <c:pt idx="2888">
                  <c:v>45821</c:v>
                </c:pt>
                <c:pt idx="2889">
                  <c:v>45824</c:v>
                </c:pt>
                <c:pt idx="2890">
                  <c:v>45825</c:v>
                </c:pt>
                <c:pt idx="2891">
                  <c:v>45826</c:v>
                </c:pt>
                <c:pt idx="2892">
                  <c:v>45827</c:v>
                </c:pt>
                <c:pt idx="2893">
                  <c:v>45828</c:v>
                </c:pt>
                <c:pt idx="2894">
                  <c:v>45831</c:v>
                </c:pt>
                <c:pt idx="2895">
                  <c:v>45832</c:v>
                </c:pt>
                <c:pt idx="2896">
                  <c:v>45833</c:v>
                </c:pt>
                <c:pt idx="2897">
                  <c:v>45834</c:v>
                </c:pt>
                <c:pt idx="2898">
                  <c:v>45835</c:v>
                </c:pt>
                <c:pt idx="2899">
                  <c:v>45838</c:v>
                </c:pt>
                <c:pt idx="2900">
                  <c:v>45839</c:v>
                </c:pt>
                <c:pt idx="2901">
                  <c:v>45840</c:v>
                </c:pt>
                <c:pt idx="2902">
                  <c:v>45841</c:v>
                </c:pt>
                <c:pt idx="2903">
                  <c:v>45842</c:v>
                </c:pt>
                <c:pt idx="2904">
                  <c:v>45845</c:v>
                </c:pt>
                <c:pt idx="2905">
                  <c:v>45846</c:v>
                </c:pt>
                <c:pt idx="2906">
                  <c:v>45847</c:v>
                </c:pt>
                <c:pt idx="2907">
                  <c:v>45848</c:v>
                </c:pt>
                <c:pt idx="2908">
                  <c:v>45849</c:v>
                </c:pt>
                <c:pt idx="2909">
                  <c:v>45852</c:v>
                </c:pt>
                <c:pt idx="2910">
                  <c:v>45853</c:v>
                </c:pt>
                <c:pt idx="2911">
                  <c:v>45854</c:v>
                </c:pt>
                <c:pt idx="2912">
                  <c:v>45855</c:v>
                </c:pt>
                <c:pt idx="2913">
                  <c:v>45856</c:v>
                </c:pt>
                <c:pt idx="2914">
                  <c:v>45859</c:v>
                </c:pt>
                <c:pt idx="2915">
                  <c:v>45860</c:v>
                </c:pt>
                <c:pt idx="2916">
                  <c:v>45861</c:v>
                </c:pt>
                <c:pt idx="2917">
                  <c:v>45862</c:v>
                </c:pt>
                <c:pt idx="2918">
                  <c:v>45863</c:v>
                </c:pt>
                <c:pt idx="2919">
                  <c:v>45866</c:v>
                </c:pt>
                <c:pt idx="2920">
                  <c:v>45867</c:v>
                </c:pt>
                <c:pt idx="2921">
                  <c:v>45868</c:v>
                </c:pt>
                <c:pt idx="2922">
                  <c:v>45869</c:v>
                </c:pt>
                <c:pt idx="2923">
                  <c:v>45870</c:v>
                </c:pt>
                <c:pt idx="2924">
                  <c:v>45873</c:v>
                </c:pt>
                <c:pt idx="2925">
                  <c:v>45874</c:v>
                </c:pt>
                <c:pt idx="2926">
                  <c:v>45875</c:v>
                </c:pt>
                <c:pt idx="2927">
                  <c:v>45876</c:v>
                </c:pt>
                <c:pt idx="2928">
                  <c:v>45877</c:v>
                </c:pt>
                <c:pt idx="2929">
                  <c:v>45880</c:v>
                </c:pt>
                <c:pt idx="2930">
                  <c:v>45881</c:v>
                </c:pt>
                <c:pt idx="2931">
                  <c:v>45882</c:v>
                </c:pt>
                <c:pt idx="2932">
                  <c:v>45883</c:v>
                </c:pt>
                <c:pt idx="2933">
                  <c:v>45884</c:v>
                </c:pt>
                <c:pt idx="2934">
                  <c:v>45887</c:v>
                </c:pt>
                <c:pt idx="2935">
                  <c:v>45888</c:v>
                </c:pt>
                <c:pt idx="2936">
                  <c:v>45889</c:v>
                </c:pt>
                <c:pt idx="2937">
                  <c:v>45890</c:v>
                </c:pt>
                <c:pt idx="2938">
                  <c:v>45891</c:v>
                </c:pt>
                <c:pt idx="2939">
                  <c:v>45894</c:v>
                </c:pt>
                <c:pt idx="2940">
                  <c:v>45895</c:v>
                </c:pt>
                <c:pt idx="2941">
                  <c:v>45896</c:v>
                </c:pt>
                <c:pt idx="2942">
                  <c:v>45897</c:v>
                </c:pt>
                <c:pt idx="2943">
                  <c:v>45898</c:v>
                </c:pt>
                <c:pt idx="2944">
                  <c:v>45901</c:v>
                </c:pt>
                <c:pt idx="2945">
                  <c:v>45902</c:v>
                </c:pt>
                <c:pt idx="2946">
                  <c:v>45903</c:v>
                </c:pt>
                <c:pt idx="2947">
                  <c:v>45904</c:v>
                </c:pt>
                <c:pt idx="2948">
                  <c:v>45905</c:v>
                </c:pt>
                <c:pt idx="2949">
                  <c:v>45908</c:v>
                </c:pt>
                <c:pt idx="2950">
                  <c:v>45909</c:v>
                </c:pt>
                <c:pt idx="2951">
                  <c:v>45910</c:v>
                </c:pt>
                <c:pt idx="2952">
                  <c:v>45911</c:v>
                </c:pt>
                <c:pt idx="2953">
                  <c:v>45912</c:v>
                </c:pt>
                <c:pt idx="2954">
                  <c:v>45915</c:v>
                </c:pt>
                <c:pt idx="2955">
                  <c:v>45916</c:v>
                </c:pt>
                <c:pt idx="2956">
                  <c:v>45917</c:v>
                </c:pt>
                <c:pt idx="2957">
                  <c:v>45918</c:v>
                </c:pt>
                <c:pt idx="2958">
                  <c:v>45919</c:v>
                </c:pt>
                <c:pt idx="2959">
                  <c:v>45922</c:v>
                </c:pt>
                <c:pt idx="2960">
                  <c:v>45923</c:v>
                </c:pt>
                <c:pt idx="2961">
                  <c:v>45924</c:v>
                </c:pt>
                <c:pt idx="2962">
                  <c:v>45925</c:v>
                </c:pt>
                <c:pt idx="2963">
                  <c:v>45926</c:v>
                </c:pt>
                <c:pt idx="2964">
                  <c:v>45929</c:v>
                </c:pt>
                <c:pt idx="2965">
                  <c:v>45930</c:v>
                </c:pt>
                <c:pt idx="2966">
                  <c:v>45931</c:v>
                </c:pt>
                <c:pt idx="2967">
                  <c:v>45932</c:v>
                </c:pt>
                <c:pt idx="2968">
                  <c:v>45933</c:v>
                </c:pt>
                <c:pt idx="2969">
                  <c:v>45936</c:v>
                </c:pt>
                <c:pt idx="2970">
                  <c:v>45937</c:v>
                </c:pt>
                <c:pt idx="2971">
                  <c:v>45938</c:v>
                </c:pt>
                <c:pt idx="2972">
                  <c:v>45939</c:v>
                </c:pt>
                <c:pt idx="2973">
                  <c:v>45940</c:v>
                </c:pt>
                <c:pt idx="2974">
                  <c:v>45943</c:v>
                </c:pt>
                <c:pt idx="2975">
                  <c:v>45944</c:v>
                </c:pt>
                <c:pt idx="2976">
                  <c:v>45945</c:v>
                </c:pt>
                <c:pt idx="2977">
                  <c:v>45946</c:v>
                </c:pt>
                <c:pt idx="2978">
                  <c:v>45947</c:v>
                </c:pt>
                <c:pt idx="2979">
                  <c:v>45950</c:v>
                </c:pt>
                <c:pt idx="2980">
                  <c:v>45951</c:v>
                </c:pt>
                <c:pt idx="2981">
                  <c:v>45952</c:v>
                </c:pt>
                <c:pt idx="2982">
                  <c:v>45953</c:v>
                </c:pt>
                <c:pt idx="2983">
                  <c:v>45954</c:v>
                </c:pt>
                <c:pt idx="2984">
                  <c:v>45957</c:v>
                </c:pt>
                <c:pt idx="2985">
                  <c:v>45958</c:v>
                </c:pt>
                <c:pt idx="2986">
                  <c:v>45959</c:v>
                </c:pt>
                <c:pt idx="2987">
                  <c:v>45960</c:v>
                </c:pt>
                <c:pt idx="2988">
                  <c:v>45961</c:v>
                </c:pt>
                <c:pt idx="2989">
                  <c:v>45964</c:v>
                </c:pt>
                <c:pt idx="2990">
                  <c:v>45965</c:v>
                </c:pt>
                <c:pt idx="2991">
                  <c:v>45966</c:v>
                </c:pt>
                <c:pt idx="2992">
                  <c:v>45967</c:v>
                </c:pt>
                <c:pt idx="2993">
                  <c:v>45968</c:v>
                </c:pt>
                <c:pt idx="2994">
                  <c:v>45971</c:v>
                </c:pt>
                <c:pt idx="2995">
                  <c:v>45972</c:v>
                </c:pt>
                <c:pt idx="2996">
                  <c:v>45973</c:v>
                </c:pt>
                <c:pt idx="2997">
                  <c:v>45974</c:v>
                </c:pt>
                <c:pt idx="2998">
                  <c:v>45975</c:v>
                </c:pt>
                <c:pt idx="2999">
                  <c:v>45978</c:v>
                </c:pt>
                <c:pt idx="3000">
                  <c:v>45979</c:v>
                </c:pt>
                <c:pt idx="3001">
                  <c:v>45980</c:v>
                </c:pt>
                <c:pt idx="3002">
                  <c:v>45981</c:v>
                </c:pt>
                <c:pt idx="3003">
                  <c:v>45982</c:v>
                </c:pt>
                <c:pt idx="3004">
                  <c:v>45985</c:v>
                </c:pt>
                <c:pt idx="3005">
                  <c:v>45986</c:v>
                </c:pt>
                <c:pt idx="3006">
                  <c:v>45987</c:v>
                </c:pt>
                <c:pt idx="3007">
                  <c:v>45988</c:v>
                </c:pt>
                <c:pt idx="3008">
                  <c:v>45989</c:v>
                </c:pt>
                <c:pt idx="3009">
                  <c:v>45992</c:v>
                </c:pt>
                <c:pt idx="3010">
                  <c:v>45993</c:v>
                </c:pt>
                <c:pt idx="3011">
                  <c:v>45994</c:v>
                </c:pt>
                <c:pt idx="3012">
                  <c:v>45995</c:v>
                </c:pt>
                <c:pt idx="3013">
                  <c:v>45996</c:v>
                </c:pt>
                <c:pt idx="3014">
                  <c:v>45999</c:v>
                </c:pt>
                <c:pt idx="3015">
                  <c:v>46000</c:v>
                </c:pt>
                <c:pt idx="3016">
                  <c:v>46001</c:v>
                </c:pt>
                <c:pt idx="3017">
                  <c:v>46002</c:v>
                </c:pt>
                <c:pt idx="3018">
                  <c:v>46003</c:v>
                </c:pt>
                <c:pt idx="3019">
                  <c:v>46006</c:v>
                </c:pt>
                <c:pt idx="3020">
                  <c:v>46007</c:v>
                </c:pt>
                <c:pt idx="3021">
                  <c:v>46008</c:v>
                </c:pt>
                <c:pt idx="3022">
                  <c:v>46009</c:v>
                </c:pt>
                <c:pt idx="3023">
                  <c:v>46010</c:v>
                </c:pt>
                <c:pt idx="3024">
                  <c:v>46013</c:v>
                </c:pt>
                <c:pt idx="3025">
                  <c:v>46014</c:v>
                </c:pt>
                <c:pt idx="3026">
                  <c:v>46015</c:v>
                </c:pt>
                <c:pt idx="3027">
                  <c:v>46016</c:v>
                </c:pt>
                <c:pt idx="3028">
                  <c:v>46017</c:v>
                </c:pt>
                <c:pt idx="3029">
                  <c:v>46020</c:v>
                </c:pt>
                <c:pt idx="3030">
                  <c:v>46021</c:v>
                </c:pt>
              </c:numCache>
            </c:numRef>
          </c:cat>
          <c:val>
            <c:numRef>
              <c:f>Approach2!$E$4:$E$2516</c:f>
              <c:numCache>
                <c:formatCode>General</c:formatCode>
                <c:ptCount val="2513"/>
                <c:pt idx="0">
                  <c:v>95.44</c:v>
                </c:pt>
                <c:pt idx="1">
                  <c:v>93.96</c:v>
                </c:pt>
                <c:pt idx="2">
                  <c:v>93.43</c:v>
                </c:pt>
                <c:pt idx="3">
                  <c:v>93.67</c:v>
                </c:pt>
                <c:pt idx="4">
                  <c:v>92.33</c:v>
                </c:pt>
                <c:pt idx="5">
                  <c:v>91.66</c:v>
                </c:pt>
                <c:pt idx="6">
                  <c:v>92.72</c:v>
                </c:pt>
                <c:pt idx="7">
                  <c:v>91.8</c:v>
                </c:pt>
                <c:pt idx="8">
                  <c:v>92.59</c:v>
                </c:pt>
                <c:pt idx="9">
                  <c:v>94.17</c:v>
                </c:pt>
                <c:pt idx="10">
                  <c:v>93.96</c:v>
                </c:pt>
                <c:pt idx="11">
                  <c:v>94.37</c:v>
                </c:pt>
                <c:pt idx="12">
                  <c:v>94.99</c:v>
                </c:pt>
                <c:pt idx="13">
                  <c:v>96.73</c:v>
                </c:pt>
                <c:pt idx="14">
                  <c:v>97.32</c:v>
                </c:pt>
                <c:pt idx="15">
                  <c:v>96.64</c:v>
                </c:pt>
                <c:pt idx="16">
                  <c:v>95.72</c:v>
                </c:pt>
                <c:pt idx="17">
                  <c:v>97.41</c:v>
                </c:pt>
                <c:pt idx="18">
                  <c:v>97.36</c:v>
                </c:pt>
                <c:pt idx="19">
                  <c:v>98.23</c:v>
                </c:pt>
                <c:pt idx="20">
                  <c:v>97.49</c:v>
                </c:pt>
                <c:pt idx="21">
                  <c:v>96.43</c:v>
                </c:pt>
                <c:pt idx="22">
                  <c:v>97.19</c:v>
                </c:pt>
                <c:pt idx="23">
                  <c:v>97.38</c:v>
                </c:pt>
                <c:pt idx="24">
                  <c:v>97.84</c:v>
                </c:pt>
                <c:pt idx="25">
                  <c:v>99.88</c:v>
                </c:pt>
                <c:pt idx="26">
                  <c:v>100.06</c:v>
                </c:pt>
                <c:pt idx="27">
                  <c:v>99.94</c:v>
                </c:pt>
                <c:pt idx="28">
                  <c:v>100.37</c:v>
                </c:pt>
                <c:pt idx="29">
                  <c:v>100.35</c:v>
                </c:pt>
                <c:pt idx="30">
                  <c:v>100.3</c:v>
                </c:pt>
                <c:pt idx="31">
                  <c:v>102.43</c:v>
                </c:pt>
                <c:pt idx="32">
                  <c:v>103.31</c:v>
                </c:pt>
                <c:pt idx="33">
                  <c:v>102.92</c:v>
                </c:pt>
                <c:pt idx="34">
                  <c:v>102.2</c:v>
                </c:pt>
                <c:pt idx="35">
                  <c:v>102.82</c:v>
                </c:pt>
                <c:pt idx="36">
                  <c:v>101.83</c:v>
                </c:pt>
                <c:pt idx="37">
                  <c:v>102.59</c:v>
                </c:pt>
                <c:pt idx="38">
                  <c:v>102.4</c:v>
                </c:pt>
                <c:pt idx="39">
                  <c:v>102.59</c:v>
                </c:pt>
                <c:pt idx="40">
                  <c:v>104.92</c:v>
                </c:pt>
                <c:pt idx="41">
                  <c:v>103.33</c:v>
                </c:pt>
                <c:pt idx="42">
                  <c:v>101.45</c:v>
                </c:pt>
                <c:pt idx="43">
                  <c:v>101.56</c:v>
                </c:pt>
                <c:pt idx="44">
                  <c:v>102.58</c:v>
                </c:pt>
                <c:pt idx="45">
                  <c:v>101.12</c:v>
                </c:pt>
                <c:pt idx="46">
                  <c:v>100.03</c:v>
                </c:pt>
                <c:pt idx="47">
                  <c:v>97.99</c:v>
                </c:pt>
                <c:pt idx="48">
                  <c:v>98.2</c:v>
                </c:pt>
                <c:pt idx="49">
                  <c:v>98.89</c:v>
                </c:pt>
                <c:pt idx="50">
                  <c:v>98.08</c:v>
                </c:pt>
                <c:pt idx="51">
                  <c:v>99.7</c:v>
                </c:pt>
                <c:pt idx="52">
                  <c:v>100.37</c:v>
                </c:pt>
                <c:pt idx="53">
                  <c:v>99.43</c:v>
                </c:pt>
                <c:pt idx="54">
                  <c:v>99.46</c:v>
                </c:pt>
                <c:pt idx="55">
                  <c:v>99.6</c:v>
                </c:pt>
                <c:pt idx="56">
                  <c:v>99.19</c:v>
                </c:pt>
                <c:pt idx="57">
                  <c:v>100.26</c:v>
                </c:pt>
                <c:pt idx="58">
                  <c:v>101.28</c:v>
                </c:pt>
                <c:pt idx="59">
                  <c:v>101.67</c:v>
                </c:pt>
                <c:pt idx="60">
                  <c:v>101.58</c:v>
                </c:pt>
                <c:pt idx="61">
                  <c:v>99.74</c:v>
                </c:pt>
                <c:pt idx="62">
                  <c:v>99.62</c:v>
                </c:pt>
                <c:pt idx="63">
                  <c:v>100.29</c:v>
                </c:pt>
                <c:pt idx="64">
                  <c:v>101.14</c:v>
                </c:pt>
                <c:pt idx="65">
                  <c:v>100.44</c:v>
                </c:pt>
                <c:pt idx="66">
                  <c:v>102.56</c:v>
                </c:pt>
                <c:pt idx="67">
                  <c:v>103.6</c:v>
                </c:pt>
                <c:pt idx="68">
                  <c:v>103.4</c:v>
                </c:pt>
                <c:pt idx="69">
                  <c:v>103.74</c:v>
                </c:pt>
                <c:pt idx="70">
                  <c:v>104.05</c:v>
                </c:pt>
                <c:pt idx="71">
                  <c:v>103.75</c:v>
                </c:pt>
                <c:pt idx="72">
                  <c:v>103.76</c:v>
                </c:pt>
                <c:pt idx="73">
                  <c:v>104.3</c:v>
                </c:pt>
                <c:pt idx="74">
                  <c:v>104.37</c:v>
                </c:pt>
                <c:pt idx="75">
                  <c:v>102.13</c:v>
                </c:pt>
                <c:pt idx="76">
                  <c:v>101.44</c:v>
                </c:pt>
                <c:pt idx="77">
                  <c:v>101.94</c:v>
                </c:pt>
                <c:pt idx="78">
                  <c:v>100.6</c:v>
                </c:pt>
                <c:pt idx="79">
                  <c:v>100.84</c:v>
                </c:pt>
                <c:pt idx="80">
                  <c:v>101.28</c:v>
                </c:pt>
                <c:pt idx="81">
                  <c:v>99.74</c:v>
                </c:pt>
                <c:pt idx="82">
                  <c:v>99.42</c:v>
                </c:pt>
                <c:pt idx="83">
                  <c:v>99.76</c:v>
                </c:pt>
                <c:pt idx="84">
                  <c:v>99.48</c:v>
                </c:pt>
                <c:pt idx="85">
                  <c:v>99.5</c:v>
                </c:pt>
                <c:pt idx="86">
                  <c:v>100.77</c:v>
                </c:pt>
                <c:pt idx="87">
                  <c:v>100.26</c:v>
                </c:pt>
                <c:pt idx="88">
                  <c:v>99.99</c:v>
                </c:pt>
                <c:pt idx="89">
                  <c:v>100.59</c:v>
                </c:pt>
                <c:pt idx="90">
                  <c:v>101.7</c:v>
                </c:pt>
                <c:pt idx="91">
                  <c:v>102.37</c:v>
                </c:pt>
                <c:pt idx="92">
                  <c:v>101.5</c:v>
                </c:pt>
                <c:pt idx="93">
                  <c:v>102.02</c:v>
                </c:pt>
                <c:pt idx="94">
                  <c:v>102.61</c:v>
                </c:pt>
                <c:pt idx="95">
                  <c:v>102.44</c:v>
                </c:pt>
                <c:pt idx="96">
                  <c:v>104.07</c:v>
                </c:pt>
                <c:pt idx="97">
                  <c:v>103.74</c:v>
                </c:pt>
                <c:pt idx="98">
                  <c:v>104.35</c:v>
                </c:pt>
                <c:pt idx="99">
                  <c:v>104.11</c:v>
                </c:pt>
                <c:pt idx="100">
                  <c:v>102.72</c:v>
                </c:pt>
                <c:pt idx="101">
                  <c:v>103.58</c:v>
                </c:pt>
                <c:pt idx="102">
                  <c:v>102.71</c:v>
                </c:pt>
                <c:pt idx="103">
                  <c:v>102.47</c:v>
                </c:pt>
                <c:pt idx="104">
                  <c:v>102.66</c:v>
                </c:pt>
                <c:pt idx="105">
                  <c:v>102.64</c:v>
                </c:pt>
                <c:pt idx="106">
                  <c:v>102.48</c:v>
                </c:pt>
                <c:pt idx="107">
                  <c:v>102.66</c:v>
                </c:pt>
                <c:pt idx="108">
                  <c:v>104.41</c:v>
                </c:pt>
                <c:pt idx="109">
                  <c:v>104.35</c:v>
                </c:pt>
                <c:pt idx="110">
                  <c:v>104.4</c:v>
                </c:pt>
                <c:pt idx="111">
                  <c:v>106.53</c:v>
                </c:pt>
                <c:pt idx="112">
                  <c:v>106.91</c:v>
                </c:pt>
                <c:pt idx="113">
                  <c:v>106.9</c:v>
                </c:pt>
                <c:pt idx="114">
                  <c:v>106.36</c:v>
                </c:pt>
                <c:pt idx="115">
                  <c:v>105.97</c:v>
                </c:pt>
                <c:pt idx="116">
                  <c:v>106.43</c:v>
                </c:pt>
                <c:pt idx="117">
                  <c:v>107.26</c:v>
                </c:pt>
                <c:pt idx="118">
                  <c:v>106.17</c:v>
                </c:pt>
                <c:pt idx="119">
                  <c:v>106.03</c:v>
                </c:pt>
                <c:pt idx="120">
                  <c:v>106.5</c:v>
                </c:pt>
                <c:pt idx="121">
                  <c:v>105.84</c:v>
                </c:pt>
                <c:pt idx="122">
                  <c:v>105.74</c:v>
                </c:pt>
                <c:pt idx="123">
                  <c:v>105.37</c:v>
                </c:pt>
                <c:pt idx="124">
                  <c:v>105.34</c:v>
                </c:pt>
                <c:pt idx="125">
                  <c:v>104.48</c:v>
                </c:pt>
                <c:pt idx="126">
                  <c:v>104.06</c:v>
                </c:pt>
                <c:pt idx="127">
                  <c:v>103.53</c:v>
                </c:pt>
                <c:pt idx="128">
                  <c:v>103.4</c:v>
                </c:pt>
                <c:pt idx="129">
                  <c:v>102.29</c:v>
                </c:pt>
                <c:pt idx="130">
                  <c:v>102.93</c:v>
                </c:pt>
                <c:pt idx="131">
                  <c:v>100.83</c:v>
                </c:pt>
                <c:pt idx="132">
                  <c:v>100.91</c:v>
                </c:pt>
                <c:pt idx="133">
                  <c:v>99.96</c:v>
                </c:pt>
                <c:pt idx="134">
                  <c:v>101.2</c:v>
                </c:pt>
                <c:pt idx="135">
                  <c:v>103.19</c:v>
                </c:pt>
                <c:pt idx="136">
                  <c:v>103.13</c:v>
                </c:pt>
                <c:pt idx="137">
                  <c:v>104.59</c:v>
                </c:pt>
                <c:pt idx="138">
                  <c:v>104.42</c:v>
                </c:pt>
                <c:pt idx="139">
                  <c:v>103.12</c:v>
                </c:pt>
                <c:pt idx="140">
                  <c:v>102.07</c:v>
                </c:pt>
                <c:pt idx="141">
                  <c:v>102.09</c:v>
                </c:pt>
                <c:pt idx="142">
                  <c:v>101.67</c:v>
                </c:pt>
                <c:pt idx="143">
                  <c:v>100.97</c:v>
                </c:pt>
                <c:pt idx="144">
                  <c:v>100.27</c:v>
                </c:pt>
                <c:pt idx="145">
                  <c:v>98.17</c:v>
                </c:pt>
                <c:pt idx="146">
                  <c:v>97.88</c:v>
                </c:pt>
                <c:pt idx="147">
                  <c:v>98.29</c:v>
                </c:pt>
                <c:pt idx="148">
                  <c:v>97.38</c:v>
                </c:pt>
                <c:pt idx="149">
                  <c:v>96.92</c:v>
                </c:pt>
                <c:pt idx="150">
                  <c:v>97.34</c:v>
                </c:pt>
                <c:pt idx="151">
                  <c:v>97.65</c:v>
                </c:pt>
                <c:pt idx="152">
                  <c:v>98.08</c:v>
                </c:pt>
                <c:pt idx="153">
                  <c:v>97.37</c:v>
                </c:pt>
                <c:pt idx="154">
                  <c:v>97.59</c:v>
                </c:pt>
                <c:pt idx="155">
                  <c:v>95.58</c:v>
                </c:pt>
                <c:pt idx="156">
                  <c:v>97.35</c:v>
                </c:pt>
                <c:pt idx="157">
                  <c:v>96.41</c:v>
                </c:pt>
                <c:pt idx="158">
                  <c:v>94.48</c:v>
                </c:pt>
                <c:pt idx="159">
                  <c:v>96.07</c:v>
                </c:pt>
                <c:pt idx="160">
                  <c:v>93.96</c:v>
                </c:pt>
                <c:pt idx="161">
                  <c:v>93.65</c:v>
                </c:pt>
                <c:pt idx="162">
                  <c:v>93.35</c:v>
                </c:pt>
                <c:pt idx="163">
                  <c:v>93.86</c:v>
                </c:pt>
                <c:pt idx="164">
                  <c:v>93.88</c:v>
                </c:pt>
                <c:pt idx="165">
                  <c:v>94.55</c:v>
                </c:pt>
                <c:pt idx="166">
                  <c:v>95.96</c:v>
                </c:pt>
                <c:pt idx="167">
                  <c:v>92.88</c:v>
                </c:pt>
                <c:pt idx="168">
                  <c:v>95.54</c:v>
                </c:pt>
                <c:pt idx="169">
                  <c:v>94.45</c:v>
                </c:pt>
                <c:pt idx="170">
                  <c:v>93.29</c:v>
                </c:pt>
                <c:pt idx="171">
                  <c:v>92.66</c:v>
                </c:pt>
                <c:pt idx="172">
                  <c:v>92.75</c:v>
                </c:pt>
                <c:pt idx="173">
                  <c:v>91.67</c:v>
                </c:pt>
                <c:pt idx="174">
                  <c:v>92.83</c:v>
                </c:pt>
                <c:pt idx="175">
                  <c:v>92.27</c:v>
                </c:pt>
                <c:pt idx="176">
                  <c:v>92.92</c:v>
                </c:pt>
                <c:pt idx="177">
                  <c:v>94.88</c:v>
                </c:pt>
                <c:pt idx="178">
                  <c:v>94.42</c:v>
                </c:pt>
                <c:pt idx="179">
                  <c:v>93.07</c:v>
                </c:pt>
                <c:pt idx="180">
                  <c:v>92.41</c:v>
                </c:pt>
                <c:pt idx="181">
                  <c:v>91.52</c:v>
                </c:pt>
                <c:pt idx="182">
                  <c:v>91.56</c:v>
                </c:pt>
                <c:pt idx="183">
                  <c:v>92.8</c:v>
                </c:pt>
                <c:pt idx="184">
                  <c:v>92.53</c:v>
                </c:pt>
                <c:pt idx="185">
                  <c:v>93.54</c:v>
                </c:pt>
                <c:pt idx="186">
                  <c:v>94.57</c:v>
                </c:pt>
                <c:pt idx="187">
                  <c:v>91.16</c:v>
                </c:pt>
                <c:pt idx="188">
                  <c:v>90.73</c:v>
                </c:pt>
                <c:pt idx="189">
                  <c:v>91.01</c:v>
                </c:pt>
                <c:pt idx="190">
                  <c:v>89.74</c:v>
                </c:pt>
                <c:pt idx="191">
                  <c:v>90.34</c:v>
                </c:pt>
                <c:pt idx="192">
                  <c:v>88.85</c:v>
                </c:pt>
                <c:pt idx="193">
                  <c:v>87.31</c:v>
                </c:pt>
                <c:pt idx="194">
                  <c:v>85.77</c:v>
                </c:pt>
                <c:pt idx="195">
                  <c:v>85.82</c:v>
                </c:pt>
                <c:pt idx="196">
                  <c:v>85.74</c:v>
                </c:pt>
                <c:pt idx="197">
                  <c:v>81.84</c:v>
                </c:pt>
                <c:pt idx="198">
                  <c:v>81.78</c:v>
                </c:pt>
                <c:pt idx="199">
                  <c:v>82.7</c:v>
                </c:pt>
                <c:pt idx="200">
                  <c:v>82.75</c:v>
                </c:pt>
                <c:pt idx="201">
                  <c:v>82.71</c:v>
                </c:pt>
                <c:pt idx="202">
                  <c:v>82.81</c:v>
                </c:pt>
                <c:pt idx="203">
                  <c:v>80.52</c:v>
                </c:pt>
                <c:pt idx="204">
                  <c:v>82.09</c:v>
                </c:pt>
                <c:pt idx="205">
                  <c:v>81.010000000000005</c:v>
                </c:pt>
                <c:pt idx="206">
                  <c:v>81</c:v>
                </c:pt>
                <c:pt idx="207">
                  <c:v>81.42</c:v>
                </c:pt>
                <c:pt idx="208">
                  <c:v>82.2</c:v>
                </c:pt>
                <c:pt idx="209">
                  <c:v>81.12</c:v>
                </c:pt>
                <c:pt idx="210">
                  <c:v>80.540000000000006</c:v>
                </c:pt>
                <c:pt idx="211">
                  <c:v>78.78</c:v>
                </c:pt>
                <c:pt idx="212">
                  <c:v>77.19</c:v>
                </c:pt>
                <c:pt idx="213">
                  <c:v>78.680000000000007</c:v>
                </c:pt>
                <c:pt idx="214">
                  <c:v>77.91</c:v>
                </c:pt>
                <c:pt idx="215">
                  <c:v>78.650000000000006</c:v>
                </c:pt>
                <c:pt idx="216">
                  <c:v>77.400000000000006</c:v>
                </c:pt>
                <c:pt idx="217">
                  <c:v>77.94</c:v>
                </c:pt>
                <c:pt idx="218">
                  <c:v>77.180000000000007</c:v>
                </c:pt>
                <c:pt idx="219">
                  <c:v>74.209999999999994</c:v>
                </c:pt>
                <c:pt idx="220">
                  <c:v>75.819999999999993</c:v>
                </c:pt>
                <c:pt idx="221">
                  <c:v>75.64</c:v>
                </c:pt>
                <c:pt idx="222">
                  <c:v>74.61</c:v>
                </c:pt>
                <c:pt idx="223">
                  <c:v>74.58</c:v>
                </c:pt>
                <c:pt idx="224">
                  <c:v>75.58</c:v>
                </c:pt>
                <c:pt idx="225">
                  <c:v>76.510000000000005</c:v>
                </c:pt>
                <c:pt idx="226">
                  <c:v>75.78</c:v>
                </c:pt>
                <c:pt idx="227">
                  <c:v>74.09</c:v>
                </c:pt>
                <c:pt idx="228">
                  <c:v>73.69</c:v>
                </c:pt>
                <c:pt idx="229">
                  <c:v>66.150000000000006</c:v>
                </c:pt>
                <c:pt idx="230">
                  <c:v>69</c:v>
                </c:pt>
                <c:pt idx="231">
                  <c:v>66.88</c:v>
                </c:pt>
                <c:pt idx="232">
                  <c:v>67.38</c:v>
                </c:pt>
                <c:pt idx="233">
                  <c:v>66.81</c:v>
                </c:pt>
                <c:pt idx="234">
                  <c:v>65.84</c:v>
                </c:pt>
                <c:pt idx="235">
                  <c:v>63.05</c:v>
                </c:pt>
                <c:pt idx="236">
                  <c:v>63.82</c:v>
                </c:pt>
                <c:pt idx="237">
                  <c:v>60.94</c:v>
                </c:pt>
                <c:pt idx="238">
                  <c:v>59.95</c:v>
                </c:pt>
                <c:pt idx="239">
                  <c:v>57.81</c:v>
                </c:pt>
                <c:pt idx="240">
                  <c:v>55.91</c:v>
                </c:pt>
                <c:pt idx="241">
                  <c:v>55.93</c:v>
                </c:pt>
                <c:pt idx="242">
                  <c:v>56.47</c:v>
                </c:pt>
                <c:pt idx="243">
                  <c:v>54.11</c:v>
                </c:pt>
                <c:pt idx="244">
                  <c:v>56.52</c:v>
                </c:pt>
                <c:pt idx="245">
                  <c:v>55.26</c:v>
                </c:pt>
                <c:pt idx="246">
                  <c:v>57.12</c:v>
                </c:pt>
                <c:pt idx="247">
                  <c:v>55.84</c:v>
                </c:pt>
                <c:pt idx="248">
                  <c:v>54.73</c:v>
                </c:pt>
                <c:pt idx="249">
                  <c:v>53.61</c:v>
                </c:pt>
                <c:pt idx="250">
                  <c:v>54.12</c:v>
                </c:pt>
                <c:pt idx="251">
                  <c:v>53.27</c:v>
                </c:pt>
                <c:pt idx="252">
                  <c:v>52.69</c:v>
                </c:pt>
                <c:pt idx="253">
                  <c:v>50.04</c:v>
                </c:pt>
                <c:pt idx="254">
                  <c:v>47.93</c:v>
                </c:pt>
                <c:pt idx="255">
                  <c:v>48.65</c:v>
                </c:pt>
                <c:pt idx="256">
                  <c:v>48.79</c:v>
                </c:pt>
                <c:pt idx="257">
                  <c:v>48.36</c:v>
                </c:pt>
                <c:pt idx="258">
                  <c:v>46.07</c:v>
                </c:pt>
                <c:pt idx="259">
                  <c:v>45.89</c:v>
                </c:pt>
                <c:pt idx="260">
                  <c:v>48.48</c:v>
                </c:pt>
                <c:pt idx="261">
                  <c:v>46.25</c:v>
                </c:pt>
                <c:pt idx="262">
                  <c:v>48.69</c:v>
                </c:pt>
                <c:pt idx="263">
                  <c:v>46.39</c:v>
                </c:pt>
                <c:pt idx="264">
                  <c:v>47.78</c:v>
                </c:pt>
                <c:pt idx="265">
                  <c:v>46.31</c:v>
                </c:pt>
                <c:pt idx="266">
                  <c:v>45.59</c:v>
                </c:pt>
                <c:pt idx="267">
                  <c:v>45.15</c:v>
                </c:pt>
                <c:pt idx="268">
                  <c:v>46.23</c:v>
                </c:pt>
                <c:pt idx="269">
                  <c:v>44.45</c:v>
                </c:pt>
                <c:pt idx="270">
                  <c:v>44.53</c:v>
                </c:pt>
                <c:pt idx="271">
                  <c:v>48.24</c:v>
                </c:pt>
                <c:pt idx="272">
                  <c:v>49.57</c:v>
                </c:pt>
                <c:pt idx="273">
                  <c:v>53.05</c:v>
                </c:pt>
                <c:pt idx="274">
                  <c:v>48.45</c:v>
                </c:pt>
                <c:pt idx="275">
                  <c:v>50.48</c:v>
                </c:pt>
                <c:pt idx="276">
                  <c:v>51.69</c:v>
                </c:pt>
                <c:pt idx="277">
                  <c:v>52.86</c:v>
                </c:pt>
                <c:pt idx="278">
                  <c:v>50.02</c:v>
                </c:pt>
                <c:pt idx="279">
                  <c:v>48.84</c:v>
                </c:pt>
                <c:pt idx="280">
                  <c:v>51.21</c:v>
                </c:pt>
                <c:pt idx="281">
                  <c:v>52.78</c:v>
                </c:pt>
                <c:pt idx="282">
                  <c:v>53.53</c:v>
                </c:pt>
                <c:pt idx="283">
                  <c:v>52.14</c:v>
                </c:pt>
                <c:pt idx="284">
                  <c:v>51.16</c:v>
                </c:pt>
                <c:pt idx="285">
                  <c:v>50.34</c:v>
                </c:pt>
                <c:pt idx="286">
                  <c:v>49.45</c:v>
                </c:pt>
                <c:pt idx="287">
                  <c:v>49.28</c:v>
                </c:pt>
                <c:pt idx="288">
                  <c:v>50.99</c:v>
                </c:pt>
                <c:pt idx="289">
                  <c:v>48.17</c:v>
                </c:pt>
                <c:pt idx="290">
                  <c:v>49.76</c:v>
                </c:pt>
                <c:pt idx="291">
                  <c:v>49.59</c:v>
                </c:pt>
                <c:pt idx="292">
                  <c:v>50.52</c:v>
                </c:pt>
                <c:pt idx="293">
                  <c:v>51.53</c:v>
                </c:pt>
                <c:pt idx="294">
                  <c:v>50.76</c:v>
                </c:pt>
                <c:pt idx="295">
                  <c:v>49.61</c:v>
                </c:pt>
                <c:pt idx="296">
                  <c:v>50</c:v>
                </c:pt>
                <c:pt idx="297">
                  <c:v>48.29</c:v>
                </c:pt>
                <c:pt idx="298">
                  <c:v>48.17</c:v>
                </c:pt>
                <c:pt idx="299">
                  <c:v>47.05</c:v>
                </c:pt>
                <c:pt idx="300">
                  <c:v>44.84</c:v>
                </c:pt>
                <c:pt idx="301">
                  <c:v>43.88</c:v>
                </c:pt>
                <c:pt idx="302">
                  <c:v>43.46</c:v>
                </c:pt>
                <c:pt idx="303">
                  <c:v>44.66</c:v>
                </c:pt>
                <c:pt idx="304">
                  <c:v>43.96</c:v>
                </c:pt>
                <c:pt idx="305">
                  <c:v>45.72</c:v>
                </c:pt>
                <c:pt idx="306">
                  <c:v>47.45</c:v>
                </c:pt>
                <c:pt idx="307">
                  <c:v>47.51</c:v>
                </c:pt>
                <c:pt idx="308">
                  <c:v>49.21</c:v>
                </c:pt>
                <c:pt idx="309">
                  <c:v>51.43</c:v>
                </c:pt>
                <c:pt idx="310">
                  <c:v>48.87</c:v>
                </c:pt>
                <c:pt idx="311">
                  <c:v>48.68</c:v>
                </c:pt>
                <c:pt idx="312">
                  <c:v>47.6</c:v>
                </c:pt>
                <c:pt idx="313">
                  <c:v>50.09</c:v>
                </c:pt>
                <c:pt idx="314">
                  <c:v>49.14</c:v>
                </c:pt>
                <c:pt idx="315">
                  <c:v>52.14</c:v>
                </c:pt>
                <c:pt idx="316">
                  <c:v>53.98</c:v>
                </c:pt>
                <c:pt idx="317">
                  <c:v>50.42</c:v>
                </c:pt>
                <c:pt idx="318">
                  <c:v>50.79</c:v>
                </c:pt>
                <c:pt idx="319">
                  <c:v>51.64</c:v>
                </c:pt>
                <c:pt idx="320">
                  <c:v>51.91</c:v>
                </c:pt>
                <c:pt idx="321">
                  <c:v>53.29</c:v>
                </c:pt>
                <c:pt idx="322">
                  <c:v>56.39</c:v>
                </c:pt>
                <c:pt idx="323">
                  <c:v>56.71</c:v>
                </c:pt>
                <c:pt idx="324">
                  <c:v>55.74</c:v>
                </c:pt>
                <c:pt idx="325">
                  <c:v>56.38</c:v>
                </c:pt>
                <c:pt idx="326">
                  <c:v>55.26</c:v>
                </c:pt>
                <c:pt idx="327">
                  <c:v>56.16</c:v>
                </c:pt>
                <c:pt idx="328">
                  <c:v>57.74</c:v>
                </c:pt>
                <c:pt idx="329">
                  <c:v>57.15</c:v>
                </c:pt>
                <c:pt idx="330">
                  <c:v>56.99</c:v>
                </c:pt>
                <c:pt idx="331">
                  <c:v>57.06</c:v>
                </c:pt>
                <c:pt idx="332">
                  <c:v>58.58</c:v>
                </c:pt>
                <c:pt idx="333">
                  <c:v>59.63</c:v>
                </c:pt>
                <c:pt idx="334">
                  <c:v>59.15</c:v>
                </c:pt>
                <c:pt idx="335">
                  <c:v>58.93</c:v>
                </c:pt>
                <c:pt idx="336">
                  <c:v>60.4</c:v>
                </c:pt>
                <c:pt idx="337">
                  <c:v>60.93</c:v>
                </c:pt>
                <c:pt idx="338">
                  <c:v>58.94</c:v>
                </c:pt>
                <c:pt idx="339">
                  <c:v>59.39</c:v>
                </c:pt>
                <c:pt idx="340">
                  <c:v>59.25</c:v>
                </c:pt>
                <c:pt idx="341">
                  <c:v>60.75</c:v>
                </c:pt>
                <c:pt idx="342">
                  <c:v>60.5</c:v>
                </c:pt>
                <c:pt idx="343">
                  <c:v>59.88</c:v>
                </c:pt>
                <c:pt idx="344">
                  <c:v>59.69</c:v>
                </c:pt>
                <c:pt idx="345">
                  <c:v>59.43</c:v>
                </c:pt>
                <c:pt idx="346">
                  <c:v>57.26</c:v>
                </c:pt>
                <c:pt idx="347">
                  <c:v>58.98</c:v>
                </c:pt>
                <c:pt idx="348">
                  <c:v>60.72</c:v>
                </c:pt>
                <c:pt idx="349">
                  <c:v>59.72</c:v>
                </c:pt>
                <c:pt idx="350">
                  <c:v>58.03</c:v>
                </c:pt>
                <c:pt idx="351">
                  <c:v>57.51</c:v>
                </c:pt>
                <c:pt idx="352">
                  <c:v>57.68</c:v>
                </c:pt>
                <c:pt idx="353">
                  <c:v>60.3</c:v>
                </c:pt>
                <c:pt idx="354">
                  <c:v>60.2</c:v>
                </c:pt>
                <c:pt idx="355">
                  <c:v>61.26</c:v>
                </c:pt>
                <c:pt idx="356">
                  <c:v>59.64</c:v>
                </c:pt>
                <c:pt idx="357">
                  <c:v>58</c:v>
                </c:pt>
                <c:pt idx="358">
                  <c:v>59.13</c:v>
                </c:pt>
                <c:pt idx="359">
                  <c:v>58.14</c:v>
                </c:pt>
                <c:pt idx="360">
                  <c:v>60.14</c:v>
                </c:pt>
                <c:pt idx="361">
                  <c:v>61.43</c:v>
                </c:pt>
                <c:pt idx="362">
                  <c:v>60.77</c:v>
                </c:pt>
                <c:pt idx="363">
                  <c:v>59.96</c:v>
                </c:pt>
                <c:pt idx="364">
                  <c:v>59.52</c:v>
                </c:pt>
                <c:pt idx="365">
                  <c:v>59.97</c:v>
                </c:pt>
                <c:pt idx="366">
                  <c:v>59.92</c:v>
                </c:pt>
                <c:pt idx="367">
                  <c:v>60.45</c:v>
                </c:pt>
                <c:pt idx="368">
                  <c:v>59.61</c:v>
                </c:pt>
                <c:pt idx="369">
                  <c:v>59.68</c:v>
                </c:pt>
                <c:pt idx="370">
                  <c:v>61.01</c:v>
                </c:pt>
                <c:pt idx="371">
                  <c:v>60.27</c:v>
                </c:pt>
                <c:pt idx="372">
                  <c:v>59.7</c:v>
                </c:pt>
                <c:pt idx="373">
                  <c:v>59.63</c:v>
                </c:pt>
                <c:pt idx="374">
                  <c:v>58.33</c:v>
                </c:pt>
                <c:pt idx="375">
                  <c:v>59.47</c:v>
                </c:pt>
                <c:pt idx="376">
                  <c:v>56.96</c:v>
                </c:pt>
                <c:pt idx="377">
                  <c:v>56.93</c:v>
                </c:pt>
                <c:pt idx="378">
                  <c:v>52.53</c:v>
                </c:pt>
                <c:pt idx="379">
                  <c:v>52.33</c:v>
                </c:pt>
                <c:pt idx="380">
                  <c:v>51.65</c:v>
                </c:pt>
                <c:pt idx="381">
                  <c:v>52.78</c:v>
                </c:pt>
                <c:pt idx="382">
                  <c:v>52.74</c:v>
                </c:pt>
                <c:pt idx="383">
                  <c:v>52.2</c:v>
                </c:pt>
                <c:pt idx="384">
                  <c:v>53.04</c:v>
                </c:pt>
                <c:pt idx="385">
                  <c:v>51.41</c:v>
                </c:pt>
                <c:pt idx="386">
                  <c:v>50.91</c:v>
                </c:pt>
                <c:pt idx="387">
                  <c:v>50.89</c:v>
                </c:pt>
                <c:pt idx="388">
                  <c:v>50.15</c:v>
                </c:pt>
                <c:pt idx="389">
                  <c:v>50.36</c:v>
                </c:pt>
                <c:pt idx="390">
                  <c:v>49.19</c:v>
                </c:pt>
                <c:pt idx="391">
                  <c:v>48.45</c:v>
                </c:pt>
                <c:pt idx="392">
                  <c:v>48.14</c:v>
                </c:pt>
                <c:pt idx="393">
                  <c:v>47.39</c:v>
                </c:pt>
                <c:pt idx="394">
                  <c:v>47.98</c:v>
                </c:pt>
                <c:pt idx="395">
                  <c:v>48.79</c:v>
                </c:pt>
                <c:pt idx="396">
                  <c:v>48.52</c:v>
                </c:pt>
                <c:pt idx="397">
                  <c:v>47.12</c:v>
                </c:pt>
                <c:pt idx="398">
                  <c:v>45.17</c:v>
                </c:pt>
                <c:pt idx="399">
                  <c:v>45.74</c:v>
                </c:pt>
                <c:pt idx="400">
                  <c:v>45.15</c:v>
                </c:pt>
                <c:pt idx="401">
                  <c:v>44.66</c:v>
                </c:pt>
                <c:pt idx="402">
                  <c:v>43.87</c:v>
                </c:pt>
                <c:pt idx="403">
                  <c:v>44.96</c:v>
                </c:pt>
                <c:pt idx="404">
                  <c:v>43.08</c:v>
                </c:pt>
                <c:pt idx="405">
                  <c:v>43.3</c:v>
                </c:pt>
                <c:pt idx="406">
                  <c:v>42.23</c:v>
                </c:pt>
                <c:pt idx="407">
                  <c:v>42.5</c:v>
                </c:pt>
                <c:pt idx="408">
                  <c:v>41.87</c:v>
                </c:pt>
                <c:pt idx="409">
                  <c:v>42.62</c:v>
                </c:pt>
                <c:pt idx="410">
                  <c:v>40.799999999999997</c:v>
                </c:pt>
                <c:pt idx="411">
                  <c:v>41.14</c:v>
                </c:pt>
                <c:pt idx="412">
                  <c:v>40.450000000000003</c:v>
                </c:pt>
                <c:pt idx="413">
                  <c:v>38.24</c:v>
                </c:pt>
                <c:pt idx="414">
                  <c:v>39.31</c:v>
                </c:pt>
                <c:pt idx="415">
                  <c:v>38.6</c:v>
                </c:pt>
                <c:pt idx="416">
                  <c:v>42.56</c:v>
                </c:pt>
                <c:pt idx="417">
                  <c:v>45.22</c:v>
                </c:pt>
                <c:pt idx="418">
                  <c:v>49.2</c:v>
                </c:pt>
                <c:pt idx="419">
                  <c:v>45.41</c:v>
                </c:pt>
                <c:pt idx="420">
                  <c:v>46.25</c:v>
                </c:pt>
                <c:pt idx="421">
                  <c:v>46.75</c:v>
                </c:pt>
                <c:pt idx="422">
                  <c:v>46.05</c:v>
                </c:pt>
                <c:pt idx="423">
                  <c:v>45.94</c:v>
                </c:pt>
                <c:pt idx="424">
                  <c:v>44.15</c:v>
                </c:pt>
                <c:pt idx="425">
                  <c:v>45.92</c:v>
                </c:pt>
                <c:pt idx="426">
                  <c:v>44.63</c:v>
                </c:pt>
                <c:pt idx="427">
                  <c:v>44</c:v>
                </c:pt>
                <c:pt idx="428">
                  <c:v>44.59</c:v>
                </c:pt>
                <c:pt idx="429">
                  <c:v>47.15</c:v>
                </c:pt>
                <c:pt idx="430">
                  <c:v>46.9</c:v>
                </c:pt>
                <c:pt idx="431">
                  <c:v>44.68</c:v>
                </c:pt>
                <c:pt idx="432">
                  <c:v>46.68</c:v>
                </c:pt>
                <c:pt idx="433">
                  <c:v>45.83</c:v>
                </c:pt>
                <c:pt idx="434">
                  <c:v>44.48</c:v>
                </c:pt>
                <c:pt idx="435">
                  <c:v>44.91</c:v>
                </c:pt>
                <c:pt idx="436">
                  <c:v>45.7</c:v>
                </c:pt>
                <c:pt idx="437">
                  <c:v>44.43</c:v>
                </c:pt>
                <c:pt idx="438">
                  <c:v>45.23</c:v>
                </c:pt>
                <c:pt idx="439">
                  <c:v>45.09</c:v>
                </c:pt>
                <c:pt idx="440">
                  <c:v>44.74</c:v>
                </c:pt>
                <c:pt idx="441">
                  <c:v>45.54</c:v>
                </c:pt>
                <c:pt idx="442">
                  <c:v>46.26</c:v>
                </c:pt>
                <c:pt idx="443">
                  <c:v>48.53</c:v>
                </c:pt>
                <c:pt idx="444">
                  <c:v>47.81</c:v>
                </c:pt>
                <c:pt idx="445">
                  <c:v>49.43</c:v>
                </c:pt>
                <c:pt idx="446">
                  <c:v>49.63</c:v>
                </c:pt>
                <c:pt idx="447">
                  <c:v>47.1</c:v>
                </c:pt>
                <c:pt idx="448">
                  <c:v>46.66</c:v>
                </c:pt>
                <c:pt idx="449">
                  <c:v>46.64</c:v>
                </c:pt>
                <c:pt idx="450">
                  <c:v>46.38</c:v>
                </c:pt>
                <c:pt idx="451">
                  <c:v>47.26</c:v>
                </c:pt>
                <c:pt idx="452">
                  <c:v>45.89</c:v>
                </c:pt>
                <c:pt idx="453">
                  <c:v>45.55</c:v>
                </c:pt>
                <c:pt idx="454">
                  <c:v>45.2</c:v>
                </c:pt>
                <c:pt idx="455">
                  <c:v>45.38</c:v>
                </c:pt>
                <c:pt idx="456">
                  <c:v>44.6</c:v>
                </c:pt>
                <c:pt idx="457">
                  <c:v>43.98</c:v>
                </c:pt>
                <c:pt idx="458">
                  <c:v>43.2</c:v>
                </c:pt>
                <c:pt idx="459">
                  <c:v>45.94</c:v>
                </c:pt>
                <c:pt idx="460">
                  <c:v>46.06</c:v>
                </c:pt>
                <c:pt idx="461">
                  <c:v>46.59</c:v>
                </c:pt>
                <c:pt idx="462">
                  <c:v>46.14</c:v>
                </c:pt>
                <c:pt idx="463">
                  <c:v>47.9</c:v>
                </c:pt>
                <c:pt idx="464">
                  <c:v>46.32</c:v>
                </c:pt>
                <c:pt idx="465">
                  <c:v>45.2</c:v>
                </c:pt>
                <c:pt idx="466">
                  <c:v>44.29</c:v>
                </c:pt>
                <c:pt idx="467">
                  <c:v>43.87</c:v>
                </c:pt>
                <c:pt idx="468">
                  <c:v>44.21</c:v>
                </c:pt>
                <c:pt idx="469">
                  <c:v>42.93</c:v>
                </c:pt>
                <c:pt idx="470">
                  <c:v>41.75</c:v>
                </c:pt>
                <c:pt idx="471">
                  <c:v>40.74</c:v>
                </c:pt>
                <c:pt idx="472">
                  <c:v>41.74</c:v>
                </c:pt>
                <c:pt idx="473">
                  <c:v>40.67</c:v>
                </c:pt>
                <c:pt idx="474">
                  <c:v>40.75</c:v>
                </c:pt>
                <c:pt idx="475">
                  <c:v>40.54</c:v>
                </c:pt>
                <c:pt idx="476">
                  <c:v>40.39</c:v>
                </c:pt>
                <c:pt idx="477">
                  <c:v>41.75</c:v>
                </c:pt>
                <c:pt idx="478">
                  <c:v>42.87</c:v>
                </c:pt>
                <c:pt idx="479">
                  <c:v>43.04</c:v>
                </c:pt>
                <c:pt idx="480">
                  <c:v>41.71</c:v>
                </c:pt>
                <c:pt idx="481">
                  <c:v>41.65</c:v>
                </c:pt>
                <c:pt idx="482">
                  <c:v>41.85</c:v>
                </c:pt>
                <c:pt idx="483">
                  <c:v>39.94</c:v>
                </c:pt>
                <c:pt idx="484">
                  <c:v>41.08</c:v>
                </c:pt>
                <c:pt idx="485">
                  <c:v>39.97</c:v>
                </c:pt>
                <c:pt idx="486">
                  <c:v>37.65</c:v>
                </c:pt>
                <c:pt idx="487">
                  <c:v>37.51</c:v>
                </c:pt>
                <c:pt idx="488">
                  <c:v>37.159999999999997</c:v>
                </c:pt>
                <c:pt idx="489">
                  <c:v>36.76</c:v>
                </c:pt>
                <c:pt idx="490">
                  <c:v>35.619999999999997</c:v>
                </c:pt>
                <c:pt idx="491">
                  <c:v>36.31</c:v>
                </c:pt>
                <c:pt idx="492">
                  <c:v>37.35</c:v>
                </c:pt>
                <c:pt idx="493">
                  <c:v>35.520000000000003</c:v>
                </c:pt>
                <c:pt idx="494">
                  <c:v>34.950000000000003</c:v>
                </c:pt>
                <c:pt idx="495">
                  <c:v>34.729999999999997</c:v>
                </c:pt>
                <c:pt idx="496">
                  <c:v>34.74</c:v>
                </c:pt>
                <c:pt idx="497">
                  <c:v>36.14</c:v>
                </c:pt>
                <c:pt idx="498">
                  <c:v>37.5</c:v>
                </c:pt>
                <c:pt idx="499">
                  <c:v>38.1</c:v>
                </c:pt>
                <c:pt idx="500">
                  <c:v>36.81</c:v>
                </c:pt>
                <c:pt idx="501">
                  <c:v>37.869999999999997</c:v>
                </c:pt>
                <c:pt idx="502">
                  <c:v>36.6</c:v>
                </c:pt>
                <c:pt idx="503">
                  <c:v>37.04</c:v>
                </c:pt>
                <c:pt idx="504">
                  <c:v>36.76</c:v>
                </c:pt>
                <c:pt idx="505">
                  <c:v>35.97</c:v>
                </c:pt>
                <c:pt idx="506">
                  <c:v>33.97</c:v>
                </c:pt>
                <c:pt idx="507">
                  <c:v>33.270000000000003</c:v>
                </c:pt>
                <c:pt idx="508">
                  <c:v>33.159999999999997</c:v>
                </c:pt>
                <c:pt idx="509">
                  <c:v>31.41</c:v>
                </c:pt>
                <c:pt idx="510">
                  <c:v>30.44</c:v>
                </c:pt>
                <c:pt idx="511">
                  <c:v>30.48</c:v>
                </c:pt>
                <c:pt idx="512">
                  <c:v>31.2</c:v>
                </c:pt>
                <c:pt idx="513">
                  <c:v>29.42</c:v>
                </c:pt>
                <c:pt idx="514">
                  <c:v>28.46</c:v>
                </c:pt>
                <c:pt idx="515">
                  <c:v>26.55</c:v>
                </c:pt>
                <c:pt idx="516">
                  <c:v>29.53</c:v>
                </c:pt>
                <c:pt idx="517">
                  <c:v>32.19</c:v>
                </c:pt>
                <c:pt idx="518">
                  <c:v>30.34</c:v>
                </c:pt>
                <c:pt idx="519">
                  <c:v>31.45</c:v>
                </c:pt>
                <c:pt idx="520">
                  <c:v>32.299999999999997</c:v>
                </c:pt>
                <c:pt idx="521">
                  <c:v>33.22</c:v>
                </c:pt>
                <c:pt idx="522">
                  <c:v>33.619999999999997</c:v>
                </c:pt>
                <c:pt idx="523">
                  <c:v>31.62</c:v>
                </c:pt>
                <c:pt idx="524">
                  <c:v>29.88</c:v>
                </c:pt>
                <c:pt idx="525">
                  <c:v>32.28</c:v>
                </c:pt>
                <c:pt idx="526">
                  <c:v>31.72</c:v>
                </c:pt>
                <c:pt idx="527">
                  <c:v>30.89</c:v>
                </c:pt>
                <c:pt idx="528">
                  <c:v>29.69</c:v>
                </c:pt>
                <c:pt idx="529">
                  <c:v>27.94</c:v>
                </c:pt>
                <c:pt idx="530">
                  <c:v>27.45</c:v>
                </c:pt>
                <c:pt idx="531">
                  <c:v>26.21</c:v>
                </c:pt>
                <c:pt idx="532">
                  <c:v>29.44</c:v>
                </c:pt>
                <c:pt idx="533">
                  <c:v>29.04</c:v>
                </c:pt>
                <c:pt idx="534">
                  <c:v>30.66</c:v>
                </c:pt>
                <c:pt idx="535">
                  <c:v>30.77</c:v>
                </c:pt>
                <c:pt idx="536">
                  <c:v>29.64</c:v>
                </c:pt>
                <c:pt idx="537">
                  <c:v>31.48</c:v>
                </c:pt>
                <c:pt idx="538">
                  <c:v>31.87</c:v>
                </c:pt>
                <c:pt idx="539">
                  <c:v>32.15</c:v>
                </c:pt>
                <c:pt idx="540">
                  <c:v>33.07</c:v>
                </c:pt>
                <c:pt idx="541">
                  <c:v>32.78</c:v>
                </c:pt>
                <c:pt idx="542">
                  <c:v>33.75</c:v>
                </c:pt>
                <c:pt idx="543">
                  <c:v>34.4</c:v>
                </c:pt>
                <c:pt idx="544">
                  <c:v>34.659999999999997</c:v>
                </c:pt>
                <c:pt idx="545">
                  <c:v>34.57</c:v>
                </c:pt>
                <c:pt idx="546">
                  <c:v>35.92</c:v>
                </c:pt>
                <c:pt idx="547">
                  <c:v>37.9</c:v>
                </c:pt>
                <c:pt idx="548">
                  <c:v>36.5</c:v>
                </c:pt>
                <c:pt idx="549">
                  <c:v>38.29</c:v>
                </c:pt>
                <c:pt idx="550">
                  <c:v>37.840000000000003</c:v>
                </c:pt>
                <c:pt idx="551">
                  <c:v>38.5</c:v>
                </c:pt>
                <c:pt idx="552">
                  <c:v>37.18</c:v>
                </c:pt>
                <c:pt idx="553">
                  <c:v>36.340000000000003</c:v>
                </c:pt>
                <c:pt idx="554">
                  <c:v>38.46</c:v>
                </c:pt>
                <c:pt idx="555">
                  <c:v>40.200000000000003</c:v>
                </c:pt>
                <c:pt idx="556">
                  <c:v>39.44</c:v>
                </c:pt>
                <c:pt idx="557">
                  <c:v>39.909999999999997</c:v>
                </c:pt>
                <c:pt idx="558">
                  <c:v>41.45</c:v>
                </c:pt>
                <c:pt idx="559">
                  <c:v>39.79</c:v>
                </c:pt>
                <c:pt idx="560">
                  <c:v>39.46</c:v>
                </c:pt>
                <c:pt idx="561">
                  <c:v>39.39</c:v>
                </c:pt>
                <c:pt idx="562">
                  <c:v>38.28</c:v>
                </c:pt>
                <c:pt idx="563">
                  <c:v>38.32</c:v>
                </c:pt>
                <c:pt idx="564">
                  <c:v>38.340000000000003</c:v>
                </c:pt>
                <c:pt idx="565">
                  <c:v>36.79</c:v>
                </c:pt>
                <c:pt idx="566">
                  <c:v>35.700000000000003</c:v>
                </c:pt>
                <c:pt idx="567">
                  <c:v>35.89</c:v>
                </c:pt>
                <c:pt idx="568">
                  <c:v>37.75</c:v>
                </c:pt>
                <c:pt idx="569">
                  <c:v>37.26</c:v>
                </c:pt>
                <c:pt idx="570">
                  <c:v>39.72</c:v>
                </c:pt>
                <c:pt idx="571">
                  <c:v>40.36</c:v>
                </c:pt>
                <c:pt idx="572">
                  <c:v>42.17</c:v>
                </c:pt>
                <c:pt idx="573">
                  <c:v>41.76</c:v>
                </c:pt>
                <c:pt idx="574">
                  <c:v>41.5</c:v>
                </c:pt>
                <c:pt idx="575">
                  <c:v>40.36</c:v>
                </c:pt>
                <c:pt idx="576">
                  <c:v>39.78</c:v>
                </c:pt>
                <c:pt idx="577">
                  <c:v>41.08</c:v>
                </c:pt>
                <c:pt idx="578">
                  <c:v>42.63</c:v>
                </c:pt>
                <c:pt idx="579">
                  <c:v>43.18</c:v>
                </c:pt>
                <c:pt idx="580">
                  <c:v>43.73</c:v>
                </c:pt>
                <c:pt idx="581">
                  <c:v>42.64</c:v>
                </c:pt>
                <c:pt idx="582">
                  <c:v>44.04</c:v>
                </c:pt>
                <c:pt idx="583">
                  <c:v>45.33</c:v>
                </c:pt>
                <c:pt idx="584">
                  <c:v>46.03</c:v>
                </c:pt>
                <c:pt idx="585">
                  <c:v>45.92</c:v>
                </c:pt>
                <c:pt idx="586">
                  <c:v>44.78</c:v>
                </c:pt>
                <c:pt idx="587">
                  <c:v>43.65</c:v>
                </c:pt>
                <c:pt idx="588">
                  <c:v>43.78</c:v>
                </c:pt>
                <c:pt idx="589">
                  <c:v>44.32</c:v>
                </c:pt>
                <c:pt idx="590">
                  <c:v>44.66</c:v>
                </c:pt>
                <c:pt idx="591">
                  <c:v>43.44</c:v>
                </c:pt>
                <c:pt idx="592">
                  <c:v>44.66</c:v>
                </c:pt>
                <c:pt idx="593">
                  <c:v>46.23</c:v>
                </c:pt>
                <c:pt idx="594">
                  <c:v>46.7</c:v>
                </c:pt>
                <c:pt idx="595">
                  <c:v>46.21</c:v>
                </c:pt>
                <c:pt idx="596">
                  <c:v>47.72</c:v>
                </c:pt>
                <c:pt idx="597">
                  <c:v>48.31</c:v>
                </c:pt>
                <c:pt idx="598">
                  <c:v>48.19</c:v>
                </c:pt>
                <c:pt idx="599">
                  <c:v>48.16</c:v>
                </c:pt>
                <c:pt idx="600">
                  <c:v>47.75</c:v>
                </c:pt>
                <c:pt idx="601">
                  <c:v>48.08</c:v>
                </c:pt>
                <c:pt idx="602">
                  <c:v>48.62</c:v>
                </c:pt>
                <c:pt idx="603">
                  <c:v>49.56</c:v>
                </c:pt>
                <c:pt idx="604">
                  <c:v>49.48</c:v>
                </c:pt>
                <c:pt idx="605">
                  <c:v>49.33</c:v>
                </c:pt>
                <c:pt idx="606">
                  <c:v>49.1</c:v>
                </c:pt>
                <c:pt idx="607">
                  <c:v>49.01</c:v>
                </c:pt>
                <c:pt idx="608">
                  <c:v>49.17</c:v>
                </c:pt>
                <c:pt idx="609">
                  <c:v>48.62</c:v>
                </c:pt>
                <c:pt idx="610">
                  <c:v>49.69</c:v>
                </c:pt>
                <c:pt idx="611">
                  <c:v>50.36</c:v>
                </c:pt>
                <c:pt idx="612">
                  <c:v>51.23</c:v>
                </c:pt>
                <c:pt idx="613">
                  <c:v>50.56</c:v>
                </c:pt>
                <c:pt idx="614">
                  <c:v>49.07</c:v>
                </c:pt>
                <c:pt idx="615">
                  <c:v>48.88</c:v>
                </c:pt>
                <c:pt idx="616">
                  <c:v>48.49</c:v>
                </c:pt>
                <c:pt idx="617">
                  <c:v>48.01</c:v>
                </c:pt>
                <c:pt idx="618">
                  <c:v>46.21</c:v>
                </c:pt>
                <c:pt idx="619">
                  <c:v>47.98</c:v>
                </c:pt>
                <c:pt idx="620">
                  <c:v>49.37</c:v>
                </c:pt>
                <c:pt idx="621">
                  <c:v>48.85</c:v>
                </c:pt>
                <c:pt idx="622">
                  <c:v>49.13</c:v>
                </c:pt>
                <c:pt idx="623">
                  <c:v>50.11</c:v>
                </c:pt>
                <c:pt idx="624">
                  <c:v>47.64</c:v>
                </c:pt>
                <c:pt idx="625">
                  <c:v>46.33</c:v>
                </c:pt>
                <c:pt idx="626">
                  <c:v>47.85</c:v>
                </c:pt>
                <c:pt idx="627">
                  <c:v>49.88</c:v>
                </c:pt>
                <c:pt idx="628">
                  <c:v>48.33</c:v>
                </c:pt>
                <c:pt idx="629">
                  <c:v>48.99</c:v>
                </c:pt>
                <c:pt idx="630">
                  <c:v>46.6</c:v>
                </c:pt>
                <c:pt idx="631">
                  <c:v>47.43</c:v>
                </c:pt>
                <c:pt idx="632">
                  <c:v>45.14</c:v>
                </c:pt>
                <c:pt idx="633">
                  <c:v>45.41</c:v>
                </c:pt>
                <c:pt idx="634">
                  <c:v>44.76</c:v>
                </c:pt>
                <c:pt idx="635">
                  <c:v>46.8</c:v>
                </c:pt>
                <c:pt idx="636">
                  <c:v>44.75</c:v>
                </c:pt>
                <c:pt idx="637">
                  <c:v>45.68</c:v>
                </c:pt>
                <c:pt idx="638">
                  <c:v>45.95</c:v>
                </c:pt>
                <c:pt idx="639">
                  <c:v>45.24</c:v>
                </c:pt>
                <c:pt idx="640">
                  <c:v>44.65</c:v>
                </c:pt>
                <c:pt idx="641">
                  <c:v>44.94</c:v>
                </c:pt>
                <c:pt idx="642">
                  <c:v>44.75</c:v>
                </c:pt>
                <c:pt idx="643">
                  <c:v>44.19</c:v>
                </c:pt>
                <c:pt idx="644">
                  <c:v>43.13</c:v>
                </c:pt>
                <c:pt idx="645">
                  <c:v>42.92</c:v>
                </c:pt>
                <c:pt idx="646">
                  <c:v>41.92</c:v>
                </c:pt>
                <c:pt idx="647">
                  <c:v>41.14</c:v>
                </c:pt>
                <c:pt idx="648">
                  <c:v>41.6</c:v>
                </c:pt>
                <c:pt idx="649">
                  <c:v>40.06</c:v>
                </c:pt>
                <c:pt idx="650">
                  <c:v>39.51</c:v>
                </c:pt>
                <c:pt idx="651">
                  <c:v>40.83</c:v>
                </c:pt>
                <c:pt idx="652">
                  <c:v>41.93</c:v>
                </c:pt>
                <c:pt idx="653">
                  <c:v>41.8</c:v>
                </c:pt>
                <c:pt idx="654">
                  <c:v>43.02</c:v>
                </c:pt>
                <c:pt idx="655">
                  <c:v>42.77</c:v>
                </c:pt>
                <c:pt idx="656">
                  <c:v>41.71</c:v>
                </c:pt>
                <c:pt idx="657">
                  <c:v>43.49</c:v>
                </c:pt>
                <c:pt idx="658">
                  <c:v>44.49</c:v>
                </c:pt>
                <c:pt idx="659">
                  <c:v>45.74</c:v>
                </c:pt>
                <c:pt idx="660">
                  <c:v>46.58</c:v>
                </c:pt>
                <c:pt idx="661">
                  <c:v>46.79</c:v>
                </c:pt>
                <c:pt idx="662">
                  <c:v>48.22</c:v>
                </c:pt>
                <c:pt idx="663">
                  <c:v>48.52</c:v>
                </c:pt>
                <c:pt idx="664">
                  <c:v>47.05</c:v>
                </c:pt>
                <c:pt idx="665">
                  <c:v>48.1</c:v>
                </c:pt>
                <c:pt idx="666">
                  <c:v>46.77</c:v>
                </c:pt>
                <c:pt idx="667">
                  <c:v>47.33</c:v>
                </c:pt>
                <c:pt idx="668">
                  <c:v>47.64</c:v>
                </c:pt>
                <c:pt idx="669">
                  <c:v>46.98</c:v>
                </c:pt>
                <c:pt idx="670">
                  <c:v>46.35</c:v>
                </c:pt>
                <c:pt idx="671">
                  <c:v>44.7</c:v>
                </c:pt>
                <c:pt idx="672">
                  <c:v>43.16</c:v>
                </c:pt>
                <c:pt idx="673">
                  <c:v>44.44</c:v>
                </c:pt>
                <c:pt idx="674">
                  <c:v>44.83</c:v>
                </c:pt>
                <c:pt idx="675">
                  <c:v>45.5</c:v>
                </c:pt>
                <c:pt idx="676">
                  <c:v>47.62</c:v>
                </c:pt>
                <c:pt idx="677">
                  <c:v>45.88</c:v>
                </c:pt>
                <c:pt idx="678">
                  <c:v>46.29</c:v>
                </c:pt>
                <c:pt idx="679">
                  <c:v>44.9</c:v>
                </c:pt>
                <c:pt idx="680">
                  <c:v>43.58</c:v>
                </c:pt>
                <c:pt idx="681">
                  <c:v>43.91</c:v>
                </c:pt>
                <c:pt idx="682">
                  <c:v>43.03</c:v>
                </c:pt>
                <c:pt idx="683">
                  <c:v>43.3</c:v>
                </c:pt>
                <c:pt idx="684">
                  <c:v>43.44</c:v>
                </c:pt>
                <c:pt idx="685">
                  <c:v>45.34</c:v>
                </c:pt>
                <c:pt idx="686">
                  <c:v>46.32</c:v>
                </c:pt>
                <c:pt idx="687">
                  <c:v>44.48</c:v>
                </c:pt>
                <c:pt idx="688">
                  <c:v>45.93</c:v>
                </c:pt>
                <c:pt idx="689">
                  <c:v>44.67</c:v>
                </c:pt>
                <c:pt idx="690">
                  <c:v>47.05</c:v>
                </c:pt>
                <c:pt idx="691">
                  <c:v>47.83</c:v>
                </c:pt>
                <c:pt idx="692">
                  <c:v>48.24</c:v>
                </c:pt>
                <c:pt idx="693">
                  <c:v>48.81</c:v>
                </c:pt>
                <c:pt idx="694">
                  <c:v>48.69</c:v>
                </c:pt>
                <c:pt idx="695">
                  <c:v>49.83</c:v>
                </c:pt>
                <c:pt idx="696">
                  <c:v>50.44</c:v>
                </c:pt>
                <c:pt idx="697">
                  <c:v>49.81</c:v>
                </c:pt>
                <c:pt idx="698">
                  <c:v>50.79</c:v>
                </c:pt>
                <c:pt idx="699">
                  <c:v>50.18</c:v>
                </c:pt>
                <c:pt idx="700">
                  <c:v>50.44</c:v>
                </c:pt>
                <c:pt idx="701">
                  <c:v>50.35</c:v>
                </c:pt>
                <c:pt idx="702">
                  <c:v>49.94</c:v>
                </c:pt>
                <c:pt idx="703">
                  <c:v>50.29</c:v>
                </c:pt>
                <c:pt idx="704">
                  <c:v>51.6</c:v>
                </c:pt>
                <c:pt idx="705">
                  <c:v>50.43</c:v>
                </c:pt>
                <c:pt idx="706">
                  <c:v>50.85</c:v>
                </c:pt>
                <c:pt idx="707">
                  <c:v>50.52</c:v>
                </c:pt>
                <c:pt idx="708">
                  <c:v>49.96</c:v>
                </c:pt>
                <c:pt idx="709">
                  <c:v>49.18</c:v>
                </c:pt>
                <c:pt idx="710">
                  <c:v>49.72</c:v>
                </c:pt>
                <c:pt idx="711">
                  <c:v>48.7</c:v>
                </c:pt>
                <c:pt idx="712">
                  <c:v>46.86</c:v>
                </c:pt>
                <c:pt idx="713">
                  <c:v>46.67</c:v>
                </c:pt>
                <c:pt idx="714">
                  <c:v>45.34</c:v>
                </c:pt>
                <c:pt idx="715">
                  <c:v>44.66</c:v>
                </c:pt>
                <c:pt idx="716">
                  <c:v>44.07</c:v>
                </c:pt>
                <c:pt idx="717">
                  <c:v>44.89</c:v>
                </c:pt>
                <c:pt idx="718">
                  <c:v>44.98</c:v>
                </c:pt>
                <c:pt idx="719">
                  <c:v>45.27</c:v>
                </c:pt>
                <c:pt idx="720">
                  <c:v>44.66</c:v>
                </c:pt>
                <c:pt idx="721">
                  <c:v>43.32</c:v>
                </c:pt>
                <c:pt idx="722">
                  <c:v>45.81</c:v>
                </c:pt>
                <c:pt idx="723">
                  <c:v>45.57</c:v>
                </c:pt>
                <c:pt idx="724">
                  <c:v>45.42</c:v>
                </c:pt>
                <c:pt idx="725">
                  <c:v>45.69</c:v>
                </c:pt>
                <c:pt idx="726">
                  <c:v>47.49</c:v>
                </c:pt>
                <c:pt idx="727">
                  <c:v>48.03</c:v>
                </c:pt>
                <c:pt idx="728">
                  <c:v>47.96</c:v>
                </c:pt>
                <c:pt idx="729">
                  <c:v>46.06</c:v>
                </c:pt>
                <c:pt idx="730">
                  <c:v>47.08</c:v>
                </c:pt>
                <c:pt idx="731">
                  <c:v>45.23</c:v>
                </c:pt>
                <c:pt idx="732">
                  <c:v>49.44</c:v>
                </c:pt>
                <c:pt idx="733">
                  <c:v>51.06</c:v>
                </c:pt>
                <c:pt idx="734">
                  <c:v>51.68</c:v>
                </c:pt>
                <c:pt idx="735">
                  <c:v>51.79</c:v>
                </c:pt>
                <c:pt idx="736">
                  <c:v>50.93</c:v>
                </c:pt>
                <c:pt idx="737">
                  <c:v>49.77</c:v>
                </c:pt>
                <c:pt idx="738">
                  <c:v>50.84</c:v>
                </c:pt>
                <c:pt idx="739">
                  <c:v>51.5</c:v>
                </c:pt>
                <c:pt idx="740">
                  <c:v>52.83</c:v>
                </c:pt>
                <c:pt idx="741">
                  <c:v>52.98</c:v>
                </c:pt>
                <c:pt idx="742">
                  <c:v>51.04</c:v>
                </c:pt>
                <c:pt idx="743">
                  <c:v>50.9</c:v>
                </c:pt>
                <c:pt idx="744">
                  <c:v>51.9</c:v>
                </c:pt>
                <c:pt idx="745">
                  <c:v>52.12</c:v>
                </c:pt>
                <c:pt idx="746">
                  <c:v>52.23</c:v>
                </c:pt>
                <c:pt idx="747">
                  <c:v>52.49</c:v>
                </c:pt>
                <c:pt idx="748">
                  <c:v>52.95</c:v>
                </c:pt>
                <c:pt idx="749">
                  <c:v>53.02</c:v>
                </c:pt>
                <c:pt idx="750">
                  <c:v>53.9</c:v>
                </c:pt>
                <c:pt idx="751">
                  <c:v>54.06</c:v>
                </c:pt>
                <c:pt idx="752">
                  <c:v>53.77</c:v>
                </c:pt>
                <c:pt idx="753">
                  <c:v>53.72</c:v>
                </c:pt>
                <c:pt idx="754">
                  <c:v>52.33</c:v>
                </c:pt>
                <c:pt idx="755">
                  <c:v>53.26</c:v>
                </c:pt>
                <c:pt idx="756">
                  <c:v>53.76</c:v>
                </c:pt>
                <c:pt idx="757">
                  <c:v>53.99</c:v>
                </c:pt>
                <c:pt idx="758">
                  <c:v>51.96</c:v>
                </c:pt>
                <c:pt idx="759">
                  <c:v>50.82</c:v>
                </c:pt>
                <c:pt idx="760">
                  <c:v>52.25</c:v>
                </c:pt>
                <c:pt idx="761">
                  <c:v>53.01</c:v>
                </c:pt>
                <c:pt idx="762">
                  <c:v>52.37</c:v>
                </c:pt>
                <c:pt idx="763">
                  <c:v>52.48</c:v>
                </c:pt>
                <c:pt idx="764">
                  <c:v>51.08</c:v>
                </c:pt>
                <c:pt idx="765">
                  <c:v>51.37</c:v>
                </c:pt>
                <c:pt idx="766">
                  <c:v>52.42</c:v>
                </c:pt>
                <c:pt idx="767">
                  <c:v>52.75</c:v>
                </c:pt>
                <c:pt idx="768">
                  <c:v>53.18</c:v>
                </c:pt>
                <c:pt idx="769">
                  <c:v>52.75</c:v>
                </c:pt>
                <c:pt idx="770">
                  <c:v>53.78</c:v>
                </c:pt>
                <c:pt idx="771">
                  <c:v>53.17</c:v>
                </c:pt>
                <c:pt idx="772">
                  <c:v>52.63</c:v>
                </c:pt>
                <c:pt idx="773">
                  <c:v>52.81</c:v>
                </c:pt>
                <c:pt idx="774">
                  <c:v>53.88</c:v>
                </c:pt>
                <c:pt idx="775">
                  <c:v>53.54</c:v>
                </c:pt>
                <c:pt idx="776">
                  <c:v>53.83</c:v>
                </c:pt>
                <c:pt idx="777">
                  <c:v>53.01</c:v>
                </c:pt>
                <c:pt idx="778">
                  <c:v>52.17</c:v>
                </c:pt>
                <c:pt idx="779">
                  <c:v>52.34</c:v>
                </c:pt>
                <c:pt idx="780">
                  <c:v>53</c:v>
                </c:pt>
                <c:pt idx="781">
                  <c:v>53.86</c:v>
                </c:pt>
                <c:pt idx="782">
                  <c:v>52.93</c:v>
                </c:pt>
                <c:pt idx="783">
                  <c:v>53.2</c:v>
                </c:pt>
                <c:pt idx="784">
                  <c:v>53.11</c:v>
                </c:pt>
                <c:pt idx="785">
                  <c:v>53.36</c:v>
                </c:pt>
                <c:pt idx="786">
                  <c:v>53.4</c:v>
                </c:pt>
                <c:pt idx="787">
                  <c:v>54.06</c:v>
                </c:pt>
                <c:pt idx="788">
                  <c:v>53.59</c:v>
                </c:pt>
                <c:pt idx="789">
                  <c:v>54.45</c:v>
                </c:pt>
                <c:pt idx="790">
                  <c:v>53.99</c:v>
                </c:pt>
                <c:pt idx="791">
                  <c:v>54.05</c:v>
                </c:pt>
                <c:pt idx="792">
                  <c:v>54.01</c:v>
                </c:pt>
                <c:pt idx="793">
                  <c:v>53.83</c:v>
                </c:pt>
                <c:pt idx="794">
                  <c:v>52.61</c:v>
                </c:pt>
                <c:pt idx="795">
                  <c:v>53.33</c:v>
                </c:pt>
                <c:pt idx="796">
                  <c:v>53.2</c:v>
                </c:pt>
                <c:pt idx="797">
                  <c:v>53.14</c:v>
                </c:pt>
                <c:pt idx="798">
                  <c:v>50.28</c:v>
                </c:pt>
                <c:pt idx="799">
                  <c:v>49.28</c:v>
                </c:pt>
                <c:pt idx="800">
                  <c:v>48.49</c:v>
                </c:pt>
                <c:pt idx="801">
                  <c:v>48.4</c:v>
                </c:pt>
                <c:pt idx="802">
                  <c:v>47.72</c:v>
                </c:pt>
                <c:pt idx="803">
                  <c:v>48.86</c:v>
                </c:pt>
                <c:pt idx="804">
                  <c:v>48.75</c:v>
                </c:pt>
                <c:pt idx="805">
                  <c:v>48.78</c:v>
                </c:pt>
                <c:pt idx="806">
                  <c:v>48.22</c:v>
                </c:pt>
                <c:pt idx="807">
                  <c:v>47.34</c:v>
                </c:pt>
                <c:pt idx="808">
                  <c:v>48.04</c:v>
                </c:pt>
                <c:pt idx="809">
                  <c:v>47.7</c:v>
                </c:pt>
                <c:pt idx="810">
                  <c:v>47.97</c:v>
                </c:pt>
                <c:pt idx="811">
                  <c:v>47.73</c:v>
                </c:pt>
                <c:pt idx="812">
                  <c:v>48.37</c:v>
                </c:pt>
                <c:pt idx="813">
                  <c:v>49.51</c:v>
                </c:pt>
                <c:pt idx="814">
                  <c:v>50.35</c:v>
                </c:pt>
                <c:pt idx="815">
                  <c:v>50.6</c:v>
                </c:pt>
                <c:pt idx="816">
                  <c:v>50.24</c:v>
                </c:pt>
                <c:pt idx="817">
                  <c:v>51.03</c:v>
                </c:pt>
                <c:pt idx="818">
                  <c:v>51.15</c:v>
                </c:pt>
                <c:pt idx="819">
                  <c:v>51.7</c:v>
                </c:pt>
                <c:pt idx="820">
                  <c:v>52.24</c:v>
                </c:pt>
                <c:pt idx="821">
                  <c:v>53.08</c:v>
                </c:pt>
                <c:pt idx="822">
                  <c:v>53.4</c:v>
                </c:pt>
                <c:pt idx="823">
                  <c:v>53.11</c:v>
                </c:pt>
                <c:pt idx="824">
                  <c:v>53.18</c:v>
                </c:pt>
                <c:pt idx="825">
                  <c:v>52.65</c:v>
                </c:pt>
                <c:pt idx="826">
                  <c:v>52.41</c:v>
                </c:pt>
                <c:pt idx="827">
                  <c:v>50.44</c:v>
                </c:pt>
                <c:pt idx="828">
                  <c:v>50.27</c:v>
                </c:pt>
                <c:pt idx="829">
                  <c:v>49.62</c:v>
                </c:pt>
                <c:pt idx="830">
                  <c:v>49.23</c:v>
                </c:pt>
                <c:pt idx="831">
                  <c:v>49.56</c:v>
                </c:pt>
                <c:pt idx="832">
                  <c:v>49.62</c:v>
                </c:pt>
                <c:pt idx="833">
                  <c:v>48.97</c:v>
                </c:pt>
                <c:pt idx="834">
                  <c:v>49.33</c:v>
                </c:pt>
                <c:pt idx="835">
                  <c:v>48.84</c:v>
                </c:pt>
                <c:pt idx="836">
                  <c:v>47.66</c:v>
                </c:pt>
                <c:pt idx="837">
                  <c:v>47.82</c:v>
                </c:pt>
                <c:pt idx="838">
                  <c:v>45.52</c:v>
                </c:pt>
                <c:pt idx="839">
                  <c:v>46.22</c:v>
                </c:pt>
                <c:pt idx="840">
                  <c:v>46.43</c:v>
                </c:pt>
                <c:pt idx="841">
                  <c:v>45.88</c:v>
                </c:pt>
                <c:pt idx="842">
                  <c:v>47.33</c:v>
                </c:pt>
                <c:pt idx="843">
                  <c:v>47.83</c:v>
                </c:pt>
                <c:pt idx="844">
                  <c:v>47.84</c:v>
                </c:pt>
                <c:pt idx="845">
                  <c:v>48.85</c:v>
                </c:pt>
                <c:pt idx="846">
                  <c:v>48.66</c:v>
                </c:pt>
                <c:pt idx="847">
                  <c:v>49.07</c:v>
                </c:pt>
                <c:pt idx="848">
                  <c:v>49.35</c:v>
                </c:pt>
                <c:pt idx="849">
                  <c:v>50.33</c:v>
                </c:pt>
                <c:pt idx="850">
                  <c:v>50.73</c:v>
                </c:pt>
                <c:pt idx="851">
                  <c:v>51.47</c:v>
                </c:pt>
                <c:pt idx="852">
                  <c:v>51.36</c:v>
                </c:pt>
                <c:pt idx="853">
                  <c:v>48.9</c:v>
                </c:pt>
                <c:pt idx="854">
                  <c:v>49.8</c:v>
                </c:pt>
                <c:pt idx="855">
                  <c:v>49.66</c:v>
                </c:pt>
                <c:pt idx="856">
                  <c:v>48.32</c:v>
                </c:pt>
                <c:pt idx="857">
                  <c:v>48.36</c:v>
                </c:pt>
                <c:pt idx="858">
                  <c:v>47.66</c:v>
                </c:pt>
                <c:pt idx="859">
                  <c:v>47.4</c:v>
                </c:pt>
                <c:pt idx="860">
                  <c:v>48.19</c:v>
                </c:pt>
                <c:pt idx="861">
                  <c:v>45.72</c:v>
                </c:pt>
                <c:pt idx="862">
                  <c:v>45.64</c:v>
                </c:pt>
                <c:pt idx="863">
                  <c:v>45.83</c:v>
                </c:pt>
                <c:pt idx="864">
                  <c:v>46.08</c:v>
                </c:pt>
                <c:pt idx="865">
                  <c:v>46.46</c:v>
                </c:pt>
                <c:pt idx="866">
                  <c:v>44.73</c:v>
                </c:pt>
                <c:pt idx="867">
                  <c:v>44.46</c:v>
                </c:pt>
                <c:pt idx="868">
                  <c:v>44.74</c:v>
                </c:pt>
                <c:pt idx="869">
                  <c:v>44.2</c:v>
                </c:pt>
                <c:pt idx="870">
                  <c:v>43.23</c:v>
                </c:pt>
                <c:pt idx="871">
                  <c:v>42.53</c:v>
                </c:pt>
                <c:pt idx="872">
                  <c:v>42.74</c:v>
                </c:pt>
                <c:pt idx="873">
                  <c:v>43.01</c:v>
                </c:pt>
                <c:pt idx="874">
                  <c:v>43.38</c:v>
                </c:pt>
                <c:pt idx="875">
                  <c:v>44.24</c:v>
                </c:pt>
                <c:pt idx="876">
                  <c:v>44.74</c:v>
                </c:pt>
                <c:pt idx="877">
                  <c:v>44.93</c:v>
                </c:pt>
                <c:pt idx="878">
                  <c:v>46.04</c:v>
                </c:pt>
                <c:pt idx="879">
                  <c:v>47.07</c:v>
                </c:pt>
                <c:pt idx="880">
                  <c:v>45.13</c:v>
                </c:pt>
                <c:pt idx="881">
                  <c:v>45.52</c:v>
                </c:pt>
                <c:pt idx="882">
                  <c:v>44.23</c:v>
                </c:pt>
                <c:pt idx="883">
                  <c:v>44.4</c:v>
                </c:pt>
                <c:pt idx="884">
                  <c:v>45.04</c:v>
                </c:pt>
                <c:pt idx="885">
                  <c:v>45.49</c:v>
                </c:pt>
                <c:pt idx="886">
                  <c:v>46.08</c:v>
                </c:pt>
                <c:pt idx="887">
                  <c:v>46.54</c:v>
                </c:pt>
                <c:pt idx="888">
                  <c:v>46.02</c:v>
                </c:pt>
                <c:pt idx="889">
                  <c:v>46.4</c:v>
                </c:pt>
                <c:pt idx="890">
                  <c:v>47.12</c:v>
                </c:pt>
                <c:pt idx="891">
                  <c:v>46.79</c:v>
                </c:pt>
                <c:pt idx="892">
                  <c:v>45.77</c:v>
                </c:pt>
                <c:pt idx="893">
                  <c:v>46.34</c:v>
                </c:pt>
                <c:pt idx="894">
                  <c:v>47.89</c:v>
                </c:pt>
                <c:pt idx="895">
                  <c:v>48.75</c:v>
                </c:pt>
                <c:pt idx="896">
                  <c:v>49.04</c:v>
                </c:pt>
                <c:pt idx="897">
                  <c:v>49.71</c:v>
                </c:pt>
                <c:pt idx="898">
                  <c:v>50.17</c:v>
                </c:pt>
                <c:pt idx="899">
                  <c:v>49.16</c:v>
                </c:pt>
                <c:pt idx="900">
                  <c:v>49.59</c:v>
                </c:pt>
                <c:pt idx="901">
                  <c:v>49.03</c:v>
                </c:pt>
                <c:pt idx="902">
                  <c:v>49.58</c:v>
                </c:pt>
                <c:pt idx="903">
                  <c:v>49.39</c:v>
                </c:pt>
                <c:pt idx="904">
                  <c:v>49.17</c:v>
                </c:pt>
                <c:pt idx="905">
                  <c:v>49.56</c:v>
                </c:pt>
                <c:pt idx="906">
                  <c:v>48.59</c:v>
                </c:pt>
                <c:pt idx="907">
                  <c:v>48.82</c:v>
                </c:pt>
                <c:pt idx="908">
                  <c:v>47.59</c:v>
                </c:pt>
                <c:pt idx="909">
                  <c:v>47.55</c:v>
                </c:pt>
                <c:pt idx="910">
                  <c:v>46.78</c:v>
                </c:pt>
                <c:pt idx="911">
                  <c:v>47.09</c:v>
                </c:pt>
                <c:pt idx="912">
                  <c:v>48.51</c:v>
                </c:pt>
                <c:pt idx="913">
                  <c:v>47.37</c:v>
                </c:pt>
                <c:pt idx="914">
                  <c:v>47.64</c:v>
                </c:pt>
                <c:pt idx="915">
                  <c:v>48.41</c:v>
                </c:pt>
                <c:pt idx="916">
                  <c:v>47.43</c:v>
                </c:pt>
                <c:pt idx="917">
                  <c:v>47.87</c:v>
                </c:pt>
                <c:pt idx="918">
                  <c:v>46.57</c:v>
                </c:pt>
                <c:pt idx="919">
                  <c:v>46.44</c:v>
                </c:pt>
                <c:pt idx="920">
                  <c:v>45.96</c:v>
                </c:pt>
                <c:pt idx="921">
                  <c:v>47.23</c:v>
                </c:pt>
                <c:pt idx="922">
                  <c:v>47.29</c:v>
                </c:pt>
                <c:pt idx="923">
                  <c:v>48.66</c:v>
                </c:pt>
                <c:pt idx="924">
                  <c:v>49.16</c:v>
                </c:pt>
                <c:pt idx="925">
                  <c:v>49.09</c:v>
                </c:pt>
                <c:pt idx="926">
                  <c:v>47.48</c:v>
                </c:pt>
                <c:pt idx="927">
                  <c:v>48.07</c:v>
                </c:pt>
                <c:pt idx="928">
                  <c:v>48.23</c:v>
                </c:pt>
                <c:pt idx="929">
                  <c:v>49.3</c:v>
                </c:pt>
                <c:pt idx="930">
                  <c:v>49.89</c:v>
                </c:pt>
                <c:pt idx="931">
                  <c:v>49.89</c:v>
                </c:pt>
                <c:pt idx="932">
                  <c:v>49.91</c:v>
                </c:pt>
                <c:pt idx="933">
                  <c:v>49.48</c:v>
                </c:pt>
                <c:pt idx="934">
                  <c:v>50.41</c:v>
                </c:pt>
                <c:pt idx="935">
                  <c:v>50.55</c:v>
                </c:pt>
                <c:pt idx="936">
                  <c:v>50.66</c:v>
                </c:pt>
                <c:pt idx="937">
                  <c:v>52.22</c:v>
                </c:pt>
                <c:pt idx="938">
                  <c:v>51.88</c:v>
                </c:pt>
                <c:pt idx="939">
                  <c:v>52.14</c:v>
                </c:pt>
                <c:pt idx="940">
                  <c:v>51.56</c:v>
                </c:pt>
                <c:pt idx="941">
                  <c:v>51.67</c:v>
                </c:pt>
                <c:pt idx="942">
                  <c:v>50.58</c:v>
                </c:pt>
                <c:pt idx="943">
                  <c:v>50.42</c:v>
                </c:pt>
                <c:pt idx="944">
                  <c:v>49.98</c:v>
                </c:pt>
                <c:pt idx="945">
                  <c:v>50.79</c:v>
                </c:pt>
                <c:pt idx="946">
                  <c:v>49.29</c:v>
                </c:pt>
                <c:pt idx="947">
                  <c:v>49.58</c:v>
                </c:pt>
                <c:pt idx="948">
                  <c:v>50.92</c:v>
                </c:pt>
                <c:pt idx="949">
                  <c:v>51.3</c:v>
                </c:pt>
                <c:pt idx="950">
                  <c:v>50.6</c:v>
                </c:pt>
                <c:pt idx="951">
                  <c:v>51.45</c:v>
                </c:pt>
                <c:pt idx="952">
                  <c:v>51.87</c:v>
                </c:pt>
                <c:pt idx="953">
                  <c:v>51.88</c:v>
                </c:pt>
                <c:pt idx="954">
                  <c:v>52.04</c:v>
                </c:pt>
                <c:pt idx="955">
                  <c:v>51.29</c:v>
                </c:pt>
                <c:pt idx="956">
                  <c:v>51.47</c:v>
                </c:pt>
                <c:pt idx="957">
                  <c:v>51.9</c:v>
                </c:pt>
                <c:pt idx="958">
                  <c:v>52.47</c:v>
                </c:pt>
                <c:pt idx="959">
                  <c:v>52.18</c:v>
                </c:pt>
                <c:pt idx="960">
                  <c:v>52.64</c:v>
                </c:pt>
                <c:pt idx="961">
                  <c:v>53.9</c:v>
                </c:pt>
                <c:pt idx="962">
                  <c:v>54.15</c:v>
                </c:pt>
                <c:pt idx="963">
                  <c:v>54.38</c:v>
                </c:pt>
                <c:pt idx="964">
                  <c:v>54.3</c:v>
                </c:pt>
                <c:pt idx="965">
                  <c:v>54.54</c:v>
                </c:pt>
                <c:pt idx="966">
                  <c:v>55.64</c:v>
                </c:pt>
                <c:pt idx="967">
                  <c:v>57.35</c:v>
                </c:pt>
                <c:pt idx="968">
                  <c:v>57.2</c:v>
                </c:pt>
                <c:pt idx="969">
                  <c:v>56.81</c:v>
                </c:pt>
                <c:pt idx="970">
                  <c:v>57.17</c:v>
                </c:pt>
                <c:pt idx="971">
                  <c:v>56.74</c:v>
                </c:pt>
                <c:pt idx="972">
                  <c:v>56.76</c:v>
                </c:pt>
                <c:pt idx="973">
                  <c:v>55.7</c:v>
                </c:pt>
                <c:pt idx="974">
                  <c:v>55.33</c:v>
                </c:pt>
                <c:pt idx="975">
                  <c:v>55.14</c:v>
                </c:pt>
                <c:pt idx="976">
                  <c:v>56.55</c:v>
                </c:pt>
                <c:pt idx="977">
                  <c:v>56.09</c:v>
                </c:pt>
                <c:pt idx="978">
                  <c:v>56.83</c:v>
                </c:pt>
                <c:pt idx="979">
                  <c:v>58.02</c:v>
                </c:pt>
                <c:pt idx="980">
                  <c:v>58.95</c:v>
                </c:pt>
                <c:pt idx="981">
                  <c:v>58.11</c:v>
                </c:pt>
                <c:pt idx="982">
                  <c:v>57.99</c:v>
                </c:pt>
                <c:pt idx="983">
                  <c:v>57.3</c:v>
                </c:pt>
                <c:pt idx="984">
                  <c:v>57.4</c:v>
                </c:pt>
                <c:pt idx="985">
                  <c:v>58.36</c:v>
                </c:pt>
                <c:pt idx="986">
                  <c:v>57.47</c:v>
                </c:pt>
                <c:pt idx="987">
                  <c:v>57.62</c:v>
                </c:pt>
                <c:pt idx="988">
                  <c:v>55.96</c:v>
                </c:pt>
                <c:pt idx="989">
                  <c:v>56.69</c:v>
                </c:pt>
                <c:pt idx="990">
                  <c:v>57.36</c:v>
                </c:pt>
                <c:pt idx="991">
                  <c:v>57.99</c:v>
                </c:pt>
                <c:pt idx="992">
                  <c:v>57.14</c:v>
                </c:pt>
                <c:pt idx="993">
                  <c:v>56.6</c:v>
                </c:pt>
                <c:pt idx="994">
                  <c:v>57.04</c:v>
                </c:pt>
                <c:pt idx="995">
                  <c:v>57.3</c:v>
                </c:pt>
                <c:pt idx="996">
                  <c:v>57.16</c:v>
                </c:pt>
                <c:pt idx="997">
                  <c:v>57.46</c:v>
                </c:pt>
                <c:pt idx="998">
                  <c:v>58.09</c:v>
                </c:pt>
                <c:pt idx="999">
                  <c:v>58.36</c:v>
                </c:pt>
                <c:pt idx="1000">
                  <c:v>58.47</c:v>
                </c:pt>
                <c:pt idx="1001">
                  <c:v>59.97</c:v>
                </c:pt>
                <c:pt idx="1002">
                  <c:v>59.64</c:v>
                </c:pt>
                <c:pt idx="1003">
                  <c:v>59.84</c:v>
                </c:pt>
                <c:pt idx="1004">
                  <c:v>60.42</c:v>
                </c:pt>
                <c:pt idx="1005">
                  <c:v>60.37</c:v>
                </c:pt>
                <c:pt idx="1006">
                  <c:v>61.63</c:v>
                </c:pt>
                <c:pt idx="1007">
                  <c:v>62.01</c:v>
                </c:pt>
                <c:pt idx="1008">
                  <c:v>61.44</c:v>
                </c:pt>
                <c:pt idx="1009">
                  <c:v>61.73</c:v>
                </c:pt>
                <c:pt idx="1010">
                  <c:v>62.96</c:v>
                </c:pt>
                <c:pt idx="1011">
                  <c:v>63.57</c:v>
                </c:pt>
                <c:pt idx="1012">
                  <c:v>63.8</c:v>
                </c:pt>
                <c:pt idx="1013">
                  <c:v>64.3</c:v>
                </c:pt>
                <c:pt idx="1014">
                  <c:v>63.73</c:v>
                </c:pt>
                <c:pt idx="1015">
                  <c:v>63.97</c:v>
                </c:pt>
                <c:pt idx="1016">
                  <c:v>63.95</c:v>
                </c:pt>
                <c:pt idx="1017">
                  <c:v>63.37</c:v>
                </c:pt>
                <c:pt idx="1018">
                  <c:v>63.49</c:v>
                </c:pt>
                <c:pt idx="1019">
                  <c:v>64.47</c:v>
                </c:pt>
                <c:pt idx="1020">
                  <c:v>65.61</c:v>
                </c:pt>
                <c:pt idx="1021">
                  <c:v>65.510000000000005</c:v>
                </c:pt>
                <c:pt idx="1022">
                  <c:v>66.14</c:v>
                </c:pt>
                <c:pt idx="1023">
                  <c:v>65.56</c:v>
                </c:pt>
                <c:pt idx="1024">
                  <c:v>64.5</c:v>
                </c:pt>
                <c:pt idx="1025">
                  <c:v>64.73</c:v>
                </c:pt>
                <c:pt idx="1026">
                  <c:v>65.8</c:v>
                </c:pt>
                <c:pt idx="1027">
                  <c:v>65.45</c:v>
                </c:pt>
                <c:pt idx="1028">
                  <c:v>64.150000000000006</c:v>
                </c:pt>
                <c:pt idx="1029">
                  <c:v>63.39</c:v>
                </c:pt>
                <c:pt idx="1030">
                  <c:v>61.79</c:v>
                </c:pt>
                <c:pt idx="1031">
                  <c:v>61.15</c:v>
                </c:pt>
                <c:pt idx="1032">
                  <c:v>59.2</c:v>
                </c:pt>
                <c:pt idx="1033">
                  <c:v>59.29</c:v>
                </c:pt>
                <c:pt idx="1034">
                  <c:v>59.19</c:v>
                </c:pt>
                <c:pt idx="1035">
                  <c:v>60.6</c:v>
                </c:pt>
                <c:pt idx="1036">
                  <c:v>61.34</c:v>
                </c:pt>
                <c:pt idx="1037">
                  <c:v>61.68</c:v>
                </c:pt>
                <c:pt idx="1038">
                  <c:v>61.9</c:v>
                </c:pt>
                <c:pt idx="1039">
                  <c:v>61.68</c:v>
                </c:pt>
                <c:pt idx="1040">
                  <c:v>62.77</c:v>
                </c:pt>
                <c:pt idx="1041">
                  <c:v>63.55</c:v>
                </c:pt>
                <c:pt idx="1042">
                  <c:v>63.91</c:v>
                </c:pt>
                <c:pt idx="1043">
                  <c:v>63.01</c:v>
                </c:pt>
                <c:pt idx="1044">
                  <c:v>61.64</c:v>
                </c:pt>
                <c:pt idx="1045">
                  <c:v>60.99</c:v>
                </c:pt>
                <c:pt idx="1046">
                  <c:v>61.25</c:v>
                </c:pt>
                <c:pt idx="1047">
                  <c:v>62.57</c:v>
                </c:pt>
                <c:pt idx="1048">
                  <c:v>62.6</c:v>
                </c:pt>
                <c:pt idx="1049">
                  <c:v>61.15</c:v>
                </c:pt>
                <c:pt idx="1050">
                  <c:v>60.12</c:v>
                </c:pt>
                <c:pt idx="1051">
                  <c:v>62.04</c:v>
                </c:pt>
                <c:pt idx="1052">
                  <c:v>61.36</c:v>
                </c:pt>
                <c:pt idx="1053">
                  <c:v>60.71</c:v>
                </c:pt>
                <c:pt idx="1054">
                  <c:v>60.96</c:v>
                </c:pt>
                <c:pt idx="1055">
                  <c:v>61.19</c:v>
                </c:pt>
                <c:pt idx="1056">
                  <c:v>62.34</c:v>
                </c:pt>
                <c:pt idx="1057">
                  <c:v>62.06</c:v>
                </c:pt>
                <c:pt idx="1058">
                  <c:v>63.4</c:v>
                </c:pt>
                <c:pt idx="1059">
                  <c:v>65.17</c:v>
                </c:pt>
                <c:pt idx="1060">
                  <c:v>64.3</c:v>
                </c:pt>
                <c:pt idx="1061">
                  <c:v>65.88</c:v>
                </c:pt>
                <c:pt idx="1062">
                  <c:v>65.55</c:v>
                </c:pt>
                <c:pt idx="1063">
                  <c:v>65.25</c:v>
                </c:pt>
                <c:pt idx="1064">
                  <c:v>64.38</c:v>
                </c:pt>
                <c:pt idx="1065">
                  <c:v>64.94</c:v>
                </c:pt>
                <c:pt idx="1066">
                  <c:v>63.01</c:v>
                </c:pt>
                <c:pt idx="1067">
                  <c:v>63.51</c:v>
                </c:pt>
                <c:pt idx="1068">
                  <c:v>63.37</c:v>
                </c:pt>
                <c:pt idx="1069">
                  <c:v>63.54</c:v>
                </c:pt>
                <c:pt idx="1070">
                  <c:v>62.06</c:v>
                </c:pt>
                <c:pt idx="1071">
                  <c:v>63.42</c:v>
                </c:pt>
                <c:pt idx="1072">
                  <c:v>65.510000000000005</c:v>
                </c:pt>
                <c:pt idx="1073">
                  <c:v>66.819999999999993</c:v>
                </c:pt>
                <c:pt idx="1074">
                  <c:v>67.069999999999993</c:v>
                </c:pt>
                <c:pt idx="1075">
                  <c:v>67.39</c:v>
                </c:pt>
                <c:pt idx="1076">
                  <c:v>66.22</c:v>
                </c:pt>
                <c:pt idx="1077">
                  <c:v>66.52</c:v>
                </c:pt>
                <c:pt idx="1078">
                  <c:v>68.47</c:v>
                </c:pt>
                <c:pt idx="1079">
                  <c:v>68.290000000000006</c:v>
                </c:pt>
                <c:pt idx="1080">
                  <c:v>68.38</c:v>
                </c:pt>
                <c:pt idx="1081">
                  <c:v>68.64</c:v>
                </c:pt>
                <c:pt idx="1082">
                  <c:v>67.7</c:v>
                </c:pt>
                <c:pt idx="1083">
                  <c:v>68.05</c:v>
                </c:pt>
                <c:pt idx="1084">
                  <c:v>68.19</c:v>
                </c:pt>
                <c:pt idx="1085">
                  <c:v>68.099999999999994</c:v>
                </c:pt>
                <c:pt idx="1086">
                  <c:v>68.569999999999993</c:v>
                </c:pt>
                <c:pt idx="1087">
                  <c:v>67.25</c:v>
                </c:pt>
                <c:pt idx="1088">
                  <c:v>67.930000000000007</c:v>
                </c:pt>
                <c:pt idx="1089">
                  <c:v>68.430000000000007</c:v>
                </c:pt>
                <c:pt idx="1090">
                  <c:v>69.72</c:v>
                </c:pt>
                <c:pt idx="1091">
                  <c:v>70.73</c:v>
                </c:pt>
                <c:pt idx="1092">
                  <c:v>69.06</c:v>
                </c:pt>
                <c:pt idx="1093">
                  <c:v>71.14</c:v>
                </c:pt>
                <c:pt idx="1094">
                  <c:v>71.36</c:v>
                </c:pt>
                <c:pt idx="1095">
                  <c:v>70.7</c:v>
                </c:pt>
                <c:pt idx="1096">
                  <c:v>70.959999999999994</c:v>
                </c:pt>
                <c:pt idx="1097">
                  <c:v>71.31</c:v>
                </c:pt>
                <c:pt idx="1098">
                  <c:v>71.489999999999995</c:v>
                </c:pt>
                <c:pt idx="1099">
                  <c:v>71.489999999999995</c:v>
                </c:pt>
                <c:pt idx="1100">
                  <c:v>71.28</c:v>
                </c:pt>
                <c:pt idx="1101">
                  <c:v>72.239999999999995</c:v>
                </c:pt>
                <c:pt idx="1102">
                  <c:v>72.13</c:v>
                </c:pt>
                <c:pt idx="1103">
                  <c:v>71.84</c:v>
                </c:pt>
                <c:pt idx="1104">
                  <c:v>70.709999999999994</c:v>
                </c:pt>
                <c:pt idx="1105">
                  <c:v>67.88</c:v>
                </c:pt>
                <c:pt idx="1106">
                  <c:v>66.73</c:v>
                </c:pt>
                <c:pt idx="1107">
                  <c:v>68.209999999999994</c:v>
                </c:pt>
                <c:pt idx="1108">
                  <c:v>67.040000000000006</c:v>
                </c:pt>
                <c:pt idx="1109">
                  <c:v>65.81</c:v>
                </c:pt>
                <c:pt idx="1110">
                  <c:v>64.75</c:v>
                </c:pt>
                <c:pt idx="1111">
                  <c:v>65.52</c:v>
                </c:pt>
                <c:pt idx="1112">
                  <c:v>64.73</c:v>
                </c:pt>
                <c:pt idx="1113">
                  <c:v>65.95</c:v>
                </c:pt>
                <c:pt idx="1114">
                  <c:v>65.739999999999995</c:v>
                </c:pt>
                <c:pt idx="1115">
                  <c:v>66.099999999999994</c:v>
                </c:pt>
                <c:pt idx="1116">
                  <c:v>66.36</c:v>
                </c:pt>
                <c:pt idx="1117">
                  <c:v>66.64</c:v>
                </c:pt>
                <c:pt idx="1118">
                  <c:v>66.89</c:v>
                </c:pt>
                <c:pt idx="1119">
                  <c:v>65.06</c:v>
                </c:pt>
                <c:pt idx="1120">
                  <c:v>65.849999999999994</c:v>
                </c:pt>
                <c:pt idx="1121">
                  <c:v>65.069999999999993</c:v>
                </c:pt>
                <c:pt idx="1122">
                  <c:v>66.22</c:v>
                </c:pt>
                <c:pt idx="1123">
                  <c:v>65.540000000000006</c:v>
                </c:pt>
                <c:pt idx="1124">
                  <c:v>68.58</c:v>
                </c:pt>
                <c:pt idx="1125">
                  <c:v>68.08</c:v>
                </c:pt>
                <c:pt idx="1126">
                  <c:v>70.53</c:v>
                </c:pt>
                <c:pt idx="1127">
                  <c:v>72.760000000000005</c:v>
                </c:pt>
                <c:pt idx="1128">
                  <c:v>73.45</c:v>
                </c:pt>
                <c:pt idx="1129">
                  <c:v>74.150000000000006</c:v>
                </c:pt>
                <c:pt idx="1130">
                  <c:v>73.94</c:v>
                </c:pt>
                <c:pt idx="1131">
                  <c:v>74.14</c:v>
                </c:pt>
                <c:pt idx="1132">
                  <c:v>72.94</c:v>
                </c:pt>
                <c:pt idx="1133">
                  <c:v>73.8</c:v>
                </c:pt>
                <c:pt idx="1134">
                  <c:v>73.849999999999994</c:v>
                </c:pt>
                <c:pt idx="1135">
                  <c:v>74.11</c:v>
                </c:pt>
                <c:pt idx="1136">
                  <c:v>70.38</c:v>
                </c:pt>
                <c:pt idx="1137">
                  <c:v>70.33</c:v>
                </c:pt>
                <c:pt idx="1138">
                  <c:v>71.010000000000005</c:v>
                </c:pt>
                <c:pt idx="1139">
                  <c:v>68.06</c:v>
                </c:pt>
                <c:pt idx="1140">
                  <c:v>68.08</c:v>
                </c:pt>
                <c:pt idx="1141">
                  <c:v>68.760000000000005</c:v>
                </c:pt>
                <c:pt idx="1142">
                  <c:v>69.459999999999994</c:v>
                </c:pt>
                <c:pt idx="1143">
                  <c:v>70.459999999999994</c:v>
                </c:pt>
                <c:pt idx="1144">
                  <c:v>67.89</c:v>
                </c:pt>
                <c:pt idx="1145">
                  <c:v>68.52</c:v>
                </c:pt>
                <c:pt idx="1146">
                  <c:v>69.3</c:v>
                </c:pt>
                <c:pt idx="1147">
                  <c:v>69.61</c:v>
                </c:pt>
                <c:pt idx="1148">
                  <c:v>68.69</c:v>
                </c:pt>
                <c:pt idx="1149">
                  <c:v>70.13</c:v>
                </c:pt>
                <c:pt idx="1150">
                  <c:v>68.760000000000005</c:v>
                </c:pt>
                <c:pt idx="1151">
                  <c:v>67.66</c:v>
                </c:pt>
                <c:pt idx="1152">
                  <c:v>68.959999999999994</c:v>
                </c:pt>
                <c:pt idx="1153">
                  <c:v>68.489999999999995</c:v>
                </c:pt>
                <c:pt idx="1154">
                  <c:v>69.010000000000005</c:v>
                </c:pt>
                <c:pt idx="1155">
                  <c:v>69.17</c:v>
                </c:pt>
                <c:pt idx="1156">
                  <c:v>66.94</c:v>
                </c:pt>
                <c:pt idx="1157">
                  <c:v>66.81</c:v>
                </c:pt>
                <c:pt idx="1158">
                  <c:v>67.63</c:v>
                </c:pt>
                <c:pt idx="1159">
                  <c:v>67.2</c:v>
                </c:pt>
                <c:pt idx="1160">
                  <c:v>67.040000000000006</c:v>
                </c:pt>
                <c:pt idx="1161">
                  <c:v>65.010000000000005</c:v>
                </c:pt>
                <c:pt idx="1162">
                  <c:v>65.459999999999994</c:v>
                </c:pt>
                <c:pt idx="1163">
                  <c:v>65.91</c:v>
                </c:pt>
                <c:pt idx="1164">
                  <c:v>66.430000000000007</c:v>
                </c:pt>
                <c:pt idx="1165">
                  <c:v>67.349999999999994</c:v>
                </c:pt>
                <c:pt idx="1166">
                  <c:v>67.86</c:v>
                </c:pt>
                <c:pt idx="1167">
                  <c:v>67.83</c:v>
                </c:pt>
                <c:pt idx="1168">
                  <c:v>68.72</c:v>
                </c:pt>
                <c:pt idx="1169">
                  <c:v>68.87</c:v>
                </c:pt>
                <c:pt idx="1170">
                  <c:v>68.53</c:v>
                </c:pt>
                <c:pt idx="1171">
                  <c:v>69.510000000000005</c:v>
                </c:pt>
                <c:pt idx="1172">
                  <c:v>70.25</c:v>
                </c:pt>
                <c:pt idx="1173">
                  <c:v>69.8</c:v>
                </c:pt>
                <c:pt idx="1174">
                  <c:v>69.87</c:v>
                </c:pt>
                <c:pt idx="1175">
                  <c:v>68.72</c:v>
                </c:pt>
                <c:pt idx="1176">
                  <c:v>67.77</c:v>
                </c:pt>
                <c:pt idx="1177">
                  <c:v>67.75</c:v>
                </c:pt>
                <c:pt idx="1178">
                  <c:v>67.540000000000006</c:v>
                </c:pt>
                <c:pt idx="1179">
                  <c:v>69.25</c:v>
                </c:pt>
                <c:pt idx="1180">
                  <c:v>70.37</c:v>
                </c:pt>
                <c:pt idx="1181">
                  <c:v>68.59</c:v>
                </c:pt>
                <c:pt idx="1182">
                  <c:v>68.989999999999995</c:v>
                </c:pt>
                <c:pt idx="1183">
                  <c:v>68.91</c:v>
                </c:pt>
                <c:pt idx="1184">
                  <c:v>69.849999999999994</c:v>
                </c:pt>
                <c:pt idx="1185">
                  <c:v>71.12</c:v>
                </c:pt>
                <c:pt idx="1186">
                  <c:v>70.8</c:v>
                </c:pt>
                <c:pt idx="1187">
                  <c:v>70.78</c:v>
                </c:pt>
                <c:pt idx="1188">
                  <c:v>72.08</c:v>
                </c:pt>
                <c:pt idx="1189">
                  <c:v>72.28</c:v>
                </c:pt>
                <c:pt idx="1190">
                  <c:v>71.569999999999993</c:v>
                </c:pt>
                <c:pt idx="1191">
                  <c:v>72.12</c:v>
                </c:pt>
                <c:pt idx="1192">
                  <c:v>73.25</c:v>
                </c:pt>
                <c:pt idx="1193">
                  <c:v>75.3</c:v>
                </c:pt>
                <c:pt idx="1194">
                  <c:v>75.23</c:v>
                </c:pt>
                <c:pt idx="1195">
                  <c:v>76.41</c:v>
                </c:pt>
                <c:pt idx="1196">
                  <c:v>74.33</c:v>
                </c:pt>
                <c:pt idx="1197">
                  <c:v>74.34</c:v>
                </c:pt>
                <c:pt idx="1198">
                  <c:v>74.290000000000006</c:v>
                </c:pt>
                <c:pt idx="1199">
                  <c:v>74.959999999999994</c:v>
                </c:pt>
                <c:pt idx="1200">
                  <c:v>73.17</c:v>
                </c:pt>
                <c:pt idx="1201">
                  <c:v>70.97</c:v>
                </c:pt>
                <c:pt idx="1202">
                  <c:v>71.34</c:v>
                </c:pt>
                <c:pt idx="1203">
                  <c:v>71.78</c:v>
                </c:pt>
                <c:pt idx="1204">
                  <c:v>71.92</c:v>
                </c:pt>
                <c:pt idx="1205">
                  <c:v>69.75</c:v>
                </c:pt>
                <c:pt idx="1206">
                  <c:v>68.650000000000006</c:v>
                </c:pt>
                <c:pt idx="1207">
                  <c:v>69.12</c:v>
                </c:pt>
                <c:pt idx="1208">
                  <c:v>69.17</c:v>
                </c:pt>
                <c:pt idx="1209">
                  <c:v>66.430000000000007</c:v>
                </c:pt>
                <c:pt idx="1210">
                  <c:v>66.819999999999993</c:v>
                </c:pt>
                <c:pt idx="1211">
                  <c:v>67.33</c:v>
                </c:pt>
                <c:pt idx="1212">
                  <c:v>67.59</c:v>
                </c:pt>
                <c:pt idx="1213">
                  <c:v>67.040000000000006</c:v>
                </c:pt>
                <c:pt idx="1214">
                  <c:v>66.180000000000007</c:v>
                </c:pt>
                <c:pt idx="1215">
                  <c:v>65.31</c:v>
                </c:pt>
                <c:pt idx="1216">
                  <c:v>63.69</c:v>
                </c:pt>
                <c:pt idx="1217">
                  <c:v>63.14</c:v>
                </c:pt>
                <c:pt idx="1218">
                  <c:v>63.1</c:v>
                </c:pt>
                <c:pt idx="1219">
                  <c:v>62.21</c:v>
                </c:pt>
                <c:pt idx="1220">
                  <c:v>61.67</c:v>
                </c:pt>
                <c:pt idx="1221">
                  <c:v>60.67</c:v>
                </c:pt>
                <c:pt idx="1222">
                  <c:v>60.19</c:v>
                </c:pt>
                <c:pt idx="1223">
                  <c:v>59.93</c:v>
                </c:pt>
                <c:pt idx="1224">
                  <c:v>55.69</c:v>
                </c:pt>
                <c:pt idx="1225">
                  <c:v>56.25</c:v>
                </c:pt>
                <c:pt idx="1226">
                  <c:v>56.46</c:v>
                </c:pt>
                <c:pt idx="1227">
                  <c:v>56.46</c:v>
                </c:pt>
                <c:pt idx="1228">
                  <c:v>56.76</c:v>
                </c:pt>
                <c:pt idx="1229">
                  <c:v>53.43</c:v>
                </c:pt>
                <c:pt idx="1230">
                  <c:v>54.63</c:v>
                </c:pt>
                <c:pt idx="1231">
                  <c:v>50.42</c:v>
                </c:pt>
                <c:pt idx="1232">
                  <c:v>51.63</c:v>
                </c:pt>
                <c:pt idx="1233">
                  <c:v>51.56</c:v>
                </c:pt>
                <c:pt idx="1234">
                  <c:v>50.29</c:v>
                </c:pt>
                <c:pt idx="1235">
                  <c:v>51.45</c:v>
                </c:pt>
                <c:pt idx="1236">
                  <c:v>50.93</c:v>
                </c:pt>
                <c:pt idx="1237">
                  <c:v>52.95</c:v>
                </c:pt>
                <c:pt idx="1238">
                  <c:v>53.25</c:v>
                </c:pt>
                <c:pt idx="1239">
                  <c:v>51.49</c:v>
                </c:pt>
                <c:pt idx="1240">
                  <c:v>52.61</c:v>
                </c:pt>
                <c:pt idx="1241">
                  <c:v>51</c:v>
                </c:pt>
                <c:pt idx="1242">
                  <c:v>51.65</c:v>
                </c:pt>
                <c:pt idx="1243">
                  <c:v>51.15</c:v>
                </c:pt>
                <c:pt idx="1244">
                  <c:v>52.58</c:v>
                </c:pt>
                <c:pt idx="1245">
                  <c:v>51.2</c:v>
                </c:pt>
                <c:pt idx="1246">
                  <c:v>49.88</c:v>
                </c:pt>
                <c:pt idx="1247">
                  <c:v>46.24</c:v>
                </c:pt>
                <c:pt idx="1248">
                  <c:v>47.2</c:v>
                </c:pt>
                <c:pt idx="1249">
                  <c:v>45.88</c:v>
                </c:pt>
                <c:pt idx="1250">
                  <c:v>45.59</c:v>
                </c:pt>
                <c:pt idx="1251">
                  <c:v>42.53</c:v>
                </c:pt>
                <c:pt idx="1252">
                  <c:v>46.22</c:v>
                </c:pt>
                <c:pt idx="1253">
                  <c:v>44.61</c:v>
                </c:pt>
                <c:pt idx="1254">
                  <c:v>45.33</c:v>
                </c:pt>
                <c:pt idx="1255">
                  <c:v>45.41</c:v>
                </c:pt>
                <c:pt idx="1256">
                  <c:v>46.54</c:v>
                </c:pt>
                <c:pt idx="1257">
                  <c:v>47.09</c:v>
                </c:pt>
                <c:pt idx="1258">
                  <c:v>47.96</c:v>
                </c:pt>
                <c:pt idx="1259">
                  <c:v>48.52</c:v>
                </c:pt>
                <c:pt idx="1260">
                  <c:v>49.78</c:v>
                </c:pt>
                <c:pt idx="1261">
                  <c:v>52.36</c:v>
                </c:pt>
                <c:pt idx="1262">
                  <c:v>52.59</c:v>
                </c:pt>
                <c:pt idx="1263">
                  <c:v>51.59</c:v>
                </c:pt>
                <c:pt idx="1264">
                  <c:v>50.51</c:v>
                </c:pt>
                <c:pt idx="1265">
                  <c:v>52.11</c:v>
                </c:pt>
                <c:pt idx="1266">
                  <c:v>52.31</c:v>
                </c:pt>
                <c:pt idx="1267">
                  <c:v>52.07</c:v>
                </c:pt>
                <c:pt idx="1268">
                  <c:v>53.8</c:v>
                </c:pt>
                <c:pt idx="1269">
                  <c:v>52.57</c:v>
                </c:pt>
                <c:pt idx="1270">
                  <c:v>52.62</c:v>
                </c:pt>
                <c:pt idx="1271">
                  <c:v>53.13</c:v>
                </c:pt>
                <c:pt idx="1272">
                  <c:v>53.69</c:v>
                </c:pt>
                <c:pt idx="1273">
                  <c:v>51.99</c:v>
                </c:pt>
                <c:pt idx="1274">
                  <c:v>53.31</c:v>
                </c:pt>
                <c:pt idx="1275">
                  <c:v>54.23</c:v>
                </c:pt>
                <c:pt idx="1276">
                  <c:v>53.79</c:v>
                </c:pt>
                <c:pt idx="1277">
                  <c:v>55.26</c:v>
                </c:pt>
                <c:pt idx="1278">
                  <c:v>54.56</c:v>
                </c:pt>
                <c:pt idx="1279">
                  <c:v>53.66</c:v>
                </c:pt>
                <c:pt idx="1280">
                  <c:v>54.01</c:v>
                </c:pt>
                <c:pt idx="1281">
                  <c:v>52.64</c:v>
                </c:pt>
                <c:pt idx="1282">
                  <c:v>52.72</c:v>
                </c:pt>
                <c:pt idx="1283">
                  <c:v>52.41</c:v>
                </c:pt>
                <c:pt idx="1284">
                  <c:v>53.1</c:v>
                </c:pt>
                <c:pt idx="1285">
                  <c:v>53.9</c:v>
                </c:pt>
                <c:pt idx="1286">
                  <c:v>54.41</c:v>
                </c:pt>
                <c:pt idx="1287">
                  <c:v>55.59</c:v>
                </c:pt>
                <c:pt idx="1288">
                  <c:v>56.09</c:v>
                </c:pt>
                <c:pt idx="1289">
                  <c:v>56.92</c:v>
                </c:pt>
                <c:pt idx="1290">
                  <c:v>56.96</c:v>
                </c:pt>
                <c:pt idx="1291">
                  <c:v>57.26</c:v>
                </c:pt>
                <c:pt idx="1292">
                  <c:v>55.48</c:v>
                </c:pt>
                <c:pt idx="1293">
                  <c:v>55.5</c:v>
                </c:pt>
                <c:pt idx="1294">
                  <c:v>56.94</c:v>
                </c:pt>
                <c:pt idx="1295">
                  <c:v>57.22</c:v>
                </c:pt>
                <c:pt idx="1296">
                  <c:v>55.8</c:v>
                </c:pt>
                <c:pt idx="1297">
                  <c:v>56.59</c:v>
                </c:pt>
                <c:pt idx="1298">
                  <c:v>56.56</c:v>
                </c:pt>
                <c:pt idx="1299">
                  <c:v>56.22</c:v>
                </c:pt>
                <c:pt idx="1300">
                  <c:v>56.66</c:v>
                </c:pt>
                <c:pt idx="1301">
                  <c:v>56.07</c:v>
                </c:pt>
                <c:pt idx="1302">
                  <c:v>56.79</c:v>
                </c:pt>
                <c:pt idx="1303">
                  <c:v>56.87</c:v>
                </c:pt>
                <c:pt idx="1304">
                  <c:v>58.26</c:v>
                </c:pt>
                <c:pt idx="1305">
                  <c:v>58.61</c:v>
                </c:pt>
                <c:pt idx="1306">
                  <c:v>58.52</c:v>
                </c:pt>
                <c:pt idx="1307">
                  <c:v>59.09</c:v>
                </c:pt>
                <c:pt idx="1308">
                  <c:v>59.03</c:v>
                </c:pt>
                <c:pt idx="1309">
                  <c:v>59.83</c:v>
                </c:pt>
                <c:pt idx="1310">
                  <c:v>59.98</c:v>
                </c:pt>
                <c:pt idx="1311">
                  <c:v>59.04</c:v>
                </c:pt>
                <c:pt idx="1312">
                  <c:v>58.82</c:v>
                </c:pt>
                <c:pt idx="1313">
                  <c:v>59.94</c:v>
                </c:pt>
                <c:pt idx="1314">
                  <c:v>59.41</c:v>
                </c:pt>
                <c:pt idx="1315">
                  <c:v>59.3</c:v>
                </c:pt>
                <c:pt idx="1316">
                  <c:v>60.14</c:v>
                </c:pt>
                <c:pt idx="1317">
                  <c:v>61.59</c:v>
                </c:pt>
                <c:pt idx="1318">
                  <c:v>62.58</c:v>
                </c:pt>
                <c:pt idx="1319">
                  <c:v>62.46</c:v>
                </c:pt>
                <c:pt idx="1320">
                  <c:v>62.1</c:v>
                </c:pt>
                <c:pt idx="1321">
                  <c:v>63.08</c:v>
                </c:pt>
                <c:pt idx="1322">
                  <c:v>64.400000000000006</c:v>
                </c:pt>
                <c:pt idx="1323">
                  <c:v>63.98</c:v>
                </c:pt>
                <c:pt idx="1324">
                  <c:v>64.61</c:v>
                </c:pt>
                <c:pt idx="1325">
                  <c:v>63.58</c:v>
                </c:pt>
                <c:pt idx="1326">
                  <c:v>63.89</c:v>
                </c:pt>
                <c:pt idx="1327">
                  <c:v>63.4</c:v>
                </c:pt>
                <c:pt idx="1328">
                  <c:v>64.05</c:v>
                </c:pt>
                <c:pt idx="1329">
                  <c:v>63.76</c:v>
                </c:pt>
                <c:pt idx="1330">
                  <c:v>64</c:v>
                </c:pt>
                <c:pt idx="1331">
                  <c:v>65.7</c:v>
                </c:pt>
                <c:pt idx="1332">
                  <c:v>66.3</c:v>
                </c:pt>
                <c:pt idx="1333">
                  <c:v>65.89</c:v>
                </c:pt>
                <c:pt idx="1334">
                  <c:v>65.209999999999994</c:v>
                </c:pt>
                <c:pt idx="1335">
                  <c:v>63.3</c:v>
                </c:pt>
                <c:pt idx="1336">
                  <c:v>63.5</c:v>
                </c:pt>
                <c:pt idx="1337">
                  <c:v>63.91</c:v>
                </c:pt>
                <c:pt idx="1338">
                  <c:v>63.6</c:v>
                </c:pt>
                <c:pt idx="1339">
                  <c:v>61.81</c:v>
                </c:pt>
                <c:pt idx="1340">
                  <c:v>61.94</c:v>
                </c:pt>
                <c:pt idx="1341">
                  <c:v>62.25</c:v>
                </c:pt>
                <c:pt idx="1342">
                  <c:v>61.4</c:v>
                </c:pt>
                <c:pt idx="1343">
                  <c:v>62.12</c:v>
                </c:pt>
                <c:pt idx="1344">
                  <c:v>61.7</c:v>
                </c:pt>
                <c:pt idx="1345">
                  <c:v>61.66</c:v>
                </c:pt>
                <c:pt idx="1346">
                  <c:v>61.04</c:v>
                </c:pt>
                <c:pt idx="1347">
                  <c:v>61.78</c:v>
                </c:pt>
                <c:pt idx="1348">
                  <c:v>62.02</c:v>
                </c:pt>
                <c:pt idx="1349">
                  <c:v>62.87</c:v>
                </c:pt>
                <c:pt idx="1350">
                  <c:v>62.76</c:v>
                </c:pt>
                <c:pt idx="1351">
                  <c:v>63.1</c:v>
                </c:pt>
                <c:pt idx="1352">
                  <c:v>62.99</c:v>
                </c:pt>
                <c:pt idx="1353">
                  <c:v>61.42</c:v>
                </c:pt>
                <c:pt idx="1354">
                  <c:v>57.91</c:v>
                </c:pt>
                <c:pt idx="1355">
                  <c:v>58.63</c:v>
                </c:pt>
                <c:pt idx="1356">
                  <c:v>59.14</c:v>
                </c:pt>
                <c:pt idx="1357">
                  <c:v>58.81</c:v>
                </c:pt>
                <c:pt idx="1358">
                  <c:v>56.59</c:v>
                </c:pt>
                <c:pt idx="1359">
                  <c:v>53.5</c:v>
                </c:pt>
                <c:pt idx="1360">
                  <c:v>53.25</c:v>
                </c:pt>
                <c:pt idx="1361">
                  <c:v>53.48</c:v>
                </c:pt>
                <c:pt idx="1362">
                  <c:v>51.68</c:v>
                </c:pt>
                <c:pt idx="1363">
                  <c:v>52.59</c:v>
                </c:pt>
                <c:pt idx="1364">
                  <c:v>53.99</c:v>
                </c:pt>
                <c:pt idx="1365">
                  <c:v>53.26</c:v>
                </c:pt>
                <c:pt idx="1366">
                  <c:v>53.27</c:v>
                </c:pt>
                <c:pt idx="1367">
                  <c:v>51.14</c:v>
                </c:pt>
                <c:pt idx="1368">
                  <c:v>52.28</c:v>
                </c:pt>
                <c:pt idx="1369">
                  <c:v>52.51</c:v>
                </c:pt>
                <c:pt idx="1370">
                  <c:v>51.93</c:v>
                </c:pt>
                <c:pt idx="1371">
                  <c:v>53.9</c:v>
                </c:pt>
                <c:pt idx="1372">
                  <c:v>53.76</c:v>
                </c:pt>
                <c:pt idx="1373">
                  <c:v>56.65</c:v>
                </c:pt>
                <c:pt idx="1374">
                  <c:v>57.43</c:v>
                </c:pt>
                <c:pt idx="1375">
                  <c:v>57.9</c:v>
                </c:pt>
                <c:pt idx="1376">
                  <c:v>57.83</c:v>
                </c:pt>
                <c:pt idx="1377">
                  <c:v>59.38</c:v>
                </c:pt>
                <c:pt idx="1378">
                  <c:v>59.43</c:v>
                </c:pt>
                <c:pt idx="1379">
                  <c:v>58.47</c:v>
                </c:pt>
                <c:pt idx="1380">
                  <c:v>59.09</c:v>
                </c:pt>
                <c:pt idx="1381">
                  <c:v>56.25</c:v>
                </c:pt>
                <c:pt idx="1382">
                  <c:v>57.34</c:v>
                </c:pt>
                <c:pt idx="1383">
                  <c:v>57.51</c:v>
                </c:pt>
                <c:pt idx="1384">
                  <c:v>57.66</c:v>
                </c:pt>
                <c:pt idx="1385">
                  <c:v>57.83</c:v>
                </c:pt>
                <c:pt idx="1386">
                  <c:v>60.43</c:v>
                </c:pt>
                <c:pt idx="1387">
                  <c:v>60.2</c:v>
                </c:pt>
                <c:pt idx="1388">
                  <c:v>60.21</c:v>
                </c:pt>
                <c:pt idx="1389">
                  <c:v>59.58</c:v>
                </c:pt>
                <c:pt idx="1390">
                  <c:v>57.62</c:v>
                </c:pt>
                <c:pt idx="1391">
                  <c:v>56.78</c:v>
                </c:pt>
                <c:pt idx="1392">
                  <c:v>55.3</c:v>
                </c:pt>
                <c:pt idx="1393">
                  <c:v>55.63</c:v>
                </c:pt>
                <c:pt idx="1394">
                  <c:v>56.22</c:v>
                </c:pt>
                <c:pt idx="1395">
                  <c:v>56.77</c:v>
                </c:pt>
                <c:pt idx="1396">
                  <c:v>55.88</c:v>
                </c:pt>
                <c:pt idx="1397">
                  <c:v>56.02</c:v>
                </c:pt>
                <c:pt idx="1398">
                  <c:v>56.2</c:v>
                </c:pt>
                <c:pt idx="1399">
                  <c:v>56.87</c:v>
                </c:pt>
                <c:pt idx="1400">
                  <c:v>58.05</c:v>
                </c:pt>
                <c:pt idx="1401">
                  <c:v>58.58</c:v>
                </c:pt>
                <c:pt idx="1402">
                  <c:v>53.95</c:v>
                </c:pt>
                <c:pt idx="1403">
                  <c:v>55.66</c:v>
                </c:pt>
                <c:pt idx="1404">
                  <c:v>54.69</c:v>
                </c:pt>
                <c:pt idx="1405">
                  <c:v>53.63</c:v>
                </c:pt>
                <c:pt idx="1406">
                  <c:v>51.09</c:v>
                </c:pt>
                <c:pt idx="1407">
                  <c:v>52.54</c:v>
                </c:pt>
                <c:pt idx="1408">
                  <c:v>54.5</c:v>
                </c:pt>
                <c:pt idx="1409">
                  <c:v>54.93</c:v>
                </c:pt>
                <c:pt idx="1410">
                  <c:v>57.1</c:v>
                </c:pt>
                <c:pt idx="1411">
                  <c:v>55.23</c:v>
                </c:pt>
                <c:pt idx="1412">
                  <c:v>54.47</c:v>
                </c:pt>
                <c:pt idx="1413">
                  <c:v>54.87</c:v>
                </c:pt>
                <c:pt idx="1414">
                  <c:v>56.21</c:v>
                </c:pt>
                <c:pt idx="1415">
                  <c:v>56.34</c:v>
                </c:pt>
                <c:pt idx="1416">
                  <c:v>55.68</c:v>
                </c:pt>
                <c:pt idx="1417">
                  <c:v>55.35</c:v>
                </c:pt>
                <c:pt idx="1418">
                  <c:v>54.17</c:v>
                </c:pt>
                <c:pt idx="1419">
                  <c:v>53.64</c:v>
                </c:pt>
                <c:pt idx="1420">
                  <c:v>54.93</c:v>
                </c:pt>
                <c:pt idx="1421">
                  <c:v>55.78</c:v>
                </c:pt>
                <c:pt idx="1422">
                  <c:v>56.71</c:v>
                </c:pt>
                <c:pt idx="1423">
                  <c:v>55.1</c:v>
                </c:pt>
                <c:pt idx="1424">
                  <c:v>53.94</c:v>
                </c:pt>
                <c:pt idx="1425">
                  <c:v>56.26</c:v>
                </c:pt>
                <c:pt idx="1426">
                  <c:v>56.3</c:v>
                </c:pt>
                <c:pt idx="1427">
                  <c:v>56.52</c:v>
                </c:pt>
                <c:pt idx="1428">
                  <c:v>57.85</c:v>
                </c:pt>
                <c:pt idx="1429">
                  <c:v>57.4</c:v>
                </c:pt>
                <c:pt idx="1430">
                  <c:v>55.75</c:v>
                </c:pt>
                <c:pt idx="1431">
                  <c:v>55.09</c:v>
                </c:pt>
                <c:pt idx="1432">
                  <c:v>54.85</c:v>
                </c:pt>
                <c:pt idx="1433">
                  <c:v>62.9</c:v>
                </c:pt>
                <c:pt idx="1434">
                  <c:v>59.34</c:v>
                </c:pt>
                <c:pt idx="1435">
                  <c:v>58.11</c:v>
                </c:pt>
                <c:pt idx="1436">
                  <c:v>58.13</c:v>
                </c:pt>
                <c:pt idx="1437">
                  <c:v>58.09</c:v>
                </c:pt>
                <c:pt idx="1438">
                  <c:v>58.64</c:v>
                </c:pt>
                <c:pt idx="1439">
                  <c:v>57.29</c:v>
                </c:pt>
                <c:pt idx="1440">
                  <c:v>56.49</c:v>
                </c:pt>
                <c:pt idx="1441">
                  <c:v>56.41</c:v>
                </c:pt>
                <c:pt idx="1442">
                  <c:v>55.91</c:v>
                </c:pt>
                <c:pt idx="1443">
                  <c:v>54.07</c:v>
                </c:pt>
                <c:pt idx="1444">
                  <c:v>53.62</c:v>
                </c:pt>
                <c:pt idx="1445">
                  <c:v>52.64</c:v>
                </c:pt>
                <c:pt idx="1446">
                  <c:v>52.45</c:v>
                </c:pt>
                <c:pt idx="1447">
                  <c:v>52.81</c:v>
                </c:pt>
                <c:pt idx="1448">
                  <c:v>52.75</c:v>
                </c:pt>
                <c:pt idx="1449">
                  <c:v>52.63</c:v>
                </c:pt>
                <c:pt idx="1450">
                  <c:v>52.59</c:v>
                </c:pt>
                <c:pt idx="1451">
                  <c:v>53.55</c:v>
                </c:pt>
                <c:pt idx="1452">
                  <c:v>54.7</c:v>
                </c:pt>
                <c:pt idx="1453">
                  <c:v>53.59</c:v>
                </c:pt>
                <c:pt idx="1454">
                  <c:v>52.81</c:v>
                </c:pt>
                <c:pt idx="1455">
                  <c:v>53.36</c:v>
                </c:pt>
                <c:pt idx="1456">
                  <c:v>53.93</c:v>
                </c:pt>
                <c:pt idx="1457">
                  <c:v>53.78</c:v>
                </c:pt>
                <c:pt idx="1458">
                  <c:v>53.31</c:v>
                </c:pt>
                <c:pt idx="1459">
                  <c:v>54.16</c:v>
                </c:pt>
                <c:pt idx="1460">
                  <c:v>55.97</c:v>
                </c:pt>
                <c:pt idx="1461">
                  <c:v>56.23</c:v>
                </c:pt>
                <c:pt idx="1462">
                  <c:v>56.66</c:v>
                </c:pt>
                <c:pt idx="1463">
                  <c:v>55.81</c:v>
                </c:pt>
                <c:pt idx="1464">
                  <c:v>55.54</c:v>
                </c:pt>
                <c:pt idx="1465">
                  <c:v>55.06</c:v>
                </c:pt>
                <c:pt idx="1466">
                  <c:v>54.18</c:v>
                </c:pt>
                <c:pt idx="1467">
                  <c:v>56.2</c:v>
                </c:pt>
                <c:pt idx="1468">
                  <c:v>56.54</c:v>
                </c:pt>
                <c:pt idx="1469">
                  <c:v>57.23</c:v>
                </c:pt>
                <c:pt idx="1470">
                  <c:v>56.35</c:v>
                </c:pt>
                <c:pt idx="1471">
                  <c:v>57.15</c:v>
                </c:pt>
                <c:pt idx="1472">
                  <c:v>57.24</c:v>
                </c:pt>
                <c:pt idx="1473">
                  <c:v>56.86</c:v>
                </c:pt>
                <c:pt idx="1474">
                  <c:v>56.8</c:v>
                </c:pt>
                <c:pt idx="1475">
                  <c:v>57.12</c:v>
                </c:pt>
                <c:pt idx="1476">
                  <c:v>56.77</c:v>
                </c:pt>
                <c:pt idx="1477">
                  <c:v>57.72</c:v>
                </c:pt>
                <c:pt idx="1478">
                  <c:v>57.05</c:v>
                </c:pt>
                <c:pt idx="1479">
                  <c:v>55.21</c:v>
                </c:pt>
                <c:pt idx="1480">
                  <c:v>57.11</c:v>
                </c:pt>
                <c:pt idx="1481">
                  <c:v>58.58</c:v>
                </c:pt>
                <c:pt idx="1482">
                  <c:v>57.77</c:v>
                </c:pt>
                <c:pt idx="1483">
                  <c:v>58.01</c:v>
                </c:pt>
                <c:pt idx="1484">
                  <c:v>58.41</c:v>
                </c:pt>
                <c:pt idx="1485">
                  <c:v>58.11</c:v>
                </c:pt>
                <c:pt idx="1486">
                  <c:v>55.17</c:v>
                </c:pt>
                <c:pt idx="1487">
                  <c:v>55.96</c:v>
                </c:pt>
                <c:pt idx="1488">
                  <c:v>56.1</c:v>
                </c:pt>
                <c:pt idx="1489">
                  <c:v>58.43</c:v>
                </c:pt>
                <c:pt idx="1490">
                  <c:v>58.43</c:v>
                </c:pt>
                <c:pt idx="1491">
                  <c:v>59.2</c:v>
                </c:pt>
                <c:pt idx="1492">
                  <c:v>59.02</c:v>
                </c:pt>
                <c:pt idx="1493">
                  <c:v>59.24</c:v>
                </c:pt>
                <c:pt idx="1494">
                  <c:v>58.76</c:v>
                </c:pt>
                <c:pt idx="1495">
                  <c:v>59.18</c:v>
                </c:pt>
                <c:pt idx="1496">
                  <c:v>60.07</c:v>
                </c:pt>
                <c:pt idx="1497">
                  <c:v>60.21</c:v>
                </c:pt>
                <c:pt idx="1498">
                  <c:v>60.94</c:v>
                </c:pt>
                <c:pt idx="1499">
                  <c:v>60.93</c:v>
                </c:pt>
                <c:pt idx="1500">
                  <c:v>61.22</c:v>
                </c:pt>
                <c:pt idx="1501">
                  <c:v>60.44</c:v>
                </c:pt>
                <c:pt idx="1502">
                  <c:v>60.52</c:v>
                </c:pt>
                <c:pt idx="1503">
                  <c:v>61.11</c:v>
                </c:pt>
                <c:pt idx="1504">
                  <c:v>61.68</c:v>
                </c:pt>
                <c:pt idx="1505">
                  <c:v>61.72</c:v>
                </c:pt>
                <c:pt idx="1506">
                  <c:v>61.68</c:v>
                </c:pt>
                <c:pt idx="1507">
                  <c:v>61.06</c:v>
                </c:pt>
                <c:pt idx="1508">
                  <c:v>61.18</c:v>
                </c:pt>
                <c:pt idx="1509">
                  <c:v>63.05</c:v>
                </c:pt>
                <c:pt idx="1510">
                  <c:v>63.27</c:v>
                </c:pt>
                <c:pt idx="1511">
                  <c:v>62.7</c:v>
                </c:pt>
                <c:pt idx="1512">
                  <c:v>59.61</c:v>
                </c:pt>
                <c:pt idx="1513">
                  <c:v>59.56</c:v>
                </c:pt>
                <c:pt idx="1514">
                  <c:v>59.04</c:v>
                </c:pt>
                <c:pt idx="1515">
                  <c:v>58.08</c:v>
                </c:pt>
                <c:pt idx="1516">
                  <c:v>58.23</c:v>
                </c:pt>
                <c:pt idx="1517">
                  <c:v>57.81</c:v>
                </c:pt>
                <c:pt idx="1518">
                  <c:v>58.52</c:v>
                </c:pt>
                <c:pt idx="1519">
                  <c:v>58.54</c:v>
                </c:pt>
                <c:pt idx="1520">
                  <c:v>58.34</c:v>
                </c:pt>
                <c:pt idx="1521">
                  <c:v>56.74</c:v>
                </c:pt>
                <c:pt idx="1522">
                  <c:v>55.59</c:v>
                </c:pt>
                <c:pt idx="1523">
                  <c:v>54.19</c:v>
                </c:pt>
                <c:pt idx="1524">
                  <c:v>53.14</c:v>
                </c:pt>
                <c:pt idx="1525">
                  <c:v>53.48</c:v>
                </c:pt>
                <c:pt idx="1526">
                  <c:v>53.33</c:v>
                </c:pt>
                <c:pt idx="1527">
                  <c:v>52.14</c:v>
                </c:pt>
                <c:pt idx="1528">
                  <c:v>51.56</c:v>
                </c:pt>
                <c:pt idx="1529">
                  <c:v>50.11</c:v>
                </c:pt>
                <c:pt idx="1530">
                  <c:v>49.61</c:v>
                </c:pt>
                <c:pt idx="1531">
                  <c:v>50.75</c:v>
                </c:pt>
                <c:pt idx="1532">
                  <c:v>50.95</c:v>
                </c:pt>
                <c:pt idx="1533">
                  <c:v>50.32</c:v>
                </c:pt>
                <c:pt idx="1534">
                  <c:v>49.57</c:v>
                </c:pt>
                <c:pt idx="1535">
                  <c:v>49.94</c:v>
                </c:pt>
                <c:pt idx="1536">
                  <c:v>51.17</c:v>
                </c:pt>
                <c:pt idx="1537">
                  <c:v>51.42</c:v>
                </c:pt>
                <c:pt idx="1538">
                  <c:v>52.05</c:v>
                </c:pt>
                <c:pt idx="1539">
                  <c:v>52.05</c:v>
                </c:pt>
                <c:pt idx="1540">
                  <c:v>53.29</c:v>
                </c:pt>
                <c:pt idx="1541">
                  <c:v>53.78</c:v>
                </c:pt>
                <c:pt idx="1542">
                  <c:v>53.38</c:v>
                </c:pt>
                <c:pt idx="1543">
                  <c:v>51.43</c:v>
                </c:pt>
                <c:pt idx="1544">
                  <c:v>49.9</c:v>
                </c:pt>
                <c:pt idx="1545">
                  <c:v>48.73</c:v>
                </c:pt>
                <c:pt idx="1546">
                  <c:v>47.09</c:v>
                </c:pt>
                <c:pt idx="1547">
                  <c:v>44.76</c:v>
                </c:pt>
                <c:pt idx="1548">
                  <c:v>46.75</c:v>
                </c:pt>
                <c:pt idx="1549">
                  <c:v>47.18</c:v>
                </c:pt>
                <c:pt idx="1550">
                  <c:v>46.78</c:v>
                </c:pt>
                <c:pt idx="1551">
                  <c:v>45.9</c:v>
                </c:pt>
                <c:pt idx="1552">
                  <c:v>41.28</c:v>
                </c:pt>
                <c:pt idx="1553">
                  <c:v>31.13</c:v>
                </c:pt>
                <c:pt idx="1554">
                  <c:v>34.36</c:v>
                </c:pt>
                <c:pt idx="1555">
                  <c:v>32.979999999999997</c:v>
                </c:pt>
                <c:pt idx="1556">
                  <c:v>31.5</c:v>
                </c:pt>
                <c:pt idx="1557">
                  <c:v>31.73</c:v>
                </c:pt>
                <c:pt idx="1558">
                  <c:v>28.7</c:v>
                </c:pt>
                <c:pt idx="1559">
                  <c:v>26.95</c:v>
                </c:pt>
                <c:pt idx="1560">
                  <c:v>20.37</c:v>
                </c:pt>
                <c:pt idx="1561">
                  <c:v>25.22</c:v>
                </c:pt>
                <c:pt idx="1562">
                  <c:v>22.43</c:v>
                </c:pt>
                <c:pt idx="1563">
                  <c:v>23.36</c:v>
                </c:pt>
                <c:pt idx="1564">
                  <c:v>24.01</c:v>
                </c:pt>
                <c:pt idx="1565">
                  <c:v>24.49</c:v>
                </c:pt>
                <c:pt idx="1566">
                  <c:v>22.6</c:v>
                </c:pt>
                <c:pt idx="1567">
                  <c:v>21.51</c:v>
                </c:pt>
                <c:pt idx="1568">
                  <c:v>20.09</c:v>
                </c:pt>
                <c:pt idx="1569">
                  <c:v>20.48</c:v>
                </c:pt>
                <c:pt idx="1570">
                  <c:v>20.309999999999999</c:v>
                </c:pt>
                <c:pt idx="1571">
                  <c:v>25.32</c:v>
                </c:pt>
                <c:pt idx="1572">
                  <c:v>28.34</c:v>
                </c:pt>
                <c:pt idx="1573">
                  <c:v>26.08</c:v>
                </c:pt>
                <c:pt idx="1574">
                  <c:v>23.63</c:v>
                </c:pt>
                <c:pt idx="1575">
                  <c:v>25.09</c:v>
                </c:pt>
                <c:pt idx="1576">
                  <c:v>22.76</c:v>
                </c:pt>
                <c:pt idx="1577">
                  <c:v>22.41</c:v>
                </c:pt>
                <c:pt idx="1578">
                  <c:v>20.11</c:v>
                </c:pt>
                <c:pt idx="1579">
                  <c:v>19.87</c:v>
                </c:pt>
                <c:pt idx="1580">
                  <c:v>19.87</c:v>
                </c:pt>
                <c:pt idx="1581">
                  <c:v>18.27</c:v>
                </c:pt>
                <c:pt idx="1582">
                  <c:v>13.78</c:v>
                </c:pt>
                <c:pt idx="1583">
                  <c:v>16.5</c:v>
                </c:pt>
                <c:pt idx="1584">
                  <c:v>16.940000000000001</c:v>
                </c:pt>
                <c:pt idx="1585">
                  <c:v>12.78</c:v>
                </c:pt>
                <c:pt idx="1586">
                  <c:v>12.34</c:v>
                </c:pt>
                <c:pt idx="1587">
                  <c:v>15.06</c:v>
                </c:pt>
                <c:pt idx="1588">
                  <c:v>18.84</c:v>
                </c:pt>
                <c:pt idx="1589">
                  <c:v>19.78</c:v>
                </c:pt>
                <c:pt idx="1590">
                  <c:v>20.39</c:v>
                </c:pt>
                <c:pt idx="1591">
                  <c:v>24.56</c:v>
                </c:pt>
                <c:pt idx="1592">
                  <c:v>23.99</c:v>
                </c:pt>
                <c:pt idx="1593">
                  <c:v>23.55</c:v>
                </c:pt>
                <c:pt idx="1594">
                  <c:v>24.74</c:v>
                </c:pt>
                <c:pt idx="1595">
                  <c:v>24.14</c:v>
                </c:pt>
                <c:pt idx="1596">
                  <c:v>25.78</c:v>
                </c:pt>
                <c:pt idx="1597">
                  <c:v>25.29</c:v>
                </c:pt>
                <c:pt idx="1598">
                  <c:v>27.56</c:v>
                </c:pt>
                <c:pt idx="1599">
                  <c:v>29.43</c:v>
                </c:pt>
                <c:pt idx="1600">
                  <c:v>31.82</c:v>
                </c:pt>
                <c:pt idx="1601">
                  <c:v>32.5</c:v>
                </c:pt>
                <c:pt idx="1602">
                  <c:v>33.49</c:v>
                </c:pt>
                <c:pt idx="1603">
                  <c:v>33.92</c:v>
                </c:pt>
                <c:pt idx="1604">
                  <c:v>33.25</c:v>
                </c:pt>
                <c:pt idx="1605">
                  <c:v>34.35</c:v>
                </c:pt>
                <c:pt idx="1606">
                  <c:v>32.81</c:v>
                </c:pt>
                <c:pt idx="1607">
                  <c:v>33.71</c:v>
                </c:pt>
                <c:pt idx="1608">
                  <c:v>35.49</c:v>
                </c:pt>
                <c:pt idx="1609">
                  <c:v>35.44</c:v>
                </c:pt>
                <c:pt idx="1610">
                  <c:v>36.81</c:v>
                </c:pt>
                <c:pt idx="1611">
                  <c:v>37.29</c:v>
                </c:pt>
                <c:pt idx="1612">
                  <c:v>37.409999999999997</c:v>
                </c:pt>
                <c:pt idx="1613">
                  <c:v>39.549999999999997</c:v>
                </c:pt>
                <c:pt idx="1614">
                  <c:v>38.19</c:v>
                </c:pt>
                <c:pt idx="1615">
                  <c:v>38.94</c:v>
                </c:pt>
                <c:pt idx="1616">
                  <c:v>39.6</c:v>
                </c:pt>
                <c:pt idx="1617">
                  <c:v>36.340000000000003</c:v>
                </c:pt>
                <c:pt idx="1618">
                  <c:v>36.26</c:v>
                </c:pt>
                <c:pt idx="1619">
                  <c:v>37.119999999999997</c:v>
                </c:pt>
                <c:pt idx="1620">
                  <c:v>38.380000000000003</c:v>
                </c:pt>
                <c:pt idx="1621">
                  <c:v>37.96</c:v>
                </c:pt>
                <c:pt idx="1622">
                  <c:v>38.840000000000003</c:v>
                </c:pt>
                <c:pt idx="1623">
                  <c:v>39.75</c:v>
                </c:pt>
                <c:pt idx="1624">
                  <c:v>40.46</c:v>
                </c:pt>
                <c:pt idx="1625">
                  <c:v>40.369999999999997</c:v>
                </c:pt>
                <c:pt idx="1626">
                  <c:v>38.01</c:v>
                </c:pt>
                <c:pt idx="1627">
                  <c:v>38.72</c:v>
                </c:pt>
                <c:pt idx="1628">
                  <c:v>38.49</c:v>
                </c:pt>
                <c:pt idx="1629">
                  <c:v>39.700000000000003</c:v>
                </c:pt>
                <c:pt idx="1630">
                  <c:v>39.270000000000003</c:v>
                </c:pt>
                <c:pt idx="1631">
                  <c:v>39.82</c:v>
                </c:pt>
                <c:pt idx="1632">
                  <c:v>40.65</c:v>
                </c:pt>
                <c:pt idx="1633">
                  <c:v>40.630000000000003</c:v>
                </c:pt>
                <c:pt idx="1634">
                  <c:v>40.619999999999997</c:v>
                </c:pt>
                <c:pt idx="1635">
                  <c:v>40.9</c:v>
                </c:pt>
                <c:pt idx="1636">
                  <c:v>39.619999999999997</c:v>
                </c:pt>
                <c:pt idx="1637">
                  <c:v>40.549999999999997</c:v>
                </c:pt>
                <c:pt idx="1638">
                  <c:v>40.1</c:v>
                </c:pt>
                <c:pt idx="1639">
                  <c:v>40.29</c:v>
                </c:pt>
                <c:pt idx="1640">
                  <c:v>41.2</c:v>
                </c:pt>
                <c:pt idx="1641">
                  <c:v>40.75</c:v>
                </c:pt>
                <c:pt idx="1642">
                  <c:v>40.590000000000003</c:v>
                </c:pt>
                <c:pt idx="1643">
                  <c:v>40.81</c:v>
                </c:pt>
                <c:pt idx="1644">
                  <c:v>41.96</c:v>
                </c:pt>
                <c:pt idx="1645">
                  <c:v>41.9</c:v>
                </c:pt>
                <c:pt idx="1646">
                  <c:v>41.07</c:v>
                </c:pt>
                <c:pt idx="1647">
                  <c:v>41.29</c:v>
                </c:pt>
                <c:pt idx="1648">
                  <c:v>41.6</c:v>
                </c:pt>
                <c:pt idx="1649">
                  <c:v>41.04</c:v>
                </c:pt>
                <c:pt idx="1650">
                  <c:v>41.27</c:v>
                </c:pt>
                <c:pt idx="1651">
                  <c:v>39.92</c:v>
                </c:pt>
                <c:pt idx="1652">
                  <c:v>40.270000000000003</c:v>
                </c:pt>
                <c:pt idx="1653">
                  <c:v>41.01</c:v>
                </c:pt>
                <c:pt idx="1654">
                  <c:v>41.7</c:v>
                </c:pt>
                <c:pt idx="1655">
                  <c:v>42.19</c:v>
                </c:pt>
                <c:pt idx="1656">
                  <c:v>41.95</c:v>
                </c:pt>
                <c:pt idx="1657">
                  <c:v>41.22</c:v>
                </c:pt>
                <c:pt idx="1658">
                  <c:v>41.94</c:v>
                </c:pt>
                <c:pt idx="1659">
                  <c:v>41.61</c:v>
                </c:pt>
                <c:pt idx="1660">
                  <c:v>42.67</c:v>
                </c:pt>
                <c:pt idx="1661">
                  <c:v>42.24</c:v>
                </c:pt>
                <c:pt idx="1662">
                  <c:v>42.01</c:v>
                </c:pt>
                <c:pt idx="1663">
                  <c:v>42.89</c:v>
                </c:pt>
                <c:pt idx="1664">
                  <c:v>42.89</c:v>
                </c:pt>
                <c:pt idx="1665">
                  <c:v>42.93</c:v>
                </c:pt>
                <c:pt idx="1666">
                  <c:v>42.58</c:v>
                </c:pt>
                <c:pt idx="1667">
                  <c:v>42.34</c:v>
                </c:pt>
                <c:pt idx="1668">
                  <c:v>42.62</c:v>
                </c:pt>
                <c:pt idx="1669">
                  <c:v>43.35</c:v>
                </c:pt>
                <c:pt idx="1670">
                  <c:v>43.39</c:v>
                </c:pt>
                <c:pt idx="1671">
                  <c:v>43.04</c:v>
                </c:pt>
                <c:pt idx="1672">
                  <c:v>42.97</c:v>
                </c:pt>
                <c:pt idx="1673">
                  <c:v>42.61</c:v>
                </c:pt>
                <c:pt idx="1674">
                  <c:v>42.76</c:v>
                </c:pt>
                <c:pt idx="1675">
                  <c:v>41.51</c:v>
                </c:pt>
                <c:pt idx="1676">
                  <c:v>41.37</c:v>
                </c:pt>
                <c:pt idx="1677">
                  <c:v>39.770000000000003</c:v>
                </c:pt>
                <c:pt idx="1678">
                  <c:v>36.76</c:v>
                </c:pt>
                <c:pt idx="1679">
                  <c:v>38.049999999999997</c:v>
                </c:pt>
                <c:pt idx="1680">
                  <c:v>37.299999999999997</c:v>
                </c:pt>
                <c:pt idx="1681">
                  <c:v>37.33</c:v>
                </c:pt>
                <c:pt idx="1682">
                  <c:v>37.26</c:v>
                </c:pt>
                <c:pt idx="1683">
                  <c:v>38.28</c:v>
                </c:pt>
                <c:pt idx="1684">
                  <c:v>40.159999999999997</c:v>
                </c:pt>
                <c:pt idx="1685">
                  <c:v>40.97</c:v>
                </c:pt>
                <c:pt idx="1686">
                  <c:v>41.11</c:v>
                </c:pt>
                <c:pt idx="1687">
                  <c:v>39.31</c:v>
                </c:pt>
                <c:pt idx="1688">
                  <c:v>39.6</c:v>
                </c:pt>
                <c:pt idx="1689">
                  <c:v>39.93</c:v>
                </c:pt>
                <c:pt idx="1690">
                  <c:v>40.31</c:v>
                </c:pt>
                <c:pt idx="1691">
                  <c:v>40.25</c:v>
                </c:pt>
                <c:pt idx="1692">
                  <c:v>40.6</c:v>
                </c:pt>
                <c:pt idx="1693">
                  <c:v>39.29</c:v>
                </c:pt>
                <c:pt idx="1694">
                  <c:v>40.22</c:v>
                </c:pt>
                <c:pt idx="1695">
                  <c:v>38.72</c:v>
                </c:pt>
                <c:pt idx="1696">
                  <c:v>37.049999999999997</c:v>
                </c:pt>
                <c:pt idx="1697">
                  <c:v>39.22</c:v>
                </c:pt>
                <c:pt idx="1698">
                  <c:v>40.67</c:v>
                </c:pt>
                <c:pt idx="1699">
                  <c:v>39.950000000000003</c:v>
                </c:pt>
                <c:pt idx="1700">
                  <c:v>41.19</c:v>
                </c:pt>
                <c:pt idx="1701">
                  <c:v>40.6</c:v>
                </c:pt>
                <c:pt idx="1702">
                  <c:v>39.43</c:v>
                </c:pt>
                <c:pt idx="1703">
                  <c:v>40.200000000000003</c:v>
                </c:pt>
                <c:pt idx="1704">
                  <c:v>41.04</c:v>
                </c:pt>
                <c:pt idx="1705">
                  <c:v>40.96</c:v>
                </c:pt>
                <c:pt idx="1706">
                  <c:v>40.880000000000003</c:v>
                </c:pt>
                <c:pt idx="1707">
                  <c:v>40.83</c:v>
                </c:pt>
                <c:pt idx="1708">
                  <c:v>41.46</c:v>
                </c:pt>
                <c:pt idx="1709">
                  <c:v>40.03</c:v>
                </c:pt>
                <c:pt idx="1710">
                  <c:v>40.64</c:v>
                </c:pt>
                <c:pt idx="1711">
                  <c:v>39.85</c:v>
                </c:pt>
                <c:pt idx="1712">
                  <c:v>38.56</c:v>
                </c:pt>
                <c:pt idx="1713">
                  <c:v>39.57</c:v>
                </c:pt>
                <c:pt idx="1714">
                  <c:v>37.39</c:v>
                </c:pt>
                <c:pt idx="1715">
                  <c:v>36.17</c:v>
                </c:pt>
                <c:pt idx="1716">
                  <c:v>35.79</c:v>
                </c:pt>
                <c:pt idx="1717">
                  <c:v>36.81</c:v>
                </c:pt>
                <c:pt idx="1718">
                  <c:v>37.659999999999997</c:v>
                </c:pt>
                <c:pt idx="1719">
                  <c:v>39.15</c:v>
                </c:pt>
                <c:pt idx="1720">
                  <c:v>38.79</c:v>
                </c:pt>
                <c:pt idx="1721">
                  <c:v>37.14</c:v>
                </c:pt>
                <c:pt idx="1722">
                  <c:v>40.29</c:v>
                </c:pt>
                <c:pt idx="1723">
                  <c:v>41.36</c:v>
                </c:pt>
                <c:pt idx="1724">
                  <c:v>41.45</c:v>
                </c:pt>
                <c:pt idx="1725">
                  <c:v>41.12</c:v>
                </c:pt>
                <c:pt idx="1726">
                  <c:v>40.130000000000003</c:v>
                </c:pt>
                <c:pt idx="1727">
                  <c:v>41.34</c:v>
                </c:pt>
                <c:pt idx="1728">
                  <c:v>41.43</c:v>
                </c:pt>
                <c:pt idx="1729">
                  <c:v>41.82</c:v>
                </c:pt>
                <c:pt idx="1730">
                  <c:v>41.74</c:v>
                </c:pt>
                <c:pt idx="1731">
                  <c:v>42.15</c:v>
                </c:pt>
                <c:pt idx="1732">
                  <c:v>43.06</c:v>
                </c:pt>
                <c:pt idx="1733">
                  <c:v>44.91</c:v>
                </c:pt>
                <c:pt idx="1734">
                  <c:v>45.71</c:v>
                </c:pt>
                <c:pt idx="1735">
                  <c:v>45.53</c:v>
                </c:pt>
                <c:pt idx="1736">
                  <c:v>45.34</c:v>
                </c:pt>
                <c:pt idx="1737">
                  <c:v>44.55</c:v>
                </c:pt>
                <c:pt idx="1738">
                  <c:v>45.28</c:v>
                </c:pt>
                <c:pt idx="1739">
                  <c:v>45.64</c:v>
                </c:pt>
                <c:pt idx="1740">
                  <c:v>46.26</c:v>
                </c:pt>
                <c:pt idx="1741">
                  <c:v>45.76</c:v>
                </c:pt>
                <c:pt idx="1742">
                  <c:v>45.6</c:v>
                </c:pt>
                <c:pt idx="1743">
                  <c:v>45.52</c:v>
                </c:pt>
                <c:pt idx="1744">
                  <c:v>46.78</c:v>
                </c:pt>
                <c:pt idx="1745">
                  <c:v>46.57</c:v>
                </c:pt>
                <c:pt idx="1746">
                  <c:v>46.99</c:v>
                </c:pt>
                <c:pt idx="1747">
                  <c:v>47.62</c:v>
                </c:pt>
                <c:pt idx="1748">
                  <c:v>47.82</c:v>
                </c:pt>
                <c:pt idx="1749">
                  <c:v>48.36</c:v>
                </c:pt>
                <c:pt idx="1750">
                  <c:v>49.1</c:v>
                </c:pt>
                <c:pt idx="1751">
                  <c:v>47.74</c:v>
                </c:pt>
                <c:pt idx="1752">
                  <c:v>47.02</c:v>
                </c:pt>
                <c:pt idx="1753">
                  <c:v>48.12</c:v>
                </c:pt>
                <c:pt idx="1754">
                  <c:v>48.23</c:v>
                </c:pt>
                <c:pt idx="1755">
                  <c:v>47.62</c:v>
                </c:pt>
                <c:pt idx="1756">
                  <c:v>48</c:v>
                </c:pt>
                <c:pt idx="1757">
                  <c:v>48.4</c:v>
                </c:pt>
                <c:pt idx="1758">
                  <c:v>48.52</c:v>
                </c:pt>
                <c:pt idx="1759">
                  <c:v>47.62</c:v>
                </c:pt>
                <c:pt idx="1760">
                  <c:v>49.93</c:v>
                </c:pt>
                <c:pt idx="1761">
                  <c:v>50.63</c:v>
                </c:pt>
                <c:pt idx="1762">
                  <c:v>50.83</c:v>
                </c:pt>
                <c:pt idx="1763">
                  <c:v>52.24</c:v>
                </c:pt>
                <c:pt idx="1764">
                  <c:v>52.25</c:v>
                </c:pt>
                <c:pt idx="1765">
                  <c:v>53.21</c:v>
                </c:pt>
                <c:pt idx="1766">
                  <c:v>52.91</c:v>
                </c:pt>
                <c:pt idx="1767">
                  <c:v>53.57</c:v>
                </c:pt>
                <c:pt idx="1768">
                  <c:v>52.36</c:v>
                </c:pt>
                <c:pt idx="1769">
                  <c:v>52.98</c:v>
                </c:pt>
                <c:pt idx="1770">
                  <c:v>53.24</c:v>
                </c:pt>
                <c:pt idx="1771">
                  <c:v>53.13</c:v>
                </c:pt>
                <c:pt idx="1772">
                  <c:v>52.27</c:v>
                </c:pt>
                <c:pt idx="1773">
                  <c:v>52.77</c:v>
                </c:pt>
                <c:pt idx="1774">
                  <c:v>52.61</c:v>
                </c:pt>
                <c:pt idx="1775">
                  <c:v>52.85</c:v>
                </c:pt>
                <c:pt idx="1776">
                  <c:v>52.34</c:v>
                </c:pt>
                <c:pt idx="1777">
                  <c:v>52.2</c:v>
                </c:pt>
                <c:pt idx="1778">
                  <c:v>53.55</c:v>
                </c:pt>
                <c:pt idx="1779">
                  <c:v>54.76</c:v>
                </c:pt>
                <c:pt idx="1780">
                  <c:v>55.69</c:v>
                </c:pt>
                <c:pt idx="1781">
                  <c:v>56.23</c:v>
                </c:pt>
                <c:pt idx="1782">
                  <c:v>56.85</c:v>
                </c:pt>
                <c:pt idx="1783">
                  <c:v>57.97</c:v>
                </c:pt>
                <c:pt idx="1784">
                  <c:v>58.36</c:v>
                </c:pt>
                <c:pt idx="1785">
                  <c:v>58.68</c:v>
                </c:pt>
                <c:pt idx="1786">
                  <c:v>58.24</c:v>
                </c:pt>
                <c:pt idx="1787">
                  <c:v>59.47</c:v>
                </c:pt>
                <c:pt idx="1788">
                  <c:v>60.05</c:v>
                </c:pt>
                <c:pt idx="1789">
                  <c:v>61.14</c:v>
                </c:pt>
                <c:pt idx="1790">
                  <c:v>60.52</c:v>
                </c:pt>
                <c:pt idx="1791">
                  <c:v>59.24</c:v>
                </c:pt>
                <c:pt idx="1792">
                  <c:v>61.49</c:v>
                </c:pt>
                <c:pt idx="1793">
                  <c:v>61.67</c:v>
                </c:pt>
                <c:pt idx="1794">
                  <c:v>63.22</c:v>
                </c:pt>
                <c:pt idx="1795">
                  <c:v>63.53</c:v>
                </c:pt>
                <c:pt idx="1796">
                  <c:v>61.5</c:v>
                </c:pt>
                <c:pt idx="1797">
                  <c:v>60.64</c:v>
                </c:pt>
                <c:pt idx="1798">
                  <c:v>59.75</c:v>
                </c:pt>
                <c:pt idx="1799">
                  <c:v>61.28</c:v>
                </c:pt>
                <c:pt idx="1800">
                  <c:v>63.83</c:v>
                </c:pt>
                <c:pt idx="1801">
                  <c:v>66.09</c:v>
                </c:pt>
                <c:pt idx="1802">
                  <c:v>65.05</c:v>
                </c:pt>
                <c:pt idx="1803">
                  <c:v>64.010000000000005</c:v>
                </c:pt>
                <c:pt idx="1804">
                  <c:v>64.44</c:v>
                </c:pt>
                <c:pt idx="1805">
                  <c:v>66.02</c:v>
                </c:pt>
                <c:pt idx="1806">
                  <c:v>65.61</c:v>
                </c:pt>
                <c:pt idx="1807">
                  <c:v>65.39</c:v>
                </c:pt>
                <c:pt idx="1808">
                  <c:v>64.8</c:v>
                </c:pt>
                <c:pt idx="1809">
                  <c:v>64.599999999999994</c:v>
                </c:pt>
                <c:pt idx="1810">
                  <c:v>60</c:v>
                </c:pt>
                <c:pt idx="1811">
                  <c:v>61.42</c:v>
                </c:pt>
                <c:pt idx="1812">
                  <c:v>61.55</c:v>
                </c:pt>
                <c:pt idx="1813">
                  <c:v>57.76</c:v>
                </c:pt>
                <c:pt idx="1814">
                  <c:v>61.18</c:v>
                </c:pt>
                <c:pt idx="1815">
                  <c:v>58.56</c:v>
                </c:pt>
                <c:pt idx="1816">
                  <c:v>60.97</c:v>
                </c:pt>
                <c:pt idx="1817">
                  <c:v>61.56</c:v>
                </c:pt>
                <c:pt idx="1818">
                  <c:v>60.55</c:v>
                </c:pt>
                <c:pt idx="1819">
                  <c:v>59.16</c:v>
                </c:pt>
                <c:pt idx="1820">
                  <c:v>61.45</c:v>
                </c:pt>
                <c:pt idx="1821">
                  <c:v>58.65</c:v>
                </c:pt>
                <c:pt idx="1822">
                  <c:v>59.33</c:v>
                </c:pt>
                <c:pt idx="1823">
                  <c:v>59.77</c:v>
                </c:pt>
                <c:pt idx="1824">
                  <c:v>59.6</c:v>
                </c:pt>
                <c:pt idx="1825">
                  <c:v>59.32</c:v>
                </c:pt>
                <c:pt idx="1826">
                  <c:v>59.7</c:v>
                </c:pt>
                <c:pt idx="1827">
                  <c:v>60.18</c:v>
                </c:pt>
                <c:pt idx="1828">
                  <c:v>63.15</c:v>
                </c:pt>
                <c:pt idx="1829">
                  <c:v>63.46</c:v>
                </c:pt>
                <c:pt idx="1830">
                  <c:v>63.13</c:v>
                </c:pt>
                <c:pt idx="1831">
                  <c:v>63.38</c:v>
                </c:pt>
                <c:pt idx="1832">
                  <c:v>62.44</c:v>
                </c:pt>
                <c:pt idx="1833">
                  <c:v>61.35</c:v>
                </c:pt>
                <c:pt idx="1834">
                  <c:v>61.43</c:v>
                </c:pt>
                <c:pt idx="1835">
                  <c:v>62.14</c:v>
                </c:pt>
                <c:pt idx="1836">
                  <c:v>61.91</c:v>
                </c:pt>
                <c:pt idx="1837">
                  <c:v>62.94</c:v>
                </c:pt>
                <c:pt idx="1838">
                  <c:v>63.86</c:v>
                </c:pt>
                <c:pt idx="1839">
                  <c:v>65.010000000000005</c:v>
                </c:pt>
                <c:pt idx="1840">
                  <c:v>63.58</c:v>
                </c:pt>
                <c:pt idx="1841">
                  <c:v>64.489999999999995</c:v>
                </c:pt>
                <c:pt idx="1842">
                  <c:v>65.69</c:v>
                </c:pt>
                <c:pt idx="1843">
                  <c:v>65.63</c:v>
                </c:pt>
                <c:pt idx="1844">
                  <c:v>64.709999999999994</c:v>
                </c:pt>
                <c:pt idx="1845">
                  <c:v>64.900000000000006</c:v>
                </c:pt>
                <c:pt idx="1846">
                  <c:v>64.92</c:v>
                </c:pt>
                <c:pt idx="1847">
                  <c:v>65.28</c:v>
                </c:pt>
                <c:pt idx="1848">
                  <c:v>66.08</c:v>
                </c:pt>
                <c:pt idx="1849">
                  <c:v>63.82</c:v>
                </c:pt>
                <c:pt idx="1850">
                  <c:v>65.37</c:v>
                </c:pt>
                <c:pt idx="1851">
                  <c:v>66.27</c:v>
                </c:pt>
                <c:pt idx="1852">
                  <c:v>65.489999999999995</c:v>
                </c:pt>
                <c:pt idx="1853">
                  <c:v>63.36</c:v>
                </c:pt>
                <c:pt idx="1854">
                  <c:v>62.05</c:v>
                </c:pt>
                <c:pt idx="1855">
                  <c:v>63.58</c:v>
                </c:pt>
                <c:pt idx="1856">
                  <c:v>66.05</c:v>
                </c:pt>
                <c:pt idx="1857">
                  <c:v>66.069999999999993</c:v>
                </c:pt>
                <c:pt idx="1858">
                  <c:v>66.209999999999994</c:v>
                </c:pt>
                <c:pt idx="1859">
                  <c:v>66.849999999999994</c:v>
                </c:pt>
                <c:pt idx="1860">
                  <c:v>66.319999999999993</c:v>
                </c:pt>
                <c:pt idx="1861">
                  <c:v>67.72</c:v>
                </c:pt>
                <c:pt idx="1862">
                  <c:v>68.83</c:v>
                </c:pt>
                <c:pt idx="1863">
                  <c:v>68.81</c:v>
                </c:pt>
                <c:pt idx="1864">
                  <c:v>69.62</c:v>
                </c:pt>
                <c:pt idx="1865">
                  <c:v>69.23</c:v>
                </c:pt>
                <c:pt idx="1866">
                  <c:v>70.05</c:v>
                </c:pt>
                <c:pt idx="1867">
                  <c:v>69.959999999999994</c:v>
                </c:pt>
                <c:pt idx="1868">
                  <c:v>70.290000000000006</c:v>
                </c:pt>
                <c:pt idx="1869">
                  <c:v>70.91</c:v>
                </c:pt>
                <c:pt idx="1870">
                  <c:v>70.88</c:v>
                </c:pt>
                <c:pt idx="1871">
                  <c:v>72.12</c:v>
                </c:pt>
                <c:pt idx="1872">
                  <c:v>72.150000000000006</c:v>
                </c:pt>
                <c:pt idx="1873">
                  <c:v>71.040000000000006</c:v>
                </c:pt>
                <c:pt idx="1874">
                  <c:v>71.64</c:v>
                </c:pt>
                <c:pt idx="1875">
                  <c:v>73.66</c:v>
                </c:pt>
                <c:pt idx="1876">
                  <c:v>73.06</c:v>
                </c:pt>
                <c:pt idx="1877">
                  <c:v>73.08</c:v>
                </c:pt>
                <c:pt idx="1878">
                  <c:v>73.3</c:v>
                </c:pt>
                <c:pt idx="1879">
                  <c:v>74.05</c:v>
                </c:pt>
                <c:pt idx="1880">
                  <c:v>72.91</c:v>
                </c:pt>
                <c:pt idx="1881">
                  <c:v>72.98</c:v>
                </c:pt>
                <c:pt idx="1882">
                  <c:v>73.47</c:v>
                </c:pt>
                <c:pt idx="1883">
                  <c:v>75.23</c:v>
                </c:pt>
                <c:pt idx="1884">
                  <c:v>75.16</c:v>
                </c:pt>
                <c:pt idx="1885">
                  <c:v>73.37</c:v>
                </c:pt>
                <c:pt idx="1886">
                  <c:v>72.2</c:v>
                </c:pt>
                <c:pt idx="1887">
                  <c:v>72.94</c:v>
                </c:pt>
                <c:pt idx="1888">
                  <c:v>74.56</c:v>
                </c:pt>
                <c:pt idx="1889">
                  <c:v>74.099999999999994</c:v>
                </c:pt>
                <c:pt idx="1890">
                  <c:v>75.25</c:v>
                </c:pt>
                <c:pt idx="1891">
                  <c:v>73.13</c:v>
                </c:pt>
                <c:pt idx="1892">
                  <c:v>71.650000000000006</c:v>
                </c:pt>
                <c:pt idx="1893">
                  <c:v>71.81</c:v>
                </c:pt>
                <c:pt idx="1894">
                  <c:v>66.42</c:v>
                </c:pt>
                <c:pt idx="1895">
                  <c:v>67.42</c:v>
                </c:pt>
                <c:pt idx="1896">
                  <c:v>70.3</c:v>
                </c:pt>
                <c:pt idx="1897">
                  <c:v>71.91</c:v>
                </c:pt>
                <c:pt idx="1898">
                  <c:v>72.069999999999993</c:v>
                </c:pt>
                <c:pt idx="1899">
                  <c:v>71.91</c:v>
                </c:pt>
                <c:pt idx="1900">
                  <c:v>71.650000000000006</c:v>
                </c:pt>
                <c:pt idx="1901">
                  <c:v>72.39</c:v>
                </c:pt>
                <c:pt idx="1902">
                  <c:v>73.62</c:v>
                </c:pt>
                <c:pt idx="1903">
                  <c:v>73.95</c:v>
                </c:pt>
                <c:pt idx="1904">
                  <c:v>71.260000000000005</c:v>
                </c:pt>
                <c:pt idx="1905">
                  <c:v>70.56</c:v>
                </c:pt>
                <c:pt idx="1906">
                  <c:v>68.150000000000006</c:v>
                </c:pt>
                <c:pt idx="1907">
                  <c:v>69.09</c:v>
                </c:pt>
                <c:pt idx="1908">
                  <c:v>68.28</c:v>
                </c:pt>
                <c:pt idx="1909">
                  <c:v>66.48</c:v>
                </c:pt>
                <c:pt idx="1910">
                  <c:v>68.290000000000006</c:v>
                </c:pt>
                <c:pt idx="1911">
                  <c:v>69.25</c:v>
                </c:pt>
                <c:pt idx="1912">
                  <c:v>69.09</c:v>
                </c:pt>
                <c:pt idx="1913">
                  <c:v>68.44</c:v>
                </c:pt>
                <c:pt idx="1914">
                  <c:v>67.290000000000006</c:v>
                </c:pt>
                <c:pt idx="1915">
                  <c:v>66.59</c:v>
                </c:pt>
                <c:pt idx="1916">
                  <c:v>65.459999999999994</c:v>
                </c:pt>
                <c:pt idx="1917">
                  <c:v>63.69</c:v>
                </c:pt>
                <c:pt idx="1918">
                  <c:v>62.32</c:v>
                </c:pt>
                <c:pt idx="1919">
                  <c:v>65.64</c:v>
                </c:pt>
                <c:pt idx="1920">
                  <c:v>67.540000000000006</c:v>
                </c:pt>
                <c:pt idx="1921">
                  <c:v>68.36</c:v>
                </c:pt>
                <c:pt idx="1922">
                  <c:v>67.42</c:v>
                </c:pt>
                <c:pt idx="1923">
                  <c:v>68.739999999999995</c:v>
                </c:pt>
                <c:pt idx="1924">
                  <c:v>69.209999999999994</c:v>
                </c:pt>
                <c:pt idx="1925">
                  <c:v>68.5</c:v>
                </c:pt>
                <c:pt idx="1926">
                  <c:v>68.59</c:v>
                </c:pt>
                <c:pt idx="1927">
                  <c:v>69.989999999999995</c:v>
                </c:pt>
                <c:pt idx="1928">
                  <c:v>69.290000000000006</c:v>
                </c:pt>
                <c:pt idx="1929">
                  <c:v>68.349999999999994</c:v>
                </c:pt>
                <c:pt idx="1930">
                  <c:v>69.3</c:v>
                </c:pt>
                <c:pt idx="1931">
                  <c:v>68.14</c:v>
                </c:pt>
                <c:pt idx="1932">
                  <c:v>69.72</c:v>
                </c:pt>
                <c:pt idx="1933">
                  <c:v>70.45</c:v>
                </c:pt>
                <c:pt idx="1934">
                  <c:v>70.459999999999994</c:v>
                </c:pt>
                <c:pt idx="1935">
                  <c:v>72.61</c:v>
                </c:pt>
                <c:pt idx="1936">
                  <c:v>72.61</c:v>
                </c:pt>
                <c:pt idx="1937">
                  <c:v>71.97</c:v>
                </c:pt>
                <c:pt idx="1938">
                  <c:v>70.290000000000006</c:v>
                </c:pt>
                <c:pt idx="1939">
                  <c:v>70.56</c:v>
                </c:pt>
                <c:pt idx="1940">
                  <c:v>72.23</c:v>
                </c:pt>
                <c:pt idx="1941">
                  <c:v>73.3</c:v>
                </c:pt>
                <c:pt idx="1942">
                  <c:v>73.98</c:v>
                </c:pt>
                <c:pt idx="1943">
                  <c:v>75.45</c:v>
                </c:pt>
                <c:pt idx="1944">
                  <c:v>75.290000000000006</c:v>
                </c:pt>
                <c:pt idx="1945">
                  <c:v>74.83</c:v>
                </c:pt>
                <c:pt idx="1946">
                  <c:v>75.03</c:v>
                </c:pt>
                <c:pt idx="1947">
                  <c:v>75.88</c:v>
                </c:pt>
                <c:pt idx="1948">
                  <c:v>77.62</c:v>
                </c:pt>
                <c:pt idx="1949">
                  <c:v>78.930000000000007</c:v>
                </c:pt>
                <c:pt idx="1950">
                  <c:v>77.430000000000007</c:v>
                </c:pt>
                <c:pt idx="1951">
                  <c:v>78.3</c:v>
                </c:pt>
                <c:pt idx="1952">
                  <c:v>79.349999999999994</c:v>
                </c:pt>
                <c:pt idx="1953">
                  <c:v>80.52</c:v>
                </c:pt>
                <c:pt idx="1954">
                  <c:v>80.64</c:v>
                </c:pt>
                <c:pt idx="1955">
                  <c:v>80.44</c:v>
                </c:pt>
                <c:pt idx="1956">
                  <c:v>81.31</c:v>
                </c:pt>
                <c:pt idx="1957">
                  <c:v>82.28</c:v>
                </c:pt>
                <c:pt idx="1958">
                  <c:v>82.44</c:v>
                </c:pt>
                <c:pt idx="1959">
                  <c:v>82.96</c:v>
                </c:pt>
                <c:pt idx="1960">
                  <c:v>83.87</c:v>
                </c:pt>
                <c:pt idx="1961">
                  <c:v>82.5</c:v>
                </c:pt>
                <c:pt idx="1962">
                  <c:v>83.76</c:v>
                </c:pt>
                <c:pt idx="1963">
                  <c:v>83.76</c:v>
                </c:pt>
                <c:pt idx="1964">
                  <c:v>84.65</c:v>
                </c:pt>
                <c:pt idx="1965">
                  <c:v>82.66</c:v>
                </c:pt>
                <c:pt idx="1966">
                  <c:v>82.81</c:v>
                </c:pt>
                <c:pt idx="1967">
                  <c:v>83.57</c:v>
                </c:pt>
                <c:pt idx="1968">
                  <c:v>84.05</c:v>
                </c:pt>
                <c:pt idx="1969">
                  <c:v>83.91</c:v>
                </c:pt>
                <c:pt idx="1970">
                  <c:v>80.86</c:v>
                </c:pt>
                <c:pt idx="1971">
                  <c:v>78.81</c:v>
                </c:pt>
                <c:pt idx="1972">
                  <c:v>81.27</c:v>
                </c:pt>
                <c:pt idx="1973">
                  <c:v>81.93</c:v>
                </c:pt>
                <c:pt idx="1974">
                  <c:v>84.15</c:v>
                </c:pt>
                <c:pt idx="1975">
                  <c:v>81.34</c:v>
                </c:pt>
                <c:pt idx="1976">
                  <c:v>81.59</c:v>
                </c:pt>
                <c:pt idx="1977">
                  <c:v>80.790000000000006</c:v>
                </c:pt>
                <c:pt idx="1978">
                  <c:v>80.88</c:v>
                </c:pt>
                <c:pt idx="1979">
                  <c:v>80.760000000000005</c:v>
                </c:pt>
                <c:pt idx="1980">
                  <c:v>78.36</c:v>
                </c:pt>
                <c:pt idx="1981">
                  <c:v>79.010000000000005</c:v>
                </c:pt>
                <c:pt idx="1982">
                  <c:v>76.099999999999994</c:v>
                </c:pt>
                <c:pt idx="1983">
                  <c:v>76.75</c:v>
                </c:pt>
                <c:pt idx="1984">
                  <c:v>78.5</c:v>
                </c:pt>
                <c:pt idx="1985">
                  <c:v>78.39</c:v>
                </c:pt>
                <c:pt idx="1986">
                  <c:v>68.150000000000006</c:v>
                </c:pt>
                <c:pt idx="1987">
                  <c:v>69.95</c:v>
                </c:pt>
                <c:pt idx="1988">
                  <c:v>66.180000000000007</c:v>
                </c:pt>
                <c:pt idx="1989">
                  <c:v>65.569999999999993</c:v>
                </c:pt>
                <c:pt idx="1990">
                  <c:v>66.5</c:v>
                </c:pt>
                <c:pt idx="1991">
                  <c:v>66.260000000000005</c:v>
                </c:pt>
                <c:pt idx="1992">
                  <c:v>69.489999999999995</c:v>
                </c:pt>
                <c:pt idx="1993">
                  <c:v>72.05</c:v>
                </c:pt>
                <c:pt idx="1994">
                  <c:v>72.36</c:v>
                </c:pt>
                <c:pt idx="1995">
                  <c:v>70.94</c:v>
                </c:pt>
                <c:pt idx="1996">
                  <c:v>71.67</c:v>
                </c:pt>
                <c:pt idx="1997">
                  <c:v>71.290000000000006</c:v>
                </c:pt>
                <c:pt idx="1998">
                  <c:v>70.73</c:v>
                </c:pt>
                <c:pt idx="1999">
                  <c:v>70.87</c:v>
                </c:pt>
                <c:pt idx="2000">
                  <c:v>72.38</c:v>
                </c:pt>
                <c:pt idx="2001">
                  <c:v>70.86</c:v>
                </c:pt>
                <c:pt idx="2002">
                  <c:v>68.23</c:v>
                </c:pt>
                <c:pt idx="2003">
                  <c:v>71.12</c:v>
                </c:pt>
                <c:pt idx="2004">
                  <c:v>72.760000000000005</c:v>
                </c:pt>
                <c:pt idx="2005">
                  <c:v>73.790000000000006</c:v>
                </c:pt>
                <c:pt idx="2006">
                  <c:v>75.569999999999993</c:v>
                </c:pt>
                <c:pt idx="2007">
                  <c:v>75.98</c:v>
                </c:pt>
                <c:pt idx="2008">
                  <c:v>76.56</c:v>
                </c:pt>
                <c:pt idx="2009">
                  <c:v>76.989999999999995</c:v>
                </c:pt>
                <c:pt idx="2010">
                  <c:v>75.209999999999994</c:v>
                </c:pt>
                <c:pt idx="2011">
                  <c:v>76.08</c:v>
                </c:pt>
                <c:pt idx="2012">
                  <c:v>76.989999999999995</c:v>
                </c:pt>
                <c:pt idx="2013">
                  <c:v>77.849999999999994</c:v>
                </c:pt>
                <c:pt idx="2014">
                  <c:v>79.459999999999994</c:v>
                </c:pt>
                <c:pt idx="2015">
                  <c:v>78.900000000000006</c:v>
                </c:pt>
                <c:pt idx="2016">
                  <c:v>78.23</c:v>
                </c:pt>
                <c:pt idx="2017">
                  <c:v>81.22</c:v>
                </c:pt>
                <c:pt idx="2018">
                  <c:v>82.64</c:v>
                </c:pt>
                <c:pt idx="2019">
                  <c:v>82.12</c:v>
                </c:pt>
                <c:pt idx="2020">
                  <c:v>83.82</c:v>
                </c:pt>
                <c:pt idx="2021">
                  <c:v>85.43</c:v>
                </c:pt>
                <c:pt idx="2022">
                  <c:v>86.96</c:v>
                </c:pt>
                <c:pt idx="2023">
                  <c:v>86.9</c:v>
                </c:pt>
                <c:pt idx="2024">
                  <c:v>85.14</c:v>
                </c:pt>
                <c:pt idx="2025">
                  <c:v>83.31</c:v>
                </c:pt>
                <c:pt idx="2026">
                  <c:v>85.6</c:v>
                </c:pt>
                <c:pt idx="2027">
                  <c:v>87.35</c:v>
                </c:pt>
                <c:pt idx="2028">
                  <c:v>86.61</c:v>
                </c:pt>
                <c:pt idx="2029">
                  <c:v>86.82</c:v>
                </c:pt>
                <c:pt idx="2030">
                  <c:v>88.15</c:v>
                </c:pt>
                <c:pt idx="2031">
                  <c:v>88.2</c:v>
                </c:pt>
                <c:pt idx="2032">
                  <c:v>88.26</c:v>
                </c:pt>
                <c:pt idx="2033">
                  <c:v>90.27</c:v>
                </c:pt>
                <c:pt idx="2034">
                  <c:v>92.31</c:v>
                </c:pt>
                <c:pt idx="2035">
                  <c:v>91.32</c:v>
                </c:pt>
                <c:pt idx="2036">
                  <c:v>89.36</c:v>
                </c:pt>
                <c:pt idx="2037">
                  <c:v>89.66</c:v>
                </c:pt>
                <c:pt idx="2038">
                  <c:v>89.88</c:v>
                </c:pt>
                <c:pt idx="2039">
                  <c:v>93.1</c:v>
                </c:pt>
                <c:pt idx="2040">
                  <c:v>95.46</c:v>
                </c:pt>
                <c:pt idx="2041">
                  <c:v>92.07</c:v>
                </c:pt>
                <c:pt idx="2042">
                  <c:v>93.66</c:v>
                </c:pt>
                <c:pt idx="2043">
                  <c:v>91.76</c:v>
                </c:pt>
                <c:pt idx="2044">
                  <c:v>91.07</c:v>
                </c:pt>
                <c:pt idx="2045">
                  <c:v>92.35</c:v>
                </c:pt>
                <c:pt idx="2046">
                  <c:v>92.1</c:v>
                </c:pt>
                <c:pt idx="2047">
                  <c:v>92.81</c:v>
                </c:pt>
                <c:pt idx="2048">
                  <c:v>91.59</c:v>
                </c:pt>
                <c:pt idx="2049">
                  <c:v>95.72</c:v>
                </c:pt>
                <c:pt idx="2050">
                  <c:v>103.41</c:v>
                </c:pt>
                <c:pt idx="2051">
                  <c:v>110.6</c:v>
                </c:pt>
                <c:pt idx="2052">
                  <c:v>107.67</c:v>
                </c:pt>
                <c:pt idx="2053">
                  <c:v>115.68</c:v>
                </c:pt>
                <c:pt idx="2054">
                  <c:v>119.4</c:v>
                </c:pt>
                <c:pt idx="2055">
                  <c:v>123.7</c:v>
                </c:pt>
                <c:pt idx="2056">
                  <c:v>108.7</c:v>
                </c:pt>
                <c:pt idx="2057">
                  <c:v>106.02</c:v>
                </c:pt>
                <c:pt idx="2058">
                  <c:v>109.33</c:v>
                </c:pt>
                <c:pt idx="2059">
                  <c:v>103.01</c:v>
                </c:pt>
                <c:pt idx="2060">
                  <c:v>96.44</c:v>
                </c:pt>
                <c:pt idx="2061">
                  <c:v>95.04</c:v>
                </c:pt>
                <c:pt idx="2062">
                  <c:v>102.98</c:v>
                </c:pt>
                <c:pt idx="2063">
                  <c:v>104.7</c:v>
                </c:pt>
                <c:pt idx="2064">
                  <c:v>112.12</c:v>
                </c:pt>
                <c:pt idx="2065">
                  <c:v>111.76</c:v>
                </c:pt>
                <c:pt idx="2066">
                  <c:v>114.93</c:v>
                </c:pt>
                <c:pt idx="2067">
                  <c:v>112.34</c:v>
                </c:pt>
                <c:pt idx="2068">
                  <c:v>113.9</c:v>
                </c:pt>
                <c:pt idx="2069">
                  <c:v>105.96</c:v>
                </c:pt>
                <c:pt idx="2070">
                  <c:v>104.24</c:v>
                </c:pt>
                <c:pt idx="2071">
                  <c:v>107.82</c:v>
                </c:pt>
                <c:pt idx="2072">
                  <c:v>100.28</c:v>
                </c:pt>
                <c:pt idx="2073">
                  <c:v>99.27</c:v>
                </c:pt>
                <c:pt idx="2074">
                  <c:v>103.28</c:v>
                </c:pt>
                <c:pt idx="2075">
                  <c:v>101.96</c:v>
                </c:pt>
                <c:pt idx="2076">
                  <c:v>96.23</c:v>
                </c:pt>
                <c:pt idx="2077">
                  <c:v>96.03</c:v>
                </c:pt>
                <c:pt idx="2078">
                  <c:v>98.26</c:v>
                </c:pt>
                <c:pt idx="2079">
                  <c:v>94.29</c:v>
                </c:pt>
                <c:pt idx="2080">
                  <c:v>100.6</c:v>
                </c:pt>
                <c:pt idx="2081">
                  <c:v>104.25</c:v>
                </c:pt>
                <c:pt idx="2082">
                  <c:v>106.95</c:v>
                </c:pt>
                <c:pt idx="2083">
                  <c:v>108.21</c:v>
                </c:pt>
                <c:pt idx="2084">
                  <c:v>102.56</c:v>
                </c:pt>
                <c:pt idx="2085">
                  <c:v>102.75</c:v>
                </c:pt>
                <c:pt idx="2086">
                  <c:v>103.79</c:v>
                </c:pt>
                <c:pt idx="2087">
                  <c:v>102.07</c:v>
                </c:pt>
                <c:pt idx="2088">
                  <c:v>98.54</c:v>
                </c:pt>
                <c:pt idx="2089">
                  <c:v>101.7</c:v>
                </c:pt>
                <c:pt idx="2090">
                  <c:v>102.02</c:v>
                </c:pt>
                <c:pt idx="2091">
                  <c:v>105.36</c:v>
                </c:pt>
                <c:pt idx="2092">
                  <c:v>104.69</c:v>
                </c:pt>
                <c:pt idx="2093">
                  <c:v>105.17</c:v>
                </c:pt>
                <c:pt idx="2094">
                  <c:v>102.41</c:v>
                </c:pt>
                <c:pt idx="2095">
                  <c:v>107.81</c:v>
                </c:pt>
                <c:pt idx="2096">
                  <c:v>108.26</c:v>
                </c:pt>
                <c:pt idx="2097">
                  <c:v>109.77</c:v>
                </c:pt>
                <c:pt idx="2098">
                  <c:v>103.09</c:v>
                </c:pt>
                <c:pt idx="2099">
                  <c:v>99.76</c:v>
                </c:pt>
                <c:pt idx="2100">
                  <c:v>105.71</c:v>
                </c:pt>
                <c:pt idx="2101">
                  <c:v>106.13</c:v>
                </c:pt>
                <c:pt idx="2102">
                  <c:v>110.49</c:v>
                </c:pt>
                <c:pt idx="2103">
                  <c:v>114.2</c:v>
                </c:pt>
                <c:pt idx="2104">
                  <c:v>112.4</c:v>
                </c:pt>
                <c:pt idx="2105">
                  <c:v>109.59</c:v>
                </c:pt>
                <c:pt idx="2106">
                  <c:v>112.21</c:v>
                </c:pt>
                <c:pt idx="2107">
                  <c:v>113.23</c:v>
                </c:pt>
                <c:pt idx="2108">
                  <c:v>110.29</c:v>
                </c:pt>
                <c:pt idx="2109">
                  <c:v>109.77</c:v>
                </c:pt>
                <c:pt idx="2110">
                  <c:v>110.33</c:v>
                </c:pt>
                <c:pt idx="2111">
                  <c:v>114.09</c:v>
                </c:pt>
                <c:pt idx="2112">
                  <c:v>115.07</c:v>
                </c:pt>
                <c:pt idx="2113">
                  <c:v>114.67</c:v>
                </c:pt>
                <c:pt idx="2114">
                  <c:v>115.26</c:v>
                </c:pt>
                <c:pt idx="2115">
                  <c:v>116.87</c:v>
                </c:pt>
                <c:pt idx="2116">
                  <c:v>118.87</c:v>
                </c:pt>
                <c:pt idx="2117">
                  <c:v>118.5</c:v>
                </c:pt>
                <c:pt idx="2118">
                  <c:v>119.41</c:v>
                </c:pt>
                <c:pt idx="2119">
                  <c:v>122.11</c:v>
                </c:pt>
                <c:pt idx="2120">
                  <c:v>121.51</c:v>
                </c:pt>
                <c:pt idx="2121">
                  <c:v>120.67</c:v>
                </c:pt>
                <c:pt idx="2122">
                  <c:v>120.93</c:v>
                </c:pt>
                <c:pt idx="2123">
                  <c:v>118.93</c:v>
                </c:pt>
                <c:pt idx="2124">
                  <c:v>115.31</c:v>
                </c:pt>
                <c:pt idx="2125">
                  <c:v>117.59</c:v>
                </c:pt>
                <c:pt idx="2126">
                  <c:v>109.56</c:v>
                </c:pt>
                <c:pt idx="2127">
                  <c:v>110.65</c:v>
                </c:pt>
                <c:pt idx="2128">
                  <c:v>106.19</c:v>
                </c:pt>
                <c:pt idx="2129">
                  <c:v>104.27</c:v>
                </c:pt>
                <c:pt idx="2130">
                  <c:v>107.62</c:v>
                </c:pt>
                <c:pt idx="2131">
                  <c:v>109.57</c:v>
                </c:pt>
                <c:pt idx="2132">
                  <c:v>111.76</c:v>
                </c:pt>
                <c:pt idx="2133">
                  <c:v>109.78</c:v>
                </c:pt>
                <c:pt idx="2134">
                  <c:v>105.76</c:v>
                </c:pt>
                <c:pt idx="2135">
                  <c:v>108.43</c:v>
                </c:pt>
                <c:pt idx="2136">
                  <c:v>99.5</c:v>
                </c:pt>
                <c:pt idx="2137">
                  <c:v>98.53</c:v>
                </c:pt>
                <c:pt idx="2138">
                  <c:v>102.73</c:v>
                </c:pt>
                <c:pt idx="2139">
                  <c:v>104.79</c:v>
                </c:pt>
                <c:pt idx="2140">
                  <c:v>104.09</c:v>
                </c:pt>
                <c:pt idx="2141">
                  <c:v>95.84</c:v>
                </c:pt>
                <c:pt idx="2142">
                  <c:v>96.3</c:v>
                </c:pt>
                <c:pt idx="2143">
                  <c:v>95.78</c:v>
                </c:pt>
                <c:pt idx="2144">
                  <c:v>97.59</c:v>
                </c:pt>
                <c:pt idx="2145">
                  <c:v>102.6</c:v>
                </c:pt>
                <c:pt idx="2146">
                  <c:v>104.22</c:v>
                </c:pt>
                <c:pt idx="2147">
                  <c:v>102.26</c:v>
                </c:pt>
                <c:pt idx="2148">
                  <c:v>96.35</c:v>
                </c:pt>
                <c:pt idx="2149">
                  <c:v>94.7</c:v>
                </c:pt>
                <c:pt idx="2150">
                  <c:v>96.7</c:v>
                </c:pt>
                <c:pt idx="2151">
                  <c:v>94.98</c:v>
                </c:pt>
                <c:pt idx="2152">
                  <c:v>97.26</c:v>
                </c:pt>
                <c:pt idx="2153">
                  <c:v>96.42</c:v>
                </c:pt>
                <c:pt idx="2154">
                  <c:v>98.62</c:v>
                </c:pt>
                <c:pt idx="2155">
                  <c:v>93.89</c:v>
                </c:pt>
                <c:pt idx="2156">
                  <c:v>94.42</c:v>
                </c:pt>
                <c:pt idx="2157">
                  <c:v>90.66</c:v>
                </c:pt>
                <c:pt idx="2158">
                  <c:v>88.54</c:v>
                </c:pt>
                <c:pt idx="2159">
                  <c:v>89.01</c:v>
                </c:pt>
                <c:pt idx="2160">
                  <c:v>90.76</c:v>
                </c:pt>
                <c:pt idx="2161">
                  <c:v>90.5</c:v>
                </c:pt>
                <c:pt idx="2162">
                  <c:v>91.93</c:v>
                </c:pt>
                <c:pt idx="2163">
                  <c:v>94.34</c:v>
                </c:pt>
                <c:pt idx="2164">
                  <c:v>92.09</c:v>
                </c:pt>
                <c:pt idx="2165">
                  <c:v>89.41</c:v>
                </c:pt>
                <c:pt idx="2166">
                  <c:v>86.53</c:v>
                </c:pt>
                <c:pt idx="2167">
                  <c:v>88.11</c:v>
                </c:pt>
                <c:pt idx="2168">
                  <c:v>90.5</c:v>
                </c:pt>
                <c:pt idx="2169">
                  <c:v>90.77</c:v>
                </c:pt>
                <c:pt idx="2170">
                  <c:v>90.23</c:v>
                </c:pt>
                <c:pt idx="2171">
                  <c:v>93.74</c:v>
                </c:pt>
                <c:pt idx="2172">
                  <c:v>94.89</c:v>
                </c:pt>
                <c:pt idx="2173">
                  <c:v>92.52</c:v>
                </c:pt>
                <c:pt idx="2174">
                  <c:v>93.06</c:v>
                </c:pt>
                <c:pt idx="2175">
                  <c:v>97.01</c:v>
                </c:pt>
                <c:pt idx="2176">
                  <c:v>91.64</c:v>
                </c:pt>
                <c:pt idx="2177">
                  <c:v>89.55</c:v>
                </c:pt>
                <c:pt idx="2178">
                  <c:v>86.61</c:v>
                </c:pt>
                <c:pt idx="2179">
                  <c:v>86.87</c:v>
                </c:pt>
                <c:pt idx="2180">
                  <c:v>86.88</c:v>
                </c:pt>
                <c:pt idx="2181">
                  <c:v>81.94</c:v>
                </c:pt>
                <c:pt idx="2182">
                  <c:v>83.54</c:v>
                </c:pt>
                <c:pt idx="2183">
                  <c:v>86.79</c:v>
                </c:pt>
                <c:pt idx="2184">
                  <c:v>87.78</c:v>
                </c:pt>
                <c:pt idx="2185">
                  <c:v>87.31</c:v>
                </c:pt>
                <c:pt idx="2186">
                  <c:v>88.48</c:v>
                </c:pt>
                <c:pt idx="2187">
                  <c:v>85.1</c:v>
                </c:pt>
                <c:pt idx="2188">
                  <c:v>85.11</c:v>
                </c:pt>
                <c:pt idx="2189">
                  <c:v>85.73</c:v>
                </c:pt>
                <c:pt idx="2190">
                  <c:v>84.45</c:v>
                </c:pt>
                <c:pt idx="2191">
                  <c:v>82.94</c:v>
                </c:pt>
                <c:pt idx="2192">
                  <c:v>83.49</c:v>
                </c:pt>
                <c:pt idx="2193">
                  <c:v>78.739999999999995</c:v>
                </c:pt>
                <c:pt idx="2194">
                  <c:v>76.709999999999994</c:v>
                </c:pt>
                <c:pt idx="2195">
                  <c:v>78.5</c:v>
                </c:pt>
                <c:pt idx="2196">
                  <c:v>82.15</c:v>
                </c:pt>
                <c:pt idx="2197">
                  <c:v>81.23</c:v>
                </c:pt>
                <c:pt idx="2198">
                  <c:v>79.489999999999995</c:v>
                </c:pt>
                <c:pt idx="2199">
                  <c:v>83.63</c:v>
                </c:pt>
                <c:pt idx="2200">
                  <c:v>86.52</c:v>
                </c:pt>
                <c:pt idx="2201">
                  <c:v>87.76</c:v>
                </c:pt>
                <c:pt idx="2202">
                  <c:v>88.45</c:v>
                </c:pt>
                <c:pt idx="2203">
                  <c:v>92.64</c:v>
                </c:pt>
                <c:pt idx="2204">
                  <c:v>91.13</c:v>
                </c:pt>
                <c:pt idx="2205">
                  <c:v>89.35</c:v>
                </c:pt>
                <c:pt idx="2206">
                  <c:v>87.27</c:v>
                </c:pt>
                <c:pt idx="2207">
                  <c:v>89.11</c:v>
                </c:pt>
                <c:pt idx="2208">
                  <c:v>85.61</c:v>
                </c:pt>
                <c:pt idx="2209">
                  <c:v>85.46</c:v>
                </c:pt>
                <c:pt idx="2210">
                  <c:v>82.82</c:v>
                </c:pt>
                <c:pt idx="2211">
                  <c:v>85.55</c:v>
                </c:pt>
                <c:pt idx="2212">
                  <c:v>85.98</c:v>
                </c:pt>
                <c:pt idx="2213">
                  <c:v>85.05</c:v>
                </c:pt>
                <c:pt idx="2214">
                  <c:v>84.58</c:v>
                </c:pt>
                <c:pt idx="2215">
                  <c:v>85.32</c:v>
                </c:pt>
                <c:pt idx="2216">
                  <c:v>87.91</c:v>
                </c:pt>
                <c:pt idx="2217">
                  <c:v>89.08</c:v>
                </c:pt>
                <c:pt idx="2218">
                  <c:v>87.9</c:v>
                </c:pt>
                <c:pt idx="2219">
                  <c:v>86.53</c:v>
                </c:pt>
                <c:pt idx="2220">
                  <c:v>88.37</c:v>
                </c:pt>
                <c:pt idx="2221">
                  <c:v>90</c:v>
                </c:pt>
                <c:pt idx="2222">
                  <c:v>88.17</c:v>
                </c:pt>
                <c:pt idx="2223">
                  <c:v>92.61</c:v>
                </c:pt>
                <c:pt idx="2224">
                  <c:v>91.79</c:v>
                </c:pt>
                <c:pt idx="2225">
                  <c:v>88.91</c:v>
                </c:pt>
                <c:pt idx="2226">
                  <c:v>85.83</c:v>
                </c:pt>
                <c:pt idx="2227">
                  <c:v>86.47</c:v>
                </c:pt>
                <c:pt idx="2228">
                  <c:v>88.96</c:v>
                </c:pt>
                <c:pt idx="2229">
                  <c:v>85.87</c:v>
                </c:pt>
                <c:pt idx="2230">
                  <c:v>86.92</c:v>
                </c:pt>
                <c:pt idx="2231">
                  <c:v>85.59</c:v>
                </c:pt>
                <c:pt idx="2232">
                  <c:v>81.64</c:v>
                </c:pt>
                <c:pt idx="2233">
                  <c:v>80.08</c:v>
                </c:pt>
                <c:pt idx="2234">
                  <c:v>79.73</c:v>
                </c:pt>
                <c:pt idx="2235">
                  <c:v>80.95</c:v>
                </c:pt>
                <c:pt idx="2236">
                  <c:v>77.94</c:v>
                </c:pt>
                <c:pt idx="2237">
                  <c:v>76.28</c:v>
                </c:pt>
                <c:pt idx="2238">
                  <c:v>77.239999999999995</c:v>
                </c:pt>
                <c:pt idx="2239">
                  <c:v>78.2</c:v>
                </c:pt>
                <c:pt idx="2240">
                  <c:v>80.55</c:v>
                </c:pt>
                <c:pt idx="2241">
                  <c:v>81.22</c:v>
                </c:pt>
                <c:pt idx="2242">
                  <c:v>79.98</c:v>
                </c:pt>
                <c:pt idx="2243">
                  <c:v>76.930000000000007</c:v>
                </c:pt>
                <c:pt idx="2244">
                  <c:v>74.25</c:v>
                </c:pt>
                <c:pt idx="2245">
                  <c:v>72.010000000000005</c:v>
                </c:pt>
                <c:pt idx="2246">
                  <c:v>71.459999999999994</c:v>
                </c:pt>
                <c:pt idx="2247">
                  <c:v>71.02</c:v>
                </c:pt>
                <c:pt idx="2248">
                  <c:v>73.17</c:v>
                </c:pt>
                <c:pt idx="2249">
                  <c:v>75.39</c:v>
                </c:pt>
                <c:pt idx="2250">
                  <c:v>77.28</c:v>
                </c:pt>
                <c:pt idx="2251">
                  <c:v>76.11</c:v>
                </c:pt>
                <c:pt idx="2252">
                  <c:v>74.290000000000006</c:v>
                </c:pt>
                <c:pt idx="2253">
                  <c:v>75.19</c:v>
                </c:pt>
                <c:pt idx="2254">
                  <c:v>76.09</c:v>
                </c:pt>
                <c:pt idx="2255">
                  <c:v>78.290000000000006</c:v>
                </c:pt>
                <c:pt idx="2256">
                  <c:v>77.489999999999995</c:v>
                </c:pt>
                <c:pt idx="2257">
                  <c:v>79.56</c:v>
                </c:pt>
                <c:pt idx="2258">
                  <c:v>79.53</c:v>
                </c:pt>
                <c:pt idx="2259">
                  <c:v>78.959999999999994</c:v>
                </c:pt>
                <c:pt idx="2260">
                  <c:v>78.400000000000006</c:v>
                </c:pt>
                <c:pt idx="2261">
                  <c:v>80.260000000000005</c:v>
                </c:pt>
                <c:pt idx="2262">
                  <c:v>76.930000000000007</c:v>
                </c:pt>
                <c:pt idx="2263">
                  <c:v>72.84</c:v>
                </c:pt>
                <c:pt idx="2264">
                  <c:v>73.67</c:v>
                </c:pt>
                <c:pt idx="2265">
                  <c:v>73.77</c:v>
                </c:pt>
                <c:pt idx="2266">
                  <c:v>74.63</c:v>
                </c:pt>
                <c:pt idx="2267">
                  <c:v>75.12</c:v>
                </c:pt>
                <c:pt idx="2268">
                  <c:v>77.41</c:v>
                </c:pt>
                <c:pt idx="2269">
                  <c:v>78.39</c:v>
                </c:pt>
                <c:pt idx="2270">
                  <c:v>79.86</c:v>
                </c:pt>
                <c:pt idx="2271">
                  <c:v>80.180000000000007</c:v>
                </c:pt>
                <c:pt idx="2272">
                  <c:v>79.48</c:v>
                </c:pt>
                <c:pt idx="2273">
                  <c:v>80.33</c:v>
                </c:pt>
                <c:pt idx="2274">
                  <c:v>81.31</c:v>
                </c:pt>
                <c:pt idx="2275">
                  <c:v>81.62</c:v>
                </c:pt>
                <c:pt idx="2276">
                  <c:v>80.13</c:v>
                </c:pt>
                <c:pt idx="2277">
                  <c:v>80.150000000000006</c:v>
                </c:pt>
                <c:pt idx="2278">
                  <c:v>81.010000000000005</c:v>
                </c:pt>
                <c:pt idx="2279">
                  <c:v>79.680000000000007</c:v>
                </c:pt>
                <c:pt idx="2280">
                  <c:v>77.900000000000006</c:v>
                </c:pt>
                <c:pt idx="2281">
                  <c:v>78.87</c:v>
                </c:pt>
                <c:pt idx="2282">
                  <c:v>76.41</c:v>
                </c:pt>
                <c:pt idx="2283">
                  <c:v>75.88</c:v>
                </c:pt>
                <c:pt idx="2284">
                  <c:v>73.39</c:v>
                </c:pt>
                <c:pt idx="2285">
                  <c:v>74.11</c:v>
                </c:pt>
                <c:pt idx="2286">
                  <c:v>77.14</c:v>
                </c:pt>
                <c:pt idx="2287">
                  <c:v>78.47</c:v>
                </c:pt>
                <c:pt idx="2288">
                  <c:v>78.06</c:v>
                </c:pt>
                <c:pt idx="2289">
                  <c:v>79.72</c:v>
                </c:pt>
                <c:pt idx="2290">
                  <c:v>80.14</c:v>
                </c:pt>
                <c:pt idx="2291">
                  <c:v>79.06</c:v>
                </c:pt>
                <c:pt idx="2292">
                  <c:v>78.59</c:v>
                </c:pt>
                <c:pt idx="2293">
                  <c:v>78.489999999999995</c:v>
                </c:pt>
                <c:pt idx="2294">
                  <c:v>76.34</c:v>
                </c:pt>
                <c:pt idx="2295">
                  <c:v>76.16</c:v>
                </c:pt>
                <c:pt idx="2296">
                  <c:v>73.95</c:v>
                </c:pt>
                <c:pt idx="2297">
                  <c:v>75.39</c:v>
                </c:pt>
                <c:pt idx="2298">
                  <c:v>76.319999999999993</c:v>
                </c:pt>
                <c:pt idx="2299">
                  <c:v>75.680000000000007</c:v>
                </c:pt>
                <c:pt idx="2300">
                  <c:v>77.05</c:v>
                </c:pt>
                <c:pt idx="2301">
                  <c:v>77.69</c:v>
                </c:pt>
                <c:pt idx="2302">
                  <c:v>78.16</c:v>
                </c:pt>
                <c:pt idx="2303">
                  <c:v>79.680000000000007</c:v>
                </c:pt>
                <c:pt idx="2304">
                  <c:v>80.459999999999994</c:v>
                </c:pt>
                <c:pt idx="2305">
                  <c:v>77.58</c:v>
                </c:pt>
                <c:pt idx="2306">
                  <c:v>76.66</c:v>
                </c:pt>
                <c:pt idx="2307">
                  <c:v>75.72</c:v>
                </c:pt>
                <c:pt idx="2308">
                  <c:v>76.680000000000007</c:v>
                </c:pt>
                <c:pt idx="2309">
                  <c:v>74.8</c:v>
                </c:pt>
                <c:pt idx="2310">
                  <c:v>71.33</c:v>
                </c:pt>
                <c:pt idx="2311">
                  <c:v>67.61</c:v>
                </c:pt>
                <c:pt idx="2312">
                  <c:v>68.349999999999994</c:v>
                </c:pt>
                <c:pt idx="2313">
                  <c:v>66.739999999999995</c:v>
                </c:pt>
                <c:pt idx="2314">
                  <c:v>67.64</c:v>
                </c:pt>
                <c:pt idx="2315">
                  <c:v>69.33</c:v>
                </c:pt>
                <c:pt idx="2316">
                  <c:v>70.900000000000006</c:v>
                </c:pt>
                <c:pt idx="2317">
                  <c:v>69.959999999999994</c:v>
                </c:pt>
                <c:pt idx="2318">
                  <c:v>69.260000000000005</c:v>
                </c:pt>
                <c:pt idx="2319">
                  <c:v>72.81</c:v>
                </c:pt>
                <c:pt idx="2320">
                  <c:v>73.2</c:v>
                </c:pt>
                <c:pt idx="2321">
                  <c:v>72.97</c:v>
                </c:pt>
                <c:pt idx="2322">
                  <c:v>74.37</c:v>
                </c:pt>
                <c:pt idx="2323">
                  <c:v>75.67</c:v>
                </c:pt>
                <c:pt idx="2324">
                  <c:v>80.42</c:v>
                </c:pt>
                <c:pt idx="2325">
                  <c:v>80.709999999999994</c:v>
                </c:pt>
                <c:pt idx="2326">
                  <c:v>80.61</c:v>
                </c:pt>
                <c:pt idx="2327">
                  <c:v>80.7</c:v>
                </c:pt>
                <c:pt idx="2328">
                  <c:v>79.739999999999995</c:v>
                </c:pt>
                <c:pt idx="2329">
                  <c:v>81.53</c:v>
                </c:pt>
                <c:pt idx="2330">
                  <c:v>83.26</c:v>
                </c:pt>
                <c:pt idx="2331">
                  <c:v>82.16</c:v>
                </c:pt>
                <c:pt idx="2332">
                  <c:v>82.52</c:v>
                </c:pt>
                <c:pt idx="2333">
                  <c:v>80.83</c:v>
                </c:pt>
                <c:pt idx="2334">
                  <c:v>80.86</c:v>
                </c:pt>
                <c:pt idx="2335">
                  <c:v>79.16</c:v>
                </c:pt>
                <c:pt idx="2336">
                  <c:v>77.290000000000006</c:v>
                </c:pt>
                <c:pt idx="2337">
                  <c:v>77.87</c:v>
                </c:pt>
                <c:pt idx="2338">
                  <c:v>78.760000000000005</c:v>
                </c:pt>
                <c:pt idx="2339">
                  <c:v>77.069999999999993</c:v>
                </c:pt>
                <c:pt idx="2340">
                  <c:v>74.3</c:v>
                </c:pt>
                <c:pt idx="2341">
                  <c:v>74.760000000000005</c:v>
                </c:pt>
                <c:pt idx="2342">
                  <c:v>76.78</c:v>
                </c:pt>
                <c:pt idx="2343">
                  <c:v>75.66</c:v>
                </c:pt>
                <c:pt idx="2344">
                  <c:v>71.66</c:v>
                </c:pt>
                <c:pt idx="2345">
                  <c:v>68.599999999999994</c:v>
                </c:pt>
                <c:pt idx="2346">
                  <c:v>68.56</c:v>
                </c:pt>
                <c:pt idx="2347">
                  <c:v>71.34</c:v>
                </c:pt>
                <c:pt idx="2348">
                  <c:v>73.16</c:v>
                </c:pt>
                <c:pt idx="2349">
                  <c:v>73.709999999999994</c:v>
                </c:pt>
                <c:pt idx="2350">
                  <c:v>72.56</c:v>
                </c:pt>
                <c:pt idx="2351">
                  <c:v>70.87</c:v>
                </c:pt>
                <c:pt idx="2352">
                  <c:v>70.040000000000006</c:v>
                </c:pt>
                <c:pt idx="2353">
                  <c:v>71.11</c:v>
                </c:pt>
                <c:pt idx="2354">
                  <c:v>70.86</c:v>
                </c:pt>
                <c:pt idx="2355">
                  <c:v>72.83</c:v>
                </c:pt>
                <c:pt idx="2356">
                  <c:v>71.86</c:v>
                </c:pt>
                <c:pt idx="2357">
                  <c:v>71.55</c:v>
                </c:pt>
                <c:pt idx="2358">
                  <c:v>71.989999999999995</c:v>
                </c:pt>
                <c:pt idx="2359">
                  <c:v>72.91</c:v>
                </c:pt>
                <c:pt idx="2360">
                  <c:v>74.34</c:v>
                </c:pt>
                <c:pt idx="2361">
                  <c:v>71.83</c:v>
                </c:pt>
                <c:pt idx="2362">
                  <c:v>72.67</c:v>
                </c:pt>
                <c:pt idx="2363">
                  <c:v>69.459999999999994</c:v>
                </c:pt>
                <c:pt idx="2364">
                  <c:v>68.09</c:v>
                </c:pt>
                <c:pt idx="2365">
                  <c:v>70.099999999999994</c:v>
                </c:pt>
                <c:pt idx="2366">
                  <c:v>71.739999999999995</c:v>
                </c:pt>
                <c:pt idx="2367">
                  <c:v>72.150000000000006</c:v>
                </c:pt>
                <c:pt idx="2368">
                  <c:v>71.739999999999995</c:v>
                </c:pt>
                <c:pt idx="2369">
                  <c:v>72.53</c:v>
                </c:pt>
                <c:pt idx="2370">
                  <c:v>71.290000000000006</c:v>
                </c:pt>
                <c:pt idx="2371">
                  <c:v>70.17</c:v>
                </c:pt>
                <c:pt idx="2372">
                  <c:v>67.12</c:v>
                </c:pt>
                <c:pt idx="2373">
                  <c:v>69.42</c:v>
                </c:pt>
                <c:pt idx="2374">
                  <c:v>68.27</c:v>
                </c:pt>
                <c:pt idx="2375">
                  <c:v>70.62</c:v>
                </c:pt>
                <c:pt idx="2376">
                  <c:v>71.78</c:v>
                </c:pt>
                <c:pt idx="2377">
                  <c:v>70.5</c:v>
                </c:pt>
                <c:pt idx="2378">
                  <c:v>72.53</c:v>
                </c:pt>
                <c:pt idx="2379">
                  <c:v>69.510000000000005</c:v>
                </c:pt>
                <c:pt idx="2380">
                  <c:v>69.16</c:v>
                </c:pt>
                <c:pt idx="2381">
                  <c:v>69.37</c:v>
                </c:pt>
                <c:pt idx="2382">
                  <c:v>67.7</c:v>
                </c:pt>
                <c:pt idx="2383">
                  <c:v>69.56</c:v>
                </c:pt>
                <c:pt idx="2384">
                  <c:v>69.86</c:v>
                </c:pt>
                <c:pt idx="2385">
                  <c:v>70.64</c:v>
                </c:pt>
                <c:pt idx="2386">
                  <c:v>69.790000000000006</c:v>
                </c:pt>
                <c:pt idx="2387">
                  <c:v>71.790000000000006</c:v>
                </c:pt>
                <c:pt idx="2388">
                  <c:v>71.8</c:v>
                </c:pt>
                <c:pt idx="2389">
                  <c:v>73.86</c:v>
                </c:pt>
                <c:pt idx="2390">
                  <c:v>72.989999999999995</c:v>
                </c:pt>
                <c:pt idx="2391">
                  <c:v>74.83</c:v>
                </c:pt>
                <c:pt idx="2392">
                  <c:v>75.75</c:v>
                </c:pt>
                <c:pt idx="2393">
                  <c:v>76.89</c:v>
                </c:pt>
                <c:pt idx="2394">
                  <c:v>75.42</c:v>
                </c:pt>
                <c:pt idx="2395">
                  <c:v>74.150000000000006</c:v>
                </c:pt>
                <c:pt idx="2396">
                  <c:v>75.75</c:v>
                </c:pt>
                <c:pt idx="2397">
                  <c:v>75.349999999999994</c:v>
                </c:pt>
                <c:pt idx="2398">
                  <c:v>75.63</c:v>
                </c:pt>
                <c:pt idx="2399">
                  <c:v>77.069999999999993</c:v>
                </c:pt>
                <c:pt idx="2400">
                  <c:v>78.739999999999995</c:v>
                </c:pt>
                <c:pt idx="2401">
                  <c:v>79.63</c:v>
                </c:pt>
                <c:pt idx="2402">
                  <c:v>78.78</c:v>
                </c:pt>
                <c:pt idx="2403">
                  <c:v>80.09</c:v>
                </c:pt>
                <c:pt idx="2404">
                  <c:v>80.58</c:v>
                </c:pt>
                <c:pt idx="2405">
                  <c:v>81.8</c:v>
                </c:pt>
                <c:pt idx="2406">
                  <c:v>81.37</c:v>
                </c:pt>
                <c:pt idx="2407">
                  <c:v>79.489999999999995</c:v>
                </c:pt>
                <c:pt idx="2408">
                  <c:v>81.55</c:v>
                </c:pt>
                <c:pt idx="2409">
                  <c:v>82.82</c:v>
                </c:pt>
                <c:pt idx="2410">
                  <c:v>81.94</c:v>
                </c:pt>
                <c:pt idx="2411">
                  <c:v>82.92</c:v>
                </c:pt>
                <c:pt idx="2412">
                  <c:v>84.4</c:v>
                </c:pt>
                <c:pt idx="2413">
                  <c:v>82.82</c:v>
                </c:pt>
                <c:pt idx="2414">
                  <c:v>83.19</c:v>
                </c:pt>
                <c:pt idx="2415">
                  <c:v>82.51</c:v>
                </c:pt>
                <c:pt idx="2416">
                  <c:v>80.989999999999995</c:v>
                </c:pt>
                <c:pt idx="2417">
                  <c:v>79.38</c:v>
                </c:pt>
                <c:pt idx="2418">
                  <c:v>80.39</c:v>
                </c:pt>
                <c:pt idx="2419">
                  <c:v>81.25</c:v>
                </c:pt>
                <c:pt idx="2420">
                  <c:v>80.72</c:v>
                </c:pt>
                <c:pt idx="2421">
                  <c:v>80.349999999999994</c:v>
                </c:pt>
                <c:pt idx="2422">
                  <c:v>78.89</c:v>
                </c:pt>
                <c:pt idx="2423">
                  <c:v>79.05</c:v>
                </c:pt>
                <c:pt idx="2424">
                  <c:v>79.83</c:v>
                </c:pt>
                <c:pt idx="2425">
                  <c:v>80.099999999999994</c:v>
                </c:pt>
                <c:pt idx="2426">
                  <c:v>81.16</c:v>
                </c:pt>
                <c:pt idx="2427">
                  <c:v>81.63</c:v>
                </c:pt>
                <c:pt idx="2428">
                  <c:v>83.63</c:v>
                </c:pt>
                <c:pt idx="2429">
                  <c:v>85.55</c:v>
                </c:pt>
                <c:pt idx="2430">
                  <c:v>86.69</c:v>
                </c:pt>
                <c:pt idx="2431">
                  <c:v>87.54</c:v>
                </c:pt>
                <c:pt idx="2432">
                  <c:v>86.87</c:v>
                </c:pt>
                <c:pt idx="2433">
                  <c:v>87.51</c:v>
                </c:pt>
                <c:pt idx="2434">
                  <c:v>87.29</c:v>
                </c:pt>
                <c:pt idx="2435">
                  <c:v>88.84</c:v>
                </c:pt>
                <c:pt idx="2436">
                  <c:v>88.52</c:v>
                </c:pt>
                <c:pt idx="2437">
                  <c:v>90.16</c:v>
                </c:pt>
                <c:pt idx="2438">
                  <c:v>90.77</c:v>
                </c:pt>
                <c:pt idx="2439">
                  <c:v>91.48</c:v>
                </c:pt>
                <c:pt idx="2440">
                  <c:v>91.2</c:v>
                </c:pt>
                <c:pt idx="2441">
                  <c:v>90.28</c:v>
                </c:pt>
                <c:pt idx="2442">
                  <c:v>89.63</c:v>
                </c:pt>
                <c:pt idx="2443">
                  <c:v>90.03</c:v>
                </c:pt>
                <c:pt idx="2444">
                  <c:v>89.68</c:v>
                </c:pt>
                <c:pt idx="2445">
                  <c:v>90.39</c:v>
                </c:pt>
                <c:pt idx="2446">
                  <c:v>93.68</c:v>
                </c:pt>
                <c:pt idx="2447">
                  <c:v>91.71</c:v>
                </c:pt>
                <c:pt idx="2448">
                  <c:v>90.79</c:v>
                </c:pt>
                <c:pt idx="2449">
                  <c:v>88.82</c:v>
                </c:pt>
                <c:pt idx="2450">
                  <c:v>89.23</c:v>
                </c:pt>
                <c:pt idx="2451">
                  <c:v>84.22</c:v>
                </c:pt>
                <c:pt idx="2452">
                  <c:v>82.31</c:v>
                </c:pt>
                <c:pt idx="2453">
                  <c:v>82.79</c:v>
                </c:pt>
                <c:pt idx="2454">
                  <c:v>86.38</c:v>
                </c:pt>
                <c:pt idx="2455">
                  <c:v>85.97</c:v>
                </c:pt>
                <c:pt idx="2456">
                  <c:v>83.49</c:v>
                </c:pt>
                <c:pt idx="2457">
                  <c:v>82.91</c:v>
                </c:pt>
                <c:pt idx="2458">
                  <c:v>87.69</c:v>
                </c:pt>
                <c:pt idx="2459">
                  <c:v>86.66</c:v>
                </c:pt>
                <c:pt idx="2460">
                  <c:v>86.66</c:v>
                </c:pt>
                <c:pt idx="2461">
                  <c:v>88.32</c:v>
                </c:pt>
                <c:pt idx="2462">
                  <c:v>89.37</c:v>
                </c:pt>
                <c:pt idx="2463">
                  <c:v>88.75</c:v>
                </c:pt>
                <c:pt idx="2464">
                  <c:v>85.49</c:v>
                </c:pt>
                <c:pt idx="2465">
                  <c:v>83.74</c:v>
                </c:pt>
                <c:pt idx="2466">
                  <c:v>85.39</c:v>
                </c:pt>
                <c:pt idx="2467">
                  <c:v>83.21</c:v>
                </c:pt>
                <c:pt idx="2468">
                  <c:v>85.54</c:v>
                </c:pt>
                <c:pt idx="2469">
                  <c:v>82.31</c:v>
                </c:pt>
                <c:pt idx="2470">
                  <c:v>81.02</c:v>
                </c:pt>
                <c:pt idx="2471">
                  <c:v>80.44</c:v>
                </c:pt>
                <c:pt idx="2472">
                  <c:v>82.46</c:v>
                </c:pt>
                <c:pt idx="2473">
                  <c:v>80.510000000000005</c:v>
                </c:pt>
                <c:pt idx="2474">
                  <c:v>80.819999999999993</c:v>
                </c:pt>
                <c:pt idx="2475">
                  <c:v>77.37</c:v>
                </c:pt>
                <c:pt idx="2476">
                  <c:v>75.33</c:v>
                </c:pt>
                <c:pt idx="2477">
                  <c:v>75.739999999999995</c:v>
                </c:pt>
                <c:pt idx="2478">
                  <c:v>77.17</c:v>
                </c:pt>
                <c:pt idx="2479">
                  <c:v>78.260000000000005</c:v>
                </c:pt>
                <c:pt idx="2480">
                  <c:v>78.260000000000005</c:v>
                </c:pt>
                <c:pt idx="2481">
                  <c:v>76.66</c:v>
                </c:pt>
                <c:pt idx="2482">
                  <c:v>72.900000000000006</c:v>
                </c:pt>
                <c:pt idx="2483">
                  <c:v>75.89</c:v>
                </c:pt>
                <c:pt idx="2484">
                  <c:v>77.599999999999994</c:v>
                </c:pt>
                <c:pt idx="2485">
                  <c:v>77.77</c:v>
                </c:pt>
                <c:pt idx="2486">
                  <c:v>77.099999999999994</c:v>
                </c:pt>
                <c:pt idx="2487">
                  <c:v>76.349999999999994</c:v>
                </c:pt>
                <c:pt idx="2488">
                  <c:v>75.540000000000006</c:v>
                </c:pt>
                <c:pt idx="2489">
                  <c:v>74.86</c:v>
                </c:pt>
                <c:pt idx="2490">
                  <c:v>76.41</c:v>
                </c:pt>
                <c:pt idx="2491">
                  <c:v>77.86</c:v>
                </c:pt>
                <c:pt idx="2492">
                  <c:v>75.959999999999994</c:v>
                </c:pt>
                <c:pt idx="2493">
                  <c:v>74.069999999999993</c:v>
                </c:pt>
                <c:pt idx="2494">
                  <c:v>73.040000000000006</c:v>
                </c:pt>
                <c:pt idx="2495">
                  <c:v>72.319999999999993</c:v>
                </c:pt>
                <c:pt idx="2496">
                  <c:v>69.38</c:v>
                </c:pt>
                <c:pt idx="2497">
                  <c:v>69.34</c:v>
                </c:pt>
                <c:pt idx="2498">
                  <c:v>71.23</c:v>
                </c:pt>
                <c:pt idx="2499">
                  <c:v>71.319999999999993</c:v>
                </c:pt>
                <c:pt idx="2500">
                  <c:v>68.61</c:v>
                </c:pt>
                <c:pt idx="2501">
                  <c:v>69.47</c:v>
                </c:pt>
                <c:pt idx="2502">
                  <c:v>71.58</c:v>
                </c:pt>
                <c:pt idx="2503">
                  <c:v>71.430000000000007</c:v>
                </c:pt>
                <c:pt idx="2504">
                  <c:v>72.47</c:v>
                </c:pt>
                <c:pt idx="2505">
                  <c:v>73.44</c:v>
                </c:pt>
                <c:pt idx="2506">
                  <c:v>74.22</c:v>
                </c:pt>
                <c:pt idx="2507">
                  <c:v>73.89</c:v>
                </c:pt>
                <c:pt idx="2508">
                  <c:v>73.56</c:v>
                </c:pt>
                <c:pt idx="2509">
                  <c:v>75.569999999999993</c:v>
                </c:pt>
                <c:pt idx="2510">
                  <c:v>74.11</c:v>
                </c:pt>
                <c:pt idx="2511">
                  <c:v>71.77</c:v>
                </c:pt>
                <c:pt idx="2512">
                  <c:v>71.650000000000006</c:v>
                </c:pt>
              </c:numCache>
            </c:numRef>
          </c:val>
          <c:smooth val="0"/>
          <c:extLst>
            <c:ext xmlns:c16="http://schemas.microsoft.com/office/drawing/2014/chart" uri="{C3380CC4-5D6E-409C-BE32-E72D297353CC}">
              <c16:uniqueId val="{00000001-BD65-417D-A10C-E15DE02D3189}"/>
            </c:ext>
          </c:extLst>
        </c:ser>
        <c:dLbls>
          <c:showLegendKey val="0"/>
          <c:showVal val="0"/>
          <c:showCatName val="0"/>
          <c:showSerName val="0"/>
          <c:showPercent val="0"/>
          <c:showBubbleSize val="0"/>
        </c:dLbls>
        <c:smooth val="0"/>
        <c:axId val="1820653312"/>
        <c:axId val="1820658592"/>
      </c:lineChart>
      <c:dateAx>
        <c:axId val="1820653312"/>
        <c:scaling>
          <c:orientation val="minMax"/>
        </c:scaling>
        <c:delete val="0"/>
        <c:axPos val="b"/>
        <c:numFmt formatCode="d\-mmm\-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820658592"/>
        <c:crosses val="autoZero"/>
        <c:auto val="1"/>
        <c:lblOffset val="100"/>
        <c:baseTimeUnit val="days"/>
      </c:dateAx>
      <c:valAx>
        <c:axId val="1820658592"/>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820653312"/>
        <c:crosses val="autoZero"/>
        <c:crossBetween val="between"/>
      </c:valAx>
      <c:spPr>
        <a:noFill/>
        <a:ln>
          <a:noFill/>
        </a:ln>
        <a:effectLst/>
      </c:spPr>
    </c:plotArea>
    <c:legend>
      <c:legendPos val="t"/>
      <c:layout>
        <c:manualLayout>
          <c:xMode val="edge"/>
          <c:yMode val="edge"/>
          <c:x val="0.84410888348419666"/>
          <c:y val="2.6612125945004162E-2"/>
          <c:w val="0.12212657891496147"/>
          <c:h val="0.11248390864170889"/>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Close Price</a:t>
            </a:r>
            <a:r>
              <a:rPr lang="en-US" baseline="0"/>
              <a:t> - Daily</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v>Forecast</c:v>
          </c:tx>
          <c:spPr>
            <a:ln w="28575" cap="rnd">
              <a:solidFill>
                <a:schemeClr val="accent1"/>
              </a:solidFill>
              <a:round/>
            </a:ln>
            <a:effectLst/>
          </c:spPr>
          <c:marker>
            <c:symbol val="none"/>
          </c:marker>
          <c:cat>
            <c:numRef>
              <c:f>Approach3!$D$4:$D$3018</c:f>
              <c:numCache>
                <c:formatCode>d\-mmm\-yy</c:formatCode>
                <c:ptCount val="3015"/>
                <c:pt idx="0">
                  <c:v>41641</c:v>
                </c:pt>
                <c:pt idx="1">
                  <c:v>41642</c:v>
                </c:pt>
                <c:pt idx="2">
                  <c:v>41645</c:v>
                </c:pt>
                <c:pt idx="3">
                  <c:v>41646</c:v>
                </c:pt>
                <c:pt idx="4">
                  <c:v>41647</c:v>
                </c:pt>
                <c:pt idx="5">
                  <c:v>41648</c:v>
                </c:pt>
                <c:pt idx="6">
                  <c:v>41649</c:v>
                </c:pt>
                <c:pt idx="7">
                  <c:v>41652</c:v>
                </c:pt>
                <c:pt idx="8">
                  <c:v>41653</c:v>
                </c:pt>
                <c:pt idx="9">
                  <c:v>41654</c:v>
                </c:pt>
                <c:pt idx="10">
                  <c:v>41655</c:v>
                </c:pt>
                <c:pt idx="11">
                  <c:v>41656</c:v>
                </c:pt>
                <c:pt idx="12">
                  <c:v>41660</c:v>
                </c:pt>
                <c:pt idx="13">
                  <c:v>41661</c:v>
                </c:pt>
                <c:pt idx="14">
                  <c:v>41662</c:v>
                </c:pt>
                <c:pt idx="15">
                  <c:v>41663</c:v>
                </c:pt>
                <c:pt idx="16">
                  <c:v>41666</c:v>
                </c:pt>
                <c:pt idx="17">
                  <c:v>41667</c:v>
                </c:pt>
                <c:pt idx="18">
                  <c:v>41668</c:v>
                </c:pt>
                <c:pt idx="19">
                  <c:v>41669</c:v>
                </c:pt>
                <c:pt idx="20">
                  <c:v>41670</c:v>
                </c:pt>
                <c:pt idx="21">
                  <c:v>41673</c:v>
                </c:pt>
                <c:pt idx="22">
                  <c:v>41674</c:v>
                </c:pt>
                <c:pt idx="23">
                  <c:v>41675</c:v>
                </c:pt>
                <c:pt idx="24">
                  <c:v>41676</c:v>
                </c:pt>
                <c:pt idx="25">
                  <c:v>41677</c:v>
                </c:pt>
                <c:pt idx="26">
                  <c:v>41680</c:v>
                </c:pt>
                <c:pt idx="27">
                  <c:v>41681</c:v>
                </c:pt>
                <c:pt idx="28">
                  <c:v>41682</c:v>
                </c:pt>
                <c:pt idx="29">
                  <c:v>41683</c:v>
                </c:pt>
                <c:pt idx="30">
                  <c:v>41684</c:v>
                </c:pt>
                <c:pt idx="31">
                  <c:v>41688</c:v>
                </c:pt>
                <c:pt idx="32">
                  <c:v>41689</c:v>
                </c:pt>
                <c:pt idx="33">
                  <c:v>41690</c:v>
                </c:pt>
                <c:pt idx="34">
                  <c:v>41691</c:v>
                </c:pt>
                <c:pt idx="35">
                  <c:v>41694</c:v>
                </c:pt>
                <c:pt idx="36">
                  <c:v>41695</c:v>
                </c:pt>
                <c:pt idx="37">
                  <c:v>41696</c:v>
                </c:pt>
                <c:pt idx="38">
                  <c:v>41697</c:v>
                </c:pt>
                <c:pt idx="39">
                  <c:v>41698</c:v>
                </c:pt>
                <c:pt idx="40">
                  <c:v>41701</c:v>
                </c:pt>
                <c:pt idx="41">
                  <c:v>41702</c:v>
                </c:pt>
                <c:pt idx="42">
                  <c:v>41703</c:v>
                </c:pt>
                <c:pt idx="43">
                  <c:v>41704</c:v>
                </c:pt>
                <c:pt idx="44">
                  <c:v>41705</c:v>
                </c:pt>
                <c:pt idx="45">
                  <c:v>41708</c:v>
                </c:pt>
                <c:pt idx="46">
                  <c:v>41709</c:v>
                </c:pt>
                <c:pt idx="47">
                  <c:v>41710</c:v>
                </c:pt>
                <c:pt idx="48">
                  <c:v>41711</c:v>
                </c:pt>
                <c:pt idx="49">
                  <c:v>41712</c:v>
                </c:pt>
                <c:pt idx="50">
                  <c:v>41715</c:v>
                </c:pt>
                <c:pt idx="51">
                  <c:v>41716</c:v>
                </c:pt>
                <c:pt idx="52">
                  <c:v>41717</c:v>
                </c:pt>
                <c:pt idx="53">
                  <c:v>41718</c:v>
                </c:pt>
                <c:pt idx="54">
                  <c:v>41719</c:v>
                </c:pt>
                <c:pt idx="55">
                  <c:v>41722</c:v>
                </c:pt>
                <c:pt idx="56">
                  <c:v>41723</c:v>
                </c:pt>
                <c:pt idx="57">
                  <c:v>41724</c:v>
                </c:pt>
                <c:pt idx="58">
                  <c:v>41725</c:v>
                </c:pt>
                <c:pt idx="59">
                  <c:v>41726</c:v>
                </c:pt>
                <c:pt idx="60">
                  <c:v>41729</c:v>
                </c:pt>
                <c:pt idx="61">
                  <c:v>41730</c:v>
                </c:pt>
                <c:pt idx="62">
                  <c:v>41731</c:v>
                </c:pt>
                <c:pt idx="63">
                  <c:v>41732</c:v>
                </c:pt>
                <c:pt idx="64">
                  <c:v>41733</c:v>
                </c:pt>
                <c:pt idx="65">
                  <c:v>41736</c:v>
                </c:pt>
                <c:pt idx="66">
                  <c:v>41737</c:v>
                </c:pt>
                <c:pt idx="67">
                  <c:v>41738</c:v>
                </c:pt>
                <c:pt idx="68">
                  <c:v>41739</c:v>
                </c:pt>
                <c:pt idx="69">
                  <c:v>41740</c:v>
                </c:pt>
                <c:pt idx="70">
                  <c:v>41743</c:v>
                </c:pt>
                <c:pt idx="71">
                  <c:v>41744</c:v>
                </c:pt>
                <c:pt idx="72">
                  <c:v>41745</c:v>
                </c:pt>
                <c:pt idx="73">
                  <c:v>41746</c:v>
                </c:pt>
                <c:pt idx="74">
                  <c:v>41750</c:v>
                </c:pt>
                <c:pt idx="75">
                  <c:v>41751</c:v>
                </c:pt>
                <c:pt idx="76">
                  <c:v>41752</c:v>
                </c:pt>
                <c:pt idx="77">
                  <c:v>41753</c:v>
                </c:pt>
                <c:pt idx="78">
                  <c:v>41754</c:v>
                </c:pt>
                <c:pt idx="79">
                  <c:v>41757</c:v>
                </c:pt>
                <c:pt idx="80">
                  <c:v>41758</c:v>
                </c:pt>
                <c:pt idx="81">
                  <c:v>41759</c:v>
                </c:pt>
                <c:pt idx="82">
                  <c:v>41760</c:v>
                </c:pt>
                <c:pt idx="83">
                  <c:v>41761</c:v>
                </c:pt>
                <c:pt idx="84">
                  <c:v>41764</c:v>
                </c:pt>
                <c:pt idx="85">
                  <c:v>41765</c:v>
                </c:pt>
                <c:pt idx="86">
                  <c:v>41766</c:v>
                </c:pt>
                <c:pt idx="87">
                  <c:v>41767</c:v>
                </c:pt>
                <c:pt idx="88">
                  <c:v>41768</c:v>
                </c:pt>
                <c:pt idx="89">
                  <c:v>41771</c:v>
                </c:pt>
                <c:pt idx="90">
                  <c:v>41772</c:v>
                </c:pt>
                <c:pt idx="91">
                  <c:v>41773</c:v>
                </c:pt>
                <c:pt idx="92">
                  <c:v>41774</c:v>
                </c:pt>
                <c:pt idx="93">
                  <c:v>41775</c:v>
                </c:pt>
                <c:pt idx="94">
                  <c:v>41778</c:v>
                </c:pt>
                <c:pt idx="95">
                  <c:v>41779</c:v>
                </c:pt>
                <c:pt idx="96">
                  <c:v>41780</c:v>
                </c:pt>
                <c:pt idx="97">
                  <c:v>41781</c:v>
                </c:pt>
                <c:pt idx="98">
                  <c:v>41782</c:v>
                </c:pt>
                <c:pt idx="99">
                  <c:v>41786</c:v>
                </c:pt>
                <c:pt idx="100">
                  <c:v>41787</c:v>
                </c:pt>
                <c:pt idx="101">
                  <c:v>41788</c:v>
                </c:pt>
                <c:pt idx="102">
                  <c:v>41789</c:v>
                </c:pt>
                <c:pt idx="103">
                  <c:v>41792</c:v>
                </c:pt>
                <c:pt idx="104">
                  <c:v>41793</c:v>
                </c:pt>
                <c:pt idx="105">
                  <c:v>41794</c:v>
                </c:pt>
                <c:pt idx="106">
                  <c:v>41795</c:v>
                </c:pt>
                <c:pt idx="107">
                  <c:v>41796</c:v>
                </c:pt>
                <c:pt idx="108">
                  <c:v>41799</c:v>
                </c:pt>
                <c:pt idx="109">
                  <c:v>41800</c:v>
                </c:pt>
                <c:pt idx="110">
                  <c:v>41801</c:v>
                </c:pt>
                <c:pt idx="111">
                  <c:v>41802</c:v>
                </c:pt>
                <c:pt idx="112">
                  <c:v>41803</c:v>
                </c:pt>
                <c:pt idx="113">
                  <c:v>41806</c:v>
                </c:pt>
                <c:pt idx="114">
                  <c:v>41807</c:v>
                </c:pt>
                <c:pt idx="115">
                  <c:v>41808</c:v>
                </c:pt>
                <c:pt idx="116">
                  <c:v>41809</c:v>
                </c:pt>
                <c:pt idx="117">
                  <c:v>41810</c:v>
                </c:pt>
                <c:pt idx="118">
                  <c:v>41813</c:v>
                </c:pt>
                <c:pt idx="119">
                  <c:v>41814</c:v>
                </c:pt>
                <c:pt idx="120">
                  <c:v>41815</c:v>
                </c:pt>
                <c:pt idx="121">
                  <c:v>41816</c:v>
                </c:pt>
                <c:pt idx="122">
                  <c:v>41817</c:v>
                </c:pt>
                <c:pt idx="123">
                  <c:v>41820</c:v>
                </c:pt>
                <c:pt idx="124">
                  <c:v>41821</c:v>
                </c:pt>
                <c:pt idx="125">
                  <c:v>41822</c:v>
                </c:pt>
                <c:pt idx="126">
                  <c:v>41823</c:v>
                </c:pt>
                <c:pt idx="127">
                  <c:v>41827</c:v>
                </c:pt>
                <c:pt idx="128">
                  <c:v>41828</c:v>
                </c:pt>
                <c:pt idx="129">
                  <c:v>41829</c:v>
                </c:pt>
                <c:pt idx="130">
                  <c:v>41830</c:v>
                </c:pt>
                <c:pt idx="131">
                  <c:v>41831</c:v>
                </c:pt>
                <c:pt idx="132">
                  <c:v>41834</c:v>
                </c:pt>
                <c:pt idx="133">
                  <c:v>41835</c:v>
                </c:pt>
                <c:pt idx="134">
                  <c:v>41836</c:v>
                </c:pt>
                <c:pt idx="135">
                  <c:v>41837</c:v>
                </c:pt>
                <c:pt idx="136">
                  <c:v>41838</c:v>
                </c:pt>
                <c:pt idx="137">
                  <c:v>41841</c:v>
                </c:pt>
                <c:pt idx="138">
                  <c:v>41842</c:v>
                </c:pt>
                <c:pt idx="139">
                  <c:v>41843</c:v>
                </c:pt>
                <c:pt idx="140">
                  <c:v>41844</c:v>
                </c:pt>
                <c:pt idx="141">
                  <c:v>41845</c:v>
                </c:pt>
                <c:pt idx="142">
                  <c:v>41848</c:v>
                </c:pt>
                <c:pt idx="143">
                  <c:v>41849</c:v>
                </c:pt>
                <c:pt idx="144">
                  <c:v>41850</c:v>
                </c:pt>
                <c:pt idx="145">
                  <c:v>41851</c:v>
                </c:pt>
                <c:pt idx="146">
                  <c:v>41852</c:v>
                </c:pt>
                <c:pt idx="147">
                  <c:v>41855</c:v>
                </c:pt>
                <c:pt idx="148">
                  <c:v>41856</c:v>
                </c:pt>
                <c:pt idx="149">
                  <c:v>41857</c:v>
                </c:pt>
                <c:pt idx="150">
                  <c:v>41858</c:v>
                </c:pt>
                <c:pt idx="151">
                  <c:v>41859</c:v>
                </c:pt>
                <c:pt idx="152">
                  <c:v>41862</c:v>
                </c:pt>
                <c:pt idx="153">
                  <c:v>41863</c:v>
                </c:pt>
                <c:pt idx="154">
                  <c:v>41864</c:v>
                </c:pt>
                <c:pt idx="155">
                  <c:v>41865</c:v>
                </c:pt>
                <c:pt idx="156">
                  <c:v>41866</c:v>
                </c:pt>
                <c:pt idx="157">
                  <c:v>41869</c:v>
                </c:pt>
                <c:pt idx="158">
                  <c:v>41870</c:v>
                </c:pt>
                <c:pt idx="159">
                  <c:v>41871</c:v>
                </c:pt>
                <c:pt idx="160">
                  <c:v>41872</c:v>
                </c:pt>
                <c:pt idx="161">
                  <c:v>41873</c:v>
                </c:pt>
                <c:pt idx="162">
                  <c:v>41876</c:v>
                </c:pt>
                <c:pt idx="163">
                  <c:v>41877</c:v>
                </c:pt>
                <c:pt idx="164">
                  <c:v>41878</c:v>
                </c:pt>
                <c:pt idx="165">
                  <c:v>41879</c:v>
                </c:pt>
                <c:pt idx="166">
                  <c:v>41880</c:v>
                </c:pt>
                <c:pt idx="167">
                  <c:v>41884</c:v>
                </c:pt>
                <c:pt idx="168">
                  <c:v>41885</c:v>
                </c:pt>
                <c:pt idx="169">
                  <c:v>41886</c:v>
                </c:pt>
                <c:pt idx="170">
                  <c:v>41887</c:v>
                </c:pt>
                <c:pt idx="171">
                  <c:v>41890</c:v>
                </c:pt>
                <c:pt idx="172">
                  <c:v>41891</c:v>
                </c:pt>
                <c:pt idx="173">
                  <c:v>41892</c:v>
                </c:pt>
                <c:pt idx="174">
                  <c:v>41893</c:v>
                </c:pt>
                <c:pt idx="175">
                  <c:v>41894</c:v>
                </c:pt>
                <c:pt idx="176">
                  <c:v>41897</c:v>
                </c:pt>
                <c:pt idx="177">
                  <c:v>41898</c:v>
                </c:pt>
                <c:pt idx="178">
                  <c:v>41899</c:v>
                </c:pt>
                <c:pt idx="179">
                  <c:v>41900</c:v>
                </c:pt>
                <c:pt idx="180">
                  <c:v>41901</c:v>
                </c:pt>
                <c:pt idx="181">
                  <c:v>41904</c:v>
                </c:pt>
                <c:pt idx="182">
                  <c:v>41905</c:v>
                </c:pt>
                <c:pt idx="183">
                  <c:v>41906</c:v>
                </c:pt>
                <c:pt idx="184">
                  <c:v>41907</c:v>
                </c:pt>
                <c:pt idx="185">
                  <c:v>41908</c:v>
                </c:pt>
                <c:pt idx="186">
                  <c:v>41911</c:v>
                </c:pt>
                <c:pt idx="187">
                  <c:v>41912</c:v>
                </c:pt>
                <c:pt idx="188">
                  <c:v>41913</c:v>
                </c:pt>
                <c:pt idx="189">
                  <c:v>41914</c:v>
                </c:pt>
                <c:pt idx="190">
                  <c:v>41915</c:v>
                </c:pt>
                <c:pt idx="191">
                  <c:v>41918</c:v>
                </c:pt>
                <c:pt idx="192">
                  <c:v>41919</c:v>
                </c:pt>
                <c:pt idx="193">
                  <c:v>41920</c:v>
                </c:pt>
                <c:pt idx="194">
                  <c:v>41921</c:v>
                </c:pt>
                <c:pt idx="195">
                  <c:v>41922</c:v>
                </c:pt>
                <c:pt idx="196">
                  <c:v>41925</c:v>
                </c:pt>
                <c:pt idx="197">
                  <c:v>41926</c:v>
                </c:pt>
                <c:pt idx="198">
                  <c:v>41927</c:v>
                </c:pt>
                <c:pt idx="199">
                  <c:v>41928</c:v>
                </c:pt>
                <c:pt idx="200">
                  <c:v>41929</c:v>
                </c:pt>
                <c:pt idx="201">
                  <c:v>41932</c:v>
                </c:pt>
                <c:pt idx="202">
                  <c:v>41933</c:v>
                </c:pt>
                <c:pt idx="203">
                  <c:v>41934</c:v>
                </c:pt>
                <c:pt idx="204">
                  <c:v>41935</c:v>
                </c:pt>
                <c:pt idx="205">
                  <c:v>41936</c:v>
                </c:pt>
                <c:pt idx="206">
                  <c:v>41939</c:v>
                </c:pt>
                <c:pt idx="207">
                  <c:v>41940</c:v>
                </c:pt>
                <c:pt idx="208">
                  <c:v>41941</c:v>
                </c:pt>
                <c:pt idx="209">
                  <c:v>41942</c:v>
                </c:pt>
                <c:pt idx="210">
                  <c:v>41943</c:v>
                </c:pt>
                <c:pt idx="211">
                  <c:v>41946</c:v>
                </c:pt>
                <c:pt idx="212">
                  <c:v>41947</c:v>
                </c:pt>
                <c:pt idx="213">
                  <c:v>41948</c:v>
                </c:pt>
                <c:pt idx="214">
                  <c:v>41949</c:v>
                </c:pt>
                <c:pt idx="215">
                  <c:v>41950</c:v>
                </c:pt>
                <c:pt idx="216">
                  <c:v>41953</c:v>
                </c:pt>
                <c:pt idx="217">
                  <c:v>41954</c:v>
                </c:pt>
                <c:pt idx="218">
                  <c:v>41955</c:v>
                </c:pt>
                <c:pt idx="219">
                  <c:v>41956</c:v>
                </c:pt>
                <c:pt idx="220">
                  <c:v>41957</c:v>
                </c:pt>
                <c:pt idx="221">
                  <c:v>41960</c:v>
                </c:pt>
                <c:pt idx="222">
                  <c:v>41961</c:v>
                </c:pt>
                <c:pt idx="223">
                  <c:v>41962</c:v>
                </c:pt>
                <c:pt idx="224">
                  <c:v>41963</c:v>
                </c:pt>
                <c:pt idx="225">
                  <c:v>41964</c:v>
                </c:pt>
                <c:pt idx="226">
                  <c:v>41967</c:v>
                </c:pt>
                <c:pt idx="227">
                  <c:v>41968</c:v>
                </c:pt>
                <c:pt idx="228">
                  <c:v>41969</c:v>
                </c:pt>
                <c:pt idx="229">
                  <c:v>41971</c:v>
                </c:pt>
                <c:pt idx="230">
                  <c:v>41974</c:v>
                </c:pt>
                <c:pt idx="231">
                  <c:v>41975</c:v>
                </c:pt>
                <c:pt idx="232">
                  <c:v>41976</c:v>
                </c:pt>
                <c:pt idx="233">
                  <c:v>41977</c:v>
                </c:pt>
                <c:pt idx="234">
                  <c:v>41978</c:v>
                </c:pt>
                <c:pt idx="235">
                  <c:v>41981</c:v>
                </c:pt>
                <c:pt idx="236">
                  <c:v>41982</c:v>
                </c:pt>
                <c:pt idx="237">
                  <c:v>41983</c:v>
                </c:pt>
                <c:pt idx="238">
                  <c:v>41984</c:v>
                </c:pt>
                <c:pt idx="239">
                  <c:v>41985</c:v>
                </c:pt>
                <c:pt idx="240">
                  <c:v>41988</c:v>
                </c:pt>
                <c:pt idx="241">
                  <c:v>41989</c:v>
                </c:pt>
                <c:pt idx="242">
                  <c:v>41990</c:v>
                </c:pt>
                <c:pt idx="243">
                  <c:v>41991</c:v>
                </c:pt>
                <c:pt idx="244">
                  <c:v>41992</c:v>
                </c:pt>
                <c:pt idx="245">
                  <c:v>41995</c:v>
                </c:pt>
                <c:pt idx="246">
                  <c:v>41996</c:v>
                </c:pt>
                <c:pt idx="247">
                  <c:v>41997</c:v>
                </c:pt>
                <c:pt idx="248">
                  <c:v>41999</c:v>
                </c:pt>
                <c:pt idx="249">
                  <c:v>42002</c:v>
                </c:pt>
                <c:pt idx="250">
                  <c:v>42003</c:v>
                </c:pt>
                <c:pt idx="251">
                  <c:v>42004</c:v>
                </c:pt>
                <c:pt idx="252">
                  <c:v>42006</c:v>
                </c:pt>
                <c:pt idx="253">
                  <c:v>42009</c:v>
                </c:pt>
                <c:pt idx="254">
                  <c:v>42010</c:v>
                </c:pt>
                <c:pt idx="255">
                  <c:v>42011</c:v>
                </c:pt>
                <c:pt idx="256">
                  <c:v>42012</c:v>
                </c:pt>
                <c:pt idx="257">
                  <c:v>42013</c:v>
                </c:pt>
                <c:pt idx="258">
                  <c:v>42016</c:v>
                </c:pt>
                <c:pt idx="259">
                  <c:v>42017</c:v>
                </c:pt>
                <c:pt idx="260">
                  <c:v>42018</c:v>
                </c:pt>
                <c:pt idx="261">
                  <c:v>42019</c:v>
                </c:pt>
                <c:pt idx="262">
                  <c:v>42020</c:v>
                </c:pt>
                <c:pt idx="263">
                  <c:v>42024</c:v>
                </c:pt>
                <c:pt idx="264">
                  <c:v>42025</c:v>
                </c:pt>
                <c:pt idx="265">
                  <c:v>42026</c:v>
                </c:pt>
                <c:pt idx="266">
                  <c:v>42027</c:v>
                </c:pt>
                <c:pt idx="267">
                  <c:v>42030</c:v>
                </c:pt>
                <c:pt idx="268">
                  <c:v>42031</c:v>
                </c:pt>
                <c:pt idx="269">
                  <c:v>42032</c:v>
                </c:pt>
                <c:pt idx="270">
                  <c:v>42033</c:v>
                </c:pt>
                <c:pt idx="271">
                  <c:v>42034</c:v>
                </c:pt>
                <c:pt idx="272">
                  <c:v>42037</c:v>
                </c:pt>
                <c:pt idx="273">
                  <c:v>42038</c:v>
                </c:pt>
                <c:pt idx="274">
                  <c:v>42039</c:v>
                </c:pt>
                <c:pt idx="275">
                  <c:v>42040</c:v>
                </c:pt>
                <c:pt idx="276">
                  <c:v>42041</c:v>
                </c:pt>
                <c:pt idx="277">
                  <c:v>42044</c:v>
                </c:pt>
                <c:pt idx="278">
                  <c:v>42045</c:v>
                </c:pt>
                <c:pt idx="279">
                  <c:v>42046</c:v>
                </c:pt>
                <c:pt idx="280">
                  <c:v>42047</c:v>
                </c:pt>
                <c:pt idx="281">
                  <c:v>42048</c:v>
                </c:pt>
                <c:pt idx="282">
                  <c:v>42052</c:v>
                </c:pt>
                <c:pt idx="283">
                  <c:v>42053</c:v>
                </c:pt>
                <c:pt idx="284">
                  <c:v>42054</c:v>
                </c:pt>
                <c:pt idx="285">
                  <c:v>42055</c:v>
                </c:pt>
                <c:pt idx="286">
                  <c:v>42058</c:v>
                </c:pt>
                <c:pt idx="287">
                  <c:v>42059</c:v>
                </c:pt>
                <c:pt idx="288">
                  <c:v>42060</c:v>
                </c:pt>
                <c:pt idx="289">
                  <c:v>42061</c:v>
                </c:pt>
                <c:pt idx="290">
                  <c:v>42062</c:v>
                </c:pt>
                <c:pt idx="291">
                  <c:v>42065</c:v>
                </c:pt>
                <c:pt idx="292">
                  <c:v>42066</c:v>
                </c:pt>
                <c:pt idx="293">
                  <c:v>42067</c:v>
                </c:pt>
                <c:pt idx="294">
                  <c:v>42068</c:v>
                </c:pt>
                <c:pt idx="295">
                  <c:v>42069</c:v>
                </c:pt>
                <c:pt idx="296">
                  <c:v>42072</c:v>
                </c:pt>
                <c:pt idx="297">
                  <c:v>42073</c:v>
                </c:pt>
                <c:pt idx="298">
                  <c:v>42074</c:v>
                </c:pt>
                <c:pt idx="299">
                  <c:v>42075</c:v>
                </c:pt>
                <c:pt idx="300">
                  <c:v>42076</c:v>
                </c:pt>
                <c:pt idx="301">
                  <c:v>42079</c:v>
                </c:pt>
                <c:pt idx="302">
                  <c:v>42080</c:v>
                </c:pt>
                <c:pt idx="303">
                  <c:v>42081</c:v>
                </c:pt>
                <c:pt idx="304">
                  <c:v>42082</c:v>
                </c:pt>
                <c:pt idx="305">
                  <c:v>42083</c:v>
                </c:pt>
                <c:pt idx="306">
                  <c:v>42086</c:v>
                </c:pt>
                <c:pt idx="307">
                  <c:v>42087</c:v>
                </c:pt>
                <c:pt idx="308">
                  <c:v>42088</c:v>
                </c:pt>
                <c:pt idx="309">
                  <c:v>42089</c:v>
                </c:pt>
                <c:pt idx="310">
                  <c:v>42090</c:v>
                </c:pt>
                <c:pt idx="311">
                  <c:v>42093</c:v>
                </c:pt>
                <c:pt idx="312">
                  <c:v>42094</c:v>
                </c:pt>
                <c:pt idx="313">
                  <c:v>42095</c:v>
                </c:pt>
                <c:pt idx="314">
                  <c:v>42096</c:v>
                </c:pt>
                <c:pt idx="315">
                  <c:v>42100</c:v>
                </c:pt>
                <c:pt idx="316">
                  <c:v>42101</c:v>
                </c:pt>
                <c:pt idx="317">
                  <c:v>42102</c:v>
                </c:pt>
                <c:pt idx="318">
                  <c:v>42103</c:v>
                </c:pt>
                <c:pt idx="319">
                  <c:v>42104</c:v>
                </c:pt>
                <c:pt idx="320">
                  <c:v>42107</c:v>
                </c:pt>
                <c:pt idx="321">
                  <c:v>42108</c:v>
                </c:pt>
                <c:pt idx="322">
                  <c:v>42109</c:v>
                </c:pt>
                <c:pt idx="323">
                  <c:v>42110</c:v>
                </c:pt>
                <c:pt idx="324">
                  <c:v>42111</c:v>
                </c:pt>
                <c:pt idx="325">
                  <c:v>42114</c:v>
                </c:pt>
                <c:pt idx="326">
                  <c:v>42115</c:v>
                </c:pt>
                <c:pt idx="327">
                  <c:v>42116</c:v>
                </c:pt>
                <c:pt idx="328">
                  <c:v>42117</c:v>
                </c:pt>
                <c:pt idx="329">
                  <c:v>42118</c:v>
                </c:pt>
                <c:pt idx="330">
                  <c:v>42121</c:v>
                </c:pt>
                <c:pt idx="331">
                  <c:v>42122</c:v>
                </c:pt>
                <c:pt idx="332">
                  <c:v>42123</c:v>
                </c:pt>
                <c:pt idx="333">
                  <c:v>42124</c:v>
                </c:pt>
                <c:pt idx="334">
                  <c:v>42125</c:v>
                </c:pt>
                <c:pt idx="335">
                  <c:v>42128</c:v>
                </c:pt>
                <c:pt idx="336">
                  <c:v>42129</c:v>
                </c:pt>
                <c:pt idx="337">
                  <c:v>42130</c:v>
                </c:pt>
                <c:pt idx="338">
                  <c:v>42131</c:v>
                </c:pt>
                <c:pt idx="339">
                  <c:v>42132</c:v>
                </c:pt>
                <c:pt idx="340">
                  <c:v>42135</c:v>
                </c:pt>
                <c:pt idx="341">
                  <c:v>42136</c:v>
                </c:pt>
                <c:pt idx="342">
                  <c:v>42137</c:v>
                </c:pt>
                <c:pt idx="343">
                  <c:v>42138</c:v>
                </c:pt>
                <c:pt idx="344">
                  <c:v>42139</c:v>
                </c:pt>
                <c:pt idx="345">
                  <c:v>42142</c:v>
                </c:pt>
                <c:pt idx="346">
                  <c:v>42143</c:v>
                </c:pt>
                <c:pt idx="347">
                  <c:v>42144</c:v>
                </c:pt>
                <c:pt idx="348">
                  <c:v>42145</c:v>
                </c:pt>
                <c:pt idx="349">
                  <c:v>42146</c:v>
                </c:pt>
                <c:pt idx="350">
                  <c:v>42150</c:v>
                </c:pt>
                <c:pt idx="351">
                  <c:v>42151</c:v>
                </c:pt>
                <c:pt idx="352">
                  <c:v>42152</c:v>
                </c:pt>
                <c:pt idx="353">
                  <c:v>42153</c:v>
                </c:pt>
                <c:pt idx="354">
                  <c:v>42156</c:v>
                </c:pt>
                <c:pt idx="355">
                  <c:v>42157</c:v>
                </c:pt>
                <c:pt idx="356">
                  <c:v>42158</c:v>
                </c:pt>
                <c:pt idx="357">
                  <c:v>42159</c:v>
                </c:pt>
                <c:pt idx="358">
                  <c:v>42160</c:v>
                </c:pt>
                <c:pt idx="359">
                  <c:v>42163</c:v>
                </c:pt>
                <c:pt idx="360">
                  <c:v>42164</c:v>
                </c:pt>
                <c:pt idx="361">
                  <c:v>42165</c:v>
                </c:pt>
                <c:pt idx="362">
                  <c:v>42166</c:v>
                </c:pt>
                <c:pt idx="363">
                  <c:v>42167</c:v>
                </c:pt>
                <c:pt idx="364">
                  <c:v>42170</c:v>
                </c:pt>
                <c:pt idx="365">
                  <c:v>42171</c:v>
                </c:pt>
                <c:pt idx="366">
                  <c:v>42172</c:v>
                </c:pt>
                <c:pt idx="367">
                  <c:v>42173</c:v>
                </c:pt>
                <c:pt idx="368">
                  <c:v>42174</c:v>
                </c:pt>
                <c:pt idx="369">
                  <c:v>42177</c:v>
                </c:pt>
                <c:pt idx="370">
                  <c:v>42178</c:v>
                </c:pt>
                <c:pt idx="371">
                  <c:v>42179</c:v>
                </c:pt>
                <c:pt idx="372">
                  <c:v>42180</c:v>
                </c:pt>
                <c:pt idx="373">
                  <c:v>42181</c:v>
                </c:pt>
                <c:pt idx="374">
                  <c:v>42184</c:v>
                </c:pt>
                <c:pt idx="375">
                  <c:v>42185</c:v>
                </c:pt>
                <c:pt idx="376">
                  <c:v>42186</c:v>
                </c:pt>
                <c:pt idx="377">
                  <c:v>42187</c:v>
                </c:pt>
                <c:pt idx="378">
                  <c:v>42191</c:v>
                </c:pt>
                <c:pt idx="379">
                  <c:v>42192</c:v>
                </c:pt>
                <c:pt idx="380">
                  <c:v>42193</c:v>
                </c:pt>
                <c:pt idx="381">
                  <c:v>42194</c:v>
                </c:pt>
                <c:pt idx="382">
                  <c:v>42195</c:v>
                </c:pt>
                <c:pt idx="383">
                  <c:v>42198</c:v>
                </c:pt>
                <c:pt idx="384">
                  <c:v>42199</c:v>
                </c:pt>
                <c:pt idx="385">
                  <c:v>42200</c:v>
                </c:pt>
                <c:pt idx="386">
                  <c:v>42201</c:v>
                </c:pt>
                <c:pt idx="387">
                  <c:v>42202</c:v>
                </c:pt>
                <c:pt idx="388">
                  <c:v>42205</c:v>
                </c:pt>
                <c:pt idx="389">
                  <c:v>42206</c:v>
                </c:pt>
                <c:pt idx="390">
                  <c:v>42207</c:v>
                </c:pt>
                <c:pt idx="391">
                  <c:v>42208</c:v>
                </c:pt>
                <c:pt idx="392">
                  <c:v>42209</c:v>
                </c:pt>
                <c:pt idx="393">
                  <c:v>42212</c:v>
                </c:pt>
                <c:pt idx="394">
                  <c:v>42213</c:v>
                </c:pt>
                <c:pt idx="395">
                  <c:v>42214</c:v>
                </c:pt>
                <c:pt idx="396">
                  <c:v>42215</c:v>
                </c:pt>
                <c:pt idx="397">
                  <c:v>42216</c:v>
                </c:pt>
                <c:pt idx="398">
                  <c:v>42219</c:v>
                </c:pt>
                <c:pt idx="399">
                  <c:v>42220</c:v>
                </c:pt>
                <c:pt idx="400">
                  <c:v>42221</c:v>
                </c:pt>
                <c:pt idx="401">
                  <c:v>42222</c:v>
                </c:pt>
                <c:pt idx="402">
                  <c:v>42223</c:v>
                </c:pt>
                <c:pt idx="403">
                  <c:v>42226</c:v>
                </c:pt>
                <c:pt idx="404">
                  <c:v>42227</c:v>
                </c:pt>
                <c:pt idx="405">
                  <c:v>42228</c:v>
                </c:pt>
                <c:pt idx="406">
                  <c:v>42229</c:v>
                </c:pt>
                <c:pt idx="407">
                  <c:v>42230</c:v>
                </c:pt>
                <c:pt idx="408">
                  <c:v>42233</c:v>
                </c:pt>
                <c:pt idx="409">
                  <c:v>42234</c:v>
                </c:pt>
                <c:pt idx="410">
                  <c:v>42235</c:v>
                </c:pt>
                <c:pt idx="411">
                  <c:v>42236</c:v>
                </c:pt>
                <c:pt idx="412">
                  <c:v>42237</c:v>
                </c:pt>
                <c:pt idx="413">
                  <c:v>42240</c:v>
                </c:pt>
                <c:pt idx="414">
                  <c:v>42241</c:v>
                </c:pt>
                <c:pt idx="415">
                  <c:v>42242</c:v>
                </c:pt>
                <c:pt idx="416">
                  <c:v>42243</c:v>
                </c:pt>
                <c:pt idx="417">
                  <c:v>42244</c:v>
                </c:pt>
                <c:pt idx="418">
                  <c:v>42247</c:v>
                </c:pt>
                <c:pt idx="419">
                  <c:v>42248</c:v>
                </c:pt>
                <c:pt idx="420">
                  <c:v>42249</c:v>
                </c:pt>
                <c:pt idx="421">
                  <c:v>42250</c:v>
                </c:pt>
                <c:pt idx="422">
                  <c:v>42251</c:v>
                </c:pt>
                <c:pt idx="423">
                  <c:v>42255</c:v>
                </c:pt>
                <c:pt idx="424">
                  <c:v>42256</c:v>
                </c:pt>
                <c:pt idx="425">
                  <c:v>42257</c:v>
                </c:pt>
                <c:pt idx="426">
                  <c:v>42258</c:v>
                </c:pt>
                <c:pt idx="427">
                  <c:v>42261</c:v>
                </c:pt>
                <c:pt idx="428">
                  <c:v>42262</c:v>
                </c:pt>
                <c:pt idx="429">
                  <c:v>42263</c:v>
                </c:pt>
                <c:pt idx="430">
                  <c:v>42264</c:v>
                </c:pt>
                <c:pt idx="431">
                  <c:v>42265</c:v>
                </c:pt>
                <c:pt idx="432">
                  <c:v>42268</c:v>
                </c:pt>
                <c:pt idx="433">
                  <c:v>42269</c:v>
                </c:pt>
                <c:pt idx="434">
                  <c:v>42270</c:v>
                </c:pt>
                <c:pt idx="435">
                  <c:v>42271</c:v>
                </c:pt>
                <c:pt idx="436">
                  <c:v>42272</c:v>
                </c:pt>
                <c:pt idx="437">
                  <c:v>42275</c:v>
                </c:pt>
                <c:pt idx="438">
                  <c:v>42276</c:v>
                </c:pt>
                <c:pt idx="439">
                  <c:v>42277</c:v>
                </c:pt>
                <c:pt idx="440">
                  <c:v>42278</c:v>
                </c:pt>
                <c:pt idx="441">
                  <c:v>42279</c:v>
                </c:pt>
                <c:pt idx="442">
                  <c:v>42282</c:v>
                </c:pt>
                <c:pt idx="443">
                  <c:v>42283</c:v>
                </c:pt>
                <c:pt idx="444">
                  <c:v>42284</c:v>
                </c:pt>
                <c:pt idx="445">
                  <c:v>42285</c:v>
                </c:pt>
                <c:pt idx="446">
                  <c:v>42286</c:v>
                </c:pt>
                <c:pt idx="447">
                  <c:v>42289</c:v>
                </c:pt>
                <c:pt idx="448">
                  <c:v>42290</c:v>
                </c:pt>
                <c:pt idx="449">
                  <c:v>42291</c:v>
                </c:pt>
                <c:pt idx="450">
                  <c:v>42292</c:v>
                </c:pt>
                <c:pt idx="451">
                  <c:v>42293</c:v>
                </c:pt>
                <c:pt idx="452">
                  <c:v>42296</c:v>
                </c:pt>
                <c:pt idx="453">
                  <c:v>42297</c:v>
                </c:pt>
                <c:pt idx="454">
                  <c:v>42298</c:v>
                </c:pt>
                <c:pt idx="455">
                  <c:v>42299</c:v>
                </c:pt>
                <c:pt idx="456">
                  <c:v>42300</c:v>
                </c:pt>
                <c:pt idx="457">
                  <c:v>42303</c:v>
                </c:pt>
                <c:pt idx="458">
                  <c:v>42304</c:v>
                </c:pt>
                <c:pt idx="459">
                  <c:v>42305</c:v>
                </c:pt>
                <c:pt idx="460">
                  <c:v>42306</c:v>
                </c:pt>
                <c:pt idx="461">
                  <c:v>42307</c:v>
                </c:pt>
                <c:pt idx="462">
                  <c:v>42310</c:v>
                </c:pt>
                <c:pt idx="463">
                  <c:v>42311</c:v>
                </c:pt>
                <c:pt idx="464">
                  <c:v>42312</c:v>
                </c:pt>
                <c:pt idx="465">
                  <c:v>42313</c:v>
                </c:pt>
                <c:pt idx="466">
                  <c:v>42314</c:v>
                </c:pt>
                <c:pt idx="467">
                  <c:v>42317</c:v>
                </c:pt>
                <c:pt idx="468">
                  <c:v>42318</c:v>
                </c:pt>
                <c:pt idx="469">
                  <c:v>42319</c:v>
                </c:pt>
                <c:pt idx="470">
                  <c:v>42320</c:v>
                </c:pt>
                <c:pt idx="471">
                  <c:v>42321</c:v>
                </c:pt>
                <c:pt idx="472">
                  <c:v>42324</c:v>
                </c:pt>
                <c:pt idx="473">
                  <c:v>42325</c:v>
                </c:pt>
                <c:pt idx="474">
                  <c:v>42326</c:v>
                </c:pt>
                <c:pt idx="475">
                  <c:v>42327</c:v>
                </c:pt>
                <c:pt idx="476">
                  <c:v>42328</c:v>
                </c:pt>
                <c:pt idx="477">
                  <c:v>42331</c:v>
                </c:pt>
                <c:pt idx="478">
                  <c:v>42332</c:v>
                </c:pt>
                <c:pt idx="479">
                  <c:v>42333</c:v>
                </c:pt>
                <c:pt idx="480">
                  <c:v>42335</c:v>
                </c:pt>
                <c:pt idx="481">
                  <c:v>42338</c:v>
                </c:pt>
                <c:pt idx="482">
                  <c:v>42339</c:v>
                </c:pt>
                <c:pt idx="483">
                  <c:v>42340</c:v>
                </c:pt>
                <c:pt idx="484">
                  <c:v>42341</c:v>
                </c:pt>
                <c:pt idx="485">
                  <c:v>42342</c:v>
                </c:pt>
                <c:pt idx="486">
                  <c:v>42345</c:v>
                </c:pt>
                <c:pt idx="487">
                  <c:v>42346</c:v>
                </c:pt>
                <c:pt idx="488">
                  <c:v>42347</c:v>
                </c:pt>
                <c:pt idx="489">
                  <c:v>42348</c:v>
                </c:pt>
                <c:pt idx="490">
                  <c:v>42349</c:v>
                </c:pt>
                <c:pt idx="491">
                  <c:v>42352</c:v>
                </c:pt>
                <c:pt idx="492">
                  <c:v>42353</c:v>
                </c:pt>
                <c:pt idx="493">
                  <c:v>42354</c:v>
                </c:pt>
                <c:pt idx="494">
                  <c:v>42355</c:v>
                </c:pt>
                <c:pt idx="495">
                  <c:v>42356</c:v>
                </c:pt>
                <c:pt idx="496">
                  <c:v>42359</c:v>
                </c:pt>
                <c:pt idx="497">
                  <c:v>42360</c:v>
                </c:pt>
                <c:pt idx="498">
                  <c:v>42361</c:v>
                </c:pt>
                <c:pt idx="499">
                  <c:v>42362</c:v>
                </c:pt>
                <c:pt idx="500">
                  <c:v>42366</c:v>
                </c:pt>
                <c:pt idx="501">
                  <c:v>42367</c:v>
                </c:pt>
                <c:pt idx="502">
                  <c:v>42368</c:v>
                </c:pt>
                <c:pt idx="503">
                  <c:v>42369</c:v>
                </c:pt>
                <c:pt idx="504">
                  <c:v>42373</c:v>
                </c:pt>
                <c:pt idx="505">
                  <c:v>42374</c:v>
                </c:pt>
                <c:pt idx="506">
                  <c:v>42375</c:v>
                </c:pt>
                <c:pt idx="507">
                  <c:v>42376</c:v>
                </c:pt>
                <c:pt idx="508">
                  <c:v>42377</c:v>
                </c:pt>
                <c:pt idx="509">
                  <c:v>42380</c:v>
                </c:pt>
                <c:pt idx="510">
                  <c:v>42381</c:v>
                </c:pt>
                <c:pt idx="511">
                  <c:v>42382</c:v>
                </c:pt>
                <c:pt idx="512">
                  <c:v>42383</c:v>
                </c:pt>
                <c:pt idx="513">
                  <c:v>42384</c:v>
                </c:pt>
                <c:pt idx="514">
                  <c:v>42388</c:v>
                </c:pt>
                <c:pt idx="515">
                  <c:v>42389</c:v>
                </c:pt>
                <c:pt idx="516">
                  <c:v>42390</c:v>
                </c:pt>
                <c:pt idx="517">
                  <c:v>42391</c:v>
                </c:pt>
                <c:pt idx="518">
                  <c:v>42394</c:v>
                </c:pt>
                <c:pt idx="519">
                  <c:v>42395</c:v>
                </c:pt>
                <c:pt idx="520">
                  <c:v>42396</c:v>
                </c:pt>
                <c:pt idx="521">
                  <c:v>42397</c:v>
                </c:pt>
                <c:pt idx="522">
                  <c:v>42398</c:v>
                </c:pt>
                <c:pt idx="523">
                  <c:v>42401</c:v>
                </c:pt>
                <c:pt idx="524">
                  <c:v>42402</c:v>
                </c:pt>
                <c:pt idx="525">
                  <c:v>42403</c:v>
                </c:pt>
                <c:pt idx="526">
                  <c:v>42404</c:v>
                </c:pt>
                <c:pt idx="527">
                  <c:v>42405</c:v>
                </c:pt>
                <c:pt idx="528">
                  <c:v>42408</c:v>
                </c:pt>
                <c:pt idx="529">
                  <c:v>42409</c:v>
                </c:pt>
                <c:pt idx="530">
                  <c:v>42410</c:v>
                </c:pt>
                <c:pt idx="531">
                  <c:v>42411</c:v>
                </c:pt>
                <c:pt idx="532">
                  <c:v>42412</c:v>
                </c:pt>
                <c:pt idx="533">
                  <c:v>42416</c:v>
                </c:pt>
                <c:pt idx="534">
                  <c:v>42417</c:v>
                </c:pt>
                <c:pt idx="535">
                  <c:v>42418</c:v>
                </c:pt>
                <c:pt idx="536">
                  <c:v>42419</c:v>
                </c:pt>
                <c:pt idx="537">
                  <c:v>42422</c:v>
                </c:pt>
                <c:pt idx="538">
                  <c:v>42423</c:v>
                </c:pt>
                <c:pt idx="539">
                  <c:v>42424</c:v>
                </c:pt>
                <c:pt idx="540">
                  <c:v>42425</c:v>
                </c:pt>
                <c:pt idx="541">
                  <c:v>42426</c:v>
                </c:pt>
                <c:pt idx="542">
                  <c:v>42429</c:v>
                </c:pt>
                <c:pt idx="543">
                  <c:v>42430</c:v>
                </c:pt>
                <c:pt idx="544">
                  <c:v>42431</c:v>
                </c:pt>
                <c:pt idx="545">
                  <c:v>42432</c:v>
                </c:pt>
                <c:pt idx="546">
                  <c:v>42433</c:v>
                </c:pt>
                <c:pt idx="547">
                  <c:v>42436</c:v>
                </c:pt>
                <c:pt idx="548">
                  <c:v>42437</c:v>
                </c:pt>
                <c:pt idx="549">
                  <c:v>42438</c:v>
                </c:pt>
                <c:pt idx="550">
                  <c:v>42439</c:v>
                </c:pt>
                <c:pt idx="551">
                  <c:v>42440</c:v>
                </c:pt>
                <c:pt idx="552">
                  <c:v>42443</c:v>
                </c:pt>
                <c:pt idx="553">
                  <c:v>42444</c:v>
                </c:pt>
                <c:pt idx="554">
                  <c:v>42445</c:v>
                </c:pt>
                <c:pt idx="555">
                  <c:v>42446</c:v>
                </c:pt>
                <c:pt idx="556">
                  <c:v>42447</c:v>
                </c:pt>
                <c:pt idx="557">
                  <c:v>42450</c:v>
                </c:pt>
                <c:pt idx="558">
                  <c:v>42451</c:v>
                </c:pt>
                <c:pt idx="559">
                  <c:v>42452</c:v>
                </c:pt>
                <c:pt idx="560">
                  <c:v>42453</c:v>
                </c:pt>
                <c:pt idx="561">
                  <c:v>42457</c:v>
                </c:pt>
                <c:pt idx="562">
                  <c:v>42458</c:v>
                </c:pt>
                <c:pt idx="563">
                  <c:v>42459</c:v>
                </c:pt>
                <c:pt idx="564">
                  <c:v>42460</c:v>
                </c:pt>
                <c:pt idx="565">
                  <c:v>42461</c:v>
                </c:pt>
                <c:pt idx="566">
                  <c:v>42464</c:v>
                </c:pt>
                <c:pt idx="567">
                  <c:v>42465</c:v>
                </c:pt>
                <c:pt idx="568">
                  <c:v>42466</c:v>
                </c:pt>
                <c:pt idx="569">
                  <c:v>42467</c:v>
                </c:pt>
                <c:pt idx="570">
                  <c:v>42468</c:v>
                </c:pt>
                <c:pt idx="571">
                  <c:v>42471</c:v>
                </c:pt>
                <c:pt idx="572">
                  <c:v>42472</c:v>
                </c:pt>
                <c:pt idx="573">
                  <c:v>42473</c:v>
                </c:pt>
                <c:pt idx="574">
                  <c:v>42474</c:v>
                </c:pt>
                <c:pt idx="575">
                  <c:v>42475</c:v>
                </c:pt>
                <c:pt idx="576">
                  <c:v>42478</c:v>
                </c:pt>
                <c:pt idx="577">
                  <c:v>42479</c:v>
                </c:pt>
                <c:pt idx="578">
                  <c:v>42480</c:v>
                </c:pt>
                <c:pt idx="579">
                  <c:v>42481</c:v>
                </c:pt>
                <c:pt idx="580">
                  <c:v>42482</c:v>
                </c:pt>
                <c:pt idx="581">
                  <c:v>42485</c:v>
                </c:pt>
                <c:pt idx="582">
                  <c:v>42486</c:v>
                </c:pt>
                <c:pt idx="583">
                  <c:v>42487</c:v>
                </c:pt>
                <c:pt idx="584">
                  <c:v>42488</c:v>
                </c:pt>
                <c:pt idx="585">
                  <c:v>42489</c:v>
                </c:pt>
                <c:pt idx="586">
                  <c:v>42492</c:v>
                </c:pt>
                <c:pt idx="587">
                  <c:v>42493</c:v>
                </c:pt>
                <c:pt idx="588">
                  <c:v>42494</c:v>
                </c:pt>
                <c:pt idx="589">
                  <c:v>42495</c:v>
                </c:pt>
                <c:pt idx="590">
                  <c:v>42496</c:v>
                </c:pt>
                <c:pt idx="591">
                  <c:v>42499</c:v>
                </c:pt>
                <c:pt idx="592">
                  <c:v>42500</c:v>
                </c:pt>
                <c:pt idx="593">
                  <c:v>42501</c:v>
                </c:pt>
                <c:pt idx="594">
                  <c:v>42502</c:v>
                </c:pt>
                <c:pt idx="595">
                  <c:v>42503</c:v>
                </c:pt>
                <c:pt idx="596">
                  <c:v>42506</c:v>
                </c:pt>
                <c:pt idx="597">
                  <c:v>42507</c:v>
                </c:pt>
                <c:pt idx="598">
                  <c:v>42508</c:v>
                </c:pt>
                <c:pt idx="599">
                  <c:v>42509</c:v>
                </c:pt>
                <c:pt idx="600">
                  <c:v>42510</c:v>
                </c:pt>
                <c:pt idx="601">
                  <c:v>42513</c:v>
                </c:pt>
                <c:pt idx="602">
                  <c:v>42514</c:v>
                </c:pt>
                <c:pt idx="603">
                  <c:v>42515</c:v>
                </c:pt>
                <c:pt idx="604">
                  <c:v>42516</c:v>
                </c:pt>
                <c:pt idx="605">
                  <c:v>42517</c:v>
                </c:pt>
                <c:pt idx="606">
                  <c:v>42521</c:v>
                </c:pt>
                <c:pt idx="607">
                  <c:v>42522</c:v>
                </c:pt>
                <c:pt idx="608">
                  <c:v>42523</c:v>
                </c:pt>
                <c:pt idx="609">
                  <c:v>42524</c:v>
                </c:pt>
                <c:pt idx="610">
                  <c:v>42527</c:v>
                </c:pt>
                <c:pt idx="611">
                  <c:v>42528</c:v>
                </c:pt>
                <c:pt idx="612">
                  <c:v>42529</c:v>
                </c:pt>
                <c:pt idx="613">
                  <c:v>42530</c:v>
                </c:pt>
                <c:pt idx="614">
                  <c:v>42531</c:v>
                </c:pt>
                <c:pt idx="615">
                  <c:v>42534</c:v>
                </c:pt>
                <c:pt idx="616">
                  <c:v>42535</c:v>
                </c:pt>
                <c:pt idx="617">
                  <c:v>42536</c:v>
                </c:pt>
                <c:pt idx="618">
                  <c:v>42537</c:v>
                </c:pt>
                <c:pt idx="619">
                  <c:v>42538</c:v>
                </c:pt>
                <c:pt idx="620">
                  <c:v>42541</c:v>
                </c:pt>
                <c:pt idx="621">
                  <c:v>42542</c:v>
                </c:pt>
                <c:pt idx="622">
                  <c:v>42543</c:v>
                </c:pt>
                <c:pt idx="623">
                  <c:v>42544</c:v>
                </c:pt>
                <c:pt idx="624">
                  <c:v>42545</c:v>
                </c:pt>
                <c:pt idx="625">
                  <c:v>42548</c:v>
                </c:pt>
                <c:pt idx="626">
                  <c:v>42549</c:v>
                </c:pt>
                <c:pt idx="627">
                  <c:v>42550</c:v>
                </c:pt>
                <c:pt idx="628">
                  <c:v>42551</c:v>
                </c:pt>
                <c:pt idx="629">
                  <c:v>42552</c:v>
                </c:pt>
                <c:pt idx="630">
                  <c:v>42556</c:v>
                </c:pt>
                <c:pt idx="631">
                  <c:v>42557</c:v>
                </c:pt>
                <c:pt idx="632">
                  <c:v>42558</c:v>
                </c:pt>
                <c:pt idx="633">
                  <c:v>42559</c:v>
                </c:pt>
                <c:pt idx="634">
                  <c:v>42562</c:v>
                </c:pt>
                <c:pt idx="635">
                  <c:v>42563</c:v>
                </c:pt>
                <c:pt idx="636">
                  <c:v>42564</c:v>
                </c:pt>
                <c:pt idx="637">
                  <c:v>42565</c:v>
                </c:pt>
                <c:pt idx="638">
                  <c:v>42566</c:v>
                </c:pt>
                <c:pt idx="639">
                  <c:v>42569</c:v>
                </c:pt>
                <c:pt idx="640">
                  <c:v>42570</c:v>
                </c:pt>
                <c:pt idx="641">
                  <c:v>42571</c:v>
                </c:pt>
                <c:pt idx="642">
                  <c:v>42572</c:v>
                </c:pt>
                <c:pt idx="643">
                  <c:v>42573</c:v>
                </c:pt>
                <c:pt idx="644">
                  <c:v>42576</c:v>
                </c:pt>
                <c:pt idx="645">
                  <c:v>42577</c:v>
                </c:pt>
                <c:pt idx="646">
                  <c:v>42578</c:v>
                </c:pt>
                <c:pt idx="647">
                  <c:v>42579</c:v>
                </c:pt>
                <c:pt idx="648">
                  <c:v>42580</c:v>
                </c:pt>
                <c:pt idx="649">
                  <c:v>42583</c:v>
                </c:pt>
                <c:pt idx="650">
                  <c:v>42584</c:v>
                </c:pt>
                <c:pt idx="651">
                  <c:v>42585</c:v>
                </c:pt>
                <c:pt idx="652">
                  <c:v>42586</c:v>
                </c:pt>
                <c:pt idx="653">
                  <c:v>42587</c:v>
                </c:pt>
                <c:pt idx="654">
                  <c:v>42590</c:v>
                </c:pt>
                <c:pt idx="655">
                  <c:v>42591</c:v>
                </c:pt>
                <c:pt idx="656">
                  <c:v>42592</c:v>
                </c:pt>
                <c:pt idx="657">
                  <c:v>42593</c:v>
                </c:pt>
                <c:pt idx="658">
                  <c:v>42594</c:v>
                </c:pt>
                <c:pt idx="659">
                  <c:v>42597</c:v>
                </c:pt>
                <c:pt idx="660">
                  <c:v>42598</c:v>
                </c:pt>
                <c:pt idx="661">
                  <c:v>42599</c:v>
                </c:pt>
                <c:pt idx="662">
                  <c:v>42600</c:v>
                </c:pt>
                <c:pt idx="663">
                  <c:v>42601</c:v>
                </c:pt>
                <c:pt idx="664">
                  <c:v>42604</c:v>
                </c:pt>
                <c:pt idx="665">
                  <c:v>42605</c:v>
                </c:pt>
                <c:pt idx="666">
                  <c:v>42606</c:v>
                </c:pt>
                <c:pt idx="667">
                  <c:v>42607</c:v>
                </c:pt>
                <c:pt idx="668">
                  <c:v>42608</c:v>
                </c:pt>
                <c:pt idx="669">
                  <c:v>42611</c:v>
                </c:pt>
                <c:pt idx="670">
                  <c:v>42612</c:v>
                </c:pt>
                <c:pt idx="671">
                  <c:v>42613</c:v>
                </c:pt>
                <c:pt idx="672">
                  <c:v>42614</c:v>
                </c:pt>
                <c:pt idx="673">
                  <c:v>42615</c:v>
                </c:pt>
                <c:pt idx="674">
                  <c:v>42619</c:v>
                </c:pt>
                <c:pt idx="675">
                  <c:v>42620</c:v>
                </c:pt>
                <c:pt idx="676">
                  <c:v>42621</c:v>
                </c:pt>
                <c:pt idx="677">
                  <c:v>42622</c:v>
                </c:pt>
                <c:pt idx="678">
                  <c:v>42625</c:v>
                </c:pt>
                <c:pt idx="679">
                  <c:v>42626</c:v>
                </c:pt>
                <c:pt idx="680">
                  <c:v>42627</c:v>
                </c:pt>
                <c:pt idx="681">
                  <c:v>42628</c:v>
                </c:pt>
                <c:pt idx="682">
                  <c:v>42629</c:v>
                </c:pt>
                <c:pt idx="683">
                  <c:v>42632</c:v>
                </c:pt>
                <c:pt idx="684">
                  <c:v>42633</c:v>
                </c:pt>
                <c:pt idx="685">
                  <c:v>42634</c:v>
                </c:pt>
                <c:pt idx="686">
                  <c:v>42635</c:v>
                </c:pt>
                <c:pt idx="687">
                  <c:v>42636</c:v>
                </c:pt>
                <c:pt idx="688">
                  <c:v>42639</c:v>
                </c:pt>
                <c:pt idx="689">
                  <c:v>42640</c:v>
                </c:pt>
                <c:pt idx="690">
                  <c:v>42641</c:v>
                </c:pt>
                <c:pt idx="691">
                  <c:v>42642</c:v>
                </c:pt>
                <c:pt idx="692">
                  <c:v>42643</c:v>
                </c:pt>
                <c:pt idx="693">
                  <c:v>42646</c:v>
                </c:pt>
                <c:pt idx="694">
                  <c:v>42647</c:v>
                </c:pt>
                <c:pt idx="695">
                  <c:v>42648</c:v>
                </c:pt>
                <c:pt idx="696">
                  <c:v>42649</c:v>
                </c:pt>
                <c:pt idx="697">
                  <c:v>42650</c:v>
                </c:pt>
                <c:pt idx="698">
                  <c:v>42654</c:v>
                </c:pt>
                <c:pt idx="699">
                  <c:v>42655</c:v>
                </c:pt>
                <c:pt idx="700">
                  <c:v>42656</c:v>
                </c:pt>
                <c:pt idx="701">
                  <c:v>42657</c:v>
                </c:pt>
                <c:pt idx="702">
                  <c:v>42660</c:v>
                </c:pt>
                <c:pt idx="703">
                  <c:v>42661</c:v>
                </c:pt>
                <c:pt idx="704">
                  <c:v>42662</c:v>
                </c:pt>
                <c:pt idx="705">
                  <c:v>42663</c:v>
                </c:pt>
                <c:pt idx="706">
                  <c:v>42664</c:v>
                </c:pt>
                <c:pt idx="707">
                  <c:v>42667</c:v>
                </c:pt>
                <c:pt idx="708">
                  <c:v>42668</c:v>
                </c:pt>
                <c:pt idx="709">
                  <c:v>42669</c:v>
                </c:pt>
                <c:pt idx="710">
                  <c:v>42670</c:v>
                </c:pt>
                <c:pt idx="711">
                  <c:v>42671</c:v>
                </c:pt>
                <c:pt idx="712">
                  <c:v>42674</c:v>
                </c:pt>
                <c:pt idx="713">
                  <c:v>42675</c:v>
                </c:pt>
                <c:pt idx="714">
                  <c:v>42676</c:v>
                </c:pt>
                <c:pt idx="715">
                  <c:v>42677</c:v>
                </c:pt>
                <c:pt idx="716">
                  <c:v>42678</c:v>
                </c:pt>
                <c:pt idx="717">
                  <c:v>42681</c:v>
                </c:pt>
                <c:pt idx="718">
                  <c:v>42682</c:v>
                </c:pt>
                <c:pt idx="719">
                  <c:v>42683</c:v>
                </c:pt>
                <c:pt idx="720">
                  <c:v>42684</c:v>
                </c:pt>
                <c:pt idx="721">
                  <c:v>42688</c:v>
                </c:pt>
                <c:pt idx="722">
                  <c:v>42689</c:v>
                </c:pt>
                <c:pt idx="723">
                  <c:v>42690</c:v>
                </c:pt>
                <c:pt idx="724">
                  <c:v>42691</c:v>
                </c:pt>
                <c:pt idx="725">
                  <c:v>42692</c:v>
                </c:pt>
                <c:pt idx="726">
                  <c:v>42695</c:v>
                </c:pt>
                <c:pt idx="727">
                  <c:v>42696</c:v>
                </c:pt>
                <c:pt idx="728">
                  <c:v>42697</c:v>
                </c:pt>
                <c:pt idx="729">
                  <c:v>42699</c:v>
                </c:pt>
                <c:pt idx="730">
                  <c:v>42702</c:v>
                </c:pt>
                <c:pt idx="731">
                  <c:v>42703</c:v>
                </c:pt>
                <c:pt idx="732">
                  <c:v>42704</c:v>
                </c:pt>
                <c:pt idx="733">
                  <c:v>42705</c:v>
                </c:pt>
                <c:pt idx="734">
                  <c:v>42706</c:v>
                </c:pt>
                <c:pt idx="735">
                  <c:v>42709</c:v>
                </c:pt>
                <c:pt idx="736">
                  <c:v>42710</c:v>
                </c:pt>
                <c:pt idx="737">
                  <c:v>42711</c:v>
                </c:pt>
                <c:pt idx="738">
                  <c:v>42712</c:v>
                </c:pt>
                <c:pt idx="739">
                  <c:v>42713</c:v>
                </c:pt>
                <c:pt idx="740">
                  <c:v>42716</c:v>
                </c:pt>
                <c:pt idx="741">
                  <c:v>42717</c:v>
                </c:pt>
                <c:pt idx="742">
                  <c:v>42718</c:v>
                </c:pt>
                <c:pt idx="743">
                  <c:v>42719</c:v>
                </c:pt>
                <c:pt idx="744">
                  <c:v>42720</c:v>
                </c:pt>
                <c:pt idx="745">
                  <c:v>42723</c:v>
                </c:pt>
                <c:pt idx="746">
                  <c:v>42724</c:v>
                </c:pt>
                <c:pt idx="747">
                  <c:v>42725</c:v>
                </c:pt>
                <c:pt idx="748">
                  <c:v>42726</c:v>
                </c:pt>
                <c:pt idx="749">
                  <c:v>42727</c:v>
                </c:pt>
                <c:pt idx="750">
                  <c:v>42731</c:v>
                </c:pt>
                <c:pt idx="751">
                  <c:v>42732</c:v>
                </c:pt>
                <c:pt idx="752">
                  <c:v>42733</c:v>
                </c:pt>
                <c:pt idx="753">
                  <c:v>42734</c:v>
                </c:pt>
                <c:pt idx="754">
                  <c:v>42738</c:v>
                </c:pt>
                <c:pt idx="755">
                  <c:v>42739</c:v>
                </c:pt>
                <c:pt idx="756">
                  <c:v>42740</c:v>
                </c:pt>
                <c:pt idx="757">
                  <c:v>42741</c:v>
                </c:pt>
                <c:pt idx="758">
                  <c:v>42744</c:v>
                </c:pt>
                <c:pt idx="759">
                  <c:v>42745</c:v>
                </c:pt>
                <c:pt idx="760">
                  <c:v>42746</c:v>
                </c:pt>
                <c:pt idx="761">
                  <c:v>42747</c:v>
                </c:pt>
                <c:pt idx="762">
                  <c:v>42748</c:v>
                </c:pt>
                <c:pt idx="763">
                  <c:v>42752</c:v>
                </c:pt>
                <c:pt idx="764">
                  <c:v>42753</c:v>
                </c:pt>
                <c:pt idx="765">
                  <c:v>42754</c:v>
                </c:pt>
                <c:pt idx="766">
                  <c:v>42755</c:v>
                </c:pt>
                <c:pt idx="767">
                  <c:v>42758</c:v>
                </c:pt>
                <c:pt idx="768">
                  <c:v>42759</c:v>
                </c:pt>
                <c:pt idx="769">
                  <c:v>42760</c:v>
                </c:pt>
                <c:pt idx="770">
                  <c:v>42761</c:v>
                </c:pt>
                <c:pt idx="771">
                  <c:v>42762</c:v>
                </c:pt>
                <c:pt idx="772">
                  <c:v>42765</c:v>
                </c:pt>
                <c:pt idx="773">
                  <c:v>42766</c:v>
                </c:pt>
                <c:pt idx="774">
                  <c:v>42767</c:v>
                </c:pt>
                <c:pt idx="775">
                  <c:v>42768</c:v>
                </c:pt>
                <c:pt idx="776">
                  <c:v>42769</c:v>
                </c:pt>
                <c:pt idx="777">
                  <c:v>42772</c:v>
                </c:pt>
                <c:pt idx="778">
                  <c:v>42773</c:v>
                </c:pt>
                <c:pt idx="779">
                  <c:v>42774</c:v>
                </c:pt>
                <c:pt idx="780">
                  <c:v>42775</c:v>
                </c:pt>
                <c:pt idx="781">
                  <c:v>42776</c:v>
                </c:pt>
                <c:pt idx="782">
                  <c:v>42779</c:v>
                </c:pt>
                <c:pt idx="783">
                  <c:v>42780</c:v>
                </c:pt>
                <c:pt idx="784">
                  <c:v>42781</c:v>
                </c:pt>
                <c:pt idx="785">
                  <c:v>42782</c:v>
                </c:pt>
                <c:pt idx="786">
                  <c:v>42783</c:v>
                </c:pt>
                <c:pt idx="787">
                  <c:v>42787</c:v>
                </c:pt>
                <c:pt idx="788">
                  <c:v>42788</c:v>
                </c:pt>
                <c:pt idx="789">
                  <c:v>42789</c:v>
                </c:pt>
                <c:pt idx="790">
                  <c:v>42790</c:v>
                </c:pt>
                <c:pt idx="791">
                  <c:v>42793</c:v>
                </c:pt>
                <c:pt idx="792">
                  <c:v>42794</c:v>
                </c:pt>
                <c:pt idx="793">
                  <c:v>42795</c:v>
                </c:pt>
                <c:pt idx="794">
                  <c:v>42796</c:v>
                </c:pt>
                <c:pt idx="795">
                  <c:v>42797</c:v>
                </c:pt>
                <c:pt idx="796">
                  <c:v>42800</c:v>
                </c:pt>
                <c:pt idx="797">
                  <c:v>42801</c:v>
                </c:pt>
                <c:pt idx="798">
                  <c:v>42802</c:v>
                </c:pt>
                <c:pt idx="799">
                  <c:v>42803</c:v>
                </c:pt>
                <c:pt idx="800">
                  <c:v>42804</c:v>
                </c:pt>
                <c:pt idx="801">
                  <c:v>42807</c:v>
                </c:pt>
                <c:pt idx="802">
                  <c:v>42808</c:v>
                </c:pt>
                <c:pt idx="803">
                  <c:v>42809</c:v>
                </c:pt>
                <c:pt idx="804">
                  <c:v>42810</c:v>
                </c:pt>
                <c:pt idx="805">
                  <c:v>42811</c:v>
                </c:pt>
                <c:pt idx="806">
                  <c:v>42814</c:v>
                </c:pt>
                <c:pt idx="807">
                  <c:v>42815</c:v>
                </c:pt>
                <c:pt idx="808">
                  <c:v>42816</c:v>
                </c:pt>
                <c:pt idx="809">
                  <c:v>42817</c:v>
                </c:pt>
                <c:pt idx="810">
                  <c:v>42818</c:v>
                </c:pt>
                <c:pt idx="811">
                  <c:v>42821</c:v>
                </c:pt>
                <c:pt idx="812">
                  <c:v>42822</c:v>
                </c:pt>
                <c:pt idx="813">
                  <c:v>42823</c:v>
                </c:pt>
                <c:pt idx="814">
                  <c:v>42824</c:v>
                </c:pt>
                <c:pt idx="815">
                  <c:v>42825</c:v>
                </c:pt>
                <c:pt idx="816">
                  <c:v>42828</c:v>
                </c:pt>
                <c:pt idx="817">
                  <c:v>42829</c:v>
                </c:pt>
                <c:pt idx="818">
                  <c:v>42830</c:v>
                </c:pt>
                <c:pt idx="819">
                  <c:v>42831</c:v>
                </c:pt>
                <c:pt idx="820">
                  <c:v>42832</c:v>
                </c:pt>
                <c:pt idx="821">
                  <c:v>42835</c:v>
                </c:pt>
                <c:pt idx="822">
                  <c:v>42836</c:v>
                </c:pt>
                <c:pt idx="823">
                  <c:v>42837</c:v>
                </c:pt>
                <c:pt idx="824">
                  <c:v>42838</c:v>
                </c:pt>
                <c:pt idx="825">
                  <c:v>42842</c:v>
                </c:pt>
                <c:pt idx="826">
                  <c:v>42843</c:v>
                </c:pt>
                <c:pt idx="827">
                  <c:v>42844</c:v>
                </c:pt>
                <c:pt idx="828">
                  <c:v>42845</c:v>
                </c:pt>
                <c:pt idx="829">
                  <c:v>42846</c:v>
                </c:pt>
                <c:pt idx="830">
                  <c:v>42849</c:v>
                </c:pt>
                <c:pt idx="831">
                  <c:v>42850</c:v>
                </c:pt>
                <c:pt idx="832">
                  <c:v>42851</c:v>
                </c:pt>
                <c:pt idx="833">
                  <c:v>42852</c:v>
                </c:pt>
                <c:pt idx="834">
                  <c:v>42853</c:v>
                </c:pt>
                <c:pt idx="835">
                  <c:v>42856</c:v>
                </c:pt>
                <c:pt idx="836">
                  <c:v>42857</c:v>
                </c:pt>
                <c:pt idx="837">
                  <c:v>42858</c:v>
                </c:pt>
                <c:pt idx="838">
                  <c:v>42859</c:v>
                </c:pt>
                <c:pt idx="839">
                  <c:v>42860</c:v>
                </c:pt>
                <c:pt idx="840">
                  <c:v>42863</c:v>
                </c:pt>
                <c:pt idx="841">
                  <c:v>42864</c:v>
                </c:pt>
                <c:pt idx="842">
                  <c:v>42865</c:v>
                </c:pt>
                <c:pt idx="843">
                  <c:v>42866</c:v>
                </c:pt>
                <c:pt idx="844">
                  <c:v>42867</c:v>
                </c:pt>
                <c:pt idx="845">
                  <c:v>42870</c:v>
                </c:pt>
                <c:pt idx="846">
                  <c:v>42871</c:v>
                </c:pt>
                <c:pt idx="847">
                  <c:v>42872</c:v>
                </c:pt>
                <c:pt idx="848">
                  <c:v>42873</c:v>
                </c:pt>
                <c:pt idx="849">
                  <c:v>42874</c:v>
                </c:pt>
                <c:pt idx="850">
                  <c:v>42877</c:v>
                </c:pt>
                <c:pt idx="851">
                  <c:v>42878</c:v>
                </c:pt>
                <c:pt idx="852">
                  <c:v>42879</c:v>
                </c:pt>
                <c:pt idx="853">
                  <c:v>42880</c:v>
                </c:pt>
                <c:pt idx="854">
                  <c:v>42881</c:v>
                </c:pt>
                <c:pt idx="855">
                  <c:v>42885</c:v>
                </c:pt>
                <c:pt idx="856">
                  <c:v>42886</c:v>
                </c:pt>
                <c:pt idx="857">
                  <c:v>42887</c:v>
                </c:pt>
                <c:pt idx="858">
                  <c:v>42888</c:v>
                </c:pt>
                <c:pt idx="859">
                  <c:v>42891</c:v>
                </c:pt>
                <c:pt idx="860">
                  <c:v>42892</c:v>
                </c:pt>
                <c:pt idx="861">
                  <c:v>42893</c:v>
                </c:pt>
                <c:pt idx="862">
                  <c:v>42894</c:v>
                </c:pt>
                <c:pt idx="863">
                  <c:v>42895</c:v>
                </c:pt>
                <c:pt idx="864">
                  <c:v>42898</c:v>
                </c:pt>
                <c:pt idx="865">
                  <c:v>42899</c:v>
                </c:pt>
                <c:pt idx="866">
                  <c:v>42900</c:v>
                </c:pt>
                <c:pt idx="867">
                  <c:v>42901</c:v>
                </c:pt>
                <c:pt idx="868">
                  <c:v>42902</c:v>
                </c:pt>
                <c:pt idx="869">
                  <c:v>42905</c:v>
                </c:pt>
                <c:pt idx="870">
                  <c:v>42906</c:v>
                </c:pt>
                <c:pt idx="871">
                  <c:v>42907</c:v>
                </c:pt>
                <c:pt idx="872">
                  <c:v>42908</c:v>
                </c:pt>
                <c:pt idx="873">
                  <c:v>42909</c:v>
                </c:pt>
                <c:pt idx="874">
                  <c:v>42912</c:v>
                </c:pt>
                <c:pt idx="875">
                  <c:v>42913</c:v>
                </c:pt>
                <c:pt idx="876">
                  <c:v>42914</c:v>
                </c:pt>
                <c:pt idx="877">
                  <c:v>42915</c:v>
                </c:pt>
                <c:pt idx="878">
                  <c:v>42916</c:v>
                </c:pt>
                <c:pt idx="879">
                  <c:v>42919</c:v>
                </c:pt>
                <c:pt idx="880">
                  <c:v>42921</c:v>
                </c:pt>
                <c:pt idx="881">
                  <c:v>42922</c:v>
                </c:pt>
                <c:pt idx="882">
                  <c:v>42923</c:v>
                </c:pt>
                <c:pt idx="883">
                  <c:v>42926</c:v>
                </c:pt>
                <c:pt idx="884">
                  <c:v>42927</c:v>
                </c:pt>
                <c:pt idx="885">
                  <c:v>42928</c:v>
                </c:pt>
                <c:pt idx="886">
                  <c:v>42929</c:v>
                </c:pt>
                <c:pt idx="887">
                  <c:v>42930</c:v>
                </c:pt>
                <c:pt idx="888">
                  <c:v>42933</c:v>
                </c:pt>
                <c:pt idx="889">
                  <c:v>42934</c:v>
                </c:pt>
                <c:pt idx="890">
                  <c:v>42935</c:v>
                </c:pt>
                <c:pt idx="891">
                  <c:v>42936</c:v>
                </c:pt>
                <c:pt idx="892">
                  <c:v>42937</c:v>
                </c:pt>
                <c:pt idx="893">
                  <c:v>42940</c:v>
                </c:pt>
                <c:pt idx="894">
                  <c:v>42941</c:v>
                </c:pt>
                <c:pt idx="895">
                  <c:v>42942</c:v>
                </c:pt>
                <c:pt idx="896">
                  <c:v>42943</c:v>
                </c:pt>
                <c:pt idx="897">
                  <c:v>42944</c:v>
                </c:pt>
                <c:pt idx="898">
                  <c:v>42947</c:v>
                </c:pt>
                <c:pt idx="899">
                  <c:v>42948</c:v>
                </c:pt>
                <c:pt idx="900">
                  <c:v>42949</c:v>
                </c:pt>
                <c:pt idx="901">
                  <c:v>42950</c:v>
                </c:pt>
                <c:pt idx="902">
                  <c:v>42951</c:v>
                </c:pt>
                <c:pt idx="903">
                  <c:v>42954</c:v>
                </c:pt>
                <c:pt idx="904">
                  <c:v>42955</c:v>
                </c:pt>
                <c:pt idx="905">
                  <c:v>42956</c:v>
                </c:pt>
                <c:pt idx="906">
                  <c:v>42957</c:v>
                </c:pt>
                <c:pt idx="907">
                  <c:v>42958</c:v>
                </c:pt>
                <c:pt idx="908">
                  <c:v>42961</c:v>
                </c:pt>
                <c:pt idx="909">
                  <c:v>42962</c:v>
                </c:pt>
                <c:pt idx="910">
                  <c:v>42963</c:v>
                </c:pt>
                <c:pt idx="911">
                  <c:v>42964</c:v>
                </c:pt>
                <c:pt idx="912">
                  <c:v>42965</c:v>
                </c:pt>
                <c:pt idx="913">
                  <c:v>42968</c:v>
                </c:pt>
                <c:pt idx="914">
                  <c:v>42969</c:v>
                </c:pt>
                <c:pt idx="915">
                  <c:v>42970</c:v>
                </c:pt>
                <c:pt idx="916">
                  <c:v>42971</c:v>
                </c:pt>
                <c:pt idx="917">
                  <c:v>42972</c:v>
                </c:pt>
                <c:pt idx="918">
                  <c:v>42975</c:v>
                </c:pt>
                <c:pt idx="919">
                  <c:v>42976</c:v>
                </c:pt>
                <c:pt idx="920">
                  <c:v>42977</c:v>
                </c:pt>
                <c:pt idx="921">
                  <c:v>42978</c:v>
                </c:pt>
                <c:pt idx="922">
                  <c:v>42979</c:v>
                </c:pt>
                <c:pt idx="923">
                  <c:v>42983</c:v>
                </c:pt>
                <c:pt idx="924">
                  <c:v>42984</c:v>
                </c:pt>
                <c:pt idx="925">
                  <c:v>42985</c:v>
                </c:pt>
                <c:pt idx="926">
                  <c:v>42986</c:v>
                </c:pt>
                <c:pt idx="927">
                  <c:v>42989</c:v>
                </c:pt>
                <c:pt idx="928">
                  <c:v>42990</c:v>
                </c:pt>
                <c:pt idx="929">
                  <c:v>42991</c:v>
                </c:pt>
                <c:pt idx="930">
                  <c:v>42992</c:v>
                </c:pt>
                <c:pt idx="931">
                  <c:v>42993</c:v>
                </c:pt>
                <c:pt idx="932">
                  <c:v>42996</c:v>
                </c:pt>
                <c:pt idx="933">
                  <c:v>42997</c:v>
                </c:pt>
                <c:pt idx="934">
                  <c:v>42998</c:v>
                </c:pt>
                <c:pt idx="935">
                  <c:v>42999</c:v>
                </c:pt>
                <c:pt idx="936">
                  <c:v>43000</c:v>
                </c:pt>
                <c:pt idx="937">
                  <c:v>43003</c:v>
                </c:pt>
                <c:pt idx="938">
                  <c:v>43004</c:v>
                </c:pt>
                <c:pt idx="939">
                  <c:v>43005</c:v>
                </c:pt>
                <c:pt idx="940">
                  <c:v>43006</c:v>
                </c:pt>
                <c:pt idx="941">
                  <c:v>43007</c:v>
                </c:pt>
                <c:pt idx="942">
                  <c:v>43010</c:v>
                </c:pt>
                <c:pt idx="943">
                  <c:v>43011</c:v>
                </c:pt>
                <c:pt idx="944">
                  <c:v>43012</c:v>
                </c:pt>
                <c:pt idx="945">
                  <c:v>43013</c:v>
                </c:pt>
                <c:pt idx="946">
                  <c:v>43014</c:v>
                </c:pt>
                <c:pt idx="947">
                  <c:v>43017</c:v>
                </c:pt>
                <c:pt idx="948">
                  <c:v>43018</c:v>
                </c:pt>
                <c:pt idx="949">
                  <c:v>43019</c:v>
                </c:pt>
                <c:pt idx="950">
                  <c:v>43020</c:v>
                </c:pt>
                <c:pt idx="951">
                  <c:v>43021</c:v>
                </c:pt>
                <c:pt idx="952">
                  <c:v>43024</c:v>
                </c:pt>
                <c:pt idx="953">
                  <c:v>43025</c:v>
                </c:pt>
                <c:pt idx="954">
                  <c:v>43026</c:v>
                </c:pt>
                <c:pt idx="955">
                  <c:v>43027</c:v>
                </c:pt>
                <c:pt idx="956">
                  <c:v>43028</c:v>
                </c:pt>
                <c:pt idx="957">
                  <c:v>43031</c:v>
                </c:pt>
                <c:pt idx="958">
                  <c:v>43032</c:v>
                </c:pt>
                <c:pt idx="959">
                  <c:v>43033</c:v>
                </c:pt>
                <c:pt idx="960">
                  <c:v>43034</c:v>
                </c:pt>
                <c:pt idx="961">
                  <c:v>43035</c:v>
                </c:pt>
                <c:pt idx="962">
                  <c:v>43038</c:v>
                </c:pt>
                <c:pt idx="963">
                  <c:v>43039</c:v>
                </c:pt>
                <c:pt idx="964">
                  <c:v>43040</c:v>
                </c:pt>
                <c:pt idx="965">
                  <c:v>43041</c:v>
                </c:pt>
                <c:pt idx="966">
                  <c:v>43042</c:v>
                </c:pt>
                <c:pt idx="967">
                  <c:v>43045</c:v>
                </c:pt>
                <c:pt idx="968">
                  <c:v>43046</c:v>
                </c:pt>
                <c:pt idx="969">
                  <c:v>43047</c:v>
                </c:pt>
                <c:pt idx="970">
                  <c:v>43048</c:v>
                </c:pt>
                <c:pt idx="971">
                  <c:v>43049</c:v>
                </c:pt>
                <c:pt idx="972">
                  <c:v>43052</c:v>
                </c:pt>
                <c:pt idx="973">
                  <c:v>43053</c:v>
                </c:pt>
                <c:pt idx="974">
                  <c:v>43054</c:v>
                </c:pt>
                <c:pt idx="975">
                  <c:v>43055</c:v>
                </c:pt>
                <c:pt idx="976">
                  <c:v>43056</c:v>
                </c:pt>
                <c:pt idx="977">
                  <c:v>43059</c:v>
                </c:pt>
                <c:pt idx="978">
                  <c:v>43060</c:v>
                </c:pt>
                <c:pt idx="979">
                  <c:v>43061</c:v>
                </c:pt>
                <c:pt idx="980">
                  <c:v>43063</c:v>
                </c:pt>
                <c:pt idx="981">
                  <c:v>43066</c:v>
                </c:pt>
                <c:pt idx="982">
                  <c:v>43067</c:v>
                </c:pt>
                <c:pt idx="983">
                  <c:v>43068</c:v>
                </c:pt>
                <c:pt idx="984">
                  <c:v>43069</c:v>
                </c:pt>
                <c:pt idx="985">
                  <c:v>43070</c:v>
                </c:pt>
                <c:pt idx="986">
                  <c:v>43073</c:v>
                </c:pt>
                <c:pt idx="987">
                  <c:v>43074</c:v>
                </c:pt>
                <c:pt idx="988">
                  <c:v>43075</c:v>
                </c:pt>
                <c:pt idx="989">
                  <c:v>43076</c:v>
                </c:pt>
                <c:pt idx="990">
                  <c:v>43077</c:v>
                </c:pt>
                <c:pt idx="991">
                  <c:v>43080</c:v>
                </c:pt>
                <c:pt idx="992">
                  <c:v>43081</c:v>
                </c:pt>
                <c:pt idx="993">
                  <c:v>43082</c:v>
                </c:pt>
                <c:pt idx="994">
                  <c:v>43083</c:v>
                </c:pt>
                <c:pt idx="995">
                  <c:v>43084</c:v>
                </c:pt>
                <c:pt idx="996">
                  <c:v>43087</c:v>
                </c:pt>
                <c:pt idx="997">
                  <c:v>43088</c:v>
                </c:pt>
                <c:pt idx="998">
                  <c:v>43089</c:v>
                </c:pt>
                <c:pt idx="999">
                  <c:v>43090</c:v>
                </c:pt>
                <c:pt idx="1000">
                  <c:v>43091</c:v>
                </c:pt>
                <c:pt idx="1001">
                  <c:v>43095</c:v>
                </c:pt>
                <c:pt idx="1002">
                  <c:v>43096</c:v>
                </c:pt>
                <c:pt idx="1003">
                  <c:v>43097</c:v>
                </c:pt>
                <c:pt idx="1004">
                  <c:v>43098</c:v>
                </c:pt>
                <c:pt idx="1005">
                  <c:v>43102</c:v>
                </c:pt>
                <c:pt idx="1006">
                  <c:v>43103</c:v>
                </c:pt>
                <c:pt idx="1007">
                  <c:v>43104</c:v>
                </c:pt>
                <c:pt idx="1008">
                  <c:v>43105</c:v>
                </c:pt>
                <c:pt idx="1009">
                  <c:v>43108</c:v>
                </c:pt>
                <c:pt idx="1010">
                  <c:v>43109</c:v>
                </c:pt>
                <c:pt idx="1011">
                  <c:v>43110</c:v>
                </c:pt>
                <c:pt idx="1012">
                  <c:v>43111</c:v>
                </c:pt>
                <c:pt idx="1013">
                  <c:v>43112</c:v>
                </c:pt>
                <c:pt idx="1014">
                  <c:v>43116</c:v>
                </c:pt>
                <c:pt idx="1015">
                  <c:v>43117</c:v>
                </c:pt>
                <c:pt idx="1016">
                  <c:v>43118</c:v>
                </c:pt>
                <c:pt idx="1017">
                  <c:v>43119</c:v>
                </c:pt>
                <c:pt idx="1018">
                  <c:v>43122</c:v>
                </c:pt>
                <c:pt idx="1019">
                  <c:v>43123</c:v>
                </c:pt>
                <c:pt idx="1020">
                  <c:v>43124</c:v>
                </c:pt>
                <c:pt idx="1021">
                  <c:v>43125</c:v>
                </c:pt>
                <c:pt idx="1022">
                  <c:v>43126</c:v>
                </c:pt>
                <c:pt idx="1023">
                  <c:v>43129</c:v>
                </c:pt>
                <c:pt idx="1024">
                  <c:v>43130</c:v>
                </c:pt>
                <c:pt idx="1025">
                  <c:v>43131</c:v>
                </c:pt>
                <c:pt idx="1026">
                  <c:v>43132</c:v>
                </c:pt>
                <c:pt idx="1027">
                  <c:v>43133</c:v>
                </c:pt>
                <c:pt idx="1028">
                  <c:v>43136</c:v>
                </c:pt>
                <c:pt idx="1029">
                  <c:v>43137</c:v>
                </c:pt>
                <c:pt idx="1030">
                  <c:v>43138</c:v>
                </c:pt>
                <c:pt idx="1031">
                  <c:v>43139</c:v>
                </c:pt>
                <c:pt idx="1032">
                  <c:v>43140</c:v>
                </c:pt>
                <c:pt idx="1033">
                  <c:v>43143</c:v>
                </c:pt>
                <c:pt idx="1034">
                  <c:v>43144</c:v>
                </c:pt>
                <c:pt idx="1035">
                  <c:v>43145</c:v>
                </c:pt>
                <c:pt idx="1036">
                  <c:v>43146</c:v>
                </c:pt>
                <c:pt idx="1037">
                  <c:v>43147</c:v>
                </c:pt>
                <c:pt idx="1038">
                  <c:v>43151</c:v>
                </c:pt>
                <c:pt idx="1039">
                  <c:v>43152</c:v>
                </c:pt>
                <c:pt idx="1040">
                  <c:v>43153</c:v>
                </c:pt>
                <c:pt idx="1041">
                  <c:v>43154</c:v>
                </c:pt>
                <c:pt idx="1042">
                  <c:v>43157</c:v>
                </c:pt>
                <c:pt idx="1043">
                  <c:v>43158</c:v>
                </c:pt>
                <c:pt idx="1044">
                  <c:v>43159</c:v>
                </c:pt>
                <c:pt idx="1045">
                  <c:v>43160</c:v>
                </c:pt>
                <c:pt idx="1046">
                  <c:v>43161</c:v>
                </c:pt>
                <c:pt idx="1047">
                  <c:v>43164</c:v>
                </c:pt>
                <c:pt idx="1048">
                  <c:v>43165</c:v>
                </c:pt>
                <c:pt idx="1049">
                  <c:v>43166</c:v>
                </c:pt>
                <c:pt idx="1050">
                  <c:v>43167</c:v>
                </c:pt>
                <c:pt idx="1051">
                  <c:v>43168</c:v>
                </c:pt>
                <c:pt idx="1052">
                  <c:v>43171</c:v>
                </c:pt>
                <c:pt idx="1053">
                  <c:v>43172</c:v>
                </c:pt>
                <c:pt idx="1054">
                  <c:v>43173</c:v>
                </c:pt>
                <c:pt idx="1055">
                  <c:v>43174</c:v>
                </c:pt>
                <c:pt idx="1056">
                  <c:v>43175</c:v>
                </c:pt>
                <c:pt idx="1057">
                  <c:v>43178</c:v>
                </c:pt>
                <c:pt idx="1058">
                  <c:v>43179</c:v>
                </c:pt>
                <c:pt idx="1059">
                  <c:v>43180</c:v>
                </c:pt>
                <c:pt idx="1060">
                  <c:v>43181</c:v>
                </c:pt>
                <c:pt idx="1061">
                  <c:v>43182</c:v>
                </c:pt>
                <c:pt idx="1062">
                  <c:v>43185</c:v>
                </c:pt>
                <c:pt idx="1063">
                  <c:v>43186</c:v>
                </c:pt>
                <c:pt idx="1064">
                  <c:v>43187</c:v>
                </c:pt>
                <c:pt idx="1065">
                  <c:v>43188</c:v>
                </c:pt>
                <c:pt idx="1066">
                  <c:v>43192</c:v>
                </c:pt>
                <c:pt idx="1067">
                  <c:v>43193</c:v>
                </c:pt>
                <c:pt idx="1068">
                  <c:v>43194</c:v>
                </c:pt>
                <c:pt idx="1069">
                  <c:v>43195</c:v>
                </c:pt>
                <c:pt idx="1070">
                  <c:v>43196</c:v>
                </c:pt>
                <c:pt idx="1071">
                  <c:v>43199</c:v>
                </c:pt>
                <c:pt idx="1072">
                  <c:v>43200</c:v>
                </c:pt>
                <c:pt idx="1073">
                  <c:v>43201</c:v>
                </c:pt>
                <c:pt idx="1074">
                  <c:v>43202</c:v>
                </c:pt>
                <c:pt idx="1075">
                  <c:v>43203</c:v>
                </c:pt>
                <c:pt idx="1076">
                  <c:v>43206</c:v>
                </c:pt>
                <c:pt idx="1077">
                  <c:v>43207</c:v>
                </c:pt>
                <c:pt idx="1078">
                  <c:v>43208</c:v>
                </c:pt>
                <c:pt idx="1079">
                  <c:v>43209</c:v>
                </c:pt>
                <c:pt idx="1080">
                  <c:v>43210</c:v>
                </c:pt>
                <c:pt idx="1081">
                  <c:v>43213</c:v>
                </c:pt>
                <c:pt idx="1082">
                  <c:v>43214</c:v>
                </c:pt>
                <c:pt idx="1083">
                  <c:v>43215</c:v>
                </c:pt>
                <c:pt idx="1084">
                  <c:v>43216</c:v>
                </c:pt>
                <c:pt idx="1085">
                  <c:v>43217</c:v>
                </c:pt>
                <c:pt idx="1086">
                  <c:v>43220</c:v>
                </c:pt>
                <c:pt idx="1087">
                  <c:v>43221</c:v>
                </c:pt>
                <c:pt idx="1088">
                  <c:v>43222</c:v>
                </c:pt>
                <c:pt idx="1089">
                  <c:v>43223</c:v>
                </c:pt>
                <c:pt idx="1090">
                  <c:v>43224</c:v>
                </c:pt>
                <c:pt idx="1091">
                  <c:v>43227</c:v>
                </c:pt>
                <c:pt idx="1092">
                  <c:v>43228</c:v>
                </c:pt>
                <c:pt idx="1093">
                  <c:v>43229</c:v>
                </c:pt>
                <c:pt idx="1094">
                  <c:v>43230</c:v>
                </c:pt>
                <c:pt idx="1095">
                  <c:v>43231</c:v>
                </c:pt>
                <c:pt idx="1096">
                  <c:v>43234</c:v>
                </c:pt>
                <c:pt idx="1097">
                  <c:v>43235</c:v>
                </c:pt>
                <c:pt idx="1098">
                  <c:v>43236</c:v>
                </c:pt>
                <c:pt idx="1099">
                  <c:v>43237</c:v>
                </c:pt>
                <c:pt idx="1100">
                  <c:v>43238</c:v>
                </c:pt>
                <c:pt idx="1101">
                  <c:v>43241</c:v>
                </c:pt>
                <c:pt idx="1102">
                  <c:v>43242</c:v>
                </c:pt>
                <c:pt idx="1103">
                  <c:v>43243</c:v>
                </c:pt>
                <c:pt idx="1104">
                  <c:v>43244</c:v>
                </c:pt>
                <c:pt idx="1105">
                  <c:v>43245</c:v>
                </c:pt>
                <c:pt idx="1106">
                  <c:v>43249</c:v>
                </c:pt>
                <c:pt idx="1107">
                  <c:v>43250</c:v>
                </c:pt>
                <c:pt idx="1108">
                  <c:v>43251</c:v>
                </c:pt>
                <c:pt idx="1109">
                  <c:v>43252</c:v>
                </c:pt>
                <c:pt idx="1110">
                  <c:v>43255</c:v>
                </c:pt>
                <c:pt idx="1111">
                  <c:v>43256</c:v>
                </c:pt>
                <c:pt idx="1112">
                  <c:v>43257</c:v>
                </c:pt>
                <c:pt idx="1113">
                  <c:v>43258</c:v>
                </c:pt>
                <c:pt idx="1114">
                  <c:v>43259</c:v>
                </c:pt>
                <c:pt idx="1115">
                  <c:v>43262</c:v>
                </c:pt>
                <c:pt idx="1116">
                  <c:v>43263</c:v>
                </c:pt>
                <c:pt idx="1117">
                  <c:v>43264</c:v>
                </c:pt>
                <c:pt idx="1118">
                  <c:v>43265</c:v>
                </c:pt>
                <c:pt idx="1119">
                  <c:v>43266</c:v>
                </c:pt>
                <c:pt idx="1120">
                  <c:v>43269</c:v>
                </c:pt>
                <c:pt idx="1121">
                  <c:v>43270</c:v>
                </c:pt>
                <c:pt idx="1122">
                  <c:v>43271</c:v>
                </c:pt>
                <c:pt idx="1123">
                  <c:v>43272</c:v>
                </c:pt>
                <c:pt idx="1124">
                  <c:v>43273</c:v>
                </c:pt>
                <c:pt idx="1125">
                  <c:v>43276</c:v>
                </c:pt>
                <c:pt idx="1126">
                  <c:v>43277</c:v>
                </c:pt>
                <c:pt idx="1127">
                  <c:v>43278</c:v>
                </c:pt>
                <c:pt idx="1128">
                  <c:v>43279</c:v>
                </c:pt>
                <c:pt idx="1129">
                  <c:v>43280</c:v>
                </c:pt>
                <c:pt idx="1130">
                  <c:v>43283</c:v>
                </c:pt>
                <c:pt idx="1131">
                  <c:v>43284</c:v>
                </c:pt>
                <c:pt idx="1132">
                  <c:v>43286</c:v>
                </c:pt>
                <c:pt idx="1133">
                  <c:v>43287</c:v>
                </c:pt>
                <c:pt idx="1134">
                  <c:v>43290</c:v>
                </c:pt>
                <c:pt idx="1135">
                  <c:v>43291</c:v>
                </c:pt>
                <c:pt idx="1136">
                  <c:v>43292</c:v>
                </c:pt>
                <c:pt idx="1137">
                  <c:v>43293</c:v>
                </c:pt>
                <c:pt idx="1138">
                  <c:v>43294</c:v>
                </c:pt>
                <c:pt idx="1139">
                  <c:v>43297</c:v>
                </c:pt>
                <c:pt idx="1140">
                  <c:v>43298</c:v>
                </c:pt>
                <c:pt idx="1141">
                  <c:v>43299</c:v>
                </c:pt>
                <c:pt idx="1142">
                  <c:v>43300</c:v>
                </c:pt>
                <c:pt idx="1143">
                  <c:v>43301</c:v>
                </c:pt>
                <c:pt idx="1144">
                  <c:v>43304</c:v>
                </c:pt>
                <c:pt idx="1145">
                  <c:v>43305</c:v>
                </c:pt>
                <c:pt idx="1146">
                  <c:v>43306</c:v>
                </c:pt>
                <c:pt idx="1147">
                  <c:v>43307</c:v>
                </c:pt>
                <c:pt idx="1148">
                  <c:v>43308</c:v>
                </c:pt>
                <c:pt idx="1149">
                  <c:v>43311</c:v>
                </c:pt>
                <c:pt idx="1150">
                  <c:v>43312</c:v>
                </c:pt>
                <c:pt idx="1151">
                  <c:v>43313</c:v>
                </c:pt>
                <c:pt idx="1152">
                  <c:v>43314</c:v>
                </c:pt>
                <c:pt idx="1153">
                  <c:v>43315</c:v>
                </c:pt>
                <c:pt idx="1154">
                  <c:v>43318</c:v>
                </c:pt>
                <c:pt idx="1155">
                  <c:v>43319</c:v>
                </c:pt>
                <c:pt idx="1156">
                  <c:v>43320</c:v>
                </c:pt>
                <c:pt idx="1157">
                  <c:v>43321</c:v>
                </c:pt>
                <c:pt idx="1158">
                  <c:v>43322</c:v>
                </c:pt>
                <c:pt idx="1159">
                  <c:v>43325</c:v>
                </c:pt>
                <c:pt idx="1160">
                  <c:v>43326</c:v>
                </c:pt>
                <c:pt idx="1161">
                  <c:v>43327</c:v>
                </c:pt>
                <c:pt idx="1162">
                  <c:v>43328</c:v>
                </c:pt>
                <c:pt idx="1163">
                  <c:v>43329</c:v>
                </c:pt>
                <c:pt idx="1164">
                  <c:v>43332</c:v>
                </c:pt>
                <c:pt idx="1165">
                  <c:v>43333</c:v>
                </c:pt>
                <c:pt idx="1166">
                  <c:v>43334</c:v>
                </c:pt>
                <c:pt idx="1167">
                  <c:v>43335</c:v>
                </c:pt>
                <c:pt idx="1168">
                  <c:v>43336</c:v>
                </c:pt>
                <c:pt idx="1169">
                  <c:v>43339</c:v>
                </c:pt>
                <c:pt idx="1170">
                  <c:v>43340</c:v>
                </c:pt>
                <c:pt idx="1171">
                  <c:v>43341</c:v>
                </c:pt>
                <c:pt idx="1172">
                  <c:v>43342</c:v>
                </c:pt>
                <c:pt idx="1173">
                  <c:v>43343</c:v>
                </c:pt>
                <c:pt idx="1174">
                  <c:v>43347</c:v>
                </c:pt>
                <c:pt idx="1175">
                  <c:v>43348</c:v>
                </c:pt>
                <c:pt idx="1176">
                  <c:v>43349</c:v>
                </c:pt>
                <c:pt idx="1177">
                  <c:v>43350</c:v>
                </c:pt>
                <c:pt idx="1178">
                  <c:v>43353</c:v>
                </c:pt>
                <c:pt idx="1179">
                  <c:v>43354</c:v>
                </c:pt>
                <c:pt idx="1180">
                  <c:v>43355</c:v>
                </c:pt>
                <c:pt idx="1181">
                  <c:v>43356</c:v>
                </c:pt>
                <c:pt idx="1182">
                  <c:v>43357</c:v>
                </c:pt>
                <c:pt idx="1183">
                  <c:v>43360</c:v>
                </c:pt>
                <c:pt idx="1184">
                  <c:v>43361</c:v>
                </c:pt>
                <c:pt idx="1185">
                  <c:v>43362</c:v>
                </c:pt>
                <c:pt idx="1186">
                  <c:v>43363</c:v>
                </c:pt>
                <c:pt idx="1187">
                  <c:v>43364</c:v>
                </c:pt>
                <c:pt idx="1188">
                  <c:v>43367</c:v>
                </c:pt>
                <c:pt idx="1189">
                  <c:v>43368</c:v>
                </c:pt>
                <c:pt idx="1190">
                  <c:v>43369</c:v>
                </c:pt>
                <c:pt idx="1191">
                  <c:v>43370</c:v>
                </c:pt>
                <c:pt idx="1192">
                  <c:v>43371</c:v>
                </c:pt>
                <c:pt idx="1193">
                  <c:v>43374</c:v>
                </c:pt>
                <c:pt idx="1194">
                  <c:v>43375</c:v>
                </c:pt>
                <c:pt idx="1195">
                  <c:v>43376</c:v>
                </c:pt>
                <c:pt idx="1196">
                  <c:v>43377</c:v>
                </c:pt>
                <c:pt idx="1197">
                  <c:v>43378</c:v>
                </c:pt>
                <c:pt idx="1198">
                  <c:v>43381</c:v>
                </c:pt>
                <c:pt idx="1199">
                  <c:v>43382</c:v>
                </c:pt>
                <c:pt idx="1200">
                  <c:v>43383</c:v>
                </c:pt>
                <c:pt idx="1201">
                  <c:v>43384</c:v>
                </c:pt>
                <c:pt idx="1202">
                  <c:v>43385</c:v>
                </c:pt>
                <c:pt idx="1203">
                  <c:v>43388</c:v>
                </c:pt>
                <c:pt idx="1204">
                  <c:v>43389</c:v>
                </c:pt>
                <c:pt idx="1205">
                  <c:v>43390</c:v>
                </c:pt>
                <c:pt idx="1206">
                  <c:v>43391</c:v>
                </c:pt>
                <c:pt idx="1207">
                  <c:v>43392</c:v>
                </c:pt>
                <c:pt idx="1208">
                  <c:v>43395</c:v>
                </c:pt>
                <c:pt idx="1209">
                  <c:v>43396</c:v>
                </c:pt>
                <c:pt idx="1210">
                  <c:v>43397</c:v>
                </c:pt>
                <c:pt idx="1211">
                  <c:v>43398</c:v>
                </c:pt>
                <c:pt idx="1212">
                  <c:v>43399</c:v>
                </c:pt>
                <c:pt idx="1213">
                  <c:v>43402</c:v>
                </c:pt>
                <c:pt idx="1214">
                  <c:v>43403</c:v>
                </c:pt>
                <c:pt idx="1215">
                  <c:v>43404</c:v>
                </c:pt>
                <c:pt idx="1216">
                  <c:v>43405</c:v>
                </c:pt>
                <c:pt idx="1217">
                  <c:v>43406</c:v>
                </c:pt>
                <c:pt idx="1218">
                  <c:v>43409</c:v>
                </c:pt>
                <c:pt idx="1219">
                  <c:v>43410</c:v>
                </c:pt>
                <c:pt idx="1220">
                  <c:v>43411</c:v>
                </c:pt>
                <c:pt idx="1221">
                  <c:v>43412</c:v>
                </c:pt>
                <c:pt idx="1222">
                  <c:v>43413</c:v>
                </c:pt>
                <c:pt idx="1223">
                  <c:v>43416</c:v>
                </c:pt>
                <c:pt idx="1224">
                  <c:v>43417</c:v>
                </c:pt>
                <c:pt idx="1225">
                  <c:v>43418</c:v>
                </c:pt>
                <c:pt idx="1226">
                  <c:v>43419</c:v>
                </c:pt>
                <c:pt idx="1227">
                  <c:v>43420</c:v>
                </c:pt>
                <c:pt idx="1228">
                  <c:v>43423</c:v>
                </c:pt>
                <c:pt idx="1229">
                  <c:v>43424</c:v>
                </c:pt>
                <c:pt idx="1230">
                  <c:v>43425</c:v>
                </c:pt>
                <c:pt idx="1231">
                  <c:v>43427</c:v>
                </c:pt>
                <c:pt idx="1232">
                  <c:v>43430</c:v>
                </c:pt>
                <c:pt idx="1233">
                  <c:v>43431</c:v>
                </c:pt>
                <c:pt idx="1234">
                  <c:v>43432</c:v>
                </c:pt>
                <c:pt idx="1235">
                  <c:v>43433</c:v>
                </c:pt>
                <c:pt idx="1236">
                  <c:v>43434</c:v>
                </c:pt>
                <c:pt idx="1237">
                  <c:v>43437</c:v>
                </c:pt>
                <c:pt idx="1238">
                  <c:v>43438</c:v>
                </c:pt>
                <c:pt idx="1239">
                  <c:v>43440</c:v>
                </c:pt>
                <c:pt idx="1240">
                  <c:v>43441</c:v>
                </c:pt>
                <c:pt idx="1241">
                  <c:v>43444</c:v>
                </c:pt>
                <c:pt idx="1242">
                  <c:v>43445</c:v>
                </c:pt>
                <c:pt idx="1243">
                  <c:v>43446</c:v>
                </c:pt>
                <c:pt idx="1244">
                  <c:v>43447</c:v>
                </c:pt>
                <c:pt idx="1245">
                  <c:v>43448</c:v>
                </c:pt>
                <c:pt idx="1246">
                  <c:v>43451</c:v>
                </c:pt>
                <c:pt idx="1247">
                  <c:v>43452</c:v>
                </c:pt>
                <c:pt idx="1248">
                  <c:v>43453</c:v>
                </c:pt>
                <c:pt idx="1249">
                  <c:v>43454</c:v>
                </c:pt>
                <c:pt idx="1250">
                  <c:v>43455</c:v>
                </c:pt>
                <c:pt idx="1251">
                  <c:v>43458</c:v>
                </c:pt>
                <c:pt idx="1252">
                  <c:v>43460</c:v>
                </c:pt>
                <c:pt idx="1253">
                  <c:v>43461</c:v>
                </c:pt>
                <c:pt idx="1254">
                  <c:v>43462</c:v>
                </c:pt>
                <c:pt idx="1255">
                  <c:v>43465</c:v>
                </c:pt>
                <c:pt idx="1256">
                  <c:v>43467</c:v>
                </c:pt>
                <c:pt idx="1257">
                  <c:v>43468</c:v>
                </c:pt>
                <c:pt idx="1258">
                  <c:v>43469</c:v>
                </c:pt>
                <c:pt idx="1259">
                  <c:v>43472</c:v>
                </c:pt>
                <c:pt idx="1260">
                  <c:v>43473</c:v>
                </c:pt>
                <c:pt idx="1261">
                  <c:v>43474</c:v>
                </c:pt>
                <c:pt idx="1262">
                  <c:v>43475</c:v>
                </c:pt>
                <c:pt idx="1263">
                  <c:v>43476</c:v>
                </c:pt>
                <c:pt idx="1264">
                  <c:v>43479</c:v>
                </c:pt>
                <c:pt idx="1265">
                  <c:v>43480</c:v>
                </c:pt>
                <c:pt idx="1266">
                  <c:v>43481</c:v>
                </c:pt>
                <c:pt idx="1267">
                  <c:v>43482</c:v>
                </c:pt>
                <c:pt idx="1268">
                  <c:v>43483</c:v>
                </c:pt>
                <c:pt idx="1269">
                  <c:v>43487</c:v>
                </c:pt>
                <c:pt idx="1270">
                  <c:v>43488</c:v>
                </c:pt>
                <c:pt idx="1271">
                  <c:v>43489</c:v>
                </c:pt>
                <c:pt idx="1272">
                  <c:v>43490</c:v>
                </c:pt>
                <c:pt idx="1273">
                  <c:v>43493</c:v>
                </c:pt>
                <c:pt idx="1274">
                  <c:v>43494</c:v>
                </c:pt>
                <c:pt idx="1275">
                  <c:v>43495</c:v>
                </c:pt>
                <c:pt idx="1276">
                  <c:v>43496</c:v>
                </c:pt>
                <c:pt idx="1277">
                  <c:v>43497</c:v>
                </c:pt>
                <c:pt idx="1278">
                  <c:v>43500</c:v>
                </c:pt>
                <c:pt idx="1279">
                  <c:v>43501</c:v>
                </c:pt>
                <c:pt idx="1280">
                  <c:v>43502</c:v>
                </c:pt>
                <c:pt idx="1281">
                  <c:v>43503</c:v>
                </c:pt>
                <c:pt idx="1282">
                  <c:v>43504</c:v>
                </c:pt>
                <c:pt idx="1283">
                  <c:v>43507</c:v>
                </c:pt>
                <c:pt idx="1284">
                  <c:v>43508</c:v>
                </c:pt>
                <c:pt idx="1285">
                  <c:v>43509</c:v>
                </c:pt>
                <c:pt idx="1286">
                  <c:v>43510</c:v>
                </c:pt>
                <c:pt idx="1287">
                  <c:v>43511</c:v>
                </c:pt>
                <c:pt idx="1288">
                  <c:v>43515</c:v>
                </c:pt>
                <c:pt idx="1289">
                  <c:v>43516</c:v>
                </c:pt>
                <c:pt idx="1290">
                  <c:v>43517</c:v>
                </c:pt>
                <c:pt idx="1291">
                  <c:v>43518</c:v>
                </c:pt>
                <c:pt idx="1292">
                  <c:v>43521</c:v>
                </c:pt>
                <c:pt idx="1293">
                  <c:v>43522</c:v>
                </c:pt>
                <c:pt idx="1294">
                  <c:v>43523</c:v>
                </c:pt>
                <c:pt idx="1295">
                  <c:v>43524</c:v>
                </c:pt>
                <c:pt idx="1296">
                  <c:v>43525</c:v>
                </c:pt>
                <c:pt idx="1297">
                  <c:v>43528</c:v>
                </c:pt>
                <c:pt idx="1298">
                  <c:v>43529</c:v>
                </c:pt>
                <c:pt idx="1299">
                  <c:v>43530</c:v>
                </c:pt>
                <c:pt idx="1300">
                  <c:v>43531</c:v>
                </c:pt>
                <c:pt idx="1301">
                  <c:v>43532</c:v>
                </c:pt>
                <c:pt idx="1302">
                  <c:v>43535</c:v>
                </c:pt>
                <c:pt idx="1303">
                  <c:v>43536</c:v>
                </c:pt>
                <c:pt idx="1304">
                  <c:v>43537</c:v>
                </c:pt>
                <c:pt idx="1305">
                  <c:v>43538</c:v>
                </c:pt>
                <c:pt idx="1306">
                  <c:v>43539</c:v>
                </c:pt>
                <c:pt idx="1307">
                  <c:v>43542</c:v>
                </c:pt>
                <c:pt idx="1308">
                  <c:v>43543</c:v>
                </c:pt>
                <c:pt idx="1309">
                  <c:v>43544</c:v>
                </c:pt>
                <c:pt idx="1310">
                  <c:v>43545</c:v>
                </c:pt>
                <c:pt idx="1311">
                  <c:v>43546</c:v>
                </c:pt>
                <c:pt idx="1312">
                  <c:v>43549</c:v>
                </c:pt>
                <c:pt idx="1313">
                  <c:v>43550</c:v>
                </c:pt>
                <c:pt idx="1314">
                  <c:v>43551</c:v>
                </c:pt>
                <c:pt idx="1315">
                  <c:v>43552</c:v>
                </c:pt>
                <c:pt idx="1316">
                  <c:v>43553</c:v>
                </c:pt>
                <c:pt idx="1317">
                  <c:v>43556</c:v>
                </c:pt>
                <c:pt idx="1318">
                  <c:v>43557</c:v>
                </c:pt>
                <c:pt idx="1319">
                  <c:v>43558</c:v>
                </c:pt>
                <c:pt idx="1320">
                  <c:v>43559</c:v>
                </c:pt>
                <c:pt idx="1321">
                  <c:v>43560</c:v>
                </c:pt>
                <c:pt idx="1322">
                  <c:v>43563</c:v>
                </c:pt>
                <c:pt idx="1323">
                  <c:v>43564</c:v>
                </c:pt>
                <c:pt idx="1324">
                  <c:v>43565</c:v>
                </c:pt>
                <c:pt idx="1325">
                  <c:v>43566</c:v>
                </c:pt>
                <c:pt idx="1326">
                  <c:v>43567</c:v>
                </c:pt>
                <c:pt idx="1327">
                  <c:v>43570</c:v>
                </c:pt>
                <c:pt idx="1328">
                  <c:v>43571</c:v>
                </c:pt>
                <c:pt idx="1329">
                  <c:v>43572</c:v>
                </c:pt>
                <c:pt idx="1330">
                  <c:v>43573</c:v>
                </c:pt>
                <c:pt idx="1331">
                  <c:v>43577</c:v>
                </c:pt>
                <c:pt idx="1332">
                  <c:v>43578</c:v>
                </c:pt>
                <c:pt idx="1333">
                  <c:v>43579</c:v>
                </c:pt>
                <c:pt idx="1334">
                  <c:v>43580</c:v>
                </c:pt>
                <c:pt idx="1335">
                  <c:v>43581</c:v>
                </c:pt>
                <c:pt idx="1336">
                  <c:v>43584</c:v>
                </c:pt>
                <c:pt idx="1337">
                  <c:v>43585</c:v>
                </c:pt>
                <c:pt idx="1338">
                  <c:v>43586</c:v>
                </c:pt>
                <c:pt idx="1339">
                  <c:v>43587</c:v>
                </c:pt>
                <c:pt idx="1340">
                  <c:v>43588</c:v>
                </c:pt>
                <c:pt idx="1341">
                  <c:v>43591</c:v>
                </c:pt>
                <c:pt idx="1342">
                  <c:v>43592</c:v>
                </c:pt>
                <c:pt idx="1343">
                  <c:v>43593</c:v>
                </c:pt>
                <c:pt idx="1344">
                  <c:v>43594</c:v>
                </c:pt>
                <c:pt idx="1345">
                  <c:v>43595</c:v>
                </c:pt>
                <c:pt idx="1346">
                  <c:v>43598</c:v>
                </c:pt>
                <c:pt idx="1347">
                  <c:v>43599</c:v>
                </c:pt>
                <c:pt idx="1348">
                  <c:v>43600</c:v>
                </c:pt>
                <c:pt idx="1349">
                  <c:v>43601</c:v>
                </c:pt>
                <c:pt idx="1350">
                  <c:v>43602</c:v>
                </c:pt>
                <c:pt idx="1351">
                  <c:v>43605</c:v>
                </c:pt>
                <c:pt idx="1352">
                  <c:v>43606</c:v>
                </c:pt>
                <c:pt idx="1353">
                  <c:v>43607</c:v>
                </c:pt>
                <c:pt idx="1354">
                  <c:v>43608</c:v>
                </c:pt>
                <c:pt idx="1355">
                  <c:v>43609</c:v>
                </c:pt>
                <c:pt idx="1356">
                  <c:v>43613</c:v>
                </c:pt>
                <c:pt idx="1357">
                  <c:v>43614</c:v>
                </c:pt>
                <c:pt idx="1358">
                  <c:v>43615</c:v>
                </c:pt>
                <c:pt idx="1359">
                  <c:v>43616</c:v>
                </c:pt>
                <c:pt idx="1360">
                  <c:v>43619</c:v>
                </c:pt>
                <c:pt idx="1361">
                  <c:v>43620</c:v>
                </c:pt>
                <c:pt idx="1362">
                  <c:v>43621</c:v>
                </c:pt>
                <c:pt idx="1363">
                  <c:v>43622</c:v>
                </c:pt>
                <c:pt idx="1364">
                  <c:v>43623</c:v>
                </c:pt>
                <c:pt idx="1365">
                  <c:v>43626</c:v>
                </c:pt>
                <c:pt idx="1366">
                  <c:v>43627</c:v>
                </c:pt>
                <c:pt idx="1367">
                  <c:v>43628</c:v>
                </c:pt>
                <c:pt idx="1368">
                  <c:v>43629</c:v>
                </c:pt>
                <c:pt idx="1369">
                  <c:v>43630</c:v>
                </c:pt>
                <c:pt idx="1370">
                  <c:v>43633</c:v>
                </c:pt>
                <c:pt idx="1371">
                  <c:v>43634</c:v>
                </c:pt>
                <c:pt idx="1372">
                  <c:v>43635</c:v>
                </c:pt>
                <c:pt idx="1373">
                  <c:v>43636</c:v>
                </c:pt>
                <c:pt idx="1374">
                  <c:v>43637</c:v>
                </c:pt>
                <c:pt idx="1375">
                  <c:v>43640</c:v>
                </c:pt>
                <c:pt idx="1376">
                  <c:v>43641</c:v>
                </c:pt>
                <c:pt idx="1377">
                  <c:v>43642</c:v>
                </c:pt>
                <c:pt idx="1378">
                  <c:v>43643</c:v>
                </c:pt>
                <c:pt idx="1379">
                  <c:v>43644</c:v>
                </c:pt>
                <c:pt idx="1380">
                  <c:v>43647</c:v>
                </c:pt>
                <c:pt idx="1381">
                  <c:v>43648</c:v>
                </c:pt>
                <c:pt idx="1382">
                  <c:v>43649</c:v>
                </c:pt>
                <c:pt idx="1383">
                  <c:v>43651</c:v>
                </c:pt>
                <c:pt idx="1384">
                  <c:v>43654</c:v>
                </c:pt>
                <c:pt idx="1385">
                  <c:v>43655</c:v>
                </c:pt>
                <c:pt idx="1386">
                  <c:v>43656</c:v>
                </c:pt>
                <c:pt idx="1387">
                  <c:v>43657</c:v>
                </c:pt>
                <c:pt idx="1388">
                  <c:v>43658</c:v>
                </c:pt>
                <c:pt idx="1389">
                  <c:v>43661</c:v>
                </c:pt>
                <c:pt idx="1390">
                  <c:v>43662</c:v>
                </c:pt>
                <c:pt idx="1391">
                  <c:v>43663</c:v>
                </c:pt>
                <c:pt idx="1392">
                  <c:v>43664</c:v>
                </c:pt>
                <c:pt idx="1393">
                  <c:v>43665</c:v>
                </c:pt>
                <c:pt idx="1394">
                  <c:v>43668</c:v>
                </c:pt>
                <c:pt idx="1395">
                  <c:v>43669</c:v>
                </c:pt>
                <c:pt idx="1396">
                  <c:v>43670</c:v>
                </c:pt>
                <c:pt idx="1397">
                  <c:v>43671</c:v>
                </c:pt>
                <c:pt idx="1398">
                  <c:v>43672</c:v>
                </c:pt>
                <c:pt idx="1399">
                  <c:v>43675</c:v>
                </c:pt>
                <c:pt idx="1400">
                  <c:v>43676</c:v>
                </c:pt>
                <c:pt idx="1401">
                  <c:v>43677</c:v>
                </c:pt>
                <c:pt idx="1402">
                  <c:v>43678</c:v>
                </c:pt>
                <c:pt idx="1403">
                  <c:v>43679</c:v>
                </c:pt>
                <c:pt idx="1404">
                  <c:v>43682</c:v>
                </c:pt>
                <c:pt idx="1405">
                  <c:v>43683</c:v>
                </c:pt>
                <c:pt idx="1406">
                  <c:v>43684</c:v>
                </c:pt>
                <c:pt idx="1407">
                  <c:v>43685</c:v>
                </c:pt>
                <c:pt idx="1408">
                  <c:v>43686</c:v>
                </c:pt>
                <c:pt idx="1409">
                  <c:v>43689</c:v>
                </c:pt>
                <c:pt idx="1410">
                  <c:v>43690</c:v>
                </c:pt>
                <c:pt idx="1411">
                  <c:v>43691</c:v>
                </c:pt>
                <c:pt idx="1412">
                  <c:v>43692</c:v>
                </c:pt>
                <c:pt idx="1413">
                  <c:v>43693</c:v>
                </c:pt>
                <c:pt idx="1414">
                  <c:v>43696</c:v>
                </c:pt>
                <c:pt idx="1415">
                  <c:v>43697</c:v>
                </c:pt>
                <c:pt idx="1416">
                  <c:v>43698</c:v>
                </c:pt>
                <c:pt idx="1417">
                  <c:v>43699</c:v>
                </c:pt>
                <c:pt idx="1418">
                  <c:v>43700</c:v>
                </c:pt>
                <c:pt idx="1419">
                  <c:v>43703</c:v>
                </c:pt>
                <c:pt idx="1420">
                  <c:v>43704</c:v>
                </c:pt>
                <c:pt idx="1421">
                  <c:v>43705</c:v>
                </c:pt>
                <c:pt idx="1422">
                  <c:v>43706</c:v>
                </c:pt>
                <c:pt idx="1423">
                  <c:v>43707</c:v>
                </c:pt>
                <c:pt idx="1424">
                  <c:v>43711</c:v>
                </c:pt>
                <c:pt idx="1425">
                  <c:v>43712</c:v>
                </c:pt>
                <c:pt idx="1426">
                  <c:v>43713</c:v>
                </c:pt>
                <c:pt idx="1427">
                  <c:v>43714</c:v>
                </c:pt>
                <c:pt idx="1428">
                  <c:v>43717</c:v>
                </c:pt>
                <c:pt idx="1429">
                  <c:v>43718</c:v>
                </c:pt>
                <c:pt idx="1430">
                  <c:v>43719</c:v>
                </c:pt>
                <c:pt idx="1431">
                  <c:v>43720</c:v>
                </c:pt>
                <c:pt idx="1432">
                  <c:v>43721</c:v>
                </c:pt>
                <c:pt idx="1433">
                  <c:v>43724</c:v>
                </c:pt>
                <c:pt idx="1434">
                  <c:v>43725</c:v>
                </c:pt>
                <c:pt idx="1435">
                  <c:v>43726</c:v>
                </c:pt>
                <c:pt idx="1436">
                  <c:v>43727</c:v>
                </c:pt>
                <c:pt idx="1437">
                  <c:v>43728</c:v>
                </c:pt>
                <c:pt idx="1438">
                  <c:v>43731</c:v>
                </c:pt>
                <c:pt idx="1439">
                  <c:v>43732</c:v>
                </c:pt>
                <c:pt idx="1440">
                  <c:v>43733</c:v>
                </c:pt>
                <c:pt idx="1441">
                  <c:v>43734</c:v>
                </c:pt>
                <c:pt idx="1442">
                  <c:v>43735</c:v>
                </c:pt>
                <c:pt idx="1443">
                  <c:v>43738</c:v>
                </c:pt>
                <c:pt idx="1444">
                  <c:v>43739</c:v>
                </c:pt>
                <c:pt idx="1445">
                  <c:v>43740</c:v>
                </c:pt>
                <c:pt idx="1446">
                  <c:v>43741</c:v>
                </c:pt>
                <c:pt idx="1447">
                  <c:v>43742</c:v>
                </c:pt>
                <c:pt idx="1448">
                  <c:v>43745</c:v>
                </c:pt>
                <c:pt idx="1449">
                  <c:v>43746</c:v>
                </c:pt>
                <c:pt idx="1450">
                  <c:v>43747</c:v>
                </c:pt>
                <c:pt idx="1451">
                  <c:v>43748</c:v>
                </c:pt>
                <c:pt idx="1452">
                  <c:v>43749</c:v>
                </c:pt>
                <c:pt idx="1453">
                  <c:v>43752</c:v>
                </c:pt>
                <c:pt idx="1454">
                  <c:v>43753</c:v>
                </c:pt>
                <c:pt idx="1455">
                  <c:v>43754</c:v>
                </c:pt>
                <c:pt idx="1456">
                  <c:v>43755</c:v>
                </c:pt>
                <c:pt idx="1457">
                  <c:v>43756</c:v>
                </c:pt>
                <c:pt idx="1458">
                  <c:v>43759</c:v>
                </c:pt>
                <c:pt idx="1459">
                  <c:v>43760</c:v>
                </c:pt>
                <c:pt idx="1460">
                  <c:v>43761</c:v>
                </c:pt>
                <c:pt idx="1461">
                  <c:v>43762</c:v>
                </c:pt>
                <c:pt idx="1462">
                  <c:v>43763</c:v>
                </c:pt>
                <c:pt idx="1463">
                  <c:v>43766</c:v>
                </c:pt>
                <c:pt idx="1464">
                  <c:v>43767</c:v>
                </c:pt>
                <c:pt idx="1465">
                  <c:v>43768</c:v>
                </c:pt>
                <c:pt idx="1466">
                  <c:v>43769</c:v>
                </c:pt>
                <c:pt idx="1467">
                  <c:v>43770</c:v>
                </c:pt>
                <c:pt idx="1468">
                  <c:v>43773</c:v>
                </c:pt>
                <c:pt idx="1469">
                  <c:v>43774</c:v>
                </c:pt>
                <c:pt idx="1470">
                  <c:v>43775</c:v>
                </c:pt>
                <c:pt idx="1471">
                  <c:v>43776</c:v>
                </c:pt>
                <c:pt idx="1472">
                  <c:v>43777</c:v>
                </c:pt>
                <c:pt idx="1473">
                  <c:v>43780</c:v>
                </c:pt>
                <c:pt idx="1474">
                  <c:v>43781</c:v>
                </c:pt>
                <c:pt idx="1475">
                  <c:v>43782</c:v>
                </c:pt>
                <c:pt idx="1476">
                  <c:v>43783</c:v>
                </c:pt>
                <c:pt idx="1477">
                  <c:v>43784</c:v>
                </c:pt>
                <c:pt idx="1478">
                  <c:v>43787</c:v>
                </c:pt>
                <c:pt idx="1479">
                  <c:v>43788</c:v>
                </c:pt>
                <c:pt idx="1480">
                  <c:v>43789</c:v>
                </c:pt>
                <c:pt idx="1481">
                  <c:v>43790</c:v>
                </c:pt>
                <c:pt idx="1482">
                  <c:v>43791</c:v>
                </c:pt>
                <c:pt idx="1483">
                  <c:v>43794</c:v>
                </c:pt>
                <c:pt idx="1484">
                  <c:v>43795</c:v>
                </c:pt>
                <c:pt idx="1485">
                  <c:v>43796</c:v>
                </c:pt>
                <c:pt idx="1486">
                  <c:v>43798</c:v>
                </c:pt>
                <c:pt idx="1487">
                  <c:v>43801</c:v>
                </c:pt>
                <c:pt idx="1488">
                  <c:v>43802</c:v>
                </c:pt>
                <c:pt idx="1489">
                  <c:v>43803</c:v>
                </c:pt>
                <c:pt idx="1490">
                  <c:v>43804</c:v>
                </c:pt>
                <c:pt idx="1491">
                  <c:v>43805</c:v>
                </c:pt>
                <c:pt idx="1492">
                  <c:v>43808</c:v>
                </c:pt>
                <c:pt idx="1493">
                  <c:v>43809</c:v>
                </c:pt>
                <c:pt idx="1494">
                  <c:v>43810</c:v>
                </c:pt>
                <c:pt idx="1495">
                  <c:v>43811</c:v>
                </c:pt>
                <c:pt idx="1496">
                  <c:v>43812</c:v>
                </c:pt>
                <c:pt idx="1497">
                  <c:v>43815</c:v>
                </c:pt>
                <c:pt idx="1498">
                  <c:v>43816</c:v>
                </c:pt>
                <c:pt idx="1499">
                  <c:v>43817</c:v>
                </c:pt>
                <c:pt idx="1500">
                  <c:v>43818</c:v>
                </c:pt>
                <c:pt idx="1501">
                  <c:v>43819</c:v>
                </c:pt>
                <c:pt idx="1502">
                  <c:v>43822</c:v>
                </c:pt>
                <c:pt idx="1503">
                  <c:v>43823</c:v>
                </c:pt>
                <c:pt idx="1504">
                  <c:v>43825</c:v>
                </c:pt>
                <c:pt idx="1505">
                  <c:v>43826</c:v>
                </c:pt>
                <c:pt idx="1506">
                  <c:v>43829</c:v>
                </c:pt>
                <c:pt idx="1507">
                  <c:v>43830</c:v>
                </c:pt>
                <c:pt idx="1508">
                  <c:v>43832</c:v>
                </c:pt>
                <c:pt idx="1509">
                  <c:v>43833</c:v>
                </c:pt>
                <c:pt idx="1510">
                  <c:v>43836</c:v>
                </c:pt>
                <c:pt idx="1511">
                  <c:v>43837</c:v>
                </c:pt>
                <c:pt idx="1512">
                  <c:v>43838</c:v>
                </c:pt>
                <c:pt idx="1513">
                  <c:v>43839</c:v>
                </c:pt>
                <c:pt idx="1514">
                  <c:v>43840</c:v>
                </c:pt>
                <c:pt idx="1515">
                  <c:v>43843</c:v>
                </c:pt>
                <c:pt idx="1516">
                  <c:v>43844</c:v>
                </c:pt>
                <c:pt idx="1517">
                  <c:v>43845</c:v>
                </c:pt>
                <c:pt idx="1518">
                  <c:v>43846</c:v>
                </c:pt>
                <c:pt idx="1519">
                  <c:v>43847</c:v>
                </c:pt>
                <c:pt idx="1520">
                  <c:v>43851</c:v>
                </c:pt>
                <c:pt idx="1521">
                  <c:v>43852</c:v>
                </c:pt>
                <c:pt idx="1522">
                  <c:v>43853</c:v>
                </c:pt>
                <c:pt idx="1523">
                  <c:v>43854</c:v>
                </c:pt>
                <c:pt idx="1524">
                  <c:v>43857</c:v>
                </c:pt>
                <c:pt idx="1525">
                  <c:v>43858</c:v>
                </c:pt>
                <c:pt idx="1526">
                  <c:v>43859</c:v>
                </c:pt>
                <c:pt idx="1527">
                  <c:v>43860</c:v>
                </c:pt>
                <c:pt idx="1528">
                  <c:v>43861</c:v>
                </c:pt>
                <c:pt idx="1529">
                  <c:v>43864</c:v>
                </c:pt>
                <c:pt idx="1530">
                  <c:v>43865</c:v>
                </c:pt>
                <c:pt idx="1531">
                  <c:v>43866</c:v>
                </c:pt>
                <c:pt idx="1532">
                  <c:v>43867</c:v>
                </c:pt>
                <c:pt idx="1533">
                  <c:v>43868</c:v>
                </c:pt>
                <c:pt idx="1534">
                  <c:v>43871</c:v>
                </c:pt>
                <c:pt idx="1535">
                  <c:v>43872</c:v>
                </c:pt>
                <c:pt idx="1536">
                  <c:v>43873</c:v>
                </c:pt>
                <c:pt idx="1537">
                  <c:v>43874</c:v>
                </c:pt>
                <c:pt idx="1538">
                  <c:v>43875</c:v>
                </c:pt>
                <c:pt idx="1539">
                  <c:v>43879</c:v>
                </c:pt>
                <c:pt idx="1540">
                  <c:v>43880</c:v>
                </c:pt>
                <c:pt idx="1541">
                  <c:v>43881</c:v>
                </c:pt>
                <c:pt idx="1542">
                  <c:v>43882</c:v>
                </c:pt>
                <c:pt idx="1543">
                  <c:v>43885</c:v>
                </c:pt>
                <c:pt idx="1544">
                  <c:v>43886</c:v>
                </c:pt>
                <c:pt idx="1545">
                  <c:v>43887</c:v>
                </c:pt>
                <c:pt idx="1546">
                  <c:v>43888</c:v>
                </c:pt>
                <c:pt idx="1547">
                  <c:v>43889</c:v>
                </c:pt>
                <c:pt idx="1548">
                  <c:v>43892</c:v>
                </c:pt>
                <c:pt idx="1549">
                  <c:v>43893</c:v>
                </c:pt>
                <c:pt idx="1550">
                  <c:v>43894</c:v>
                </c:pt>
                <c:pt idx="1551">
                  <c:v>43895</c:v>
                </c:pt>
                <c:pt idx="1552">
                  <c:v>43896</c:v>
                </c:pt>
                <c:pt idx="1553">
                  <c:v>43899</c:v>
                </c:pt>
                <c:pt idx="1554">
                  <c:v>43900</c:v>
                </c:pt>
                <c:pt idx="1555">
                  <c:v>43901</c:v>
                </c:pt>
                <c:pt idx="1556">
                  <c:v>43902</c:v>
                </c:pt>
                <c:pt idx="1557">
                  <c:v>43903</c:v>
                </c:pt>
                <c:pt idx="1558">
                  <c:v>43906</c:v>
                </c:pt>
                <c:pt idx="1559">
                  <c:v>43907</c:v>
                </c:pt>
                <c:pt idx="1560">
                  <c:v>43908</c:v>
                </c:pt>
                <c:pt idx="1561">
                  <c:v>43909</c:v>
                </c:pt>
                <c:pt idx="1562">
                  <c:v>43910</c:v>
                </c:pt>
                <c:pt idx="1563">
                  <c:v>43913</c:v>
                </c:pt>
                <c:pt idx="1564">
                  <c:v>43914</c:v>
                </c:pt>
                <c:pt idx="1565">
                  <c:v>43915</c:v>
                </c:pt>
                <c:pt idx="1566">
                  <c:v>43916</c:v>
                </c:pt>
                <c:pt idx="1567">
                  <c:v>43917</c:v>
                </c:pt>
                <c:pt idx="1568">
                  <c:v>43920</c:v>
                </c:pt>
                <c:pt idx="1569">
                  <c:v>43921</c:v>
                </c:pt>
                <c:pt idx="1570">
                  <c:v>43922</c:v>
                </c:pt>
                <c:pt idx="1571">
                  <c:v>43923</c:v>
                </c:pt>
                <c:pt idx="1572">
                  <c:v>43924</c:v>
                </c:pt>
                <c:pt idx="1573">
                  <c:v>43927</c:v>
                </c:pt>
                <c:pt idx="1574">
                  <c:v>43928</c:v>
                </c:pt>
                <c:pt idx="1575">
                  <c:v>43929</c:v>
                </c:pt>
                <c:pt idx="1576">
                  <c:v>43930</c:v>
                </c:pt>
                <c:pt idx="1577">
                  <c:v>43934</c:v>
                </c:pt>
                <c:pt idx="1578">
                  <c:v>43935</c:v>
                </c:pt>
                <c:pt idx="1579">
                  <c:v>43936</c:v>
                </c:pt>
                <c:pt idx="1580">
                  <c:v>43937</c:v>
                </c:pt>
                <c:pt idx="1581">
                  <c:v>43938</c:v>
                </c:pt>
                <c:pt idx="1582">
                  <c:v>43941</c:v>
                </c:pt>
                <c:pt idx="1583">
                  <c:v>43942</c:v>
                </c:pt>
                <c:pt idx="1584">
                  <c:v>43943</c:v>
                </c:pt>
                <c:pt idx="1585">
                  <c:v>43944</c:v>
                </c:pt>
                <c:pt idx="1586">
                  <c:v>43945</c:v>
                </c:pt>
                <c:pt idx="1587">
                  <c:v>43948</c:v>
                </c:pt>
                <c:pt idx="1588">
                  <c:v>43949</c:v>
                </c:pt>
                <c:pt idx="1589">
                  <c:v>43950</c:v>
                </c:pt>
                <c:pt idx="1590">
                  <c:v>43951</c:v>
                </c:pt>
                <c:pt idx="1591">
                  <c:v>43952</c:v>
                </c:pt>
                <c:pt idx="1592">
                  <c:v>43955</c:v>
                </c:pt>
                <c:pt idx="1593">
                  <c:v>43956</c:v>
                </c:pt>
                <c:pt idx="1594">
                  <c:v>43957</c:v>
                </c:pt>
                <c:pt idx="1595">
                  <c:v>43958</c:v>
                </c:pt>
                <c:pt idx="1596">
                  <c:v>43959</c:v>
                </c:pt>
                <c:pt idx="1597">
                  <c:v>43962</c:v>
                </c:pt>
                <c:pt idx="1598">
                  <c:v>43963</c:v>
                </c:pt>
                <c:pt idx="1599">
                  <c:v>43964</c:v>
                </c:pt>
                <c:pt idx="1600">
                  <c:v>43965</c:v>
                </c:pt>
                <c:pt idx="1601">
                  <c:v>43966</c:v>
                </c:pt>
                <c:pt idx="1602">
                  <c:v>43969</c:v>
                </c:pt>
                <c:pt idx="1603">
                  <c:v>43970</c:v>
                </c:pt>
                <c:pt idx="1604">
                  <c:v>43971</c:v>
                </c:pt>
                <c:pt idx="1605">
                  <c:v>43972</c:v>
                </c:pt>
                <c:pt idx="1606">
                  <c:v>43973</c:v>
                </c:pt>
                <c:pt idx="1607">
                  <c:v>43977</c:v>
                </c:pt>
                <c:pt idx="1608">
                  <c:v>43978</c:v>
                </c:pt>
                <c:pt idx="1609">
                  <c:v>43979</c:v>
                </c:pt>
                <c:pt idx="1610">
                  <c:v>43980</c:v>
                </c:pt>
                <c:pt idx="1611">
                  <c:v>43983</c:v>
                </c:pt>
                <c:pt idx="1612">
                  <c:v>43984</c:v>
                </c:pt>
                <c:pt idx="1613">
                  <c:v>43985</c:v>
                </c:pt>
                <c:pt idx="1614">
                  <c:v>43986</c:v>
                </c:pt>
                <c:pt idx="1615">
                  <c:v>43987</c:v>
                </c:pt>
                <c:pt idx="1616">
                  <c:v>43990</c:v>
                </c:pt>
                <c:pt idx="1617">
                  <c:v>43991</c:v>
                </c:pt>
                <c:pt idx="1618">
                  <c:v>43992</c:v>
                </c:pt>
                <c:pt idx="1619">
                  <c:v>43993</c:v>
                </c:pt>
                <c:pt idx="1620">
                  <c:v>43994</c:v>
                </c:pt>
                <c:pt idx="1621">
                  <c:v>43997</c:v>
                </c:pt>
                <c:pt idx="1622">
                  <c:v>43998</c:v>
                </c:pt>
                <c:pt idx="1623">
                  <c:v>43999</c:v>
                </c:pt>
                <c:pt idx="1624">
                  <c:v>44000</c:v>
                </c:pt>
                <c:pt idx="1625">
                  <c:v>44001</c:v>
                </c:pt>
                <c:pt idx="1626">
                  <c:v>44004</c:v>
                </c:pt>
                <c:pt idx="1627">
                  <c:v>44005</c:v>
                </c:pt>
                <c:pt idx="1628">
                  <c:v>44006</c:v>
                </c:pt>
                <c:pt idx="1629">
                  <c:v>44007</c:v>
                </c:pt>
                <c:pt idx="1630">
                  <c:v>44008</c:v>
                </c:pt>
                <c:pt idx="1631">
                  <c:v>44011</c:v>
                </c:pt>
                <c:pt idx="1632">
                  <c:v>44012</c:v>
                </c:pt>
                <c:pt idx="1633">
                  <c:v>44013</c:v>
                </c:pt>
                <c:pt idx="1634">
                  <c:v>44014</c:v>
                </c:pt>
                <c:pt idx="1635">
                  <c:v>44018</c:v>
                </c:pt>
                <c:pt idx="1636">
                  <c:v>44019</c:v>
                </c:pt>
                <c:pt idx="1637">
                  <c:v>44020</c:v>
                </c:pt>
                <c:pt idx="1638">
                  <c:v>44021</c:v>
                </c:pt>
                <c:pt idx="1639">
                  <c:v>44022</c:v>
                </c:pt>
                <c:pt idx="1640">
                  <c:v>44025</c:v>
                </c:pt>
                <c:pt idx="1641">
                  <c:v>44026</c:v>
                </c:pt>
                <c:pt idx="1642">
                  <c:v>44027</c:v>
                </c:pt>
                <c:pt idx="1643">
                  <c:v>44028</c:v>
                </c:pt>
                <c:pt idx="1644">
                  <c:v>44029</c:v>
                </c:pt>
                <c:pt idx="1645">
                  <c:v>44032</c:v>
                </c:pt>
                <c:pt idx="1646">
                  <c:v>44033</c:v>
                </c:pt>
                <c:pt idx="1647">
                  <c:v>44034</c:v>
                </c:pt>
                <c:pt idx="1648">
                  <c:v>44035</c:v>
                </c:pt>
                <c:pt idx="1649">
                  <c:v>44036</c:v>
                </c:pt>
                <c:pt idx="1650">
                  <c:v>44039</c:v>
                </c:pt>
                <c:pt idx="1651">
                  <c:v>44040</c:v>
                </c:pt>
                <c:pt idx="1652">
                  <c:v>44041</c:v>
                </c:pt>
                <c:pt idx="1653">
                  <c:v>44042</c:v>
                </c:pt>
                <c:pt idx="1654">
                  <c:v>44043</c:v>
                </c:pt>
                <c:pt idx="1655">
                  <c:v>44046</c:v>
                </c:pt>
                <c:pt idx="1656">
                  <c:v>44047</c:v>
                </c:pt>
                <c:pt idx="1657">
                  <c:v>44048</c:v>
                </c:pt>
                <c:pt idx="1658">
                  <c:v>44049</c:v>
                </c:pt>
                <c:pt idx="1659">
                  <c:v>44050</c:v>
                </c:pt>
                <c:pt idx="1660">
                  <c:v>44053</c:v>
                </c:pt>
                <c:pt idx="1661">
                  <c:v>44054</c:v>
                </c:pt>
                <c:pt idx="1662">
                  <c:v>44055</c:v>
                </c:pt>
                <c:pt idx="1663">
                  <c:v>44056</c:v>
                </c:pt>
                <c:pt idx="1664">
                  <c:v>44057</c:v>
                </c:pt>
                <c:pt idx="1665">
                  <c:v>44060</c:v>
                </c:pt>
                <c:pt idx="1666">
                  <c:v>44061</c:v>
                </c:pt>
                <c:pt idx="1667">
                  <c:v>44062</c:v>
                </c:pt>
                <c:pt idx="1668">
                  <c:v>44063</c:v>
                </c:pt>
                <c:pt idx="1669">
                  <c:v>44064</c:v>
                </c:pt>
                <c:pt idx="1670">
                  <c:v>44067</c:v>
                </c:pt>
                <c:pt idx="1671">
                  <c:v>44068</c:v>
                </c:pt>
                <c:pt idx="1672">
                  <c:v>44069</c:v>
                </c:pt>
                <c:pt idx="1673">
                  <c:v>44070</c:v>
                </c:pt>
                <c:pt idx="1674">
                  <c:v>44071</c:v>
                </c:pt>
                <c:pt idx="1675">
                  <c:v>44074</c:v>
                </c:pt>
                <c:pt idx="1676">
                  <c:v>44075</c:v>
                </c:pt>
                <c:pt idx="1677">
                  <c:v>44076</c:v>
                </c:pt>
                <c:pt idx="1678">
                  <c:v>44077</c:v>
                </c:pt>
                <c:pt idx="1679">
                  <c:v>44078</c:v>
                </c:pt>
                <c:pt idx="1680">
                  <c:v>44082</c:v>
                </c:pt>
                <c:pt idx="1681">
                  <c:v>44083</c:v>
                </c:pt>
                <c:pt idx="1682">
                  <c:v>44084</c:v>
                </c:pt>
                <c:pt idx="1683">
                  <c:v>44085</c:v>
                </c:pt>
                <c:pt idx="1684">
                  <c:v>44088</c:v>
                </c:pt>
                <c:pt idx="1685">
                  <c:v>44089</c:v>
                </c:pt>
                <c:pt idx="1686">
                  <c:v>44090</c:v>
                </c:pt>
                <c:pt idx="1687">
                  <c:v>44091</c:v>
                </c:pt>
                <c:pt idx="1688">
                  <c:v>44092</c:v>
                </c:pt>
                <c:pt idx="1689">
                  <c:v>44095</c:v>
                </c:pt>
                <c:pt idx="1690">
                  <c:v>44096</c:v>
                </c:pt>
                <c:pt idx="1691">
                  <c:v>44097</c:v>
                </c:pt>
                <c:pt idx="1692">
                  <c:v>44098</c:v>
                </c:pt>
                <c:pt idx="1693">
                  <c:v>44099</c:v>
                </c:pt>
                <c:pt idx="1694">
                  <c:v>44102</c:v>
                </c:pt>
                <c:pt idx="1695">
                  <c:v>44103</c:v>
                </c:pt>
                <c:pt idx="1696">
                  <c:v>44104</c:v>
                </c:pt>
                <c:pt idx="1697">
                  <c:v>44105</c:v>
                </c:pt>
                <c:pt idx="1698">
                  <c:v>44106</c:v>
                </c:pt>
                <c:pt idx="1699">
                  <c:v>44109</c:v>
                </c:pt>
                <c:pt idx="1700">
                  <c:v>44110</c:v>
                </c:pt>
                <c:pt idx="1701">
                  <c:v>44111</c:v>
                </c:pt>
                <c:pt idx="1702">
                  <c:v>44112</c:v>
                </c:pt>
                <c:pt idx="1703">
                  <c:v>44113</c:v>
                </c:pt>
                <c:pt idx="1704">
                  <c:v>44116</c:v>
                </c:pt>
                <c:pt idx="1705">
                  <c:v>44117</c:v>
                </c:pt>
                <c:pt idx="1706">
                  <c:v>44118</c:v>
                </c:pt>
                <c:pt idx="1707">
                  <c:v>44119</c:v>
                </c:pt>
                <c:pt idx="1708">
                  <c:v>44120</c:v>
                </c:pt>
                <c:pt idx="1709">
                  <c:v>44123</c:v>
                </c:pt>
                <c:pt idx="1710">
                  <c:v>44124</c:v>
                </c:pt>
                <c:pt idx="1711">
                  <c:v>44125</c:v>
                </c:pt>
                <c:pt idx="1712">
                  <c:v>44126</c:v>
                </c:pt>
                <c:pt idx="1713">
                  <c:v>44127</c:v>
                </c:pt>
                <c:pt idx="1714">
                  <c:v>44130</c:v>
                </c:pt>
                <c:pt idx="1715">
                  <c:v>44131</c:v>
                </c:pt>
                <c:pt idx="1716">
                  <c:v>44132</c:v>
                </c:pt>
                <c:pt idx="1717">
                  <c:v>44133</c:v>
                </c:pt>
                <c:pt idx="1718">
                  <c:v>44134</c:v>
                </c:pt>
                <c:pt idx="1719">
                  <c:v>44137</c:v>
                </c:pt>
                <c:pt idx="1720">
                  <c:v>44138</c:v>
                </c:pt>
                <c:pt idx="1721">
                  <c:v>44139</c:v>
                </c:pt>
                <c:pt idx="1722">
                  <c:v>44140</c:v>
                </c:pt>
                <c:pt idx="1723">
                  <c:v>44141</c:v>
                </c:pt>
                <c:pt idx="1724">
                  <c:v>44144</c:v>
                </c:pt>
                <c:pt idx="1725">
                  <c:v>44145</c:v>
                </c:pt>
                <c:pt idx="1726">
                  <c:v>44146</c:v>
                </c:pt>
                <c:pt idx="1727">
                  <c:v>44147</c:v>
                </c:pt>
                <c:pt idx="1728">
                  <c:v>44148</c:v>
                </c:pt>
                <c:pt idx="1729">
                  <c:v>44151</c:v>
                </c:pt>
                <c:pt idx="1730">
                  <c:v>44152</c:v>
                </c:pt>
                <c:pt idx="1731">
                  <c:v>44153</c:v>
                </c:pt>
                <c:pt idx="1732">
                  <c:v>44154</c:v>
                </c:pt>
                <c:pt idx="1733">
                  <c:v>44155</c:v>
                </c:pt>
                <c:pt idx="1734">
                  <c:v>44158</c:v>
                </c:pt>
                <c:pt idx="1735">
                  <c:v>44159</c:v>
                </c:pt>
                <c:pt idx="1736">
                  <c:v>44160</c:v>
                </c:pt>
                <c:pt idx="1737">
                  <c:v>44162</c:v>
                </c:pt>
                <c:pt idx="1738">
                  <c:v>44165</c:v>
                </c:pt>
                <c:pt idx="1739">
                  <c:v>44166</c:v>
                </c:pt>
                <c:pt idx="1740">
                  <c:v>44167</c:v>
                </c:pt>
                <c:pt idx="1741">
                  <c:v>44168</c:v>
                </c:pt>
                <c:pt idx="1742">
                  <c:v>44169</c:v>
                </c:pt>
                <c:pt idx="1743">
                  <c:v>44172</c:v>
                </c:pt>
                <c:pt idx="1744">
                  <c:v>44173</c:v>
                </c:pt>
                <c:pt idx="1745">
                  <c:v>44174</c:v>
                </c:pt>
                <c:pt idx="1746">
                  <c:v>44175</c:v>
                </c:pt>
                <c:pt idx="1747">
                  <c:v>44176</c:v>
                </c:pt>
                <c:pt idx="1748">
                  <c:v>44179</c:v>
                </c:pt>
                <c:pt idx="1749">
                  <c:v>44180</c:v>
                </c:pt>
                <c:pt idx="1750">
                  <c:v>44181</c:v>
                </c:pt>
                <c:pt idx="1751">
                  <c:v>44182</c:v>
                </c:pt>
                <c:pt idx="1752">
                  <c:v>44183</c:v>
                </c:pt>
                <c:pt idx="1753">
                  <c:v>44186</c:v>
                </c:pt>
                <c:pt idx="1754">
                  <c:v>44187</c:v>
                </c:pt>
                <c:pt idx="1755">
                  <c:v>44188</c:v>
                </c:pt>
                <c:pt idx="1756">
                  <c:v>44189</c:v>
                </c:pt>
                <c:pt idx="1757">
                  <c:v>44193</c:v>
                </c:pt>
                <c:pt idx="1758">
                  <c:v>44194</c:v>
                </c:pt>
                <c:pt idx="1759">
                  <c:v>44195</c:v>
                </c:pt>
                <c:pt idx="1760">
                  <c:v>44196</c:v>
                </c:pt>
                <c:pt idx="1761">
                  <c:v>44200</c:v>
                </c:pt>
                <c:pt idx="1762">
                  <c:v>44201</c:v>
                </c:pt>
                <c:pt idx="1763">
                  <c:v>44202</c:v>
                </c:pt>
                <c:pt idx="1764">
                  <c:v>44203</c:v>
                </c:pt>
                <c:pt idx="1765">
                  <c:v>44204</c:v>
                </c:pt>
                <c:pt idx="1766">
                  <c:v>44207</c:v>
                </c:pt>
                <c:pt idx="1767">
                  <c:v>44208</c:v>
                </c:pt>
                <c:pt idx="1768">
                  <c:v>44209</c:v>
                </c:pt>
                <c:pt idx="1769">
                  <c:v>44210</c:v>
                </c:pt>
                <c:pt idx="1770">
                  <c:v>44211</c:v>
                </c:pt>
                <c:pt idx="1771">
                  <c:v>44215</c:v>
                </c:pt>
                <c:pt idx="1772">
                  <c:v>44216</c:v>
                </c:pt>
                <c:pt idx="1773">
                  <c:v>44217</c:v>
                </c:pt>
                <c:pt idx="1774">
                  <c:v>44218</c:v>
                </c:pt>
                <c:pt idx="1775">
                  <c:v>44221</c:v>
                </c:pt>
                <c:pt idx="1776">
                  <c:v>44222</c:v>
                </c:pt>
                <c:pt idx="1777">
                  <c:v>44223</c:v>
                </c:pt>
                <c:pt idx="1778">
                  <c:v>44224</c:v>
                </c:pt>
                <c:pt idx="1779">
                  <c:v>44225</c:v>
                </c:pt>
                <c:pt idx="1780">
                  <c:v>44228</c:v>
                </c:pt>
                <c:pt idx="1781">
                  <c:v>44229</c:v>
                </c:pt>
                <c:pt idx="1782">
                  <c:v>44230</c:v>
                </c:pt>
                <c:pt idx="1783">
                  <c:v>44231</c:v>
                </c:pt>
                <c:pt idx="1784">
                  <c:v>44232</c:v>
                </c:pt>
                <c:pt idx="1785">
                  <c:v>44235</c:v>
                </c:pt>
                <c:pt idx="1786">
                  <c:v>44236</c:v>
                </c:pt>
                <c:pt idx="1787">
                  <c:v>44237</c:v>
                </c:pt>
                <c:pt idx="1788">
                  <c:v>44238</c:v>
                </c:pt>
                <c:pt idx="1789">
                  <c:v>44239</c:v>
                </c:pt>
                <c:pt idx="1790">
                  <c:v>44243</c:v>
                </c:pt>
                <c:pt idx="1791">
                  <c:v>44244</c:v>
                </c:pt>
                <c:pt idx="1792">
                  <c:v>44245</c:v>
                </c:pt>
                <c:pt idx="1793">
                  <c:v>44246</c:v>
                </c:pt>
                <c:pt idx="1794">
                  <c:v>44249</c:v>
                </c:pt>
                <c:pt idx="1795">
                  <c:v>44250</c:v>
                </c:pt>
                <c:pt idx="1796">
                  <c:v>44251</c:v>
                </c:pt>
                <c:pt idx="1797">
                  <c:v>44252</c:v>
                </c:pt>
                <c:pt idx="1798">
                  <c:v>44253</c:v>
                </c:pt>
                <c:pt idx="1799">
                  <c:v>44256</c:v>
                </c:pt>
                <c:pt idx="1800">
                  <c:v>44257</c:v>
                </c:pt>
                <c:pt idx="1801">
                  <c:v>44258</c:v>
                </c:pt>
                <c:pt idx="1802">
                  <c:v>44259</c:v>
                </c:pt>
                <c:pt idx="1803">
                  <c:v>44260</c:v>
                </c:pt>
                <c:pt idx="1804">
                  <c:v>44263</c:v>
                </c:pt>
                <c:pt idx="1805">
                  <c:v>44264</c:v>
                </c:pt>
                <c:pt idx="1806">
                  <c:v>44265</c:v>
                </c:pt>
                <c:pt idx="1807">
                  <c:v>44266</c:v>
                </c:pt>
                <c:pt idx="1808">
                  <c:v>44267</c:v>
                </c:pt>
                <c:pt idx="1809">
                  <c:v>44270</c:v>
                </c:pt>
                <c:pt idx="1810">
                  <c:v>44271</c:v>
                </c:pt>
                <c:pt idx="1811">
                  <c:v>44272</c:v>
                </c:pt>
                <c:pt idx="1812">
                  <c:v>44273</c:v>
                </c:pt>
                <c:pt idx="1813">
                  <c:v>44274</c:v>
                </c:pt>
                <c:pt idx="1814">
                  <c:v>44277</c:v>
                </c:pt>
                <c:pt idx="1815">
                  <c:v>44278</c:v>
                </c:pt>
                <c:pt idx="1816">
                  <c:v>44279</c:v>
                </c:pt>
                <c:pt idx="1817">
                  <c:v>44280</c:v>
                </c:pt>
                <c:pt idx="1818">
                  <c:v>44281</c:v>
                </c:pt>
                <c:pt idx="1819">
                  <c:v>44284</c:v>
                </c:pt>
                <c:pt idx="1820">
                  <c:v>44285</c:v>
                </c:pt>
                <c:pt idx="1821">
                  <c:v>44286</c:v>
                </c:pt>
                <c:pt idx="1822">
                  <c:v>44287</c:v>
                </c:pt>
                <c:pt idx="1823">
                  <c:v>44291</c:v>
                </c:pt>
                <c:pt idx="1824">
                  <c:v>44292</c:v>
                </c:pt>
                <c:pt idx="1825">
                  <c:v>44293</c:v>
                </c:pt>
                <c:pt idx="1826">
                  <c:v>44294</c:v>
                </c:pt>
                <c:pt idx="1827">
                  <c:v>44295</c:v>
                </c:pt>
                <c:pt idx="1828">
                  <c:v>44298</c:v>
                </c:pt>
                <c:pt idx="1829">
                  <c:v>44299</c:v>
                </c:pt>
                <c:pt idx="1830">
                  <c:v>44300</c:v>
                </c:pt>
                <c:pt idx="1831">
                  <c:v>44301</c:v>
                </c:pt>
                <c:pt idx="1832">
                  <c:v>44302</c:v>
                </c:pt>
                <c:pt idx="1833">
                  <c:v>44305</c:v>
                </c:pt>
                <c:pt idx="1834">
                  <c:v>44306</c:v>
                </c:pt>
                <c:pt idx="1835">
                  <c:v>44307</c:v>
                </c:pt>
                <c:pt idx="1836">
                  <c:v>44308</c:v>
                </c:pt>
                <c:pt idx="1837">
                  <c:v>44309</c:v>
                </c:pt>
                <c:pt idx="1838">
                  <c:v>44312</c:v>
                </c:pt>
                <c:pt idx="1839">
                  <c:v>44313</c:v>
                </c:pt>
                <c:pt idx="1840">
                  <c:v>44314</c:v>
                </c:pt>
                <c:pt idx="1841">
                  <c:v>44315</c:v>
                </c:pt>
                <c:pt idx="1842">
                  <c:v>44316</c:v>
                </c:pt>
                <c:pt idx="1843">
                  <c:v>44319</c:v>
                </c:pt>
                <c:pt idx="1844">
                  <c:v>44320</c:v>
                </c:pt>
                <c:pt idx="1845">
                  <c:v>44321</c:v>
                </c:pt>
                <c:pt idx="1846">
                  <c:v>44322</c:v>
                </c:pt>
                <c:pt idx="1847">
                  <c:v>44323</c:v>
                </c:pt>
                <c:pt idx="1848">
                  <c:v>44326</c:v>
                </c:pt>
                <c:pt idx="1849">
                  <c:v>44327</c:v>
                </c:pt>
                <c:pt idx="1850">
                  <c:v>44328</c:v>
                </c:pt>
                <c:pt idx="1851">
                  <c:v>44329</c:v>
                </c:pt>
                <c:pt idx="1852">
                  <c:v>44330</c:v>
                </c:pt>
                <c:pt idx="1853">
                  <c:v>44333</c:v>
                </c:pt>
                <c:pt idx="1854">
                  <c:v>44334</c:v>
                </c:pt>
                <c:pt idx="1855">
                  <c:v>44335</c:v>
                </c:pt>
                <c:pt idx="1856">
                  <c:v>44336</c:v>
                </c:pt>
                <c:pt idx="1857">
                  <c:v>44337</c:v>
                </c:pt>
                <c:pt idx="1858">
                  <c:v>44340</c:v>
                </c:pt>
                <c:pt idx="1859">
                  <c:v>44341</c:v>
                </c:pt>
                <c:pt idx="1860">
                  <c:v>44342</c:v>
                </c:pt>
                <c:pt idx="1861">
                  <c:v>44343</c:v>
                </c:pt>
                <c:pt idx="1862">
                  <c:v>44344</c:v>
                </c:pt>
                <c:pt idx="1863">
                  <c:v>44348</c:v>
                </c:pt>
                <c:pt idx="1864">
                  <c:v>44349</c:v>
                </c:pt>
                <c:pt idx="1865">
                  <c:v>44350</c:v>
                </c:pt>
                <c:pt idx="1866">
                  <c:v>44351</c:v>
                </c:pt>
                <c:pt idx="1867">
                  <c:v>44354</c:v>
                </c:pt>
                <c:pt idx="1868">
                  <c:v>44355</c:v>
                </c:pt>
                <c:pt idx="1869">
                  <c:v>44356</c:v>
                </c:pt>
                <c:pt idx="1870">
                  <c:v>44357</c:v>
                </c:pt>
                <c:pt idx="1871">
                  <c:v>44358</c:v>
                </c:pt>
                <c:pt idx="1872">
                  <c:v>44361</c:v>
                </c:pt>
                <c:pt idx="1873">
                  <c:v>44362</c:v>
                </c:pt>
                <c:pt idx="1874">
                  <c:v>44363</c:v>
                </c:pt>
                <c:pt idx="1875">
                  <c:v>44364</c:v>
                </c:pt>
                <c:pt idx="1876">
                  <c:v>44365</c:v>
                </c:pt>
                <c:pt idx="1877">
                  <c:v>44368</c:v>
                </c:pt>
                <c:pt idx="1878">
                  <c:v>44369</c:v>
                </c:pt>
                <c:pt idx="1879">
                  <c:v>44370</c:v>
                </c:pt>
                <c:pt idx="1880">
                  <c:v>44371</c:v>
                </c:pt>
                <c:pt idx="1881">
                  <c:v>44372</c:v>
                </c:pt>
                <c:pt idx="1882">
                  <c:v>44375</c:v>
                </c:pt>
                <c:pt idx="1883">
                  <c:v>44376</c:v>
                </c:pt>
                <c:pt idx="1884">
                  <c:v>44377</c:v>
                </c:pt>
                <c:pt idx="1885">
                  <c:v>44378</c:v>
                </c:pt>
                <c:pt idx="1886">
                  <c:v>44379</c:v>
                </c:pt>
                <c:pt idx="1887">
                  <c:v>44383</c:v>
                </c:pt>
                <c:pt idx="1888">
                  <c:v>44384</c:v>
                </c:pt>
                <c:pt idx="1889">
                  <c:v>44385</c:v>
                </c:pt>
                <c:pt idx="1890">
                  <c:v>44386</c:v>
                </c:pt>
                <c:pt idx="1891">
                  <c:v>44389</c:v>
                </c:pt>
                <c:pt idx="1892">
                  <c:v>44390</c:v>
                </c:pt>
                <c:pt idx="1893">
                  <c:v>44391</c:v>
                </c:pt>
                <c:pt idx="1894">
                  <c:v>44392</c:v>
                </c:pt>
                <c:pt idx="1895">
                  <c:v>44393</c:v>
                </c:pt>
                <c:pt idx="1896">
                  <c:v>44396</c:v>
                </c:pt>
                <c:pt idx="1897">
                  <c:v>44397</c:v>
                </c:pt>
                <c:pt idx="1898">
                  <c:v>44398</c:v>
                </c:pt>
                <c:pt idx="1899">
                  <c:v>44399</c:v>
                </c:pt>
                <c:pt idx="1900">
                  <c:v>44400</c:v>
                </c:pt>
                <c:pt idx="1901">
                  <c:v>44403</c:v>
                </c:pt>
                <c:pt idx="1902">
                  <c:v>44404</c:v>
                </c:pt>
                <c:pt idx="1903">
                  <c:v>44405</c:v>
                </c:pt>
                <c:pt idx="1904">
                  <c:v>44406</c:v>
                </c:pt>
                <c:pt idx="1905">
                  <c:v>44407</c:v>
                </c:pt>
                <c:pt idx="1906">
                  <c:v>44410</c:v>
                </c:pt>
                <c:pt idx="1907">
                  <c:v>44411</c:v>
                </c:pt>
                <c:pt idx="1908">
                  <c:v>44412</c:v>
                </c:pt>
                <c:pt idx="1909">
                  <c:v>44413</c:v>
                </c:pt>
                <c:pt idx="1910">
                  <c:v>44414</c:v>
                </c:pt>
                <c:pt idx="1911">
                  <c:v>44417</c:v>
                </c:pt>
                <c:pt idx="1912">
                  <c:v>44418</c:v>
                </c:pt>
                <c:pt idx="1913">
                  <c:v>44419</c:v>
                </c:pt>
                <c:pt idx="1914">
                  <c:v>44420</c:v>
                </c:pt>
                <c:pt idx="1915">
                  <c:v>44421</c:v>
                </c:pt>
                <c:pt idx="1916">
                  <c:v>44424</c:v>
                </c:pt>
                <c:pt idx="1917">
                  <c:v>44425</c:v>
                </c:pt>
                <c:pt idx="1918">
                  <c:v>44426</c:v>
                </c:pt>
                <c:pt idx="1919">
                  <c:v>44427</c:v>
                </c:pt>
                <c:pt idx="1920">
                  <c:v>44428</c:v>
                </c:pt>
                <c:pt idx="1921">
                  <c:v>44431</c:v>
                </c:pt>
                <c:pt idx="1922">
                  <c:v>44432</c:v>
                </c:pt>
                <c:pt idx="1923">
                  <c:v>44433</c:v>
                </c:pt>
                <c:pt idx="1924">
                  <c:v>44434</c:v>
                </c:pt>
                <c:pt idx="1925">
                  <c:v>44435</c:v>
                </c:pt>
                <c:pt idx="1926">
                  <c:v>44438</c:v>
                </c:pt>
                <c:pt idx="1927">
                  <c:v>44439</c:v>
                </c:pt>
                <c:pt idx="1928">
                  <c:v>44440</c:v>
                </c:pt>
                <c:pt idx="1929">
                  <c:v>44441</c:v>
                </c:pt>
                <c:pt idx="1930">
                  <c:v>44442</c:v>
                </c:pt>
                <c:pt idx="1931">
                  <c:v>44446</c:v>
                </c:pt>
                <c:pt idx="1932">
                  <c:v>44447</c:v>
                </c:pt>
                <c:pt idx="1933">
                  <c:v>44448</c:v>
                </c:pt>
                <c:pt idx="1934">
                  <c:v>44449</c:v>
                </c:pt>
                <c:pt idx="1935">
                  <c:v>44452</c:v>
                </c:pt>
                <c:pt idx="1936">
                  <c:v>44453</c:v>
                </c:pt>
                <c:pt idx="1937">
                  <c:v>44454</c:v>
                </c:pt>
                <c:pt idx="1938">
                  <c:v>44455</c:v>
                </c:pt>
                <c:pt idx="1939">
                  <c:v>44456</c:v>
                </c:pt>
                <c:pt idx="1940">
                  <c:v>44459</c:v>
                </c:pt>
                <c:pt idx="1941">
                  <c:v>44460</c:v>
                </c:pt>
                <c:pt idx="1942">
                  <c:v>44461</c:v>
                </c:pt>
                <c:pt idx="1943">
                  <c:v>44462</c:v>
                </c:pt>
                <c:pt idx="1944">
                  <c:v>44463</c:v>
                </c:pt>
                <c:pt idx="1945">
                  <c:v>44466</c:v>
                </c:pt>
                <c:pt idx="1946">
                  <c:v>44467</c:v>
                </c:pt>
                <c:pt idx="1947">
                  <c:v>44468</c:v>
                </c:pt>
                <c:pt idx="1948">
                  <c:v>44469</c:v>
                </c:pt>
                <c:pt idx="1949">
                  <c:v>44470</c:v>
                </c:pt>
                <c:pt idx="1950">
                  <c:v>44473</c:v>
                </c:pt>
                <c:pt idx="1951">
                  <c:v>44474</c:v>
                </c:pt>
                <c:pt idx="1952">
                  <c:v>44475</c:v>
                </c:pt>
                <c:pt idx="1953">
                  <c:v>44476</c:v>
                </c:pt>
                <c:pt idx="1954">
                  <c:v>44477</c:v>
                </c:pt>
                <c:pt idx="1955">
                  <c:v>44480</c:v>
                </c:pt>
                <c:pt idx="1956">
                  <c:v>44481</c:v>
                </c:pt>
                <c:pt idx="1957">
                  <c:v>44482</c:v>
                </c:pt>
                <c:pt idx="1958">
                  <c:v>44483</c:v>
                </c:pt>
                <c:pt idx="1959">
                  <c:v>44484</c:v>
                </c:pt>
                <c:pt idx="1960">
                  <c:v>44487</c:v>
                </c:pt>
                <c:pt idx="1961">
                  <c:v>44488</c:v>
                </c:pt>
                <c:pt idx="1962">
                  <c:v>44489</c:v>
                </c:pt>
                <c:pt idx="1963">
                  <c:v>44490</c:v>
                </c:pt>
                <c:pt idx="1964">
                  <c:v>44491</c:v>
                </c:pt>
                <c:pt idx="1965">
                  <c:v>44494</c:v>
                </c:pt>
                <c:pt idx="1966">
                  <c:v>44495</c:v>
                </c:pt>
                <c:pt idx="1967">
                  <c:v>44496</c:v>
                </c:pt>
                <c:pt idx="1968">
                  <c:v>44497</c:v>
                </c:pt>
                <c:pt idx="1969">
                  <c:v>44498</c:v>
                </c:pt>
                <c:pt idx="1970">
                  <c:v>44501</c:v>
                </c:pt>
                <c:pt idx="1971">
                  <c:v>44502</c:v>
                </c:pt>
                <c:pt idx="1972">
                  <c:v>44503</c:v>
                </c:pt>
                <c:pt idx="1973">
                  <c:v>44504</c:v>
                </c:pt>
                <c:pt idx="1974">
                  <c:v>44505</c:v>
                </c:pt>
                <c:pt idx="1975">
                  <c:v>44508</c:v>
                </c:pt>
                <c:pt idx="1976">
                  <c:v>44509</c:v>
                </c:pt>
                <c:pt idx="1977">
                  <c:v>44510</c:v>
                </c:pt>
                <c:pt idx="1978">
                  <c:v>44511</c:v>
                </c:pt>
                <c:pt idx="1979">
                  <c:v>44512</c:v>
                </c:pt>
                <c:pt idx="1980">
                  <c:v>44515</c:v>
                </c:pt>
                <c:pt idx="1981">
                  <c:v>44516</c:v>
                </c:pt>
                <c:pt idx="1982">
                  <c:v>44517</c:v>
                </c:pt>
                <c:pt idx="1983">
                  <c:v>44518</c:v>
                </c:pt>
                <c:pt idx="1984">
                  <c:v>44519</c:v>
                </c:pt>
                <c:pt idx="1985">
                  <c:v>44522</c:v>
                </c:pt>
                <c:pt idx="1986">
                  <c:v>44523</c:v>
                </c:pt>
                <c:pt idx="1987">
                  <c:v>44524</c:v>
                </c:pt>
                <c:pt idx="1988">
                  <c:v>44526</c:v>
                </c:pt>
                <c:pt idx="1989">
                  <c:v>44529</c:v>
                </c:pt>
                <c:pt idx="1990">
                  <c:v>44530</c:v>
                </c:pt>
                <c:pt idx="1991">
                  <c:v>44531</c:v>
                </c:pt>
                <c:pt idx="1992">
                  <c:v>44532</c:v>
                </c:pt>
                <c:pt idx="1993">
                  <c:v>44533</c:v>
                </c:pt>
                <c:pt idx="1994">
                  <c:v>44536</c:v>
                </c:pt>
                <c:pt idx="1995">
                  <c:v>44537</c:v>
                </c:pt>
                <c:pt idx="1996">
                  <c:v>44538</c:v>
                </c:pt>
                <c:pt idx="1997">
                  <c:v>44539</c:v>
                </c:pt>
                <c:pt idx="1998">
                  <c:v>44540</c:v>
                </c:pt>
                <c:pt idx="1999">
                  <c:v>44543</c:v>
                </c:pt>
                <c:pt idx="2000">
                  <c:v>44544</c:v>
                </c:pt>
                <c:pt idx="2001">
                  <c:v>44545</c:v>
                </c:pt>
                <c:pt idx="2002">
                  <c:v>44546</c:v>
                </c:pt>
                <c:pt idx="2003">
                  <c:v>44547</c:v>
                </c:pt>
                <c:pt idx="2004">
                  <c:v>44550</c:v>
                </c:pt>
                <c:pt idx="2005">
                  <c:v>44551</c:v>
                </c:pt>
                <c:pt idx="2006">
                  <c:v>44552</c:v>
                </c:pt>
                <c:pt idx="2007">
                  <c:v>44553</c:v>
                </c:pt>
                <c:pt idx="2008">
                  <c:v>44557</c:v>
                </c:pt>
                <c:pt idx="2009">
                  <c:v>44558</c:v>
                </c:pt>
                <c:pt idx="2010">
                  <c:v>44559</c:v>
                </c:pt>
                <c:pt idx="2011">
                  <c:v>44560</c:v>
                </c:pt>
                <c:pt idx="2012">
                  <c:v>44561</c:v>
                </c:pt>
                <c:pt idx="2013">
                  <c:v>44564</c:v>
                </c:pt>
                <c:pt idx="2014">
                  <c:v>44565</c:v>
                </c:pt>
                <c:pt idx="2015">
                  <c:v>44566</c:v>
                </c:pt>
                <c:pt idx="2016">
                  <c:v>44567</c:v>
                </c:pt>
                <c:pt idx="2017">
                  <c:v>44568</c:v>
                </c:pt>
                <c:pt idx="2018">
                  <c:v>44571</c:v>
                </c:pt>
                <c:pt idx="2019">
                  <c:v>44572</c:v>
                </c:pt>
                <c:pt idx="2020">
                  <c:v>44573</c:v>
                </c:pt>
                <c:pt idx="2021">
                  <c:v>44574</c:v>
                </c:pt>
                <c:pt idx="2022">
                  <c:v>44575</c:v>
                </c:pt>
                <c:pt idx="2023">
                  <c:v>44579</c:v>
                </c:pt>
                <c:pt idx="2024">
                  <c:v>44580</c:v>
                </c:pt>
                <c:pt idx="2025">
                  <c:v>44581</c:v>
                </c:pt>
                <c:pt idx="2026">
                  <c:v>44582</c:v>
                </c:pt>
                <c:pt idx="2027">
                  <c:v>44585</c:v>
                </c:pt>
                <c:pt idx="2028">
                  <c:v>44586</c:v>
                </c:pt>
                <c:pt idx="2029">
                  <c:v>44587</c:v>
                </c:pt>
                <c:pt idx="2030">
                  <c:v>44588</c:v>
                </c:pt>
                <c:pt idx="2031">
                  <c:v>44589</c:v>
                </c:pt>
                <c:pt idx="2032">
                  <c:v>44592</c:v>
                </c:pt>
                <c:pt idx="2033">
                  <c:v>44593</c:v>
                </c:pt>
                <c:pt idx="2034">
                  <c:v>44594</c:v>
                </c:pt>
                <c:pt idx="2035">
                  <c:v>44595</c:v>
                </c:pt>
                <c:pt idx="2036">
                  <c:v>44596</c:v>
                </c:pt>
                <c:pt idx="2037">
                  <c:v>44599</c:v>
                </c:pt>
                <c:pt idx="2038">
                  <c:v>44600</c:v>
                </c:pt>
                <c:pt idx="2039">
                  <c:v>44601</c:v>
                </c:pt>
                <c:pt idx="2040">
                  <c:v>44602</c:v>
                </c:pt>
                <c:pt idx="2041">
                  <c:v>44603</c:v>
                </c:pt>
                <c:pt idx="2042">
                  <c:v>44606</c:v>
                </c:pt>
                <c:pt idx="2043">
                  <c:v>44607</c:v>
                </c:pt>
                <c:pt idx="2044">
                  <c:v>44608</c:v>
                </c:pt>
                <c:pt idx="2045">
                  <c:v>44609</c:v>
                </c:pt>
                <c:pt idx="2046">
                  <c:v>44610</c:v>
                </c:pt>
                <c:pt idx="2047">
                  <c:v>44614</c:v>
                </c:pt>
                <c:pt idx="2048">
                  <c:v>44615</c:v>
                </c:pt>
                <c:pt idx="2049">
                  <c:v>44616</c:v>
                </c:pt>
                <c:pt idx="2050">
                  <c:v>44617</c:v>
                </c:pt>
                <c:pt idx="2051">
                  <c:v>44620</c:v>
                </c:pt>
                <c:pt idx="2052">
                  <c:v>44621</c:v>
                </c:pt>
                <c:pt idx="2053">
                  <c:v>44622</c:v>
                </c:pt>
                <c:pt idx="2054">
                  <c:v>44623</c:v>
                </c:pt>
                <c:pt idx="2055">
                  <c:v>44624</c:v>
                </c:pt>
                <c:pt idx="2056">
                  <c:v>44627</c:v>
                </c:pt>
                <c:pt idx="2057">
                  <c:v>44628</c:v>
                </c:pt>
                <c:pt idx="2058">
                  <c:v>44629</c:v>
                </c:pt>
                <c:pt idx="2059">
                  <c:v>44630</c:v>
                </c:pt>
                <c:pt idx="2060">
                  <c:v>44631</c:v>
                </c:pt>
                <c:pt idx="2061">
                  <c:v>44634</c:v>
                </c:pt>
                <c:pt idx="2062">
                  <c:v>44635</c:v>
                </c:pt>
                <c:pt idx="2063">
                  <c:v>44636</c:v>
                </c:pt>
                <c:pt idx="2064">
                  <c:v>44637</c:v>
                </c:pt>
                <c:pt idx="2065">
                  <c:v>44638</c:v>
                </c:pt>
                <c:pt idx="2066">
                  <c:v>44641</c:v>
                </c:pt>
                <c:pt idx="2067">
                  <c:v>44642</c:v>
                </c:pt>
                <c:pt idx="2068">
                  <c:v>44643</c:v>
                </c:pt>
                <c:pt idx="2069">
                  <c:v>44644</c:v>
                </c:pt>
                <c:pt idx="2070">
                  <c:v>44645</c:v>
                </c:pt>
                <c:pt idx="2071">
                  <c:v>44648</c:v>
                </c:pt>
                <c:pt idx="2072">
                  <c:v>44649</c:v>
                </c:pt>
                <c:pt idx="2073">
                  <c:v>44650</c:v>
                </c:pt>
                <c:pt idx="2074">
                  <c:v>44651</c:v>
                </c:pt>
                <c:pt idx="2075">
                  <c:v>44652</c:v>
                </c:pt>
                <c:pt idx="2076">
                  <c:v>44655</c:v>
                </c:pt>
                <c:pt idx="2077">
                  <c:v>44656</c:v>
                </c:pt>
                <c:pt idx="2078">
                  <c:v>44657</c:v>
                </c:pt>
                <c:pt idx="2079">
                  <c:v>44658</c:v>
                </c:pt>
                <c:pt idx="2080">
                  <c:v>44659</c:v>
                </c:pt>
                <c:pt idx="2081">
                  <c:v>44662</c:v>
                </c:pt>
                <c:pt idx="2082">
                  <c:v>44663</c:v>
                </c:pt>
                <c:pt idx="2083">
                  <c:v>44664</c:v>
                </c:pt>
                <c:pt idx="2084">
                  <c:v>44665</c:v>
                </c:pt>
                <c:pt idx="2085">
                  <c:v>44669</c:v>
                </c:pt>
                <c:pt idx="2086">
                  <c:v>44670</c:v>
                </c:pt>
                <c:pt idx="2087">
                  <c:v>44671</c:v>
                </c:pt>
                <c:pt idx="2088">
                  <c:v>44672</c:v>
                </c:pt>
                <c:pt idx="2089">
                  <c:v>44673</c:v>
                </c:pt>
                <c:pt idx="2090">
                  <c:v>44676</c:v>
                </c:pt>
                <c:pt idx="2091">
                  <c:v>44677</c:v>
                </c:pt>
                <c:pt idx="2092">
                  <c:v>44678</c:v>
                </c:pt>
                <c:pt idx="2093">
                  <c:v>44679</c:v>
                </c:pt>
                <c:pt idx="2094">
                  <c:v>44680</c:v>
                </c:pt>
                <c:pt idx="2095">
                  <c:v>44683</c:v>
                </c:pt>
                <c:pt idx="2096">
                  <c:v>44684</c:v>
                </c:pt>
                <c:pt idx="2097">
                  <c:v>44685</c:v>
                </c:pt>
                <c:pt idx="2098">
                  <c:v>44686</c:v>
                </c:pt>
                <c:pt idx="2099">
                  <c:v>44687</c:v>
                </c:pt>
                <c:pt idx="2100">
                  <c:v>44690</c:v>
                </c:pt>
                <c:pt idx="2101">
                  <c:v>44691</c:v>
                </c:pt>
                <c:pt idx="2102">
                  <c:v>44692</c:v>
                </c:pt>
                <c:pt idx="2103">
                  <c:v>44693</c:v>
                </c:pt>
                <c:pt idx="2104">
                  <c:v>44694</c:v>
                </c:pt>
                <c:pt idx="2105">
                  <c:v>44697</c:v>
                </c:pt>
                <c:pt idx="2106">
                  <c:v>44698</c:v>
                </c:pt>
                <c:pt idx="2107">
                  <c:v>44699</c:v>
                </c:pt>
                <c:pt idx="2108">
                  <c:v>44700</c:v>
                </c:pt>
                <c:pt idx="2109">
                  <c:v>44701</c:v>
                </c:pt>
                <c:pt idx="2110">
                  <c:v>44704</c:v>
                </c:pt>
                <c:pt idx="2111">
                  <c:v>44705</c:v>
                </c:pt>
                <c:pt idx="2112">
                  <c:v>44706</c:v>
                </c:pt>
                <c:pt idx="2113">
                  <c:v>44707</c:v>
                </c:pt>
                <c:pt idx="2114">
                  <c:v>44708</c:v>
                </c:pt>
                <c:pt idx="2115">
                  <c:v>44712</c:v>
                </c:pt>
                <c:pt idx="2116">
                  <c:v>44713</c:v>
                </c:pt>
                <c:pt idx="2117">
                  <c:v>44714</c:v>
                </c:pt>
                <c:pt idx="2118">
                  <c:v>44715</c:v>
                </c:pt>
                <c:pt idx="2119">
                  <c:v>44718</c:v>
                </c:pt>
                <c:pt idx="2120">
                  <c:v>44719</c:v>
                </c:pt>
                <c:pt idx="2121">
                  <c:v>44720</c:v>
                </c:pt>
                <c:pt idx="2122">
                  <c:v>44721</c:v>
                </c:pt>
                <c:pt idx="2123">
                  <c:v>44722</c:v>
                </c:pt>
                <c:pt idx="2124">
                  <c:v>44725</c:v>
                </c:pt>
                <c:pt idx="2125">
                  <c:v>44726</c:v>
                </c:pt>
                <c:pt idx="2126">
                  <c:v>44727</c:v>
                </c:pt>
                <c:pt idx="2127">
                  <c:v>44728</c:v>
                </c:pt>
                <c:pt idx="2128">
                  <c:v>44729</c:v>
                </c:pt>
                <c:pt idx="2129">
                  <c:v>44733</c:v>
                </c:pt>
                <c:pt idx="2130">
                  <c:v>44734</c:v>
                </c:pt>
                <c:pt idx="2131">
                  <c:v>44735</c:v>
                </c:pt>
                <c:pt idx="2132">
                  <c:v>44736</c:v>
                </c:pt>
                <c:pt idx="2133">
                  <c:v>44739</c:v>
                </c:pt>
                <c:pt idx="2134">
                  <c:v>44740</c:v>
                </c:pt>
                <c:pt idx="2135">
                  <c:v>44741</c:v>
                </c:pt>
                <c:pt idx="2136">
                  <c:v>44742</c:v>
                </c:pt>
                <c:pt idx="2137">
                  <c:v>44743</c:v>
                </c:pt>
                <c:pt idx="2138">
                  <c:v>44747</c:v>
                </c:pt>
                <c:pt idx="2139">
                  <c:v>44748</c:v>
                </c:pt>
                <c:pt idx="2140">
                  <c:v>44749</c:v>
                </c:pt>
                <c:pt idx="2141">
                  <c:v>44750</c:v>
                </c:pt>
                <c:pt idx="2142">
                  <c:v>44753</c:v>
                </c:pt>
                <c:pt idx="2143">
                  <c:v>44754</c:v>
                </c:pt>
                <c:pt idx="2144">
                  <c:v>44755</c:v>
                </c:pt>
                <c:pt idx="2145">
                  <c:v>44756</c:v>
                </c:pt>
                <c:pt idx="2146">
                  <c:v>44757</c:v>
                </c:pt>
                <c:pt idx="2147">
                  <c:v>44760</c:v>
                </c:pt>
                <c:pt idx="2148">
                  <c:v>44761</c:v>
                </c:pt>
                <c:pt idx="2149">
                  <c:v>44762</c:v>
                </c:pt>
                <c:pt idx="2150">
                  <c:v>44763</c:v>
                </c:pt>
                <c:pt idx="2151">
                  <c:v>44764</c:v>
                </c:pt>
                <c:pt idx="2152">
                  <c:v>44767</c:v>
                </c:pt>
                <c:pt idx="2153">
                  <c:v>44768</c:v>
                </c:pt>
                <c:pt idx="2154">
                  <c:v>44769</c:v>
                </c:pt>
                <c:pt idx="2155">
                  <c:v>44770</c:v>
                </c:pt>
                <c:pt idx="2156">
                  <c:v>44771</c:v>
                </c:pt>
                <c:pt idx="2157">
                  <c:v>44774</c:v>
                </c:pt>
                <c:pt idx="2158">
                  <c:v>44775</c:v>
                </c:pt>
                <c:pt idx="2159">
                  <c:v>44776</c:v>
                </c:pt>
                <c:pt idx="2160">
                  <c:v>44777</c:v>
                </c:pt>
                <c:pt idx="2161">
                  <c:v>44778</c:v>
                </c:pt>
                <c:pt idx="2162">
                  <c:v>44781</c:v>
                </c:pt>
                <c:pt idx="2163">
                  <c:v>44782</c:v>
                </c:pt>
                <c:pt idx="2164">
                  <c:v>44783</c:v>
                </c:pt>
                <c:pt idx="2165">
                  <c:v>44784</c:v>
                </c:pt>
                <c:pt idx="2166">
                  <c:v>44785</c:v>
                </c:pt>
                <c:pt idx="2167">
                  <c:v>44788</c:v>
                </c:pt>
                <c:pt idx="2168">
                  <c:v>44789</c:v>
                </c:pt>
                <c:pt idx="2169">
                  <c:v>44790</c:v>
                </c:pt>
                <c:pt idx="2170">
                  <c:v>44791</c:v>
                </c:pt>
                <c:pt idx="2171">
                  <c:v>44792</c:v>
                </c:pt>
                <c:pt idx="2172">
                  <c:v>44795</c:v>
                </c:pt>
                <c:pt idx="2173">
                  <c:v>44796</c:v>
                </c:pt>
                <c:pt idx="2174">
                  <c:v>44797</c:v>
                </c:pt>
                <c:pt idx="2175">
                  <c:v>44798</c:v>
                </c:pt>
                <c:pt idx="2176">
                  <c:v>44799</c:v>
                </c:pt>
                <c:pt idx="2177">
                  <c:v>44802</c:v>
                </c:pt>
                <c:pt idx="2178">
                  <c:v>44803</c:v>
                </c:pt>
                <c:pt idx="2179">
                  <c:v>44804</c:v>
                </c:pt>
                <c:pt idx="2180">
                  <c:v>44805</c:v>
                </c:pt>
                <c:pt idx="2181">
                  <c:v>44806</c:v>
                </c:pt>
                <c:pt idx="2182">
                  <c:v>44810</c:v>
                </c:pt>
                <c:pt idx="2183">
                  <c:v>44811</c:v>
                </c:pt>
                <c:pt idx="2184">
                  <c:v>44812</c:v>
                </c:pt>
                <c:pt idx="2185">
                  <c:v>44813</c:v>
                </c:pt>
                <c:pt idx="2186">
                  <c:v>44816</c:v>
                </c:pt>
                <c:pt idx="2187">
                  <c:v>44817</c:v>
                </c:pt>
                <c:pt idx="2188">
                  <c:v>44818</c:v>
                </c:pt>
                <c:pt idx="2189">
                  <c:v>44819</c:v>
                </c:pt>
                <c:pt idx="2190">
                  <c:v>44820</c:v>
                </c:pt>
                <c:pt idx="2191">
                  <c:v>44823</c:v>
                </c:pt>
                <c:pt idx="2192">
                  <c:v>44824</c:v>
                </c:pt>
                <c:pt idx="2193">
                  <c:v>44825</c:v>
                </c:pt>
                <c:pt idx="2194">
                  <c:v>44826</c:v>
                </c:pt>
                <c:pt idx="2195">
                  <c:v>44827</c:v>
                </c:pt>
                <c:pt idx="2196">
                  <c:v>44830</c:v>
                </c:pt>
                <c:pt idx="2197">
                  <c:v>44831</c:v>
                </c:pt>
                <c:pt idx="2198">
                  <c:v>44832</c:v>
                </c:pt>
                <c:pt idx="2199">
                  <c:v>44833</c:v>
                </c:pt>
                <c:pt idx="2200">
                  <c:v>44834</c:v>
                </c:pt>
                <c:pt idx="2201">
                  <c:v>44837</c:v>
                </c:pt>
                <c:pt idx="2202">
                  <c:v>44838</c:v>
                </c:pt>
                <c:pt idx="2203">
                  <c:v>44839</c:v>
                </c:pt>
                <c:pt idx="2204">
                  <c:v>44840</c:v>
                </c:pt>
                <c:pt idx="2205">
                  <c:v>44841</c:v>
                </c:pt>
                <c:pt idx="2206">
                  <c:v>44844</c:v>
                </c:pt>
                <c:pt idx="2207">
                  <c:v>44845</c:v>
                </c:pt>
                <c:pt idx="2208">
                  <c:v>44846</c:v>
                </c:pt>
                <c:pt idx="2209">
                  <c:v>44847</c:v>
                </c:pt>
                <c:pt idx="2210">
                  <c:v>44848</c:v>
                </c:pt>
                <c:pt idx="2211">
                  <c:v>44851</c:v>
                </c:pt>
                <c:pt idx="2212">
                  <c:v>44852</c:v>
                </c:pt>
                <c:pt idx="2213">
                  <c:v>44853</c:v>
                </c:pt>
                <c:pt idx="2214">
                  <c:v>44854</c:v>
                </c:pt>
                <c:pt idx="2215">
                  <c:v>44855</c:v>
                </c:pt>
                <c:pt idx="2216">
                  <c:v>44858</c:v>
                </c:pt>
                <c:pt idx="2217">
                  <c:v>44859</c:v>
                </c:pt>
                <c:pt idx="2218">
                  <c:v>44860</c:v>
                </c:pt>
                <c:pt idx="2219">
                  <c:v>44861</c:v>
                </c:pt>
                <c:pt idx="2220">
                  <c:v>44862</c:v>
                </c:pt>
                <c:pt idx="2221">
                  <c:v>44865</c:v>
                </c:pt>
                <c:pt idx="2222">
                  <c:v>44866</c:v>
                </c:pt>
                <c:pt idx="2223">
                  <c:v>44867</c:v>
                </c:pt>
                <c:pt idx="2224">
                  <c:v>44868</c:v>
                </c:pt>
                <c:pt idx="2225">
                  <c:v>44869</c:v>
                </c:pt>
                <c:pt idx="2226">
                  <c:v>44872</c:v>
                </c:pt>
                <c:pt idx="2227">
                  <c:v>44873</c:v>
                </c:pt>
                <c:pt idx="2228">
                  <c:v>44874</c:v>
                </c:pt>
                <c:pt idx="2229">
                  <c:v>44875</c:v>
                </c:pt>
                <c:pt idx="2230">
                  <c:v>44876</c:v>
                </c:pt>
                <c:pt idx="2231">
                  <c:v>44879</c:v>
                </c:pt>
                <c:pt idx="2232">
                  <c:v>44880</c:v>
                </c:pt>
                <c:pt idx="2233">
                  <c:v>44881</c:v>
                </c:pt>
                <c:pt idx="2234">
                  <c:v>44882</c:v>
                </c:pt>
                <c:pt idx="2235">
                  <c:v>44883</c:v>
                </c:pt>
                <c:pt idx="2236">
                  <c:v>44886</c:v>
                </c:pt>
                <c:pt idx="2237">
                  <c:v>44887</c:v>
                </c:pt>
                <c:pt idx="2238">
                  <c:v>44888</c:v>
                </c:pt>
                <c:pt idx="2239">
                  <c:v>44890</c:v>
                </c:pt>
                <c:pt idx="2240">
                  <c:v>44893</c:v>
                </c:pt>
                <c:pt idx="2241">
                  <c:v>44894</c:v>
                </c:pt>
                <c:pt idx="2242">
                  <c:v>44895</c:v>
                </c:pt>
                <c:pt idx="2243">
                  <c:v>44896</c:v>
                </c:pt>
                <c:pt idx="2244">
                  <c:v>44897</c:v>
                </c:pt>
                <c:pt idx="2245">
                  <c:v>44900</c:v>
                </c:pt>
                <c:pt idx="2246">
                  <c:v>44901</c:v>
                </c:pt>
                <c:pt idx="2247">
                  <c:v>44902</c:v>
                </c:pt>
                <c:pt idx="2248">
                  <c:v>44903</c:v>
                </c:pt>
                <c:pt idx="2249">
                  <c:v>44904</c:v>
                </c:pt>
                <c:pt idx="2250">
                  <c:v>44907</c:v>
                </c:pt>
                <c:pt idx="2251">
                  <c:v>44908</c:v>
                </c:pt>
                <c:pt idx="2252">
                  <c:v>44909</c:v>
                </c:pt>
                <c:pt idx="2253">
                  <c:v>44910</c:v>
                </c:pt>
                <c:pt idx="2254">
                  <c:v>44911</c:v>
                </c:pt>
                <c:pt idx="2255">
                  <c:v>44914</c:v>
                </c:pt>
                <c:pt idx="2256">
                  <c:v>44915</c:v>
                </c:pt>
                <c:pt idx="2257">
                  <c:v>44916</c:v>
                </c:pt>
                <c:pt idx="2258">
                  <c:v>44917</c:v>
                </c:pt>
                <c:pt idx="2259">
                  <c:v>44918</c:v>
                </c:pt>
                <c:pt idx="2260">
                  <c:v>44922</c:v>
                </c:pt>
                <c:pt idx="2261">
                  <c:v>44923</c:v>
                </c:pt>
                <c:pt idx="2262">
                  <c:v>44924</c:v>
                </c:pt>
                <c:pt idx="2263">
                  <c:v>44925</c:v>
                </c:pt>
                <c:pt idx="2264">
                  <c:v>44929</c:v>
                </c:pt>
                <c:pt idx="2265">
                  <c:v>44930</c:v>
                </c:pt>
                <c:pt idx="2266">
                  <c:v>44931</c:v>
                </c:pt>
                <c:pt idx="2267">
                  <c:v>44932</c:v>
                </c:pt>
                <c:pt idx="2268">
                  <c:v>44935</c:v>
                </c:pt>
                <c:pt idx="2269">
                  <c:v>44936</c:v>
                </c:pt>
                <c:pt idx="2270">
                  <c:v>44937</c:v>
                </c:pt>
                <c:pt idx="2271">
                  <c:v>44938</c:v>
                </c:pt>
                <c:pt idx="2272">
                  <c:v>44939</c:v>
                </c:pt>
                <c:pt idx="2273">
                  <c:v>44943</c:v>
                </c:pt>
                <c:pt idx="2274">
                  <c:v>44944</c:v>
                </c:pt>
                <c:pt idx="2275">
                  <c:v>44945</c:v>
                </c:pt>
                <c:pt idx="2276">
                  <c:v>44946</c:v>
                </c:pt>
                <c:pt idx="2277">
                  <c:v>44949</c:v>
                </c:pt>
                <c:pt idx="2278">
                  <c:v>44950</c:v>
                </c:pt>
                <c:pt idx="2279">
                  <c:v>44951</c:v>
                </c:pt>
                <c:pt idx="2280">
                  <c:v>44952</c:v>
                </c:pt>
                <c:pt idx="2281">
                  <c:v>44953</c:v>
                </c:pt>
                <c:pt idx="2282">
                  <c:v>44956</c:v>
                </c:pt>
                <c:pt idx="2283">
                  <c:v>44957</c:v>
                </c:pt>
                <c:pt idx="2284">
                  <c:v>44958</c:v>
                </c:pt>
                <c:pt idx="2285">
                  <c:v>44959</c:v>
                </c:pt>
                <c:pt idx="2286">
                  <c:v>44960</c:v>
                </c:pt>
                <c:pt idx="2287">
                  <c:v>44963</c:v>
                </c:pt>
                <c:pt idx="2288">
                  <c:v>44964</c:v>
                </c:pt>
                <c:pt idx="2289">
                  <c:v>44965</c:v>
                </c:pt>
                <c:pt idx="2290">
                  <c:v>44966</c:v>
                </c:pt>
                <c:pt idx="2291">
                  <c:v>44967</c:v>
                </c:pt>
                <c:pt idx="2292">
                  <c:v>44970</c:v>
                </c:pt>
                <c:pt idx="2293">
                  <c:v>44971</c:v>
                </c:pt>
                <c:pt idx="2294">
                  <c:v>44972</c:v>
                </c:pt>
                <c:pt idx="2295">
                  <c:v>44973</c:v>
                </c:pt>
                <c:pt idx="2296">
                  <c:v>44974</c:v>
                </c:pt>
                <c:pt idx="2297">
                  <c:v>44978</c:v>
                </c:pt>
                <c:pt idx="2298">
                  <c:v>44979</c:v>
                </c:pt>
                <c:pt idx="2299">
                  <c:v>44980</c:v>
                </c:pt>
                <c:pt idx="2300">
                  <c:v>44981</c:v>
                </c:pt>
                <c:pt idx="2301">
                  <c:v>44984</c:v>
                </c:pt>
                <c:pt idx="2302">
                  <c:v>44985</c:v>
                </c:pt>
                <c:pt idx="2303">
                  <c:v>44986</c:v>
                </c:pt>
                <c:pt idx="2304">
                  <c:v>44987</c:v>
                </c:pt>
                <c:pt idx="2305">
                  <c:v>44988</c:v>
                </c:pt>
                <c:pt idx="2306">
                  <c:v>44991</c:v>
                </c:pt>
                <c:pt idx="2307">
                  <c:v>44992</c:v>
                </c:pt>
                <c:pt idx="2308">
                  <c:v>44993</c:v>
                </c:pt>
                <c:pt idx="2309">
                  <c:v>44994</c:v>
                </c:pt>
                <c:pt idx="2310">
                  <c:v>44995</c:v>
                </c:pt>
                <c:pt idx="2311">
                  <c:v>44998</c:v>
                </c:pt>
                <c:pt idx="2312">
                  <c:v>44999</c:v>
                </c:pt>
                <c:pt idx="2313">
                  <c:v>45000</c:v>
                </c:pt>
                <c:pt idx="2314">
                  <c:v>45001</c:v>
                </c:pt>
                <c:pt idx="2315">
                  <c:v>45002</c:v>
                </c:pt>
                <c:pt idx="2316">
                  <c:v>45005</c:v>
                </c:pt>
                <c:pt idx="2317">
                  <c:v>45006</c:v>
                </c:pt>
                <c:pt idx="2318">
                  <c:v>45007</c:v>
                </c:pt>
                <c:pt idx="2319">
                  <c:v>45008</c:v>
                </c:pt>
                <c:pt idx="2320">
                  <c:v>45009</c:v>
                </c:pt>
                <c:pt idx="2321">
                  <c:v>45012</c:v>
                </c:pt>
                <c:pt idx="2322">
                  <c:v>45013</c:v>
                </c:pt>
                <c:pt idx="2323">
                  <c:v>45014</c:v>
                </c:pt>
                <c:pt idx="2324">
                  <c:v>45015</c:v>
                </c:pt>
                <c:pt idx="2325">
                  <c:v>45016</c:v>
                </c:pt>
                <c:pt idx="2326">
                  <c:v>45019</c:v>
                </c:pt>
                <c:pt idx="2327">
                  <c:v>45020</c:v>
                </c:pt>
                <c:pt idx="2328">
                  <c:v>45021</c:v>
                </c:pt>
                <c:pt idx="2329">
                  <c:v>45022</c:v>
                </c:pt>
                <c:pt idx="2330">
                  <c:v>45026</c:v>
                </c:pt>
                <c:pt idx="2331">
                  <c:v>45027</c:v>
                </c:pt>
                <c:pt idx="2332">
                  <c:v>45028</c:v>
                </c:pt>
                <c:pt idx="2333">
                  <c:v>45029</c:v>
                </c:pt>
                <c:pt idx="2334">
                  <c:v>45030</c:v>
                </c:pt>
                <c:pt idx="2335">
                  <c:v>45033</c:v>
                </c:pt>
                <c:pt idx="2336">
                  <c:v>45034</c:v>
                </c:pt>
                <c:pt idx="2337">
                  <c:v>45035</c:v>
                </c:pt>
                <c:pt idx="2338">
                  <c:v>45036</c:v>
                </c:pt>
                <c:pt idx="2339">
                  <c:v>45037</c:v>
                </c:pt>
                <c:pt idx="2340">
                  <c:v>45040</c:v>
                </c:pt>
                <c:pt idx="2341">
                  <c:v>45041</c:v>
                </c:pt>
                <c:pt idx="2342">
                  <c:v>45042</c:v>
                </c:pt>
                <c:pt idx="2343">
                  <c:v>45043</c:v>
                </c:pt>
                <c:pt idx="2344">
                  <c:v>45044</c:v>
                </c:pt>
                <c:pt idx="2345">
                  <c:v>45047</c:v>
                </c:pt>
                <c:pt idx="2346">
                  <c:v>45048</c:v>
                </c:pt>
                <c:pt idx="2347">
                  <c:v>45049</c:v>
                </c:pt>
                <c:pt idx="2348">
                  <c:v>45050</c:v>
                </c:pt>
                <c:pt idx="2349">
                  <c:v>45051</c:v>
                </c:pt>
                <c:pt idx="2350">
                  <c:v>45054</c:v>
                </c:pt>
                <c:pt idx="2351">
                  <c:v>45055</c:v>
                </c:pt>
                <c:pt idx="2352">
                  <c:v>45056</c:v>
                </c:pt>
                <c:pt idx="2353">
                  <c:v>45057</c:v>
                </c:pt>
                <c:pt idx="2354">
                  <c:v>45058</c:v>
                </c:pt>
                <c:pt idx="2355">
                  <c:v>45061</c:v>
                </c:pt>
                <c:pt idx="2356">
                  <c:v>45062</c:v>
                </c:pt>
                <c:pt idx="2357">
                  <c:v>45063</c:v>
                </c:pt>
                <c:pt idx="2358">
                  <c:v>45064</c:v>
                </c:pt>
                <c:pt idx="2359">
                  <c:v>45065</c:v>
                </c:pt>
                <c:pt idx="2360">
                  <c:v>45068</c:v>
                </c:pt>
                <c:pt idx="2361">
                  <c:v>45069</c:v>
                </c:pt>
                <c:pt idx="2362">
                  <c:v>45070</c:v>
                </c:pt>
                <c:pt idx="2363">
                  <c:v>45071</c:v>
                </c:pt>
                <c:pt idx="2364">
                  <c:v>45072</c:v>
                </c:pt>
                <c:pt idx="2365">
                  <c:v>45076</c:v>
                </c:pt>
                <c:pt idx="2366">
                  <c:v>45077</c:v>
                </c:pt>
                <c:pt idx="2367">
                  <c:v>45078</c:v>
                </c:pt>
                <c:pt idx="2368">
                  <c:v>45079</c:v>
                </c:pt>
                <c:pt idx="2369">
                  <c:v>45082</c:v>
                </c:pt>
                <c:pt idx="2370">
                  <c:v>45083</c:v>
                </c:pt>
                <c:pt idx="2371">
                  <c:v>45084</c:v>
                </c:pt>
                <c:pt idx="2372">
                  <c:v>45085</c:v>
                </c:pt>
                <c:pt idx="2373">
                  <c:v>45086</c:v>
                </c:pt>
                <c:pt idx="2374">
                  <c:v>45089</c:v>
                </c:pt>
                <c:pt idx="2375">
                  <c:v>45090</c:v>
                </c:pt>
                <c:pt idx="2376">
                  <c:v>45091</c:v>
                </c:pt>
                <c:pt idx="2377">
                  <c:v>45092</c:v>
                </c:pt>
                <c:pt idx="2378">
                  <c:v>45093</c:v>
                </c:pt>
                <c:pt idx="2379">
                  <c:v>45097</c:v>
                </c:pt>
                <c:pt idx="2380">
                  <c:v>45098</c:v>
                </c:pt>
                <c:pt idx="2381">
                  <c:v>45099</c:v>
                </c:pt>
                <c:pt idx="2382">
                  <c:v>45100</c:v>
                </c:pt>
                <c:pt idx="2383">
                  <c:v>45103</c:v>
                </c:pt>
                <c:pt idx="2384">
                  <c:v>45104</c:v>
                </c:pt>
                <c:pt idx="2385">
                  <c:v>45105</c:v>
                </c:pt>
                <c:pt idx="2386">
                  <c:v>45106</c:v>
                </c:pt>
                <c:pt idx="2387">
                  <c:v>45107</c:v>
                </c:pt>
                <c:pt idx="2388">
                  <c:v>45110</c:v>
                </c:pt>
                <c:pt idx="2389">
                  <c:v>45112</c:v>
                </c:pt>
                <c:pt idx="2390">
                  <c:v>45113</c:v>
                </c:pt>
                <c:pt idx="2391">
                  <c:v>45114</c:v>
                </c:pt>
                <c:pt idx="2392">
                  <c:v>45117</c:v>
                </c:pt>
                <c:pt idx="2393">
                  <c:v>45118</c:v>
                </c:pt>
                <c:pt idx="2394">
                  <c:v>45119</c:v>
                </c:pt>
                <c:pt idx="2395">
                  <c:v>45120</c:v>
                </c:pt>
                <c:pt idx="2396">
                  <c:v>45121</c:v>
                </c:pt>
                <c:pt idx="2397">
                  <c:v>45124</c:v>
                </c:pt>
                <c:pt idx="2398">
                  <c:v>45125</c:v>
                </c:pt>
                <c:pt idx="2399">
                  <c:v>45126</c:v>
                </c:pt>
                <c:pt idx="2400">
                  <c:v>45127</c:v>
                </c:pt>
                <c:pt idx="2401">
                  <c:v>45128</c:v>
                </c:pt>
                <c:pt idx="2402">
                  <c:v>45131</c:v>
                </c:pt>
                <c:pt idx="2403">
                  <c:v>45132</c:v>
                </c:pt>
                <c:pt idx="2404">
                  <c:v>45133</c:v>
                </c:pt>
                <c:pt idx="2405">
                  <c:v>45134</c:v>
                </c:pt>
                <c:pt idx="2406">
                  <c:v>45135</c:v>
                </c:pt>
                <c:pt idx="2407">
                  <c:v>45138</c:v>
                </c:pt>
                <c:pt idx="2408">
                  <c:v>45139</c:v>
                </c:pt>
                <c:pt idx="2409">
                  <c:v>45140</c:v>
                </c:pt>
                <c:pt idx="2410">
                  <c:v>45141</c:v>
                </c:pt>
                <c:pt idx="2411">
                  <c:v>45142</c:v>
                </c:pt>
                <c:pt idx="2412">
                  <c:v>45145</c:v>
                </c:pt>
                <c:pt idx="2413">
                  <c:v>45146</c:v>
                </c:pt>
                <c:pt idx="2414">
                  <c:v>45147</c:v>
                </c:pt>
                <c:pt idx="2415">
                  <c:v>45148</c:v>
                </c:pt>
                <c:pt idx="2416">
                  <c:v>45149</c:v>
                </c:pt>
                <c:pt idx="2417">
                  <c:v>45152</c:v>
                </c:pt>
                <c:pt idx="2418">
                  <c:v>45153</c:v>
                </c:pt>
                <c:pt idx="2419">
                  <c:v>45154</c:v>
                </c:pt>
                <c:pt idx="2420">
                  <c:v>45155</c:v>
                </c:pt>
                <c:pt idx="2421">
                  <c:v>45156</c:v>
                </c:pt>
                <c:pt idx="2422">
                  <c:v>45159</c:v>
                </c:pt>
                <c:pt idx="2423">
                  <c:v>45160</c:v>
                </c:pt>
                <c:pt idx="2424">
                  <c:v>45161</c:v>
                </c:pt>
                <c:pt idx="2425">
                  <c:v>45162</c:v>
                </c:pt>
                <c:pt idx="2426">
                  <c:v>45163</c:v>
                </c:pt>
                <c:pt idx="2427">
                  <c:v>45166</c:v>
                </c:pt>
                <c:pt idx="2428">
                  <c:v>45167</c:v>
                </c:pt>
                <c:pt idx="2429">
                  <c:v>45168</c:v>
                </c:pt>
                <c:pt idx="2430">
                  <c:v>45169</c:v>
                </c:pt>
                <c:pt idx="2431">
                  <c:v>45170</c:v>
                </c:pt>
                <c:pt idx="2432">
                  <c:v>45174</c:v>
                </c:pt>
                <c:pt idx="2433">
                  <c:v>45175</c:v>
                </c:pt>
                <c:pt idx="2434">
                  <c:v>45176</c:v>
                </c:pt>
                <c:pt idx="2435">
                  <c:v>45177</c:v>
                </c:pt>
                <c:pt idx="2436">
                  <c:v>45180</c:v>
                </c:pt>
                <c:pt idx="2437">
                  <c:v>45181</c:v>
                </c:pt>
                <c:pt idx="2438">
                  <c:v>45182</c:v>
                </c:pt>
                <c:pt idx="2439">
                  <c:v>45183</c:v>
                </c:pt>
                <c:pt idx="2440">
                  <c:v>45184</c:v>
                </c:pt>
                <c:pt idx="2441">
                  <c:v>45187</c:v>
                </c:pt>
                <c:pt idx="2442">
                  <c:v>45188</c:v>
                </c:pt>
                <c:pt idx="2443">
                  <c:v>45189</c:v>
                </c:pt>
                <c:pt idx="2444">
                  <c:v>45190</c:v>
                </c:pt>
                <c:pt idx="2445">
                  <c:v>45191</c:v>
                </c:pt>
                <c:pt idx="2446">
                  <c:v>45194</c:v>
                </c:pt>
                <c:pt idx="2447">
                  <c:v>45195</c:v>
                </c:pt>
                <c:pt idx="2448">
                  <c:v>45196</c:v>
                </c:pt>
                <c:pt idx="2449">
                  <c:v>45197</c:v>
                </c:pt>
                <c:pt idx="2450">
                  <c:v>45198</c:v>
                </c:pt>
                <c:pt idx="2451">
                  <c:v>45201</c:v>
                </c:pt>
                <c:pt idx="2452">
                  <c:v>45202</c:v>
                </c:pt>
                <c:pt idx="2453">
                  <c:v>45203</c:v>
                </c:pt>
                <c:pt idx="2454">
                  <c:v>45204</c:v>
                </c:pt>
                <c:pt idx="2455">
                  <c:v>45205</c:v>
                </c:pt>
                <c:pt idx="2456">
                  <c:v>45208</c:v>
                </c:pt>
                <c:pt idx="2457">
                  <c:v>45209</c:v>
                </c:pt>
                <c:pt idx="2458">
                  <c:v>45210</c:v>
                </c:pt>
                <c:pt idx="2459">
                  <c:v>45211</c:v>
                </c:pt>
                <c:pt idx="2460">
                  <c:v>45212</c:v>
                </c:pt>
                <c:pt idx="2461">
                  <c:v>45215</c:v>
                </c:pt>
                <c:pt idx="2462">
                  <c:v>45216</c:v>
                </c:pt>
                <c:pt idx="2463">
                  <c:v>45217</c:v>
                </c:pt>
                <c:pt idx="2464">
                  <c:v>45218</c:v>
                </c:pt>
                <c:pt idx="2465">
                  <c:v>45219</c:v>
                </c:pt>
                <c:pt idx="2466">
                  <c:v>45222</c:v>
                </c:pt>
                <c:pt idx="2467">
                  <c:v>45223</c:v>
                </c:pt>
                <c:pt idx="2468">
                  <c:v>45224</c:v>
                </c:pt>
                <c:pt idx="2469">
                  <c:v>45225</c:v>
                </c:pt>
                <c:pt idx="2470">
                  <c:v>45226</c:v>
                </c:pt>
                <c:pt idx="2471">
                  <c:v>45229</c:v>
                </c:pt>
                <c:pt idx="2472">
                  <c:v>45230</c:v>
                </c:pt>
                <c:pt idx="2473">
                  <c:v>45231</c:v>
                </c:pt>
                <c:pt idx="2474">
                  <c:v>45232</c:v>
                </c:pt>
                <c:pt idx="2475">
                  <c:v>45233</c:v>
                </c:pt>
                <c:pt idx="2476">
                  <c:v>45236</c:v>
                </c:pt>
                <c:pt idx="2477">
                  <c:v>45237</c:v>
                </c:pt>
                <c:pt idx="2478">
                  <c:v>45238</c:v>
                </c:pt>
                <c:pt idx="2479">
                  <c:v>45239</c:v>
                </c:pt>
                <c:pt idx="2480">
                  <c:v>45240</c:v>
                </c:pt>
                <c:pt idx="2481">
                  <c:v>45243</c:v>
                </c:pt>
                <c:pt idx="2482">
                  <c:v>45244</c:v>
                </c:pt>
                <c:pt idx="2483">
                  <c:v>45245</c:v>
                </c:pt>
                <c:pt idx="2484">
                  <c:v>45246</c:v>
                </c:pt>
                <c:pt idx="2485">
                  <c:v>45247</c:v>
                </c:pt>
                <c:pt idx="2486">
                  <c:v>45250</c:v>
                </c:pt>
                <c:pt idx="2487">
                  <c:v>45251</c:v>
                </c:pt>
                <c:pt idx="2488">
                  <c:v>45252</c:v>
                </c:pt>
                <c:pt idx="2489">
                  <c:v>45253</c:v>
                </c:pt>
                <c:pt idx="2490">
                  <c:v>45254</c:v>
                </c:pt>
                <c:pt idx="2491">
                  <c:v>45257</c:v>
                </c:pt>
                <c:pt idx="2492">
                  <c:v>45258</c:v>
                </c:pt>
                <c:pt idx="2493">
                  <c:v>45259</c:v>
                </c:pt>
                <c:pt idx="2494">
                  <c:v>45260</c:v>
                </c:pt>
                <c:pt idx="2495">
                  <c:v>45261</c:v>
                </c:pt>
                <c:pt idx="2496">
                  <c:v>45264</c:v>
                </c:pt>
                <c:pt idx="2497">
                  <c:v>45265</c:v>
                </c:pt>
                <c:pt idx="2498">
                  <c:v>45266</c:v>
                </c:pt>
                <c:pt idx="2499">
                  <c:v>45267</c:v>
                </c:pt>
                <c:pt idx="2500">
                  <c:v>45268</c:v>
                </c:pt>
                <c:pt idx="2501">
                  <c:v>45271</c:v>
                </c:pt>
                <c:pt idx="2502">
                  <c:v>45272</c:v>
                </c:pt>
                <c:pt idx="2503">
                  <c:v>45273</c:v>
                </c:pt>
                <c:pt idx="2504">
                  <c:v>45274</c:v>
                </c:pt>
                <c:pt idx="2505">
                  <c:v>45275</c:v>
                </c:pt>
                <c:pt idx="2506">
                  <c:v>45278</c:v>
                </c:pt>
                <c:pt idx="2507">
                  <c:v>45279</c:v>
                </c:pt>
                <c:pt idx="2508">
                  <c:v>45280</c:v>
                </c:pt>
                <c:pt idx="2509">
                  <c:v>45281</c:v>
                </c:pt>
                <c:pt idx="2510">
                  <c:v>45282</c:v>
                </c:pt>
                <c:pt idx="2511">
                  <c:v>45286</c:v>
                </c:pt>
                <c:pt idx="2512">
                  <c:v>45287</c:v>
                </c:pt>
                <c:pt idx="2513">
                  <c:v>45288</c:v>
                </c:pt>
                <c:pt idx="2514">
                  <c:v>45289</c:v>
                </c:pt>
                <c:pt idx="2515">
                  <c:v>45293</c:v>
                </c:pt>
                <c:pt idx="2516">
                  <c:v>45294</c:v>
                </c:pt>
                <c:pt idx="2517">
                  <c:v>45295</c:v>
                </c:pt>
                <c:pt idx="2518">
                  <c:v>45296</c:v>
                </c:pt>
                <c:pt idx="2519">
                  <c:v>45299</c:v>
                </c:pt>
                <c:pt idx="2520">
                  <c:v>45300</c:v>
                </c:pt>
                <c:pt idx="2521">
                  <c:v>45301</c:v>
                </c:pt>
                <c:pt idx="2522">
                  <c:v>45302</c:v>
                </c:pt>
                <c:pt idx="2523">
                  <c:v>45303</c:v>
                </c:pt>
                <c:pt idx="2524">
                  <c:v>45306</c:v>
                </c:pt>
                <c:pt idx="2525">
                  <c:v>45307</c:v>
                </c:pt>
                <c:pt idx="2526">
                  <c:v>45308</c:v>
                </c:pt>
                <c:pt idx="2527">
                  <c:v>45309</c:v>
                </c:pt>
                <c:pt idx="2528">
                  <c:v>45310</c:v>
                </c:pt>
                <c:pt idx="2529">
                  <c:v>45313</c:v>
                </c:pt>
                <c:pt idx="2530">
                  <c:v>45314</c:v>
                </c:pt>
                <c:pt idx="2531">
                  <c:v>45315</c:v>
                </c:pt>
                <c:pt idx="2532">
                  <c:v>45316</c:v>
                </c:pt>
                <c:pt idx="2533">
                  <c:v>45317</c:v>
                </c:pt>
                <c:pt idx="2534">
                  <c:v>45320</c:v>
                </c:pt>
                <c:pt idx="2535">
                  <c:v>45321</c:v>
                </c:pt>
                <c:pt idx="2536">
                  <c:v>45322</c:v>
                </c:pt>
                <c:pt idx="2537">
                  <c:v>45323</c:v>
                </c:pt>
                <c:pt idx="2538">
                  <c:v>45324</c:v>
                </c:pt>
                <c:pt idx="2539">
                  <c:v>45327</c:v>
                </c:pt>
                <c:pt idx="2540">
                  <c:v>45328</c:v>
                </c:pt>
                <c:pt idx="2541">
                  <c:v>45329</c:v>
                </c:pt>
                <c:pt idx="2542">
                  <c:v>45330</c:v>
                </c:pt>
                <c:pt idx="2543">
                  <c:v>45331</c:v>
                </c:pt>
                <c:pt idx="2544">
                  <c:v>45334</c:v>
                </c:pt>
                <c:pt idx="2545">
                  <c:v>45335</c:v>
                </c:pt>
                <c:pt idx="2546">
                  <c:v>45336</c:v>
                </c:pt>
                <c:pt idx="2547">
                  <c:v>45337</c:v>
                </c:pt>
                <c:pt idx="2548">
                  <c:v>45338</c:v>
                </c:pt>
                <c:pt idx="2549">
                  <c:v>45341</c:v>
                </c:pt>
                <c:pt idx="2550">
                  <c:v>45342</c:v>
                </c:pt>
                <c:pt idx="2551">
                  <c:v>45343</c:v>
                </c:pt>
                <c:pt idx="2552">
                  <c:v>45344</c:v>
                </c:pt>
                <c:pt idx="2553">
                  <c:v>45345</c:v>
                </c:pt>
                <c:pt idx="2554">
                  <c:v>45348</c:v>
                </c:pt>
                <c:pt idx="2555">
                  <c:v>45349</c:v>
                </c:pt>
                <c:pt idx="2556">
                  <c:v>45350</c:v>
                </c:pt>
                <c:pt idx="2557">
                  <c:v>45351</c:v>
                </c:pt>
                <c:pt idx="2558">
                  <c:v>45352</c:v>
                </c:pt>
                <c:pt idx="2559">
                  <c:v>45355</c:v>
                </c:pt>
                <c:pt idx="2560">
                  <c:v>45356</c:v>
                </c:pt>
                <c:pt idx="2561">
                  <c:v>45357</c:v>
                </c:pt>
                <c:pt idx="2562">
                  <c:v>45358</c:v>
                </c:pt>
                <c:pt idx="2563">
                  <c:v>45359</c:v>
                </c:pt>
                <c:pt idx="2564">
                  <c:v>45362</c:v>
                </c:pt>
                <c:pt idx="2565">
                  <c:v>45363</c:v>
                </c:pt>
                <c:pt idx="2566">
                  <c:v>45364</c:v>
                </c:pt>
                <c:pt idx="2567">
                  <c:v>45365</c:v>
                </c:pt>
                <c:pt idx="2568">
                  <c:v>45366</c:v>
                </c:pt>
                <c:pt idx="2569">
                  <c:v>45369</c:v>
                </c:pt>
                <c:pt idx="2570">
                  <c:v>45370</c:v>
                </c:pt>
                <c:pt idx="2571">
                  <c:v>45371</c:v>
                </c:pt>
                <c:pt idx="2572">
                  <c:v>45372</c:v>
                </c:pt>
                <c:pt idx="2573">
                  <c:v>45373</c:v>
                </c:pt>
                <c:pt idx="2574">
                  <c:v>45376</c:v>
                </c:pt>
                <c:pt idx="2575">
                  <c:v>45377</c:v>
                </c:pt>
                <c:pt idx="2576">
                  <c:v>45378</c:v>
                </c:pt>
                <c:pt idx="2577">
                  <c:v>45379</c:v>
                </c:pt>
                <c:pt idx="2578">
                  <c:v>45380</c:v>
                </c:pt>
                <c:pt idx="2579">
                  <c:v>45383</c:v>
                </c:pt>
                <c:pt idx="2580">
                  <c:v>45384</c:v>
                </c:pt>
                <c:pt idx="2581">
                  <c:v>45385</c:v>
                </c:pt>
                <c:pt idx="2582">
                  <c:v>45386</c:v>
                </c:pt>
                <c:pt idx="2583">
                  <c:v>45387</c:v>
                </c:pt>
                <c:pt idx="2584">
                  <c:v>45390</c:v>
                </c:pt>
                <c:pt idx="2585">
                  <c:v>45391</c:v>
                </c:pt>
                <c:pt idx="2586">
                  <c:v>45392</c:v>
                </c:pt>
                <c:pt idx="2587">
                  <c:v>45393</c:v>
                </c:pt>
                <c:pt idx="2588">
                  <c:v>45394</c:v>
                </c:pt>
                <c:pt idx="2589">
                  <c:v>45397</c:v>
                </c:pt>
                <c:pt idx="2590">
                  <c:v>45398</c:v>
                </c:pt>
                <c:pt idx="2591">
                  <c:v>45399</c:v>
                </c:pt>
                <c:pt idx="2592">
                  <c:v>45400</c:v>
                </c:pt>
                <c:pt idx="2593">
                  <c:v>45401</c:v>
                </c:pt>
                <c:pt idx="2594">
                  <c:v>45404</c:v>
                </c:pt>
                <c:pt idx="2595">
                  <c:v>45405</c:v>
                </c:pt>
                <c:pt idx="2596">
                  <c:v>45406</c:v>
                </c:pt>
                <c:pt idx="2597">
                  <c:v>45407</c:v>
                </c:pt>
                <c:pt idx="2598">
                  <c:v>45408</c:v>
                </c:pt>
                <c:pt idx="2599">
                  <c:v>45411</c:v>
                </c:pt>
                <c:pt idx="2600">
                  <c:v>45412</c:v>
                </c:pt>
                <c:pt idx="2601">
                  <c:v>45413</c:v>
                </c:pt>
                <c:pt idx="2602">
                  <c:v>45414</c:v>
                </c:pt>
                <c:pt idx="2603">
                  <c:v>45415</c:v>
                </c:pt>
                <c:pt idx="2604">
                  <c:v>45418</c:v>
                </c:pt>
                <c:pt idx="2605">
                  <c:v>45419</c:v>
                </c:pt>
                <c:pt idx="2606">
                  <c:v>45420</c:v>
                </c:pt>
                <c:pt idx="2607">
                  <c:v>45421</c:v>
                </c:pt>
                <c:pt idx="2608">
                  <c:v>45422</c:v>
                </c:pt>
                <c:pt idx="2609">
                  <c:v>45425</c:v>
                </c:pt>
                <c:pt idx="2610">
                  <c:v>45426</c:v>
                </c:pt>
                <c:pt idx="2611">
                  <c:v>45427</c:v>
                </c:pt>
                <c:pt idx="2612">
                  <c:v>45428</c:v>
                </c:pt>
                <c:pt idx="2613">
                  <c:v>45429</c:v>
                </c:pt>
                <c:pt idx="2614">
                  <c:v>45432</c:v>
                </c:pt>
                <c:pt idx="2615">
                  <c:v>45433</c:v>
                </c:pt>
                <c:pt idx="2616">
                  <c:v>45434</c:v>
                </c:pt>
                <c:pt idx="2617">
                  <c:v>45435</c:v>
                </c:pt>
                <c:pt idx="2618">
                  <c:v>45436</c:v>
                </c:pt>
                <c:pt idx="2619">
                  <c:v>45439</c:v>
                </c:pt>
                <c:pt idx="2620">
                  <c:v>45440</c:v>
                </c:pt>
                <c:pt idx="2621">
                  <c:v>45441</c:v>
                </c:pt>
                <c:pt idx="2622">
                  <c:v>45442</c:v>
                </c:pt>
                <c:pt idx="2623">
                  <c:v>45443</c:v>
                </c:pt>
                <c:pt idx="2624">
                  <c:v>45446</c:v>
                </c:pt>
                <c:pt idx="2625">
                  <c:v>45447</c:v>
                </c:pt>
                <c:pt idx="2626">
                  <c:v>45448</c:v>
                </c:pt>
                <c:pt idx="2627">
                  <c:v>45449</c:v>
                </c:pt>
                <c:pt idx="2628">
                  <c:v>45450</c:v>
                </c:pt>
                <c:pt idx="2629">
                  <c:v>45453</c:v>
                </c:pt>
                <c:pt idx="2630">
                  <c:v>45454</c:v>
                </c:pt>
                <c:pt idx="2631">
                  <c:v>45455</c:v>
                </c:pt>
                <c:pt idx="2632">
                  <c:v>45456</c:v>
                </c:pt>
                <c:pt idx="2633">
                  <c:v>45457</c:v>
                </c:pt>
                <c:pt idx="2634">
                  <c:v>45460</c:v>
                </c:pt>
                <c:pt idx="2635">
                  <c:v>45461</c:v>
                </c:pt>
                <c:pt idx="2636">
                  <c:v>45462</c:v>
                </c:pt>
                <c:pt idx="2637">
                  <c:v>45463</c:v>
                </c:pt>
                <c:pt idx="2638">
                  <c:v>45464</c:v>
                </c:pt>
                <c:pt idx="2639">
                  <c:v>45467</c:v>
                </c:pt>
                <c:pt idx="2640">
                  <c:v>45468</c:v>
                </c:pt>
                <c:pt idx="2641">
                  <c:v>45469</c:v>
                </c:pt>
                <c:pt idx="2642">
                  <c:v>45470</c:v>
                </c:pt>
                <c:pt idx="2643">
                  <c:v>45471</c:v>
                </c:pt>
                <c:pt idx="2644">
                  <c:v>45474</c:v>
                </c:pt>
                <c:pt idx="2645">
                  <c:v>45475</c:v>
                </c:pt>
                <c:pt idx="2646">
                  <c:v>45476</c:v>
                </c:pt>
                <c:pt idx="2647">
                  <c:v>45477</c:v>
                </c:pt>
                <c:pt idx="2648">
                  <c:v>45478</c:v>
                </c:pt>
                <c:pt idx="2649">
                  <c:v>45481</c:v>
                </c:pt>
                <c:pt idx="2650">
                  <c:v>45482</c:v>
                </c:pt>
                <c:pt idx="2651">
                  <c:v>45483</c:v>
                </c:pt>
                <c:pt idx="2652">
                  <c:v>45484</c:v>
                </c:pt>
                <c:pt idx="2653">
                  <c:v>45485</c:v>
                </c:pt>
                <c:pt idx="2654">
                  <c:v>45488</c:v>
                </c:pt>
                <c:pt idx="2655">
                  <c:v>45489</c:v>
                </c:pt>
                <c:pt idx="2656">
                  <c:v>45490</c:v>
                </c:pt>
                <c:pt idx="2657">
                  <c:v>45491</c:v>
                </c:pt>
                <c:pt idx="2658">
                  <c:v>45492</c:v>
                </c:pt>
                <c:pt idx="2659">
                  <c:v>45495</c:v>
                </c:pt>
                <c:pt idx="2660">
                  <c:v>45496</c:v>
                </c:pt>
                <c:pt idx="2661">
                  <c:v>45497</c:v>
                </c:pt>
                <c:pt idx="2662">
                  <c:v>45498</c:v>
                </c:pt>
                <c:pt idx="2663">
                  <c:v>45499</c:v>
                </c:pt>
                <c:pt idx="2664">
                  <c:v>45502</c:v>
                </c:pt>
                <c:pt idx="2665">
                  <c:v>45503</c:v>
                </c:pt>
                <c:pt idx="2666">
                  <c:v>45504</c:v>
                </c:pt>
                <c:pt idx="2667">
                  <c:v>45505</c:v>
                </c:pt>
                <c:pt idx="2668">
                  <c:v>45506</c:v>
                </c:pt>
                <c:pt idx="2669">
                  <c:v>45509</c:v>
                </c:pt>
                <c:pt idx="2670">
                  <c:v>45510</c:v>
                </c:pt>
                <c:pt idx="2671">
                  <c:v>45511</c:v>
                </c:pt>
                <c:pt idx="2672">
                  <c:v>45512</c:v>
                </c:pt>
                <c:pt idx="2673">
                  <c:v>45513</c:v>
                </c:pt>
                <c:pt idx="2674">
                  <c:v>45516</c:v>
                </c:pt>
                <c:pt idx="2675">
                  <c:v>45517</c:v>
                </c:pt>
                <c:pt idx="2676">
                  <c:v>45518</c:v>
                </c:pt>
                <c:pt idx="2677">
                  <c:v>45519</c:v>
                </c:pt>
                <c:pt idx="2678">
                  <c:v>45520</c:v>
                </c:pt>
                <c:pt idx="2679">
                  <c:v>45523</c:v>
                </c:pt>
                <c:pt idx="2680">
                  <c:v>45524</c:v>
                </c:pt>
                <c:pt idx="2681">
                  <c:v>45525</c:v>
                </c:pt>
                <c:pt idx="2682">
                  <c:v>45526</c:v>
                </c:pt>
                <c:pt idx="2683">
                  <c:v>45527</c:v>
                </c:pt>
                <c:pt idx="2684">
                  <c:v>45530</c:v>
                </c:pt>
                <c:pt idx="2685">
                  <c:v>45531</c:v>
                </c:pt>
                <c:pt idx="2686">
                  <c:v>45532</c:v>
                </c:pt>
                <c:pt idx="2687">
                  <c:v>45533</c:v>
                </c:pt>
                <c:pt idx="2688">
                  <c:v>45534</c:v>
                </c:pt>
                <c:pt idx="2689">
                  <c:v>45537</c:v>
                </c:pt>
                <c:pt idx="2690">
                  <c:v>45538</c:v>
                </c:pt>
                <c:pt idx="2691">
                  <c:v>45539</c:v>
                </c:pt>
                <c:pt idx="2692">
                  <c:v>45540</c:v>
                </c:pt>
                <c:pt idx="2693">
                  <c:v>45541</c:v>
                </c:pt>
                <c:pt idx="2694">
                  <c:v>45544</c:v>
                </c:pt>
                <c:pt idx="2695">
                  <c:v>45545</c:v>
                </c:pt>
                <c:pt idx="2696">
                  <c:v>45546</c:v>
                </c:pt>
                <c:pt idx="2697">
                  <c:v>45547</c:v>
                </c:pt>
                <c:pt idx="2698">
                  <c:v>45548</c:v>
                </c:pt>
                <c:pt idx="2699">
                  <c:v>45551</c:v>
                </c:pt>
                <c:pt idx="2700">
                  <c:v>45552</c:v>
                </c:pt>
                <c:pt idx="2701">
                  <c:v>45553</c:v>
                </c:pt>
                <c:pt idx="2702">
                  <c:v>45554</c:v>
                </c:pt>
                <c:pt idx="2703">
                  <c:v>45555</c:v>
                </c:pt>
                <c:pt idx="2704">
                  <c:v>45558</c:v>
                </c:pt>
                <c:pt idx="2705">
                  <c:v>45559</c:v>
                </c:pt>
                <c:pt idx="2706">
                  <c:v>45560</c:v>
                </c:pt>
                <c:pt idx="2707">
                  <c:v>45561</c:v>
                </c:pt>
                <c:pt idx="2708">
                  <c:v>45562</c:v>
                </c:pt>
                <c:pt idx="2709">
                  <c:v>45565</c:v>
                </c:pt>
                <c:pt idx="2710">
                  <c:v>45566</c:v>
                </c:pt>
                <c:pt idx="2711">
                  <c:v>45567</c:v>
                </c:pt>
                <c:pt idx="2712">
                  <c:v>45568</c:v>
                </c:pt>
                <c:pt idx="2713">
                  <c:v>45569</c:v>
                </c:pt>
                <c:pt idx="2714">
                  <c:v>45572</c:v>
                </c:pt>
                <c:pt idx="2715">
                  <c:v>45573</c:v>
                </c:pt>
                <c:pt idx="2716">
                  <c:v>45574</c:v>
                </c:pt>
                <c:pt idx="2717">
                  <c:v>45575</c:v>
                </c:pt>
                <c:pt idx="2718">
                  <c:v>45576</c:v>
                </c:pt>
                <c:pt idx="2719">
                  <c:v>45579</c:v>
                </c:pt>
                <c:pt idx="2720">
                  <c:v>45580</c:v>
                </c:pt>
                <c:pt idx="2721">
                  <c:v>45581</c:v>
                </c:pt>
                <c:pt idx="2722">
                  <c:v>45582</c:v>
                </c:pt>
                <c:pt idx="2723">
                  <c:v>45583</c:v>
                </c:pt>
                <c:pt idx="2724">
                  <c:v>45586</c:v>
                </c:pt>
                <c:pt idx="2725">
                  <c:v>45587</c:v>
                </c:pt>
                <c:pt idx="2726">
                  <c:v>45588</c:v>
                </c:pt>
                <c:pt idx="2727">
                  <c:v>45589</c:v>
                </c:pt>
                <c:pt idx="2728">
                  <c:v>45590</c:v>
                </c:pt>
                <c:pt idx="2729">
                  <c:v>45593</c:v>
                </c:pt>
                <c:pt idx="2730">
                  <c:v>45594</c:v>
                </c:pt>
                <c:pt idx="2731">
                  <c:v>45595</c:v>
                </c:pt>
                <c:pt idx="2732">
                  <c:v>45596</c:v>
                </c:pt>
                <c:pt idx="2733">
                  <c:v>45597</c:v>
                </c:pt>
                <c:pt idx="2734">
                  <c:v>45600</c:v>
                </c:pt>
                <c:pt idx="2735">
                  <c:v>45601</c:v>
                </c:pt>
                <c:pt idx="2736">
                  <c:v>45602</c:v>
                </c:pt>
                <c:pt idx="2737">
                  <c:v>45603</c:v>
                </c:pt>
                <c:pt idx="2738">
                  <c:v>45604</c:v>
                </c:pt>
                <c:pt idx="2739">
                  <c:v>45607</c:v>
                </c:pt>
                <c:pt idx="2740">
                  <c:v>45608</c:v>
                </c:pt>
                <c:pt idx="2741">
                  <c:v>45609</c:v>
                </c:pt>
                <c:pt idx="2742">
                  <c:v>45610</c:v>
                </c:pt>
                <c:pt idx="2743">
                  <c:v>45611</c:v>
                </c:pt>
                <c:pt idx="2744">
                  <c:v>45614</c:v>
                </c:pt>
                <c:pt idx="2745">
                  <c:v>45615</c:v>
                </c:pt>
                <c:pt idx="2746">
                  <c:v>45616</c:v>
                </c:pt>
                <c:pt idx="2747">
                  <c:v>45617</c:v>
                </c:pt>
                <c:pt idx="2748">
                  <c:v>45618</c:v>
                </c:pt>
                <c:pt idx="2749">
                  <c:v>45621</c:v>
                </c:pt>
                <c:pt idx="2750">
                  <c:v>45622</c:v>
                </c:pt>
                <c:pt idx="2751">
                  <c:v>45623</c:v>
                </c:pt>
                <c:pt idx="2752">
                  <c:v>45624</c:v>
                </c:pt>
                <c:pt idx="2753">
                  <c:v>45625</c:v>
                </c:pt>
                <c:pt idx="2754">
                  <c:v>45628</c:v>
                </c:pt>
                <c:pt idx="2755">
                  <c:v>45629</c:v>
                </c:pt>
                <c:pt idx="2756">
                  <c:v>45630</c:v>
                </c:pt>
                <c:pt idx="2757">
                  <c:v>45631</c:v>
                </c:pt>
                <c:pt idx="2758">
                  <c:v>45632</c:v>
                </c:pt>
                <c:pt idx="2759">
                  <c:v>45635</c:v>
                </c:pt>
                <c:pt idx="2760">
                  <c:v>45636</c:v>
                </c:pt>
                <c:pt idx="2761">
                  <c:v>45637</c:v>
                </c:pt>
                <c:pt idx="2762">
                  <c:v>45638</c:v>
                </c:pt>
                <c:pt idx="2763">
                  <c:v>45639</c:v>
                </c:pt>
                <c:pt idx="2764">
                  <c:v>45642</c:v>
                </c:pt>
                <c:pt idx="2765">
                  <c:v>45643</c:v>
                </c:pt>
                <c:pt idx="2766">
                  <c:v>45644</c:v>
                </c:pt>
                <c:pt idx="2767">
                  <c:v>45645</c:v>
                </c:pt>
                <c:pt idx="2768">
                  <c:v>45646</c:v>
                </c:pt>
                <c:pt idx="2769">
                  <c:v>45649</c:v>
                </c:pt>
                <c:pt idx="2770">
                  <c:v>45650</c:v>
                </c:pt>
                <c:pt idx="2771">
                  <c:v>45651</c:v>
                </c:pt>
                <c:pt idx="2772">
                  <c:v>45652</c:v>
                </c:pt>
                <c:pt idx="2773">
                  <c:v>45653</c:v>
                </c:pt>
                <c:pt idx="2774">
                  <c:v>45656</c:v>
                </c:pt>
                <c:pt idx="2775">
                  <c:v>45657</c:v>
                </c:pt>
                <c:pt idx="2776">
                  <c:v>45658</c:v>
                </c:pt>
                <c:pt idx="2777">
                  <c:v>45659</c:v>
                </c:pt>
                <c:pt idx="2778">
                  <c:v>45660</c:v>
                </c:pt>
                <c:pt idx="2779">
                  <c:v>45663</c:v>
                </c:pt>
                <c:pt idx="2780">
                  <c:v>45664</c:v>
                </c:pt>
                <c:pt idx="2781">
                  <c:v>45665</c:v>
                </c:pt>
                <c:pt idx="2782">
                  <c:v>45666</c:v>
                </c:pt>
                <c:pt idx="2783">
                  <c:v>45667</c:v>
                </c:pt>
                <c:pt idx="2784">
                  <c:v>45670</c:v>
                </c:pt>
                <c:pt idx="2785">
                  <c:v>45671</c:v>
                </c:pt>
                <c:pt idx="2786">
                  <c:v>45672</c:v>
                </c:pt>
                <c:pt idx="2787">
                  <c:v>45673</c:v>
                </c:pt>
                <c:pt idx="2788">
                  <c:v>45674</c:v>
                </c:pt>
                <c:pt idx="2789">
                  <c:v>45677</c:v>
                </c:pt>
                <c:pt idx="2790">
                  <c:v>45678</c:v>
                </c:pt>
                <c:pt idx="2791">
                  <c:v>45679</c:v>
                </c:pt>
                <c:pt idx="2792">
                  <c:v>45680</c:v>
                </c:pt>
                <c:pt idx="2793">
                  <c:v>45681</c:v>
                </c:pt>
                <c:pt idx="2794">
                  <c:v>45684</c:v>
                </c:pt>
                <c:pt idx="2795">
                  <c:v>45685</c:v>
                </c:pt>
                <c:pt idx="2796">
                  <c:v>45686</c:v>
                </c:pt>
                <c:pt idx="2797">
                  <c:v>45687</c:v>
                </c:pt>
                <c:pt idx="2798">
                  <c:v>45688</c:v>
                </c:pt>
                <c:pt idx="2799">
                  <c:v>45691</c:v>
                </c:pt>
                <c:pt idx="2800">
                  <c:v>45692</c:v>
                </c:pt>
                <c:pt idx="2801">
                  <c:v>45693</c:v>
                </c:pt>
                <c:pt idx="2802">
                  <c:v>45694</c:v>
                </c:pt>
                <c:pt idx="2803">
                  <c:v>45695</c:v>
                </c:pt>
                <c:pt idx="2804">
                  <c:v>45698</c:v>
                </c:pt>
                <c:pt idx="2805">
                  <c:v>45699</c:v>
                </c:pt>
                <c:pt idx="2806">
                  <c:v>45700</c:v>
                </c:pt>
                <c:pt idx="2807">
                  <c:v>45701</c:v>
                </c:pt>
                <c:pt idx="2808">
                  <c:v>45702</c:v>
                </c:pt>
                <c:pt idx="2809">
                  <c:v>45705</c:v>
                </c:pt>
                <c:pt idx="2810">
                  <c:v>45706</c:v>
                </c:pt>
                <c:pt idx="2811">
                  <c:v>45707</c:v>
                </c:pt>
                <c:pt idx="2812">
                  <c:v>45708</c:v>
                </c:pt>
                <c:pt idx="2813">
                  <c:v>45709</c:v>
                </c:pt>
                <c:pt idx="2814">
                  <c:v>45712</c:v>
                </c:pt>
                <c:pt idx="2815">
                  <c:v>45713</c:v>
                </c:pt>
                <c:pt idx="2816">
                  <c:v>45714</c:v>
                </c:pt>
                <c:pt idx="2817">
                  <c:v>45715</c:v>
                </c:pt>
                <c:pt idx="2818">
                  <c:v>45716</c:v>
                </c:pt>
                <c:pt idx="2819">
                  <c:v>45719</c:v>
                </c:pt>
                <c:pt idx="2820">
                  <c:v>45720</c:v>
                </c:pt>
                <c:pt idx="2821">
                  <c:v>45721</c:v>
                </c:pt>
                <c:pt idx="2822">
                  <c:v>45722</c:v>
                </c:pt>
                <c:pt idx="2823">
                  <c:v>45723</c:v>
                </c:pt>
                <c:pt idx="2824">
                  <c:v>45726</c:v>
                </c:pt>
                <c:pt idx="2825">
                  <c:v>45727</c:v>
                </c:pt>
                <c:pt idx="2826">
                  <c:v>45728</c:v>
                </c:pt>
                <c:pt idx="2827">
                  <c:v>45729</c:v>
                </c:pt>
                <c:pt idx="2828">
                  <c:v>45730</c:v>
                </c:pt>
                <c:pt idx="2829">
                  <c:v>45733</c:v>
                </c:pt>
                <c:pt idx="2830">
                  <c:v>45734</c:v>
                </c:pt>
                <c:pt idx="2831">
                  <c:v>45735</c:v>
                </c:pt>
                <c:pt idx="2832">
                  <c:v>45736</c:v>
                </c:pt>
                <c:pt idx="2833">
                  <c:v>45737</c:v>
                </c:pt>
                <c:pt idx="2834">
                  <c:v>45740</c:v>
                </c:pt>
                <c:pt idx="2835">
                  <c:v>45741</c:v>
                </c:pt>
                <c:pt idx="2836">
                  <c:v>45742</c:v>
                </c:pt>
                <c:pt idx="2837">
                  <c:v>45743</c:v>
                </c:pt>
                <c:pt idx="2838">
                  <c:v>45744</c:v>
                </c:pt>
                <c:pt idx="2839">
                  <c:v>45747</c:v>
                </c:pt>
                <c:pt idx="2840">
                  <c:v>45748</c:v>
                </c:pt>
                <c:pt idx="2841">
                  <c:v>45749</c:v>
                </c:pt>
                <c:pt idx="2842">
                  <c:v>45750</c:v>
                </c:pt>
                <c:pt idx="2843">
                  <c:v>45751</c:v>
                </c:pt>
                <c:pt idx="2844">
                  <c:v>45754</c:v>
                </c:pt>
                <c:pt idx="2845">
                  <c:v>45755</c:v>
                </c:pt>
                <c:pt idx="2846">
                  <c:v>45756</c:v>
                </c:pt>
                <c:pt idx="2847">
                  <c:v>45757</c:v>
                </c:pt>
                <c:pt idx="2848">
                  <c:v>45758</c:v>
                </c:pt>
                <c:pt idx="2849">
                  <c:v>45761</c:v>
                </c:pt>
                <c:pt idx="2850">
                  <c:v>45762</c:v>
                </c:pt>
                <c:pt idx="2851">
                  <c:v>45763</c:v>
                </c:pt>
                <c:pt idx="2852">
                  <c:v>45764</c:v>
                </c:pt>
                <c:pt idx="2853">
                  <c:v>45765</c:v>
                </c:pt>
                <c:pt idx="2854">
                  <c:v>45768</c:v>
                </c:pt>
                <c:pt idx="2855">
                  <c:v>45769</c:v>
                </c:pt>
                <c:pt idx="2856">
                  <c:v>45770</c:v>
                </c:pt>
                <c:pt idx="2857">
                  <c:v>45771</c:v>
                </c:pt>
                <c:pt idx="2858">
                  <c:v>45772</c:v>
                </c:pt>
                <c:pt idx="2859">
                  <c:v>45775</c:v>
                </c:pt>
                <c:pt idx="2860">
                  <c:v>45776</c:v>
                </c:pt>
                <c:pt idx="2861">
                  <c:v>45777</c:v>
                </c:pt>
                <c:pt idx="2862">
                  <c:v>45778</c:v>
                </c:pt>
                <c:pt idx="2863">
                  <c:v>45779</c:v>
                </c:pt>
                <c:pt idx="2864">
                  <c:v>45782</c:v>
                </c:pt>
                <c:pt idx="2865">
                  <c:v>45783</c:v>
                </c:pt>
                <c:pt idx="2866">
                  <c:v>45784</c:v>
                </c:pt>
                <c:pt idx="2867">
                  <c:v>45785</c:v>
                </c:pt>
                <c:pt idx="2868">
                  <c:v>45786</c:v>
                </c:pt>
                <c:pt idx="2869">
                  <c:v>45789</c:v>
                </c:pt>
                <c:pt idx="2870">
                  <c:v>45790</c:v>
                </c:pt>
                <c:pt idx="2871">
                  <c:v>45791</c:v>
                </c:pt>
                <c:pt idx="2872">
                  <c:v>45792</c:v>
                </c:pt>
                <c:pt idx="2873">
                  <c:v>45793</c:v>
                </c:pt>
                <c:pt idx="2874">
                  <c:v>45796</c:v>
                </c:pt>
                <c:pt idx="2875">
                  <c:v>45797</c:v>
                </c:pt>
                <c:pt idx="2876">
                  <c:v>45798</c:v>
                </c:pt>
                <c:pt idx="2877">
                  <c:v>45799</c:v>
                </c:pt>
                <c:pt idx="2878">
                  <c:v>45800</c:v>
                </c:pt>
                <c:pt idx="2879">
                  <c:v>45803</c:v>
                </c:pt>
                <c:pt idx="2880">
                  <c:v>45804</c:v>
                </c:pt>
                <c:pt idx="2881">
                  <c:v>45805</c:v>
                </c:pt>
                <c:pt idx="2882">
                  <c:v>45806</c:v>
                </c:pt>
                <c:pt idx="2883">
                  <c:v>45807</c:v>
                </c:pt>
                <c:pt idx="2884">
                  <c:v>45810</c:v>
                </c:pt>
                <c:pt idx="2885">
                  <c:v>45811</c:v>
                </c:pt>
                <c:pt idx="2886">
                  <c:v>45812</c:v>
                </c:pt>
                <c:pt idx="2887">
                  <c:v>45813</c:v>
                </c:pt>
                <c:pt idx="2888">
                  <c:v>45814</c:v>
                </c:pt>
                <c:pt idx="2889">
                  <c:v>45817</c:v>
                </c:pt>
                <c:pt idx="2890">
                  <c:v>45818</c:v>
                </c:pt>
                <c:pt idx="2891">
                  <c:v>45819</c:v>
                </c:pt>
                <c:pt idx="2892">
                  <c:v>45820</c:v>
                </c:pt>
                <c:pt idx="2893">
                  <c:v>45821</c:v>
                </c:pt>
                <c:pt idx="2894">
                  <c:v>45824</c:v>
                </c:pt>
                <c:pt idx="2895">
                  <c:v>45825</c:v>
                </c:pt>
                <c:pt idx="2896">
                  <c:v>45826</c:v>
                </c:pt>
                <c:pt idx="2897">
                  <c:v>45827</c:v>
                </c:pt>
                <c:pt idx="2898">
                  <c:v>45828</c:v>
                </c:pt>
                <c:pt idx="2899">
                  <c:v>45831</c:v>
                </c:pt>
                <c:pt idx="2900">
                  <c:v>45832</c:v>
                </c:pt>
                <c:pt idx="2901">
                  <c:v>45833</c:v>
                </c:pt>
                <c:pt idx="2902">
                  <c:v>45834</c:v>
                </c:pt>
                <c:pt idx="2903">
                  <c:v>45835</c:v>
                </c:pt>
                <c:pt idx="2904">
                  <c:v>45838</c:v>
                </c:pt>
                <c:pt idx="2905">
                  <c:v>45839</c:v>
                </c:pt>
                <c:pt idx="2906">
                  <c:v>45840</c:v>
                </c:pt>
                <c:pt idx="2907">
                  <c:v>45841</c:v>
                </c:pt>
                <c:pt idx="2908">
                  <c:v>45842</c:v>
                </c:pt>
                <c:pt idx="2909">
                  <c:v>45845</c:v>
                </c:pt>
                <c:pt idx="2910">
                  <c:v>45846</c:v>
                </c:pt>
                <c:pt idx="2911">
                  <c:v>45847</c:v>
                </c:pt>
                <c:pt idx="2912">
                  <c:v>45848</c:v>
                </c:pt>
                <c:pt idx="2913">
                  <c:v>45849</c:v>
                </c:pt>
                <c:pt idx="2914">
                  <c:v>45852</c:v>
                </c:pt>
                <c:pt idx="2915">
                  <c:v>45853</c:v>
                </c:pt>
                <c:pt idx="2916">
                  <c:v>45854</c:v>
                </c:pt>
                <c:pt idx="2917">
                  <c:v>45855</c:v>
                </c:pt>
                <c:pt idx="2918">
                  <c:v>45856</c:v>
                </c:pt>
                <c:pt idx="2919">
                  <c:v>45859</c:v>
                </c:pt>
                <c:pt idx="2920">
                  <c:v>45860</c:v>
                </c:pt>
                <c:pt idx="2921">
                  <c:v>45861</c:v>
                </c:pt>
                <c:pt idx="2922">
                  <c:v>45862</c:v>
                </c:pt>
                <c:pt idx="2923">
                  <c:v>45863</c:v>
                </c:pt>
                <c:pt idx="2924">
                  <c:v>45866</c:v>
                </c:pt>
                <c:pt idx="2925">
                  <c:v>45867</c:v>
                </c:pt>
                <c:pt idx="2926">
                  <c:v>45868</c:v>
                </c:pt>
                <c:pt idx="2927">
                  <c:v>45869</c:v>
                </c:pt>
                <c:pt idx="2928">
                  <c:v>45870</c:v>
                </c:pt>
                <c:pt idx="2929">
                  <c:v>45873</c:v>
                </c:pt>
                <c:pt idx="2930">
                  <c:v>45874</c:v>
                </c:pt>
                <c:pt idx="2931">
                  <c:v>45875</c:v>
                </c:pt>
                <c:pt idx="2932">
                  <c:v>45876</c:v>
                </c:pt>
                <c:pt idx="2933">
                  <c:v>45877</c:v>
                </c:pt>
                <c:pt idx="2934">
                  <c:v>45880</c:v>
                </c:pt>
                <c:pt idx="2935">
                  <c:v>45881</c:v>
                </c:pt>
                <c:pt idx="2936">
                  <c:v>45882</c:v>
                </c:pt>
                <c:pt idx="2937">
                  <c:v>45883</c:v>
                </c:pt>
                <c:pt idx="2938">
                  <c:v>45884</c:v>
                </c:pt>
                <c:pt idx="2939">
                  <c:v>45887</c:v>
                </c:pt>
                <c:pt idx="2940">
                  <c:v>45888</c:v>
                </c:pt>
                <c:pt idx="2941">
                  <c:v>45889</c:v>
                </c:pt>
                <c:pt idx="2942">
                  <c:v>45890</c:v>
                </c:pt>
                <c:pt idx="2943">
                  <c:v>45891</c:v>
                </c:pt>
                <c:pt idx="2944">
                  <c:v>45894</c:v>
                </c:pt>
                <c:pt idx="2945">
                  <c:v>45895</c:v>
                </c:pt>
                <c:pt idx="2946">
                  <c:v>45896</c:v>
                </c:pt>
                <c:pt idx="2947">
                  <c:v>45897</c:v>
                </c:pt>
                <c:pt idx="2948">
                  <c:v>45898</c:v>
                </c:pt>
                <c:pt idx="2949">
                  <c:v>45901</c:v>
                </c:pt>
                <c:pt idx="2950">
                  <c:v>45902</c:v>
                </c:pt>
                <c:pt idx="2951">
                  <c:v>45903</c:v>
                </c:pt>
                <c:pt idx="2952">
                  <c:v>45904</c:v>
                </c:pt>
                <c:pt idx="2953">
                  <c:v>45905</c:v>
                </c:pt>
                <c:pt idx="2954">
                  <c:v>45908</c:v>
                </c:pt>
                <c:pt idx="2955">
                  <c:v>45909</c:v>
                </c:pt>
                <c:pt idx="2956">
                  <c:v>45910</c:v>
                </c:pt>
                <c:pt idx="2957">
                  <c:v>45911</c:v>
                </c:pt>
                <c:pt idx="2958">
                  <c:v>45912</c:v>
                </c:pt>
                <c:pt idx="2959">
                  <c:v>45915</c:v>
                </c:pt>
                <c:pt idx="2960">
                  <c:v>45916</c:v>
                </c:pt>
                <c:pt idx="2961">
                  <c:v>45917</c:v>
                </c:pt>
                <c:pt idx="2962">
                  <c:v>45918</c:v>
                </c:pt>
                <c:pt idx="2963">
                  <c:v>45919</c:v>
                </c:pt>
                <c:pt idx="2964">
                  <c:v>45922</c:v>
                </c:pt>
                <c:pt idx="2965">
                  <c:v>45923</c:v>
                </c:pt>
                <c:pt idx="2966">
                  <c:v>45924</c:v>
                </c:pt>
                <c:pt idx="2967">
                  <c:v>45925</c:v>
                </c:pt>
                <c:pt idx="2968">
                  <c:v>45926</c:v>
                </c:pt>
                <c:pt idx="2969">
                  <c:v>45929</c:v>
                </c:pt>
                <c:pt idx="2970">
                  <c:v>45930</c:v>
                </c:pt>
                <c:pt idx="2971">
                  <c:v>45931</c:v>
                </c:pt>
                <c:pt idx="2972">
                  <c:v>45932</c:v>
                </c:pt>
                <c:pt idx="2973">
                  <c:v>45933</c:v>
                </c:pt>
                <c:pt idx="2974">
                  <c:v>45936</c:v>
                </c:pt>
                <c:pt idx="2975">
                  <c:v>45937</c:v>
                </c:pt>
                <c:pt idx="2976">
                  <c:v>45938</c:v>
                </c:pt>
                <c:pt idx="2977">
                  <c:v>45939</c:v>
                </c:pt>
                <c:pt idx="2978">
                  <c:v>45940</c:v>
                </c:pt>
                <c:pt idx="2979">
                  <c:v>45943</c:v>
                </c:pt>
                <c:pt idx="2980">
                  <c:v>45944</c:v>
                </c:pt>
                <c:pt idx="2981">
                  <c:v>45945</c:v>
                </c:pt>
                <c:pt idx="2982">
                  <c:v>45946</c:v>
                </c:pt>
                <c:pt idx="2983">
                  <c:v>45947</c:v>
                </c:pt>
                <c:pt idx="2984">
                  <c:v>45950</c:v>
                </c:pt>
                <c:pt idx="2985">
                  <c:v>45951</c:v>
                </c:pt>
                <c:pt idx="2986">
                  <c:v>45952</c:v>
                </c:pt>
                <c:pt idx="2987">
                  <c:v>45953</c:v>
                </c:pt>
                <c:pt idx="2988">
                  <c:v>45954</c:v>
                </c:pt>
                <c:pt idx="2989">
                  <c:v>45957</c:v>
                </c:pt>
                <c:pt idx="2990">
                  <c:v>45958</c:v>
                </c:pt>
                <c:pt idx="2991">
                  <c:v>45959</c:v>
                </c:pt>
                <c:pt idx="2992">
                  <c:v>45960</c:v>
                </c:pt>
                <c:pt idx="2993">
                  <c:v>45961</c:v>
                </c:pt>
                <c:pt idx="2994">
                  <c:v>45964</c:v>
                </c:pt>
                <c:pt idx="2995">
                  <c:v>45965</c:v>
                </c:pt>
                <c:pt idx="2996">
                  <c:v>45966</c:v>
                </c:pt>
                <c:pt idx="2997">
                  <c:v>45967</c:v>
                </c:pt>
                <c:pt idx="2998">
                  <c:v>45968</c:v>
                </c:pt>
                <c:pt idx="2999">
                  <c:v>45971</c:v>
                </c:pt>
                <c:pt idx="3000">
                  <c:v>45972</c:v>
                </c:pt>
                <c:pt idx="3001">
                  <c:v>45973</c:v>
                </c:pt>
                <c:pt idx="3002">
                  <c:v>45974</c:v>
                </c:pt>
                <c:pt idx="3003">
                  <c:v>45975</c:v>
                </c:pt>
                <c:pt idx="3004">
                  <c:v>45978</c:v>
                </c:pt>
                <c:pt idx="3005">
                  <c:v>45979</c:v>
                </c:pt>
                <c:pt idx="3006">
                  <c:v>45980</c:v>
                </c:pt>
                <c:pt idx="3007">
                  <c:v>45981</c:v>
                </c:pt>
                <c:pt idx="3008">
                  <c:v>45982</c:v>
                </c:pt>
                <c:pt idx="3009">
                  <c:v>45985</c:v>
                </c:pt>
                <c:pt idx="3010">
                  <c:v>45986</c:v>
                </c:pt>
                <c:pt idx="3011">
                  <c:v>45987</c:v>
                </c:pt>
                <c:pt idx="3012">
                  <c:v>45988</c:v>
                </c:pt>
                <c:pt idx="3013">
                  <c:v>45989</c:v>
                </c:pt>
                <c:pt idx="3014">
                  <c:v>45992</c:v>
                </c:pt>
              </c:numCache>
            </c:numRef>
          </c:cat>
          <c:val>
            <c:numRef>
              <c:f>Approach3!$E$4:$E$3018</c:f>
              <c:numCache>
                <c:formatCode>General</c:formatCode>
                <c:ptCount val="3015"/>
                <c:pt idx="0">
                  <c:v>95.44</c:v>
                </c:pt>
                <c:pt idx="1">
                  <c:v>93.96</c:v>
                </c:pt>
                <c:pt idx="2">
                  <c:v>93.43</c:v>
                </c:pt>
                <c:pt idx="3">
                  <c:v>93.67</c:v>
                </c:pt>
                <c:pt idx="4">
                  <c:v>92.33</c:v>
                </c:pt>
                <c:pt idx="5">
                  <c:v>91.66</c:v>
                </c:pt>
                <c:pt idx="6">
                  <c:v>92.72</c:v>
                </c:pt>
                <c:pt idx="7">
                  <c:v>91.8</c:v>
                </c:pt>
                <c:pt idx="8">
                  <c:v>92.59</c:v>
                </c:pt>
                <c:pt idx="9">
                  <c:v>94.17</c:v>
                </c:pt>
                <c:pt idx="10">
                  <c:v>93.96</c:v>
                </c:pt>
                <c:pt idx="11">
                  <c:v>94.37</c:v>
                </c:pt>
                <c:pt idx="12">
                  <c:v>94.99</c:v>
                </c:pt>
                <c:pt idx="13">
                  <c:v>96.73</c:v>
                </c:pt>
                <c:pt idx="14">
                  <c:v>97.32</c:v>
                </c:pt>
                <c:pt idx="15">
                  <c:v>96.64</c:v>
                </c:pt>
                <c:pt idx="16">
                  <c:v>95.72</c:v>
                </c:pt>
                <c:pt idx="17">
                  <c:v>97.41</c:v>
                </c:pt>
                <c:pt idx="18">
                  <c:v>97.36</c:v>
                </c:pt>
                <c:pt idx="19">
                  <c:v>98.23</c:v>
                </c:pt>
                <c:pt idx="20">
                  <c:v>97.49</c:v>
                </c:pt>
                <c:pt idx="21">
                  <c:v>96.43</c:v>
                </c:pt>
                <c:pt idx="22">
                  <c:v>97.19</c:v>
                </c:pt>
                <c:pt idx="23">
                  <c:v>97.38</c:v>
                </c:pt>
                <c:pt idx="24">
                  <c:v>97.84</c:v>
                </c:pt>
                <c:pt idx="25">
                  <c:v>99.88</c:v>
                </c:pt>
                <c:pt idx="26">
                  <c:v>100.06</c:v>
                </c:pt>
                <c:pt idx="27">
                  <c:v>99.94</c:v>
                </c:pt>
                <c:pt idx="28">
                  <c:v>100.37</c:v>
                </c:pt>
                <c:pt idx="29">
                  <c:v>100.35</c:v>
                </c:pt>
                <c:pt idx="30">
                  <c:v>100.3</c:v>
                </c:pt>
                <c:pt idx="31">
                  <c:v>102.43</c:v>
                </c:pt>
                <c:pt idx="32">
                  <c:v>103.31</c:v>
                </c:pt>
                <c:pt idx="33">
                  <c:v>102.92</c:v>
                </c:pt>
                <c:pt idx="34">
                  <c:v>102.2</c:v>
                </c:pt>
                <c:pt idx="35">
                  <c:v>102.82</c:v>
                </c:pt>
                <c:pt idx="36">
                  <c:v>101.83</c:v>
                </c:pt>
                <c:pt idx="37">
                  <c:v>102.59</c:v>
                </c:pt>
                <c:pt idx="38">
                  <c:v>102.4</c:v>
                </c:pt>
                <c:pt idx="39">
                  <c:v>102.59</c:v>
                </c:pt>
                <c:pt idx="40">
                  <c:v>104.92</c:v>
                </c:pt>
                <c:pt idx="41">
                  <c:v>103.33</c:v>
                </c:pt>
                <c:pt idx="42">
                  <c:v>101.45</c:v>
                </c:pt>
                <c:pt idx="43">
                  <c:v>101.56</c:v>
                </c:pt>
                <c:pt idx="44">
                  <c:v>102.58</c:v>
                </c:pt>
                <c:pt idx="45">
                  <c:v>101.12</c:v>
                </c:pt>
                <c:pt idx="46">
                  <c:v>100.03</c:v>
                </c:pt>
                <c:pt idx="47">
                  <c:v>97.99</c:v>
                </c:pt>
                <c:pt idx="48">
                  <c:v>98.2</c:v>
                </c:pt>
                <c:pt idx="49">
                  <c:v>98.89</c:v>
                </c:pt>
                <c:pt idx="50">
                  <c:v>98.08</c:v>
                </c:pt>
                <c:pt idx="51">
                  <c:v>99.7</c:v>
                </c:pt>
                <c:pt idx="52">
                  <c:v>100.37</c:v>
                </c:pt>
                <c:pt idx="53">
                  <c:v>99.43</c:v>
                </c:pt>
                <c:pt idx="54">
                  <c:v>99.46</c:v>
                </c:pt>
                <c:pt idx="55">
                  <c:v>99.6</c:v>
                </c:pt>
                <c:pt idx="56">
                  <c:v>99.19</c:v>
                </c:pt>
                <c:pt idx="57">
                  <c:v>100.26</c:v>
                </c:pt>
                <c:pt idx="58">
                  <c:v>101.28</c:v>
                </c:pt>
                <c:pt idx="59">
                  <c:v>101.67</c:v>
                </c:pt>
                <c:pt idx="60">
                  <c:v>101.58</c:v>
                </c:pt>
                <c:pt idx="61">
                  <c:v>99.74</c:v>
                </c:pt>
                <c:pt idx="62">
                  <c:v>99.62</c:v>
                </c:pt>
                <c:pt idx="63">
                  <c:v>100.29</c:v>
                </c:pt>
                <c:pt idx="64">
                  <c:v>101.14</c:v>
                </c:pt>
                <c:pt idx="65">
                  <c:v>100.44</c:v>
                </c:pt>
                <c:pt idx="66">
                  <c:v>102.56</c:v>
                </c:pt>
                <c:pt idx="67">
                  <c:v>103.6</c:v>
                </c:pt>
                <c:pt idx="68">
                  <c:v>103.4</c:v>
                </c:pt>
                <c:pt idx="69">
                  <c:v>103.74</c:v>
                </c:pt>
                <c:pt idx="70">
                  <c:v>104.05</c:v>
                </c:pt>
                <c:pt idx="71">
                  <c:v>103.75</c:v>
                </c:pt>
                <c:pt idx="72">
                  <c:v>103.76</c:v>
                </c:pt>
                <c:pt idx="73">
                  <c:v>104.3</c:v>
                </c:pt>
                <c:pt idx="74">
                  <c:v>104.37</c:v>
                </c:pt>
                <c:pt idx="75">
                  <c:v>102.13</c:v>
                </c:pt>
                <c:pt idx="76">
                  <c:v>101.44</c:v>
                </c:pt>
                <c:pt idx="77">
                  <c:v>101.94</c:v>
                </c:pt>
                <c:pt idx="78">
                  <c:v>100.6</c:v>
                </c:pt>
                <c:pt idx="79">
                  <c:v>100.84</c:v>
                </c:pt>
                <c:pt idx="80">
                  <c:v>101.28</c:v>
                </c:pt>
                <c:pt idx="81">
                  <c:v>99.74</c:v>
                </c:pt>
                <c:pt idx="82">
                  <c:v>99.42</c:v>
                </c:pt>
                <c:pt idx="83">
                  <c:v>99.76</c:v>
                </c:pt>
                <c:pt idx="84">
                  <c:v>99.48</c:v>
                </c:pt>
                <c:pt idx="85">
                  <c:v>99.5</c:v>
                </c:pt>
                <c:pt idx="86">
                  <c:v>100.77</c:v>
                </c:pt>
                <c:pt idx="87">
                  <c:v>100.26</c:v>
                </c:pt>
                <c:pt idx="88">
                  <c:v>99.99</c:v>
                </c:pt>
                <c:pt idx="89">
                  <c:v>100.59</c:v>
                </c:pt>
                <c:pt idx="90">
                  <c:v>101.7</c:v>
                </c:pt>
                <c:pt idx="91">
                  <c:v>102.37</c:v>
                </c:pt>
                <c:pt idx="92">
                  <c:v>101.5</c:v>
                </c:pt>
                <c:pt idx="93">
                  <c:v>102.02</c:v>
                </c:pt>
                <c:pt idx="94">
                  <c:v>102.61</c:v>
                </c:pt>
                <c:pt idx="95">
                  <c:v>102.44</c:v>
                </c:pt>
                <c:pt idx="96">
                  <c:v>104.07</c:v>
                </c:pt>
                <c:pt idx="97">
                  <c:v>103.74</c:v>
                </c:pt>
                <c:pt idx="98">
                  <c:v>104.35</c:v>
                </c:pt>
                <c:pt idx="99">
                  <c:v>104.11</c:v>
                </c:pt>
                <c:pt idx="100">
                  <c:v>102.72</c:v>
                </c:pt>
                <c:pt idx="101">
                  <c:v>103.58</c:v>
                </c:pt>
                <c:pt idx="102">
                  <c:v>102.71</c:v>
                </c:pt>
                <c:pt idx="103">
                  <c:v>102.47</c:v>
                </c:pt>
                <c:pt idx="104">
                  <c:v>102.66</c:v>
                </c:pt>
                <c:pt idx="105">
                  <c:v>102.64</c:v>
                </c:pt>
                <c:pt idx="106">
                  <c:v>102.48</c:v>
                </c:pt>
                <c:pt idx="107">
                  <c:v>102.66</c:v>
                </c:pt>
                <c:pt idx="108">
                  <c:v>104.41</c:v>
                </c:pt>
                <c:pt idx="109">
                  <c:v>104.35</c:v>
                </c:pt>
                <c:pt idx="110">
                  <c:v>104.4</c:v>
                </c:pt>
                <c:pt idx="111">
                  <c:v>106.53</c:v>
                </c:pt>
                <c:pt idx="112">
                  <c:v>106.91</c:v>
                </c:pt>
                <c:pt idx="113">
                  <c:v>106.9</c:v>
                </c:pt>
                <c:pt idx="114">
                  <c:v>106.36</c:v>
                </c:pt>
                <c:pt idx="115">
                  <c:v>105.97</c:v>
                </c:pt>
                <c:pt idx="116">
                  <c:v>106.43</c:v>
                </c:pt>
                <c:pt idx="117">
                  <c:v>107.26</c:v>
                </c:pt>
                <c:pt idx="118">
                  <c:v>106.17</c:v>
                </c:pt>
                <c:pt idx="119">
                  <c:v>106.03</c:v>
                </c:pt>
                <c:pt idx="120">
                  <c:v>106.5</c:v>
                </c:pt>
                <c:pt idx="121">
                  <c:v>105.84</c:v>
                </c:pt>
                <c:pt idx="122">
                  <c:v>105.74</c:v>
                </c:pt>
                <c:pt idx="123">
                  <c:v>105.37</c:v>
                </c:pt>
                <c:pt idx="124">
                  <c:v>105.34</c:v>
                </c:pt>
                <c:pt idx="125">
                  <c:v>104.48</c:v>
                </c:pt>
                <c:pt idx="126">
                  <c:v>104.06</c:v>
                </c:pt>
                <c:pt idx="127">
                  <c:v>103.53</c:v>
                </c:pt>
                <c:pt idx="128">
                  <c:v>103.4</c:v>
                </c:pt>
                <c:pt idx="129">
                  <c:v>102.29</c:v>
                </c:pt>
                <c:pt idx="130">
                  <c:v>102.93</c:v>
                </c:pt>
                <c:pt idx="131">
                  <c:v>100.83</c:v>
                </c:pt>
                <c:pt idx="132">
                  <c:v>100.91</c:v>
                </c:pt>
                <c:pt idx="133">
                  <c:v>99.96</c:v>
                </c:pt>
                <c:pt idx="134">
                  <c:v>101.2</c:v>
                </c:pt>
                <c:pt idx="135">
                  <c:v>103.19</c:v>
                </c:pt>
                <c:pt idx="136">
                  <c:v>103.13</c:v>
                </c:pt>
                <c:pt idx="137">
                  <c:v>104.59</c:v>
                </c:pt>
                <c:pt idx="138">
                  <c:v>104.42</c:v>
                </c:pt>
                <c:pt idx="139">
                  <c:v>103.12</c:v>
                </c:pt>
                <c:pt idx="140">
                  <c:v>102.07</c:v>
                </c:pt>
                <c:pt idx="141">
                  <c:v>102.09</c:v>
                </c:pt>
                <c:pt idx="142">
                  <c:v>101.67</c:v>
                </c:pt>
                <c:pt idx="143">
                  <c:v>100.97</c:v>
                </c:pt>
                <c:pt idx="144">
                  <c:v>100.27</c:v>
                </c:pt>
                <c:pt idx="145">
                  <c:v>98.17</c:v>
                </c:pt>
                <c:pt idx="146">
                  <c:v>97.88</c:v>
                </c:pt>
                <c:pt idx="147">
                  <c:v>98.29</c:v>
                </c:pt>
                <c:pt idx="148">
                  <c:v>97.38</c:v>
                </c:pt>
                <c:pt idx="149">
                  <c:v>96.92</c:v>
                </c:pt>
                <c:pt idx="150">
                  <c:v>97.34</c:v>
                </c:pt>
                <c:pt idx="151">
                  <c:v>97.65</c:v>
                </c:pt>
                <c:pt idx="152">
                  <c:v>98.08</c:v>
                </c:pt>
                <c:pt idx="153">
                  <c:v>97.37</c:v>
                </c:pt>
                <c:pt idx="154">
                  <c:v>97.59</c:v>
                </c:pt>
                <c:pt idx="155">
                  <c:v>95.58</c:v>
                </c:pt>
                <c:pt idx="156">
                  <c:v>97.35</c:v>
                </c:pt>
                <c:pt idx="157">
                  <c:v>96.41</c:v>
                </c:pt>
                <c:pt idx="158">
                  <c:v>94.48</c:v>
                </c:pt>
                <c:pt idx="159">
                  <c:v>96.07</c:v>
                </c:pt>
                <c:pt idx="160">
                  <c:v>93.96</c:v>
                </c:pt>
                <c:pt idx="161">
                  <c:v>93.65</c:v>
                </c:pt>
                <c:pt idx="162">
                  <c:v>93.35</c:v>
                </c:pt>
                <c:pt idx="163">
                  <c:v>93.86</c:v>
                </c:pt>
                <c:pt idx="164">
                  <c:v>93.88</c:v>
                </c:pt>
                <c:pt idx="165">
                  <c:v>94.55</c:v>
                </c:pt>
                <c:pt idx="166">
                  <c:v>95.96</c:v>
                </c:pt>
                <c:pt idx="167">
                  <c:v>92.88</c:v>
                </c:pt>
                <c:pt idx="168">
                  <c:v>95.54</c:v>
                </c:pt>
                <c:pt idx="169">
                  <c:v>94.45</c:v>
                </c:pt>
                <c:pt idx="170">
                  <c:v>93.29</c:v>
                </c:pt>
                <c:pt idx="171">
                  <c:v>92.66</c:v>
                </c:pt>
                <c:pt idx="172">
                  <c:v>92.75</c:v>
                </c:pt>
                <c:pt idx="173">
                  <c:v>91.67</c:v>
                </c:pt>
                <c:pt idx="174">
                  <c:v>92.83</c:v>
                </c:pt>
                <c:pt idx="175">
                  <c:v>92.27</c:v>
                </c:pt>
                <c:pt idx="176">
                  <c:v>92.92</c:v>
                </c:pt>
                <c:pt idx="177">
                  <c:v>94.88</c:v>
                </c:pt>
                <c:pt idx="178">
                  <c:v>94.42</c:v>
                </c:pt>
                <c:pt idx="179">
                  <c:v>93.07</c:v>
                </c:pt>
                <c:pt idx="180">
                  <c:v>92.41</c:v>
                </c:pt>
                <c:pt idx="181">
                  <c:v>91.52</c:v>
                </c:pt>
                <c:pt idx="182">
                  <c:v>91.56</c:v>
                </c:pt>
                <c:pt idx="183">
                  <c:v>92.8</c:v>
                </c:pt>
                <c:pt idx="184">
                  <c:v>92.53</c:v>
                </c:pt>
                <c:pt idx="185">
                  <c:v>93.54</c:v>
                </c:pt>
                <c:pt idx="186">
                  <c:v>94.57</c:v>
                </c:pt>
                <c:pt idx="187">
                  <c:v>91.16</c:v>
                </c:pt>
                <c:pt idx="188">
                  <c:v>90.73</c:v>
                </c:pt>
                <c:pt idx="189">
                  <c:v>91.01</c:v>
                </c:pt>
                <c:pt idx="190">
                  <c:v>89.74</c:v>
                </c:pt>
                <c:pt idx="191">
                  <c:v>90.34</c:v>
                </c:pt>
                <c:pt idx="192">
                  <c:v>88.85</c:v>
                </c:pt>
                <c:pt idx="193">
                  <c:v>87.31</c:v>
                </c:pt>
                <c:pt idx="194">
                  <c:v>85.77</c:v>
                </c:pt>
                <c:pt idx="195">
                  <c:v>85.82</c:v>
                </c:pt>
                <c:pt idx="196">
                  <c:v>85.74</c:v>
                </c:pt>
                <c:pt idx="197">
                  <c:v>81.84</c:v>
                </c:pt>
                <c:pt idx="198">
                  <c:v>81.78</c:v>
                </c:pt>
                <c:pt idx="199">
                  <c:v>82.7</c:v>
                </c:pt>
                <c:pt idx="200">
                  <c:v>82.75</c:v>
                </c:pt>
                <c:pt idx="201">
                  <c:v>82.71</c:v>
                </c:pt>
                <c:pt idx="202">
                  <c:v>82.81</c:v>
                </c:pt>
                <c:pt idx="203">
                  <c:v>80.52</c:v>
                </c:pt>
                <c:pt idx="204">
                  <c:v>82.09</c:v>
                </c:pt>
                <c:pt idx="205">
                  <c:v>81.010000000000005</c:v>
                </c:pt>
                <c:pt idx="206">
                  <c:v>81</c:v>
                </c:pt>
                <c:pt idx="207">
                  <c:v>81.42</c:v>
                </c:pt>
                <c:pt idx="208">
                  <c:v>82.2</c:v>
                </c:pt>
                <c:pt idx="209">
                  <c:v>81.12</c:v>
                </c:pt>
                <c:pt idx="210">
                  <c:v>80.540000000000006</c:v>
                </c:pt>
                <c:pt idx="211">
                  <c:v>78.78</c:v>
                </c:pt>
                <c:pt idx="212">
                  <c:v>77.19</c:v>
                </c:pt>
                <c:pt idx="213">
                  <c:v>78.680000000000007</c:v>
                </c:pt>
                <c:pt idx="214">
                  <c:v>77.91</c:v>
                </c:pt>
                <c:pt idx="215">
                  <c:v>78.650000000000006</c:v>
                </c:pt>
                <c:pt idx="216">
                  <c:v>77.400000000000006</c:v>
                </c:pt>
                <c:pt idx="217">
                  <c:v>77.94</c:v>
                </c:pt>
                <c:pt idx="218">
                  <c:v>77.180000000000007</c:v>
                </c:pt>
                <c:pt idx="219">
                  <c:v>74.209999999999994</c:v>
                </c:pt>
                <c:pt idx="220">
                  <c:v>75.819999999999993</c:v>
                </c:pt>
                <c:pt idx="221">
                  <c:v>75.64</c:v>
                </c:pt>
                <c:pt idx="222">
                  <c:v>74.61</c:v>
                </c:pt>
                <c:pt idx="223">
                  <c:v>74.58</c:v>
                </c:pt>
                <c:pt idx="224">
                  <c:v>75.58</c:v>
                </c:pt>
                <c:pt idx="225">
                  <c:v>76.510000000000005</c:v>
                </c:pt>
                <c:pt idx="226">
                  <c:v>75.78</c:v>
                </c:pt>
                <c:pt idx="227">
                  <c:v>74.09</c:v>
                </c:pt>
                <c:pt idx="228">
                  <c:v>73.69</c:v>
                </c:pt>
                <c:pt idx="229">
                  <c:v>66.150000000000006</c:v>
                </c:pt>
                <c:pt idx="230">
                  <c:v>69</c:v>
                </c:pt>
                <c:pt idx="231">
                  <c:v>66.88</c:v>
                </c:pt>
                <c:pt idx="232">
                  <c:v>67.38</c:v>
                </c:pt>
                <c:pt idx="233">
                  <c:v>66.81</c:v>
                </c:pt>
                <c:pt idx="234">
                  <c:v>65.84</c:v>
                </c:pt>
                <c:pt idx="235">
                  <c:v>63.05</c:v>
                </c:pt>
                <c:pt idx="236">
                  <c:v>63.82</c:v>
                </c:pt>
                <c:pt idx="237">
                  <c:v>60.94</c:v>
                </c:pt>
                <c:pt idx="238">
                  <c:v>59.95</c:v>
                </c:pt>
                <c:pt idx="239">
                  <c:v>57.81</c:v>
                </c:pt>
                <c:pt idx="240">
                  <c:v>55.91</c:v>
                </c:pt>
                <c:pt idx="241">
                  <c:v>55.93</c:v>
                </c:pt>
                <c:pt idx="242">
                  <c:v>56.47</c:v>
                </c:pt>
                <c:pt idx="243">
                  <c:v>54.11</c:v>
                </c:pt>
                <c:pt idx="244">
                  <c:v>56.52</c:v>
                </c:pt>
                <c:pt idx="245">
                  <c:v>55.26</c:v>
                </c:pt>
                <c:pt idx="246">
                  <c:v>57.12</c:v>
                </c:pt>
                <c:pt idx="247">
                  <c:v>55.84</c:v>
                </c:pt>
                <c:pt idx="248">
                  <c:v>54.73</c:v>
                </c:pt>
                <c:pt idx="249">
                  <c:v>53.61</c:v>
                </c:pt>
                <c:pt idx="250">
                  <c:v>54.12</c:v>
                </c:pt>
                <c:pt idx="251">
                  <c:v>53.27</c:v>
                </c:pt>
                <c:pt idx="252">
                  <c:v>52.69</c:v>
                </c:pt>
                <c:pt idx="253">
                  <c:v>50.04</c:v>
                </c:pt>
                <c:pt idx="254">
                  <c:v>47.93</c:v>
                </c:pt>
                <c:pt idx="255">
                  <c:v>48.65</c:v>
                </c:pt>
                <c:pt idx="256">
                  <c:v>48.79</c:v>
                </c:pt>
                <c:pt idx="257">
                  <c:v>48.36</c:v>
                </c:pt>
                <c:pt idx="258">
                  <c:v>46.07</c:v>
                </c:pt>
                <c:pt idx="259">
                  <c:v>45.89</c:v>
                </c:pt>
                <c:pt idx="260">
                  <c:v>48.48</c:v>
                </c:pt>
                <c:pt idx="261">
                  <c:v>46.25</c:v>
                </c:pt>
                <c:pt idx="262">
                  <c:v>48.69</c:v>
                </c:pt>
                <c:pt idx="263">
                  <c:v>46.39</c:v>
                </c:pt>
                <c:pt idx="264">
                  <c:v>47.78</c:v>
                </c:pt>
                <c:pt idx="265">
                  <c:v>46.31</c:v>
                </c:pt>
                <c:pt idx="266">
                  <c:v>45.59</c:v>
                </c:pt>
                <c:pt idx="267">
                  <c:v>45.15</c:v>
                </c:pt>
                <c:pt idx="268">
                  <c:v>46.23</c:v>
                </c:pt>
                <c:pt idx="269">
                  <c:v>44.45</c:v>
                </c:pt>
                <c:pt idx="270">
                  <c:v>44.53</c:v>
                </c:pt>
                <c:pt idx="271">
                  <c:v>48.24</c:v>
                </c:pt>
                <c:pt idx="272">
                  <c:v>49.57</c:v>
                </c:pt>
                <c:pt idx="273">
                  <c:v>53.05</c:v>
                </c:pt>
                <c:pt idx="274">
                  <c:v>48.45</c:v>
                </c:pt>
                <c:pt idx="275">
                  <c:v>50.48</c:v>
                </c:pt>
                <c:pt idx="276">
                  <c:v>51.69</c:v>
                </c:pt>
                <c:pt idx="277">
                  <c:v>52.86</c:v>
                </c:pt>
                <c:pt idx="278">
                  <c:v>50.02</c:v>
                </c:pt>
                <c:pt idx="279">
                  <c:v>48.84</c:v>
                </c:pt>
                <c:pt idx="280">
                  <c:v>51.21</c:v>
                </c:pt>
                <c:pt idx="281">
                  <c:v>52.78</c:v>
                </c:pt>
                <c:pt idx="282">
                  <c:v>53.53</c:v>
                </c:pt>
                <c:pt idx="283">
                  <c:v>52.14</c:v>
                </c:pt>
                <c:pt idx="284">
                  <c:v>51.16</c:v>
                </c:pt>
                <c:pt idx="285">
                  <c:v>50.34</c:v>
                </c:pt>
                <c:pt idx="286">
                  <c:v>49.45</c:v>
                </c:pt>
                <c:pt idx="287">
                  <c:v>49.28</c:v>
                </c:pt>
                <c:pt idx="288">
                  <c:v>50.99</c:v>
                </c:pt>
                <c:pt idx="289">
                  <c:v>48.17</c:v>
                </c:pt>
                <c:pt idx="290">
                  <c:v>49.76</c:v>
                </c:pt>
                <c:pt idx="291">
                  <c:v>49.59</c:v>
                </c:pt>
                <c:pt idx="292">
                  <c:v>50.52</c:v>
                </c:pt>
                <c:pt idx="293">
                  <c:v>51.53</c:v>
                </c:pt>
                <c:pt idx="294">
                  <c:v>50.76</c:v>
                </c:pt>
                <c:pt idx="295">
                  <c:v>49.61</c:v>
                </c:pt>
                <c:pt idx="296">
                  <c:v>50</c:v>
                </c:pt>
                <c:pt idx="297">
                  <c:v>48.29</c:v>
                </c:pt>
                <c:pt idx="298">
                  <c:v>48.17</c:v>
                </c:pt>
                <c:pt idx="299">
                  <c:v>47.05</c:v>
                </c:pt>
                <c:pt idx="300">
                  <c:v>44.84</c:v>
                </c:pt>
                <c:pt idx="301">
                  <c:v>43.88</c:v>
                </c:pt>
                <c:pt idx="302">
                  <c:v>43.46</c:v>
                </c:pt>
                <c:pt idx="303">
                  <c:v>44.66</c:v>
                </c:pt>
                <c:pt idx="304">
                  <c:v>43.96</c:v>
                </c:pt>
                <c:pt idx="305">
                  <c:v>45.72</c:v>
                </c:pt>
                <c:pt idx="306">
                  <c:v>47.45</c:v>
                </c:pt>
                <c:pt idx="307">
                  <c:v>47.51</c:v>
                </c:pt>
                <c:pt idx="308">
                  <c:v>49.21</c:v>
                </c:pt>
                <c:pt idx="309">
                  <c:v>51.43</c:v>
                </c:pt>
                <c:pt idx="310">
                  <c:v>48.87</c:v>
                </c:pt>
                <c:pt idx="311">
                  <c:v>48.68</c:v>
                </c:pt>
                <c:pt idx="312">
                  <c:v>47.6</c:v>
                </c:pt>
                <c:pt idx="313">
                  <c:v>50.09</c:v>
                </c:pt>
                <c:pt idx="314">
                  <c:v>49.14</c:v>
                </c:pt>
                <c:pt idx="315">
                  <c:v>52.14</c:v>
                </c:pt>
                <c:pt idx="316">
                  <c:v>53.98</c:v>
                </c:pt>
                <c:pt idx="317">
                  <c:v>50.42</c:v>
                </c:pt>
                <c:pt idx="318">
                  <c:v>50.79</c:v>
                </c:pt>
                <c:pt idx="319">
                  <c:v>51.64</c:v>
                </c:pt>
                <c:pt idx="320">
                  <c:v>51.91</c:v>
                </c:pt>
                <c:pt idx="321">
                  <c:v>53.29</c:v>
                </c:pt>
                <c:pt idx="322">
                  <c:v>56.39</c:v>
                </c:pt>
                <c:pt idx="323">
                  <c:v>56.71</c:v>
                </c:pt>
                <c:pt idx="324">
                  <c:v>55.74</c:v>
                </c:pt>
                <c:pt idx="325">
                  <c:v>56.38</c:v>
                </c:pt>
                <c:pt idx="326">
                  <c:v>55.26</c:v>
                </c:pt>
                <c:pt idx="327">
                  <c:v>56.16</c:v>
                </c:pt>
                <c:pt idx="328">
                  <c:v>57.74</c:v>
                </c:pt>
                <c:pt idx="329">
                  <c:v>57.15</c:v>
                </c:pt>
                <c:pt idx="330">
                  <c:v>56.99</c:v>
                </c:pt>
                <c:pt idx="331">
                  <c:v>57.06</c:v>
                </c:pt>
                <c:pt idx="332">
                  <c:v>58.58</c:v>
                </c:pt>
                <c:pt idx="333">
                  <c:v>59.63</c:v>
                </c:pt>
                <c:pt idx="334">
                  <c:v>59.15</c:v>
                </c:pt>
                <c:pt idx="335">
                  <c:v>58.93</c:v>
                </c:pt>
                <c:pt idx="336">
                  <c:v>60.4</c:v>
                </c:pt>
                <c:pt idx="337">
                  <c:v>60.93</c:v>
                </c:pt>
                <c:pt idx="338">
                  <c:v>58.94</c:v>
                </c:pt>
                <c:pt idx="339">
                  <c:v>59.39</c:v>
                </c:pt>
                <c:pt idx="340">
                  <c:v>59.25</c:v>
                </c:pt>
                <c:pt idx="341">
                  <c:v>60.75</c:v>
                </c:pt>
                <c:pt idx="342">
                  <c:v>60.5</c:v>
                </c:pt>
                <c:pt idx="343">
                  <c:v>59.88</c:v>
                </c:pt>
                <c:pt idx="344">
                  <c:v>59.69</c:v>
                </c:pt>
                <c:pt idx="345">
                  <c:v>59.43</c:v>
                </c:pt>
                <c:pt idx="346">
                  <c:v>57.26</c:v>
                </c:pt>
                <c:pt idx="347">
                  <c:v>58.98</c:v>
                </c:pt>
                <c:pt idx="348">
                  <c:v>60.72</c:v>
                </c:pt>
                <c:pt idx="349">
                  <c:v>59.72</c:v>
                </c:pt>
                <c:pt idx="350">
                  <c:v>58.03</c:v>
                </c:pt>
                <c:pt idx="351">
                  <c:v>57.51</c:v>
                </c:pt>
                <c:pt idx="352">
                  <c:v>57.68</c:v>
                </c:pt>
                <c:pt idx="353">
                  <c:v>60.3</c:v>
                </c:pt>
                <c:pt idx="354">
                  <c:v>60.2</c:v>
                </c:pt>
                <c:pt idx="355">
                  <c:v>61.26</c:v>
                </c:pt>
                <c:pt idx="356">
                  <c:v>59.64</c:v>
                </c:pt>
                <c:pt idx="357">
                  <c:v>58</c:v>
                </c:pt>
                <c:pt idx="358">
                  <c:v>59.13</c:v>
                </c:pt>
                <c:pt idx="359">
                  <c:v>58.14</c:v>
                </c:pt>
                <c:pt idx="360">
                  <c:v>60.14</c:v>
                </c:pt>
                <c:pt idx="361">
                  <c:v>61.43</c:v>
                </c:pt>
                <c:pt idx="362">
                  <c:v>60.77</c:v>
                </c:pt>
                <c:pt idx="363">
                  <c:v>59.96</c:v>
                </c:pt>
                <c:pt idx="364">
                  <c:v>59.52</c:v>
                </c:pt>
                <c:pt idx="365">
                  <c:v>59.97</c:v>
                </c:pt>
                <c:pt idx="366">
                  <c:v>59.92</c:v>
                </c:pt>
                <c:pt idx="367">
                  <c:v>60.45</c:v>
                </c:pt>
                <c:pt idx="368">
                  <c:v>59.61</c:v>
                </c:pt>
                <c:pt idx="369">
                  <c:v>59.68</c:v>
                </c:pt>
                <c:pt idx="370">
                  <c:v>61.01</c:v>
                </c:pt>
                <c:pt idx="371">
                  <c:v>60.27</c:v>
                </c:pt>
                <c:pt idx="372">
                  <c:v>59.7</c:v>
                </c:pt>
                <c:pt idx="373">
                  <c:v>59.63</c:v>
                </c:pt>
                <c:pt idx="374">
                  <c:v>58.33</c:v>
                </c:pt>
                <c:pt idx="375">
                  <c:v>59.47</c:v>
                </c:pt>
                <c:pt idx="376">
                  <c:v>56.96</c:v>
                </c:pt>
                <c:pt idx="377">
                  <c:v>56.93</c:v>
                </c:pt>
                <c:pt idx="378">
                  <c:v>52.53</c:v>
                </c:pt>
                <c:pt idx="379">
                  <c:v>52.33</c:v>
                </c:pt>
                <c:pt idx="380">
                  <c:v>51.65</c:v>
                </c:pt>
                <c:pt idx="381">
                  <c:v>52.78</c:v>
                </c:pt>
                <c:pt idx="382">
                  <c:v>52.74</c:v>
                </c:pt>
                <c:pt idx="383">
                  <c:v>52.2</c:v>
                </c:pt>
                <c:pt idx="384">
                  <c:v>53.04</c:v>
                </c:pt>
                <c:pt idx="385">
                  <c:v>51.41</c:v>
                </c:pt>
                <c:pt idx="386">
                  <c:v>50.91</c:v>
                </c:pt>
                <c:pt idx="387">
                  <c:v>50.89</c:v>
                </c:pt>
                <c:pt idx="388">
                  <c:v>50.15</c:v>
                </c:pt>
                <c:pt idx="389">
                  <c:v>50.36</c:v>
                </c:pt>
                <c:pt idx="390">
                  <c:v>49.19</c:v>
                </c:pt>
                <c:pt idx="391">
                  <c:v>48.45</c:v>
                </c:pt>
                <c:pt idx="392">
                  <c:v>48.14</c:v>
                </c:pt>
                <c:pt idx="393">
                  <c:v>47.39</c:v>
                </c:pt>
                <c:pt idx="394">
                  <c:v>47.98</c:v>
                </c:pt>
                <c:pt idx="395">
                  <c:v>48.79</c:v>
                </c:pt>
                <c:pt idx="396">
                  <c:v>48.52</c:v>
                </c:pt>
                <c:pt idx="397">
                  <c:v>47.12</c:v>
                </c:pt>
                <c:pt idx="398">
                  <c:v>45.17</c:v>
                </c:pt>
                <c:pt idx="399">
                  <c:v>45.74</c:v>
                </c:pt>
                <c:pt idx="400">
                  <c:v>45.15</c:v>
                </c:pt>
                <c:pt idx="401">
                  <c:v>44.66</c:v>
                </c:pt>
                <c:pt idx="402">
                  <c:v>43.87</c:v>
                </c:pt>
                <c:pt idx="403">
                  <c:v>44.96</c:v>
                </c:pt>
                <c:pt idx="404">
                  <c:v>43.08</c:v>
                </c:pt>
                <c:pt idx="405">
                  <c:v>43.3</c:v>
                </c:pt>
                <c:pt idx="406">
                  <c:v>42.23</c:v>
                </c:pt>
                <c:pt idx="407">
                  <c:v>42.5</c:v>
                </c:pt>
                <c:pt idx="408">
                  <c:v>41.87</c:v>
                </c:pt>
                <c:pt idx="409">
                  <c:v>42.62</c:v>
                </c:pt>
                <c:pt idx="410">
                  <c:v>40.799999999999997</c:v>
                </c:pt>
                <c:pt idx="411">
                  <c:v>41.14</c:v>
                </c:pt>
                <c:pt idx="412">
                  <c:v>40.450000000000003</c:v>
                </c:pt>
                <c:pt idx="413">
                  <c:v>38.24</c:v>
                </c:pt>
                <c:pt idx="414">
                  <c:v>39.31</c:v>
                </c:pt>
                <c:pt idx="415">
                  <c:v>38.6</c:v>
                </c:pt>
                <c:pt idx="416">
                  <c:v>42.56</c:v>
                </c:pt>
                <c:pt idx="417">
                  <c:v>45.22</c:v>
                </c:pt>
                <c:pt idx="418">
                  <c:v>49.2</c:v>
                </c:pt>
                <c:pt idx="419">
                  <c:v>45.41</c:v>
                </c:pt>
                <c:pt idx="420">
                  <c:v>46.25</c:v>
                </c:pt>
                <c:pt idx="421">
                  <c:v>46.75</c:v>
                </c:pt>
                <c:pt idx="422">
                  <c:v>46.05</c:v>
                </c:pt>
                <c:pt idx="423">
                  <c:v>45.94</c:v>
                </c:pt>
                <c:pt idx="424">
                  <c:v>44.15</c:v>
                </c:pt>
                <c:pt idx="425">
                  <c:v>45.92</c:v>
                </c:pt>
                <c:pt idx="426">
                  <c:v>44.63</c:v>
                </c:pt>
                <c:pt idx="427">
                  <c:v>44</c:v>
                </c:pt>
                <c:pt idx="428">
                  <c:v>44.59</c:v>
                </c:pt>
                <c:pt idx="429">
                  <c:v>47.15</c:v>
                </c:pt>
                <c:pt idx="430">
                  <c:v>46.9</c:v>
                </c:pt>
                <c:pt idx="431">
                  <c:v>44.68</c:v>
                </c:pt>
                <c:pt idx="432">
                  <c:v>46.68</c:v>
                </c:pt>
                <c:pt idx="433">
                  <c:v>45.83</c:v>
                </c:pt>
                <c:pt idx="434">
                  <c:v>44.48</c:v>
                </c:pt>
                <c:pt idx="435">
                  <c:v>44.91</c:v>
                </c:pt>
                <c:pt idx="436">
                  <c:v>45.7</c:v>
                </c:pt>
                <c:pt idx="437">
                  <c:v>44.43</c:v>
                </c:pt>
                <c:pt idx="438">
                  <c:v>45.23</c:v>
                </c:pt>
                <c:pt idx="439">
                  <c:v>45.09</c:v>
                </c:pt>
                <c:pt idx="440">
                  <c:v>44.74</c:v>
                </c:pt>
                <c:pt idx="441">
                  <c:v>45.54</c:v>
                </c:pt>
                <c:pt idx="442">
                  <c:v>46.26</c:v>
                </c:pt>
                <c:pt idx="443">
                  <c:v>48.53</c:v>
                </c:pt>
                <c:pt idx="444">
                  <c:v>47.81</c:v>
                </c:pt>
                <c:pt idx="445">
                  <c:v>49.43</c:v>
                </c:pt>
                <c:pt idx="446">
                  <c:v>49.63</c:v>
                </c:pt>
                <c:pt idx="447">
                  <c:v>47.1</c:v>
                </c:pt>
                <c:pt idx="448">
                  <c:v>46.66</c:v>
                </c:pt>
                <c:pt idx="449">
                  <c:v>46.64</c:v>
                </c:pt>
                <c:pt idx="450">
                  <c:v>46.38</c:v>
                </c:pt>
                <c:pt idx="451">
                  <c:v>47.26</c:v>
                </c:pt>
                <c:pt idx="452">
                  <c:v>45.89</c:v>
                </c:pt>
                <c:pt idx="453">
                  <c:v>45.55</c:v>
                </c:pt>
                <c:pt idx="454">
                  <c:v>45.2</c:v>
                </c:pt>
                <c:pt idx="455">
                  <c:v>45.38</c:v>
                </c:pt>
                <c:pt idx="456">
                  <c:v>44.6</c:v>
                </c:pt>
                <c:pt idx="457">
                  <c:v>43.98</c:v>
                </c:pt>
                <c:pt idx="458">
                  <c:v>43.2</c:v>
                </c:pt>
                <c:pt idx="459">
                  <c:v>45.94</c:v>
                </c:pt>
                <c:pt idx="460">
                  <c:v>46.06</c:v>
                </c:pt>
                <c:pt idx="461">
                  <c:v>46.59</c:v>
                </c:pt>
                <c:pt idx="462">
                  <c:v>46.14</c:v>
                </c:pt>
                <c:pt idx="463">
                  <c:v>47.9</c:v>
                </c:pt>
                <c:pt idx="464">
                  <c:v>46.32</c:v>
                </c:pt>
                <c:pt idx="465">
                  <c:v>45.2</c:v>
                </c:pt>
                <c:pt idx="466">
                  <c:v>44.29</c:v>
                </c:pt>
                <c:pt idx="467">
                  <c:v>43.87</c:v>
                </c:pt>
                <c:pt idx="468">
                  <c:v>44.21</c:v>
                </c:pt>
                <c:pt idx="469">
                  <c:v>42.93</c:v>
                </c:pt>
                <c:pt idx="470">
                  <c:v>41.75</c:v>
                </c:pt>
                <c:pt idx="471">
                  <c:v>40.74</c:v>
                </c:pt>
                <c:pt idx="472">
                  <c:v>41.74</c:v>
                </c:pt>
                <c:pt idx="473">
                  <c:v>40.67</c:v>
                </c:pt>
                <c:pt idx="474">
                  <c:v>40.75</c:v>
                </c:pt>
                <c:pt idx="475">
                  <c:v>40.54</c:v>
                </c:pt>
                <c:pt idx="476">
                  <c:v>40.39</c:v>
                </c:pt>
                <c:pt idx="477">
                  <c:v>41.75</c:v>
                </c:pt>
                <c:pt idx="478">
                  <c:v>42.87</c:v>
                </c:pt>
                <c:pt idx="479">
                  <c:v>43.04</c:v>
                </c:pt>
                <c:pt idx="480">
                  <c:v>41.71</c:v>
                </c:pt>
                <c:pt idx="481">
                  <c:v>41.65</c:v>
                </c:pt>
                <c:pt idx="482">
                  <c:v>41.85</c:v>
                </c:pt>
                <c:pt idx="483">
                  <c:v>39.94</c:v>
                </c:pt>
                <c:pt idx="484">
                  <c:v>41.08</c:v>
                </c:pt>
                <c:pt idx="485">
                  <c:v>39.97</c:v>
                </c:pt>
                <c:pt idx="486">
                  <c:v>37.65</c:v>
                </c:pt>
                <c:pt idx="487">
                  <c:v>37.51</c:v>
                </c:pt>
                <c:pt idx="488">
                  <c:v>37.159999999999997</c:v>
                </c:pt>
                <c:pt idx="489">
                  <c:v>36.76</c:v>
                </c:pt>
                <c:pt idx="490">
                  <c:v>35.619999999999997</c:v>
                </c:pt>
                <c:pt idx="491">
                  <c:v>36.31</c:v>
                </c:pt>
                <c:pt idx="492">
                  <c:v>37.35</c:v>
                </c:pt>
                <c:pt idx="493">
                  <c:v>35.520000000000003</c:v>
                </c:pt>
                <c:pt idx="494">
                  <c:v>34.950000000000003</c:v>
                </c:pt>
                <c:pt idx="495">
                  <c:v>34.729999999999997</c:v>
                </c:pt>
                <c:pt idx="496">
                  <c:v>34.74</c:v>
                </c:pt>
                <c:pt idx="497">
                  <c:v>36.14</c:v>
                </c:pt>
                <c:pt idx="498">
                  <c:v>37.5</c:v>
                </c:pt>
                <c:pt idx="499">
                  <c:v>38.1</c:v>
                </c:pt>
                <c:pt idx="500">
                  <c:v>36.81</c:v>
                </c:pt>
                <c:pt idx="501">
                  <c:v>37.869999999999997</c:v>
                </c:pt>
                <c:pt idx="502">
                  <c:v>36.6</c:v>
                </c:pt>
                <c:pt idx="503">
                  <c:v>37.04</c:v>
                </c:pt>
                <c:pt idx="504">
                  <c:v>36.76</c:v>
                </c:pt>
                <c:pt idx="505">
                  <c:v>35.97</c:v>
                </c:pt>
                <c:pt idx="506">
                  <c:v>33.97</c:v>
                </c:pt>
                <c:pt idx="507">
                  <c:v>33.270000000000003</c:v>
                </c:pt>
                <c:pt idx="508">
                  <c:v>33.159999999999997</c:v>
                </c:pt>
                <c:pt idx="509">
                  <c:v>31.41</c:v>
                </c:pt>
                <c:pt idx="510">
                  <c:v>30.44</c:v>
                </c:pt>
                <c:pt idx="511">
                  <c:v>30.48</c:v>
                </c:pt>
                <c:pt idx="512">
                  <c:v>31.2</c:v>
                </c:pt>
                <c:pt idx="513">
                  <c:v>29.42</c:v>
                </c:pt>
                <c:pt idx="514">
                  <c:v>28.46</c:v>
                </c:pt>
                <c:pt idx="515">
                  <c:v>26.55</c:v>
                </c:pt>
                <c:pt idx="516">
                  <c:v>29.53</c:v>
                </c:pt>
                <c:pt idx="517">
                  <c:v>32.19</c:v>
                </c:pt>
                <c:pt idx="518">
                  <c:v>30.34</c:v>
                </c:pt>
                <c:pt idx="519">
                  <c:v>31.45</c:v>
                </c:pt>
                <c:pt idx="520">
                  <c:v>32.299999999999997</c:v>
                </c:pt>
                <c:pt idx="521">
                  <c:v>33.22</c:v>
                </c:pt>
                <c:pt idx="522">
                  <c:v>33.619999999999997</c:v>
                </c:pt>
                <c:pt idx="523">
                  <c:v>31.62</c:v>
                </c:pt>
                <c:pt idx="524">
                  <c:v>29.88</c:v>
                </c:pt>
                <c:pt idx="525">
                  <c:v>32.28</c:v>
                </c:pt>
                <c:pt idx="526">
                  <c:v>31.72</c:v>
                </c:pt>
                <c:pt idx="527">
                  <c:v>30.89</c:v>
                </c:pt>
                <c:pt idx="528">
                  <c:v>29.69</c:v>
                </c:pt>
                <c:pt idx="529">
                  <c:v>27.94</c:v>
                </c:pt>
                <c:pt idx="530">
                  <c:v>27.45</c:v>
                </c:pt>
                <c:pt idx="531">
                  <c:v>26.21</c:v>
                </c:pt>
                <c:pt idx="532">
                  <c:v>29.44</c:v>
                </c:pt>
                <c:pt idx="533">
                  <c:v>29.04</c:v>
                </c:pt>
                <c:pt idx="534">
                  <c:v>30.66</c:v>
                </c:pt>
                <c:pt idx="535">
                  <c:v>30.77</c:v>
                </c:pt>
                <c:pt idx="536">
                  <c:v>29.64</c:v>
                </c:pt>
                <c:pt idx="537">
                  <c:v>31.48</c:v>
                </c:pt>
                <c:pt idx="538">
                  <c:v>31.87</c:v>
                </c:pt>
                <c:pt idx="539">
                  <c:v>32.15</c:v>
                </c:pt>
                <c:pt idx="540">
                  <c:v>33.07</c:v>
                </c:pt>
                <c:pt idx="541">
                  <c:v>32.78</c:v>
                </c:pt>
                <c:pt idx="542">
                  <c:v>33.75</c:v>
                </c:pt>
                <c:pt idx="543">
                  <c:v>34.4</c:v>
                </c:pt>
                <c:pt idx="544">
                  <c:v>34.659999999999997</c:v>
                </c:pt>
                <c:pt idx="545">
                  <c:v>34.57</c:v>
                </c:pt>
                <c:pt idx="546">
                  <c:v>35.92</c:v>
                </c:pt>
                <c:pt idx="547">
                  <c:v>37.9</c:v>
                </c:pt>
                <c:pt idx="548">
                  <c:v>36.5</c:v>
                </c:pt>
                <c:pt idx="549">
                  <c:v>38.29</c:v>
                </c:pt>
                <c:pt idx="550">
                  <c:v>37.840000000000003</c:v>
                </c:pt>
                <c:pt idx="551">
                  <c:v>38.5</c:v>
                </c:pt>
                <c:pt idx="552">
                  <c:v>37.18</c:v>
                </c:pt>
                <c:pt idx="553">
                  <c:v>36.340000000000003</c:v>
                </c:pt>
                <c:pt idx="554">
                  <c:v>38.46</c:v>
                </c:pt>
                <c:pt idx="555">
                  <c:v>40.200000000000003</c:v>
                </c:pt>
                <c:pt idx="556">
                  <c:v>39.44</c:v>
                </c:pt>
                <c:pt idx="557">
                  <c:v>39.909999999999997</c:v>
                </c:pt>
                <c:pt idx="558">
                  <c:v>41.45</c:v>
                </c:pt>
                <c:pt idx="559">
                  <c:v>39.79</c:v>
                </c:pt>
                <c:pt idx="560">
                  <c:v>39.46</c:v>
                </c:pt>
                <c:pt idx="561">
                  <c:v>39.39</c:v>
                </c:pt>
                <c:pt idx="562">
                  <c:v>38.28</c:v>
                </c:pt>
                <c:pt idx="563">
                  <c:v>38.32</c:v>
                </c:pt>
                <c:pt idx="564">
                  <c:v>38.340000000000003</c:v>
                </c:pt>
                <c:pt idx="565">
                  <c:v>36.79</c:v>
                </c:pt>
                <c:pt idx="566">
                  <c:v>35.700000000000003</c:v>
                </c:pt>
                <c:pt idx="567">
                  <c:v>35.89</c:v>
                </c:pt>
                <c:pt idx="568">
                  <c:v>37.75</c:v>
                </c:pt>
                <c:pt idx="569">
                  <c:v>37.26</c:v>
                </c:pt>
                <c:pt idx="570">
                  <c:v>39.72</c:v>
                </c:pt>
                <c:pt idx="571">
                  <c:v>40.36</c:v>
                </c:pt>
                <c:pt idx="572">
                  <c:v>42.17</c:v>
                </c:pt>
                <c:pt idx="573">
                  <c:v>41.76</c:v>
                </c:pt>
                <c:pt idx="574">
                  <c:v>41.5</c:v>
                </c:pt>
                <c:pt idx="575">
                  <c:v>40.36</c:v>
                </c:pt>
                <c:pt idx="576">
                  <c:v>39.78</c:v>
                </c:pt>
                <c:pt idx="577">
                  <c:v>41.08</c:v>
                </c:pt>
                <c:pt idx="578">
                  <c:v>42.63</c:v>
                </c:pt>
                <c:pt idx="579">
                  <c:v>43.18</c:v>
                </c:pt>
                <c:pt idx="580">
                  <c:v>43.73</c:v>
                </c:pt>
                <c:pt idx="581">
                  <c:v>42.64</c:v>
                </c:pt>
                <c:pt idx="582">
                  <c:v>44.04</c:v>
                </c:pt>
                <c:pt idx="583">
                  <c:v>45.33</c:v>
                </c:pt>
                <c:pt idx="584">
                  <c:v>46.03</c:v>
                </c:pt>
                <c:pt idx="585">
                  <c:v>45.92</c:v>
                </c:pt>
                <c:pt idx="586">
                  <c:v>44.78</c:v>
                </c:pt>
                <c:pt idx="587">
                  <c:v>43.65</c:v>
                </c:pt>
                <c:pt idx="588">
                  <c:v>43.78</c:v>
                </c:pt>
                <c:pt idx="589">
                  <c:v>44.32</c:v>
                </c:pt>
                <c:pt idx="590">
                  <c:v>44.66</c:v>
                </c:pt>
                <c:pt idx="591">
                  <c:v>43.44</c:v>
                </c:pt>
                <c:pt idx="592">
                  <c:v>44.66</c:v>
                </c:pt>
                <c:pt idx="593">
                  <c:v>46.23</c:v>
                </c:pt>
                <c:pt idx="594">
                  <c:v>46.7</c:v>
                </c:pt>
                <c:pt idx="595">
                  <c:v>46.21</c:v>
                </c:pt>
                <c:pt idx="596">
                  <c:v>47.72</c:v>
                </c:pt>
                <c:pt idx="597">
                  <c:v>48.31</c:v>
                </c:pt>
                <c:pt idx="598">
                  <c:v>48.19</c:v>
                </c:pt>
                <c:pt idx="599">
                  <c:v>48.16</c:v>
                </c:pt>
                <c:pt idx="600">
                  <c:v>47.75</c:v>
                </c:pt>
                <c:pt idx="601">
                  <c:v>48.08</c:v>
                </c:pt>
                <c:pt idx="602">
                  <c:v>48.62</c:v>
                </c:pt>
                <c:pt idx="603">
                  <c:v>49.56</c:v>
                </c:pt>
                <c:pt idx="604">
                  <c:v>49.48</c:v>
                </c:pt>
                <c:pt idx="605">
                  <c:v>49.33</c:v>
                </c:pt>
                <c:pt idx="606">
                  <c:v>49.1</c:v>
                </c:pt>
                <c:pt idx="607">
                  <c:v>49.01</c:v>
                </c:pt>
                <c:pt idx="608">
                  <c:v>49.17</c:v>
                </c:pt>
                <c:pt idx="609">
                  <c:v>48.62</c:v>
                </c:pt>
                <c:pt idx="610">
                  <c:v>49.69</c:v>
                </c:pt>
                <c:pt idx="611">
                  <c:v>50.36</c:v>
                </c:pt>
                <c:pt idx="612">
                  <c:v>51.23</c:v>
                </c:pt>
                <c:pt idx="613">
                  <c:v>50.56</c:v>
                </c:pt>
                <c:pt idx="614">
                  <c:v>49.07</c:v>
                </c:pt>
                <c:pt idx="615">
                  <c:v>48.88</c:v>
                </c:pt>
                <c:pt idx="616">
                  <c:v>48.49</c:v>
                </c:pt>
                <c:pt idx="617">
                  <c:v>48.01</c:v>
                </c:pt>
                <c:pt idx="618">
                  <c:v>46.21</c:v>
                </c:pt>
                <c:pt idx="619">
                  <c:v>47.98</c:v>
                </c:pt>
                <c:pt idx="620">
                  <c:v>49.37</c:v>
                </c:pt>
                <c:pt idx="621">
                  <c:v>48.85</c:v>
                </c:pt>
                <c:pt idx="622">
                  <c:v>49.13</c:v>
                </c:pt>
                <c:pt idx="623">
                  <c:v>50.11</c:v>
                </c:pt>
                <c:pt idx="624">
                  <c:v>47.64</c:v>
                </c:pt>
                <c:pt idx="625">
                  <c:v>46.33</c:v>
                </c:pt>
                <c:pt idx="626">
                  <c:v>47.85</c:v>
                </c:pt>
                <c:pt idx="627">
                  <c:v>49.88</c:v>
                </c:pt>
                <c:pt idx="628">
                  <c:v>48.33</c:v>
                </c:pt>
                <c:pt idx="629">
                  <c:v>48.99</c:v>
                </c:pt>
                <c:pt idx="630">
                  <c:v>46.6</c:v>
                </c:pt>
                <c:pt idx="631">
                  <c:v>47.43</c:v>
                </c:pt>
                <c:pt idx="632">
                  <c:v>45.14</c:v>
                </c:pt>
                <c:pt idx="633">
                  <c:v>45.41</c:v>
                </c:pt>
                <c:pt idx="634">
                  <c:v>44.76</c:v>
                </c:pt>
                <c:pt idx="635">
                  <c:v>46.8</c:v>
                </c:pt>
                <c:pt idx="636">
                  <c:v>44.75</c:v>
                </c:pt>
                <c:pt idx="637">
                  <c:v>45.68</c:v>
                </c:pt>
                <c:pt idx="638">
                  <c:v>45.95</c:v>
                </c:pt>
                <c:pt idx="639">
                  <c:v>45.24</c:v>
                </c:pt>
                <c:pt idx="640">
                  <c:v>44.65</c:v>
                </c:pt>
                <c:pt idx="641">
                  <c:v>44.94</c:v>
                </c:pt>
                <c:pt idx="642">
                  <c:v>44.75</c:v>
                </c:pt>
                <c:pt idx="643">
                  <c:v>44.19</c:v>
                </c:pt>
                <c:pt idx="644">
                  <c:v>43.13</c:v>
                </c:pt>
                <c:pt idx="645">
                  <c:v>42.92</c:v>
                </c:pt>
                <c:pt idx="646">
                  <c:v>41.92</c:v>
                </c:pt>
                <c:pt idx="647">
                  <c:v>41.14</c:v>
                </c:pt>
                <c:pt idx="648">
                  <c:v>41.6</c:v>
                </c:pt>
                <c:pt idx="649">
                  <c:v>40.06</c:v>
                </c:pt>
                <c:pt idx="650">
                  <c:v>39.51</c:v>
                </c:pt>
                <c:pt idx="651">
                  <c:v>40.83</c:v>
                </c:pt>
                <c:pt idx="652">
                  <c:v>41.93</c:v>
                </c:pt>
                <c:pt idx="653">
                  <c:v>41.8</c:v>
                </c:pt>
                <c:pt idx="654">
                  <c:v>43.02</c:v>
                </c:pt>
                <c:pt idx="655">
                  <c:v>42.77</c:v>
                </c:pt>
                <c:pt idx="656">
                  <c:v>41.71</c:v>
                </c:pt>
                <c:pt idx="657">
                  <c:v>43.49</c:v>
                </c:pt>
                <c:pt idx="658">
                  <c:v>44.49</c:v>
                </c:pt>
                <c:pt idx="659">
                  <c:v>45.74</c:v>
                </c:pt>
                <c:pt idx="660">
                  <c:v>46.58</c:v>
                </c:pt>
                <c:pt idx="661">
                  <c:v>46.79</c:v>
                </c:pt>
                <c:pt idx="662">
                  <c:v>48.22</c:v>
                </c:pt>
                <c:pt idx="663">
                  <c:v>48.52</c:v>
                </c:pt>
                <c:pt idx="664">
                  <c:v>47.05</c:v>
                </c:pt>
                <c:pt idx="665">
                  <c:v>48.1</c:v>
                </c:pt>
                <c:pt idx="666">
                  <c:v>46.77</c:v>
                </c:pt>
                <c:pt idx="667">
                  <c:v>47.33</c:v>
                </c:pt>
                <c:pt idx="668">
                  <c:v>47.64</c:v>
                </c:pt>
                <c:pt idx="669">
                  <c:v>46.98</c:v>
                </c:pt>
                <c:pt idx="670">
                  <c:v>46.35</c:v>
                </c:pt>
                <c:pt idx="671">
                  <c:v>44.7</c:v>
                </c:pt>
                <c:pt idx="672">
                  <c:v>43.16</c:v>
                </c:pt>
                <c:pt idx="673">
                  <c:v>44.44</c:v>
                </c:pt>
                <c:pt idx="674">
                  <c:v>44.83</c:v>
                </c:pt>
                <c:pt idx="675">
                  <c:v>45.5</c:v>
                </c:pt>
                <c:pt idx="676">
                  <c:v>47.62</c:v>
                </c:pt>
                <c:pt idx="677">
                  <c:v>45.88</c:v>
                </c:pt>
                <c:pt idx="678">
                  <c:v>46.29</c:v>
                </c:pt>
                <c:pt idx="679">
                  <c:v>44.9</c:v>
                </c:pt>
                <c:pt idx="680">
                  <c:v>43.58</c:v>
                </c:pt>
                <c:pt idx="681">
                  <c:v>43.91</c:v>
                </c:pt>
                <c:pt idx="682">
                  <c:v>43.03</c:v>
                </c:pt>
                <c:pt idx="683">
                  <c:v>43.3</c:v>
                </c:pt>
                <c:pt idx="684">
                  <c:v>43.44</c:v>
                </c:pt>
                <c:pt idx="685">
                  <c:v>45.34</c:v>
                </c:pt>
                <c:pt idx="686">
                  <c:v>46.32</c:v>
                </c:pt>
                <c:pt idx="687">
                  <c:v>44.48</c:v>
                </c:pt>
                <c:pt idx="688">
                  <c:v>45.93</c:v>
                </c:pt>
                <c:pt idx="689">
                  <c:v>44.67</c:v>
                </c:pt>
                <c:pt idx="690">
                  <c:v>47.05</c:v>
                </c:pt>
                <c:pt idx="691">
                  <c:v>47.83</c:v>
                </c:pt>
                <c:pt idx="692">
                  <c:v>48.24</c:v>
                </c:pt>
                <c:pt idx="693">
                  <c:v>48.81</c:v>
                </c:pt>
                <c:pt idx="694">
                  <c:v>48.69</c:v>
                </c:pt>
                <c:pt idx="695">
                  <c:v>49.83</c:v>
                </c:pt>
                <c:pt idx="696">
                  <c:v>50.44</c:v>
                </c:pt>
                <c:pt idx="697">
                  <c:v>49.81</c:v>
                </c:pt>
                <c:pt idx="698">
                  <c:v>50.79</c:v>
                </c:pt>
                <c:pt idx="699">
                  <c:v>50.18</c:v>
                </c:pt>
                <c:pt idx="700">
                  <c:v>50.44</c:v>
                </c:pt>
                <c:pt idx="701">
                  <c:v>50.35</c:v>
                </c:pt>
                <c:pt idx="702">
                  <c:v>49.94</c:v>
                </c:pt>
                <c:pt idx="703">
                  <c:v>50.29</c:v>
                </c:pt>
                <c:pt idx="704">
                  <c:v>51.6</c:v>
                </c:pt>
                <c:pt idx="705">
                  <c:v>50.43</c:v>
                </c:pt>
                <c:pt idx="706">
                  <c:v>50.85</c:v>
                </c:pt>
                <c:pt idx="707">
                  <c:v>50.52</c:v>
                </c:pt>
                <c:pt idx="708">
                  <c:v>49.96</c:v>
                </c:pt>
                <c:pt idx="709">
                  <c:v>49.18</c:v>
                </c:pt>
                <c:pt idx="710">
                  <c:v>49.72</c:v>
                </c:pt>
                <c:pt idx="711">
                  <c:v>48.7</c:v>
                </c:pt>
                <c:pt idx="712">
                  <c:v>46.86</c:v>
                </c:pt>
                <c:pt idx="713">
                  <c:v>46.67</c:v>
                </c:pt>
                <c:pt idx="714">
                  <c:v>45.34</c:v>
                </c:pt>
                <c:pt idx="715">
                  <c:v>44.66</c:v>
                </c:pt>
                <c:pt idx="716">
                  <c:v>44.07</c:v>
                </c:pt>
                <c:pt idx="717">
                  <c:v>44.89</c:v>
                </c:pt>
                <c:pt idx="718">
                  <c:v>44.98</c:v>
                </c:pt>
                <c:pt idx="719">
                  <c:v>45.27</c:v>
                </c:pt>
                <c:pt idx="720">
                  <c:v>44.66</c:v>
                </c:pt>
                <c:pt idx="721">
                  <c:v>43.32</c:v>
                </c:pt>
                <c:pt idx="722">
                  <c:v>45.81</c:v>
                </c:pt>
                <c:pt idx="723">
                  <c:v>45.57</c:v>
                </c:pt>
                <c:pt idx="724">
                  <c:v>45.42</c:v>
                </c:pt>
                <c:pt idx="725">
                  <c:v>45.69</c:v>
                </c:pt>
                <c:pt idx="726">
                  <c:v>47.49</c:v>
                </c:pt>
                <c:pt idx="727">
                  <c:v>48.03</c:v>
                </c:pt>
                <c:pt idx="728">
                  <c:v>47.96</c:v>
                </c:pt>
                <c:pt idx="729">
                  <c:v>46.06</c:v>
                </c:pt>
                <c:pt idx="730">
                  <c:v>47.08</c:v>
                </c:pt>
                <c:pt idx="731">
                  <c:v>45.23</c:v>
                </c:pt>
                <c:pt idx="732">
                  <c:v>49.44</c:v>
                </c:pt>
                <c:pt idx="733">
                  <c:v>51.06</c:v>
                </c:pt>
                <c:pt idx="734">
                  <c:v>51.68</c:v>
                </c:pt>
                <c:pt idx="735">
                  <c:v>51.79</c:v>
                </c:pt>
                <c:pt idx="736">
                  <c:v>50.93</c:v>
                </c:pt>
                <c:pt idx="737">
                  <c:v>49.77</c:v>
                </c:pt>
                <c:pt idx="738">
                  <c:v>50.84</c:v>
                </c:pt>
                <c:pt idx="739">
                  <c:v>51.5</c:v>
                </c:pt>
                <c:pt idx="740">
                  <c:v>52.83</c:v>
                </c:pt>
                <c:pt idx="741">
                  <c:v>52.98</c:v>
                </c:pt>
                <c:pt idx="742">
                  <c:v>51.04</c:v>
                </c:pt>
                <c:pt idx="743">
                  <c:v>50.9</c:v>
                </c:pt>
                <c:pt idx="744">
                  <c:v>51.9</c:v>
                </c:pt>
                <c:pt idx="745">
                  <c:v>52.12</c:v>
                </c:pt>
                <c:pt idx="746">
                  <c:v>52.23</c:v>
                </c:pt>
                <c:pt idx="747">
                  <c:v>52.49</c:v>
                </c:pt>
                <c:pt idx="748">
                  <c:v>52.95</c:v>
                </c:pt>
                <c:pt idx="749">
                  <c:v>53.02</c:v>
                </c:pt>
                <c:pt idx="750">
                  <c:v>53.9</c:v>
                </c:pt>
                <c:pt idx="751">
                  <c:v>54.06</c:v>
                </c:pt>
                <c:pt idx="752">
                  <c:v>53.77</c:v>
                </c:pt>
                <c:pt idx="753">
                  <c:v>53.72</c:v>
                </c:pt>
                <c:pt idx="754">
                  <c:v>52.33</c:v>
                </c:pt>
                <c:pt idx="755">
                  <c:v>53.26</c:v>
                </c:pt>
                <c:pt idx="756">
                  <c:v>53.76</c:v>
                </c:pt>
                <c:pt idx="757">
                  <c:v>53.99</c:v>
                </c:pt>
                <c:pt idx="758">
                  <c:v>51.96</c:v>
                </c:pt>
                <c:pt idx="759">
                  <c:v>50.82</c:v>
                </c:pt>
                <c:pt idx="760">
                  <c:v>52.25</c:v>
                </c:pt>
                <c:pt idx="761">
                  <c:v>53.01</c:v>
                </c:pt>
                <c:pt idx="762">
                  <c:v>52.37</c:v>
                </c:pt>
                <c:pt idx="763">
                  <c:v>52.48</c:v>
                </c:pt>
                <c:pt idx="764">
                  <c:v>51.08</c:v>
                </c:pt>
                <c:pt idx="765">
                  <c:v>51.37</c:v>
                </c:pt>
                <c:pt idx="766">
                  <c:v>52.42</c:v>
                </c:pt>
                <c:pt idx="767">
                  <c:v>52.75</c:v>
                </c:pt>
                <c:pt idx="768">
                  <c:v>53.18</c:v>
                </c:pt>
                <c:pt idx="769">
                  <c:v>52.75</c:v>
                </c:pt>
                <c:pt idx="770">
                  <c:v>53.78</c:v>
                </c:pt>
                <c:pt idx="771">
                  <c:v>53.17</c:v>
                </c:pt>
                <c:pt idx="772">
                  <c:v>52.63</c:v>
                </c:pt>
                <c:pt idx="773">
                  <c:v>52.81</c:v>
                </c:pt>
                <c:pt idx="774">
                  <c:v>53.88</c:v>
                </c:pt>
                <c:pt idx="775">
                  <c:v>53.54</c:v>
                </c:pt>
                <c:pt idx="776">
                  <c:v>53.83</c:v>
                </c:pt>
                <c:pt idx="777">
                  <c:v>53.01</c:v>
                </c:pt>
                <c:pt idx="778">
                  <c:v>52.17</c:v>
                </c:pt>
                <c:pt idx="779">
                  <c:v>52.34</c:v>
                </c:pt>
                <c:pt idx="780">
                  <c:v>53</c:v>
                </c:pt>
                <c:pt idx="781">
                  <c:v>53.86</c:v>
                </c:pt>
                <c:pt idx="782">
                  <c:v>52.93</c:v>
                </c:pt>
                <c:pt idx="783">
                  <c:v>53.2</c:v>
                </c:pt>
                <c:pt idx="784">
                  <c:v>53.11</c:v>
                </c:pt>
                <c:pt idx="785">
                  <c:v>53.36</c:v>
                </c:pt>
                <c:pt idx="786">
                  <c:v>53.4</c:v>
                </c:pt>
                <c:pt idx="787">
                  <c:v>54.06</c:v>
                </c:pt>
                <c:pt idx="788">
                  <c:v>53.59</c:v>
                </c:pt>
                <c:pt idx="789">
                  <c:v>54.45</c:v>
                </c:pt>
                <c:pt idx="790">
                  <c:v>53.99</c:v>
                </c:pt>
                <c:pt idx="791">
                  <c:v>54.05</c:v>
                </c:pt>
                <c:pt idx="792">
                  <c:v>54.01</c:v>
                </c:pt>
                <c:pt idx="793">
                  <c:v>53.83</c:v>
                </c:pt>
                <c:pt idx="794">
                  <c:v>52.61</c:v>
                </c:pt>
                <c:pt idx="795">
                  <c:v>53.33</c:v>
                </c:pt>
                <c:pt idx="796">
                  <c:v>53.2</c:v>
                </c:pt>
                <c:pt idx="797">
                  <c:v>53.14</c:v>
                </c:pt>
                <c:pt idx="798">
                  <c:v>50.28</c:v>
                </c:pt>
                <c:pt idx="799">
                  <c:v>49.28</c:v>
                </c:pt>
                <c:pt idx="800">
                  <c:v>48.49</c:v>
                </c:pt>
                <c:pt idx="801">
                  <c:v>48.4</c:v>
                </c:pt>
                <c:pt idx="802">
                  <c:v>47.72</c:v>
                </c:pt>
                <c:pt idx="803">
                  <c:v>48.86</c:v>
                </c:pt>
                <c:pt idx="804">
                  <c:v>48.75</c:v>
                </c:pt>
                <c:pt idx="805">
                  <c:v>48.78</c:v>
                </c:pt>
                <c:pt idx="806">
                  <c:v>48.22</c:v>
                </c:pt>
                <c:pt idx="807">
                  <c:v>47.34</c:v>
                </c:pt>
                <c:pt idx="808">
                  <c:v>48.04</c:v>
                </c:pt>
                <c:pt idx="809">
                  <c:v>47.7</c:v>
                </c:pt>
                <c:pt idx="810">
                  <c:v>47.97</c:v>
                </c:pt>
                <c:pt idx="811">
                  <c:v>47.73</c:v>
                </c:pt>
                <c:pt idx="812">
                  <c:v>48.37</c:v>
                </c:pt>
                <c:pt idx="813">
                  <c:v>49.51</c:v>
                </c:pt>
                <c:pt idx="814">
                  <c:v>50.35</c:v>
                </c:pt>
                <c:pt idx="815">
                  <c:v>50.6</c:v>
                </c:pt>
                <c:pt idx="816">
                  <c:v>50.24</c:v>
                </c:pt>
                <c:pt idx="817">
                  <c:v>51.03</c:v>
                </c:pt>
                <c:pt idx="818">
                  <c:v>51.15</c:v>
                </c:pt>
                <c:pt idx="819">
                  <c:v>51.7</c:v>
                </c:pt>
                <c:pt idx="820">
                  <c:v>52.24</c:v>
                </c:pt>
                <c:pt idx="821">
                  <c:v>53.08</c:v>
                </c:pt>
                <c:pt idx="822">
                  <c:v>53.4</c:v>
                </c:pt>
                <c:pt idx="823">
                  <c:v>53.11</c:v>
                </c:pt>
                <c:pt idx="824">
                  <c:v>53.18</c:v>
                </c:pt>
                <c:pt idx="825">
                  <c:v>52.65</c:v>
                </c:pt>
                <c:pt idx="826">
                  <c:v>52.41</c:v>
                </c:pt>
                <c:pt idx="827">
                  <c:v>50.44</c:v>
                </c:pt>
                <c:pt idx="828">
                  <c:v>50.27</c:v>
                </c:pt>
                <c:pt idx="829">
                  <c:v>49.62</c:v>
                </c:pt>
                <c:pt idx="830">
                  <c:v>49.23</c:v>
                </c:pt>
                <c:pt idx="831">
                  <c:v>49.56</c:v>
                </c:pt>
                <c:pt idx="832">
                  <c:v>49.62</c:v>
                </c:pt>
                <c:pt idx="833">
                  <c:v>48.97</c:v>
                </c:pt>
                <c:pt idx="834">
                  <c:v>49.33</c:v>
                </c:pt>
                <c:pt idx="835">
                  <c:v>48.84</c:v>
                </c:pt>
                <c:pt idx="836">
                  <c:v>47.66</c:v>
                </c:pt>
                <c:pt idx="837">
                  <c:v>47.82</c:v>
                </c:pt>
                <c:pt idx="838">
                  <c:v>45.52</c:v>
                </c:pt>
                <c:pt idx="839">
                  <c:v>46.22</c:v>
                </c:pt>
                <c:pt idx="840">
                  <c:v>46.43</c:v>
                </c:pt>
                <c:pt idx="841">
                  <c:v>45.88</c:v>
                </c:pt>
                <c:pt idx="842">
                  <c:v>47.33</c:v>
                </c:pt>
                <c:pt idx="843">
                  <c:v>47.83</c:v>
                </c:pt>
                <c:pt idx="844">
                  <c:v>47.84</c:v>
                </c:pt>
                <c:pt idx="845">
                  <c:v>48.85</c:v>
                </c:pt>
                <c:pt idx="846">
                  <c:v>48.66</c:v>
                </c:pt>
                <c:pt idx="847">
                  <c:v>49.07</c:v>
                </c:pt>
                <c:pt idx="848">
                  <c:v>49.35</c:v>
                </c:pt>
                <c:pt idx="849">
                  <c:v>50.33</c:v>
                </c:pt>
                <c:pt idx="850">
                  <c:v>50.73</c:v>
                </c:pt>
                <c:pt idx="851">
                  <c:v>51.47</c:v>
                </c:pt>
                <c:pt idx="852">
                  <c:v>51.36</c:v>
                </c:pt>
                <c:pt idx="853">
                  <c:v>48.9</c:v>
                </c:pt>
                <c:pt idx="854">
                  <c:v>49.8</c:v>
                </c:pt>
                <c:pt idx="855">
                  <c:v>49.66</c:v>
                </c:pt>
                <c:pt idx="856">
                  <c:v>48.32</c:v>
                </c:pt>
                <c:pt idx="857">
                  <c:v>48.36</c:v>
                </c:pt>
                <c:pt idx="858">
                  <c:v>47.66</c:v>
                </c:pt>
                <c:pt idx="859">
                  <c:v>47.4</c:v>
                </c:pt>
                <c:pt idx="860">
                  <c:v>48.19</c:v>
                </c:pt>
                <c:pt idx="861">
                  <c:v>45.72</c:v>
                </c:pt>
                <c:pt idx="862">
                  <c:v>45.64</c:v>
                </c:pt>
                <c:pt idx="863">
                  <c:v>45.83</c:v>
                </c:pt>
                <c:pt idx="864">
                  <c:v>46.08</c:v>
                </c:pt>
                <c:pt idx="865">
                  <c:v>46.46</c:v>
                </c:pt>
                <c:pt idx="866">
                  <c:v>44.73</c:v>
                </c:pt>
                <c:pt idx="867">
                  <c:v>44.46</c:v>
                </c:pt>
                <c:pt idx="868">
                  <c:v>44.74</c:v>
                </c:pt>
                <c:pt idx="869">
                  <c:v>44.2</c:v>
                </c:pt>
                <c:pt idx="870">
                  <c:v>43.23</c:v>
                </c:pt>
                <c:pt idx="871">
                  <c:v>42.53</c:v>
                </c:pt>
                <c:pt idx="872">
                  <c:v>42.74</c:v>
                </c:pt>
                <c:pt idx="873">
                  <c:v>43.01</c:v>
                </c:pt>
                <c:pt idx="874">
                  <c:v>43.38</c:v>
                </c:pt>
                <c:pt idx="875">
                  <c:v>44.24</c:v>
                </c:pt>
                <c:pt idx="876">
                  <c:v>44.74</c:v>
                </c:pt>
                <c:pt idx="877">
                  <c:v>44.93</c:v>
                </c:pt>
                <c:pt idx="878">
                  <c:v>46.04</c:v>
                </c:pt>
                <c:pt idx="879">
                  <c:v>47.07</c:v>
                </c:pt>
                <c:pt idx="880">
                  <c:v>45.13</c:v>
                </c:pt>
                <c:pt idx="881">
                  <c:v>45.52</c:v>
                </c:pt>
                <c:pt idx="882">
                  <c:v>44.23</c:v>
                </c:pt>
                <c:pt idx="883">
                  <c:v>44.4</c:v>
                </c:pt>
                <c:pt idx="884">
                  <c:v>45.04</c:v>
                </c:pt>
                <c:pt idx="885">
                  <c:v>45.49</c:v>
                </c:pt>
                <c:pt idx="886">
                  <c:v>46.08</c:v>
                </c:pt>
                <c:pt idx="887">
                  <c:v>46.54</c:v>
                </c:pt>
                <c:pt idx="888">
                  <c:v>46.02</c:v>
                </c:pt>
                <c:pt idx="889">
                  <c:v>46.4</c:v>
                </c:pt>
                <c:pt idx="890">
                  <c:v>47.12</c:v>
                </c:pt>
                <c:pt idx="891">
                  <c:v>46.79</c:v>
                </c:pt>
                <c:pt idx="892">
                  <c:v>45.77</c:v>
                </c:pt>
                <c:pt idx="893">
                  <c:v>46.34</c:v>
                </c:pt>
                <c:pt idx="894">
                  <c:v>47.89</c:v>
                </c:pt>
                <c:pt idx="895">
                  <c:v>48.75</c:v>
                </c:pt>
                <c:pt idx="896">
                  <c:v>49.04</c:v>
                </c:pt>
                <c:pt idx="897">
                  <c:v>49.71</c:v>
                </c:pt>
                <c:pt idx="898">
                  <c:v>50.17</c:v>
                </c:pt>
                <c:pt idx="899">
                  <c:v>49.16</c:v>
                </c:pt>
                <c:pt idx="900">
                  <c:v>49.59</c:v>
                </c:pt>
                <c:pt idx="901">
                  <c:v>49.03</c:v>
                </c:pt>
                <c:pt idx="902">
                  <c:v>49.58</c:v>
                </c:pt>
                <c:pt idx="903">
                  <c:v>49.39</c:v>
                </c:pt>
                <c:pt idx="904">
                  <c:v>49.17</c:v>
                </c:pt>
                <c:pt idx="905">
                  <c:v>49.56</c:v>
                </c:pt>
                <c:pt idx="906">
                  <c:v>48.59</c:v>
                </c:pt>
                <c:pt idx="907">
                  <c:v>48.82</c:v>
                </c:pt>
                <c:pt idx="908">
                  <c:v>47.59</c:v>
                </c:pt>
                <c:pt idx="909">
                  <c:v>47.55</c:v>
                </c:pt>
                <c:pt idx="910">
                  <c:v>46.78</c:v>
                </c:pt>
                <c:pt idx="911">
                  <c:v>47.09</c:v>
                </c:pt>
                <c:pt idx="912">
                  <c:v>48.51</c:v>
                </c:pt>
                <c:pt idx="913">
                  <c:v>47.37</c:v>
                </c:pt>
                <c:pt idx="914">
                  <c:v>47.64</c:v>
                </c:pt>
                <c:pt idx="915">
                  <c:v>48.41</c:v>
                </c:pt>
                <c:pt idx="916">
                  <c:v>47.43</c:v>
                </c:pt>
                <c:pt idx="917">
                  <c:v>47.87</c:v>
                </c:pt>
                <c:pt idx="918">
                  <c:v>46.57</c:v>
                </c:pt>
                <c:pt idx="919">
                  <c:v>46.44</c:v>
                </c:pt>
                <c:pt idx="920">
                  <c:v>45.96</c:v>
                </c:pt>
                <c:pt idx="921">
                  <c:v>47.23</c:v>
                </c:pt>
                <c:pt idx="922">
                  <c:v>47.29</c:v>
                </c:pt>
                <c:pt idx="923">
                  <c:v>48.66</c:v>
                </c:pt>
                <c:pt idx="924">
                  <c:v>49.16</c:v>
                </c:pt>
                <c:pt idx="925">
                  <c:v>49.09</c:v>
                </c:pt>
                <c:pt idx="926">
                  <c:v>47.48</c:v>
                </c:pt>
                <c:pt idx="927">
                  <c:v>48.07</c:v>
                </c:pt>
                <c:pt idx="928">
                  <c:v>48.23</c:v>
                </c:pt>
                <c:pt idx="929">
                  <c:v>49.3</c:v>
                </c:pt>
                <c:pt idx="930">
                  <c:v>49.89</c:v>
                </c:pt>
                <c:pt idx="931">
                  <c:v>49.89</c:v>
                </c:pt>
                <c:pt idx="932">
                  <c:v>49.91</c:v>
                </c:pt>
                <c:pt idx="933">
                  <c:v>49.48</c:v>
                </c:pt>
                <c:pt idx="934">
                  <c:v>50.41</c:v>
                </c:pt>
                <c:pt idx="935">
                  <c:v>50.55</c:v>
                </c:pt>
                <c:pt idx="936">
                  <c:v>50.66</c:v>
                </c:pt>
                <c:pt idx="937">
                  <c:v>52.22</c:v>
                </c:pt>
                <c:pt idx="938">
                  <c:v>51.88</c:v>
                </c:pt>
                <c:pt idx="939">
                  <c:v>52.14</c:v>
                </c:pt>
                <c:pt idx="940">
                  <c:v>51.56</c:v>
                </c:pt>
                <c:pt idx="941">
                  <c:v>51.67</c:v>
                </c:pt>
                <c:pt idx="942">
                  <c:v>50.58</c:v>
                </c:pt>
                <c:pt idx="943">
                  <c:v>50.42</c:v>
                </c:pt>
                <c:pt idx="944">
                  <c:v>49.98</c:v>
                </c:pt>
                <c:pt idx="945">
                  <c:v>50.79</c:v>
                </c:pt>
                <c:pt idx="946">
                  <c:v>49.29</c:v>
                </c:pt>
                <c:pt idx="947">
                  <c:v>49.58</c:v>
                </c:pt>
                <c:pt idx="948">
                  <c:v>50.92</c:v>
                </c:pt>
                <c:pt idx="949">
                  <c:v>51.3</c:v>
                </c:pt>
                <c:pt idx="950">
                  <c:v>50.6</c:v>
                </c:pt>
                <c:pt idx="951">
                  <c:v>51.45</c:v>
                </c:pt>
                <c:pt idx="952">
                  <c:v>51.87</c:v>
                </c:pt>
                <c:pt idx="953">
                  <c:v>51.88</c:v>
                </c:pt>
                <c:pt idx="954">
                  <c:v>52.04</c:v>
                </c:pt>
                <c:pt idx="955">
                  <c:v>51.29</c:v>
                </c:pt>
                <c:pt idx="956">
                  <c:v>51.47</c:v>
                </c:pt>
                <c:pt idx="957">
                  <c:v>51.9</c:v>
                </c:pt>
                <c:pt idx="958">
                  <c:v>52.47</c:v>
                </c:pt>
                <c:pt idx="959">
                  <c:v>52.18</c:v>
                </c:pt>
                <c:pt idx="960">
                  <c:v>52.64</c:v>
                </c:pt>
                <c:pt idx="961">
                  <c:v>53.9</c:v>
                </c:pt>
                <c:pt idx="962">
                  <c:v>54.15</c:v>
                </c:pt>
                <c:pt idx="963">
                  <c:v>54.38</c:v>
                </c:pt>
                <c:pt idx="964">
                  <c:v>54.3</c:v>
                </c:pt>
                <c:pt idx="965">
                  <c:v>54.54</c:v>
                </c:pt>
                <c:pt idx="966">
                  <c:v>55.64</c:v>
                </c:pt>
                <c:pt idx="967">
                  <c:v>57.35</c:v>
                </c:pt>
                <c:pt idx="968">
                  <c:v>57.2</c:v>
                </c:pt>
                <c:pt idx="969">
                  <c:v>56.81</c:v>
                </c:pt>
                <c:pt idx="970">
                  <c:v>57.17</c:v>
                </c:pt>
                <c:pt idx="971">
                  <c:v>56.74</c:v>
                </c:pt>
                <c:pt idx="972">
                  <c:v>56.76</c:v>
                </c:pt>
                <c:pt idx="973">
                  <c:v>55.7</c:v>
                </c:pt>
                <c:pt idx="974">
                  <c:v>55.33</c:v>
                </c:pt>
                <c:pt idx="975">
                  <c:v>55.14</c:v>
                </c:pt>
                <c:pt idx="976">
                  <c:v>56.55</c:v>
                </c:pt>
                <c:pt idx="977">
                  <c:v>56.09</c:v>
                </c:pt>
                <c:pt idx="978">
                  <c:v>56.83</c:v>
                </c:pt>
                <c:pt idx="979">
                  <c:v>58.02</c:v>
                </c:pt>
                <c:pt idx="980">
                  <c:v>58.95</c:v>
                </c:pt>
                <c:pt idx="981">
                  <c:v>58.11</c:v>
                </c:pt>
                <c:pt idx="982">
                  <c:v>57.99</c:v>
                </c:pt>
                <c:pt idx="983">
                  <c:v>57.3</c:v>
                </c:pt>
                <c:pt idx="984">
                  <c:v>57.4</c:v>
                </c:pt>
                <c:pt idx="985">
                  <c:v>58.36</c:v>
                </c:pt>
                <c:pt idx="986">
                  <c:v>57.47</c:v>
                </c:pt>
                <c:pt idx="987">
                  <c:v>57.62</c:v>
                </c:pt>
                <c:pt idx="988">
                  <c:v>55.96</c:v>
                </c:pt>
                <c:pt idx="989">
                  <c:v>56.69</c:v>
                </c:pt>
                <c:pt idx="990">
                  <c:v>57.36</c:v>
                </c:pt>
                <c:pt idx="991">
                  <c:v>57.99</c:v>
                </c:pt>
                <c:pt idx="992">
                  <c:v>57.14</c:v>
                </c:pt>
                <c:pt idx="993">
                  <c:v>56.6</c:v>
                </c:pt>
                <c:pt idx="994">
                  <c:v>57.04</c:v>
                </c:pt>
                <c:pt idx="995">
                  <c:v>57.3</c:v>
                </c:pt>
                <c:pt idx="996">
                  <c:v>57.16</c:v>
                </c:pt>
                <c:pt idx="997">
                  <c:v>57.46</c:v>
                </c:pt>
                <c:pt idx="998">
                  <c:v>58.09</c:v>
                </c:pt>
                <c:pt idx="999">
                  <c:v>58.36</c:v>
                </c:pt>
                <c:pt idx="1000">
                  <c:v>58.47</c:v>
                </c:pt>
                <c:pt idx="1001">
                  <c:v>59.97</c:v>
                </c:pt>
                <c:pt idx="1002">
                  <c:v>59.64</c:v>
                </c:pt>
                <c:pt idx="1003">
                  <c:v>59.84</c:v>
                </c:pt>
                <c:pt idx="1004">
                  <c:v>60.42</c:v>
                </c:pt>
                <c:pt idx="1005">
                  <c:v>60.37</c:v>
                </c:pt>
                <c:pt idx="1006">
                  <c:v>61.63</c:v>
                </c:pt>
                <c:pt idx="1007">
                  <c:v>62.01</c:v>
                </c:pt>
                <c:pt idx="1008">
                  <c:v>61.44</c:v>
                </c:pt>
                <c:pt idx="1009">
                  <c:v>61.73</c:v>
                </c:pt>
                <c:pt idx="1010">
                  <c:v>62.96</c:v>
                </c:pt>
                <c:pt idx="1011">
                  <c:v>63.57</c:v>
                </c:pt>
                <c:pt idx="1012">
                  <c:v>63.8</c:v>
                </c:pt>
                <c:pt idx="1013">
                  <c:v>64.3</c:v>
                </c:pt>
                <c:pt idx="1014">
                  <c:v>63.73</c:v>
                </c:pt>
                <c:pt idx="1015">
                  <c:v>63.97</c:v>
                </c:pt>
                <c:pt idx="1016">
                  <c:v>63.95</c:v>
                </c:pt>
                <c:pt idx="1017">
                  <c:v>63.37</c:v>
                </c:pt>
                <c:pt idx="1018">
                  <c:v>63.49</c:v>
                </c:pt>
                <c:pt idx="1019">
                  <c:v>64.47</c:v>
                </c:pt>
                <c:pt idx="1020">
                  <c:v>65.61</c:v>
                </c:pt>
                <c:pt idx="1021">
                  <c:v>65.510000000000005</c:v>
                </c:pt>
                <c:pt idx="1022">
                  <c:v>66.14</c:v>
                </c:pt>
                <c:pt idx="1023">
                  <c:v>65.56</c:v>
                </c:pt>
                <c:pt idx="1024">
                  <c:v>64.5</c:v>
                </c:pt>
                <c:pt idx="1025">
                  <c:v>64.73</c:v>
                </c:pt>
                <c:pt idx="1026">
                  <c:v>65.8</c:v>
                </c:pt>
                <c:pt idx="1027">
                  <c:v>65.45</c:v>
                </c:pt>
                <c:pt idx="1028">
                  <c:v>64.150000000000006</c:v>
                </c:pt>
                <c:pt idx="1029">
                  <c:v>63.39</c:v>
                </c:pt>
                <c:pt idx="1030">
                  <c:v>61.79</c:v>
                </c:pt>
                <c:pt idx="1031">
                  <c:v>61.15</c:v>
                </c:pt>
                <c:pt idx="1032">
                  <c:v>59.2</c:v>
                </c:pt>
                <c:pt idx="1033">
                  <c:v>59.29</c:v>
                </c:pt>
                <c:pt idx="1034">
                  <c:v>59.19</c:v>
                </c:pt>
                <c:pt idx="1035">
                  <c:v>60.6</c:v>
                </c:pt>
                <c:pt idx="1036">
                  <c:v>61.34</c:v>
                </c:pt>
                <c:pt idx="1037">
                  <c:v>61.68</c:v>
                </c:pt>
                <c:pt idx="1038">
                  <c:v>61.9</c:v>
                </c:pt>
                <c:pt idx="1039">
                  <c:v>61.68</c:v>
                </c:pt>
                <c:pt idx="1040">
                  <c:v>62.77</c:v>
                </c:pt>
                <c:pt idx="1041">
                  <c:v>63.55</c:v>
                </c:pt>
                <c:pt idx="1042">
                  <c:v>63.91</c:v>
                </c:pt>
                <c:pt idx="1043">
                  <c:v>63.01</c:v>
                </c:pt>
                <c:pt idx="1044">
                  <c:v>61.64</c:v>
                </c:pt>
                <c:pt idx="1045">
                  <c:v>60.99</c:v>
                </c:pt>
                <c:pt idx="1046">
                  <c:v>61.25</c:v>
                </c:pt>
                <c:pt idx="1047">
                  <c:v>62.57</c:v>
                </c:pt>
                <c:pt idx="1048">
                  <c:v>62.6</c:v>
                </c:pt>
                <c:pt idx="1049">
                  <c:v>61.15</c:v>
                </c:pt>
                <c:pt idx="1050">
                  <c:v>60.12</c:v>
                </c:pt>
                <c:pt idx="1051">
                  <c:v>62.04</c:v>
                </c:pt>
                <c:pt idx="1052">
                  <c:v>61.36</c:v>
                </c:pt>
                <c:pt idx="1053">
                  <c:v>60.71</c:v>
                </c:pt>
                <c:pt idx="1054">
                  <c:v>60.96</c:v>
                </c:pt>
                <c:pt idx="1055">
                  <c:v>61.19</c:v>
                </c:pt>
                <c:pt idx="1056">
                  <c:v>62.34</c:v>
                </c:pt>
                <c:pt idx="1057">
                  <c:v>62.06</c:v>
                </c:pt>
                <c:pt idx="1058">
                  <c:v>63.4</c:v>
                </c:pt>
                <c:pt idx="1059">
                  <c:v>65.17</c:v>
                </c:pt>
                <c:pt idx="1060">
                  <c:v>64.3</c:v>
                </c:pt>
                <c:pt idx="1061">
                  <c:v>65.88</c:v>
                </c:pt>
                <c:pt idx="1062">
                  <c:v>65.55</c:v>
                </c:pt>
                <c:pt idx="1063">
                  <c:v>65.25</c:v>
                </c:pt>
                <c:pt idx="1064">
                  <c:v>64.38</c:v>
                </c:pt>
                <c:pt idx="1065">
                  <c:v>64.94</c:v>
                </c:pt>
                <c:pt idx="1066">
                  <c:v>63.01</c:v>
                </c:pt>
                <c:pt idx="1067">
                  <c:v>63.51</c:v>
                </c:pt>
                <c:pt idx="1068">
                  <c:v>63.37</c:v>
                </c:pt>
                <c:pt idx="1069">
                  <c:v>63.54</c:v>
                </c:pt>
                <c:pt idx="1070">
                  <c:v>62.06</c:v>
                </c:pt>
                <c:pt idx="1071">
                  <c:v>63.42</c:v>
                </c:pt>
                <c:pt idx="1072">
                  <c:v>65.510000000000005</c:v>
                </c:pt>
                <c:pt idx="1073">
                  <c:v>66.819999999999993</c:v>
                </c:pt>
                <c:pt idx="1074">
                  <c:v>67.069999999999993</c:v>
                </c:pt>
                <c:pt idx="1075">
                  <c:v>67.39</c:v>
                </c:pt>
                <c:pt idx="1076">
                  <c:v>66.22</c:v>
                </c:pt>
                <c:pt idx="1077">
                  <c:v>66.52</c:v>
                </c:pt>
                <c:pt idx="1078">
                  <c:v>68.47</c:v>
                </c:pt>
                <c:pt idx="1079">
                  <c:v>68.290000000000006</c:v>
                </c:pt>
                <c:pt idx="1080">
                  <c:v>68.38</c:v>
                </c:pt>
                <c:pt idx="1081">
                  <c:v>68.64</c:v>
                </c:pt>
                <c:pt idx="1082">
                  <c:v>67.7</c:v>
                </c:pt>
                <c:pt idx="1083">
                  <c:v>68.05</c:v>
                </c:pt>
                <c:pt idx="1084">
                  <c:v>68.19</c:v>
                </c:pt>
                <c:pt idx="1085">
                  <c:v>68.099999999999994</c:v>
                </c:pt>
                <c:pt idx="1086">
                  <c:v>68.569999999999993</c:v>
                </c:pt>
                <c:pt idx="1087">
                  <c:v>67.25</c:v>
                </c:pt>
                <c:pt idx="1088">
                  <c:v>67.930000000000007</c:v>
                </c:pt>
                <c:pt idx="1089">
                  <c:v>68.430000000000007</c:v>
                </c:pt>
                <c:pt idx="1090">
                  <c:v>69.72</c:v>
                </c:pt>
                <c:pt idx="1091">
                  <c:v>70.73</c:v>
                </c:pt>
                <c:pt idx="1092">
                  <c:v>69.06</c:v>
                </c:pt>
                <c:pt idx="1093">
                  <c:v>71.14</c:v>
                </c:pt>
                <c:pt idx="1094">
                  <c:v>71.36</c:v>
                </c:pt>
                <c:pt idx="1095">
                  <c:v>70.7</c:v>
                </c:pt>
                <c:pt idx="1096">
                  <c:v>70.959999999999994</c:v>
                </c:pt>
                <c:pt idx="1097">
                  <c:v>71.31</c:v>
                </c:pt>
                <c:pt idx="1098">
                  <c:v>71.489999999999995</c:v>
                </c:pt>
                <c:pt idx="1099">
                  <c:v>71.489999999999995</c:v>
                </c:pt>
                <c:pt idx="1100">
                  <c:v>71.28</c:v>
                </c:pt>
                <c:pt idx="1101">
                  <c:v>72.239999999999995</c:v>
                </c:pt>
                <c:pt idx="1102">
                  <c:v>72.13</c:v>
                </c:pt>
                <c:pt idx="1103">
                  <c:v>71.84</c:v>
                </c:pt>
                <c:pt idx="1104">
                  <c:v>70.709999999999994</c:v>
                </c:pt>
                <c:pt idx="1105">
                  <c:v>67.88</c:v>
                </c:pt>
                <c:pt idx="1106">
                  <c:v>66.73</c:v>
                </c:pt>
                <c:pt idx="1107">
                  <c:v>68.209999999999994</c:v>
                </c:pt>
                <c:pt idx="1108">
                  <c:v>67.040000000000006</c:v>
                </c:pt>
                <c:pt idx="1109">
                  <c:v>65.81</c:v>
                </c:pt>
                <c:pt idx="1110">
                  <c:v>64.75</c:v>
                </c:pt>
                <c:pt idx="1111">
                  <c:v>65.52</c:v>
                </c:pt>
                <c:pt idx="1112">
                  <c:v>64.73</c:v>
                </c:pt>
                <c:pt idx="1113">
                  <c:v>65.95</c:v>
                </c:pt>
                <c:pt idx="1114">
                  <c:v>65.739999999999995</c:v>
                </c:pt>
                <c:pt idx="1115">
                  <c:v>66.099999999999994</c:v>
                </c:pt>
                <c:pt idx="1116">
                  <c:v>66.36</c:v>
                </c:pt>
                <c:pt idx="1117">
                  <c:v>66.64</c:v>
                </c:pt>
                <c:pt idx="1118">
                  <c:v>66.89</c:v>
                </c:pt>
                <c:pt idx="1119">
                  <c:v>65.06</c:v>
                </c:pt>
                <c:pt idx="1120">
                  <c:v>65.849999999999994</c:v>
                </c:pt>
                <c:pt idx="1121">
                  <c:v>65.069999999999993</c:v>
                </c:pt>
                <c:pt idx="1122">
                  <c:v>66.22</c:v>
                </c:pt>
                <c:pt idx="1123">
                  <c:v>65.540000000000006</c:v>
                </c:pt>
                <c:pt idx="1124">
                  <c:v>68.58</c:v>
                </c:pt>
                <c:pt idx="1125">
                  <c:v>68.08</c:v>
                </c:pt>
                <c:pt idx="1126">
                  <c:v>70.53</c:v>
                </c:pt>
                <c:pt idx="1127">
                  <c:v>72.760000000000005</c:v>
                </c:pt>
                <c:pt idx="1128">
                  <c:v>73.45</c:v>
                </c:pt>
                <c:pt idx="1129">
                  <c:v>74.150000000000006</c:v>
                </c:pt>
                <c:pt idx="1130">
                  <c:v>73.94</c:v>
                </c:pt>
                <c:pt idx="1131">
                  <c:v>74.14</c:v>
                </c:pt>
                <c:pt idx="1132">
                  <c:v>72.94</c:v>
                </c:pt>
                <c:pt idx="1133">
                  <c:v>73.8</c:v>
                </c:pt>
                <c:pt idx="1134">
                  <c:v>73.849999999999994</c:v>
                </c:pt>
                <c:pt idx="1135">
                  <c:v>74.11</c:v>
                </c:pt>
                <c:pt idx="1136">
                  <c:v>70.38</c:v>
                </c:pt>
                <c:pt idx="1137">
                  <c:v>70.33</c:v>
                </c:pt>
                <c:pt idx="1138">
                  <c:v>71.010000000000005</c:v>
                </c:pt>
                <c:pt idx="1139">
                  <c:v>68.06</c:v>
                </c:pt>
                <c:pt idx="1140">
                  <c:v>68.08</c:v>
                </c:pt>
                <c:pt idx="1141">
                  <c:v>68.760000000000005</c:v>
                </c:pt>
                <c:pt idx="1142">
                  <c:v>69.459999999999994</c:v>
                </c:pt>
                <c:pt idx="1143">
                  <c:v>70.459999999999994</c:v>
                </c:pt>
                <c:pt idx="1144">
                  <c:v>67.89</c:v>
                </c:pt>
                <c:pt idx="1145">
                  <c:v>68.52</c:v>
                </c:pt>
                <c:pt idx="1146">
                  <c:v>69.3</c:v>
                </c:pt>
                <c:pt idx="1147">
                  <c:v>69.61</c:v>
                </c:pt>
                <c:pt idx="1148">
                  <c:v>68.69</c:v>
                </c:pt>
                <c:pt idx="1149">
                  <c:v>70.13</c:v>
                </c:pt>
                <c:pt idx="1150">
                  <c:v>68.760000000000005</c:v>
                </c:pt>
                <c:pt idx="1151">
                  <c:v>67.66</c:v>
                </c:pt>
                <c:pt idx="1152">
                  <c:v>68.959999999999994</c:v>
                </c:pt>
                <c:pt idx="1153">
                  <c:v>68.489999999999995</c:v>
                </c:pt>
                <c:pt idx="1154">
                  <c:v>69.010000000000005</c:v>
                </c:pt>
                <c:pt idx="1155">
                  <c:v>69.17</c:v>
                </c:pt>
                <c:pt idx="1156">
                  <c:v>66.94</c:v>
                </c:pt>
                <c:pt idx="1157">
                  <c:v>66.81</c:v>
                </c:pt>
                <c:pt idx="1158">
                  <c:v>67.63</c:v>
                </c:pt>
                <c:pt idx="1159">
                  <c:v>67.2</c:v>
                </c:pt>
                <c:pt idx="1160">
                  <c:v>67.040000000000006</c:v>
                </c:pt>
                <c:pt idx="1161">
                  <c:v>65.010000000000005</c:v>
                </c:pt>
                <c:pt idx="1162">
                  <c:v>65.459999999999994</c:v>
                </c:pt>
                <c:pt idx="1163">
                  <c:v>65.91</c:v>
                </c:pt>
                <c:pt idx="1164">
                  <c:v>66.430000000000007</c:v>
                </c:pt>
                <c:pt idx="1165">
                  <c:v>67.349999999999994</c:v>
                </c:pt>
                <c:pt idx="1166">
                  <c:v>67.86</c:v>
                </c:pt>
                <c:pt idx="1167">
                  <c:v>67.83</c:v>
                </c:pt>
                <c:pt idx="1168">
                  <c:v>68.72</c:v>
                </c:pt>
                <c:pt idx="1169">
                  <c:v>68.87</c:v>
                </c:pt>
                <c:pt idx="1170">
                  <c:v>68.53</c:v>
                </c:pt>
                <c:pt idx="1171">
                  <c:v>69.510000000000005</c:v>
                </c:pt>
                <c:pt idx="1172">
                  <c:v>70.25</c:v>
                </c:pt>
                <c:pt idx="1173">
                  <c:v>69.8</c:v>
                </c:pt>
                <c:pt idx="1174">
                  <c:v>69.87</c:v>
                </c:pt>
                <c:pt idx="1175">
                  <c:v>68.72</c:v>
                </c:pt>
                <c:pt idx="1176">
                  <c:v>67.77</c:v>
                </c:pt>
                <c:pt idx="1177">
                  <c:v>67.75</c:v>
                </c:pt>
                <c:pt idx="1178">
                  <c:v>67.540000000000006</c:v>
                </c:pt>
                <c:pt idx="1179">
                  <c:v>69.25</c:v>
                </c:pt>
                <c:pt idx="1180">
                  <c:v>70.37</c:v>
                </c:pt>
                <c:pt idx="1181">
                  <c:v>68.59</c:v>
                </c:pt>
                <c:pt idx="1182">
                  <c:v>68.989999999999995</c:v>
                </c:pt>
                <c:pt idx="1183">
                  <c:v>68.91</c:v>
                </c:pt>
                <c:pt idx="1184">
                  <c:v>69.849999999999994</c:v>
                </c:pt>
                <c:pt idx="1185">
                  <c:v>71.12</c:v>
                </c:pt>
                <c:pt idx="1186">
                  <c:v>70.8</c:v>
                </c:pt>
                <c:pt idx="1187">
                  <c:v>70.78</c:v>
                </c:pt>
                <c:pt idx="1188">
                  <c:v>72.08</c:v>
                </c:pt>
                <c:pt idx="1189">
                  <c:v>72.28</c:v>
                </c:pt>
                <c:pt idx="1190">
                  <c:v>71.569999999999993</c:v>
                </c:pt>
                <c:pt idx="1191">
                  <c:v>72.12</c:v>
                </c:pt>
                <c:pt idx="1192">
                  <c:v>73.25</c:v>
                </c:pt>
                <c:pt idx="1193">
                  <c:v>75.3</c:v>
                </c:pt>
                <c:pt idx="1194">
                  <c:v>75.23</c:v>
                </c:pt>
                <c:pt idx="1195">
                  <c:v>76.41</c:v>
                </c:pt>
                <c:pt idx="1196">
                  <c:v>74.33</c:v>
                </c:pt>
                <c:pt idx="1197">
                  <c:v>74.34</c:v>
                </c:pt>
                <c:pt idx="1198">
                  <c:v>74.290000000000006</c:v>
                </c:pt>
                <c:pt idx="1199">
                  <c:v>74.959999999999994</c:v>
                </c:pt>
                <c:pt idx="1200">
                  <c:v>73.17</c:v>
                </c:pt>
                <c:pt idx="1201">
                  <c:v>70.97</c:v>
                </c:pt>
                <c:pt idx="1202">
                  <c:v>71.34</c:v>
                </c:pt>
                <c:pt idx="1203">
                  <c:v>71.78</c:v>
                </c:pt>
                <c:pt idx="1204">
                  <c:v>71.92</c:v>
                </c:pt>
                <c:pt idx="1205">
                  <c:v>69.75</c:v>
                </c:pt>
                <c:pt idx="1206">
                  <c:v>68.650000000000006</c:v>
                </c:pt>
                <c:pt idx="1207">
                  <c:v>69.12</c:v>
                </c:pt>
                <c:pt idx="1208">
                  <c:v>69.17</c:v>
                </c:pt>
                <c:pt idx="1209">
                  <c:v>66.430000000000007</c:v>
                </c:pt>
                <c:pt idx="1210">
                  <c:v>66.819999999999993</c:v>
                </c:pt>
                <c:pt idx="1211">
                  <c:v>67.33</c:v>
                </c:pt>
                <c:pt idx="1212">
                  <c:v>67.59</c:v>
                </c:pt>
                <c:pt idx="1213">
                  <c:v>67.040000000000006</c:v>
                </c:pt>
                <c:pt idx="1214">
                  <c:v>66.180000000000007</c:v>
                </c:pt>
                <c:pt idx="1215">
                  <c:v>65.31</c:v>
                </c:pt>
                <c:pt idx="1216">
                  <c:v>63.69</c:v>
                </c:pt>
                <c:pt idx="1217">
                  <c:v>63.14</c:v>
                </c:pt>
                <c:pt idx="1218">
                  <c:v>63.1</c:v>
                </c:pt>
                <c:pt idx="1219">
                  <c:v>62.21</c:v>
                </c:pt>
                <c:pt idx="1220">
                  <c:v>61.67</c:v>
                </c:pt>
                <c:pt idx="1221">
                  <c:v>60.67</c:v>
                </c:pt>
                <c:pt idx="1222">
                  <c:v>60.19</c:v>
                </c:pt>
                <c:pt idx="1223">
                  <c:v>59.93</c:v>
                </c:pt>
                <c:pt idx="1224">
                  <c:v>55.69</c:v>
                </c:pt>
                <c:pt idx="1225">
                  <c:v>56.25</c:v>
                </c:pt>
                <c:pt idx="1226">
                  <c:v>56.46</c:v>
                </c:pt>
                <c:pt idx="1227">
                  <c:v>56.46</c:v>
                </c:pt>
                <c:pt idx="1228">
                  <c:v>56.76</c:v>
                </c:pt>
                <c:pt idx="1229">
                  <c:v>53.43</c:v>
                </c:pt>
                <c:pt idx="1230">
                  <c:v>54.63</c:v>
                </c:pt>
                <c:pt idx="1231">
                  <c:v>50.42</c:v>
                </c:pt>
                <c:pt idx="1232">
                  <c:v>51.63</c:v>
                </c:pt>
                <c:pt idx="1233">
                  <c:v>51.56</c:v>
                </c:pt>
                <c:pt idx="1234">
                  <c:v>50.29</c:v>
                </c:pt>
                <c:pt idx="1235">
                  <c:v>51.45</c:v>
                </c:pt>
                <c:pt idx="1236">
                  <c:v>50.93</c:v>
                </c:pt>
                <c:pt idx="1237">
                  <c:v>52.95</c:v>
                </c:pt>
                <c:pt idx="1238">
                  <c:v>53.25</c:v>
                </c:pt>
                <c:pt idx="1239">
                  <c:v>51.49</c:v>
                </c:pt>
                <c:pt idx="1240">
                  <c:v>52.61</c:v>
                </c:pt>
                <c:pt idx="1241">
                  <c:v>51</c:v>
                </c:pt>
                <c:pt idx="1242">
                  <c:v>51.65</c:v>
                </c:pt>
                <c:pt idx="1243">
                  <c:v>51.15</c:v>
                </c:pt>
                <c:pt idx="1244">
                  <c:v>52.58</c:v>
                </c:pt>
                <c:pt idx="1245">
                  <c:v>51.2</c:v>
                </c:pt>
                <c:pt idx="1246">
                  <c:v>49.88</c:v>
                </c:pt>
                <c:pt idx="1247">
                  <c:v>46.24</c:v>
                </c:pt>
                <c:pt idx="1248">
                  <c:v>47.2</c:v>
                </c:pt>
                <c:pt idx="1249">
                  <c:v>45.88</c:v>
                </c:pt>
                <c:pt idx="1250">
                  <c:v>45.59</c:v>
                </c:pt>
                <c:pt idx="1251">
                  <c:v>42.53</c:v>
                </c:pt>
                <c:pt idx="1252">
                  <c:v>46.22</c:v>
                </c:pt>
                <c:pt idx="1253">
                  <c:v>44.61</c:v>
                </c:pt>
                <c:pt idx="1254">
                  <c:v>45.33</c:v>
                </c:pt>
                <c:pt idx="1255">
                  <c:v>45.41</c:v>
                </c:pt>
                <c:pt idx="1256">
                  <c:v>46.54</c:v>
                </c:pt>
                <c:pt idx="1257">
                  <c:v>47.09</c:v>
                </c:pt>
                <c:pt idx="1258">
                  <c:v>47.96</c:v>
                </c:pt>
                <c:pt idx="1259">
                  <c:v>48.52</c:v>
                </c:pt>
                <c:pt idx="1260">
                  <c:v>49.78</c:v>
                </c:pt>
                <c:pt idx="1261">
                  <c:v>52.36</c:v>
                </c:pt>
                <c:pt idx="1262">
                  <c:v>52.59</c:v>
                </c:pt>
                <c:pt idx="1263">
                  <c:v>51.59</c:v>
                </c:pt>
                <c:pt idx="1264">
                  <c:v>50.51</c:v>
                </c:pt>
                <c:pt idx="1265">
                  <c:v>52.11</c:v>
                </c:pt>
                <c:pt idx="1266">
                  <c:v>52.31</c:v>
                </c:pt>
                <c:pt idx="1267">
                  <c:v>52.07</c:v>
                </c:pt>
                <c:pt idx="1268">
                  <c:v>53.8</c:v>
                </c:pt>
                <c:pt idx="1269">
                  <c:v>52.57</c:v>
                </c:pt>
                <c:pt idx="1270">
                  <c:v>52.62</c:v>
                </c:pt>
                <c:pt idx="1271">
                  <c:v>53.13</c:v>
                </c:pt>
                <c:pt idx="1272">
                  <c:v>53.69</c:v>
                </c:pt>
                <c:pt idx="1273">
                  <c:v>51.99</c:v>
                </c:pt>
                <c:pt idx="1274">
                  <c:v>53.31</c:v>
                </c:pt>
                <c:pt idx="1275">
                  <c:v>54.23</c:v>
                </c:pt>
                <c:pt idx="1276">
                  <c:v>53.79</c:v>
                </c:pt>
                <c:pt idx="1277">
                  <c:v>55.26</c:v>
                </c:pt>
                <c:pt idx="1278">
                  <c:v>54.56</c:v>
                </c:pt>
                <c:pt idx="1279">
                  <c:v>53.66</c:v>
                </c:pt>
                <c:pt idx="1280">
                  <c:v>54.01</c:v>
                </c:pt>
                <c:pt idx="1281">
                  <c:v>52.64</c:v>
                </c:pt>
                <c:pt idx="1282">
                  <c:v>52.72</c:v>
                </c:pt>
                <c:pt idx="1283">
                  <c:v>52.41</c:v>
                </c:pt>
                <c:pt idx="1284">
                  <c:v>53.1</c:v>
                </c:pt>
                <c:pt idx="1285">
                  <c:v>53.9</c:v>
                </c:pt>
                <c:pt idx="1286">
                  <c:v>54.41</c:v>
                </c:pt>
                <c:pt idx="1287">
                  <c:v>55.59</c:v>
                </c:pt>
                <c:pt idx="1288">
                  <c:v>56.09</c:v>
                </c:pt>
                <c:pt idx="1289">
                  <c:v>56.92</c:v>
                </c:pt>
                <c:pt idx="1290">
                  <c:v>56.96</c:v>
                </c:pt>
                <c:pt idx="1291">
                  <c:v>57.26</c:v>
                </c:pt>
                <c:pt idx="1292">
                  <c:v>55.48</c:v>
                </c:pt>
                <c:pt idx="1293">
                  <c:v>55.5</c:v>
                </c:pt>
                <c:pt idx="1294">
                  <c:v>56.94</c:v>
                </c:pt>
                <c:pt idx="1295">
                  <c:v>57.22</c:v>
                </c:pt>
                <c:pt idx="1296">
                  <c:v>55.8</c:v>
                </c:pt>
                <c:pt idx="1297">
                  <c:v>56.59</c:v>
                </c:pt>
                <c:pt idx="1298">
                  <c:v>56.56</c:v>
                </c:pt>
                <c:pt idx="1299">
                  <c:v>56.22</c:v>
                </c:pt>
                <c:pt idx="1300">
                  <c:v>56.66</c:v>
                </c:pt>
                <c:pt idx="1301">
                  <c:v>56.07</c:v>
                </c:pt>
                <c:pt idx="1302">
                  <c:v>56.79</c:v>
                </c:pt>
                <c:pt idx="1303">
                  <c:v>56.87</c:v>
                </c:pt>
                <c:pt idx="1304">
                  <c:v>58.26</c:v>
                </c:pt>
                <c:pt idx="1305">
                  <c:v>58.61</c:v>
                </c:pt>
                <c:pt idx="1306">
                  <c:v>58.52</c:v>
                </c:pt>
                <c:pt idx="1307">
                  <c:v>59.09</c:v>
                </c:pt>
                <c:pt idx="1308">
                  <c:v>59.03</c:v>
                </c:pt>
                <c:pt idx="1309">
                  <c:v>59.83</c:v>
                </c:pt>
                <c:pt idx="1310">
                  <c:v>59.98</c:v>
                </c:pt>
                <c:pt idx="1311">
                  <c:v>59.04</c:v>
                </c:pt>
                <c:pt idx="1312">
                  <c:v>58.82</c:v>
                </c:pt>
                <c:pt idx="1313">
                  <c:v>59.94</c:v>
                </c:pt>
                <c:pt idx="1314">
                  <c:v>59.41</c:v>
                </c:pt>
                <c:pt idx="1315">
                  <c:v>59.3</c:v>
                </c:pt>
                <c:pt idx="1316">
                  <c:v>60.14</c:v>
                </c:pt>
                <c:pt idx="1317">
                  <c:v>61.59</c:v>
                </c:pt>
                <c:pt idx="1318">
                  <c:v>62.58</c:v>
                </c:pt>
                <c:pt idx="1319">
                  <c:v>62.46</c:v>
                </c:pt>
                <c:pt idx="1320">
                  <c:v>62.1</c:v>
                </c:pt>
                <c:pt idx="1321">
                  <c:v>63.08</c:v>
                </c:pt>
                <c:pt idx="1322">
                  <c:v>64.400000000000006</c:v>
                </c:pt>
                <c:pt idx="1323">
                  <c:v>63.98</c:v>
                </c:pt>
                <c:pt idx="1324">
                  <c:v>64.61</c:v>
                </c:pt>
                <c:pt idx="1325">
                  <c:v>63.58</c:v>
                </c:pt>
                <c:pt idx="1326">
                  <c:v>63.89</c:v>
                </c:pt>
                <c:pt idx="1327">
                  <c:v>63.4</c:v>
                </c:pt>
                <c:pt idx="1328">
                  <c:v>64.05</c:v>
                </c:pt>
                <c:pt idx="1329">
                  <c:v>63.76</c:v>
                </c:pt>
                <c:pt idx="1330">
                  <c:v>64</c:v>
                </c:pt>
                <c:pt idx="1331">
                  <c:v>65.7</c:v>
                </c:pt>
                <c:pt idx="1332">
                  <c:v>66.3</c:v>
                </c:pt>
                <c:pt idx="1333">
                  <c:v>65.89</c:v>
                </c:pt>
                <c:pt idx="1334">
                  <c:v>65.209999999999994</c:v>
                </c:pt>
                <c:pt idx="1335">
                  <c:v>63.3</c:v>
                </c:pt>
                <c:pt idx="1336">
                  <c:v>63.5</c:v>
                </c:pt>
                <c:pt idx="1337">
                  <c:v>63.91</c:v>
                </c:pt>
                <c:pt idx="1338">
                  <c:v>63.6</c:v>
                </c:pt>
                <c:pt idx="1339">
                  <c:v>61.81</c:v>
                </c:pt>
                <c:pt idx="1340">
                  <c:v>61.94</c:v>
                </c:pt>
                <c:pt idx="1341">
                  <c:v>62.25</c:v>
                </c:pt>
                <c:pt idx="1342">
                  <c:v>61.4</c:v>
                </c:pt>
                <c:pt idx="1343">
                  <c:v>62.12</c:v>
                </c:pt>
                <c:pt idx="1344">
                  <c:v>61.7</c:v>
                </c:pt>
                <c:pt idx="1345">
                  <c:v>61.66</c:v>
                </c:pt>
                <c:pt idx="1346">
                  <c:v>61.04</c:v>
                </c:pt>
                <c:pt idx="1347">
                  <c:v>61.78</c:v>
                </c:pt>
                <c:pt idx="1348">
                  <c:v>62.02</c:v>
                </c:pt>
                <c:pt idx="1349">
                  <c:v>62.87</c:v>
                </c:pt>
                <c:pt idx="1350">
                  <c:v>62.76</c:v>
                </c:pt>
                <c:pt idx="1351">
                  <c:v>63.1</c:v>
                </c:pt>
                <c:pt idx="1352">
                  <c:v>62.99</c:v>
                </c:pt>
                <c:pt idx="1353">
                  <c:v>61.42</c:v>
                </c:pt>
                <c:pt idx="1354">
                  <c:v>57.91</c:v>
                </c:pt>
                <c:pt idx="1355">
                  <c:v>58.63</c:v>
                </c:pt>
                <c:pt idx="1356">
                  <c:v>59.14</c:v>
                </c:pt>
                <c:pt idx="1357">
                  <c:v>58.81</c:v>
                </c:pt>
                <c:pt idx="1358">
                  <c:v>56.59</c:v>
                </c:pt>
                <c:pt idx="1359">
                  <c:v>53.5</c:v>
                </c:pt>
                <c:pt idx="1360">
                  <c:v>53.25</c:v>
                </c:pt>
                <c:pt idx="1361">
                  <c:v>53.48</c:v>
                </c:pt>
                <c:pt idx="1362">
                  <c:v>51.68</c:v>
                </c:pt>
                <c:pt idx="1363">
                  <c:v>52.59</c:v>
                </c:pt>
                <c:pt idx="1364">
                  <c:v>53.99</c:v>
                </c:pt>
                <c:pt idx="1365">
                  <c:v>53.26</c:v>
                </c:pt>
                <c:pt idx="1366">
                  <c:v>53.27</c:v>
                </c:pt>
                <c:pt idx="1367">
                  <c:v>51.14</c:v>
                </c:pt>
                <c:pt idx="1368">
                  <c:v>52.28</c:v>
                </c:pt>
                <c:pt idx="1369">
                  <c:v>52.51</c:v>
                </c:pt>
                <c:pt idx="1370">
                  <c:v>51.93</c:v>
                </c:pt>
                <c:pt idx="1371">
                  <c:v>53.9</c:v>
                </c:pt>
                <c:pt idx="1372">
                  <c:v>53.76</c:v>
                </c:pt>
                <c:pt idx="1373">
                  <c:v>56.65</c:v>
                </c:pt>
                <c:pt idx="1374">
                  <c:v>57.43</c:v>
                </c:pt>
                <c:pt idx="1375">
                  <c:v>57.9</c:v>
                </c:pt>
                <c:pt idx="1376">
                  <c:v>57.83</c:v>
                </c:pt>
                <c:pt idx="1377">
                  <c:v>59.38</c:v>
                </c:pt>
                <c:pt idx="1378">
                  <c:v>59.43</c:v>
                </c:pt>
                <c:pt idx="1379">
                  <c:v>58.47</c:v>
                </c:pt>
                <c:pt idx="1380">
                  <c:v>59.09</c:v>
                </c:pt>
                <c:pt idx="1381">
                  <c:v>56.25</c:v>
                </c:pt>
                <c:pt idx="1382">
                  <c:v>57.34</c:v>
                </c:pt>
                <c:pt idx="1383">
                  <c:v>57.51</c:v>
                </c:pt>
                <c:pt idx="1384">
                  <c:v>57.66</c:v>
                </c:pt>
                <c:pt idx="1385">
                  <c:v>57.83</c:v>
                </c:pt>
                <c:pt idx="1386">
                  <c:v>60.43</c:v>
                </c:pt>
                <c:pt idx="1387">
                  <c:v>60.2</c:v>
                </c:pt>
                <c:pt idx="1388">
                  <c:v>60.21</c:v>
                </c:pt>
                <c:pt idx="1389">
                  <c:v>59.58</c:v>
                </c:pt>
                <c:pt idx="1390">
                  <c:v>57.62</c:v>
                </c:pt>
                <c:pt idx="1391">
                  <c:v>56.78</c:v>
                </c:pt>
                <c:pt idx="1392">
                  <c:v>55.3</c:v>
                </c:pt>
                <c:pt idx="1393">
                  <c:v>55.63</c:v>
                </c:pt>
                <c:pt idx="1394">
                  <c:v>56.22</c:v>
                </c:pt>
                <c:pt idx="1395">
                  <c:v>56.77</c:v>
                </c:pt>
                <c:pt idx="1396">
                  <c:v>55.88</c:v>
                </c:pt>
                <c:pt idx="1397">
                  <c:v>56.02</c:v>
                </c:pt>
                <c:pt idx="1398">
                  <c:v>56.2</c:v>
                </c:pt>
                <c:pt idx="1399">
                  <c:v>56.87</c:v>
                </c:pt>
                <c:pt idx="1400">
                  <c:v>58.05</c:v>
                </c:pt>
                <c:pt idx="1401">
                  <c:v>58.58</c:v>
                </c:pt>
                <c:pt idx="1402">
                  <c:v>53.95</c:v>
                </c:pt>
                <c:pt idx="1403">
                  <c:v>55.66</c:v>
                </c:pt>
                <c:pt idx="1404">
                  <c:v>54.69</c:v>
                </c:pt>
                <c:pt idx="1405">
                  <c:v>53.63</c:v>
                </c:pt>
                <c:pt idx="1406">
                  <c:v>51.09</c:v>
                </c:pt>
                <c:pt idx="1407">
                  <c:v>52.54</c:v>
                </c:pt>
                <c:pt idx="1408">
                  <c:v>54.5</c:v>
                </c:pt>
                <c:pt idx="1409">
                  <c:v>54.93</c:v>
                </c:pt>
                <c:pt idx="1410">
                  <c:v>57.1</c:v>
                </c:pt>
                <c:pt idx="1411">
                  <c:v>55.23</c:v>
                </c:pt>
                <c:pt idx="1412">
                  <c:v>54.47</c:v>
                </c:pt>
                <c:pt idx="1413">
                  <c:v>54.87</c:v>
                </c:pt>
                <c:pt idx="1414">
                  <c:v>56.21</c:v>
                </c:pt>
                <c:pt idx="1415">
                  <c:v>56.34</c:v>
                </c:pt>
                <c:pt idx="1416">
                  <c:v>55.68</c:v>
                </c:pt>
                <c:pt idx="1417">
                  <c:v>55.35</c:v>
                </c:pt>
                <c:pt idx="1418">
                  <c:v>54.17</c:v>
                </c:pt>
                <c:pt idx="1419">
                  <c:v>53.64</c:v>
                </c:pt>
                <c:pt idx="1420">
                  <c:v>54.93</c:v>
                </c:pt>
                <c:pt idx="1421">
                  <c:v>55.78</c:v>
                </c:pt>
                <c:pt idx="1422">
                  <c:v>56.71</c:v>
                </c:pt>
                <c:pt idx="1423">
                  <c:v>55.1</c:v>
                </c:pt>
                <c:pt idx="1424">
                  <c:v>53.94</c:v>
                </c:pt>
                <c:pt idx="1425">
                  <c:v>56.26</c:v>
                </c:pt>
                <c:pt idx="1426">
                  <c:v>56.3</c:v>
                </c:pt>
                <c:pt idx="1427">
                  <c:v>56.52</c:v>
                </c:pt>
                <c:pt idx="1428">
                  <c:v>57.85</c:v>
                </c:pt>
                <c:pt idx="1429">
                  <c:v>57.4</c:v>
                </c:pt>
                <c:pt idx="1430">
                  <c:v>55.75</c:v>
                </c:pt>
                <c:pt idx="1431">
                  <c:v>55.09</c:v>
                </c:pt>
                <c:pt idx="1432">
                  <c:v>54.85</c:v>
                </c:pt>
                <c:pt idx="1433">
                  <c:v>62.9</c:v>
                </c:pt>
                <c:pt idx="1434">
                  <c:v>59.34</c:v>
                </c:pt>
                <c:pt idx="1435">
                  <c:v>58.11</c:v>
                </c:pt>
                <c:pt idx="1436">
                  <c:v>58.13</c:v>
                </c:pt>
                <c:pt idx="1437">
                  <c:v>58.09</c:v>
                </c:pt>
                <c:pt idx="1438">
                  <c:v>58.64</c:v>
                </c:pt>
                <c:pt idx="1439">
                  <c:v>57.29</c:v>
                </c:pt>
                <c:pt idx="1440">
                  <c:v>56.49</c:v>
                </c:pt>
                <c:pt idx="1441">
                  <c:v>56.41</c:v>
                </c:pt>
                <c:pt idx="1442">
                  <c:v>55.91</c:v>
                </c:pt>
                <c:pt idx="1443">
                  <c:v>54.07</c:v>
                </c:pt>
                <c:pt idx="1444">
                  <c:v>53.62</c:v>
                </c:pt>
                <c:pt idx="1445">
                  <c:v>52.64</c:v>
                </c:pt>
                <c:pt idx="1446">
                  <c:v>52.45</c:v>
                </c:pt>
                <c:pt idx="1447">
                  <c:v>52.81</c:v>
                </c:pt>
                <c:pt idx="1448">
                  <c:v>52.75</c:v>
                </c:pt>
                <c:pt idx="1449">
                  <c:v>52.63</c:v>
                </c:pt>
                <c:pt idx="1450">
                  <c:v>52.59</c:v>
                </c:pt>
                <c:pt idx="1451">
                  <c:v>53.55</c:v>
                </c:pt>
                <c:pt idx="1452">
                  <c:v>54.7</c:v>
                </c:pt>
                <c:pt idx="1453">
                  <c:v>53.59</c:v>
                </c:pt>
                <c:pt idx="1454">
                  <c:v>52.81</c:v>
                </c:pt>
                <c:pt idx="1455">
                  <c:v>53.36</c:v>
                </c:pt>
                <c:pt idx="1456">
                  <c:v>53.93</c:v>
                </c:pt>
                <c:pt idx="1457">
                  <c:v>53.78</c:v>
                </c:pt>
                <c:pt idx="1458">
                  <c:v>53.31</c:v>
                </c:pt>
                <c:pt idx="1459">
                  <c:v>54.16</c:v>
                </c:pt>
                <c:pt idx="1460">
                  <c:v>55.97</c:v>
                </c:pt>
                <c:pt idx="1461">
                  <c:v>56.23</c:v>
                </c:pt>
                <c:pt idx="1462">
                  <c:v>56.66</c:v>
                </c:pt>
                <c:pt idx="1463">
                  <c:v>55.81</c:v>
                </c:pt>
                <c:pt idx="1464">
                  <c:v>55.54</c:v>
                </c:pt>
                <c:pt idx="1465">
                  <c:v>55.06</c:v>
                </c:pt>
                <c:pt idx="1466">
                  <c:v>54.18</c:v>
                </c:pt>
                <c:pt idx="1467">
                  <c:v>56.2</c:v>
                </c:pt>
                <c:pt idx="1468">
                  <c:v>56.54</c:v>
                </c:pt>
                <c:pt idx="1469">
                  <c:v>57.23</c:v>
                </c:pt>
                <c:pt idx="1470">
                  <c:v>56.35</c:v>
                </c:pt>
                <c:pt idx="1471">
                  <c:v>57.15</c:v>
                </c:pt>
                <c:pt idx="1472">
                  <c:v>57.24</c:v>
                </c:pt>
                <c:pt idx="1473">
                  <c:v>56.86</c:v>
                </c:pt>
                <c:pt idx="1474">
                  <c:v>56.8</c:v>
                </c:pt>
                <c:pt idx="1475">
                  <c:v>57.12</c:v>
                </c:pt>
                <c:pt idx="1476">
                  <c:v>56.77</c:v>
                </c:pt>
                <c:pt idx="1477">
                  <c:v>57.72</c:v>
                </c:pt>
                <c:pt idx="1478">
                  <c:v>57.05</c:v>
                </c:pt>
                <c:pt idx="1479">
                  <c:v>55.21</c:v>
                </c:pt>
                <c:pt idx="1480">
                  <c:v>57.11</c:v>
                </c:pt>
                <c:pt idx="1481">
                  <c:v>58.58</c:v>
                </c:pt>
                <c:pt idx="1482">
                  <c:v>57.77</c:v>
                </c:pt>
                <c:pt idx="1483">
                  <c:v>58.01</c:v>
                </c:pt>
                <c:pt idx="1484">
                  <c:v>58.41</c:v>
                </c:pt>
                <c:pt idx="1485">
                  <c:v>58.11</c:v>
                </c:pt>
                <c:pt idx="1486">
                  <c:v>55.17</c:v>
                </c:pt>
                <c:pt idx="1487">
                  <c:v>55.96</c:v>
                </c:pt>
                <c:pt idx="1488">
                  <c:v>56.1</c:v>
                </c:pt>
                <c:pt idx="1489">
                  <c:v>58.43</c:v>
                </c:pt>
                <c:pt idx="1490">
                  <c:v>58.43</c:v>
                </c:pt>
                <c:pt idx="1491">
                  <c:v>59.2</c:v>
                </c:pt>
                <c:pt idx="1492">
                  <c:v>59.02</c:v>
                </c:pt>
                <c:pt idx="1493">
                  <c:v>59.24</c:v>
                </c:pt>
                <c:pt idx="1494">
                  <c:v>58.76</c:v>
                </c:pt>
                <c:pt idx="1495">
                  <c:v>59.18</c:v>
                </c:pt>
                <c:pt idx="1496">
                  <c:v>60.07</c:v>
                </c:pt>
                <c:pt idx="1497">
                  <c:v>60.21</c:v>
                </c:pt>
                <c:pt idx="1498">
                  <c:v>60.94</c:v>
                </c:pt>
                <c:pt idx="1499">
                  <c:v>60.93</c:v>
                </c:pt>
                <c:pt idx="1500">
                  <c:v>61.22</c:v>
                </c:pt>
                <c:pt idx="1501">
                  <c:v>60.44</c:v>
                </c:pt>
                <c:pt idx="1502">
                  <c:v>60.52</c:v>
                </c:pt>
                <c:pt idx="1503">
                  <c:v>61.11</c:v>
                </c:pt>
                <c:pt idx="1504">
                  <c:v>61.68</c:v>
                </c:pt>
                <c:pt idx="1505">
                  <c:v>61.72</c:v>
                </c:pt>
                <c:pt idx="1506">
                  <c:v>61.68</c:v>
                </c:pt>
                <c:pt idx="1507">
                  <c:v>61.06</c:v>
                </c:pt>
                <c:pt idx="1508">
                  <c:v>61.18</c:v>
                </c:pt>
                <c:pt idx="1509">
                  <c:v>63.05</c:v>
                </c:pt>
                <c:pt idx="1510">
                  <c:v>63.27</c:v>
                </c:pt>
                <c:pt idx="1511">
                  <c:v>62.7</c:v>
                </c:pt>
                <c:pt idx="1512">
                  <c:v>59.61</c:v>
                </c:pt>
                <c:pt idx="1513">
                  <c:v>59.56</c:v>
                </c:pt>
                <c:pt idx="1514">
                  <c:v>59.04</c:v>
                </c:pt>
                <c:pt idx="1515">
                  <c:v>58.08</c:v>
                </c:pt>
                <c:pt idx="1516">
                  <c:v>58.23</c:v>
                </c:pt>
                <c:pt idx="1517">
                  <c:v>57.81</c:v>
                </c:pt>
                <c:pt idx="1518">
                  <c:v>58.52</c:v>
                </c:pt>
                <c:pt idx="1519">
                  <c:v>58.54</c:v>
                </c:pt>
                <c:pt idx="1520">
                  <c:v>58.34</c:v>
                </c:pt>
                <c:pt idx="1521">
                  <c:v>56.74</c:v>
                </c:pt>
                <c:pt idx="1522">
                  <c:v>55.59</c:v>
                </c:pt>
                <c:pt idx="1523">
                  <c:v>54.19</c:v>
                </c:pt>
                <c:pt idx="1524">
                  <c:v>53.14</c:v>
                </c:pt>
                <c:pt idx="1525">
                  <c:v>53.48</c:v>
                </c:pt>
                <c:pt idx="1526">
                  <c:v>53.33</c:v>
                </c:pt>
                <c:pt idx="1527">
                  <c:v>52.14</c:v>
                </c:pt>
                <c:pt idx="1528">
                  <c:v>51.56</c:v>
                </c:pt>
                <c:pt idx="1529">
                  <c:v>50.11</c:v>
                </c:pt>
                <c:pt idx="1530">
                  <c:v>49.61</c:v>
                </c:pt>
                <c:pt idx="1531">
                  <c:v>50.75</c:v>
                </c:pt>
                <c:pt idx="1532">
                  <c:v>50.95</c:v>
                </c:pt>
                <c:pt idx="1533">
                  <c:v>50.32</c:v>
                </c:pt>
                <c:pt idx="1534">
                  <c:v>49.57</c:v>
                </c:pt>
                <c:pt idx="1535">
                  <c:v>49.94</c:v>
                </c:pt>
                <c:pt idx="1536">
                  <c:v>51.17</c:v>
                </c:pt>
                <c:pt idx="1537">
                  <c:v>51.42</c:v>
                </c:pt>
                <c:pt idx="1538">
                  <c:v>52.05</c:v>
                </c:pt>
                <c:pt idx="1539">
                  <c:v>52.05</c:v>
                </c:pt>
                <c:pt idx="1540">
                  <c:v>53.29</c:v>
                </c:pt>
                <c:pt idx="1541">
                  <c:v>53.78</c:v>
                </c:pt>
                <c:pt idx="1542">
                  <c:v>53.38</c:v>
                </c:pt>
                <c:pt idx="1543">
                  <c:v>51.43</c:v>
                </c:pt>
                <c:pt idx="1544">
                  <c:v>49.9</c:v>
                </c:pt>
                <c:pt idx="1545">
                  <c:v>48.73</c:v>
                </c:pt>
                <c:pt idx="1546">
                  <c:v>47.09</c:v>
                </c:pt>
                <c:pt idx="1547">
                  <c:v>44.76</c:v>
                </c:pt>
                <c:pt idx="1548">
                  <c:v>46.75</c:v>
                </c:pt>
                <c:pt idx="1549">
                  <c:v>47.18</c:v>
                </c:pt>
                <c:pt idx="1550">
                  <c:v>46.78</c:v>
                </c:pt>
                <c:pt idx="1551">
                  <c:v>45.9</c:v>
                </c:pt>
                <c:pt idx="1552">
                  <c:v>41.28</c:v>
                </c:pt>
                <c:pt idx="1553">
                  <c:v>31.13</c:v>
                </c:pt>
                <c:pt idx="1554">
                  <c:v>34.36</c:v>
                </c:pt>
                <c:pt idx="1555">
                  <c:v>32.979999999999997</c:v>
                </c:pt>
                <c:pt idx="1556">
                  <c:v>31.5</c:v>
                </c:pt>
                <c:pt idx="1557">
                  <c:v>31.73</c:v>
                </c:pt>
                <c:pt idx="1558">
                  <c:v>28.7</c:v>
                </c:pt>
                <c:pt idx="1559">
                  <c:v>26.95</c:v>
                </c:pt>
                <c:pt idx="1560">
                  <c:v>20.37</c:v>
                </c:pt>
                <c:pt idx="1561">
                  <c:v>25.22</c:v>
                </c:pt>
                <c:pt idx="1562">
                  <c:v>22.43</c:v>
                </c:pt>
                <c:pt idx="1563">
                  <c:v>23.36</c:v>
                </c:pt>
                <c:pt idx="1564">
                  <c:v>24.01</c:v>
                </c:pt>
                <c:pt idx="1565">
                  <c:v>24.49</c:v>
                </c:pt>
                <c:pt idx="1566">
                  <c:v>22.6</c:v>
                </c:pt>
                <c:pt idx="1567">
                  <c:v>21.51</c:v>
                </c:pt>
                <c:pt idx="1568">
                  <c:v>20.09</c:v>
                </c:pt>
                <c:pt idx="1569">
                  <c:v>20.48</c:v>
                </c:pt>
                <c:pt idx="1570">
                  <c:v>20.309999999999999</c:v>
                </c:pt>
                <c:pt idx="1571">
                  <c:v>25.32</c:v>
                </c:pt>
                <c:pt idx="1572">
                  <c:v>28.34</c:v>
                </c:pt>
                <c:pt idx="1573">
                  <c:v>26.08</c:v>
                </c:pt>
                <c:pt idx="1574">
                  <c:v>23.63</c:v>
                </c:pt>
                <c:pt idx="1575">
                  <c:v>25.09</c:v>
                </c:pt>
                <c:pt idx="1576">
                  <c:v>22.76</c:v>
                </c:pt>
                <c:pt idx="1577">
                  <c:v>22.41</c:v>
                </c:pt>
                <c:pt idx="1578">
                  <c:v>20.11</c:v>
                </c:pt>
                <c:pt idx="1579">
                  <c:v>19.87</c:v>
                </c:pt>
                <c:pt idx="1580">
                  <c:v>19.87</c:v>
                </c:pt>
                <c:pt idx="1581">
                  <c:v>18.27</c:v>
                </c:pt>
                <c:pt idx="1582">
                  <c:v>14.14</c:v>
                </c:pt>
                <c:pt idx="1583">
                  <c:v>10.01</c:v>
                </c:pt>
                <c:pt idx="1584">
                  <c:v>13.78</c:v>
                </c:pt>
                <c:pt idx="1585">
                  <c:v>16.5</c:v>
                </c:pt>
                <c:pt idx="1586">
                  <c:v>16.940000000000001</c:v>
                </c:pt>
                <c:pt idx="1587">
                  <c:v>12.78</c:v>
                </c:pt>
                <c:pt idx="1588">
                  <c:v>12.34</c:v>
                </c:pt>
                <c:pt idx="1589">
                  <c:v>15.06</c:v>
                </c:pt>
                <c:pt idx="1590">
                  <c:v>18.84</c:v>
                </c:pt>
                <c:pt idx="1591">
                  <c:v>19.78</c:v>
                </c:pt>
                <c:pt idx="1592">
                  <c:v>20.39</c:v>
                </c:pt>
                <c:pt idx="1593">
                  <c:v>24.56</c:v>
                </c:pt>
                <c:pt idx="1594">
                  <c:v>23.99</c:v>
                </c:pt>
                <c:pt idx="1595">
                  <c:v>23.55</c:v>
                </c:pt>
                <c:pt idx="1596">
                  <c:v>24.74</c:v>
                </c:pt>
                <c:pt idx="1597">
                  <c:v>24.14</c:v>
                </c:pt>
                <c:pt idx="1598">
                  <c:v>25.78</c:v>
                </c:pt>
                <c:pt idx="1599">
                  <c:v>25.29</c:v>
                </c:pt>
                <c:pt idx="1600">
                  <c:v>27.56</c:v>
                </c:pt>
                <c:pt idx="1601">
                  <c:v>29.43</c:v>
                </c:pt>
                <c:pt idx="1602">
                  <c:v>31.82</c:v>
                </c:pt>
                <c:pt idx="1603">
                  <c:v>32.5</c:v>
                </c:pt>
                <c:pt idx="1604">
                  <c:v>33.49</c:v>
                </c:pt>
                <c:pt idx="1605">
                  <c:v>33.92</c:v>
                </c:pt>
                <c:pt idx="1606">
                  <c:v>33.25</c:v>
                </c:pt>
                <c:pt idx="1607">
                  <c:v>34.35</c:v>
                </c:pt>
                <c:pt idx="1608">
                  <c:v>32.81</c:v>
                </c:pt>
                <c:pt idx="1609">
                  <c:v>33.71</c:v>
                </c:pt>
                <c:pt idx="1610">
                  <c:v>35.49</c:v>
                </c:pt>
                <c:pt idx="1611">
                  <c:v>35.44</c:v>
                </c:pt>
                <c:pt idx="1612">
                  <c:v>36.81</c:v>
                </c:pt>
                <c:pt idx="1613">
                  <c:v>37.29</c:v>
                </c:pt>
                <c:pt idx="1614">
                  <c:v>37.409999999999997</c:v>
                </c:pt>
                <c:pt idx="1615">
                  <c:v>39.549999999999997</c:v>
                </c:pt>
                <c:pt idx="1616">
                  <c:v>38.19</c:v>
                </c:pt>
                <c:pt idx="1617">
                  <c:v>38.94</c:v>
                </c:pt>
                <c:pt idx="1618">
                  <c:v>39.6</c:v>
                </c:pt>
                <c:pt idx="1619">
                  <c:v>36.340000000000003</c:v>
                </c:pt>
                <c:pt idx="1620">
                  <c:v>36.26</c:v>
                </c:pt>
                <c:pt idx="1621">
                  <c:v>37.119999999999997</c:v>
                </c:pt>
                <c:pt idx="1622">
                  <c:v>38.380000000000003</c:v>
                </c:pt>
                <c:pt idx="1623">
                  <c:v>37.96</c:v>
                </c:pt>
                <c:pt idx="1624">
                  <c:v>38.840000000000003</c:v>
                </c:pt>
                <c:pt idx="1625">
                  <c:v>39.75</c:v>
                </c:pt>
                <c:pt idx="1626">
                  <c:v>40.46</c:v>
                </c:pt>
                <c:pt idx="1627">
                  <c:v>40.369999999999997</c:v>
                </c:pt>
                <c:pt idx="1628">
                  <c:v>38.01</c:v>
                </c:pt>
                <c:pt idx="1629">
                  <c:v>38.72</c:v>
                </c:pt>
                <c:pt idx="1630">
                  <c:v>38.49</c:v>
                </c:pt>
                <c:pt idx="1631">
                  <c:v>39.700000000000003</c:v>
                </c:pt>
                <c:pt idx="1632">
                  <c:v>39.270000000000003</c:v>
                </c:pt>
                <c:pt idx="1633">
                  <c:v>39.82</c:v>
                </c:pt>
                <c:pt idx="1634">
                  <c:v>40.65</c:v>
                </c:pt>
                <c:pt idx="1635">
                  <c:v>40.630000000000003</c:v>
                </c:pt>
                <c:pt idx="1636">
                  <c:v>40.619999999999997</c:v>
                </c:pt>
                <c:pt idx="1637">
                  <c:v>40.9</c:v>
                </c:pt>
                <c:pt idx="1638">
                  <c:v>39.619999999999997</c:v>
                </c:pt>
                <c:pt idx="1639">
                  <c:v>40.549999999999997</c:v>
                </c:pt>
                <c:pt idx="1640">
                  <c:v>40.1</c:v>
                </c:pt>
                <c:pt idx="1641">
                  <c:v>40.29</c:v>
                </c:pt>
                <c:pt idx="1642">
                  <c:v>41.2</c:v>
                </c:pt>
                <c:pt idx="1643">
                  <c:v>40.75</c:v>
                </c:pt>
                <c:pt idx="1644">
                  <c:v>40.590000000000003</c:v>
                </c:pt>
                <c:pt idx="1645">
                  <c:v>40.81</c:v>
                </c:pt>
                <c:pt idx="1646">
                  <c:v>41.96</c:v>
                </c:pt>
                <c:pt idx="1647">
                  <c:v>41.9</c:v>
                </c:pt>
                <c:pt idx="1648">
                  <c:v>41.07</c:v>
                </c:pt>
                <c:pt idx="1649">
                  <c:v>41.29</c:v>
                </c:pt>
                <c:pt idx="1650">
                  <c:v>41.6</c:v>
                </c:pt>
                <c:pt idx="1651">
                  <c:v>41.04</c:v>
                </c:pt>
                <c:pt idx="1652">
                  <c:v>41.27</c:v>
                </c:pt>
                <c:pt idx="1653">
                  <c:v>39.92</c:v>
                </c:pt>
                <c:pt idx="1654">
                  <c:v>40.270000000000003</c:v>
                </c:pt>
                <c:pt idx="1655">
                  <c:v>41.01</c:v>
                </c:pt>
                <c:pt idx="1656">
                  <c:v>41.7</c:v>
                </c:pt>
                <c:pt idx="1657">
                  <c:v>42.19</c:v>
                </c:pt>
                <c:pt idx="1658">
                  <c:v>41.95</c:v>
                </c:pt>
                <c:pt idx="1659">
                  <c:v>41.22</c:v>
                </c:pt>
                <c:pt idx="1660">
                  <c:v>41.94</c:v>
                </c:pt>
                <c:pt idx="1661">
                  <c:v>41.61</c:v>
                </c:pt>
                <c:pt idx="1662">
                  <c:v>42.67</c:v>
                </c:pt>
                <c:pt idx="1663">
                  <c:v>42.24</c:v>
                </c:pt>
                <c:pt idx="1664">
                  <c:v>42.01</c:v>
                </c:pt>
                <c:pt idx="1665">
                  <c:v>42.89</c:v>
                </c:pt>
                <c:pt idx="1666">
                  <c:v>42.89</c:v>
                </c:pt>
                <c:pt idx="1667">
                  <c:v>42.93</c:v>
                </c:pt>
                <c:pt idx="1668">
                  <c:v>42.58</c:v>
                </c:pt>
                <c:pt idx="1669">
                  <c:v>42.34</c:v>
                </c:pt>
                <c:pt idx="1670">
                  <c:v>42.62</c:v>
                </c:pt>
                <c:pt idx="1671">
                  <c:v>43.35</c:v>
                </c:pt>
                <c:pt idx="1672">
                  <c:v>43.39</c:v>
                </c:pt>
                <c:pt idx="1673">
                  <c:v>43.04</c:v>
                </c:pt>
                <c:pt idx="1674">
                  <c:v>42.97</c:v>
                </c:pt>
                <c:pt idx="1675">
                  <c:v>42.61</c:v>
                </c:pt>
                <c:pt idx="1676">
                  <c:v>42.76</c:v>
                </c:pt>
                <c:pt idx="1677">
                  <c:v>41.51</c:v>
                </c:pt>
                <c:pt idx="1678">
                  <c:v>41.37</c:v>
                </c:pt>
                <c:pt idx="1679">
                  <c:v>39.770000000000003</c:v>
                </c:pt>
                <c:pt idx="1680">
                  <c:v>36.76</c:v>
                </c:pt>
                <c:pt idx="1681">
                  <c:v>38.049999999999997</c:v>
                </c:pt>
                <c:pt idx="1682">
                  <c:v>37.299999999999997</c:v>
                </c:pt>
                <c:pt idx="1683">
                  <c:v>37.33</c:v>
                </c:pt>
                <c:pt idx="1684">
                  <c:v>37.26</c:v>
                </c:pt>
                <c:pt idx="1685">
                  <c:v>38.28</c:v>
                </c:pt>
                <c:pt idx="1686">
                  <c:v>40.159999999999997</c:v>
                </c:pt>
                <c:pt idx="1687">
                  <c:v>40.97</c:v>
                </c:pt>
                <c:pt idx="1688">
                  <c:v>41.11</c:v>
                </c:pt>
                <c:pt idx="1689">
                  <c:v>39.31</c:v>
                </c:pt>
                <c:pt idx="1690">
                  <c:v>39.6</c:v>
                </c:pt>
                <c:pt idx="1691">
                  <c:v>39.93</c:v>
                </c:pt>
                <c:pt idx="1692">
                  <c:v>40.31</c:v>
                </c:pt>
                <c:pt idx="1693">
                  <c:v>40.25</c:v>
                </c:pt>
                <c:pt idx="1694">
                  <c:v>40.6</c:v>
                </c:pt>
                <c:pt idx="1695">
                  <c:v>39.29</c:v>
                </c:pt>
                <c:pt idx="1696">
                  <c:v>40.22</c:v>
                </c:pt>
                <c:pt idx="1697">
                  <c:v>38.72</c:v>
                </c:pt>
                <c:pt idx="1698">
                  <c:v>37.049999999999997</c:v>
                </c:pt>
                <c:pt idx="1699">
                  <c:v>39.22</c:v>
                </c:pt>
                <c:pt idx="1700">
                  <c:v>40.67</c:v>
                </c:pt>
                <c:pt idx="1701">
                  <c:v>39.950000000000003</c:v>
                </c:pt>
                <c:pt idx="1702">
                  <c:v>41.19</c:v>
                </c:pt>
                <c:pt idx="1703">
                  <c:v>40.6</c:v>
                </c:pt>
                <c:pt idx="1704">
                  <c:v>39.43</c:v>
                </c:pt>
                <c:pt idx="1705">
                  <c:v>40.200000000000003</c:v>
                </c:pt>
                <c:pt idx="1706">
                  <c:v>41.04</c:v>
                </c:pt>
                <c:pt idx="1707">
                  <c:v>40.96</c:v>
                </c:pt>
                <c:pt idx="1708">
                  <c:v>40.880000000000003</c:v>
                </c:pt>
                <c:pt idx="1709">
                  <c:v>40.83</c:v>
                </c:pt>
                <c:pt idx="1710">
                  <c:v>41.46</c:v>
                </c:pt>
                <c:pt idx="1711">
                  <c:v>40.03</c:v>
                </c:pt>
                <c:pt idx="1712">
                  <c:v>40.64</c:v>
                </c:pt>
                <c:pt idx="1713">
                  <c:v>39.85</c:v>
                </c:pt>
                <c:pt idx="1714">
                  <c:v>38.56</c:v>
                </c:pt>
                <c:pt idx="1715">
                  <c:v>39.57</c:v>
                </c:pt>
                <c:pt idx="1716">
                  <c:v>37.39</c:v>
                </c:pt>
                <c:pt idx="1717">
                  <c:v>36.17</c:v>
                </c:pt>
                <c:pt idx="1718">
                  <c:v>35.79</c:v>
                </c:pt>
                <c:pt idx="1719">
                  <c:v>36.81</c:v>
                </c:pt>
                <c:pt idx="1720">
                  <c:v>37.659999999999997</c:v>
                </c:pt>
                <c:pt idx="1721">
                  <c:v>39.15</c:v>
                </c:pt>
                <c:pt idx="1722">
                  <c:v>38.79</c:v>
                </c:pt>
                <c:pt idx="1723">
                  <c:v>37.14</c:v>
                </c:pt>
                <c:pt idx="1724">
                  <c:v>40.29</c:v>
                </c:pt>
                <c:pt idx="1725">
                  <c:v>41.36</c:v>
                </c:pt>
                <c:pt idx="1726">
                  <c:v>41.45</c:v>
                </c:pt>
                <c:pt idx="1727">
                  <c:v>41.12</c:v>
                </c:pt>
                <c:pt idx="1728">
                  <c:v>40.130000000000003</c:v>
                </c:pt>
                <c:pt idx="1729">
                  <c:v>41.34</c:v>
                </c:pt>
                <c:pt idx="1730">
                  <c:v>41.43</c:v>
                </c:pt>
                <c:pt idx="1731">
                  <c:v>41.82</c:v>
                </c:pt>
                <c:pt idx="1732">
                  <c:v>41.74</c:v>
                </c:pt>
                <c:pt idx="1733">
                  <c:v>42.15</c:v>
                </c:pt>
                <c:pt idx="1734">
                  <c:v>43.06</c:v>
                </c:pt>
                <c:pt idx="1735">
                  <c:v>44.91</c:v>
                </c:pt>
                <c:pt idx="1736">
                  <c:v>45.71</c:v>
                </c:pt>
                <c:pt idx="1737">
                  <c:v>45.53</c:v>
                </c:pt>
                <c:pt idx="1738">
                  <c:v>45.34</c:v>
                </c:pt>
                <c:pt idx="1739">
                  <c:v>44.55</c:v>
                </c:pt>
                <c:pt idx="1740">
                  <c:v>45.28</c:v>
                </c:pt>
                <c:pt idx="1741">
                  <c:v>45.64</c:v>
                </c:pt>
                <c:pt idx="1742">
                  <c:v>46.26</c:v>
                </c:pt>
                <c:pt idx="1743">
                  <c:v>45.76</c:v>
                </c:pt>
                <c:pt idx="1744">
                  <c:v>45.6</c:v>
                </c:pt>
                <c:pt idx="1745">
                  <c:v>45.52</c:v>
                </c:pt>
                <c:pt idx="1746">
                  <c:v>46.78</c:v>
                </c:pt>
                <c:pt idx="1747">
                  <c:v>46.57</c:v>
                </c:pt>
                <c:pt idx="1748">
                  <c:v>46.99</c:v>
                </c:pt>
                <c:pt idx="1749">
                  <c:v>47.62</c:v>
                </c:pt>
                <c:pt idx="1750">
                  <c:v>47.82</c:v>
                </c:pt>
                <c:pt idx="1751">
                  <c:v>48.36</c:v>
                </c:pt>
                <c:pt idx="1752">
                  <c:v>49.1</c:v>
                </c:pt>
                <c:pt idx="1753">
                  <c:v>47.74</c:v>
                </c:pt>
                <c:pt idx="1754">
                  <c:v>47.02</c:v>
                </c:pt>
                <c:pt idx="1755">
                  <c:v>48.12</c:v>
                </c:pt>
                <c:pt idx="1756">
                  <c:v>48.23</c:v>
                </c:pt>
                <c:pt idx="1757">
                  <c:v>47.62</c:v>
                </c:pt>
                <c:pt idx="1758">
                  <c:v>48</c:v>
                </c:pt>
                <c:pt idx="1759">
                  <c:v>48.4</c:v>
                </c:pt>
                <c:pt idx="1760">
                  <c:v>48.52</c:v>
                </c:pt>
                <c:pt idx="1761">
                  <c:v>47.62</c:v>
                </c:pt>
                <c:pt idx="1762">
                  <c:v>49.93</c:v>
                </c:pt>
                <c:pt idx="1763">
                  <c:v>50.63</c:v>
                </c:pt>
                <c:pt idx="1764">
                  <c:v>50.83</c:v>
                </c:pt>
                <c:pt idx="1765">
                  <c:v>52.24</c:v>
                </c:pt>
                <c:pt idx="1766">
                  <c:v>52.25</c:v>
                </c:pt>
                <c:pt idx="1767">
                  <c:v>53.21</c:v>
                </c:pt>
                <c:pt idx="1768">
                  <c:v>52.91</c:v>
                </c:pt>
                <c:pt idx="1769">
                  <c:v>53.57</c:v>
                </c:pt>
                <c:pt idx="1770">
                  <c:v>52.36</c:v>
                </c:pt>
                <c:pt idx="1771">
                  <c:v>52.98</c:v>
                </c:pt>
                <c:pt idx="1772">
                  <c:v>53.24</c:v>
                </c:pt>
                <c:pt idx="1773">
                  <c:v>53.13</c:v>
                </c:pt>
                <c:pt idx="1774">
                  <c:v>52.27</c:v>
                </c:pt>
                <c:pt idx="1775">
                  <c:v>52.77</c:v>
                </c:pt>
                <c:pt idx="1776">
                  <c:v>52.61</c:v>
                </c:pt>
                <c:pt idx="1777">
                  <c:v>52.85</c:v>
                </c:pt>
                <c:pt idx="1778">
                  <c:v>52.34</c:v>
                </c:pt>
                <c:pt idx="1779">
                  <c:v>52.2</c:v>
                </c:pt>
                <c:pt idx="1780">
                  <c:v>53.55</c:v>
                </c:pt>
                <c:pt idx="1781">
                  <c:v>54.76</c:v>
                </c:pt>
                <c:pt idx="1782">
                  <c:v>55.69</c:v>
                </c:pt>
                <c:pt idx="1783">
                  <c:v>56.23</c:v>
                </c:pt>
                <c:pt idx="1784">
                  <c:v>56.85</c:v>
                </c:pt>
                <c:pt idx="1785">
                  <c:v>57.97</c:v>
                </c:pt>
                <c:pt idx="1786">
                  <c:v>58.36</c:v>
                </c:pt>
                <c:pt idx="1787">
                  <c:v>58.68</c:v>
                </c:pt>
                <c:pt idx="1788">
                  <c:v>58.24</c:v>
                </c:pt>
                <c:pt idx="1789">
                  <c:v>59.47</c:v>
                </c:pt>
                <c:pt idx="1790">
                  <c:v>60.05</c:v>
                </c:pt>
                <c:pt idx="1791">
                  <c:v>61.14</c:v>
                </c:pt>
                <c:pt idx="1792">
                  <c:v>60.52</c:v>
                </c:pt>
                <c:pt idx="1793">
                  <c:v>59.24</c:v>
                </c:pt>
                <c:pt idx="1794">
                  <c:v>61.49</c:v>
                </c:pt>
                <c:pt idx="1795">
                  <c:v>61.67</c:v>
                </c:pt>
                <c:pt idx="1796">
                  <c:v>63.22</c:v>
                </c:pt>
                <c:pt idx="1797">
                  <c:v>63.53</c:v>
                </c:pt>
                <c:pt idx="1798">
                  <c:v>61.5</c:v>
                </c:pt>
                <c:pt idx="1799">
                  <c:v>60.64</c:v>
                </c:pt>
                <c:pt idx="1800">
                  <c:v>59.75</c:v>
                </c:pt>
                <c:pt idx="1801">
                  <c:v>61.28</c:v>
                </c:pt>
                <c:pt idx="1802">
                  <c:v>63.83</c:v>
                </c:pt>
                <c:pt idx="1803">
                  <c:v>66.09</c:v>
                </c:pt>
                <c:pt idx="1804">
                  <c:v>65.05</c:v>
                </c:pt>
                <c:pt idx="1805">
                  <c:v>64.010000000000005</c:v>
                </c:pt>
                <c:pt idx="1806">
                  <c:v>64.44</c:v>
                </c:pt>
                <c:pt idx="1807">
                  <c:v>66.02</c:v>
                </c:pt>
                <c:pt idx="1808">
                  <c:v>65.61</c:v>
                </c:pt>
                <c:pt idx="1809">
                  <c:v>65.39</c:v>
                </c:pt>
                <c:pt idx="1810">
                  <c:v>64.8</c:v>
                </c:pt>
                <c:pt idx="1811">
                  <c:v>64.599999999999994</c:v>
                </c:pt>
                <c:pt idx="1812">
                  <c:v>60</c:v>
                </c:pt>
                <c:pt idx="1813">
                  <c:v>61.42</c:v>
                </c:pt>
                <c:pt idx="1814">
                  <c:v>61.55</c:v>
                </c:pt>
                <c:pt idx="1815">
                  <c:v>57.76</c:v>
                </c:pt>
                <c:pt idx="1816">
                  <c:v>61.18</c:v>
                </c:pt>
                <c:pt idx="1817">
                  <c:v>58.56</c:v>
                </c:pt>
                <c:pt idx="1818">
                  <c:v>60.97</c:v>
                </c:pt>
                <c:pt idx="1819">
                  <c:v>61.56</c:v>
                </c:pt>
                <c:pt idx="1820">
                  <c:v>60.55</c:v>
                </c:pt>
                <c:pt idx="1821">
                  <c:v>59.16</c:v>
                </c:pt>
                <c:pt idx="1822">
                  <c:v>61.45</c:v>
                </c:pt>
                <c:pt idx="1823">
                  <c:v>58.65</c:v>
                </c:pt>
                <c:pt idx="1824">
                  <c:v>59.33</c:v>
                </c:pt>
                <c:pt idx="1825">
                  <c:v>59.77</c:v>
                </c:pt>
                <c:pt idx="1826">
                  <c:v>59.6</c:v>
                </c:pt>
                <c:pt idx="1827">
                  <c:v>59.32</c:v>
                </c:pt>
                <c:pt idx="1828">
                  <c:v>59.7</c:v>
                </c:pt>
                <c:pt idx="1829">
                  <c:v>60.18</c:v>
                </c:pt>
                <c:pt idx="1830">
                  <c:v>63.15</c:v>
                </c:pt>
                <c:pt idx="1831">
                  <c:v>63.46</c:v>
                </c:pt>
                <c:pt idx="1832">
                  <c:v>63.13</c:v>
                </c:pt>
                <c:pt idx="1833">
                  <c:v>63.38</c:v>
                </c:pt>
                <c:pt idx="1834">
                  <c:v>62.44</c:v>
                </c:pt>
                <c:pt idx="1835">
                  <c:v>61.35</c:v>
                </c:pt>
                <c:pt idx="1836">
                  <c:v>61.43</c:v>
                </c:pt>
                <c:pt idx="1837">
                  <c:v>62.14</c:v>
                </c:pt>
                <c:pt idx="1838">
                  <c:v>61.91</c:v>
                </c:pt>
                <c:pt idx="1839">
                  <c:v>62.94</c:v>
                </c:pt>
                <c:pt idx="1840">
                  <c:v>63.86</c:v>
                </c:pt>
                <c:pt idx="1841">
                  <c:v>65.010000000000005</c:v>
                </c:pt>
                <c:pt idx="1842">
                  <c:v>63.58</c:v>
                </c:pt>
                <c:pt idx="1843">
                  <c:v>64.489999999999995</c:v>
                </c:pt>
                <c:pt idx="1844">
                  <c:v>65.69</c:v>
                </c:pt>
                <c:pt idx="1845">
                  <c:v>65.63</c:v>
                </c:pt>
                <c:pt idx="1846">
                  <c:v>64.709999999999994</c:v>
                </c:pt>
                <c:pt idx="1847">
                  <c:v>64.900000000000006</c:v>
                </c:pt>
                <c:pt idx="1848">
                  <c:v>64.92</c:v>
                </c:pt>
                <c:pt idx="1849">
                  <c:v>65.28</c:v>
                </c:pt>
                <c:pt idx="1850">
                  <c:v>66.08</c:v>
                </c:pt>
                <c:pt idx="1851">
                  <c:v>63.82</c:v>
                </c:pt>
                <c:pt idx="1852">
                  <c:v>65.37</c:v>
                </c:pt>
                <c:pt idx="1853">
                  <c:v>66.27</c:v>
                </c:pt>
                <c:pt idx="1854">
                  <c:v>65.489999999999995</c:v>
                </c:pt>
                <c:pt idx="1855">
                  <c:v>63.36</c:v>
                </c:pt>
                <c:pt idx="1856">
                  <c:v>62.05</c:v>
                </c:pt>
                <c:pt idx="1857">
                  <c:v>63.58</c:v>
                </c:pt>
                <c:pt idx="1858">
                  <c:v>66.05</c:v>
                </c:pt>
                <c:pt idx="1859">
                  <c:v>66.069999999999993</c:v>
                </c:pt>
                <c:pt idx="1860">
                  <c:v>66.209999999999994</c:v>
                </c:pt>
                <c:pt idx="1861">
                  <c:v>66.849999999999994</c:v>
                </c:pt>
                <c:pt idx="1862">
                  <c:v>66.319999999999993</c:v>
                </c:pt>
                <c:pt idx="1863">
                  <c:v>67.72</c:v>
                </c:pt>
                <c:pt idx="1864">
                  <c:v>68.83</c:v>
                </c:pt>
                <c:pt idx="1865">
                  <c:v>68.81</c:v>
                </c:pt>
                <c:pt idx="1866">
                  <c:v>69.62</c:v>
                </c:pt>
                <c:pt idx="1867">
                  <c:v>69.23</c:v>
                </c:pt>
                <c:pt idx="1868">
                  <c:v>70.05</c:v>
                </c:pt>
                <c:pt idx="1869">
                  <c:v>69.959999999999994</c:v>
                </c:pt>
                <c:pt idx="1870">
                  <c:v>70.290000000000006</c:v>
                </c:pt>
                <c:pt idx="1871">
                  <c:v>70.91</c:v>
                </c:pt>
                <c:pt idx="1872">
                  <c:v>70.88</c:v>
                </c:pt>
                <c:pt idx="1873">
                  <c:v>72.12</c:v>
                </c:pt>
                <c:pt idx="1874">
                  <c:v>72.150000000000006</c:v>
                </c:pt>
                <c:pt idx="1875">
                  <c:v>71.040000000000006</c:v>
                </c:pt>
                <c:pt idx="1876">
                  <c:v>71.64</c:v>
                </c:pt>
                <c:pt idx="1877">
                  <c:v>73.66</c:v>
                </c:pt>
                <c:pt idx="1878">
                  <c:v>73.06</c:v>
                </c:pt>
                <c:pt idx="1879">
                  <c:v>73.08</c:v>
                </c:pt>
                <c:pt idx="1880">
                  <c:v>73.3</c:v>
                </c:pt>
                <c:pt idx="1881">
                  <c:v>74.05</c:v>
                </c:pt>
                <c:pt idx="1882">
                  <c:v>72.91</c:v>
                </c:pt>
                <c:pt idx="1883">
                  <c:v>72.98</c:v>
                </c:pt>
                <c:pt idx="1884">
                  <c:v>73.47</c:v>
                </c:pt>
                <c:pt idx="1885">
                  <c:v>75.23</c:v>
                </c:pt>
                <c:pt idx="1886">
                  <c:v>75.16</c:v>
                </c:pt>
                <c:pt idx="1887">
                  <c:v>73.37</c:v>
                </c:pt>
                <c:pt idx="1888">
                  <c:v>72.2</c:v>
                </c:pt>
                <c:pt idx="1889">
                  <c:v>72.94</c:v>
                </c:pt>
                <c:pt idx="1890">
                  <c:v>74.56</c:v>
                </c:pt>
                <c:pt idx="1891">
                  <c:v>74.099999999999994</c:v>
                </c:pt>
                <c:pt idx="1892">
                  <c:v>75.25</c:v>
                </c:pt>
                <c:pt idx="1893">
                  <c:v>73.13</c:v>
                </c:pt>
                <c:pt idx="1894">
                  <c:v>71.650000000000006</c:v>
                </c:pt>
                <c:pt idx="1895">
                  <c:v>71.81</c:v>
                </c:pt>
                <c:pt idx="1896">
                  <c:v>66.42</c:v>
                </c:pt>
                <c:pt idx="1897">
                  <c:v>67.42</c:v>
                </c:pt>
                <c:pt idx="1898">
                  <c:v>70.3</c:v>
                </c:pt>
                <c:pt idx="1899">
                  <c:v>71.91</c:v>
                </c:pt>
                <c:pt idx="1900">
                  <c:v>72.069999999999993</c:v>
                </c:pt>
                <c:pt idx="1901">
                  <c:v>71.91</c:v>
                </c:pt>
                <c:pt idx="1902">
                  <c:v>71.650000000000006</c:v>
                </c:pt>
                <c:pt idx="1903">
                  <c:v>72.39</c:v>
                </c:pt>
                <c:pt idx="1904">
                  <c:v>73.62</c:v>
                </c:pt>
                <c:pt idx="1905">
                  <c:v>73.95</c:v>
                </c:pt>
                <c:pt idx="1906">
                  <c:v>71.260000000000005</c:v>
                </c:pt>
                <c:pt idx="1907">
                  <c:v>70.56</c:v>
                </c:pt>
                <c:pt idx="1908">
                  <c:v>68.150000000000006</c:v>
                </c:pt>
                <c:pt idx="1909">
                  <c:v>69.09</c:v>
                </c:pt>
                <c:pt idx="1910">
                  <c:v>68.28</c:v>
                </c:pt>
                <c:pt idx="1911">
                  <c:v>66.48</c:v>
                </c:pt>
                <c:pt idx="1912">
                  <c:v>68.290000000000006</c:v>
                </c:pt>
                <c:pt idx="1913">
                  <c:v>69.25</c:v>
                </c:pt>
                <c:pt idx="1914">
                  <c:v>69.09</c:v>
                </c:pt>
                <c:pt idx="1915">
                  <c:v>68.44</c:v>
                </c:pt>
                <c:pt idx="1916">
                  <c:v>67.290000000000006</c:v>
                </c:pt>
                <c:pt idx="1917">
                  <c:v>66.59</c:v>
                </c:pt>
                <c:pt idx="1918">
                  <c:v>65.459999999999994</c:v>
                </c:pt>
                <c:pt idx="1919">
                  <c:v>63.69</c:v>
                </c:pt>
                <c:pt idx="1920">
                  <c:v>62.32</c:v>
                </c:pt>
                <c:pt idx="1921">
                  <c:v>65.64</c:v>
                </c:pt>
                <c:pt idx="1922">
                  <c:v>67.540000000000006</c:v>
                </c:pt>
                <c:pt idx="1923">
                  <c:v>68.36</c:v>
                </c:pt>
                <c:pt idx="1924">
                  <c:v>67.42</c:v>
                </c:pt>
                <c:pt idx="1925">
                  <c:v>68.739999999999995</c:v>
                </c:pt>
                <c:pt idx="1926">
                  <c:v>69.209999999999994</c:v>
                </c:pt>
                <c:pt idx="1927">
                  <c:v>68.5</c:v>
                </c:pt>
                <c:pt idx="1928">
                  <c:v>68.59</c:v>
                </c:pt>
                <c:pt idx="1929">
                  <c:v>69.989999999999995</c:v>
                </c:pt>
                <c:pt idx="1930">
                  <c:v>69.290000000000006</c:v>
                </c:pt>
                <c:pt idx="1931">
                  <c:v>68.349999999999994</c:v>
                </c:pt>
                <c:pt idx="1932">
                  <c:v>69.3</c:v>
                </c:pt>
                <c:pt idx="1933">
                  <c:v>68.14</c:v>
                </c:pt>
                <c:pt idx="1934">
                  <c:v>69.72</c:v>
                </c:pt>
                <c:pt idx="1935">
                  <c:v>70.45</c:v>
                </c:pt>
                <c:pt idx="1936">
                  <c:v>70.459999999999994</c:v>
                </c:pt>
                <c:pt idx="1937">
                  <c:v>72.61</c:v>
                </c:pt>
                <c:pt idx="1938">
                  <c:v>72.61</c:v>
                </c:pt>
                <c:pt idx="1939">
                  <c:v>71.97</c:v>
                </c:pt>
                <c:pt idx="1940">
                  <c:v>70.290000000000006</c:v>
                </c:pt>
                <c:pt idx="1941">
                  <c:v>70.56</c:v>
                </c:pt>
                <c:pt idx="1942">
                  <c:v>72.23</c:v>
                </c:pt>
                <c:pt idx="1943">
                  <c:v>73.3</c:v>
                </c:pt>
                <c:pt idx="1944">
                  <c:v>73.98</c:v>
                </c:pt>
                <c:pt idx="1945">
                  <c:v>75.45</c:v>
                </c:pt>
                <c:pt idx="1946">
                  <c:v>75.290000000000006</c:v>
                </c:pt>
                <c:pt idx="1947">
                  <c:v>74.83</c:v>
                </c:pt>
                <c:pt idx="1948">
                  <c:v>75.03</c:v>
                </c:pt>
                <c:pt idx="1949">
                  <c:v>75.88</c:v>
                </c:pt>
                <c:pt idx="1950">
                  <c:v>77.62</c:v>
                </c:pt>
                <c:pt idx="1951">
                  <c:v>78.930000000000007</c:v>
                </c:pt>
                <c:pt idx="1952">
                  <c:v>77.430000000000007</c:v>
                </c:pt>
                <c:pt idx="1953">
                  <c:v>78.3</c:v>
                </c:pt>
                <c:pt idx="1954">
                  <c:v>79.349999999999994</c:v>
                </c:pt>
                <c:pt idx="1955">
                  <c:v>80.52</c:v>
                </c:pt>
                <c:pt idx="1956">
                  <c:v>80.64</c:v>
                </c:pt>
                <c:pt idx="1957">
                  <c:v>80.44</c:v>
                </c:pt>
                <c:pt idx="1958">
                  <c:v>81.31</c:v>
                </c:pt>
                <c:pt idx="1959">
                  <c:v>82.28</c:v>
                </c:pt>
                <c:pt idx="1960">
                  <c:v>82.44</c:v>
                </c:pt>
                <c:pt idx="1961">
                  <c:v>82.96</c:v>
                </c:pt>
                <c:pt idx="1962">
                  <c:v>83.87</c:v>
                </c:pt>
                <c:pt idx="1963">
                  <c:v>82.5</c:v>
                </c:pt>
                <c:pt idx="1964">
                  <c:v>83.76</c:v>
                </c:pt>
                <c:pt idx="1965">
                  <c:v>83.76</c:v>
                </c:pt>
                <c:pt idx="1966">
                  <c:v>84.65</c:v>
                </c:pt>
                <c:pt idx="1967">
                  <c:v>82.66</c:v>
                </c:pt>
                <c:pt idx="1968">
                  <c:v>82.81</c:v>
                </c:pt>
                <c:pt idx="1969">
                  <c:v>83.57</c:v>
                </c:pt>
                <c:pt idx="1970">
                  <c:v>84.05</c:v>
                </c:pt>
                <c:pt idx="1971">
                  <c:v>83.91</c:v>
                </c:pt>
                <c:pt idx="1972">
                  <c:v>80.86</c:v>
                </c:pt>
                <c:pt idx="1973">
                  <c:v>78.81</c:v>
                </c:pt>
                <c:pt idx="1974">
                  <c:v>81.27</c:v>
                </c:pt>
                <c:pt idx="1975">
                  <c:v>81.93</c:v>
                </c:pt>
                <c:pt idx="1976">
                  <c:v>84.15</c:v>
                </c:pt>
                <c:pt idx="1977">
                  <c:v>81.34</c:v>
                </c:pt>
                <c:pt idx="1978">
                  <c:v>81.59</c:v>
                </c:pt>
                <c:pt idx="1979">
                  <c:v>80.790000000000006</c:v>
                </c:pt>
                <c:pt idx="1980">
                  <c:v>80.88</c:v>
                </c:pt>
                <c:pt idx="1981">
                  <c:v>80.760000000000005</c:v>
                </c:pt>
                <c:pt idx="1982">
                  <c:v>78.36</c:v>
                </c:pt>
                <c:pt idx="1983">
                  <c:v>79.010000000000005</c:v>
                </c:pt>
                <c:pt idx="1984">
                  <c:v>76.099999999999994</c:v>
                </c:pt>
                <c:pt idx="1985">
                  <c:v>76.75</c:v>
                </c:pt>
                <c:pt idx="1986">
                  <c:v>78.5</c:v>
                </c:pt>
                <c:pt idx="1987">
                  <c:v>78.39</c:v>
                </c:pt>
                <c:pt idx="1988">
                  <c:v>68.150000000000006</c:v>
                </c:pt>
                <c:pt idx="1989">
                  <c:v>69.95</c:v>
                </c:pt>
                <c:pt idx="1990">
                  <c:v>66.180000000000007</c:v>
                </c:pt>
                <c:pt idx="1991">
                  <c:v>65.569999999999993</c:v>
                </c:pt>
                <c:pt idx="1992">
                  <c:v>66.5</c:v>
                </c:pt>
                <c:pt idx="1993">
                  <c:v>66.260000000000005</c:v>
                </c:pt>
                <c:pt idx="1994">
                  <c:v>69.489999999999995</c:v>
                </c:pt>
                <c:pt idx="1995">
                  <c:v>72.05</c:v>
                </c:pt>
                <c:pt idx="1996">
                  <c:v>72.36</c:v>
                </c:pt>
                <c:pt idx="1997">
                  <c:v>70.94</c:v>
                </c:pt>
                <c:pt idx="1998">
                  <c:v>71.67</c:v>
                </c:pt>
                <c:pt idx="1999">
                  <c:v>71.290000000000006</c:v>
                </c:pt>
                <c:pt idx="2000">
                  <c:v>70.73</c:v>
                </c:pt>
                <c:pt idx="2001">
                  <c:v>70.87</c:v>
                </c:pt>
                <c:pt idx="2002">
                  <c:v>72.38</c:v>
                </c:pt>
                <c:pt idx="2003">
                  <c:v>70.86</c:v>
                </c:pt>
                <c:pt idx="2004">
                  <c:v>68.23</c:v>
                </c:pt>
                <c:pt idx="2005">
                  <c:v>71.12</c:v>
                </c:pt>
                <c:pt idx="2006">
                  <c:v>72.760000000000005</c:v>
                </c:pt>
                <c:pt idx="2007">
                  <c:v>73.790000000000006</c:v>
                </c:pt>
                <c:pt idx="2008">
                  <c:v>75.569999999999993</c:v>
                </c:pt>
                <c:pt idx="2009">
                  <c:v>75.98</c:v>
                </c:pt>
                <c:pt idx="2010">
                  <c:v>76.56</c:v>
                </c:pt>
                <c:pt idx="2011">
                  <c:v>76.989999999999995</c:v>
                </c:pt>
                <c:pt idx="2012">
                  <c:v>75.209999999999994</c:v>
                </c:pt>
                <c:pt idx="2013">
                  <c:v>76.08</c:v>
                </c:pt>
                <c:pt idx="2014">
                  <c:v>76.989999999999995</c:v>
                </c:pt>
                <c:pt idx="2015">
                  <c:v>77.849999999999994</c:v>
                </c:pt>
                <c:pt idx="2016">
                  <c:v>79.459999999999994</c:v>
                </c:pt>
                <c:pt idx="2017">
                  <c:v>78.900000000000006</c:v>
                </c:pt>
                <c:pt idx="2018">
                  <c:v>78.23</c:v>
                </c:pt>
                <c:pt idx="2019">
                  <c:v>81.22</c:v>
                </c:pt>
                <c:pt idx="2020">
                  <c:v>82.64</c:v>
                </c:pt>
                <c:pt idx="2021">
                  <c:v>82.12</c:v>
                </c:pt>
                <c:pt idx="2022">
                  <c:v>83.82</c:v>
                </c:pt>
                <c:pt idx="2023">
                  <c:v>85.43</c:v>
                </c:pt>
                <c:pt idx="2024">
                  <c:v>86.96</c:v>
                </c:pt>
                <c:pt idx="2025">
                  <c:v>86.9</c:v>
                </c:pt>
                <c:pt idx="2026">
                  <c:v>85.14</c:v>
                </c:pt>
                <c:pt idx="2027">
                  <c:v>83.31</c:v>
                </c:pt>
                <c:pt idx="2028">
                  <c:v>85.6</c:v>
                </c:pt>
                <c:pt idx="2029">
                  <c:v>87.35</c:v>
                </c:pt>
                <c:pt idx="2030">
                  <c:v>86.61</c:v>
                </c:pt>
                <c:pt idx="2031">
                  <c:v>86.82</c:v>
                </c:pt>
                <c:pt idx="2032">
                  <c:v>88.15</c:v>
                </c:pt>
                <c:pt idx="2033">
                  <c:v>88.2</c:v>
                </c:pt>
                <c:pt idx="2034">
                  <c:v>88.26</c:v>
                </c:pt>
                <c:pt idx="2035">
                  <c:v>90.27</c:v>
                </c:pt>
                <c:pt idx="2036">
                  <c:v>92.31</c:v>
                </c:pt>
                <c:pt idx="2037">
                  <c:v>91.32</c:v>
                </c:pt>
                <c:pt idx="2038">
                  <c:v>89.36</c:v>
                </c:pt>
                <c:pt idx="2039">
                  <c:v>89.66</c:v>
                </c:pt>
                <c:pt idx="2040">
                  <c:v>89.88</c:v>
                </c:pt>
                <c:pt idx="2041">
                  <c:v>93.1</c:v>
                </c:pt>
                <c:pt idx="2042">
                  <c:v>95.46</c:v>
                </c:pt>
                <c:pt idx="2043">
                  <c:v>92.07</c:v>
                </c:pt>
                <c:pt idx="2044">
                  <c:v>93.66</c:v>
                </c:pt>
                <c:pt idx="2045">
                  <c:v>91.76</c:v>
                </c:pt>
                <c:pt idx="2046">
                  <c:v>91.07</c:v>
                </c:pt>
                <c:pt idx="2047">
                  <c:v>92.35</c:v>
                </c:pt>
                <c:pt idx="2048">
                  <c:v>92.1</c:v>
                </c:pt>
                <c:pt idx="2049">
                  <c:v>92.81</c:v>
                </c:pt>
                <c:pt idx="2050">
                  <c:v>91.59</c:v>
                </c:pt>
                <c:pt idx="2051">
                  <c:v>95.72</c:v>
                </c:pt>
                <c:pt idx="2052">
                  <c:v>103.41</c:v>
                </c:pt>
                <c:pt idx="2053">
                  <c:v>110.6</c:v>
                </c:pt>
                <c:pt idx="2054">
                  <c:v>107.67</c:v>
                </c:pt>
                <c:pt idx="2055">
                  <c:v>115.68</c:v>
                </c:pt>
                <c:pt idx="2056">
                  <c:v>119.4</c:v>
                </c:pt>
                <c:pt idx="2057">
                  <c:v>123.7</c:v>
                </c:pt>
                <c:pt idx="2058">
                  <c:v>108.7</c:v>
                </c:pt>
                <c:pt idx="2059">
                  <c:v>106.02</c:v>
                </c:pt>
                <c:pt idx="2060">
                  <c:v>109.33</c:v>
                </c:pt>
                <c:pt idx="2061">
                  <c:v>103.01</c:v>
                </c:pt>
                <c:pt idx="2062">
                  <c:v>96.44</c:v>
                </c:pt>
                <c:pt idx="2063">
                  <c:v>95.04</c:v>
                </c:pt>
                <c:pt idx="2064">
                  <c:v>102.98</c:v>
                </c:pt>
                <c:pt idx="2065">
                  <c:v>104.7</c:v>
                </c:pt>
                <c:pt idx="2066">
                  <c:v>112.12</c:v>
                </c:pt>
                <c:pt idx="2067">
                  <c:v>111.76</c:v>
                </c:pt>
                <c:pt idx="2068">
                  <c:v>114.93</c:v>
                </c:pt>
                <c:pt idx="2069">
                  <c:v>112.34</c:v>
                </c:pt>
                <c:pt idx="2070">
                  <c:v>113.9</c:v>
                </c:pt>
                <c:pt idx="2071">
                  <c:v>105.96</c:v>
                </c:pt>
                <c:pt idx="2072">
                  <c:v>104.24</c:v>
                </c:pt>
                <c:pt idx="2073">
                  <c:v>107.82</c:v>
                </c:pt>
                <c:pt idx="2074">
                  <c:v>100.28</c:v>
                </c:pt>
                <c:pt idx="2075">
                  <c:v>99.27</c:v>
                </c:pt>
                <c:pt idx="2076">
                  <c:v>103.28</c:v>
                </c:pt>
                <c:pt idx="2077">
                  <c:v>101.96</c:v>
                </c:pt>
                <c:pt idx="2078">
                  <c:v>96.23</c:v>
                </c:pt>
                <c:pt idx="2079">
                  <c:v>96.03</c:v>
                </c:pt>
                <c:pt idx="2080">
                  <c:v>98.26</c:v>
                </c:pt>
                <c:pt idx="2081">
                  <c:v>94.29</c:v>
                </c:pt>
                <c:pt idx="2082">
                  <c:v>100.6</c:v>
                </c:pt>
                <c:pt idx="2083">
                  <c:v>104.25</c:v>
                </c:pt>
                <c:pt idx="2084">
                  <c:v>106.95</c:v>
                </c:pt>
                <c:pt idx="2085">
                  <c:v>108.21</c:v>
                </c:pt>
                <c:pt idx="2086">
                  <c:v>102.56</c:v>
                </c:pt>
                <c:pt idx="2087">
                  <c:v>102.75</c:v>
                </c:pt>
                <c:pt idx="2088">
                  <c:v>103.79</c:v>
                </c:pt>
                <c:pt idx="2089">
                  <c:v>102.07</c:v>
                </c:pt>
                <c:pt idx="2090">
                  <c:v>98.54</c:v>
                </c:pt>
                <c:pt idx="2091">
                  <c:v>101.7</c:v>
                </c:pt>
                <c:pt idx="2092">
                  <c:v>102.02</c:v>
                </c:pt>
                <c:pt idx="2093">
                  <c:v>105.36</c:v>
                </c:pt>
                <c:pt idx="2094">
                  <c:v>104.69</c:v>
                </c:pt>
                <c:pt idx="2095">
                  <c:v>105.17</c:v>
                </c:pt>
                <c:pt idx="2096">
                  <c:v>102.41</c:v>
                </c:pt>
                <c:pt idx="2097">
                  <c:v>107.81</c:v>
                </c:pt>
                <c:pt idx="2098">
                  <c:v>108.26</c:v>
                </c:pt>
                <c:pt idx="2099">
                  <c:v>109.77</c:v>
                </c:pt>
                <c:pt idx="2100">
                  <c:v>103.09</c:v>
                </c:pt>
                <c:pt idx="2101">
                  <c:v>99.76</c:v>
                </c:pt>
                <c:pt idx="2102">
                  <c:v>105.71</c:v>
                </c:pt>
                <c:pt idx="2103">
                  <c:v>106.13</c:v>
                </c:pt>
                <c:pt idx="2104">
                  <c:v>110.49</c:v>
                </c:pt>
                <c:pt idx="2105">
                  <c:v>114.2</c:v>
                </c:pt>
                <c:pt idx="2106">
                  <c:v>112.4</c:v>
                </c:pt>
                <c:pt idx="2107">
                  <c:v>109.59</c:v>
                </c:pt>
                <c:pt idx="2108">
                  <c:v>112.21</c:v>
                </c:pt>
                <c:pt idx="2109">
                  <c:v>113.23</c:v>
                </c:pt>
                <c:pt idx="2110">
                  <c:v>110.29</c:v>
                </c:pt>
                <c:pt idx="2111">
                  <c:v>109.77</c:v>
                </c:pt>
                <c:pt idx="2112">
                  <c:v>110.33</c:v>
                </c:pt>
                <c:pt idx="2113">
                  <c:v>114.09</c:v>
                </c:pt>
                <c:pt idx="2114">
                  <c:v>115.07</c:v>
                </c:pt>
                <c:pt idx="2115">
                  <c:v>114.67</c:v>
                </c:pt>
                <c:pt idx="2116">
                  <c:v>115.26</c:v>
                </c:pt>
                <c:pt idx="2117">
                  <c:v>116.87</c:v>
                </c:pt>
                <c:pt idx="2118">
                  <c:v>118.87</c:v>
                </c:pt>
                <c:pt idx="2119">
                  <c:v>118.5</c:v>
                </c:pt>
                <c:pt idx="2120">
                  <c:v>119.41</c:v>
                </c:pt>
                <c:pt idx="2121">
                  <c:v>122.11</c:v>
                </c:pt>
                <c:pt idx="2122">
                  <c:v>121.51</c:v>
                </c:pt>
                <c:pt idx="2123">
                  <c:v>120.67</c:v>
                </c:pt>
                <c:pt idx="2124">
                  <c:v>120.93</c:v>
                </c:pt>
                <c:pt idx="2125">
                  <c:v>118.93</c:v>
                </c:pt>
                <c:pt idx="2126">
                  <c:v>115.31</c:v>
                </c:pt>
                <c:pt idx="2127">
                  <c:v>117.59</c:v>
                </c:pt>
                <c:pt idx="2128">
                  <c:v>109.56</c:v>
                </c:pt>
                <c:pt idx="2129">
                  <c:v>110.65</c:v>
                </c:pt>
                <c:pt idx="2130">
                  <c:v>106.19</c:v>
                </c:pt>
                <c:pt idx="2131">
                  <c:v>104.27</c:v>
                </c:pt>
                <c:pt idx="2132">
                  <c:v>107.62</c:v>
                </c:pt>
                <c:pt idx="2133">
                  <c:v>109.57</c:v>
                </c:pt>
                <c:pt idx="2134">
                  <c:v>111.76</c:v>
                </c:pt>
                <c:pt idx="2135">
                  <c:v>109.78</c:v>
                </c:pt>
                <c:pt idx="2136">
                  <c:v>105.76</c:v>
                </c:pt>
                <c:pt idx="2137">
                  <c:v>108.43</c:v>
                </c:pt>
                <c:pt idx="2138">
                  <c:v>99.5</c:v>
                </c:pt>
                <c:pt idx="2139">
                  <c:v>98.53</c:v>
                </c:pt>
                <c:pt idx="2140">
                  <c:v>102.73</c:v>
                </c:pt>
                <c:pt idx="2141">
                  <c:v>104.79</c:v>
                </c:pt>
                <c:pt idx="2142">
                  <c:v>104.09</c:v>
                </c:pt>
                <c:pt idx="2143">
                  <c:v>95.84</c:v>
                </c:pt>
                <c:pt idx="2144">
                  <c:v>96.3</c:v>
                </c:pt>
                <c:pt idx="2145">
                  <c:v>95.78</c:v>
                </c:pt>
                <c:pt idx="2146">
                  <c:v>97.59</c:v>
                </c:pt>
                <c:pt idx="2147">
                  <c:v>102.6</c:v>
                </c:pt>
                <c:pt idx="2148">
                  <c:v>104.22</c:v>
                </c:pt>
                <c:pt idx="2149">
                  <c:v>102.26</c:v>
                </c:pt>
                <c:pt idx="2150">
                  <c:v>96.35</c:v>
                </c:pt>
                <c:pt idx="2151">
                  <c:v>94.7</c:v>
                </c:pt>
                <c:pt idx="2152">
                  <c:v>96.7</c:v>
                </c:pt>
                <c:pt idx="2153">
                  <c:v>94.98</c:v>
                </c:pt>
                <c:pt idx="2154">
                  <c:v>97.26</c:v>
                </c:pt>
                <c:pt idx="2155">
                  <c:v>96.42</c:v>
                </c:pt>
                <c:pt idx="2156">
                  <c:v>98.62</c:v>
                </c:pt>
                <c:pt idx="2157">
                  <c:v>93.89</c:v>
                </c:pt>
                <c:pt idx="2158">
                  <c:v>94.42</c:v>
                </c:pt>
                <c:pt idx="2159">
                  <c:v>90.66</c:v>
                </c:pt>
                <c:pt idx="2160">
                  <c:v>88.54</c:v>
                </c:pt>
                <c:pt idx="2161">
                  <c:v>89.01</c:v>
                </c:pt>
                <c:pt idx="2162">
                  <c:v>90.76</c:v>
                </c:pt>
                <c:pt idx="2163">
                  <c:v>90.5</c:v>
                </c:pt>
                <c:pt idx="2164">
                  <c:v>91.93</c:v>
                </c:pt>
                <c:pt idx="2165">
                  <c:v>94.34</c:v>
                </c:pt>
                <c:pt idx="2166">
                  <c:v>92.09</c:v>
                </c:pt>
                <c:pt idx="2167">
                  <c:v>89.41</c:v>
                </c:pt>
                <c:pt idx="2168">
                  <c:v>86.53</c:v>
                </c:pt>
                <c:pt idx="2169">
                  <c:v>88.11</c:v>
                </c:pt>
                <c:pt idx="2170">
                  <c:v>90.5</c:v>
                </c:pt>
                <c:pt idx="2171">
                  <c:v>90.77</c:v>
                </c:pt>
                <c:pt idx="2172">
                  <c:v>90.23</c:v>
                </c:pt>
                <c:pt idx="2173">
                  <c:v>93.74</c:v>
                </c:pt>
                <c:pt idx="2174">
                  <c:v>94.89</c:v>
                </c:pt>
                <c:pt idx="2175">
                  <c:v>92.52</c:v>
                </c:pt>
                <c:pt idx="2176">
                  <c:v>93.06</c:v>
                </c:pt>
                <c:pt idx="2177">
                  <c:v>97.01</c:v>
                </c:pt>
                <c:pt idx="2178">
                  <c:v>91.64</c:v>
                </c:pt>
                <c:pt idx="2179">
                  <c:v>89.55</c:v>
                </c:pt>
                <c:pt idx="2180">
                  <c:v>86.61</c:v>
                </c:pt>
                <c:pt idx="2181">
                  <c:v>86.87</c:v>
                </c:pt>
                <c:pt idx="2182">
                  <c:v>86.88</c:v>
                </c:pt>
                <c:pt idx="2183">
                  <c:v>81.94</c:v>
                </c:pt>
                <c:pt idx="2184">
                  <c:v>83.54</c:v>
                </c:pt>
                <c:pt idx="2185">
                  <c:v>86.79</c:v>
                </c:pt>
                <c:pt idx="2186">
                  <c:v>87.78</c:v>
                </c:pt>
                <c:pt idx="2187">
                  <c:v>87.31</c:v>
                </c:pt>
                <c:pt idx="2188">
                  <c:v>88.48</c:v>
                </c:pt>
                <c:pt idx="2189">
                  <c:v>85.1</c:v>
                </c:pt>
                <c:pt idx="2190">
                  <c:v>85.11</c:v>
                </c:pt>
                <c:pt idx="2191">
                  <c:v>85.73</c:v>
                </c:pt>
                <c:pt idx="2192">
                  <c:v>84.45</c:v>
                </c:pt>
                <c:pt idx="2193">
                  <c:v>82.94</c:v>
                </c:pt>
                <c:pt idx="2194">
                  <c:v>83.49</c:v>
                </c:pt>
                <c:pt idx="2195">
                  <c:v>78.739999999999995</c:v>
                </c:pt>
                <c:pt idx="2196">
                  <c:v>76.709999999999994</c:v>
                </c:pt>
                <c:pt idx="2197">
                  <c:v>78.5</c:v>
                </c:pt>
                <c:pt idx="2198">
                  <c:v>82.15</c:v>
                </c:pt>
                <c:pt idx="2199">
                  <c:v>81.23</c:v>
                </c:pt>
                <c:pt idx="2200">
                  <c:v>79.489999999999995</c:v>
                </c:pt>
                <c:pt idx="2201">
                  <c:v>83.63</c:v>
                </c:pt>
                <c:pt idx="2202">
                  <c:v>86.52</c:v>
                </c:pt>
                <c:pt idx="2203">
                  <c:v>87.76</c:v>
                </c:pt>
                <c:pt idx="2204">
                  <c:v>88.45</c:v>
                </c:pt>
                <c:pt idx="2205">
                  <c:v>92.64</c:v>
                </c:pt>
                <c:pt idx="2206">
                  <c:v>91.13</c:v>
                </c:pt>
                <c:pt idx="2207">
                  <c:v>89.35</c:v>
                </c:pt>
                <c:pt idx="2208">
                  <c:v>87.27</c:v>
                </c:pt>
                <c:pt idx="2209">
                  <c:v>89.11</c:v>
                </c:pt>
                <c:pt idx="2210">
                  <c:v>85.61</c:v>
                </c:pt>
                <c:pt idx="2211">
                  <c:v>85.46</c:v>
                </c:pt>
                <c:pt idx="2212">
                  <c:v>82.82</c:v>
                </c:pt>
                <c:pt idx="2213">
                  <c:v>85.55</c:v>
                </c:pt>
                <c:pt idx="2214">
                  <c:v>85.98</c:v>
                </c:pt>
                <c:pt idx="2215">
                  <c:v>85.05</c:v>
                </c:pt>
                <c:pt idx="2216">
                  <c:v>84.58</c:v>
                </c:pt>
                <c:pt idx="2217">
                  <c:v>85.32</c:v>
                </c:pt>
                <c:pt idx="2218">
                  <c:v>87.91</c:v>
                </c:pt>
                <c:pt idx="2219">
                  <c:v>89.08</c:v>
                </c:pt>
                <c:pt idx="2220">
                  <c:v>87.9</c:v>
                </c:pt>
                <c:pt idx="2221">
                  <c:v>86.53</c:v>
                </c:pt>
                <c:pt idx="2222">
                  <c:v>88.37</c:v>
                </c:pt>
                <c:pt idx="2223">
                  <c:v>90</c:v>
                </c:pt>
                <c:pt idx="2224">
                  <c:v>88.17</c:v>
                </c:pt>
                <c:pt idx="2225">
                  <c:v>92.61</c:v>
                </c:pt>
                <c:pt idx="2226">
                  <c:v>91.79</c:v>
                </c:pt>
                <c:pt idx="2227">
                  <c:v>88.91</c:v>
                </c:pt>
                <c:pt idx="2228">
                  <c:v>85.83</c:v>
                </c:pt>
                <c:pt idx="2229">
                  <c:v>86.47</c:v>
                </c:pt>
                <c:pt idx="2230">
                  <c:v>88.96</c:v>
                </c:pt>
                <c:pt idx="2231">
                  <c:v>85.87</c:v>
                </c:pt>
                <c:pt idx="2232">
                  <c:v>86.92</c:v>
                </c:pt>
                <c:pt idx="2233">
                  <c:v>85.59</c:v>
                </c:pt>
                <c:pt idx="2234">
                  <c:v>81.64</c:v>
                </c:pt>
                <c:pt idx="2235">
                  <c:v>80.08</c:v>
                </c:pt>
                <c:pt idx="2236">
                  <c:v>79.73</c:v>
                </c:pt>
                <c:pt idx="2237">
                  <c:v>80.95</c:v>
                </c:pt>
                <c:pt idx="2238">
                  <c:v>77.94</c:v>
                </c:pt>
                <c:pt idx="2239">
                  <c:v>76.28</c:v>
                </c:pt>
                <c:pt idx="2240">
                  <c:v>77.239999999999995</c:v>
                </c:pt>
                <c:pt idx="2241">
                  <c:v>78.2</c:v>
                </c:pt>
                <c:pt idx="2242">
                  <c:v>80.55</c:v>
                </c:pt>
                <c:pt idx="2243">
                  <c:v>81.22</c:v>
                </c:pt>
                <c:pt idx="2244">
                  <c:v>79.98</c:v>
                </c:pt>
                <c:pt idx="2245">
                  <c:v>76.930000000000007</c:v>
                </c:pt>
                <c:pt idx="2246">
                  <c:v>74.25</c:v>
                </c:pt>
                <c:pt idx="2247">
                  <c:v>72.010000000000005</c:v>
                </c:pt>
                <c:pt idx="2248">
                  <c:v>71.459999999999994</c:v>
                </c:pt>
                <c:pt idx="2249">
                  <c:v>71.02</c:v>
                </c:pt>
                <c:pt idx="2250">
                  <c:v>73.17</c:v>
                </c:pt>
                <c:pt idx="2251">
                  <c:v>75.39</c:v>
                </c:pt>
                <c:pt idx="2252">
                  <c:v>77.28</c:v>
                </c:pt>
                <c:pt idx="2253">
                  <c:v>76.11</c:v>
                </c:pt>
                <c:pt idx="2254">
                  <c:v>74.290000000000006</c:v>
                </c:pt>
                <c:pt idx="2255">
                  <c:v>75.19</c:v>
                </c:pt>
                <c:pt idx="2256">
                  <c:v>76.09</c:v>
                </c:pt>
                <c:pt idx="2257">
                  <c:v>78.290000000000006</c:v>
                </c:pt>
                <c:pt idx="2258">
                  <c:v>77.489999999999995</c:v>
                </c:pt>
                <c:pt idx="2259">
                  <c:v>79.56</c:v>
                </c:pt>
                <c:pt idx="2260">
                  <c:v>79.53</c:v>
                </c:pt>
                <c:pt idx="2261">
                  <c:v>78.959999999999994</c:v>
                </c:pt>
                <c:pt idx="2262">
                  <c:v>78.400000000000006</c:v>
                </c:pt>
                <c:pt idx="2263">
                  <c:v>80.260000000000005</c:v>
                </c:pt>
                <c:pt idx="2264">
                  <c:v>76.930000000000007</c:v>
                </c:pt>
                <c:pt idx="2265">
                  <c:v>72.84</c:v>
                </c:pt>
                <c:pt idx="2266">
                  <c:v>73.67</c:v>
                </c:pt>
                <c:pt idx="2267">
                  <c:v>73.77</c:v>
                </c:pt>
                <c:pt idx="2268">
                  <c:v>74.63</c:v>
                </c:pt>
                <c:pt idx="2269">
                  <c:v>75.12</c:v>
                </c:pt>
                <c:pt idx="2270">
                  <c:v>77.41</c:v>
                </c:pt>
                <c:pt idx="2271">
                  <c:v>78.39</c:v>
                </c:pt>
                <c:pt idx="2272">
                  <c:v>79.86</c:v>
                </c:pt>
                <c:pt idx="2273">
                  <c:v>80.180000000000007</c:v>
                </c:pt>
                <c:pt idx="2274">
                  <c:v>79.48</c:v>
                </c:pt>
                <c:pt idx="2275">
                  <c:v>80.33</c:v>
                </c:pt>
                <c:pt idx="2276">
                  <c:v>81.31</c:v>
                </c:pt>
                <c:pt idx="2277">
                  <c:v>81.62</c:v>
                </c:pt>
                <c:pt idx="2278">
                  <c:v>80.13</c:v>
                </c:pt>
                <c:pt idx="2279">
                  <c:v>80.150000000000006</c:v>
                </c:pt>
                <c:pt idx="2280">
                  <c:v>81.010000000000005</c:v>
                </c:pt>
                <c:pt idx="2281">
                  <c:v>79.680000000000007</c:v>
                </c:pt>
                <c:pt idx="2282">
                  <c:v>77.900000000000006</c:v>
                </c:pt>
                <c:pt idx="2283">
                  <c:v>78.87</c:v>
                </c:pt>
                <c:pt idx="2284">
                  <c:v>76.41</c:v>
                </c:pt>
                <c:pt idx="2285">
                  <c:v>75.88</c:v>
                </c:pt>
                <c:pt idx="2286">
                  <c:v>73.39</c:v>
                </c:pt>
                <c:pt idx="2287">
                  <c:v>74.11</c:v>
                </c:pt>
                <c:pt idx="2288">
                  <c:v>77.14</c:v>
                </c:pt>
                <c:pt idx="2289">
                  <c:v>78.47</c:v>
                </c:pt>
                <c:pt idx="2290">
                  <c:v>78.06</c:v>
                </c:pt>
                <c:pt idx="2291">
                  <c:v>79.72</c:v>
                </c:pt>
                <c:pt idx="2292">
                  <c:v>80.14</c:v>
                </c:pt>
                <c:pt idx="2293">
                  <c:v>79.06</c:v>
                </c:pt>
                <c:pt idx="2294">
                  <c:v>78.59</c:v>
                </c:pt>
                <c:pt idx="2295">
                  <c:v>78.489999999999995</c:v>
                </c:pt>
                <c:pt idx="2296">
                  <c:v>76.34</c:v>
                </c:pt>
                <c:pt idx="2297">
                  <c:v>76.16</c:v>
                </c:pt>
                <c:pt idx="2298">
                  <c:v>73.95</c:v>
                </c:pt>
                <c:pt idx="2299">
                  <c:v>75.39</c:v>
                </c:pt>
                <c:pt idx="2300">
                  <c:v>76.319999999999993</c:v>
                </c:pt>
                <c:pt idx="2301">
                  <c:v>75.680000000000007</c:v>
                </c:pt>
                <c:pt idx="2302">
                  <c:v>77.05</c:v>
                </c:pt>
                <c:pt idx="2303">
                  <c:v>77.69</c:v>
                </c:pt>
                <c:pt idx="2304">
                  <c:v>78.16</c:v>
                </c:pt>
                <c:pt idx="2305">
                  <c:v>79.680000000000007</c:v>
                </c:pt>
                <c:pt idx="2306">
                  <c:v>80.459999999999994</c:v>
                </c:pt>
                <c:pt idx="2307">
                  <c:v>77.58</c:v>
                </c:pt>
                <c:pt idx="2308">
                  <c:v>76.66</c:v>
                </c:pt>
                <c:pt idx="2309">
                  <c:v>75.72</c:v>
                </c:pt>
                <c:pt idx="2310">
                  <c:v>76.680000000000007</c:v>
                </c:pt>
                <c:pt idx="2311">
                  <c:v>74.8</c:v>
                </c:pt>
                <c:pt idx="2312">
                  <c:v>71.33</c:v>
                </c:pt>
                <c:pt idx="2313">
                  <c:v>67.61</c:v>
                </c:pt>
                <c:pt idx="2314">
                  <c:v>68.349999999999994</c:v>
                </c:pt>
                <c:pt idx="2315">
                  <c:v>66.739999999999995</c:v>
                </c:pt>
                <c:pt idx="2316">
                  <c:v>67.64</c:v>
                </c:pt>
                <c:pt idx="2317">
                  <c:v>69.33</c:v>
                </c:pt>
                <c:pt idx="2318">
                  <c:v>70.900000000000006</c:v>
                </c:pt>
                <c:pt idx="2319">
                  <c:v>69.959999999999994</c:v>
                </c:pt>
                <c:pt idx="2320">
                  <c:v>69.260000000000005</c:v>
                </c:pt>
                <c:pt idx="2321">
                  <c:v>72.81</c:v>
                </c:pt>
                <c:pt idx="2322">
                  <c:v>73.2</c:v>
                </c:pt>
                <c:pt idx="2323">
                  <c:v>72.97</c:v>
                </c:pt>
                <c:pt idx="2324">
                  <c:v>74.37</c:v>
                </c:pt>
                <c:pt idx="2325">
                  <c:v>75.67</c:v>
                </c:pt>
                <c:pt idx="2326">
                  <c:v>80.42</c:v>
                </c:pt>
                <c:pt idx="2327">
                  <c:v>80.709999999999994</c:v>
                </c:pt>
                <c:pt idx="2328">
                  <c:v>80.61</c:v>
                </c:pt>
                <c:pt idx="2329">
                  <c:v>80.7</c:v>
                </c:pt>
                <c:pt idx="2330">
                  <c:v>79.739999999999995</c:v>
                </c:pt>
                <c:pt idx="2331">
                  <c:v>81.53</c:v>
                </c:pt>
                <c:pt idx="2332">
                  <c:v>83.26</c:v>
                </c:pt>
                <c:pt idx="2333">
                  <c:v>82.16</c:v>
                </c:pt>
                <c:pt idx="2334">
                  <c:v>82.52</c:v>
                </c:pt>
                <c:pt idx="2335">
                  <c:v>80.83</c:v>
                </c:pt>
                <c:pt idx="2336">
                  <c:v>80.86</c:v>
                </c:pt>
                <c:pt idx="2337">
                  <c:v>79.16</c:v>
                </c:pt>
                <c:pt idx="2338">
                  <c:v>77.290000000000006</c:v>
                </c:pt>
                <c:pt idx="2339">
                  <c:v>77.87</c:v>
                </c:pt>
                <c:pt idx="2340">
                  <c:v>78.760000000000005</c:v>
                </c:pt>
                <c:pt idx="2341">
                  <c:v>77.069999999999993</c:v>
                </c:pt>
                <c:pt idx="2342">
                  <c:v>74.3</c:v>
                </c:pt>
                <c:pt idx="2343">
                  <c:v>74.760000000000005</c:v>
                </c:pt>
                <c:pt idx="2344">
                  <c:v>76.78</c:v>
                </c:pt>
                <c:pt idx="2345">
                  <c:v>75.66</c:v>
                </c:pt>
                <c:pt idx="2346">
                  <c:v>71.66</c:v>
                </c:pt>
                <c:pt idx="2347">
                  <c:v>68.599999999999994</c:v>
                </c:pt>
                <c:pt idx="2348">
                  <c:v>68.56</c:v>
                </c:pt>
                <c:pt idx="2349">
                  <c:v>71.34</c:v>
                </c:pt>
                <c:pt idx="2350">
                  <c:v>73.16</c:v>
                </c:pt>
                <c:pt idx="2351">
                  <c:v>73.709999999999994</c:v>
                </c:pt>
                <c:pt idx="2352">
                  <c:v>72.56</c:v>
                </c:pt>
                <c:pt idx="2353">
                  <c:v>70.87</c:v>
                </c:pt>
                <c:pt idx="2354">
                  <c:v>70.040000000000006</c:v>
                </c:pt>
                <c:pt idx="2355">
                  <c:v>71.11</c:v>
                </c:pt>
                <c:pt idx="2356">
                  <c:v>70.86</c:v>
                </c:pt>
                <c:pt idx="2357">
                  <c:v>72.83</c:v>
                </c:pt>
                <c:pt idx="2358">
                  <c:v>71.86</c:v>
                </c:pt>
                <c:pt idx="2359">
                  <c:v>71.55</c:v>
                </c:pt>
                <c:pt idx="2360">
                  <c:v>71.989999999999995</c:v>
                </c:pt>
                <c:pt idx="2361">
                  <c:v>72.91</c:v>
                </c:pt>
                <c:pt idx="2362">
                  <c:v>74.34</c:v>
                </c:pt>
                <c:pt idx="2363">
                  <c:v>71.83</c:v>
                </c:pt>
                <c:pt idx="2364">
                  <c:v>72.67</c:v>
                </c:pt>
                <c:pt idx="2365">
                  <c:v>69.459999999999994</c:v>
                </c:pt>
                <c:pt idx="2366">
                  <c:v>68.09</c:v>
                </c:pt>
                <c:pt idx="2367">
                  <c:v>70.099999999999994</c:v>
                </c:pt>
                <c:pt idx="2368">
                  <c:v>71.739999999999995</c:v>
                </c:pt>
                <c:pt idx="2369">
                  <c:v>72.150000000000006</c:v>
                </c:pt>
                <c:pt idx="2370">
                  <c:v>71.739999999999995</c:v>
                </c:pt>
                <c:pt idx="2371">
                  <c:v>72.53</c:v>
                </c:pt>
                <c:pt idx="2372">
                  <c:v>71.290000000000006</c:v>
                </c:pt>
                <c:pt idx="2373">
                  <c:v>70.17</c:v>
                </c:pt>
                <c:pt idx="2374">
                  <c:v>67.12</c:v>
                </c:pt>
                <c:pt idx="2375">
                  <c:v>69.42</c:v>
                </c:pt>
                <c:pt idx="2376">
                  <c:v>68.27</c:v>
                </c:pt>
                <c:pt idx="2377">
                  <c:v>70.62</c:v>
                </c:pt>
                <c:pt idx="2378">
                  <c:v>71.78</c:v>
                </c:pt>
                <c:pt idx="2379">
                  <c:v>70.5</c:v>
                </c:pt>
                <c:pt idx="2380">
                  <c:v>72.53</c:v>
                </c:pt>
                <c:pt idx="2381">
                  <c:v>69.510000000000005</c:v>
                </c:pt>
                <c:pt idx="2382">
                  <c:v>69.16</c:v>
                </c:pt>
                <c:pt idx="2383">
                  <c:v>69.37</c:v>
                </c:pt>
                <c:pt idx="2384">
                  <c:v>67.7</c:v>
                </c:pt>
                <c:pt idx="2385">
                  <c:v>69.56</c:v>
                </c:pt>
                <c:pt idx="2386">
                  <c:v>69.86</c:v>
                </c:pt>
                <c:pt idx="2387">
                  <c:v>70.64</c:v>
                </c:pt>
                <c:pt idx="2388">
                  <c:v>69.790000000000006</c:v>
                </c:pt>
                <c:pt idx="2389">
                  <c:v>71.790000000000006</c:v>
                </c:pt>
                <c:pt idx="2390">
                  <c:v>71.8</c:v>
                </c:pt>
                <c:pt idx="2391">
                  <c:v>73.86</c:v>
                </c:pt>
                <c:pt idx="2392">
                  <c:v>72.989999999999995</c:v>
                </c:pt>
                <c:pt idx="2393">
                  <c:v>74.83</c:v>
                </c:pt>
                <c:pt idx="2394">
                  <c:v>75.75</c:v>
                </c:pt>
                <c:pt idx="2395">
                  <c:v>76.89</c:v>
                </c:pt>
                <c:pt idx="2396">
                  <c:v>75.42</c:v>
                </c:pt>
                <c:pt idx="2397">
                  <c:v>74.150000000000006</c:v>
                </c:pt>
                <c:pt idx="2398">
                  <c:v>75.75</c:v>
                </c:pt>
                <c:pt idx="2399">
                  <c:v>75.349999999999994</c:v>
                </c:pt>
                <c:pt idx="2400">
                  <c:v>75.63</c:v>
                </c:pt>
                <c:pt idx="2401">
                  <c:v>77.069999999999993</c:v>
                </c:pt>
                <c:pt idx="2402">
                  <c:v>78.739999999999995</c:v>
                </c:pt>
                <c:pt idx="2403">
                  <c:v>79.63</c:v>
                </c:pt>
                <c:pt idx="2404">
                  <c:v>78.78</c:v>
                </c:pt>
                <c:pt idx="2405">
                  <c:v>80.09</c:v>
                </c:pt>
                <c:pt idx="2406">
                  <c:v>80.58</c:v>
                </c:pt>
                <c:pt idx="2407">
                  <c:v>81.8</c:v>
                </c:pt>
                <c:pt idx="2408">
                  <c:v>81.37</c:v>
                </c:pt>
                <c:pt idx="2409">
                  <c:v>79.489999999999995</c:v>
                </c:pt>
                <c:pt idx="2410">
                  <c:v>81.55</c:v>
                </c:pt>
                <c:pt idx="2411">
                  <c:v>82.82</c:v>
                </c:pt>
                <c:pt idx="2412">
                  <c:v>81.94</c:v>
                </c:pt>
                <c:pt idx="2413">
                  <c:v>82.92</c:v>
                </c:pt>
                <c:pt idx="2414">
                  <c:v>84.4</c:v>
                </c:pt>
                <c:pt idx="2415">
                  <c:v>82.82</c:v>
                </c:pt>
                <c:pt idx="2416">
                  <c:v>83.19</c:v>
                </c:pt>
                <c:pt idx="2417">
                  <c:v>82.51</c:v>
                </c:pt>
                <c:pt idx="2418">
                  <c:v>80.989999999999995</c:v>
                </c:pt>
                <c:pt idx="2419">
                  <c:v>79.38</c:v>
                </c:pt>
                <c:pt idx="2420">
                  <c:v>80.39</c:v>
                </c:pt>
                <c:pt idx="2421">
                  <c:v>81.25</c:v>
                </c:pt>
                <c:pt idx="2422">
                  <c:v>80.72</c:v>
                </c:pt>
                <c:pt idx="2423">
                  <c:v>80.349999999999994</c:v>
                </c:pt>
                <c:pt idx="2424">
                  <c:v>78.89</c:v>
                </c:pt>
                <c:pt idx="2425">
                  <c:v>79.05</c:v>
                </c:pt>
                <c:pt idx="2426">
                  <c:v>79.83</c:v>
                </c:pt>
                <c:pt idx="2427">
                  <c:v>80.099999999999994</c:v>
                </c:pt>
                <c:pt idx="2428">
                  <c:v>81.16</c:v>
                </c:pt>
                <c:pt idx="2429">
                  <c:v>81.63</c:v>
                </c:pt>
                <c:pt idx="2430">
                  <c:v>83.63</c:v>
                </c:pt>
                <c:pt idx="2431">
                  <c:v>85.55</c:v>
                </c:pt>
                <c:pt idx="2432">
                  <c:v>86.69</c:v>
                </c:pt>
                <c:pt idx="2433">
                  <c:v>87.54</c:v>
                </c:pt>
                <c:pt idx="2434">
                  <c:v>86.87</c:v>
                </c:pt>
                <c:pt idx="2435">
                  <c:v>87.51</c:v>
                </c:pt>
                <c:pt idx="2436">
                  <c:v>87.29</c:v>
                </c:pt>
                <c:pt idx="2437">
                  <c:v>88.84</c:v>
                </c:pt>
                <c:pt idx="2438">
                  <c:v>88.52</c:v>
                </c:pt>
                <c:pt idx="2439">
                  <c:v>90.16</c:v>
                </c:pt>
                <c:pt idx="2440">
                  <c:v>90.77</c:v>
                </c:pt>
                <c:pt idx="2441">
                  <c:v>91.48</c:v>
                </c:pt>
                <c:pt idx="2442">
                  <c:v>91.2</c:v>
                </c:pt>
                <c:pt idx="2443">
                  <c:v>90.28</c:v>
                </c:pt>
                <c:pt idx="2444">
                  <c:v>89.63</c:v>
                </c:pt>
                <c:pt idx="2445">
                  <c:v>90.03</c:v>
                </c:pt>
                <c:pt idx="2446">
                  <c:v>89.68</c:v>
                </c:pt>
                <c:pt idx="2447">
                  <c:v>90.39</c:v>
                </c:pt>
                <c:pt idx="2448">
                  <c:v>93.68</c:v>
                </c:pt>
                <c:pt idx="2449">
                  <c:v>91.71</c:v>
                </c:pt>
                <c:pt idx="2450">
                  <c:v>90.79</c:v>
                </c:pt>
                <c:pt idx="2451">
                  <c:v>88.82</c:v>
                </c:pt>
                <c:pt idx="2452">
                  <c:v>89.23</c:v>
                </c:pt>
                <c:pt idx="2453">
                  <c:v>84.22</c:v>
                </c:pt>
                <c:pt idx="2454">
                  <c:v>82.31</c:v>
                </c:pt>
                <c:pt idx="2455">
                  <c:v>82.79</c:v>
                </c:pt>
                <c:pt idx="2456">
                  <c:v>86.38</c:v>
                </c:pt>
                <c:pt idx="2457">
                  <c:v>85.97</c:v>
                </c:pt>
                <c:pt idx="2458">
                  <c:v>83.49</c:v>
                </c:pt>
                <c:pt idx="2459">
                  <c:v>82.91</c:v>
                </c:pt>
                <c:pt idx="2460">
                  <c:v>87.69</c:v>
                </c:pt>
                <c:pt idx="2461">
                  <c:v>86.66</c:v>
                </c:pt>
                <c:pt idx="2462">
                  <c:v>86.66</c:v>
                </c:pt>
                <c:pt idx="2463">
                  <c:v>88.32</c:v>
                </c:pt>
                <c:pt idx="2464">
                  <c:v>89.37</c:v>
                </c:pt>
                <c:pt idx="2465">
                  <c:v>88.75</c:v>
                </c:pt>
                <c:pt idx="2466">
                  <c:v>85.49</c:v>
                </c:pt>
                <c:pt idx="2467">
                  <c:v>83.74</c:v>
                </c:pt>
                <c:pt idx="2468">
                  <c:v>85.39</c:v>
                </c:pt>
                <c:pt idx="2469">
                  <c:v>83.21</c:v>
                </c:pt>
                <c:pt idx="2470">
                  <c:v>85.54</c:v>
                </c:pt>
                <c:pt idx="2471">
                  <c:v>82.31</c:v>
                </c:pt>
                <c:pt idx="2472">
                  <c:v>81.02</c:v>
                </c:pt>
                <c:pt idx="2473">
                  <c:v>80.44</c:v>
                </c:pt>
                <c:pt idx="2474">
                  <c:v>82.46</c:v>
                </c:pt>
                <c:pt idx="2475">
                  <c:v>80.510000000000005</c:v>
                </c:pt>
                <c:pt idx="2476">
                  <c:v>80.819999999999993</c:v>
                </c:pt>
                <c:pt idx="2477">
                  <c:v>77.37</c:v>
                </c:pt>
                <c:pt idx="2478">
                  <c:v>75.33</c:v>
                </c:pt>
                <c:pt idx="2479">
                  <c:v>75.739999999999995</c:v>
                </c:pt>
                <c:pt idx="2480">
                  <c:v>77.17</c:v>
                </c:pt>
                <c:pt idx="2481">
                  <c:v>78.260000000000005</c:v>
                </c:pt>
                <c:pt idx="2482">
                  <c:v>78.260000000000005</c:v>
                </c:pt>
                <c:pt idx="2483">
                  <c:v>76.66</c:v>
                </c:pt>
                <c:pt idx="2484">
                  <c:v>72.900000000000006</c:v>
                </c:pt>
                <c:pt idx="2485">
                  <c:v>75.89</c:v>
                </c:pt>
                <c:pt idx="2486">
                  <c:v>77.599999999999994</c:v>
                </c:pt>
                <c:pt idx="2487">
                  <c:v>77.77</c:v>
                </c:pt>
                <c:pt idx="2488">
                  <c:v>77.099999999999994</c:v>
                </c:pt>
                <c:pt idx="2489">
                  <c:v>76.349999999999994</c:v>
                </c:pt>
                <c:pt idx="2490">
                  <c:v>75.540000000000006</c:v>
                </c:pt>
                <c:pt idx="2491">
                  <c:v>74.86</c:v>
                </c:pt>
                <c:pt idx="2492">
                  <c:v>76.41</c:v>
                </c:pt>
                <c:pt idx="2493">
                  <c:v>77.86</c:v>
                </c:pt>
                <c:pt idx="2494">
                  <c:v>75.959999999999994</c:v>
                </c:pt>
                <c:pt idx="2495">
                  <c:v>74.069999999999993</c:v>
                </c:pt>
                <c:pt idx="2496">
                  <c:v>73.040000000000006</c:v>
                </c:pt>
                <c:pt idx="2497">
                  <c:v>72.319999999999993</c:v>
                </c:pt>
                <c:pt idx="2498">
                  <c:v>69.38</c:v>
                </c:pt>
                <c:pt idx="2499">
                  <c:v>69.34</c:v>
                </c:pt>
                <c:pt idx="2500">
                  <c:v>71.23</c:v>
                </c:pt>
                <c:pt idx="2501">
                  <c:v>71.319999999999993</c:v>
                </c:pt>
                <c:pt idx="2502">
                  <c:v>68.61</c:v>
                </c:pt>
                <c:pt idx="2503">
                  <c:v>69.47</c:v>
                </c:pt>
                <c:pt idx="2504">
                  <c:v>71.58</c:v>
                </c:pt>
                <c:pt idx="2505">
                  <c:v>71.430000000000007</c:v>
                </c:pt>
                <c:pt idx="2506">
                  <c:v>72.47</c:v>
                </c:pt>
                <c:pt idx="2507">
                  <c:v>73.44</c:v>
                </c:pt>
                <c:pt idx="2508">
                  <c:v>74.22</c:v>
                </c:pt>
                <c:pt idx="2509">
                  <c:v>73.89</c:v>
                </c:pt>
                <c:pt idx="2510">
                  <c:v>73.56</c:v>
                </c:pt>
                <c:pt idx="2511">
                  <c:v>75.569999999999993</c:v>
                </c:pt>
                <c:pt idx="2512">
                  <c:v>74.11</c:v>
                </c:pt>
                <c:pt idx="2513">
                  <c:v>71.77</c:v>
                </c:pt>
                <c:pt idx="2514">
                  <c:v>71.650000000000006</c:v>
                </c:pt>
                <c:pt idx="2515" formatCode="0.00">
                  <c:v>69.236208016421202</c:v>
                </c:pt>
                <c:pt idx="2516" formatCode="0.00">
                  <c:v>71.565554933207807</c:v>
                </c:pt>
                <c:pt idx="2517" formatCode="0.00">
                  <c:v>73.499397333602175</c:v>
                </c:pt>
                <c:pt idx="2518" formatCode="0.00">
                  <c:v>72.730481396227304</c:v>
                </c:pt>
                <c:pt idx="2519" formatCode="0.00">
                  <c:v>74.015985683449358</c:v>
                </c:pt>
                <c:pt idx="2520" formatCode="0.00">
                  <c:v>74.440970349066603</c:v>
                </c:pt>
                <c:pt idx="2521" formatCode="0.00">
                  <c:v>71.932369460999297</c:v>
                </c:pt>
                <c:pt idx="2522" formatCode="0.00">
                  <c:v>72.049247189094032</c:v>
                </c:pt>
                <c:pt idx="2523" formatCode="0.00">
                  <c:v>75.061123185579703</c:v>
                </c:pt>
                <c:pt idx="2524" formatCode="0.00">
                  <c:v>74.976357157063347</c:v>
                </c:pt>
                <c:pt idx="2525" formatCode="0.00">
                  <c:v>74.642633558465903</c:v>
                </c:pt>
                <c:pt idx="2526" formatCode="0.00">
                  <c:v>75.469122657948816</c:v>
                </c:pt>
                <c:pt idx="2527" formatCode="0.00">
                  <c:v>74.826079227881991</c:v>
                </c:pt>
                <c:pt idx="2528" formatCode="0.00">
                  <c:v>75.9599202901925</c:v>
                </c:pt>
                <c:pt idx="2529" formatCode="0.00">
                  <c:v>75.429152122700884</c:v>
                </c:pt>
                <c:pt idx="2530" formatCode="0.00">
                  <c:v>77.734936773040758</c:v>
                </c:pt>
                <c:pt idx="2531" formatCode="0.00">
                  <c:v>78.127464942737092</c:v>
                </c:pt>
                <c:pt idx="2532" formatCode="0.00">
                  <c:v>78.870026530964466</c:v>
                </c:pt>
                <c:pt idx="2533" formatCode="0.00">
                  <c:v>78.086964402850427</c:v>
                </c:pt>
                <c:pt idx="2534" formatCode="0.00">
                  <c:v>78.659340366787433</c:v>
                </c:pt>
                <c:pt idx="2535" formatCode="0.00">
                  <c:v>78.49227751041667</c:v>
                </c:pt>
                <c:pt idx="2536" formatCode="0.00">
                  <c:v>76.771702555626007</c:v>
                </c:pt>
                <c:pt idx="2537" formatCode="0.00">
                  <c:v>76.525434445042535</c:v>
                </c:pt>
                <c:pt idx="2538" formatCode="0.00">
                  <c:v>76.573395048492259</c:v>
                </c:pt>
                <c:pt idx="2539" formatCode="0.00">
                  <c:v>76.930793692183244</c:v>
                </c:pt>
                <c:pt idx="2540" formatCode="0.00">
                  <c:v>74.198342988461036</c:v>
                </c:pt>
                <c:pt idx="2541" formatCode="0.00">
                  <c:v>72.754675079244208</c:v>
                </c:pt>
                <c:pt idx="2542" formatCode="0.00">
                  <c:v>73.256100060532717</c:v>
                </c:pt>
                <c:pt idx="2543" formatCode="0.00">
                  <c:v>74.466612516306398</c:v>
                </c:pt>
                <c:pt idx="2544" formatCode="0.00">
                  <c:v>74.378576579387143</c:v>
                </c:pt>
                <c:pt idx="2545" formatCode="0.00">
                  <c:v>72.616725529850328</c:v>
                </c:pt>
                <c:pt idx="2546" formatCode="0.00">
                  <c:v>71.947903053197948</c:v>
                </c:pt>
                <c:pt idx="2547" formatCode="0.00">
                  <c:v>72.425848117707119</c:v>
                </c:pt>
                <c:pt idx="2548" formatCode="0.00">
                  <c:v>71.788813723916817</c:v>
                </c:pt>
                <c:pt idx="2549" formatCode="0.00">
                  <c:v>72.859446766132365</c:v>
                </c:pt>
                <c:pt idx="2550" formatCode="0.00">
                  <c:v>73.428639948207916</c:v>
                </c:pt>
                <c:pt idx="2551" formatCode="0.00">
                  <c:v>71.841951794161545</c:v>
                </c:pt>
                <c:pt idx="2552" formatCode="0.00">
                  <c:v>72.881777499217037</c:v>
                </c:pt>
                <c:pt idx="2553" formatCode="0.00">
                  <c:v>70.372595227250926</c:v>
                </c:pt>
                <c:pt idx="2554" formatCode="0.00">
                  <c:v>74.368442416670717</c:v>
                </c:pt>
                <c:pt idx="2555" formatCode="0.00">
                  <c:v>74.52866904646207</c:v>
                </c:pt>
                <c:pt idx="2556" formatCode="0.00">
                  <c:v>77.123581454709935</c:v>
                </c:pt>
                <c:pt idx="2557" formatCode="0.00">
                  <c:v>78.173700314510342</c:v>
                </c:pt>
                <c:pt idx="2558" formatCode="0.00">
                  <c:v>78.878235730953236</c:v>
                </c:pt>
                <c:pt idx="2559" formatCode="0.00">
                  <c:v>77.815079276430211</c:v>
                </c:pt>
                <c:pt idx="2560" formatCode="0.00">
                  <c:v>75.916567579699148</c:v>
                </c:pt>
                <c:pt idx="2561" formatCode="0.00">
                  <c:v>76.275773980018343</c:v>
                </c:pt>
                <c:pt idx="2562" formatCode="0.00">
                  <c:v>76.557976435953677</c:v>
                </c:pt>
                <c:pt idx="2563" formatCode="0.00">
                  <c:v>75.476861891960851</c:v>
                </c:pt>
                <c:pt idx="2564" formatCode="0.00">
                  <c:v>77.946163183787633</c:v>
                </c:pt>
                <c:pt idx="2565" formatCode="0.00">
                  <c:v>79.730249661998727</c:v>
                </c:pt>
                <c:pt idx="2566" formatCode="0.00">
                  <c:v>77.44216492394095</c:v>
                </c:pt>
                <c:pt idx="2567" formatCode="0.00">
                  <c:v>79.205493060810753</c:v>
                </c:pt>
                <c:pt idx="2568" formatCode="0.00">
                  <c:v>81.695224500964358</c:v>
                </c:pt>
                <c:pt idx="2569" formatCode="0.00">
                  <c:v>84.036369447605864</c:v>
                </c:pt>
                <c:pt idx="2570" formatCode="0.00">
                  <c:v>85.862354641992127</c:v>
                </c:pt>
                <c:pt idx="2571" formatCode="0.00">
                  <c:v>88.242433189474795</c:v>
                </c:pt>
                <c:pt idx="2572" formatCode="0.00">
                  <c:v>86.813833736742808</c:v>
                </c:pt>
                <c:pt idx="2573" formatCode="0.00">
                  <c:v>86.869705866941914</c:v>
                </c:pt>
                <c:pt idx="2574" formatCode="0.00">
                  <c:v>87.19297976799362</c:v>
                </c:pt>
                <c:pt idx="2575" formatCode="0.00">
                  <c:v>87.382431028719751</c:v>
                </c:pt>
                <c:pt idx="2576" formatCode="0.00">
                  <c:v>87.698295366016254</c:v>
                </c:pt>
                <c:pt idx="2577" formatCode="0.00">
                  <c:v>87.230535949640029</c:v>
                </c:pt>
                <c:pt idx="2578" formatCode="0.00">
                  <c:v>87.837768028488696</c:v>
                </c:pt>
                <c:pt idx="2579" formatCode="0.00">
                  <c:v>87.151580923337022</c:v>
                </c:pt>
                <c:pt idx="2580" formatCode="0.00">
                  <c:v>87.219085956085806</c:v>
                </c:pt>
                <c:pt idx="2581" formatCode="0.00">
                  <c:v>87.729447527032974</c:v>
                </c:pt>
                <c:pt idx="2582" formatCode="0.00">
                  <c:v>86.184774343128197</c:v>
                </c:pt>
                <c:pt idx="2583" formatCode="0.00">
                  <c:v>86.147488053524569</c:v>
                </c:pt>
                <c:pt idx="2584" formatCode="0.00">
                  <c:v>87.662393036725803</c:v>
                </c:pt>
                <c:pt idx="2585" formatCode="0.00">
                  <c:v>87.653503726781111</c:v>
                </c:pt>
                <c:pt idx="2586" formatCode="0.00">
                  <c:v>87.217520119512088</c:v>
                </c:pt>
                <c:pt idx="2587" formatCode="0.00">
                  <c:v>88.464217254858283</c:v>
                </c:pt>
                <c:pt idx="2588" formatCode="0.00">
                  <c:v>90.88465341651316</c:v>
                </c:pt>
                <c:pt idx="2589" formatCode="0.00">
                  <c:v>92.957052465679723</c:v>
                </c:pt>
                <c:pt idx="2590" formatCode="0.00">
                  <c:v>92.942227065631201</c:v>
                </c:pt>
                <c:pt idx="2591" formatCode="0.00">
                  <c:v>92.93790665435634</c:v>
                </c:pt>
                <c:pt idx="2592" formatCode="0.00">
                  <c:v>93.751660826240226</c:v>
                </c:pt>
                <c:pt idx="2593" formatCode="0.00">
                  <c:v>92.787852400852742</c:v>
                </c:pt>
                <c:pt idx="2594" formatCode="0.00">
                  <c:v>93.519788711594487</c:v>
                </c:pt>
                <c:pt idx="2595" formatCode="0.00">
                  <c:v>94.202328027786166</c:v>
                </c:pt>
                <c:pt idx="2596" formatCode="0.00">
                  <c:v>94.064929608709377</c:v>
                </c:pt>
                <c:pt idx="2597" formatCode="0.00">
                  <c:v>93.842149267096644</c:v>
                </c:pt>
                <c:pt idx="2598" formatCode="0.00">
                  <c:v>94.84451345274438</c:v>
                </c:pt>
                <c:pt idx="2599" formatCode="0.00">
                  <c:v>94.783989186108911</c:v>
                </c:pt>
                <c:pt idx="2600" formatCode="0.00">
                  <c:v>94.399134955491959</c:v>
                </c:pt>
                <c:pt idx="2601" formatCode="0.00">
                  <c:v>96.194153863534353</c:v>
                </c:pt>
                <c:pt idx="2602" formatCode="0.00">
                  <c:v>95.982913597695344</c:v>
                </c:pt>
                <c:pt idx="2603" formatCode="0.00">
                  <c:v>95.04240497727379</c:v>
                </c:pt>
                <c:pt idx="2604" formatCode="0.00">
                  <c:v>95.05992673019604</c:v>
                </c:pt>
                <c:pt idx="2605" formatCode="0.00">
                  <c:v>95.595398458649129</c:v>
                </c:pt>
                <c:pt idx="2606" formatCode="0.00">
                  <c:v>96.311801596096018</c:v>
                </c:pt>
                <c:pt idx="2607" formatCode="0.00">
                  <c:v>97.608109118529555</c:v>
                </c:pt>
                <c:pt idx="2608" formatCode="0.00">
                  <c:v>97.610387119663756</c:v>
                </c:pt>
                <c:pt idx="2609" formatCode="0.00">
                  <c:v>99.006768026106741</c:v>
                </c:pt>
                <c:pt idx="2610" formatCode="0.00">
                  <c:v>98.274348689280203</c:v>
                </c:pt>
                <c:pt idx="2611" formatCode="0.00">
                  <c:v>98.193644900638901</c:v>
                </c:pt>
                <c:pt idx="2612" formatCode="0.00">
                  <c:v>100.31747026884049</c:v>
                </c:pt>
                <c:pt idx="2613" formatCode="0.00">
                  <c:v>102.13473143395802</c:v>
                </c:pt>
                <c:pt idx="2614" formatCode="0.00">
                  <c:v>103.03539646736297</c:v>
                </c:pt>
                <c:pt idx="2615" formatCode="0.00">
                  <c:v>103.54361807825795</c:v>
                </c:pt>
                <c:pt idx="2616" formatCode="0.00">
                  <c:v>103.34998285260697</c:v>
                </c:pt>
                <c:pt idx="2617" formatCode="0.00">
                  <c:v>102.29345421204168</c:v>
                </c:pt>
                <c:pt idx="2618" formatCode="0.00">
                  <c:v>101.90519129300189</c:v>
                </c:pt>
                <c:pt idx="2619" formatCode="0.00">
                  <c:v>103.70414149064479</c:v>
                </c:pt>
                <c:pt idx="2620" formatCode="0.00">
                  <c:v>101.71996781478137</c:v>
                </c:pt>
                <c:pt idx="2621" formatCode="0.00">
                  <c:v>101.53453197075662</c:v>
                </c:pt>
                <c:pt idx="2622" formatCode="0.00">
                  <c:v>101.50388627441808</c:v>
                </c:pt>
                <c:pt idx="2623" formatCode="0.00">
                  <c:v>103.36553923593411</c:v>
                </c:pt>
                <c:pt idx="2624" formatCode="0.00">
                  <c:v>100.94617196440799</c:v>
                </c:pt>
                <c:pt idx="2625" formatCode="0.00">
                  <c:v>100.74809951890022</c:v>
                </c:pt>
                <c:pt idx="2626" formatCode="0.00">
                  <c:v>100.15750087920421</c:v>
                </c:pt>
                <c:pt idx="2627" formatCode="0.00">
                  <c:v>101.62359923200003</c:v>
                </c:pt>
                <c:pt idx="2628" formatCode="0.00">
                  <c:v>99.968219727795869</c:v>
                </c:pt>
                <c:pt idx="2629" formatCode="0.00">
                  <c:v>100.14449878838863</c:v>
                </c:pt>
                <c:pt idx="2630" formatCode="0.00">
                  <c:v>102.99832510613655</c:v>
                </c:pt>
                <c:pt idx="2631" formatCode="0.00">
                  <c:v>106.35101287072948</c:v>
                </c:pt>
                <c:pt idx="2632" formatCode="0.00">
                  <c:v>106.93795607017415</c:v>
                </c:pt>
                <c:pt idx="2633" formatCode="0.00">
                  <c:v>108.4999500310749</c:v>
                </c:pt>
                <c:pt idx="2634" formatCode="0.00">
                  <c:v>108.75377707416216</c:v>
                </c:pt>
                <c:pt idx="2635" formatCode="0.00">
                  <c:v>109.36070565616087</c:v>
                </c:pt>
                <c:pt idx="2636" formatCode="0.00">
                  <c:v>108.31183407463078</c:v>
                </c:pt>
                <c:pt idx="2637" formatCode="0.00">
                  <c:v>108.7722203412934</c:v>
                </c:pt>
                <c:pt idx="2638" formatCode="0.00">
                  <c:v>108.31019789533339</c:v>
                </c:pt>
                <c:pt idx="2639" formatCode="0.00">
                  <c:v>110.24461196060317</c:v>
                </c:pt>
                <c:pt idx="2640" formatCode="0.00">
                  <c:v>109.96880951167358</c:v>
                </c:pt>
                <c:pt idx="2641" formatCode="0.00">
                  <c:v>112.87702188670173</c:v>
                </c:pt>
                <c:pt idx="2642" formatCode="0.00">
                  <c:v>113.68549107670142</c:v>
                </c:pt>
                <c:pt idx="2643" formatCode="0.00">
                  <c:v>115.00435323749726</c:v>
                </c:pt>
                <c:pt idx="2644" formatCode="0.00">
                  <c:v>113.54826694171783</c:v>
                </c:pt>
                <c:pt idx="2645" formatCode="0.00">
                  <c:v>115.63906412311989</c:v>
                </c:pt>
                <c:pt idx="2646" formatCode="0.00">
                  <c:v>114.60257856674986</c:v>
                </c:pt>
                <c:pt idx="2647" formatCode="0.00">
                  <c:v>114.154969591355</c:v>
                </c:pt>
                <c:pt idx="2648" formatCode="0.00">
                  <c:v>113.90642445846962</c:v>
                </c:pt>
                <c:pt idx="2649" formatCode="0.00">
                  <c:v>113.44588005299002</c:v>
                </c:pt>
                <c:pt idx="2650" formatCode="0.00">
                  <c:v>114.72285430931356</c:v>
                </c:pt>
                <c:pt idx="2651" formatCode="0.00">
                  <c:v>114.2084037490074</c:v>
                </c:pt>
                <c:pt idx="2652" formatCode="0.00">
                  <c:v>114.23340628098808</c:v>
                </c:pt>
                <c:pt idx="2653" formatCode="0.00">
                  <c:v>113.70671243228594</c:v>
                </c:pt>
                <c:pt idx="2654" formatCode="0.00">
                  <c:v>112.42610236526961</c:v>
                </c:pt>
                <c:pt idx="2655" formatCode="0.00">
                  <c:v>114.03358107847208</c:v>
                </c:pt>
                <c:pt idx="2656" formatCode="0.00">
                  <c:v>115.30811979693429</c:v>
                </c:pt>
                <c:pt idx="2657" formatCode="0.00">
                  <c:v>115.43872332852042</c:v>
                </c:pt>
                <c:pt idx="2658" formatCode="0.00">
                  <c:v>116.34175957555937</c:v>
                </c:pt>
                <c:pt idx="2659" formatCode="0.00">
                  <c:v>117.78057281778412</c:v>
                </c:pt>
                <c:pt idx="2660" formatCode="0.00">
                  <c:v>115.09882535064921</c:v>
                </c:pt>
                <c:pt idx="2661" formatCode="0.00">
                  <c:v>115.67401191267346</c:v>
                </c:pt>
                <c:pt idx="2662" formatCode="0.00">
                  <c:v>114.93987494621959</c:v>
                </c:pt>
                <c:pt idx="2663" formatCode="0.00">
                  <c:v>116.35387733098209</c:v>
                </c:pt>
                <c:pt idx="2664" formatCode="0.00">
                  <c:v>117.88337238634661</c:v>
                </c:pt>
                <c:pt idx="2665" formatCode="0.00">
                  <c:v>117.9015502771877</c:v>
                </c:pt>
                <c:pt idx="2666" formatCode="0.00">
                  <c:v>119.04945418880926</c:v>
                </c:pt>
                <c:pt idx="2667" formatCode="0.00">
                  <c:v>118.80392100913552</c:v>
                </c:pt>
                <c:pt idx="2668" formatCode="0.00">
                  <c:v>120.01810493563656</c:v>
                </c:pt>
                <c:pt idx="2669" formatCode="0.00">
                  <c:v>122.16953990342139</c:v>
                </c:pt>
                <c:pt idx="2670" formatCode="0.00">
                  <c:v>121.61244281947934</c:v>
                </c:pt>
                <c:pt idx="2671" formatCode="0.00">
                  <c:v>120.8576455737318</c:v>
                </c:pt>
                <c:pt idx="2672" formatCode="0.00">
                  <c:v>121.3859759096665</c:v>
                </c:pt>
                <c:pt idx="2673" formatCode="0.00">
                  <c:v>123.38059484435244</c:v>
                </c:pt>
                <c:pt idx="2674" formatCode="0.00">
                  <c:v>122.5553836989244</c:v>
                </c:pt>
                <c:pt idx="2675" formatCode="0.00">
                  <c:v>121.59310425143059</c:v>
                </c:pt>
                <c:pt idx="2676" formatCode="0.00">
                  <c:v>119.68640179675283</c:v>
                </c:pt>
                <c:pt idx="2677" formatCode="0.00">
                  <c:v>120.42073413839577</c:v>
                </c:pt>
                <c:pt idx="2678" formatCode="0.00">
                  <c:v>120.84763737486155</c:v>
                </c:pt>
                <c:pt idx="2679" formatCode="0.00">
                  <c:v>120.87236161280946</c:v>
                </c:pt>
                <c:pt idx="2680" formatCode="0.00">
                  <c:v>120.85908433518934</c:v>
                </c:pt>
                <c:pt idx="2681" formatCode="0.00">
                  <c:v>121.19432512493762</c:v>
                </c:pt>
                <c:pt idx="2682" formatCode="0.00">
                  <c:v>121.39227947559772</c:v>
                </c:pt>
                <c:pt idx="2683" formatCode="0.00">
                  <c:v>123.45023581434512</c:v>
                </c:pt>
                <c:pt idx="2684" formatCode="0.00">
                  <c:v>122.89055028683001</c:v>
                </c:pt>
                <c:pt idx="2685" formatCode="0.00">
                  <c:v>123.96112502918041</c:v>
                </c:pt>
                <c:pt idx="2686" formatCode="0.00">
                  <c:v>123.88488774965352</c:v>
                </c:pt>
                <c:pt idx="2687" formatCode="0.00">
                  <c:v>125.8451512005915</c:v>
                </c:pt>
                <c:pt idx="2688" formatCode="0.00">
                  <c:v>127.21427907651884</c:v>
                </c:pt>
                <c:pt idx="2689" formatCode="0.00">
                  <c:v>129.1229075002222</c:v>
                </c:pt>
                <c:pt idx="2690" formatCode="0.00">
                  <c:v>129.13470611772058</c:v>
                </c:pt>
                <c:pt idx="2691" formatCode="0.00">
                  <c:v>129.43925298088348</c:v>
                </c:pt>
                <c:pt idx="2692" formatCode="0.00">
                  <c:v>132.1871467663089</c:v>
                </c:pt>
                <c:pt idx="2693" formatCode="0.00">
                  <c:v>129.39630025983894</c:v>
                </c:pt>
                <c:pt idx="2694" formatCode="0.00">
                  <c:v>131.1751359614953</c:v>
                </c:pt>
                <c:pt idx="2695" formatCode="0.00">
                  <c:v>131.41435953117281</c:v>
                </c:pt>
                <c:pt idx="2696" formatCode="0.00">
                  <c:v>132.10488116919711</c:v>
                </c:pt>
                <c:pt idx="2697" formatCode="0.00">
                  <c:v>131.30103594781087</c:v>
                </c:pt>
                <c:pt idx="2698" formatCode="0.00">
                  <c:v>130.62102739068382</c:v>
                </c:pt>
                <c:pt idx="2699" formatCode="0.00">
                  <c:v>129.1313001539593</c:v>
                </c:pt>
                <c:pt idx="2700" formatCode="0.00">
                  <c:v>128.99300201629109</c:v>
                </c:pt>
                <c:pt idx="2701" formatCode="0.00">
                  <c:v>130.88373762536472</c:v>
                </c:pt>
                <c:pt idx="2702" formatCode="0.00">
                  <c:v>132.1952533711094</c:v>
                </c:pt>
                <c:pt idx="2703" formatCode="0.00">
                  <c:v>132.09424797093735</c:v>
                </c:pt>
                <c:pt idx="2704" formatCode="0.00">
                  <c:v>131.81553430374362</c:v>
                </c:pt>
                <c:pt idx="2705" formatCode="0.00">
                  <c:v>130.76992547978068</c:v>
                </c:pt>
                <c:pt idx="2706" formatCode="0.00">
                  <c:v>130.88735347238773</c:v>
                </c:pt>
                <c:pt idx="2707" formatCode="0.00">
                  <c:v>132.22876341886322</c:v>
                </c:pt>
                <c:pt idx="2708" formatCode="0.00">
                  <c:v>133.44672243584174</c:v>
                </c:pt>
                <c:pt idx="2709" formatCode="0.00">
                  <c:v>133.68141998813272</c:v>
                </c:pt>
                <c:pt idx="2710" formatCode="0.00">
                  <c:v>135.53388865184394</c:v>
                </c:pt>
                <c:pt idx="2711" formatCode="0.00">
                  <c:v>138.19282693603026</c:v>
                </c:pt>
                <c:pt idx="2712" formatCode="0.00">
                  <c:v>136.64053345549249</c:v>
                </c:pt>
                <c:pt idx="2713" formatCode="0.00">
                  <c:v>135.27266357282389</c:v>
                </c:pt>
                <c:pt idx="2714" formatCode="0.00">
                  <c:v>133.01141623115257</c:v>
                </c:pt>
                <c:pt idx="2715" formatCode="0.00">
                  <c:v>132.44588007283639</c:v>
                </c:pt>
                <c:pt idx="2716" formatCode="0.00">
                  <c:v>137.18557677049756</c:v>
                </c:pt>
                <c:pt idx="2717" formatCode="0.00">
                  <c:v>140.72440031692182</c:v>
                </c:pt>
                <c:pt idx="2718" formatCode="0.00">
                  <c:v>140.15967177765077</c:v>
                </c:pt>
                <c:pt idx="2719" formatCode="0.00">
                  <c:v>141.06939316765465</c:v>
                </c:pt>
                <c:pt idx="2720" formatCode="0.00">
                  <c:v>140.82453019204425</c:v>
                </c:pt>
                <c:pt idx="2721" formatCode="0.00">
                  <c:v>138.48107124248637</c:v>
                </c:pt>
                <c:pt idx="2722" formatCode="0.00">
                  <c:v>139.58003026753838</c:v>
                </c:pt>
                <c:pt idx="2723" formatCode="0.00">
                  <c:v>140.48304118842836</c:v>
                </c:pt>
                <c:pt idx="2724" formatCode="0.00">
                  <c:v>138.84440336683107</c:v>
                </c:pt>
                <c:pt idx="2725" formatCode="0.00">
                  <c:v>140.24071949103433</c:v>
                </c:pt>
                <c:pt idx="2726" formatCode="0.00">
                  <c:v>140.77512061954994</c:v>
                </c:pt>
                <c:pt idx="2727" formatCode="0.00">
                  <c:v>141.79448754088088</c:v>
                </c:pt>
                <c:pt idx="2728" formatCode="0.00">
                  <c:v>142.56503305970372</c:v>
                </c:pt>
                <c:pt idx="2729" formatCode="0.00">
                  <c:v>142.70508497770768</c:v>
                </c:pt>
                <c:pt idx="2730" formatCode="0.00">
                  <c:v>141.38944551743708</c:v>
                </c:pt>
                <c:pt idx="2731" formatCode="0.00">
                  <c:v>141.32203927662471</c:v>
                </c:pt>
                <c:pt idx="2732" formatCode="0.00">
                  <c:v>143.09049087008617</c:v>
                </c:pt>
                <c:pt idx="2733" formatCode="0.00">
                  <c:v>142.74769319904371</c:v>
                </c:pt>
                <c:pt idx="2734" formatCode="0.00">
                  <c:v>141.97226296828657</c:v>
                </c:pt>
                <c:pt idx="2735" formatCode="0.00">
                  <c:v>143.09847694750511</c:v>
                </c:pt>
                <c:pt idx="2736" formatCode="0.00">
                  <c:v>143.36565001245219</c:v>
                </c:pt>
                <c:pt idx="2737" formatCode="0.00">
                  <c:v>144.64189877506712</c:v>
                </c:pt>
                <c:pt idx="2738" formatCode="0.00">
                  <c:v>144.82887880444599</c:v>
                </c:pt>
                <c:pt idx="2739" formatCode="0.00">
                  <c:v>143.54041640053205</c:v>
                </c:pt>
                <c:pt idx="2740" formatCode="0.00">
                  <c:v>144.24688890832991</c:v>
                </c:pt>
                <c:pt idx="2741" formatCode="0.00">
                  <c:v>145.06133326043786</c:v>
                </c:pt>
                <c:pt idx="2742" formatCode="0.00">
                  <c:v>143.44717563608711</c:v>
                </c:pt>
                <c:pt idx="2743" formatCode="0.00">
                  <c:v>141.90170924496849</c:v>
                </c:pt>
                <c:pt idx="2744" formatCode="0.00">
                  <c:v>142.4338590167626</c:v>
                </c:pt>
                <c:pt idx="2745" formatCode="0.00">
                  <c:v>139.6281669826308</c:v>
                </c:pt>
                <c:pt idx="2746" formatCode="0.00">
                  <c:v>139.87378241432387</c:v>
                </c:pt>
                <c:pt idx="2747" formatCode="0.00">
                  <c:v>141.30371159018631</c:v>
                </c:pt>
                <c:pt idx="2748" formatCode="0.00">
                  <c:v>141.38913813041054</c:v>
                </c:pt>
                <c:pt idx="2749" formatCode="0.00">
                  <c:v>140.33048525879263</c:v>
                </c:pt>
                <c:pt idx="2750" formatCode="0.00">
                  <c:v>140.59743247251848</c:v>
                </c:pt>
                <c:pt idx="2751" formatCode="0.00">
                  <c:v>142.55042938902918</c:v>
                </c:pt>
                <c:pt idx="2752" formatCode="0.00">
                  <c:v>144.41872627623189</c:v>
                </c:pt>
                <c:pt idx="2753" formatCode="0.00">
                  <c:v>144.53146322829997</c:v>
                </c:pt>
                <c:pt idx="2754" formatCode="0.00">
                  <c:v>141.89846358908142</c:v>
                </c:pt>
                <c:pt idx="2755" formatCode="0.00">
                  <c:v>141.50390149394127</c:v>
                </c:pt>
                <c:pt idx="2756" formatCode="0.00">
                  <c:v>139.21370329032237</c:v>
                </c:pt>
                <c:pt idx="2757" formatCode="0.00">
                  <c:v>142.47809917545047</c:v>
                </c:pt>
                <c:pt idx="2758" formatCode="0.00">
                  <c:v>142.58661487610939</c:v>
                </c:pt>
                <c:pt idx="2759" formatCode="0.00">
                  <c:v>141.00845859400121</c:v>
                </c:pt>
                <c:pt idx="2760" formatCode="0.00">
                  <c:v>139.85869648666431</c:v>
                </c:pt>
                <c:pt idx="2761" formatCode="0.00">
                  <c:v>140.83946461189876</c:v>
                </c:pt>
                <c:pt idx="2762" formatCode="0.00">
                  <c:v>141.1572160716278</c:v>
                </c:pt>
                <c:pt idx="2763" formatCode="0.00">
                  <c:v>140.2129080586337</c:v>
                </c:pt>
                <c:pt idx="2764" formatCode="0.00">
                  <c:v>141.53768033146358</c:v>
                </c:pt>
                <c:pt idx="2765" formatCode="0.00">
                  <c:v>138.75414268007137</c:v>
                </c:pt>
                <c:pt idx="2766" formatCode="0.00">
                  <c:v>137.62796299650901</c:v>
                </c:pt>
                <c:pt idx="2767" formatCode="0.00">
                  <c:v>138.33925229233432</c:v>
                </c:pt>
                <c:pt idx="2768" formatCode="0.00">
                  <c:v>139.09746875953437</c:v>
                </c:pt>
                <c:pt idx="2769" formatCode="0.00">
                  <c:v>139.61339557299496</c:v>
                </c:pt>
                <c:pt idx="2770" formatCode="0.00">
                  <c:v>139.65797260870846</c:v>
                </c:pt>
                <c:pt idx="2771" formatCode="0.00">
                  <c:v>140.90975357901073</c:v>
                </c:pt>
                <c:pt idx="2772" formatCode="0.00">
                  <c:v>141.5748361254127</c:v>
                </c:pt>
                <c:pt idx="2773" formatCode="0.00">
                  <c:v>142.77033216951619</c:v>
                </c:pt>
                <c:pt idx="2774" formatCode="0.00">
                  <c:v>143.5893736154141</c:v>
                </c:pt>
                <c:pt idx="2775" formatCode="0.00">
                  <c:v>141.1294419734636</c:v>
                </c:pt>
                <c:pt idx="2776" formatCode="0.00">
                  <c:v>141.92031250863934</c:v>
                </c:pt>
                <c:pt idx="2777" formatCode="0.00">
                  <c:v>142.64701137070756</c:v>
                </c:pt>
                <c:pt idx="2778" formatCode="0.00">
                  <c:v>142.78702258086068</c:v>
                </c:pt>
                <c:pt idx="2779" formatCode="0.00">
                  <c:v>141.59987952615631</c:v>
                </c:pt>
                <c:pt idx="2780" formatCode="0.00">
                  <c:v>142.20909789836392</c:v>
                </c:pt>
                <c:pt idx="2781" formatCode="0.00">
                  <c:v>142.33852274477661</c:v>
                </c:pt>
                <c:pt idx="2782" formatCode="0.00">
                  <c:v>142.62206741412439</c:v>
                </c:pt>
                <c:pt idx="2783" formatCode="0.00">
                  <c:v>144.34724047520115</c:v>
                </c:pt>
                <c:pt idx="2784" formatCode="0.00">
                  <c:v>143.40326901879743</c:v>
                </c:pt>
                <c:pt idx="2785" formatCode="0.00">
                  <c:v>143.36261484339286</c:v>
                </c:pt>
                <c:pt idx="2786" formatCode="0.00">
                  <c:v>148.73178059349542</c:v>
                </c:pt>
                <c:pt idx="2787" formatCode="0.00">
                  <c:v>150.04128839770044</c:v>
                </c:pt>
                <c:pt idx="2788" formatCode="0.00">
                  <c:v>150.52225251177722</c:v>
                </c:pt>
                <c:pt idx="2789" formatCode="0.00">
                  <c:v>149.69781709962371</c:v>
                </c:pt>
                <c:pt idx="2790" formatCode="0.00">
                  <c:v>148.73908056692167</c:v>
                </c:pt>
                <c:pt idx="2791" formatCode="0.00">
                  <c:v>148.5885310724652</c:v>
                </c:pt>
                <c:pt idx="2792" formatCode="0.00">
                  <c:v>147.78953858024539</c:v>
                </c:pt>
                <c:pt idx="2793" formatCode="0.00">
                  <c:v>144.88332686091388</c:v>
                </c:pt>
                <c:pt idx="2794" formatCode="0.00">
                  <c:v>144.4931204991228</c:v>
                </c:pt>
                <c:pt idx="2795" formatCode="0.00">
                  <c:v>145.37882116386015</c:v>
                </c:pt>
                <c:pt idx="2796" formatCode="0.00">
                  <c:v>144.56680389440382</c:v>
                </c:pt>
                <c:pt idx="2797" formatCode="0.00">
                  <c:v>145.88645751073742</c:v>
                </c:pt>
                <c:pt idx="2798" formatCode="0.00">
                  <c:v>145.54474969663167</c:v>
                </c:pt>
                <c:pt idx="2799" formatCode="0.00">
                  <c:v>143.87613339187342</c:v>
                </c:pt>
                <c:pt idx="2800" formatCode="0.00">
                  <c:v>143.64302650200628</c:v>
                </c:pt>
                <c:pt idx="2801" formatCode="0.00">
                  <c:v>142.33109172026832</c:v>
                </c:pt>
                <c:pt idx="2802" formatCode="0.00">
                  <c:v>141.70827496270738</c:v>
                </c:pt>
                <c:pt idx="2803" formatCode="0.00">
                  <c:v>139.63764475382246</c:v>
                </c:pt>
                <c:pt idx="2804" formatCode="0.00">
                  <c:v>137.96662941871111</c:v>
                </c:pt>
                <c:pt idx="2805" formatCode="0.00">
                  <c:v>136.83126883458496</c:v>
                </c:pt>
                <c:pt idx="2806" formatCode="0.00">
                  <c:v>137.46216302589596</c:v>
                </c:pt>
                <c:pt idx="2807" formatCode="0.00">
                  <c:v>137.15487572628854</c:v>
                </c:pt>
                <c:pt idx="2808" formatCode="0.00">
                  <c:v>137.20083043153426</c:v>
                </c:pt>
                <c:pt idx="2809" formatCode="0.00">
                  <c:v>137.62020790696175</c:v>
                </c:pt>
                <c:pt idx="2810" formatCode="0.00">
                  <c:v>137.51682162254784</c:v>
                </c:pt>
                <c:pt idx="2811" formatCode="0.00">
                  <c:v>136.13782054192674</c:v>
                </c:pt>
                <c:pt idx="2812" formatCode="0.00">
                  <c:v>135.76213251247381</c:v>
                </c:pt>
                <c:pt idx="2813" formatCode="0.00">
                  <c:v>134.83772827446452</c:v>
                </c:pt>
                <c:pt idx="2814" formatCode="0.00">
                  <c:v>137.68377457936066</c:v>
                </c:pt>
                <c:pt idx="2815" formatCode="0.00">
                  <c:v>136.20857420704161</c:v>
                </c:pt>
                <c:pt idx="2816" formatCode="0.00">
                  <c:v>134.43721461058058</c:v>
                </c:pt>
                <c:pt idx="2817" formatCode="0.00">
                  <c:v>134.09982957616577</c:v>
                </c:pt>
                <c:pt idx="2818" formatCode="0.00">
                  <c:v>134.36631635297002</c:v>
                </c:pt>
                <c:pt idx="2819" formatCode="0.00">
                  <c:v>135.07328818064539</c:v>
                </c:pt>
                <c:pt idx="2820" formatCode="0.00">
                  <c:v>134.41035261539042</c:v>
                </c:pt>
                <c:pt idx="2821" formatCode="0.00">
                  <c:v>132.00099824818446</c:v>
                </c:pt>
                <c:pt idx="2822" formatCode="0.00">
                  <c:v>130.80447175636874</c:v>
                </c:pt>
                <c:pt idx="2823" formatCode="0.00">
                  <c:v>128.95370947354346</c:v>
                </c:pt>
                <c:pt idx="2824" formatCode="0.00">
                  <c:v>129.29584764291758</c:v>
                </c:pt>
                <c:pt idx="2825" formatCode="0.00">
                  <c:v>129.55437437632344</c:v>
                </c:pt>
                <c:pt idx="2826" formatCode="0.00">
                  <c:v>129.04370106986329</c:v>
                </c:pt>
                <c:pt idx="2827" formatCode="0.00">
                  <c:v>128.20893838265224</c:v>
                </c:pt>
                <c:pt idx="2828" formatCode="0.00">
                  <c:v>126.11120489458821</c:v>
                </c:pt>
                <c:pt idx="2829" formatCode="0.00">
                  <c:v>127.70080763855847</c:v>
                </c:pt>
                <c:pt idx="2830" formatCode="0.00">
                  <c:v>128.15813636798524</c:v>
                </c:pt>
                <c:pt idx="2831" formatCode="0.00">
                  <c:v>128.92774397835262</c:v>
                </c:pt>
                <c:pt idx="2832" formatCode="0.00">
                  <c:v>129.358430714533</c:v>
                </c:pt>
                <c:pt idx="2833" formatCode="0.00">
                  <c:v>130.18724769640971</c:v>
                </c:pt>
                <c:pt idx="2834" formatCode="0.00">
                  <c:v>128.55444165426081</c:v>
                </c:pt>
                <c:pt idx="2835" formatCode="0.00">
                  <c:v>128.57045859038632</c:v>
                </c:pt>
                <c:pt idx="2836" formatCode="0.00">
                  <c:v>130.0394791578486</c:v>
                </c:pt>
                <c:pt idx="2837" formatCode="0.00">
                  <c:v>128.38790070549598</c:v>
                </c:pt>
                <c:pt idx="2838" formatCode="0.00">
                  <c:v>127.25385808482072</c:v>
                </c:pt>
                <c:pt idx="2839" formatCode="0.00">
                  <c:v>128.20217891618847</c:v>
                </c:pt>
                <c:pt idx="2840" formatCode="0.00">
                  <c:v>126.729291434065</c:v>
                </c:pt>
                <c:pt idx="2841" formatCode="0.00">
                  <c:v>127.71177156464115</c:v>
                </c:pt>
                <c:pt idx="2842" formatCode="0.00">
                  <c:v>125.08724259046795</c:v>
                </c:pt>
                <c:pt idx="2843" formatCode="0.00">
                  <c:v>123.76887394882634</c:v>
                </c:pt>
                <c:pt idx="2844" formatCode="0.00">
                  <c:v>125.89472131199923</c:v>
                </c:pt>
                <c:pt idx="2845" formatCode="0.00">
                  <c:v>125.55999729279445</c:v>
                </c:pt>
                <c:pt idx="2846" formatCode="0.00">
                  <c:v>125.18064037735199</c:v>
                </c:pt>
                <c:pt idx="2847" formatCode="0.00">
                  <c:v>123.72748944136457</c:v>
                </c:pt>
                <c:pt idx="2848" formatCode="0.00">
                  <c:v>122.56402616521125</c:v>
                </c:pt>
                <c:pt idx="2849" formatCode="0.00">
                  <c:v>121.42703855259994</c:v>
                </c:pt>
                <c:pt idx="2850" formatCode="0.00">
                  <c:v>121.49527150728753</c:v>
                </c:pt>
                <c:pt idx="2851" formatCode="0.00">
                  <c:v>120.138413960731</c:v>
                </c:pt>
                <c:pt idx="2852" formatCode="0.00">
                  <c:v>118.26928602356728</c:v>
                </c:pt>
                <c:pt idx="2853" formatCode="0.00">
                  <c:v>117.14019609036357</c:v>
                </c:pt>
                <c:pt idx="2854" formatCode="0.00">
                  <c:v>115.29085393566669</c:v>
                </c:pt>
                <c:pt idx="2855" formatCode="0.00">
                  <c:v>114.98658777781129</c:v>
                </c:pt>
                <c:pt idx="2856" formatCode="0.00">
                  <c:v>117.35149762383836</c:v>
                </c:pt>
                <c:pt idx="2857" formatCode="0.00">
                  <c:v>118.03454796774662</c:v>
                </c:pt>
                <c:pt idx="2858" formatCode="0.00">
                  <c:v>118.11263410313903</c:v>
                </c:pt>
                <c:pt idx="2859" formatCode="0.00">
                  <c:v>119.09070251300638</c:v>
                </c:pt>
                <c:pt idx="2860" formatCode="0.00">
                  <c:v>119.3105895274805</c:v>
                </c:pt>
                <c:pt idx="2861" formatCode="0.00">
                  <c:v>120.65561091244582</c:v>
                </c:pt>
                <c:pt idx="2862" formatCode="0.00">
                  <c:v>119.98752901340181</c:v>
                </c:pt>
                <c:pt idx="2863" formatCode="0.00">
                  <c:v>120.2883006103895</c:v>
                </c:pt>
                <c:pt idx="2864" formatCode="0.00">
                  <c:v>120.53254389462093</c:v>
                </c:pt>
                <c:pt idx="2865" formatCode="0.00">
                  <c:v>119.78911455674648</c:v>
                </c:pt>
                <c:pt idx="2866" formatCode="0.00">
                  <c:v>121.43200457028334</c:v>
                </c:pt>
                <c:pt idx="2867" formatCode="0.00">
                  <c:v>121.62625810446278</c:v>
                </c:pt>
                <c:pt idx="2868" formatCode="0.00">
                  <c:v>121.5281886328323</c:v>
                </c:pt>
                <c:pt idx="2869" formatCode="0.00">
                  <c:v>119.47844064144472</c:v>
                </c:pt>
                <c:pt idx="2870" formatCode="0.00">
                  <c:v>119.48695274671989</c:v>
                </c:pt>
                <c:pt idx="2871" formatCode="0.00">
                  <c:v>119.39272989788923</c:v>
                </c:pt>
                <c:pt idx="2872" formatCode="0.00">
                  <c:v>119.30634549943733</c:v>
                </c:pt>
                <c:pt idx="2873" formatCode="0.00">
                  <c:v>118.80601214775028</c:v>
                </c:pt>
                <c:pt idx="2874" formatCode="0.00">
                  <c:v>117.5944700157637</c:v>
                </c:pt>
                <c:pt idx="2875" formatCode="0.00">
                  <c:v>117.15379561293216</c:v>
                </c:pt>
                <c:pt idx="2876" formatCode="0.00">
                  <c:v>117.14502644486555</c:v>
                </c:pt>
                <c:pt idx="2877" formatCode="0.00">
                  <c:v>117.37223909257639</c:v>
                </c:pt>
                <c:pt idx="2878" formatCode="0.00">
                  <c:v>117.50894173823876</c:v>
                </c:pt>
                <c:pt idx="2879" formatCode="0.00">
                  <c:v>117.83650313226104</c:v>
                </c:pt>
                <c:pt idx="2880" formatCode="0.00">
                  <c:v>121.25577548281579</c:v>
                </c:pt>
                <c:pt idx="2881" formatCode="0.00">
                  <c:v>122.67927125782499</c:v>
                </c:pt>
                <c:pt idx="2882" formatCode="0.00">
                  <c:v>122.32125451907206</c:v>
                </c:pt>
                <c:pt idx="2883" formatCode="0.00">
                  <c:v>120.74267058133586</c:v>
                </c:pt>
                <c:pt idx="2884" formatCode="0.00">
                  <c:v>121.41999803690527</c:v>
                </c:pt>
                <c:pt idx="2885" formatCode="0.00">
                  <c:v>119.28948505126066</c:v>
                </c:pt>
                <c:pt idx="2886" formatCode="0.00">
                  <c:v>119.24743666946935</c:v>
                </c:pt>
                <c:pt idx="2887" formatCode="0.00">
                  <c:v>119.78698257133458</c:v>
                </c:pt>
                <c:pt idx="2888" formatCode="0.00">
                  <c:v>119.62199202344092</c:v>
                </c:pt>
                <c:pt idx="2889" formatCode="0.00">
                  <c:v>121.31957120554597</c:v>
                </c:pt>
                <c:pt idx="2890" formatCode="0.00">
                  <c:v>120.83867881153867</c:v>
                </c:pt>
                <c:pt idx="2891" formatCode="0.00">
                  <c:v>124.32256273902439</c:v>
                </c:pt>
                <c:pt idx="2892" formatCode="0.00">
                  <c:v>124.52222959908977</c:v>
                </c:pt>
                <c:pt idx="2893" formatCode="0.00">
                  <c:v>123.30790331819686</c:v>
                </c:pt>
                <c:pt idx="2894" formatCode="0.00">
                  <c:v>124.63448135233679</c:v>
                </c:pt>
                <c:pt idx="2895" formatCode="0.00">
                  <c:v>124.01817868449221</c:v>
                </c:pt>
                <c:pt idx="2896" formatCode="0.00">
                  <c:v>123.79817177603653</c:v>
                </c:pt>
                <c:pt idx="2897" formatCode="0.00">
                  <c:v>123.30930225428845</c:v>
                </c:pt>
                <c:pt idx="2898" formatCode="0.00">
                  <c:v>122.48226239784307</c:v>
                </c:pt>
                <c:pt idx="2899" formatCode="0.00">
                  <c:v>120.68247116329049</c:v>
                </c:pt>
                <c:pt idx="2900" formatCode="0.00">
                  <c:v>119.22611863804018</c:v>
                </c:pt>
                <c:pt idx="2901" formatCode="0.00">
                  <c:v>118.96976220660535</c:v>
                </c:pt>
                <c:pt idx="2902" formatCode="0.00">
                  <c:v>118.39870401285168</c:v>
                </c:pt>
                <c:pt idx="2903" formatCode="0.00">
                  <c:v>121.4772217362304</c:v>
                </c:pt>
                <c:pt idx="2904" formatCode="0.00">
                  <c:v>119.94484869598354</c:v>
                </c:pt>
                <c:pt idx="2905" formatCode="0.00">
                  <c:v>119.56794212229293</c:v>
                </c:pt>
                <c:pt idx="2906" formatCode="0.00">
                  <c:v>121.41801469679987</c:v>
                </c:pt>
                <c:pt idx="2907" formatCode="0.00">
                  <c:v>123.82369580285358</c:v>
                </c:pt>
                <c:pt idx="2908" formatCode="0.00">
                  <c:v>137.00358013334719</c:v>
                </c:pt>
                <c:pt idx="2909" formatCode="0.00">
                  <c:v>137.439803160482</c:v>
                </c:pt>
                <c:pt idx="2910" formatCode="0.00">
                  <c:v>136.93112613548723</c:v>
                </c:pt>
                <c:pt idx="2911" formatCode="0.00">
                  <c:v>137.12519471297816</c:v>
                </c:pt>
                <c:pt idx="2912" formatCode="0.00">
                  <c:v>136.79660456545281</c:v>
                </c:pt>
                <c:pt idx="2913" formatCode="0.00">
                  <c:v>134.53417149788325</c:v>
                </c:pt>
                <c:pt idx="2914" formatCode="0.00">
                  <c:v>133.81105038890999</c:v>
                </c:pt>
                <c:pt idx="2915" formatCode="0.00">
                  <c:v>133.32591086878213</c:v>
                </c:pt>
                <c:pt idx="2916" formatCode="0.00">
                  <c:v>133.93083719261401</c:v>
                </c:pt>
                <c:pt idx="2917" formatCode="0.00">
                  <c:v>132.67850561759835</c:v>
                </c:pt>
                <c:pt idx="2918" formatCode="0.00">
                  <c:v>134.61112643645325</c:v>
                </c:pt>
                <c:pt idx="2919" formatCode="0.00">
                  <c:v>135.91128058642815</c:v>
                </c:pt>
                <c:pt idx="2920" formatCode="0.00">
                  <c:v>136.3658276360112</c:v>
                </c:pt>
                <c:pt idx="2921" formatCode="0.00">
                  <c:v>136.72950020261294</c:v>
                </c:pt>
                <c:pt idx="2922" formatCode="0.00">
                  <c:v>138.38948225729965</c:v>
                </c:pt>
                <c:pt idx="2923" formatCode="0.00">
                  <c:v>137.79721372830494</c:v>
                </c:pt>
                <c:pt idx="2924" formatCode="0.00">
                  <c:v>139.25885451208691</c:v>
                </c:pt>
                <c:pt idx="2925" formatCode="0.00">
                  <c:v>139.97498203670358</c:v>
                </c:pt>
                <c:pt idx="2926" formatCode="0.00">
                  <c:v>139.57420801814212</c:v>
                </c:pt>
                <c:pt idx="2927" formatCode="0.00">
                  <c:v>139.67393310297902</c:v>
                </c:pt>
                <c:pt idx="2928" formatCode="0.00">
                  <c:v>139.28458403679031</c:v>
                </c:pt>
                <c:pt idx="2929" formatCode="0.00">
                  <c:v>141.44507469525627</c:v>
                </c:pt>
                <c:pt idx="2930" formatCode="0.00">
                  <c:v>141.3858555381496</c:v>
                </c:pt>
                <c:pt idx="2931" formatCode="0.00">
                  <c:v>140.9332607741942</c:v>
                </c:pt>
                <c:pt idx="2932" formatCode="0.00">
                  <c:v>140.51836889149897</c:v>
                </c:pt>
                <c:pt idx="2933" formatCode="0.00">
                  <c:v>141.01528840701323</c:v>
                </c:pt>
                <c:pt idx="2934" formatCode="0.00">
                  <c:v>140.63766455929917</c:v>
                </c:pt>
                <c:pt idx="2935" formatCode="0.00">
                  <c:v>139.52878827783039</c:v>
                </c:pt>
                <c:pt idx="2936" formatCode="0.00">
                  <c:v>141.60093700071991</c:v>
                </c:pt>
                <c:pt idx="2937" formatCode="0.00">
                  <c:v>143.63583795720879</c:v>
                </c:pt>
                <c:pt idx="2938" formatCode="0.00">
                  <c:v>144.00216496346124</c:v>
                </c:pt>
                <c:pt idx="2939" formatCode="0.00">
                  <c:v>144.5390829135217</c:v>
                </c:pt>
                <c:pt idx="2940" formatCode="0.00">
                  <c:v>147.91953042915617</c:v>
                </c:pt>
                <c:pt idx="2941" formatCode="0.00">
                  <c:v>146.14035400218475</c:v>
                </c:pt>
                <c:pt idx="2942" formatCode="0.00">
                  <c:v>147.43133539720284</c:v>
                </c:pt>
                <c:pt idx="2943" formatCode="0.00">
                  <c:v>146.58262655458429</c:v>
                </c:pt>
                <c:pt idx="2944" formatCode="0.00">
                  <c:v>148.40501961228736</c:v>
                </c:pt>
                <c:pt idx="2945" formatCode="0.00">
                  <c:v>146.84353338768628</c:v>
                </c:pt>
                <c:pt idx="2946" formatCode="0.00">
                  <c:v>146.1128585352634</c:v>
                </c:pt>
                <c:pt idx="2947" formatCode="0.00">
                  <c:v>144.80912733273209</c:v>
                </c:pt>
                <c:pt idx="2948" formatCode="0.00">
                  <c:v>141.56882717143336</c:v>
                </c:pt>
                <c:pt idx="2949" formatCode="0.00">
                  <c:v>141.96227944859501</c:v>
                </c:pt>
                <c:pt idx="2950" formatCode="0.00">
                  <c:v>143.20769826303973</c:v>
                </c:pt>
                <c:pt idx="2951" formatCode="0.00">
                  <c:v>142.39667857709651</c:v>
                </c:pt>
                <c:pt idx="2952" formatCode="0.00">
                  <c:v>142.91214011422005</c:v>
                </c:pt>
                <c:pt idx="2953" formatCode="0.00">
                  <c:v>142.14259330560495</c:v>
                </c:pt>
                <c:pt idx="2954" formatCode="0.00">
                  <c:v>140.81107047122219</c:v>
                </c:pt>
                <c:pt idx="2955" formatCode="0.00">
                  <c:v>142.61449260179683</c:v>
                </c:pt>
                <c:pt idx="2956" formatCode="0.00">
                  <c:v>144.79343229869104</c:v>
                </c:pt>
                <c:pt idx="2957" formatCode="0.00">
                  <c:v>142.82361474011665</c:v>
                </c:pt>
                <c:pt idx="2958" formatCode="0.00">
                  <c:v>144.41650357312599</c:v>
                </c:pt>
                <c:pt idx="2959" formatCode="0.00">
                  <c:v>144.55528222014934</c:v>
                </c:pt>
                <c:pt idx="2960" formatCode="0.00">
                  <c:v>144.78762821504978</c:v>
                </c:pt>
                <c:pt idx="2961" formatCode="0.00">
                  <c:v>146.01818474538143</c:v>
                </c:pt>
                <c:pt idx="2962" formatCode="0.00">
                  <c:v>146.43713166918536</c:v>
                </c:pt>
                <c:pt idx="2963" formatCode="0.00">
                  <c:v>146.12848775436677</c:v>
                </c:pt>
                <c:pt idx="2964" formatCode="0.00">
                  <c:v>146.52493362625174</c:v>
                </c:pt>
                <c:pt idx="2965" formatCode="0.00">
                  <c:v>147.23927890890602</c:v>
                </c:pt>
                <c:pt idx="2966" formatCode="0.00">
                  <c:v>147.84872494916198</c:v>
                </c:pt>
                <c:pt idx="2967" formatCode="0.00">
                  <c:v>147.95512654999314</c:v>
                </c:pt>
                <c:pt idx="2968" formatCode="0.00">
                  <c:v>146.56909271686547</c:v>
                </c:pt>
                <c:pt idx="2969" formatCode="0.00">
                  <c:v>144.84028042178048</c:v>
                </c:pt>
                <c:pt idx="2970" formatCode="0.00">
                  <c:v>143.2716599044245</c:v>
                </c:pt>
                <c:pt idx="2971" formatCode="0.00">
                  <c:v>143.34730620883718</c:v>
                </c:pt>
                <c:pt idx="2972" formatCode="0.00">
                  <c:v>143.19927484019959</c:v>
                </c:pt>
                <c:pt idx="2973" formatCode="0.00">
                  <c:v>143.80938151646538</c:v>
                </c:pt>
                <c:pt idx="2974" formatCode="0.00">
                  <c:v>143.30515176349184</c:v>
                </c:pt>
                <c:pt idx="2975" formatCode="0.00">
                  <c:v>143.54941389932927</c:v>
                </c:pt>
                <c:pt idx="2976" formatCode="0.00">
                  <c:v>144.73903039650529</c:v>
                </c:pt>
                <c:pt idx="2977" formatCode="0.00">
                  <c:v>144.29664146216675</c:v>
                </c:pt>
                <c:pt idx="2978" formatCode="0.00">
                  <c:v>144.12284375297008</c:v>
                </c:pt>
                <c:pt idx="2979" formatCode="0.00">
                  <c:v>146.57078205770512</c:v>
                </c:pt>
                <c:pt idx="2980" formatCode="0.00">
                  <c:v>146.395937021983</c:v>
                </c:pt>
                <c:pt idx="2981" formatCode="0.00">
                  <c:v>147.80186266210094</c:v>
                </c:pt>
                <c:pt idx="2982" formatCode="0.00">
                  <c:v>147.37527189945132</c:v>
                </c:pt>
                <c:pt idx="2983" formatCode="0.00">
                  <c:v>148.81830150113635</c:v>
                </c:pt>
                <c:pt idx="2984" formatCode="0.00">
                  <c:v>149.40014587320567</c:v>
                </c:pt>
                <c:pt idx="2985" formatCode="0.00">
                  <c:v>148.24168579597963</c:v>
                </c:pt>
                <c:pt idx="2986" formatCode="0.00">
                  <c:v>148.94305865829691</c:v>
                </c:pt>
                <c:pt idx="2987" formatCode="0.00">
                  <c:v>147.10131665658821</c:v>
                </c:pt>
                <c:pt idx="2988" formatCode="0.00">
                  <c:v>149.7408303775515</c:v>
                </c:pt>
                <c:pt idx="2989" formatCode="0.00">
                  <c:v>149.87691006226993</c:v>
                </c:pt>
                <c:pt idx="2990" formatCode="0.00">
                  <c:v>151.50991293540528</c:v>
                </c:pt>
                <c:pt idx="2991" formatCode="0.00">
                  <c:v>151.01576428036566</c:v>
                </c:pt>
                <c:pt idx="2992" formatCode="0.00">
                  <c:v>151.59140732104976</c:v>
                </c:pt>
                <c:pt idx="2993" formatCode="0.00">
                  <c:v>153.85990097364186</c:v>
                </c:pt>
                <c:pt idx="2994" formatCode="0.00">
                  <c:v>154.67928037487957</c:v>
                </c:pt>
                <c:pt idx="2995" formatCode="0.00">
                  <c:v>155.87039391840361</c:v>
                </c:pt>
                <c:pt idx="2996" formatCode="0.00">
                  <c:v>155.128985048559</c:v>
                </c:pt>
                <c:pt idx="2997" formatCode="0.00">
                  <c:v>153.76324798616318</c:v>
                </c:pt>
                <c:pt idx="2998" formatCode="0.00">
                  <c:v>152.5646338581993</c:v>
                </c:pt>
                <c:pt idx="2999" formatCode="0.00">
                  <c:v>152.35120375278387</c:v>
                </c:pt>
                <c:pt idx="3000" formatCode="0.00">
                  <c:v>152.63656302053354</c:v>
                </c:pt>
                <c:pt idx="3001" formatCode="0.00">
                  <c:v>153.44511068819094</c:v>
                </c:pt>
                <c:pt idx="3002" formatCode="0.00">
                  <c:v>152.91350235950685</c:v>
                </c:pt>
                <c:pt idx="3003" formatCode="0.00">
                  <c:v>154.85043716313959</c:v>
                </c:pt>
                <c:pt idx="3004" formatCode="0.00">
                  <c:v>155.40407546397714</c:v>
                </c:pt>
                <c:pt idx="3005" formatCode="0.00">
                  <c:v>157.62123671603268</c:v>
                </c:pt>
                <c:pt idx="3006" formatCode="0.00">
                  <c:v>156.19123665348275</c:v>
                </c:pt>
                <c:pt idx="3007" formatCode="0.00">
                  <c:v>155.84673866230085</c:v>
                </c:pt>
                <c:pt idx="3008" formatCode="0.00">
                  <c:v>154.70890479997095</c:v>
                </c:pt>
                <c:pt idx="3009" formatCode="0.00">
                  <c:v>156.39262407547517</c:v>
                </c:pt>
                <c:pt idx="3010" formatCode="0.00">
                  <c:v>156.46979445837874</c:v>
                </c:pt>
                <c:pt idx="3011" formatCode="0.00">
                  <c:v>157.11220732478742</c:v>
                </c:pt>
                <c:pt idx="3012" formatCode="0.00">
                  <c:v>158.1812850726885</c:v>
                </c:pt>
                <c:pt idx="3013" formatCode="0.00">
                  <c:v>155.43031751961382</c:v>
                </c:pt>
                <c:pt idx="3014" formatCode="0.00">
                  <c:v>153.89805473315201</c:v>
                </c:pt>
              </c:numCache>
            </c:numRef>
          </c:val>
          <c:smooth val="0"/>
          <c:extLst>
            <c:ext xmlns:c16="http://schemas.microsoft.com/office/drawing/2014/chart" uri="{C3380CC4-5D6E-409C-BE32-E72D297353CC}">
              <c16:uniqueId val="{00000000-874A-4F47-A36C-0B7794CE6516}"/>
            </c:ext>
          </c:extLst>
        </c:ser>
        <c:ser>
          <c:idx val="1"/>
          <c:order val="1"/>
          <c:tx>
            <c:v>Historic</c:v>
          </c:tx>
          <c:spPr>
            <a:ln w="28575" cap="rnd">
              <a:solidFill>
                <a:schemeClr val="accent2"/>
              </a:solidFill>
              <a:round/>
            </a:ln>
            <a:effectLst/>
          </c:spPr>
          <c:marker>
            <c:symbol val="none"/>
          </c:marker>
          <c:cat>
            <c:numRef>
              <c:f>Approach3!$D$4:$D$3018</c:f>
              <c:numCache>
                <c:formatCode>d\-mmm\-yy</c:formatCode>
                <c:ptCount val="3015"/>
                <c:pt idx="0">
                  <c:v>41641</c:v>
                </c:pt>
                <c:pt idx="1">
                  <c:v>41642</c:v>
                </c:pt>
                <c:pt idx="2">
                  <c:v>41645</c:v>
                </c:pt>
                <c:pt idx="3">
                  <c:v>41646</c:v>
                </c:pt>
                <c:pt idx="4">
                  <c:v>41647</c:v>
                </c:pt>
                <c:pt idx="5">
                  <c:v>41648</c:v>
                </c:pt>
                <c:pt idx="6">
                  <c:v>41649</c:v>
                </c:pt>
                <c:pt idx="7">
                  <c:v>41652</c:v>
                </c:pt>
                <c:pt idx="8">
                  <c:v>41653</c:v>
                </c:pt>
                <c:pt idx="9">
                  <c:v>41654</c:v>
                </c:pt>
                <c:pt idx="10">
                  <c:v>41655</c:v>
                </c:pt>
                <c:pt idx="11">
                  <c:v>41656</c:v>
                </c:pt>
                <c:pt idx="12">
                  <c:v>41660</c:v>
                </c:pt>
                <c:pt idx="13">
                  <c:v>41661</c:v>
                </c:pt>
                <c:pt idx="14">
                  <c:v>41662</c:v>
                </c:pt>
                <c:pt idx="15">
                  <c:v>41663</c:v>
                </c:pt>
                <c:pt idx="16">
                  <c:v>41666</c:v>
                </c:pt>
                <c:pt idx="17">
                  <c:v>41667</c:v>
                </c:pt>
                <c:pt idx="18">
                  <c:v>41668</c:v>
                </c:pt>
                <c:pt idx="19">
                  <c:v>41669</c:v>
                </c:pt>
                <c:pt idx="20">
                  <c:v>41670</c:v>
                </c:pt>
                <c:pt idx="21">
                  <c:v>41673</c:v>
                </c:pt>
                <c:pt idx="22">
                  <c:v>41674</c:v>
                </c:pt>
                <c:pt idx="23">
                  <c:v>41675</c:v>
                </c:pt>
                <c:pt idx="24">
                  <c:v>41676</c:v>
                </c:pt>
                <c:pt idx="25">
                  <c:v>41677</c:v>
                </c:pt>
                <c:pt idx="26">
                  <c:v>41680</c:v>
                </c:pt>
                <c:pt idx="27">
                  <c:v>41681</c:v>
                </c:pt>
                <c:pt idx="28">
                  <c:v>41682</c:v>
                </c:pt>
                <c:pt idx="29">
                  <c:v>41683</c:v>
                </c:pt>
                <c:pt idx="30">
                  <c:v>41684</c:v>
                </c:pt>
                <c:pt idx="31">
                  <c:v>41688</c:v>
                </c:pt>
                <c:pt idx="32">
                  <c:v>41689</c:v>
                </c:pt>
                <c:pt idx="33">
                  <c:v>41690</c:v>
                </c:pt>
                <c:pt idx="34">
                  <c:v>41691</c:v>
                </c:pt>
                <c:pt idx="35">
                  <c:v>41694</c:v>
                </c:pt>
                <c:pt idx="36">
                  <c:v>41695</c:v>
                </c:pt>
                <c:pt idx="37">
                  <c:v>41696</c:v>
                </c:pt>
                <c:pt idx="38">
                  <c:v>41697</c:v>
                </c:pt>
                <c:pt idx="39">
                  <c:v>41698</c:v>
                </c:pt>
                <c:pt idx="40">
                  <c:v>41701</c:v>
                </c:pt>
                <c:pt idx="41">
                  <c:v>41702</c:v>
                </c:pt>
                <c:pt idx="42">
                  <c:v>41703</c:v>
                </c:pt>
                <c:pt idx="43">
                  <c:v>41704</c:v>
                </c:pt>
                <c:pt idx="44">
                  <c:v>41705</c:v>
                </c:pt>
                <c:pt idx="45">
                  <c:v>41708</c:v>
                </c:pt>
                <c:pt idx="46">
                  <c:v>41709</c:v>
                </c:pt>
                <c:pt idx="47">
                  <c:v>41710</c:v>
                </c:pt>
                <c:pt idx="48">
                  <c:v>41711</c:v>
                </c:pt>
                <c:pt idx="49">
                  <c:v>41712</c:v>
                </c:pt>
                <c:pt idx="50">
                  <c:v>41715</c:v>
                </c:pt>
                <c:pt idx="51">
                  <c:v>41716</c:v>
                </c:pt>
                <c:pt idx="52">
                  <c:v>41717</c:v>
                </c:pt>
                <c:pt idx="53">
                  <c:v>41718</c:v>
                </c:pt>
                <c:pt idx="54">
                  <c:v>41719</c:v>
                </c:pt>
                <c:pt idx="55">
                  <c:v>41722</c:v>
                </c:pt>
                <c:pt idx="56">
                  <c:v>41723</c:v>
                </c:pt>
                <c:pt idx="57">
                  <c:v>41724</c:v>
                </c:pt>
                <c:pt idx="58">
                  <c:v>41725</c:v>
                </c:pt>
                <c:pt idx="59">
                  <c:v>41726</c:v>
                </c:pt>
                <c:pt idx="60">
                  <c:v>41729</c:v>
                </c:pt>
                <c:pt idx="61">
                  <c:v>41730</c:v>
                </c:pt>
                <c:pt idx="62">
                  <c:v>41731</c:v>
                </c:pt>
                <c:pt idx="63">
                  <c:v>41732</c:v>
                </c:pt>
                <c:pt idx="64">
                  <c:v>41733</c:v>
                </c:pt>
                <c:pt idx="65">
                  <c:v>41736</c:v>
                </c:pt>
                <c:pt idx="66">
                  <c:v>41737</c:v>
                </c:pt>
                <c:pt idx="67">
                  <c:v>41738</c:v>
                </c:pt>
                <c:pt idx="68">
                  <c:v>41739</c:v>
                </c:pt>
                <c:pt idx="69">
                  <c:v>41740</c:v>
                </c:pt>
                <c:pt idx="70">
                  <c:v>41743</c:v>
                </c:pt>
                <c:pt idx="71">
                  <c:v>41744</c:v>
                </c:pt>
                <c:pt idx="72">
                  <c:v>41745</c:v>
                </c:pt>
                <c:pt idx="73">
                  <c:v>41746</c:v>
                </c:pt>
                <c:pt idx="74">
                  <c:v>41750</c:v>
                </c:pt>
                <c:pt idx="75">
                  <c:v>41751</c:v>
                </c:pt>
                <c:pt idx="76">
                  <c:v>41752</c:v>
                </c:pt>
                <c:pt idx="77">
                  <c:v>41753</c:v>
                </c:pt>
                <c:pt idx="78">
                  <c:v>41754</c:v>
                </c:pt>
                <c:pt idx="79">
                  <c:v>41757</c:v>
                </c:pt>
                <c:pt idx="80">
                  <c:v>41758</c:v>
                </c:pt>
                <c:pt idx="81">
                  <c:v>41759</c:v>
                </c:pt>
                <c:pt idx="82">
                  <c:v>41760</c:v>
                </c:pt>
                <c:pt idx="83">
                  <c:v>41761</c:v>
                </c:pt>
                <c:pt idx="84">
                  <c:v>41764</c:v>
                </c:pt>
                <c:pt idx="85">
                  <c:v>41765</c:v>
                </c:pt>
                <c:pt idx="86">
                  <c:v>41766</c:v>
                </c:pt>
                <c:pt idx="87">
                  <c:v>41767</c:v>
                </c:pt>
                <c:pt idx="88">
                  <c:v>41768</c:v>
                </c:pt>
                <c:pt idx="89">
                  <c:v>41771</c:v>
                </c:pt>
                <c:pt idx="90">
                  <c:v>41772</c:v>
                </c:pt>
                <c:pt idx="91">
                  <c:v>41773</c:v>
                </c:pt>
                <c:pt idx="92">
                  <c:v>41774</c:v>
                </c:pt>
                <c:pt idx="93">
                  <c:v>41775</c:v>
                </c:pt>
                <c:pt idx="94">
                  <c:v>41778</c:v>
                </c:pt>
                <c:pt idx="95">
                  <c:v>41779</c:v>
                </c:pt>
                <c:pt idx="96">
                  <c:v>41780</c:v>
                </c:pt>
                <c:pt idx="97">
                  <c:v>41781</c:v>
                </c:pt>
                <c:pt idx="98">
                  <c:v>41782</c:v>
                </c:pt>
                <c:pt idx="99">
                  <c:v>41786</c:v>
                </c:pt>
                <c:pt idx="100">
                  <c:v>41787</c:v>
                </c:pt>
                <c:pt idx="101">
                  <c:v>41788</c:v>
                </c:pt>
                <c:pt idx="102">
                  <c:v>41789</c:v>
                </c:pt>
                <c:pt idx="103">
                  <c:v>41792</c:v>
                </c:pt>
                <c:pt idx="104">
                  <c:v>41793</c:v>
                </c:pt>
                <c:pt idx="105">
                  <c:v>41794</c:v>
                </c:pt>
                <c:pt idx="106">
                  <c:v>41795</c:v>
                </c:pt>
                <c:pt idx="107">
                  <c:v>41796</c:v>
                </c:pt>
                <c:pt idx="108">
                  <c:v>41799</c:v>
                </c:pt>
                <c:pt idx="109">
                  <c:v>41800</c:v>
                </c:pt>
                <c:pt idx="110">
                  <c:v>41801</c:v>
                </c:pt>
                <c:pt idx="111">
                  <c:v>41802</c:v>
                </c:pt>
                <c:pt idx="112">
                  <c:v>41803</c:v>
                </c:pt>
                <c:pt idx="113">
                  <c:v>41806</c:v>
                </c:pt>
                <c:pt idx="114">
                  <c:v>41807</c:v>
                </c:pt>
                <c:pt idx="115">
                  <c:v>41808</c:v>
                </c:pt>
                <c:pt idx="116">
                  <c:v>41809</c:v>
                </c:pt>
                <c:pt idx="117">
                  <c:v>41810</c:v>
                </c:pt>
                <c:pt idx="118">
                  <c:v>41813</c:v>
                </c:pt>
                <c:pt idx="119">
                  <c:v>41814</c:v>
                </c:pt>
                <c:pt idx="120">
                  <c:v>41815</c:v>
                </c:pt>
                <c:pt idx="121">
                  <c:v>41816</c:v>
                </c:pt>
                <c:pt idx="122">
                  <c:v>41817</c:v>
                </c:pt>
                <c:pt idx="123">
                  <c:v>41820</c:v>
                </c:pt>
                <c:pt idx="124">
                  <c:v>41821</c:v>
                </c:pt>
                <c:pt idx="125">
                  <c:v>41822</c:v>
                </c:pt>
                <c:pt idx="126">
                  <c:v>41823</c:v>
                </c:pt>
                <c:pt idx="127">
                  <c:v>41827</c:v>
                </c:pt>
                <c:pt idx="128">
                  <c:v>41828</c:v>
                </c:pt>
                <c:pt idx="129">
                  <c:v>41829</c:v>
                </c:pt>
                <c:pt idx="130">
                  <c:v>41830</c:v>
                </c:pt>
                <c:pt idx="131">
                  <c:v>41831</c:v>
                </c:pt>
                <c:pt idx="132">
                  <c:v>41834</c:v>
                </c:pt>
                <c:pt idx="133">
                  <c:v>41835</c:v>
                </c:pt>
                <c:pt idx="134">
                  <c:v>41836</c:v>
                </c:pt>
                <c:pt idx="135">
                  <c:v>41837</c:v>
                </c:pt>
                <c:pt idx="136">
                  <c:v>41838</c:v>
                </c:pt>
                <c:pt idx="137">
                  <c:v>41841</c:v>
                </c:pt>
                <c:pt idx="138">
                  <c:v>41842</c:v>
                </c:pt>
                <c:pt idx="139">
                  <c:v>41843</c:v>
                </c:pt>
                <c:pt idx="140">
                  <c:v>41844</c:v>
                </c:pt>
                <c:pt idx="141">
                  <c:v>41845</c:v>
                </c:pt>
                <c:pt idx="142">
                  <c:v>41848</c:v>
                </c:pt>
                <c:pt idx="143">
                  <c:v>41849</c:v>
                </c:pt>
                <c:pt idx="144">
                  <c:v>41850</c:v>
                </c:pt>
                <c:pt idx="145">
                  <c:v>41851</c:v>
                </c:pt>
                <c:pt idx="146">
                  <c:v>41852</c:v>
                </c:pt>
                <c:pt idx="147">
                  <c:v>41855</c:v>
                </c:pt>
                <c:pt idx="148">
                  <c:v>41856</c:v>
                </c:pt>
                <c:pt idx="149">
                  <c:v>41857</c:v>
                </c:pt>
                <c:pt idx="150">
                  <c:v>41858</c:v>
                </c:pt>
                <c:pt idx="151">
                  <c:v>41859</c:v>
                </c:pt>
                <c:pt idx="152">
                  <c:v>41862</c:v>
                </c:pt>
                <c:pt idx="153">
                  <c:v>41863</c:v>
                </c:pt>
                <c:pt idx="154">
                  <c:v>41864</c:v>
                </c:pt>
                <c:pt idx="155">
                  <c:v>41865</c:v>
                </c:pt>
                <c:pt idx="156">
                  <c:v>41866</c:v>
                </c:pt>
                <c:pt idx="157">
                  <c:v>41869</c:v>
                </c:pt>
                <c:pt idx="158">
                  <c:v>41870</c:v>
                </c:pt>
                <c:pt idx="159">
                  <c:v>41871</c:v>
                </c:pt>
                <c:pt idx="160">
                  <c:v>41872</c:v>
                </c:pt>
                <c:pt idx="161">
                  <c:v>41873</c:v>
                </c:pt>
                <c:pt idx="162">
                  <c:v>41876</c:v>
                </c:pt>
                <c:pt idx="163">
                  <c:v>41877</c:v>
                </c:pt>
                <c:pt idx="164">
                  <c:v>41878</c:v>
                </c:pt>
                <c:pt idx="165">
                  <c:v>41879</c:v>
                </c:pt>
                <c:pt idx="166">
                  <c:v>41880</c:v>
                </c:pt>
                <c:pt idx="167">
                  <c:v>41884</c:v>
                </c:pt>
                <c:pt idx="168">
                  <c:v>41885</c:v>
                </c:pt>
                <c:pt idx="169">
                  <c:v>41886</c:v>
                </c:pt>
                <c:pt idx="170">
                  <c:v>41887</c:v>
                </c:pt>
                <c:pt idx="171">
                  <c:v>41890</c:v>
                </c:pt>
                <c:pt idx="172">
                  <c:v>41891</c:v>
                </c:pt>
                <c:pt idx="173">
                  <c:v>41892</c:v>
                </c:pt>
                <c:pt idx="174">
                  <c:v>41893</c:v>
                </c:pt>
                <c:pt idx="175">
                  <c:v>41894</c:v>
                </c:pt>
                <c:pt idx="176">
                  <c:v>41897</c:v>
                </c:pt>
                <c:pt idx="177">
                  <c:v>41898</c:v>
                </c:pt>
                <c:pt idx="178">
                  <c:v>41899</c:v>
                </c:pt>
                <c:pt idx="179">
                  <c:v>41900</c:v>
                </c:pt>
                <c:pt idx="180">
                  <c:v>41901</c:v>
                </c:pt>
                <c:pt idx="181">
                  <c:v>41904</c:v>
                </c:pt>
                <c:pt idx="182">
                  <c:v>41905</c:v>
                </c:pt>
                <c:pt idx="183">
                  <c:v>41906</c:v>
                </c:pt>
                <c:pt idx="184">
                  <c:v>41907</c:v>
                </c:pt>
                <c:pt idx="185">
                  <c:v>41908</c:v>
                </c:pt>
                <c:pt idx="186">
                  <c:v>41911</c:v>
                </c:pt>
                <c:pt idx="187">
                  <c:v>41912</c:v>
                </c:pt>
                <c:pt idx="188">
                  <c:v>41913</c:v>
                </c:pt>
                <c:pt idx="189">
                  <c:v>41914</c:v>
                </c:pt>
                <c:pt idx="190">
                  <c:v>41915</c:v>
                </c:pt>
                <c:pt idx="191">
                  <c:v>41918</c:v>
                </c:pt>
                <c:pt idx="192">
                  <c:v>41919</c:v>
                </c:pt>
                <c:pt idx="193">
                  <c:v>41920</c:v>
                </c:pt>
                <c:pt idx="194">
                  <c:v>41921</c:v>
                </c:pt>
                <c:pt idx="195">
                  <c:v>41922</c:v>
                </c:pt>
                <c:pt idx="196">
                  <c:v>41925</c:v>
                </c:pt>
                <c:pt idx="197">
                  <c:v>41926</c:v>
                </c:pt>
                <c:pt idx="198">
                  <c:v>41927</c:v>
                </c:pt>
                <c:pt idx="199">
                  <c:v>41928</c:v>
                </c:pt>
                <c:pt idx="200">
                  <c:v>41929</c:v>
                </c:pt>
                <c:pt idx="201">
                  <c:v>41932</c:v>
                </c:pt>
                <c:pt idx="202">
                  <c:v>41933</c:v>
                </c:pt>
                <c:pt idx="203">
                  <c:v>41934</c:v>
                </c:pt>
                <c:pt idx="204">
                  <c:v>41935</c:v>
                </c:pt>
                <c:pt idx="205">
                  <c:v>41936</c:v>
                </c:pt>
                <c:pt idx="206">
                  <c:v>41939</c:v>
                </c:pt>
                <c:pt idx="207">
                  <c:v>41940</c:v>
                </c:pt>
                <c:pt idx="208">
                  <c:v>41941</c:v>
                </c:pt>
                <c:pt idx="209">
                  <c:v>41942</c:v>
                </c:pt>
                <c:pt idx="210">
                  <c:v>41943</c:v>
                </c:pt>
                <c:pt idx="211">
                  <c:v>41946</c:v>
                </c:pt>
                <c:pt idx="212">
                  <c:v>41947</c:v>
                </c:pt>
                <c:pt idx="213">
                  <c:v>41948</c:v>
                </c:pt>
                <c:pt idx="214">
                  <c:v>41949</c:v>
                </c:pt>
                <c:pt idx="215">
                  <c:v>41950</c:v>
                </c:pt>
                <c:pt idx="216">
                  <c:v>41953</c:v>
                </c:pt>
                <c:pt idx="217">
                  <c:v>41954</c:v>
                </c:pt>
                <c:pt idx="218">
                  <c:v>41955</c:v>
                </c:pt>
                <c:pt idx="219">
                  <c:v>41956</c:v>
                </c:pt>
                <c:pt idx="220">
                  <c:v>41957</c:v>
                </c:pt>
                <c:pt idx="221">
                  <c:v>41960</c:v>
                </c:pt>
                <c:pt idx="222">
                  <c:v>41961</c:v>
                </c:pt>
                <c:pt idx="223">
                  <c:v>41962</c:v>
                </c:pt>
                <c:pt idx="224">
                  <c:v>41963</c:v>
                </c:pt>
                <c:pt idx="225">
                  <c:v>41964</c:v>
                </c:pt>
                <c:pt idx="226">
                  <c:v>41967</c:v>
                </c:pt>
                <c:pt idx="227">
                  <c:v>41968</c:v>
                </c:pt>
                <c:pt idx="228">
                  <c:v>41969</c:v>
                </c:pt>
                <c:pt idx="229">
                  <c:v>41971</c:v>
                </c:pt>
                <c:pt idx="230">
                  <c:v>41974</c:v>
                </c:pt>
                <c:pt idx="231">
                  <c:v>41975</c:v>
                </c:pt>
                <c:pt idx="232">
                  <c:v>41976</c:v>
                </c:pt>
                <c:pt idx="233">
                  <c:v>41977</c:v>
                </c:pt>
                <c:pt idx="234">
                  <c:v>41978</c:v>
                </c:pt>
                <c:pt idx="235">
                  <c:v>41981</c:v>
                </c:pt>
                <c:pt idx="236">
                  <c:v>41982</c:v>
                </c:pt>
                <c:pt idx="237">
                  <c:v>41983</c:v>
                </c:pt>
                <c:pt idx="238">
                  <c:v>41984</c:v>
                </c:pt>
                <c:pt idx="239">
                  <c:v>41985</c:v>
                </c:pt>
                <c:pt idx="240">
                  <c:v>41988</c:v>
                </c:pt>
                <c:pt idx="241">
                  <c:v>41989</c:v>
                </c:pt>
                <c:pt idx="242">
                  <c:v>41990</c:v>
                </c:pt>
                <c:pt idx="243">
                  <c:v>41991</c:v>
                </c:pt>
                <c:pt idx="244">
                  <c:v>41992</c:v>
                </c:pt>
                <c:pt idx="245">
                  <c:v>41995</c:v>
                </c:pt>
                <c:pt idx="246">
                  <c:v>41996</c:v>
                </c:pt>
                <c:pt idx="247">
                  <c:v>41997</c:v>
                </c:pt>
                <c:pt idx="248">
                  <c:v>41999</c:v>
                </c:pt>
                <c:pt idx="249">
                  <c:v>42002</c:v>
                </c:pt>
                <c:pt idx="250">
                  <c:v>42003</c:v>
                </c:pt>
                <c:pt idx="251">
                  <c:v>42004</c:v>
                </c:pt>
                <c:pt idx="252">
                  <c:v>42006</c:v>
                </c:pt>
                <c:pt idx="253">
                  <c:v>42009</c:v>
                </c:pt>
                <c:pt idx="254">
                  <c:v>42010</c:v>
                </c:pt>
                <c:pt idx="255">
                  <c:v>42011</c:v>
                </c:pt>
                <c:pt idx="256">
                  <c:v>42012</c:v>
                </c:pt>
                <c:pt idx="257">
                  <c:v>42013</c:v>
                </c:pt>
                <c:pt idx="258">
                  <c:v>42016</c:v>
                </c:pt>
                <c:pt idx="259">
                  <c:v>42017</c:v>
                </c:pt>
                <c:pt idx="260">
                  <c:v>42018</c:v>
                </c:pt>
                <c:pt idx="261">
                  <c:v>42019</c:v>
                </c:pt>
                <c:pt idx="262">
                  <c:v>42020</c:v>
                </c:pt>
                <c:pt idx="263">
                  <c:v>42024</c:v>
                </c:pt>
                <c:pt idx="264">
                  <c:v>42025</c:v>
                </c:pt>
                <c:pt idx="265">
                  <c:v>42026</c:v>
                </c:pt>
                <c:pt idx="266">
                  <c:v>42027</c:v>
                </c:pt>
                <c:pt idx="267">
                  <c:v>42030</c:v>
                </c:pt>
                <c:pt idx="268">
                  <c:v>42031</c:v>
                </c:pt>
                <c:pt idx="269">
                  <c:v>42032</c:v>
                </c:pt>
                <c:pt idx="270">
                  <c:v>42033</c:v>
                </c:pt>
                <c:pt idx="271">
                  <c:v>42034</c:v>
                </c:pt>
                <c:pt idx="272">
                  <c:v>42037</c:v>
                </c:pt>
                <c:pt idx="273">
                  <c:v>42038</c:v>
                </c:pt>
                <c:pt idx="274">
                  <c:v>42039</c:v>
                </c:pt>
                <c:pt idx="275">
                  <c:v>42040</c:v>
                </c:pt>
                <c:pt idx="276">
                  <c:v>42041</c:v>
                </c:pt>
                <c:pt idx="277">
                  <c:v>42044</c:v>
                </c:pt>
                <c:pt idx="278">
                  <c:v>42045</c:v>
                </c:pt>
                <c:pt idx="279">
                  <c:v>42046</c:v>
                </c:pt>
                <c:pt idx="280">
                  <c:v>42047</c:v>
                </c:pt>
                <c:pt idx="281">
                  <c:v>42048</c:v>
                </c:pt>
                <c:pt idx="282">
                  <c:v>42052</c:v>
                </c:pt>
                <c:pt idx="283">
                  <c:v>42053</c:v>
                </c:pt>
                <c:pt idx="284">
                  <c:v>42054</c:v>
                </c:pt>
                <c:pt idx="285">
                  <c:v>42055</c:v>
                </c:pt>
                <c:pt idx="286">
                  <c:v>42058</c:v>
                </c:pt>
                <c:pt idx="287">
                  <c:v>42059</c:v>
                </c:pt>
                <c:pt idx="288">
                  <c:v>42060</c:v>
                </c:pt>
                <c:pt idx="289">
                  <c:v>42061</c:v>
                </c:pt>
                <c:pt idx="290">
                  <c:v>42062</c:v>
                </c:pt>
                <c:pt idx="291">
                  <c:v>42065</c:v>
                </c:pt>
                <c:pt idx="292">
                  <c:v>42066</c:v>
                </c:pt>
                <c:pt idx="293">
                  <c:v>42067</c:v>
                </c:pt>
                <c:pt idx="294">
                  <c:v>42068</c:v>
                </c:pt>
                <c:pt idx="295">
                  <c:v>42069</c:v>
                </c:pt>
                <c:pt idx="296">
                  <c:v>42072</c:v>
                </c:pt>
                <c:pt idx="297">
                  <c:v>42073</c:v>
                </c:pt>
                <c:pt idx="298">
                  <c:v>42074</c:v>
                </c:pt>
                <c:pt idx="299">
                  <c:v>42075</c:v>
                </c:pt>
                <c:pt idx="300">
                  <c:v>42076</c:v>
                </c:pt>
                <c:pt idx="301">
                  <c:v>42079</c:v>
                </c:pt>
                <c:pt idx="302">
                  <c:v>42080</c:v>
                </c:pt>
                <c:pt idx="303">
                  <c:v>42081</c:v>
                </c:pt>
                <c:pt idx="304">
                  <c:v>42082</c:v>
                </c:pt>
                <c:pt idx="305">
                  <c:v>42083</c:v>
                </c:pt>
                <c:pt idx="306">
                  <c:v>42086</c:v>
                </c:pt>
                <c:pt idx="307">
                  <c:v>42087</c:v>
                </c:pt>
                <c:pt idx="308">
                  <c:v>42088</c:v>
                </c:pt>
                <c:pt idx="309">
                  <c:v>42089</c:v>
                </c:pt>
                <c:pt idx="310">
                  <c:v>42090</c:v>
                </c:pt>
                <c:pt idx="311">
                  <c:v>42093</c:v>
                </c:pt>
                <c:pt idx="312">
                  <c:v>42094</c:v>
                </c:pt>
                <c:pt idx="313">
                  <c:v>42095</c:v>
                </c:pt>
                <c:pt idx="314">
                  <c:v>42096</c:v>
                </c:pt>
                <c:pt idx="315">
                  <c:v>42100</c:v>
                </c:pt>
                <c:pt idx="316">
                  <c:v>42101</c:v>
                </c:pt>
                <c:pt idx="317">
                  <c:v>42102</c:v>
                </c:pt>
                <c:pt idx="318">
                  <c:v>42103</c:v>
                </c:pt>
                <c:pt idx="319">
                  <c:v>42104</c:v>
                </c:pt>
                <c:pt idx="320">
                  <c:v>42107</c:v>
                </c:pt>
                <c:pt idx="321">
                  <c:v>42108</c:v>
                </c:pt>
                <c:pt idx="322">
                  <c:v>42109</c:v>
                </c:pt>
                <c:pt idx="323">
                  <c:v>42110</c:v>
                </c:pt>
                <c:pt idx="324">
                  <c:v>42111</c:v>
                </c:pt>
                <c:pt idx="325">
                  <c:v>42114</c:v>
                </c:pt>
                <c:pt idx="326">
                  <c:v>42115</c:v>
                </c:pt>
                <c:pt idx="327">
                  <c:v>42116</c:v>
                </c:pt>
                <c:pt idx="328">
                  <c:v>42117</c:v>
                </c:pt>
                <c:pt idx="329">
                  <c:v>42118</c:v>
                </c:pt>
                <c:pt idx="330">
                  <c:v>42121</c:v>
                </c:pt>
                <c:pt idx="331">
                  <c:v>42122</c:v>
                </c:pt>
                <c:pt idx="332">
                  <c:v>42123</c:v>
                </c:pt>
                <c:pt idx="333">
                  <c:v>42124</c:v>
                </c:pt>
                <c:pt idx="334">
                  <c:v>42125</c:v>
                </c:pt>
                <c:pt idx="335">
                  <c:v>42128</c:v>
                </c:pt>
                <c:pt idx="336">
                  <c:v>42129</c:v>
                </c:pt>
                <c:pt idx="337">
                  <c:v>42130</c:v>
                </c:pt>
                <c:pt idx="338">
                  <c:v>42131</c:v>
                </c:pt>
                <c:pt idx="339">
                  <c:v>42132</c:v>
                </c:pt>
                <c:pt idx="340">
                  <c:v>42135</c:v>
                </c:pt>
                <c:pt idx="341">
                  <c:v>42136</c:v>
                </c:pt>
                <c:pt idx="342">
                  <c:v>42137</c:v>
                </c:pt>
                <c:pt idx="343">
                  <c:v>42138</c:v>
                </c:pt>
                <c:pt idx="344">
                  <c:v>42139</c:v>
                </c:pt>
                <c:pt idx="345">
                  <c:v>42142</c:v>
                </c:pt>
                <c:pt idx="346">
                  <c:v>42143</c:v>
                </c:pt>
                <c:pt idx="347">
                  <c:v>42144</c:v>
                </c:pt>
                <c:pt idx="348">
                  <c:v>42145</c:v>
                </c:pt>
                <c:pt idx="349">
                  <c:v>42146</c:v>
                </c:pt>
                <c:pt idx="350">
                  <c:v>42150</c:v>
                </c:pt>
                <c:pt idx="351">
                  <c:v>42151</c:v>
                </c:pt>
                <c:pt idx="352">
                  <c:v>42152</c:v>
                </c:pt>
                <c:pt idx="353">
                  <c:v>42153</c:v>
                </c:pt>
                <c:pt idx="354">
                  <c:v>42156</c:v>
                </c:pt>
                <c:pt idx="355">
                  <c:v>42157</c:v>
                </c:pt>
                <c:pt idx="356">
                  <c:v>42158</c:v>
                </c:pt>
                <c:pt idx="357">
                  <c:v>42159</c:v>
                </c:pt>
                <c:pt idx="358">
                  <c:v>42160</c:v>
                </c:pt>
                <c:pt idx="359">
                  <c:v>42163</c:v>
                </c:pt>
                <c:pt idx="360">
                  <c:v>42164</c:v>
                </c:pt>
                <c:pt idx="361">
                  <c:v>42165</c:v>
                </c:pt>
                <c:pt idx="362">
                  <c:v>42166</c:v>
                </c:pt>
                <c:pt idx="363">
                  <c:v>42167</c:v>
                </c:pt>
                <c:pt idx="364">
                  <c:v>42170</c:v>
                </c:pt>
                <c:pt idx="365">
                  <c:v>42171</c:v>
                </c:pt>
                <c:pt idx="366">
                  <c:v>42172</c:v>
                </c:pt>
                <c:pt idx="367">
                  <c:v>42173</c:v>
                </c:pt>
                <c:pt idx="368">
                  <c:v>42174</c:v>
                </c:pt>
                <c:pt idx="369">
                  <c:v>42177</c:v>
                </c:pt>
                <c:pt idx="370">
                  <c:v>42178</c:v>
                </c:pt>
                <c:pt idx="371">
                  <c:v>42179</c:v>
                </c:pt>
                <c:pt idx="372">
                  <c:v>42180</c:v>
                </c:pt>
                <c:pt idx="373">
                  <c:v>42181</c:v>
                </c:pt>
                <c:pt idx="374">
                  <c:v>42184</c:v>
                </c:pt>
                <c:pt idx="375">
                  <c:v>42185</c:v>
                </c:pt>
                <c:pt idx="376">
                  <c:v>42186</c:v>
                </c:pt>
                <c:pt idx="377">
                  <c:v>42187</c:v>
                </c:pt>
                <c:pt idx="378">
                  <c:v>42191</c:v>
                </c:pt>
                <c:pt idx="379">
                  <c:v>42192</c:v>
                </c:pt>
                <c:pt idx="380">
                  <c:v>42193</c:v>
                </c:pt>
                <c:pt idx="381">
                  <c:v>42194</c:v>
                </c:pt>
                <c:pt idx="382">
                  <c:v>42195</c:v>
                </c:pt>
                <c:pt idx="383">
                  <c:v>42198</c:v>
                </c:pt>
                <c:pt idx="384">
                  <c:v>42199</c:v>
                </c:pt>
                <c:pt idx="385">
                  <c:v>42200</c:v>
                </c:pt>
                <c:pt idx="386">
                  <c:v>42201</c:v>
                </c:pt>
                <c:pt idx="387">
                  <c:v>42202</c:v>
                </c:pt>
                <c:pt idx="388">
                  <c:v>42205</c:v>
                </c:pt>
                <c:pt idx="389">
                  <c:v>42206</c:v>
                </c:pt>
                <c:pt idx="390">
                  <c:v>42207</c:v>
                </c:pt>
                <c:pt idx="391">
                  <c:v>42208</c:v>
                </c:pt>
                <c:pt idx="392">
                  <c:v>42209</c:v>
                </c:pt>
                <c:pt idx="393">
                  <c:v>42212</c:v>
                </c:pt>
                <c:pt idx="394">
                  <c:v>42213</c:v>
                </c:pt>
                <c:pt idx="395">
                  <c:v>42214</c:v>
                </c:pt>
                <c:pt idx="396">
                  <c:v>42215</c:v>
                </c:pt>
                <c:pt idx="397">
                  <c:v>42216</c:v>
                </c:pt>
                <c:pt idx="398">
                  <c:v>42219</c:v>
                </c:pt>
                <c:pt idx="399">
                  <c:v>42220</c:v>
                </c:pt>
                <c:pt idx="400">
                  <c:v>42221</c:v>
                </c:pt>
                <c:pt idx="401">
                  <c:v>42222</c:v>
                </c:pt>
                <c:pt idx="402">
                  <c:v>42223</c:v>
                </c:pt>
                <c:pt idx="403">
                  <c:v>42226</c:v>
                </c:pt>
                <c:pt idx="404">
                  <c:v>42227</c:v>
                </c:pt>
                <c:pt idx="405">
                  <c:v>42228</c:v>
                </c:pt>
                <c:pt idx="406">
                  <c:v>42229</c:v>
                </c:pt>
                <c:pt idx="407">
                  <c:v>42230</c:v>
                </c:pt>
                <c:pt idx="408">
                  <c:v>42233</c:v>
                </c:pt>
                <c:pt idx="409">
                  <c:v>42234</c:v>
                </c:pt>
                <c:pt idx="410">
                  <c:v>42235</c:v>
                </c:pt>
                <c:pt idx="411">
                  <c:v>42236</c:v>
                </c:pt>
                <c:pt idx="412">
                  <c:v>42237</c:v>
                </c:pt>
                <c:pt idx="413">
                  <c:v>42240</c:v>
                </c:pt>
                <c:pt idx="414">
                  <c:v>42241</c:v>
                </c:pt>
                <c:pt idx="415">
                  <c:v>42242</c:v>
                </c:pt>
                <c:pt idx="416">
                  <c:v>42243</c:v>
                </c:pt>
                <c:pt idx="417">
                  <c:v>42244</c:v>
                </c:pt>
                <c:pt idx="418">
                  <c:v>42247</c:v>
                </c:pt>
                <c:pt idx="419">
                  <c:v>42248</c:v>
                </c:pt>
                <c:pt idx="420">
                  <c:v>42249</c:v>
                </c:pt>
                <c:pt idx="421">
                  <c:v>42250</c:v>
                </c:pt>
                <c:pt idx="422">
                  <c:v>42251</c:v>
                </c:pt>
                <c:pt idx="423">
                  <c:v>42255</c:v>
                </c:pt>
                <c:pt idx="424">
                  <c:v>42256</c:v>
                </c:pt>
                <c:pt idx="425">
                  <c:v>42257</c:v>
                </c:pt>
                <c:pt idx="426">
                  <c:v>42258</c:v>
                </c:pt>
                <c:pt idx="427">
                  <c:v>42261</c:v>
                </c:pt>
                <c:pt idx="428">
                  <c:v>42262</c:v>
                </c:pt>
                <c:pt idx="429">
                  <c:v>42263</c:v>
                </c:pt>
                <c:pt idx="430">
                  <c:v>42264</c:v>
                </c:pt>
                <c:pt idx="431">
                  <c:v>42265</c:v>
                </c:pt>
                <c:pt idx="432">
                  <c:v>42268</c:v>
                </c:pt>
                <c:pt idx="433">
                  <c:v>42269</c:v>
                </c:pt>
                <c:pt idx="434">
                  <c:v>42270</c:v>
                </c:pt>
                <c:pt idx="435">
                  <c:v>42271</c:v>
                </c:pt>
                <c:pt idx="436">
                  <c:v>42272</c:v>
                </c:pt>
                <c:pt idx="437">
                  <c:v>42275</c:v>
                </c:pt>
                <c:pt idx="438">
                  <c:v>42276</c:v>
                </c:pt>
                <c:pt idx="439">
                  <c:v>42277</c:v>
                </c:pt>
                <c:pt idx="440">
                  <c:v>42278</c:v>
                </c:pt>
                <c:pt idx="441">
                  <c:v>42279</c:v>
                </c:pt>
                <c:pt idx="442">
                  <c:v>42282</c:v>
                </c:pt>
                <c:pt idx="443">
                  <c:v>42283</c:v>
                </c:pt>
                <c:pt idx="444">
                  <c:v>42284</c:v>
                </c:pt>
                <c:pt idx="445">
                  <c:v>42285</c:v>
                </c:pt>
                <c:pt idx="446">
                  <c:v>42286</c:v>
                </c:pt>
                <c:pt idx="447">
                  <c:v>42289</c:v>
                </c:pt>
                <c:pt idx="448">
                  <c:v>42290</c:v>
                </c:pt>
                <c:pt idx="449">
                  <c:v>42291</c:v>
                </c:pt>
                <c:pt idx="450">
                  <c:v>42292</c:v>
                </c:pt>
                <c:pt idx="451">
                  <c:v>42293</c:v>
                </c:pt>
                <c:pt idx="452">
                  <c:v>42296</c:v>
                </c:pt>
                <c:pt idx="453">
                  <c:v>42297</c:v>
                </c:pt>
                <c:pt idx="454">
                  <c:v>42298</c:v>
                </c:pt>
                <c:pt idx="455">
                  <c:v>42299</c:v>
                </c:pt>
                <c:pt idx="456">
                  <c:v>42300</c:v>
                </c:pt>
                <c:pt idx="457">
                  <c:v>42303</c:v>
                </c:pt>
                <c:pt idx="458">
                  <c:v>42304</c:v>
                </c:pt>
                <c:pt idx="459">
                  <c:v>42305</c:v>
                </c:pt>
                <c:pt idx="460">
                  <c:v>42306</c:v>
                </c:pt>
                <c:pt idx="461">
                  <c:v>42307</c:v>
                </c:pt>
                <c:pt idx="462">
                  <c:v>42310</c:v>
                </c:pt>
                <c:pt idx="463">
                  <c:v>42311</c:v>
                </c:pt>
                <c:pt idx="464">
                  <c:v>42312</c:v>
                </c:pt>
                <c:pt idx="465">
                  <c:v>42313</c:v>
                </c:pt>
                <c:pt idx="466">
                  <c:v>42314</c:v>
                </c:pt>
                <c:pt idx="467">
                  <c:v>42317</c:v>
                </c:pt>
                <c:pt idx="468">
                  <c:v>42318</c:v>
                </c:pt>
                <c:pt idx="469">
                  <c:v>42319</c:v>
                </c:pt>
                <c:pt idx="470">
                  <c:v>42320</c:v>
                </c:pt>
                <c:pt idx="471">
                  <c:v>42321</c:v>
                </c:pt>
                <c:pt idx="472">
                  <c:v>42324</c:v>
                </c:pt>
                <c:pt idx="473">
                  <c:v>42325</c:v>
                </c:pt>
                <c:pt idx="474">
                  <c:v>42326</c:v>
                </c:pt>
                <c:pt idx="475">
                  <c:v>42327</c:v>
                </c:pt>
                <c:pt idx="476">
                  <c:v>42328</c:v>
                </c:pt>
                <c:pt idx="477">
                  <c:v>42331</c:v>
                </c:pt>
                <c:pt idx="478">
                  <c:v>42332</c:v>
                </c:pt>
                <c:pt idx="479">
                  <c:v>42333</c:v>
                </c:pt>
                <c:pt idx="480">
                  <c:v>42335</c:v>
                </c:pt>
                <c:pt idx="481">
                  <c:v>42338</c:v>
                </c:pt>
                <c:pt idx="482">
                  <c:v>42339</c:v>
                </c:pt>
                <c:pt idx="483">
                  <c:v>42340</c:v>
                </c:pt>
                <c:pt idx="484">
                  <c:v>42341</c:v>
                </c:pt>
                <c:pt idx="485">
                  <c:v>42342</c:v>
                </c:pt>
                <c:pt idx="486">
                  <c:v>42345</c:v>
                </c:pt>
                <c:pt idx="487">
                  <c:v>42346</c:v>
                </c:pt>
                <c:pt idx="488">
                  <c:v>42347</c:v>
                </c:pt>
                <c:pt idx="489">
                  <c:v>42348</c:v>
                </c:pt>
                <c:pt idx="490">
                  <c:v>42349</c:v>
                </c:pt>
                <c:pt idx="491">
                  <c:v>42352</c:v>
                </c:pt>
                <c:pt idx="492">
                  <c:v>42353</c:v>
                </c:pt>
                <c:pt idx="493">
                  <c:v>42354</c:v>
                </c:pt>
                <c:pt idx="494">
                  <c:v>42355</c:v>
                </c:pt>
                <c:pt idx="495">
                  <c:v>42356</c:v>
                </c:pt>
                <c:pt idx="496">
                  <c:v>42359</c:v>
                </c:pt>
                <c:pt idx="497">
                  <c:v>42360</c:v>
                </c:pt>
                <c:pt idx="498">
                  <c:v>42361</c:v>
                </c:pt>
                <c:pt idx="499">
                  <c:v>42362</c:v>
                </c:pt>
                <c:pt idx="500">
                  <c:v>42366</c:v>
                </c:pt>
                <c:pt idx="501">
                  <c:v>42367</c:v>
                </c:pt>
                <c:pt idx="502">
                  <c:v>42368</c:v>
                </c:pt>
                <c:pt idx="503">
                  <c:v>42369</c:v>
                </c:pt>
                <c:pt idx="504">
                  <c:v>42373</c:v>
                </c:pt>
                <c:pt idx="505">
                  <c:v>42374</c:v>
                </c:pt>
                <c:pt idx="506">
                  <c:v>42375</c:v>
                </c:pt>
                <c:pt idx="507">
                  <c:v>42376</c:v>
                </c:pt>
                <c:pt idx="508">
                  <c:v>42377</c:v>
                </c:pt>
                <c:pt idx="509">
                  <c:v>42380</c:v>
                </c:pt>
                <c:pt idx="510">
                  <c:v>42381</c:v>
                </c:pt>
                <c:pt idx="511">
                  <c:v>42382</c:v>
                </c:pt>
                <c:pt idx="512">
                  <c:v>42383</c:v>
                </c:pt>
                <c:pt idx="513">
                  <c:v>42384</c:v>
                </c:pt>
                <c:pt idx="514">
                  <c:v>42388</c:v>
                </c:pt>
                <c:pt idx="515">
                  <c:v>42389</c:v>
                </c:pt>
                <c:pt idx="516">
                  <c:v>42390</c:v>
                </c:pt>
                <c:pt idx="517">
                  <c:v>42391</c:v>
                </c:pt>
                <c:pt idx="518">
                  <c:v>42394</c:v>
                </c:pt>
                <c:pt idx="519">
                  <c:v>42395</c:v>
                </c:pt>
                <c:pt idx="520">
                  <c:v>42396</c:v>
                </c:pt>
                <c:pt idx="521">
                  <c:v>42397</c:v>
                </c:pt>
                <c:pt idx="522">
                  <c:v>42398</c:v>
                </c:pt>
                <c:pt idx="523">
                  <c:v>42401</c:v>
                </c:pt>
                <c:pt idx="524">
                  <c:v>42402</c:v>
                </c:pt>
                <c:pt idx="525">
                  <c:v>42403</c:v>
                </c:pt>
                <c:pt idx="526">
                  <c:v>42404</c:v>
                </c:pt>
                <c:pt idx="527">
                  <c:v>42405</c:v>
                </c:pt>
                <c:pt idx="528">
                  <c:v>42408</c:v>
                </c:pt>
                <c:pt idx="529">
                  <c:v>42409</c:v>
                </c:pt>
                <c:pt idx="530">
                  <c:v>42410</c:v>
                </c:pt>
                <c:pt idx="531">
                  <c:v>42411</c:v>
                </c:pt>
                <c:pt idx="532">
                  <c:v>42412</c:v>
                </c:pt>
                <c:pt idx="533">
                  <c:v>42416</c:v>
                </c:pt>
                <c:pt idx="534">
                  <c:v>42417</c:v>
                </c:pt>
                <c:pt idx="535">
                  <c:v>42418</c:v>
                </c:pt>
                <c:pt idx="536">
                  <c:v>42419</c:v>
                </c:pt>
                <c:pt idx="537">
                  <c:v>42422</c:v>
                </c:pt>
                <c:pt idx="538">
                  <c:v>42423</c:v>
                </c:pt>
                <c:pt idx="539">
                  <c:v>42424</c:v>
                </c:pt>
                <c:pt idx="540">
                  <c:v>42425</c:v>
                </c:pt>
                <c:pt idx="541">
                  <c:v>42426</c:v>
                </c:pt>
                <c:pt idx="542">
                  <c:v>42429</c:v>
                </c:pt>
                <c:pt idx="543">
                  <c:v>42430</c:v>
                </c:pt>
                <c:pt idx="544">
                  <c:v>42431</c:v>
                </c:pt>
                <c:pt idx="545">
                  <c:v>42432</c:v>
                </c:pt>
                <c:pt idx="546">
                  <c:v>42433</c:v>
                </c:pt>
                <c:pt idx="547">
                  <c:v>42436</c:v>
                </c:pt>
                <c:pt idx="548">
                  <c:v>42437</c:v>
                </c:pt>
                <c:pt idx="549">
                  <c:v>42438</c:v>
                </c:pt>
                <c:pt idx="550">
                  <c:v>42439</c:v>
                </c:pt>
                <c:pt idx="551">
                  <c:v>42440</c:v>
                </c:pt>
                <c:pt idx="552">
                  <c:v>42443</c:v>
                </c:pt>
                <c:pt idx="553">
                  <c:v>42444</c:v>
                </c:pt>
                <c:pt idx="554">
                  <c:v>42445</c:v>
                </c:pt>
                <c:pt idx="555">
                  <c:v>42446</c:v>
                </c:pt>
                <c:pt idx="556">
                  <c:v>42447</c:v>
                </c:pt>
                <c:pt idx="557">
                  <c:v>42450</c:v>
                </c:pt>
                <c:pt idx="558">
                  <c:v>42451</c:v>
                </c:pt>
                <c:pt idx="559">
                  <c:v>42452</c:v>
                </c:pt>
                <c:pt idx="560">
                  <c:v>42453</c:v>
                </c:pt>
                <c:pt idx="561">
                  <c:v>42457</c:v>
                </c:pt>
                <c:pt idx="562">
                  <c:v>42458</c:v>
                </c:pt>
                <c:pt idx="563">
                  <c:v>42459</c:v>
                </c:pt>
                <c:pt idx="564">
                  <c:v>42460</c:v>
                </c:pt>
                <c:pt idx="565">
                  <c:v>42461</c:v>
                </c:pt>
                <c:pt idx="566">
                  <c:v>42464</c:v>
                </c:pt>
                <c:pt idx="567">
                  <c:v>42465</c:v>
                </c:pt>
                <c:pt idx="568">
                  <c:v>42466</c:v>
                </c:pt>
                <c:pt idx="569">
                  <c:v>42467</c:v>
                </c:pt>
                <c:pt idx="570">
                  <c:v>42468</c:v>
                </c:pt>
                <c:pt idx="571">
                  <c:v>42471</c:v>
                </c:pt>
                <c:pt idx="572">
                  <c:v>42472</c:v>
                </c:pt>
                <c:pt idx="573">
                  <c:v>42473</c:v>
                </c:pt>
                <c:pt idx="574">
                  <c:v>42474</c:v>
                </c:pt>
                <c:pt idx="575">
                  <c:v>42475</c:v>
                </c:pt>
                <c:pt idx="576">
                  <c:v>42478</c:v>
                </c:pt>
                <c:pt idx="577">
                  <c:v>42479</c:v>
                </c:pt>
                <c:pt idx="578">
                  <c:v>42480</c:v>
                </c:pt>
                <c:pt idx="579">
                  <c:v>42481</c:v>
                </c:pt>
                <c:pt idx="580">
                  <c:v>42482</c:v>
                </c:pt>
                <c:pt idx="581">
                  <c:v>42485</c:v>
                </c:pt>
                <c:pt idx="582">
                  <c:v>42486</c:v>
                </c:pt>
                <c:pt idx="583">
                  <c:v>42487</c:v>
                </c:pt>
                <c:pt idx="584">
                  <c:v>42488</c:v>
                </c:pt>
                <c:pt idx="585">
                  <c:v>42489</c:v>
                </c:pt>
                <c:pt idx="586">
                  <c:v>42492</c:v>
                </c:pt>
                <c:pt idx="587">
                  <c:v>42493</c:v>
                </c:pt>
                <c:pt idx="588">
                  <c:v>42494</c:v>
                </c:pt>
                <c:pt idx="589">
                  <c:v>42495</c:v>
                </c:pt>
                <c:pt idx="590">
                  <c:v>42496</c:v>
                </c:pt>
                <c:pt idx="591">
                  <c:v>42499</c:v>
                </c:pt>
                <c:pt idx="592">
                  <c:v>42500</c:v>
                </c:pt>
                <c:pt idx="593">
                  <c:v>42501</c:v>
                </c:pt>
                <c:pt idx="594">
                  <c:v>42502</c:v>
                </c:pt>
                <c:pt idx="595">
                  <c:v>42503</c:v>
                </c:pt>
                <c:pt idx="596">
                  <c:v>42506</c:v>
                </c:pt>
                <c:pt idx="597">
                  <c:v>42507</c:v>
                </c:pt>
                <c:pt idx="598">
                  <c:v>42508</c:v>
                </c:pt>
                <c:pt idx="599">
                  <c:v>42509</c:v>
                </c:pt>
                <c:pt idx="600">
                  <c:v>42510</c:v>
                </c:pt>
                <c:pt idx="601">
                  <c:v>42513</c:v>
                </c:pt>
                <c:pt idx="602">
                  <c:v>42514</c:v>
                </c:pt>
                <c:pt idx="603">
                  <c:v>42515</c:v>
                </c:pt>
                <c:pt idx="604">
                  <c:v>42516</c:v>
                </c:pt>
                <c:pt idx="605">
                  <c:v>42517</c:v>
                </c:pt>
                <c:pt idx="606">
                  <c:v>42521</c:v>
                </c:pt>
                <c:pt idx="607">
                  <c:v>42522</c:v>
                </c:pt>
                <c:pt idx="608">
                  <c:v>42523</c:v>
                </c:pt>
                <c:pt idx="609">
                  <c:v>42524</c:v>
                </c:pt>
                <c:pt idx="610">
                  <c:v>42527</c:v>
                </c:pt>
                <c:pt idx="611">
                  <c:v>42528</c:v>
                </c:pt>
                <c:pt idx="612">
                  <c:v>42529</c:v>
                </c:pt>
                <c:pt idx="613">
                  <c:v>42530</c:v>
                </c:pt>
                <c:pt idx="614">
                  <c:v>42531</c:v>
                </c:pt>
                <c:pt idx="615">
                  <c:v>42534</c:v>
                </c:pt>
                <c:pt idx="616">
                  <c:v>42535</c:v>
                </c:pt>
                <c:pt idx="617">
                  <c:v>42536</c:v>
                </c:pt>
                <c:pt idx="618">
                  <c:v>42537</c:v>
                </c:pt>
                <c:pt idx="619">
                  <c:v>42538</c:v>
                </c:pt>
                <c:pt idx="620">
                  <c:v>42541</c:v>
                </c:pt>
                <c:pt idx="621">
                  <c:v>42542</c:v>
                </c:pt>
                <c:pt idx="622">
                  <c:v>42543</c:v>
                </c:pt>
                <c:pt idx="623">
                  <c:v>42544</c:v>
                </c:pt>
                <c:pt idx="624">
                  <c:v>42545</c:v>
                </c:pt>
                <c:pt idx="625">
                  <c:v>42548</c:v>
                </c:pt>
                <c:pt idx="626">
                  <c:v>42549</c:v>
                </c:pt>
                <c:pt idx="627">
                  <c:v>42550</c:v>
                </c:pt>
                <c:pt idx="628">
                  <c:v>42551</c:v>
                </c:pt>
                <c:pt idx="629">
                  <c:v>42552</c:v>
                </c:pt>
                <c:pt idx="630">
                  <c:v>42556</c:v>
                </c:pt>
                <c:pt idx="631">
                  <c:v>42557</c:v>
                </c:pt>
                <c:pt idx="632">
                  <c:v>42558</c:v>
                </c:pt>
                <c:pt idx="633">
                  <c:v>42559</c:v>
                </c:pt>
                <c:pt idx="634">
                  <c:v>42562</c:v>
                </c:pt>
                <c:pt idx="635">
                  <c:v>42563</c:v>
                </c:pt>
                <c:pt idx="636">
                  <c:v>42564</c:v>
                </c:pt>
                <c:pt idx="637">
                  <c:v>42565</c:v>
                </c:pt>
                <c:pt idx="638">
                  <c:v>42566</c:v>
                </c:pt>
                <c:pt idx="639">
                  <c:v>42569</c:v>
                </c:pt>
                <c:pt idx="640">
                  <c:v>42570</c:v>
                </c:pt>
                <c:pt idx="641">
                  <c:v>42571</c:v>
                </c:pt>
                <c:pt idx="642">
                  <c:v>42572</c:v>
                </c:pt>
                <c:pt idx="643">
                  <c:v>42573</c:v>
                </c:pt>
                <c:pt idx="644">
                  <c:v>42576</c:v>
                </c:pt>
                <c:pt idx="645">
                  <c:v>42577</c:v>
                </c:pt>
                <c:pt idx="646">
                  <c:v>42578</c:v>
                </c:pt>
                <c:pt idx="647">
                  <c:v>42579</c:v>
                </c:pt>
                <c:pt idx="648">
                  <c:v>42580</c:v>
                </c:pt>
                <c:pt idx="649">
                  <c:v>42583</c:v>
                </c:pt>
                <c:pt idx="650">
                  <c:v>42584</c:v>
                </c:pt>
                <c:pt idx="651">
                  <c:v>42585</c:v>
                </c:pt>
                <c:pt idx="652">
                  <c:v>42586</c:v>
                </c:pt>
                <c:pt idx="653">
                  <c:v>42587</c:v>
                </c:pt>
                <c:pt idx="654">
                  <c:v>42590</c:v>
                </c:pt>
                <c:pt idx="655">
                  <c:v>42591</c:v>
                </c:pt>
                <c:pt idx="656">
                  <c:v>42592</c:v>
                </c:pt>
                <c:pt idx="657">
                  <c:v>42593</c:v>
                </c:pt>
                <c:pt idx="658">
                  <c:v>42594</c:v>
                </c:pt>
                <c:pt idx="659">
                  <c:v>42597</c:v>
                </c:pt>
                <c:pt idx="660">
                  <c:v>42598</c:v>
                </c:pt>
                <c:pt idx="661">
                  <c:v>42599</c:v>
                </c:pt>
                <c:pt idx="662">
                  <c:v>42600</c:v>
                </c:pt>
                <c:pt idx="663">
                  <c:v>42601</c:v>
                </c:pt>
                <c:pt idx="664">
                  <c:v>42604</c:v>
                </c:pt>
                <c:pt idx="665">
                  <c:v>42605</c:v>
                </c:pt>
                <c:pt idx="666">
                  <c:v>42606</c:v>
                </c:pt>
                <c:pt idx="667">
                  <c:v>42607</c:v>
                </c:pt>
                <c:pt idx="668">
                  <c:v>42608</c:v>
                </c:pt>
                <c:pt idx="669">
                  <c:v>42611</c:v>
                </c:pt>
                <c:pt idx="670">
                  <c:v>42612</c:v>
                </c:pt>
                <c:pt idx="671">
                  <c:v>42613</c:v>
                </c:pt>
                <c:pt idx="672">
                  <c:v>42614</c:v>
                </c:pt>
                <c:pt idx="673">
                  <c:v>42615</c:v>
                </c:pt>
                <c:pt idx="674">
                  <c:v>42619</c:v>
                </c:pt>
                <c:pt idx="675">
                  <c:v>42620</c:v>
                </c:pt>
                <c:pt idx="676">
                  <c:v>42621</c:v>
                </c:pt>
                <c:pt idx="677">
                  <c:v>42622</c:v>
                </c:pt>
                <c:pt idx="678">
                  <c:v>42625</c:v>
                </c:pt>
                <c:pt idx="679">
                  <c:v>42626</c:v>
                </c:pt>
                <c:pt idx="680">
                  <c:v>42627</c:v>
                </c:pt>
                <c:pt idx="681">
                  <c:v>42628</c:v>
                </c:pt>
                <c:pt idx="682">
                  <c:v>42629</c:v>
                </c:pt>
                <c:pt idx="683">
                  <c:v>42632</c:v>
                </c:pt>
                <c:pt idx="684">
                  <c:v>42633</c:v>
                </c:pt>
                <c:pt idx="685">
                  <c:v>42634</c:v>
                </c:pt>
                <c:pt idx="686">
                  <c:v>42635</c:v>
                </c:pt>
                <c:pt idx="687">
                  <c:v>42636</c:v>
                </c:pt>
                <c:pt idx="688">
                  <c:v>42639</c:v>
                </c:pt>
                <c:pt idx="689">
                  <c:v>42640</c:v>
                </c:pt>
                <c:pt idx="690">
                  <c:v>42641</c:v>
                </c:pt>
                <c:pt idx="691">
                  <c:v>42642</c:v>
                </c:pt>
                <c:pt idx="692">
                  <c:v>42643</c:v>
                </c:pt>
                <c:pt idx="693">
                  <c:v>42646</c:v>
                </c:pt>
                <c:pt idx="694">
                  <c:v>42647</c:v>
                </c:pt>
                <c:pt idx="695">
                  <c:v>42648</c:v>
                </c:pt>
                <c:pt idx="696">
                  <c:v>42649</c:v>
                </c:pt>
                <c:pt idx="697">
                  <c:v>42650</c:v>
                </c:pt>
                <c:pt idx="698">
                  <c:v>42654</c:v>
                </c:pt>
                <c:pt idx="699">
                  <c:v>42655</c:v>
                </c:pt>
                <c:pt idx="700">
                  <c:v>42656</c:v>
                </c:pt>
                <c:pt idx="701">
                  <c:v>42657</c:v>
                </c:pt>
                <c:pt idx="702">
                  <c:v>42660</c:v>
                </c:pt>
                <c:pt idx="703">
                  <c:v>42661</c:v>
                </c:pt>
                <c:pt idx="704">
                  <c:v>42662</c:v>
                </c:pt>
                <c:pt idx="705">
                  <c:v>42663</c:v>
                </c:pt>
                <c:pt idx="706">
                  <c:v>42664</c:v>
                </c:pt>
                <c:pt idx="707">
                  <c:v>42667</c:v>
                </c:pt>
                <c:pt idx="708">
                  <c:v>42668</c:v>
                </c:pt>
                <c:pt idx="709">
                  <c:v>42669</c:v>
                </c:pt>
                <c:pt idx="710">
                  <c:v>42670</c:v>
                </c:pt>
                <c:pt idx="711">
                  <c:v>42671</c:v>
                </c:pt>
                <c:pt idx="712">
                  <c:v>42674</c:v>
                </c:pt>
                <c:pt idx="713">
                  <c:v>42675</c:v>
                </c:pt>
                <c:pt idx="714">
                  <c:v>42676</c:v>
                </c:pt>
                <c:pt idx="715">
                  <c:v>42677</c:v>
                </c:pt>
                <c:pt idx="716">
                  <c:v>42678</c:v>
                </c:pt>
                <c:pt idx="717">
                  <c:v>42681</c:v>
                </c:pt>
                <c:pt idx="718">
                  <c:v>42682</c:v>
                </c:pt>
                <c:pt idx="719">
                  <c:v>42683</c:v>
                </c:pt>
                <c:pt idx="720">
                  <c:v>42684</c:v>
                </c:pt>
                <c:pt idx="721">
                  <c:v>42688</c:v>
                </c:pt>
                <c:pt idx="722">
                  <c:v>42689</c:v>
                </c:pt>
                <c:pt idx="723">
                  <c:v>42690</c:v>
                </c:pt>
                <c:pt idx="724">
                  <c:v>42691</c:v>
                </c:pt>
                <c:pt idx="725">
                  <c:v>42692</c:v>
                </c:pt>
                <c:pt idx="726">
                  <c:v>42695</c:v>
                </c:pt>
                <c:pt idx="727">
                  <c:v>42696</c:v>
                </c:pt>
                <c:pt idx="728">
                  <c:v>42697</c:v>
                </c:pt>
                <c:pt idx="729">
                  <c:v>42699</c:v>
                </c:pt>
                <c:pt idx="730">
                  <c:v>42702</c:v>
                </c:pt>
                <c:pt idx="731">
                  <c:v>42703</c:v>
                </c:pt>
                <c:pt idx="732">
                  <c:v>42704</c:v>
                </c:pt>
                <c:pt idx="733">
                  <c:v>42705</c:v>
                </c:pt>
                <c:pt idx="734">
                  <c:v>42706</c:v>
                </c:pt>
                <c:pt idx="735">
                  <c:v>42709</c:v>
                </c:pt>
                <c:pt idx="736">
                  <c:v>42710</c:v>
                </c:pt>
                <c:pt idx="737">
                  <c:v>42711</c:v>
                </c:pt>
                <c:pt idx="738">
                  <c:v>42712</c:v>
                </c:pt>
                <c:pt idx="739">
                  <c:v>42713</c:v>
                </c:pt>
                <c:pt idx="740">
                  <c:v>42716</c:v>
                </c:pt>
                <c:pt idx="741">
                  <c:v>42717</c:v>
                </c:pt>
                <c:pt idx="742">
                  <c:v>42718</c:v>
                </c:pt>
                <c:pt idx="743">
                  <c:v>42719</c:v>
                </c:pt>
                <c:pt idx="744">
                  <c:v>42720</c:v>
                </c:pt>
                <c:pt idx="745">
                  <c:v>42723</c:v>
                </c:pt>
                <c:pt idx="746">
                  <c:v>42724</c:v>
                </c:pt>
                <c:pt idx="747">
                  <c:v>42725</c:v>
                </c:pt>
                <c:pt idx="748">
                  <c:v>42726</c:v>
                </c:pt>
                <c:pt idx="749">
                  <c:v>42727</c:v>
                </c:pt>
                <c:pt idx="750">
                  <c:v>42731</c:v>
                </c:pt>
                <c:pt idx="751">
                  <c:v>42732</c:v>
                </c:pt>
                <c:pt idx="752">
                  <c:v>42733</c:v>
                </c:pt>
                <c:pt idx="753">
                  <c:v>42734</c:v>
                </c:pt>
                <c:pt idx="754">
                  <c:v>42738</c:v>
                </c:pt>
                <c:pt idx="755">
                  <c:v>42739</c:v>
                </c:pt>
                <c:pt idx="756">
                  <c:v>42740</c:v>
                </c:pt>
                <c:pt idx="757">
                  <c:v>42741</c:v>
                </c:pt>
                <c:pt idx="758">
                  <c:v>42744</c:v>
                </c:pt>
                <c:pt idx="759">
                  <c:v>42745</c:v>
                </c:pt>
                <c:pt idx="760">
                  <c:v>42746</c:v>
                </c:pt>
                <c:pt idx="761">
                  <c:v>42747</c:v>
                </c:pt>
                <c:pt idx="762">
                  <c:v>42748</c:v>
                </c:pt>
                <c:pt idx="763">
                  <c:v>42752</c:v>
                </c:pt>
                <c:pt idx="764">
                  <c:v>42753</c:v>
                </c:pt>
                <c:pt idx="765">
                  <c:v>42754</c:v>
                </c:pt>
                <c:pt idx="766">
                  <c:v>42755</c:v>
                </c:pt>
                <c:pt idx="767">
                  <c:v>42758</c:v>
                </c:pt>
                <c:pt idx="768">
                  <c:v>42759</c:v>
                </c:pt>
                <c:pt idx="769">
                  <c:v>42760</c:v>
                </c:pt>
                <c:pt idx="770">
                  <c:v>42761</c:v>
                </c:pt>
                <c:pt idx="771">
                  <c:v>42762</c:v>
                </c:pt>
                <c:pt idx="772">
                  <c:v>42765</c:v>
                </c:pt>
                <c:pt idx="773">
                  <c:v>42766</c:v>
                </c:pt>
                <c:pt idx="774">
                  <c:v>42767</c:v>
                </c:pt>
                <c:pt idx="775">
                  <c:v>42768</c:v>
                </c:pt>
                <c:pt idx="776">
                  <c:v>42769</c:v>
                </c:pt>
                <c:pt idx="777">
                  <c:v>42772</c:v>
                </c:pt>
                <c:pt idx="778">
                  <c:v>42773</c:v>
                </c:pt>
                <c:pt idx="779">
                  <c:v>42774</c:v>
                </c:pt>
                <c:pt idx="780">
                  <c:v>42775</c:v>
                </c:pt>
                <c:pt idx="781">
                  <c:v>42776</c:v>
                </c:pt>
                <c:pt idx="782">
                  <c:v>42779</c:v>
                </c:pt>
                <c:pt idx="783">
                  <c:v>42780</c:v>
                </c:pt>
                <c:pt idx="784">
                  <c:v>42781</c:v>
                </c:pt>
                <c:pt idx="785">
                  <c:v>42782</c:v>
                </c:pt>
                <c:pt idx="786">
                  <c:v>42783</c:v>
                </c:pt>
                <c:pt idx="787">
                  <c:v>42787</c:v>
                </c:pt>
                <c:pt idx="788">
                  <c:v>42788</c:v>
                </c:pt>
                <c:pt idx="789">
                  <c:v>42789</c:v>
                </c:pt>
                <c:pt idx="790">
                  <c:v>42790</c:v>
                </c:pt>
                <c:pt idx="791">
                  <c:v>42793</c:v>
                </c:pt>
                <c:pt idx="792">
                  <c:v>42794</c:v>
                </c:pt>
                <c:pt idx="793">
                  <c:v>42795</c:v>
                </c:pt>
                <c:pt idx="794">
                  <c:v>42796</c:v>
                </c:pt>
                <c:pt idx="795">
                  <c:v>42797</c:v>
                </c:pt>
                <c:pt idx="796">
                  <c:v>42800</c:v>
                </c:pt>
                <c:pt idx="797">
                  <c:v>42801</c:v>
                </c:pt>
                <c:pt idx="798">
                  <c:v>42802</c:v>
                </c:pt>
                <c:pt idx="799">
                  <c:v>42803</c:v>
                </c:pt>
                <c:pt idx="800">
                  <c:v>42804</c:v>
                </c:pt>
                <c:pt idx="801">
                  <c:v>42807</c:v>
                </c:pt>
                <c:pt idx="802">
                  <c:v>42808</c:v>
                </c:pt>
                <c:pt idx="803">
                  <c:v>42809</c:v>
                </c:pt>
                <c:pt idx="804">
                  <c:v>42810</c:v>
                </c:pt>
                <c:pt idx="805">
                  <c:v>42811</c:v>
                </c:pt>
                <c:pt idx="806">
                  <c:v>42814</c:v>
                </c:pt>
                <c:pt idx="807">
                  <c:v>42815</c:v>
                </c:pt>
                <c:pt idx="808">
                  <c:v>42816</c:v>
                </c:pt>
                <c:pt idx="809">
                  <c:v>42817</c:v>
                </c:pt>
                <c:pt idx="810">
                  <c:v>42818</c:v>
                </c:pt>
                <c:pt idx="811">
                  <c:v>42821</c:v>
                </c:pt>
                <c:pt idx="812">
                  <c:v>42822</c:v>
                </c:pt>
                <c:pt idx="813">
                  <c:v>42823</c:v>
                </c:pt>
                <c:pt idx="814">
                  <c:v>42824</c:v>
                </c:pt>
                <c:pt idx="815">
                  <c:v>42825</c:v>
                </c:pt>
                <c:pt idx="816">
                  <c:v>42828</c:v>
                </c:pt>
                <c:pt idx="817">
                  <c:v>42829</c:v>
                </c:pt>
                <c:pt idx="818">
                  <c:v>42830</c:v>
                </c:pt>
                <c:pt idx="819">
                  <c:v>42831</c:v>
                </c:pt>
                <c:pt idx="820">
                  <c:v>42832</c:v>
                </c:pt>
                <c:pt idx="821">
                  <c:v>42835</c:v>
                </c:pt>
                <c:pt idx="822">
                  <c:v>42836</c:v>
                </c:pt>
                <c:pt idx="823">
                  <c:v>42837</c:v>
                </c:pt>
                <c:pt idx="824">
                  <c:v>42838</c:v>
                </c:pt>
                <c:pt idx="825">
                  <c:v>42842</c:v>
                </c:pt>
                <c:pt idx="826">
                  <c:v>42843</c:v>
                </c:pt>
                <c:pt idx="827">
                  <c:v>42844</c:v>
                </c:pt>
                <c:pt idx="828">
                  <c:v>42845</c:v>
                </c:pt>
                <c:pt idx="829">
                  <c:v>42846</c:v>
                </c:pt>
                <c:pt idx="830">
                  <c:v>42849</c:v>
                </c:pt>
                <c:pt idx="831">
                  <c:v>42850</c:v>
                </c:pt>
                <c:pt idx="832">
                  <c:v>42851</c:v>
                </c:pt>
                <c:pt idx="833">
                  <c:v>42852</c:v>
                </c:pt>
                <c:pt idx="834">
                  <c:v>42853</c:v>
                </c:pt>
                <c:pt idx="835">
                  <c:v>42856</c:v>
                </c:pt>
                <c:pt idx="836">
                  <c:v>42857</c:v>
                </c:pt>
                <c:pt idx="837">
                  <c:v>42858</c:v>
                </c:pt>
                <c:pt idx="838">
                  <c:v>42859</c:v>
                </c:pt>
                <c:pt idx="839">
                  <c:v>42860</c:v>
                </c:pt>
                <c:pt idx="840">
                  <c:v>42863</c:v>
                </c:pt>
                <c:pt idx="841">
                  <c:v>42864</c:v>
                </c:pt>
                <c:pt idx="842">
                  <c:v>42865</c:v>
                </c:pt>
                <c:pt idx="843">
                  <c:v>42866</c:v>
                </c:pt>
                <c:pt idx="844">
                  <c:v>42867</c:v>
                </c:pt>
                <c:pt idx="845">
                  <c:v>42870</c:v>
                </c:pt>
                <c:pt idx="846">
                  <c:v>42871</c:v>
                </c:pt>
                <c:pt idx="847">
                  <c:v>42872</c:v>
                </c:pt>
                <c:pt idx="848">
                  <c:v>42873</c:v>
                </c:pt>
                <c:pt idx="849">
                  <c:v>42874</c:v>
                </c:pt>
                <c:pt idx="850">
                  <c:v>42877</c:v>
                </c:pt>
                <c:pt idx="851">
                  <c:v>42878</c:v>
                </c:pt>
                <c:pt idx="852">
                  <c:v>42879</c:v>
                </c:pt>
                <c:pt idx="853">
                  <c:v>42880</c:v>
                </c:pt>
                <c:pt idx="854">
                  <c:v>42881</c:v>
                </c:pt>
                <c:pt idx="855">
                  <c:v>42885</c:v>
                </c:pt>
                <c:pt idx="856">
                  <c:v>42886</c:v>
                </c:pt>
                <c:pt idx="857">
                  <c:v>42887</c:v>
                </c:pt>
                <c:pt idx="858">
                  <c:v>42888</c:v>
                </c:pt>
                <c:pt idx="859">
                  <c:v>42891</c:v>
                </c:pt>
                <c:pt idx="860">
                  <c:v>42892</c:v>
                </c:pt>
                <c:pt idx="861">
                  <c:v>42893</c:v>
                </c:pt>
                <c:pt idx="862">
                  <c:v>42894</c:v>
                </c:pt>
                <c:pt idx="863">
                  <c:v>42895</c:v>
                </c:pt>
                <c:pt idx="864">
                  <c:v>42898</c:v>
                </c:pt>
                <c:pt idx="865">
                  <c:v>42899</c:v>
                </c:pt>
                <c:pt idx="866">
                  <c:v>42900</c:v>
                </c:pt>
                <c:pt idx="867">
                  <c:v>42901</c:v>
                </c:pt>
                <c:pt idx="868">
                  <c:v>42902</c:v>
                </c:pt>
                <c:pt idx="869">
                  <c:v>42905</c:v>
                </c:pt>
                <c:pt idx="870">
                  <c:v>42906</c:v>
                </c:pt>
                <c:pt idx="871">
                  <c:v>42907</c:v>
                </c:pt>
                <c:pt idx="872">
                  <c:v>42908</c:v>
                </c:pt>
                <c:pt idx="873">
                  <c:v>42909</c:v>
                </c:pt>
                <c:pt idx="874">
                  <c:v>42912</c:v>
                </c:pt>
                <c:pt idx="875">
                  <c:v>42913</c:v>
                </c:pt>
                <c:pt idx="876">
                  <c:v>42914</c:v>
                </c:pt>
                <c:pt idx="877">
                  <c:v>42915</c:v>
                </c:pt>
                <c:pt idx="878">
                  <c:v>42916</c:v>
                </c:pt>
                <c:pt idx="879">
                  <c:v>42919</c:v>
                </c:pt>
                <c:pt idx="880">
                  <c:v>42921</c:v>
                </c:pt>
                <c:pt idx="881">
                  <c:v>42922</c:v>
                </c:pt>
                <c:pt idx="882">
                  <c:v>42923</c:v>
                </c:pt>
                <c:pt idx="883">
                  <c:v>42926</c:v>
                </c:pt>
                <c:pt idx="884">
                  <c:v>42927</c:v>
                </c:pt>
                <c:pt idx="885">
                  <c:v>42928</c:v>
                </c:pt>
                <c:pt idx="886">
                  <c:v>42929</c:v>
                </c:pt>
                <c:pt idx="887">
                  <c:v>42930</c:v>
                </c:pt>
                <c:pt idx="888">
                  <c:v>42933</c:v>
                </c:pt>
                <c:pt idx="889">
                  <c:v>42934</c:v>
                </c:pt>
                <c:pt idx="890">
                  <c:v>42935</c:v>
                </c:pt>
                <c:pt idx="891">
                  <c:v>42936</c:v>
                </c:pt>
                <c:pt idx="892">
                  <c:v>42937</c:v>
                </c:pt>
                <c:pt idx="893">
                  <c:v>42940</c:v>
                </c:pt>
                <c:pt idx="894">
                  <c:v>42941</c:v>
                </c:pt>
                <c:pt idx="895">
                  <c:v>42942</c:v>
                </c:pt>
                <c:pt idx="896">
                  <c:v>42943</c:v>
                </c:pt>
                <c:pt idx="897">
                  <c:v>42944</c:v>
                </c:pt>
                <c:pt idx="898">
                  <c:v>42947</c:v>
                </c:pt>
                <c:pt idx="899">
                  <c:v>42948</c:v>
                </c:pt>
                <c:pt idx="900">
                  <c:v>42949</c:v>
                </c:pt>
                <c:pt idx="901">
                  <c:v>42950</c:v>
                </c:pt>
                <c:pt idx="902">
                  <c:v>42951</c:v>
                </c:pt>
                <c:pt idx="903">
                  <c:v>42954</c:v>
                </c:pt>
                <c:pt idx="904">
                  <c:v>42955</c:v>
                </c:pt>
                <c:pt idx="905">
                  <c:v>42956</c:v>
                </c:pt>
                <c:pt idx="906">
                  <c:v>42957</c:v>
                </c:pt>
                <c:pt idx="907">
                  <c:v>42958</c:v>
                </c:pt>
                <c:pt idx="908">
                  <c:v>42961</c:v>
                </c:pt>
                <c:pt idx="909">
                  <c:v>42962</c:v>
                </c:pt>
                <c:pt idx="910">
                  <c:v>42963</c:v>
                </c:pt>
                <c:pt idx="911">
                  <c:v>42964</c:v>
                </c:pt>
                <c:pt idx="912">
                  <c:v>42965</c:v>
                </c:pt>
                <c:pt idx="913">
                  <c:v>42968</c:v>
                </c:pt>
                <c:pt idx="914">
                  <c:v>42969</c:v>
                </c:pt>
                <c:pt idx="915">
                  <c:v>42970</c:v>
                </c:pt>
                <c:pt idx="916">
                  <c:v>42971</c:v>
                </c:pt>
                <c:pt idx="917">
                  <c:v>42972</c:v>
                </c:pt>
                <c:pt idx="918">
                  <c:v>42975</c:v>
                </c:pt>
                <c:pt idx="919">
                  <c:v>42976</c:v>
                </c:pt>
                <c:pt idx="920">
                  <c:v>42977</c:v>
                </c:pt>
                <c:pt idx="921">
                  <c:v>42978</c:v>
                </c:pt>
                <c:pt idx="922">
                  <c:v>42979</c:v>
                </c:pt>
                <c:pt idx="923">
                  <c:v>42983</c:v>
                </c:pt>
                <c:pt idx="924">
                  <c:v>42984</c:v>
                </c:pt>
                <c:pt idx="925">
                  <c:v>42985</c:v>
                </c:pt>
                <c:pt idx="926">
                  <c:v>42986</c:v>
                </c:pt>
                <c:pt idx="927">
                  <c:v>42989</c:v>
                </c:pt>
                <c:pt idx="928">
                  <c:v>42990</c:v>
                </c:pt>
                <c:pt idx="929">
                  <c:v>42991</c:v>
                </c:pt>
                <c:pt idx="930">
                  <c:v>42992</c:v>
                </c:pt>
                <c:pt idx="931">
                  <c:v>42993</c:v>
                </c:pt>
                <c:pt idx="932">
                  <c:v>42996</c:v>
                </c:pt>
                <c:pt idx="933">
                  <c:v>42997</c:v>
                </c:pt>
                <c:pt idx="934">
                  <c:v>42998</c:v>
                </c:pt>
                <c:pt idx="935">
                  <c:v>42999</c:v>
                </c:pt>
                <c:pt idx="936">
                  <c:v>43000</c:v>
                </c:pt>
                <c:pt idx="937">
                  <c:v>43003</c:v>
                </c:pt>
                <c:pt idx="938">
                  <c:v>43004</c:v>
                </c:pt>
                <c:pt idx="939">
                  <c:v>43005</c:v>
                </c:pt>
                <c:pt idx="940">
                  <c:v>43006</c:v>
                </c:pt>
                <c:pt idx="941">
                  <c:v>43007</c:v>
                </c:pt>
                <c:pt idx="942">
                  <c:v>43010</c:v>
                </c:pt>
                <c:pt idx="943">
                  <c:v>43011</c:v>
                </c:pt>
                <c:pt idx="944">
                  <c:v>43012</c:v>
                </c:pt>
                <c:pt idx="945">
                  <c:v>43013</c:v>
                </c:pt>
                <c:pt idx="946">
                  <c:v>43014</c:v>
                </c:pt>
                <c:pt idx="947">
                  <c:v>43017</c:v>
                </c:pt>
                <c:pt idx="948">
                  <c:v>43018</c:v>
                </c:pt>
                <c:pt idx="949">
                  <c:v>43019</c:v>
                </c:pt>
                <c:pt idx="950">
                  <c:v>43020</c:v>
                </c:pt>
                <c:pt idx="951">
                  <c:v>43021</c:v>
                </c:pt>
                <c:pt idx="952">
                  <c:v>43024</c:v>
                </c:pt>
                <c:pt idx="953">
                  <c:v>43025</c:v>
                </c:pt>
                <c:pt idx="954">
                  <c:v>43026</c:v>
                </c:pt>
                <c:pt idx="955">
                  <c:v>43027</c:v>
                </c:pt>
                <c:pt idx="956">
                  <c:v>43028</c:v>
                </c:pt>
                <c:pt idx="957">
                  <c:v>43031</c:v>
                </c:pt>
                <c:pt idx="958">
                  <c:v>43032</c:v>
                </c:pt>
                <c:pt idx="959">
                  <c:v>43033</c:v>
                </c:pt>
                <c:pt idx="960">
                  <c:v>43034</c:v>
                </c:pt>
                <c:pt idx="961">
                  <c:v>43035</c:v>
                </c:pt>
                <c:pt idx="962">
                  <c:v>43038</c:v>
                </c:pt>
                <c:pt idx="963">
                  <c:v>43039</c:v>
                </c:pt>
                <c:pt idx="964">
                  <c:v>43040</c:v>
                </c:pt>
                <c:pt idx="965">
                  <c:v>43041</c:v>
                </c:pt>
                <c:pt idx="966">
                  <c:v>43042</c:v>
                </c:pt>
                <c:pt idx="967">
                  <c:v>43045</c:v>
                </c:pt>
                <c:pt idx="968">
                  <c:v>43046</c:v>
                </c:pt>
                <c:pt idx="969">
                  <c:v>43047</c:v>
                </c:pt>
                <c:pt idx="970">
                  <c:v>43048</c:v>
                </c:pt>
                <c:pt idx="971">
                  <c:v>43049</c:v>
                </c:pt>
                <c:pt idx="972">
                  <c:v>43052</c:v>
                </c:pt>
                <c:pt idx="973">
                  <c:v>43053</c:v>
                </c:pt>
                <c:pt idx="974">
                  <c:v>43054</c:v>
                </c:pt>
                <c:pt idx="975">
                  <c:v>43055</c:v>
                </c:pt>
                <c:pt idx="976">
                  <c:v>43056</c:v>
                </c:pt>
                <c:pt idx="977">
                  <c:v>43059</c:v>
                </c:pt>
                <c:pt idx="978">
                  <c:v>43060</c:v>
                </c:pt>
                <c:pt idx="979">
                  <c:v>43061</c:v>
                </c:pt>
                <c:pt idx="980">
                  <c:v>43063</c:v>
                </c:pt>
                <c:pt idx="981">
                  <c:v>43066</c:v>
                </c:pt>
                <c:pt idx="982">
                  <c:v>43067</c:v>
                </c:pt>
                <c:pt idx="983">
                  <c:v>43068</c:v>
                </c:pt>
                <c:pt idx="984">
                  <c:v>43069</c:v>
                </c:pt>
                <c:pt idx="985">
                  <c:v>43070</c:v>
                </c:pt>
                <c:pt idx="986">
                  <c:v>43073</c:v>
                </c:pt>
                <c:pt idx="987">
                  <c:v>43074</c:v>
                </c:pt>
                <c:pt idx="988">
                  <c:v>43075</c:v>
                </c:pt>
                <c:pt idx="989">
                  <c:v>43076</c:v>
                </c:pt>
                <c:pt idx="990">
                  <c:v>43077</c:v>
                </c:pt>
                <c:pt idx="991">
                  <c:v>43080</c:v>
                </c:pt>
                <c:pt idx="992">
                  <c:v>43081</c:v>
                </c:pt>
                <c:pt idx="993">
                  <c:v>43082</c:v>
                </c:pt>
                <c:pt idx="994">
                  <c:v>43083</c:v>
                </c:pt>
                <c:pt idx="995">
                  <c:v>43084</c:v>
                </c:pt>
                <c:pt idx="996">
                  <c:v>43087</c:v>
                </c:pt>
                <c:pt idx="997">
                  <c:v>43088</c:v>
                </c:pt>
                <c:pt idx="998">
                  <c:v>43089</c:v>
                </c:pt>
                <c:pt idx="999">
                  <c:v>43090</c:v>
                </c:pt>
                <c:pt idx="1000">
                  <c:v>43091</c:v>
                </c:pt>
                <c:pt idx="1001">
                  <c:v>43095</c:v>
                </c:pt>
                <c:pt idx="1002">
                  <c:v>43096</c:v>
                </c:pt>
                <c:pt idx="1003">
                  <c:v>43097</c:v>
                </c:pt>
                <c:pt idx="1004">
                  <c:v>43098</c:v>
                </c:pt>
                <c:pt idx="1005">
                  <c:v>43102</c:v>
                </c:pt>
                <c:pt idx="1006">
                  <c:v>43103</c:v>
                </c:pt>
                <c:pt idx="1007">
                  <c:v>43104</c:v>
                </c:pt>
                <c:pt idx="1008">
                  <c:v>43105</c:v>
                </c:pt>
                <c:pt idx="1009">
                  <c:v>43108</c:v>
                </c:pt>
                <c:pt idx="1010">
                  <c:v>43109</c:v>
                </c:pt>
                <c:pt idx="1011">
                  <c:v>43110</c:v>
                </c:pt>
                <c:pt idx="1012">
                  <c:v>43111</c:v>
                </c:pt>
                <c:pt idx="1013">
                  <c:v>43112</c:v>
                </c:pt>
                <c:pt idx="1014">
                  <c:v>43116</c:v>
                </c:pt>
                <c:pt idx="1015">
                  <c:v>43117</c:v>
                </c:pt>
                <c:pt idx="1016">
                  <c:v>43118</c:v>
                </c:pt>
                <c:pt idx="1017">
                  <c:v>43119</c:v>
                </c:pt>
                <c:pt idx="1018">
                  <c:v>43122</c:v>
                </c:pt>
                <c:pt idx="1019">
                  <c:v>43123</c:v>
                </c:pt>
                <c:pt idx="1020">
                  <c:v>43124</c:v>
                </c:pt>
                <c:pt idx="1021">
                  <c:v>43125</c:v>
                </c:pt>
                <c:pt idx="1022">
                  <c:v>43126</c:v>
                </c:pt>
                <c:pt idx="1023">
                  <c:v>43129</c:v>
                </c:pt>
                <c:pt idx="1024">
                  <c:v>43130</c:v>
                </c:pt>
                <c:pt idx="1025">
                  <c:v>43131</c:v>
                </c:pt>
                <c:pt idx="1026">
                  <c:v>43132</c:v>
                </c:pt>
                <c:pt idx="1027">
                  <c:v>43133</c:v>
                </c:pt>
                <c:pt idx="1028">
                  <c:v>43136</c:v>
                </c:pt>
                <c:pt idx="1029">
                  <c:v>43137</c:v>
                </c:pt>
                <c:pt idx="1030">
                  <c:v>43138</c:v>
                </c:pt>
                <c:pt idx="1031">
                  <c:v>43139</c:v>
                </c:pt>
                <c:pt idx="1032">
                  <c:v>43140</c:v>
                </c:pt>
                <c:pt idx="1033">
                  <c:v>43143</c:v>
                </c:pt>
                <c:pt idx="1034">
                  <c:v>43144</c:v>
                </c:pt>
                <c:pt idx="1035">
                  <c:v>43145</c:v>
                </c:pt>
                <c:pt idx="1036">
                  <c:v>43146</c:v>
                </c:pt>
                <c:pt idx="1037">
                  <c:v>43147</c:v>
                </c:pt>
                <c:pt idx="1038">
                  <c:v>43151</c:v>
                </c:pt>
                <c:pt idx="1039">
                  <c:v>43152</c:v>
                </c:pt>
                <c:pt idx="1040">
                  <c:v>43153</c:v>
                </c:pt>
                <c:pt idx="1041">
                  <c:v>43154</c:v>
                </c:pt>
                <c:pt idx="1042">
                  <c:v>43157</c:v>
                </c:pt>
                <c:pt idx="1043">
                  <c:v>43158</c:v>
                </c:pt>
                <c:pt idx="1044">
                  <c:v>43159</c:v>
                </c:pt>
                <c:pt idx="1045">
                  <c:v>43160</c:v>
                </c:pt>
                <c:pt idx="1046">
                  <c:v>43161</c:v>
                </c:pt>
                <c:pt idx="1047">
                  <c:v>43164</c:v>
                </c:pt>
                <c:pt idx="1048">
                  <c:v>43165</c:v>
                </c:pt>
                <c:pt idx="1049">
                  <c:v>43166</c:v>
                </c:pt>
                <c:pt idx="1050">
                  <c:v>43167</c:v>
                </c:pt>
                <c:pt idx="1051">
                  <c:v>43168</c:v>
                </c:pt>
                <c:pt idx="1052">
                  <c:v>43171</c:v>
                </c:pt>
                <c:pt idx="1053">
                  <c:v>43172</c:v>
                </c:pt>
                <c:pt idx="1054">
                  <c:v>43173</c:v>
                </c:pt>
                <c:pt idx="1055">
                  <c:v>43174</c:v>
                </c:pt>
                <c:pt idx="1056">
                  <c:v>43175</c:v>
                </c:pt>
                <c:pt idx="1057">
                  <c:v>43178</c:v>
                </c:pt>
                <c:pt idx="1058">
                  <c:v>43179</c:v>
                </c:pt>
                <c:pt idx="1059">
                  <c:v>43180</c:v>
                </c:pt>
                <c:pt idx="1060">
                  <c:v>43181</c:v>
                </c:pt>
                <c:pt idx="1061">
                  <c:v>43182</c:v>
                </c:pt>
                <c:pt idx="1062">
                  <c:v>43185</c:v>
                </c:pt>
                <c:pt idx="1063">
                  <c:v>43186</c:v>
                </c:pt>
                <c:pt idx="1064">
                  <c:v>43187</c:v>
                </c:pt>
                <c:pt idx="1065">
                  <c:v>43188</c:v>
                </c:pt>
                <c:pt idx="1066">
                  <c:v>43192</c:v>
                </c:pt>
                <c:pt idx="1067">
                  <c:v>43193</c:v>
                </c:pt>
                <c:pt idx="1068">
                  <c:v>43194</c:v>
                </c:pt>
                <c:pt idx="1069">
                  <c:v>43195</c:v>
                </c:pt>
                <c:pt idx="1070">
                  <c:v>43196</c:v>
                </c:pt>
                <c:pt idx="1071">
                  <c:v>43199</c:v>
                </c:pt>
                <c:pt idx="1072">
                  <c:v>43200</c:v>
                </c:pt>
                <c:pt idx="1073">
                  <c:v>43201</c:v>
                </c:pt>
                <c:pt idx="1074">
                  <c:v>43202</c:v>
                </c:pt>
                <c:pt idx="1075">
                  <c:v>43203</c:v>
                </c:pt>
                <c:pt idx="1076">
                  <c:v>43206</c:v>
                </c:pt>
                <c:pt idx="1077">
                  <c:v>43207</c:v>
                </c:pt>
                <c:pt idx="1078">
                  <c:v>43208</c:v>
                </c:pt>
                <c:pt idx="1079">
                  <c:v>43209</c:v>
                </c:pt>
                <c:pt idx="1080">
                  <c:v>43210</c:v>
                </c:pt>
                <c:pt idx="1081">
                  <c:v>43213</c:v>
                </c:pt>
                <c:pt idx="1082">
                  <c:v>43214</c:v>
                </c:pt>
                <c:pt idx="1083">
                  <c:v>43215</c:v>
                </c:pt>
                <c:pt idx="1084">
                  <c:v>43216</c:v>
                </c:pt>
                <c:pt idx="1085">
                  <c:v>43217</c:v>
                </c:pt>
                <c:pt idx="1086">
                  <c:v>43220</c:v>
                </c:pt>
                <c:pt idx="1087">
                  <c:v>43221</c:v>
                </c:pt>
                <c:pt idx="1088">
                  <c:v>43222</c:v>
                </c:pt>
                <c:pt idx="1089">
                  <c:v>43223</c:v>
                </c:pt>
                <c:pt idx="1090">
                  <c:v>43224</c:v>
                </c:pt>
                <c:pt idx="1091">
                  <c:v>43227</c:v>
                </c:pt>
                <c:pt idx="1092">
                  <c:v>43228</c:v>
                </c:pt>
                <c:pt idx="1093">
                  <c:v>43229</c:v>
                </c:pt>
                <c:pt idx="1094">
                  <c:v>43230</c:v>
                </c:pt>
                <c:pt idx="1095">
                  <c:v>43231</c:v>
                </c:pt>
                <c:pt idx="1096">
                  <c:v>43234</c:v>
                </c:pt>
                <c:pt idx="1097">
                  <c:v>43235</c:v>
                </c:pt>
                <c:pt idx="1098">
                  <c:v>43236</c:v>
                </c:pt>
                <c:pt idx="1099">
                  <c:v>43237</c:v>
                </c:pt>
                <c:pt idx="1100">
                  <c:v>43238</c:v>
                </c:pt>
                <c:pt idx="1101">
                  <c:v>43241</c:v>
                </c:pt>
                <c:pt idx="1102">
                  <c:v>43242</c:v>
                </c:pt>
                <c:pt idx="1103">
                  <c:v>43243</c:v>
                </c:pt>
                <c:pt idx="1104">
                  <c:v>43244</c:v>
                </c:pt>
                <c:pt idx="1105">
                  <c:v>43245</c:v>
                </c:pt>
                <c:pt idx="1106">
                  <c:v>43249</c:v>
                </c:pt>
                <c:pt idx="1107">
                  <c:v>43250</c:v>
                </c:pt>
                <c:pt idx="1108">
                  <c:v>43251</c:v>
                </c:pt>
                <c:pt idx="1109">
                  <c:v>43252</c:v>
                </c:pt>
                <c:pt idx="1110">
                  <c:v>43255</c:v>
                </c:pt>
                <c:pt idx="1111">
                  <c:v>43256</c:v>
                </c:pt>
                <c:pt idx="1112">
                  <c:v>43257</c:v>
                </c:pt>
                <c:pt idx="1113">
                  <c:v>43258</c:v>
                </c:pt>
                <c:pt idx="1114">
                  <c:v>43259</c:v>
                </c:pt>
                <c:pt idx="1115">
                  <c:v>43262</c:v>
                </c:pt>
                <c:pt idx="1116">
                  <c:v>43263</c:v>
                </c:pt>
                <c:pt idx="1117">
                  <c:v>43264</c:v>
                </c:pt>
                <c:pt idx="1118">
                  <c:v>43265</c:v>
                </c:pt>
                <c:pt idx="1119">
                  <c:v>43266</c:v>
                </c:pt>
                <c:pt idx="1120">
                  <c:v>43269</c:v>
                </c:pt>
                <c:pt idx="1121">
                  <c:v>43270</c:v>
                </c:pt>
                <c:pt idx="1122">
                  <c:v>43271</c:v>
                </c:pt>
                <c:pt idx="1123">
                  <c:v>43272</c:v>
                </c:pt>
                <c:pt idx="1124">
                  <c:v>43273</c:v>
                </c:pt>
                <c:pt idx="1125">
                  <c:v>43276</c:v>
                </c:pt>
                <c:pt idx="1126">
                  <c:v>43277</c:v>
                </c:pt>
                <c:pt idx="1127">
                  <c:v>43278</c:v>
                </c:pt>
                <c:pt idx="1128">
                  <c:v>43279</c:v>
                </c:pt>
                <c:pt idx="1129">
                  <c:v>43280</c:v>
                </c:pt>
                <c:pt idx="1130">
                  <c:v>43283</c:v>
                </c:pt>
                <c:pt idx="1131">
                  <c:v>43284</c:v>
                </c:pt>
                <c:pt idx="1132">
                  <c:v>43286</c:v>
                </c:pt>
                <c:pt idx="1133">
                  <c:v>43287</c:v>
                </c:pt>
                <c:pt idx="1134">
                  <c:v>43290</c:v>
                </c:pt>
                <c:pt idx="1135">
                  <c:v>43291</c:v>
                </c:pt>
                <c:pt idx="1136">
                  <c:v>43292</c:v>
                </c:pt>
                <c:pt idx="1137">
                  <c:v>43293</c:v>
                </c:pt>
                <c:pt idx="1138">
                  <c:v>43294</c:v>
                </c:pt>
                <c:pt idx="1139">
                  <c:v>43297</c:v>
                </c:pt>
                <c:pt idx="1140">
                  <c:v>43298</c:v>
                </c:pt>
                <c:pt idx="1141">
                  <c:v>43299</c:v>
                </c:pt>
                <c:pt idx="1142">
                  <c:v>43300</c:v>
                </c:pt>
                <c:pt idx="1143">
                  <c:v>43301</c:v>
                </c:pt>
                <c:pt idx="1144">
                  <c:v>43304</c:v>
                </c:pt>
                <c:pt idx="1145">
                  <c:v>43305</c:v>
                </c:pt>
                <c:pt idx="1146">
                  <c:v>43306</c:v>
                </c:pt>
                <c:pt idx="1147">
                  <c:v>43307</c:v>
                </c:pt>
                <c:pt idx="1148">
                  <c:v>43308</c:v>
                </c:pt>
                <c:pt idx="1149">
                  <c:v>43311</c:v>
                </c:pt>
                <c:pt idx="1150">
                  <c:v>43312</c:v>
                </c:pt>
                <c:pt idx="1151">
                  <c:v>43313</c:v>
                </c:pt>
                <c:pt idx="1152">
                  <c:v>43314</c:v>
                </c:pt>
                <c:pt idx="1153">
                  <c:v>43315</c:v>
                </c:pt>
                <c:pt idx="1154">
                  <c:v>43318</c:v>
                </c:pt>
                <c:pt idx="1155">
                  <c:v>43319</c:v>
                </c:pt>
                <c:pt idx="1156">
                  <c:v>43320</c:v>
                </c:pt>
                <c:pt idx="1157">
                  <c:v>43321</c:v>
                </c:pt>
                <c:pt idx="1158">
                  <c:v>43322</c:v>
                </c:pt>
                <c:pt idx="1159">
                  <c:v>43325</c:v>
                </c:pt>
                <c:pt idx="1160">
                  <c:v>43326</c:v>
                </c:pt>
                <c:pt idx="1161">
                  <c:v>43327</c:v>
                </c:pt>
                <c:pt idx="1162">
                  <c:v>43328</c:v>
                </c:pt>
                <c:pt idx="1163">
                  <c:v>43329</c:v>
                </c:pt>
                <c:pt idx="1164">
                  <c:v>43332</c:v>
                </c:pt>
                <c:pt idx="1165">
                  <c:v>43333</c:v>
                </c:pt>
                <c:pt idx="1166">
                  <c:v>43334</c:v>
                </c:pt>
                <c:pt idx="1167">
                  <c:v>43335</c:v>
                </c:pt>
                <c:pt idx="1168">
                  <c:v>43336</c:v>
                </c:pt>
                <c:pt idx="1169">
                  <c:v>43339</c:v>
                </c:pt>
                <c:pt idx="1170">
                  <c:v>43340</c:v>
                </c:pt>
                <c:pt idx="1171">
                  <c:v>43341</c:v>
                </c:pt>
                <c:pt idx="1172">
                  <c:v>43342</c:v>
                </c:pt>
                <c:pt idx="1173">
                  <c:v>43343</c:v>
                </c:pt>
                <c:pt idx="1174">
                  <c:v>43347</c:v>
                </c:pt>
                <c:pt idx="1175">
                  <c:v>43348</c:v>
                </c:pt>
                <c:pt idx="1176">
                  <c:v>43349</c:v>
                </c:pt>
                <c:pt idx="1177">
                  <c:v>43350</c:v>
                </c:pt>
                <c:pt idx="1178">
                  <c:v>43353</c:v>
                </c:pt>
                <c:pt idx="1179">
                  <c:v>43354</c:v>
                </c:pt>
                <c:pt idx="1180">
                  <c:v>43355</c:v>
                </c:pt>
                <c:pt idx="1181">
                  <c:v>43356</c:v>
                </c:pt>
                <c:pt idx="1182">
                  <c:v>43357</c:v>
                </c:pt>
                <c:pt idx="1183">
                  <c:v>43360</c:v>
                </c:pt>
                <c:pt idx="1184">
                  <c:v>43361</c:v>
                </c:pt>
                <c:pt idx="1185">
                  <c:v>43362</c:v>
                </c:pt>
                <c:pt idx="1186">
                  <c:v>43363</c:v>
                </c:pt>
                <c:pt idx="1187">
                  <c:v>43364</c:v>
                </c:pt>
                <c:pt idx="1188">
                  <c:v>43367</c:v>
                </c:pt>
                <c:pt idx="1189">
                  <c:v>43368</c:v>
                </c:pt>
                <c:pt idx="1190">
                  <c:v>43369</c:v>
                </c:pt>
                <c:pt idx="1191">
                  <c:v>43370</c:v>
                </c:pt>
                <c:pt idx="1192">
                  <c:v>43371</c:v>
                </c:pt>
                <c:pt idx="1193">
                  <c:v>43374</c:v>
                </c:pt>
                <c:pt idx="1194">
                  <c:v>43375</c:v>
                </c:pt>
                <c:pt idx="1195">
                  <c:v>43376</c:v>
                </c:pt>
                <c:pt idx="1196">
                  <c:v>43377</c:v>
                </c:pt>
                <c:pt idx="1197">
                  <c:v>43378</c:v>
                </c:pt>
                <c:pt idx="1198">
                  <c:v>43381</c:v>
                </c:pt>
                <c:pt idx="1199">
                  <c:v>43382</c:v>
                </c:pt>
                <c:pt idx="1200">
                  <c:v>43383</c:v>
                </c:pt>
                <c:pt idx="1201">
                  <c:v>43384</c:v>
                </c:pt>
                <c:pt idx="1202">
                  <c:v>43385</c:v>
                </c:pt>
                <c:pt idx="1203">
                  <c:v>43388</c:v>
                </c:pt>
                <c:pt idx="1204">
                  <c:v>43389</c:v>
                </c:pt>
                <c:pt idx="1205">
                  <c:v>43390</c:v>
                </c:pt>
                <c:pt idx="1206">
                  <c:v>43391</c:v>
                </c:pt>
                <c:pt idx="1207">
                  <c:v>43392</c:v>
                </c:pt>
                <c:pt idx="1208">
                  <c:v>43395</c:v>
                </c:pt>
                <c:pt idx="1209">
                  <c:v>43396</c:v>
                </c:pt>
                <c:pt idx="1210">
                  <c:v>43397</c:v>
                </c:pt>
                <c:pt idx="1211">
                  <c:v>43398</c:v>
                </c:pt>
                <c:pt idx="1212">
                  <c:v>43399</c:v>
                </c:pt>
                <c:pt idx="1213">
                  <c:v>43402</c:v>
                </c:pt>
                <c:pt idx="1214">
                  <c:v>43403</c:v>
                </c:pt>
                <c:pt idx="1215">
                  <c:v>43404</c:v>
                </c:pt>
                <c:pt idx="1216">
                  <c:v>43405</c:v>
                </c:pt>
                <c:pt idx="1217">
                  <c:v>43406</c:v>
                </c:pt>
                <c:pt idx="1218">
                  <c:v>43409</c:v>
                </c:pt>
                <c:pt idx="1219">
                  <c:v>43410</c:v>
                </c:pt>
                <c:pt idx="1220">
                  <c:v>43411</c:v>
                </c:pt>
                <c:pt idx="1221">
                  <c:v>43412</c:v>
                </c:pt>
                <c:pt idx="1222">
                  <c:v>43413</c:v>
                </c:pt>
                <c:pt idx="1223">
                  <c:v>43416</c:v>
                </c:pt>
                <c:pt idx="1224">
                  <c:v>43417</c:v>
                </c:pt>
                <c:pt idx="1225">
                  <c:v>43418</c:v>
                </c:pt>
                <c:pt idx="1226">
                  <c:v>43419</c:v>
                </c:pt>
                <c:pt idx="1227">
                  <c:v>43420</c:v>
                </c:pt>
                <c:pt idx="1228">
                  <c:v>43423</c:v>
                </c:pt>
                <c:pt idx="1229">
                  <c:v>43424</c:v>
                </c:pt>
                <c:pt idx="1230">
                  <c:v>43425</c:v>
                </c:pt>
                <c:pt idx="1231">
                  <c:v>43427</c:v>
                </c:pt>
                <c:pt idx="1232">
                  <c:v>43430</c:v>
                </c:pt>
                <c:pt idx="1233">
                  <c:v>43431</c:v>
                </c:pt>
                <c:pt idx="1234">
                  <c:v>43432</c:v>
                </c:pt>
                <c:pt idx="1235">
                  <c:v>43433</c:v>
                </c:pt>
                <c:pt idx="1236">
                  <c:v>43434</c:v>
                </c:pt>
                <c:pt idx="1237">
                  <c:v>43437</c:v>
                </c:pt>
                <c:pt idx="1238">
                  <c:v>43438</c:v>
                </c:pt>
                <c:pt idx="1239">
                  <c:v>43440</c:v>
                </c:pt>
                <c:pt idx="1240">
                  <c:v>43441</c:v>
                </c:pt>
                <c:pt idx="1241">
                  <c:v>43444</c:v>
                </c:pt>
                <c:pt idx="1242">
                  <c:v>43445</c:v>
                </c:pt>
                <c:pt idx="1243">
                  <c:v>43446</c:v>
                </c:pt>
                <c:pt idx="1244">
                  <c:v>43447</c:v>
                </c:pt>
                <c:pt idx="1245">
                  <c:v>43448</c:v>
                </c:pt>
                <c:pt idx="1246">
                  <c:v>43451</c:v>
                </c:pt>
                <c:pt idx="1247">
                  <c:v>43452</c:v>
                </c:pt>
                <c:pt idx="1248">
                  <c:v>43453</c:v>
                </c:pt>
                <c:pt idx="1249">
                  <c:v>43454</c:v>
                </c:pt>
                <c:pt idx="1250">
                  <c:v>43455</c:v>
                </c:pt>
                <c:pt idx="1251">
                  <c:v>43458</c:v>
                </c:pt>
                <c:pt idx="1252">
                  <c:v>43460</c:v>
                </c:pt>
                <c:pt idx="1253">
                  <c:v>43461</c:v>
                </c:pt>
                <c:pt idx="1254">
                  <c:v>43462</c:v>
                </c:pt>
                <c:pt idx="1255">
                  <c:v>43465</c:v>
                </c:pt>
                <c:pt idx="1256">
                  <c:v>43467</c:v>
                </c:pt>
                <c:pt idx="1257">
                  <c:v>43468</c:v>
                </c:pt>
                <c:pt idx="1258">
                  <c:v>43469</c:v>
                </c:pt>
                <c:pt idx="1259">
                  <c:v>43472</c:v>
                </c:pt>
                <c:pt idx="1260">
                  <c:v>43473</c:v>
                </c:pt>
                <c:pt idx="1261">
                  <c:v>43474</c:v>
                </c:pt>
                <c:pt idx="1262">
                  <c:v>43475</c:v>
                </c:pt>
                <c:pt idx="1263">
                  <c:v>43476</c:v>
                </c:pt>
                <c:pt idx="1264">
                  <c:v>43479</c:v>
                </c:pt>
                <c:pt idx="1265">
                  <c:v>43480</c:v>
                </c:pt>
                <c:pt idx="1266">
                  <c:v>43481</c:v>
                </c:pt>
                <c:pt idx="1267">
                  <c:v>43482</c:v>
                </c:pt>
                <c:pt idx="1268">
                  <c:v>43483</c:v>
                </c:pt>
                <c:pt idx="1269">
                  <c:v>43487</c:v>
                </c:pt>
                <c:pt idx="1270">
                  <c:v>43488</c:v>
                </c:pt>
                <c:pt idx="1271">
                  <c:v>43489</c:v>
                </c:pt>
                <c:pt idx="1272">
                  <c:v>43490</c:v>
                </c:pt>
                <c:pt idx="1273">
                  <c:v>43493</c:v>
                </c:pt>
                <c:pt idx="1274">
                  <c:v>43494</c:v>
                </c:pt>
                <c:pt idx="1275">
                  <c:v>43495</c:v>
                </c:pt>
                <c:pt idx="1276">
                  <c:v>43496</c:v>
                </c:pt>
                <c:pt idx="1277">
                  <c:v>43497</c:v>
                </c:pt>
                <c:pt idx="1278">
                  <c:v>43500</c:v>
                </c:pt>
                <c:pt idx="1279">
                  <c:v>43501</c:v>
                </c:pt>
                <c:pt idx="1280">
                  <c:v>43502</c:v>
                </c:pt>
                <c:pt idx="1281">
                  <c:v>43503</c:v>
                </c:pt>
                <c:pt idx="1282">
                  <c:v>43504</c:v>
                </c:pt>
                <c:pt idx="1283">
                  <c:v>43507</c:v>
                </c:pt>
                <c:pt idx="1284">
                  <c:v>43508</c:v>
                </c:pt>
                <c:pt idx="1285">
                  <c:v>43509</c:v>
                </c:pt>
                <c:pt idx="1286">
                  <c:v>43510</c:v>
                </c:pt>
                <c:pt idx="1287">
                  <c:v>43511</c:v>
                </c:pt>
                <c:pt idx="1288">
                  <c:v>43515</c:v>
                </c:pt>
                <c:pt idx="1289">
                  <c:v>43516</c:v>
                </c:pt>
                <c:pt idx="1290">
                  <c:v>43517</c:v>
                </c:pt>
                <c:pt idx="1291">
                  <c:v>43518</c:v>
                </c:pt>
                <c:pt idx="1292">
                  <c:v>43521</c:v>
                </c:pt>
                <c:pt idx="1293">
                  <c:v>43522</c:v>
                </c:pt>
                <c:pt idx="1294">
                  <c:v>43523</c:v>
                </c:pt>
                <c:pt idx="1295">
                  <c:v>43524</c:v>
                </c:pt>
                <c:pt idx="1296">
                  <c:v>43525</c:v>
                </c:pt>
                <c:pt idx="1297">
                  <c:v>43528</c:v>
                </c:pt>
                <c:pt idx="1298">
                  <c:v>43529</c:v>
                </c:pt>
                <c:pt idx="1299">
                  <c:v>43530</c:v>
                </c:pt>
                <c:pt idx="1300">
                  <c:v>43531</c:v>
                </c:pt>
                <c:pt idx="1301">
                  <c:v>43532</c:v>
                </c:pt>
                <c:pt idx="1302">
                  <c:v>43535</c:v>
                </c:pt>
                <c:pt idx="1303">
                  <c:v>43536</c:v>
                </c:pt>
                <c:pt idx="1304">
                  <c:v>43537</c:v>
                </c:pt>
                <c:pt idx="1305">
                  <c:v>43538</c:v>
                </c:pt>
                <c:pt idx="1306">
                  <c:v>43539</c:v>
                </c:pt>
                <c:pt idx="1307">
                  <c:v>43542</c:v>
                </c:pt>
                <c:pt idx="1308">
                  <c:v>43543</c:v>
                </c:pt>
                <c:pt idx="1309">
                  <c:v>43544</c:v>
                </c:pt>
                <c:pt idx="1310">
                  <c:v>43545</c:v>
                </c:pt>
                <c:pt idx="1311">
                  <c:v>43546</c:v>
                </c:pt>
                <c:pt idx="1312">
                  <c:v>43549</c:v>
                </c:pt>
                <c:pt idx="1313">
                  <c:v>43550</c:v>
                </c:pt>
                <c:pt idx="1314">
                  <c:v>43551</c:v>
                </c:pt>
                <c:pt idx="1315">
                  <c:v>43552</c:v>
                </c:pt>
                <c:pt idx="1316">
                  <c:v>43553</c:v>
                </c:pt>
                <c:pt idx="1317">
                  <c:v>43556</c:v>
                </c:pt>
                <c:pt idx="1318">
                  <c:v>43557</c:v>
                </c:pt>
                <c:pt idx="1319">
                  <c:v>43558</c:v>
                </c:pt>
                <c:pt idx="1320">
                  <c:v>43559</c:v>
                </c:pt>
                <c:pt idx="1321">
                  <c:v>43560</c:v>
                </c:pt>
                <c:pt idx="1322">
                  <c:v>43563</c:v>
                </c:pt>
                <c:pt idx="1323">
                  <c:v>43564</c:v>
                </c:pt>
                <c:pt idx="1324">
                  <c:v>43565</c:v>
                </c:pt>
                <c:pt idx="1325">
                  <c:v>43566</c:v>
                </c:pt>
                <c:pt idx="1326">
                  <c:v>43567</c:v>
                </c:pt>
                <c:pt idx="1327">
                  <c:v>43570</c:v>
                </c:pt>
                <c:pt idx="1328">
                  <c:v>43571</c:v>
                </c:pt>
                <c:pt idx="1329">
                  <c:v>43572</c:v>
                </c:pt>
                <c:pt idx="1330">
                  <c:v>43573</c:v>
                </c:pt>
                <c:pt idx="1331">
                  <c:v>43577</c:v>
                </c:pt>
                <c:pt idx="1332">
                  <c:v>43578</c:v>
                </c:pt>
                <c:pt idx="1333">
                  <c:v>43579</c:v>
                </c:pt>
                <c:pt idx="1334">
                  <c:v>43580</c:v>
                </c:pt>
                <c:pt idx="1335">
                  <c:v>43581</c:v>
                </c:pt>
                <c:pt idx="1336">
                  <c:v>43584</c:v>
                </c:pt>
                <c:pt idx="1337">
                  <c:v>43585</c:v>
                </c:pt>
                <c:pt idx="1338">
                  <c:v>43586</c:v>
                </c:pt>
                <c:pt idx="1339">
                  <c:v>43587</c:v>
                </c:pt>
                <c:pt idx="1340">
                  <c:v>43588</c:v>
                </c:pt>
                <c:pt idx="1341">
                  <c:v>43591</c:v>
                </c:pt>
                <c:pt idx="1342">
                  <c:v>43592</c:v>
                </c:pt>
                <c:pt idx="1343">
                  <c:v>43593</c:v>
                </c:pt>
                <c:pt idx="1344">
                  <c:v>43594</c:v>
                </c:pt>
                <c:pt idx="1345">
                  <c:v>43595</c:v>
                </c:pt>
                <c:pt idx="1346">
                  <c:v>43598</c:v>
                </c:pt>
                <c:pt idx="1347">
                  <c:v>43599</c:v>
                </c:pt>
                <c:pt idx="1348">
                  <c:v>43600</c:v>
                </c:pt>
                <c:pt idx="1349">
                  <c:v>43601</c:v>
                </c:pt>
                <c:pt idx="1350">
                  <c:v>43602</c:v>
                </c:pt>
                <c:pt idx="1351">
                  <c:v>43605</c:v>
                </c:pt>
                <c:pt idx="1352">
                  <c:v>43606</c:v>
                </c:pt>
                <c:pt idx="1353">
                  <c:v>43607</c:v>
                </c:pt>
                <c:pt idx="1354">
                  <c:v>43608</c:v>
                </c:pt>
                <c:pt idx="1355">
                  <c:v>43609</c:v>
                </c:pt>
                <c:pt idx="1356">
                  <c:v>43613</c:v>
                </c:pt>
                <c:pt idx="1357">
                  <c:v>43614</c:v>
                </c:pt>
                <c:pt idx="1358">
                  <c:v>43615</c:v>
                </c:pt>
                <c:pt idx="1359">
                  <c:v>43616</c:v>
                </c:pt>
                <c:pt idx="1360">
                  <c:v>43619</c:v>
                </c:pt>
                <c:pt idx="1361">
                  <c:v>43620</c:v>
                </c:pt>
                <c:pt idx="1362">
                  <c:v>43621</c:v>
                </c:pt>
                <c:pt idx="1363">
                  <c:v>43622</c:v>
                </c:pt>
                <c:pt idx="1364">
                  <c:v>43623</c:v>
                </c:pt>
                <c:pt idx="1365">
                  <c:v>43626</c:v>
                </c:pt>
                <c:pt idx="1366">
                  <c:v>43627</c:v>
                </c:pt>
                <c:pt idx="1367">
                  <c:v>43628</c:v>
                </c:pt>
                <c:pt idx="1368">
                  <c:v>43629</c:v>
                </c:pt>
                <c:pt idx="1369">
                  <c:v>43630</c:v>
                </c:pt>
                <c:pt idx="1370">
                  <c:v>43633</c:v>
                </c:pt>
                <c:pt idx="1371">
                  <c:v>43634</c:v>
                </c:pt>
                <c:pt idx="1372">
                  <c:v>43635</c:v>
                </c:pt>
                <c:pt idx="1373">
                  <c:v>43636</c:v>
                </c:pt>
                <c:pt idx="1374">
                  <c:v>43637</c:v>
                </c:pt>
                <c:pt idx="1375">
                  <c:v>43640</c:v>
                </c:pt>
                <c:pt idx="1376">
                  <c:v>43641</c:v>
                </c:pt>
                <c:pt idx="1377">
                  <c:v>43642</c:v>
                </c:pt>
                <c:pt idx="1378">
                  <c:v>43643</c:v>
                </c:pt>
                <c:pt idx="1379">
                  <c:v>43644</c:v>
                </c:pt>
                <c:pt idx="1380">
                  <c:v>43647</c:v>
                </c:pt>
                <c:pt idx="1381">
                  <c:v>43648</c:v>
                </c:pt>
                <c:pt idx="1382">
                  <c:v>43649</c:v>
                </c:pt>
                <c:pt idx="1383">
                  <c:v>43651</c:v>
                </c:pt>
                <c:pt idx="1384">
                  <c:v>43654</c:v>
                </c:pt>
                <c:pt idx="1385">
                  <c:v>43655</c:v>
                </c:pt>
                <c:pt idx="1386">
                  <c:v>43656</c:v>
                </c:pt>
                <c:pt idx="1387">
                  <c:v>43657</c:v>
                </c:pt>
                <c:pt idx="1388">
                  <c:v>43658</c:v>
                </c:pt>
                <c:pt idx="1389">
                  <c:v>43661</c:v>
                </c:pt>
                <c:pt idx="1390">
                  <c:v>43662</c:v>
                </c:pt>
                <c:pt idx="1391">
                  <c:v>43663</c:v>
                </c:pt>
                <c:pt idx="1392">
                  <c:v>43664</c:v>
                </c:pt>
                <c:pt idx="1393">
                  <c:v>43665</c:v>
                </c:pt>
                <c:pt idx="1394">
                  <c:v>43668</c:v>
                </c:pt>
                <c:pt idx="1395">
                  <c:v>43669</c:v>
                </c:pt>
                <c:pt idx="1396">
                  <c:v>43670</c:v>
                </c:pt>
                <c:pt idx="1397">
                  <c:v>43671</c:v>
                </c:pt>
                <c:pt idx="1398">
                  <c:v>43672</c:v>
                </c:pt>
                <c:pt idx="1399">
                  <c:v>43675</c:v>
                </c:pt>
                <c:pt idx="1400">
                  <c:v>43676</c:v>
                </c:pt>
                <c:pt idx="1401">
                  <c:v>43677</c:v>
                </c:pt>
                <c:pt idx="1402">
                  <c:v>43678</c:v>
                </c:pt>
                <c:pt idx="1403">
                  <c:v>43679</c:v>
                </c:pt>
                <c:pt idx="1404">
                  <c:v>43682</c:v>
                </c:pt>
                <c:pt idx="1405">
                  <c:v>43683</c:v>
                </c:pt>
                <c:pt idx="1406">
                  <c:v>43684</c:v>
                </c:pt>
                <c:pt idx="1407">
                  <c:v>43685</c:v>
                </c:pt>
                <c:pt idx="1408">
                  <c:v>43686</c:v>
                </c:pt>
                <c:pt idx="1409">
                  <c:v>43689</c:v>
                </c:pt>
                <c:pt idx="1410">
                  <c:v>43690</c:v>
                </c:pt>
                <c:pt idx="1411">
                  <c:v>43691</c:v>
                </c:pt>
                <c:pt idx="1412">
                  <c:v>43692</c:v>
                </c:pt>
                <c:pt idx="1413">
                  <c:v>43693</c:v>
                </c:pt>
                <c:pt idx="1414">
                  <c:v>43696</c:v>
                </c:pt>
                <c:pt idx="1415">
                  <c:v>43697</c:v>
                </c:pt>
                <c:pt idx="1416">
                  <c:v>43698</c:v>
                </c:pt>
                <c:pt idx="1417">
                  <c:v>43699</c:v>
                </c:pt>
                <c:pt idx="1418">
                  <c:v>43700</c:v>
                </c:pt>
                <c:pt idx="1419">
                  <c:v>43703</c:v>
                </c:pt>
                <c:pt idx="1420">
                  <c:v>43704</c:v>
                </c:pt>
                <c:pt idx="1421">
                  <c:v>43705</c:v>
                </c:pt>
                <c:pt idx="1422">
                  <c:v>43706</c:v>
                </c:pt>
                <c:pt idx="1423">
                  <c:v>43707</c:v>
                </c:pt>
                <c:pt idx="1424">
                  <c:v>43711</c:v>
                </c:pt>
                <c:pt idx="1425">
                  <c:v>43712</c:v>
                </c:pt>
                <c:pt idx="1426">
                  <c:v>43713</c:v>
                </c:pt>
                <c:pt idx="1427">
                  <c:v>43714</c:v>
                </c:pt>
                <c:pt idx="1428">
                  <c:v>43717</c:v>
                </c:pt>
                <c:pt idx="1429">
                  <c:v>43718</c:v>
                </c:pt>
                <c:pt idx="1430">
                  <c:v>43719</c:v>
                </c:pt>
                <c:pt idx="1431">
                  <c:v>43720</c:v>
                </c:pt>
                <c:pt idx="1432">
                  <c:v>43721</c:v>
                </c:pt>
                <c:pt idx="1433">
                  <c:v>43724</c:v>
                </c:pt>
                <c:pt idx="1434">
                  <c:v>43725</c:v>
                </c:pt>
                <c:pt idx="1435">
                  <c:v>43726</c:v>
                </c:pt>
                <c:pt idx="1436">
                  <c:v>43727</c:v>
                </c:pt>
                <c:pt idx="1437">
                  <c:v>43728</c:v>
                </c:pt>
                <c:pt idx="1438">
                  <c:v>43731</c:v>
                </c:pt>
                <c:pt idx="1439">
                  <c:v>43732</c:v>
                </c:pt>
                <c:pt idx="1440">
                  <c:v>43733</c:v>
                </c:pt>
                <c:pt idx="1441">
                  <c:v>43734</c:v>
                </c:pt>
                <c:pt idx="1442">
                  <c:v>43735</c:v>
                </c:pt>
                <c:pt idx="1443">
                  <c:v>43738</c:v>
                </c:pt>
                <c:pt idx="1444">
                  <c:v>43739</c:v>
                </c:pt>
                <c:pt idx="1445">
                  <c:v>43740</c:v>
                </c:pt>
                <c:pt idx="1446">
                  <c:v>43741</c:v>
                </c:pt>
                <c:pt idx="1447">
                  <c:v>43742</c:v>
                </c:pt>
                <c:pt idx="1448">
                  <c:v>43745</c:v>
                </c:pt>
                <c:pt idx="1449">
                  <c:v>43746</c:v>
                </c:pt>
                <c:pt idx="1450">
                  <c:v>43747</c:v>
                </c:pt>
                <c:pt idx="1451">
                  <c:v>43748</c:v>
                </c:pt>
                <c:pt idx="1452">
                  <c:v>43749</c:v>
                </c:pt>
                <c:pt idx="1453">
                  <c:v>43752</c:v>
                </c:pt>
                <c:pt idx="1454">
                  <c:v>43753</c:v>
                </c:pt>
                <c:pt idx="1455">
                  <c:v>43754</c:v>
                </c:pt>
                <c:pt idx="1456">
                  <c:v>43755</c:v>
                </c:pt>
                <c:pt idx="1457">
                  <c:v>43756</c:v>
                </c:pt>
                <c:pt idx="1458">
                  <c:v>43759</c:v>
                </c:pt>
                <c:pt idx="1459">
                  <c:v>43760</c:v>
                </c:pt>
                <c:pt idx="1460">
                  <c:v>43761</c:v>
                </c:pt>
                <c:pt idx="1461">
                  <c:v>43762</c:v>
                </c:pt>
                <c:pt idx="1462">
                  <c:v>43763</c:v>
                </c:pt>
                <c:pt idx="1463">
                  <c:v>43766</c:v>
                </c:pt>
                <c:pt idx="1464">
                  <c:v>43767</c:v>
                </c:pt>
                <c:pt idx="1465">
                  <c:v>43768</c:v>
                </c:pt>
                <c:pt idx="1466">
                  <c:v>43769</c:v>
                </c:pt>
                <c:pt idx="1467">
                  <c:v>43770</c:v>
                </c:pt>
                <c:pt idx="1468">
                  <c:v>43773</c:v>
                </c:pt>
                <c:pt idx="1469">
                  <c:v>43774</c:v>
                </c:pt>
                <c:pt idx="1470">
                  <c:v>43775</c:v>
                </c:pt>
                <c:pt idx="1471">
                  <c:v>43776</c:v>
                </c:pt>
                <c:pt idx="1472">
                  <c:v>43777</c:v>
                </c:pt>
                <c:pt idx="1473">
                  <c:v>43780</c:v>
                </c:pt>
                <c:pt idx="1474">
                  <c:v>43781</c:v>
                </c:pt>
                <c:pt idx="1475">
                  <c:v>43782</c:v>
                </c:pt>
                <c:pt idx="1476">
                  <c:v>43783</c:v>
                </c:pt>
                <c:pt idx="1477">
                  <c:v>43784</c:v>
                </c:pt>
                <c:pt idx="1478">
                  <c:v>43787</c:v>
                </c:pt>
                <c:pt idx="1479">
                  <c:v>43788</c:v>
                </c:pt>
                <c:pt idx="1480">
                  <c:v>43789</c:v>
                </c:pt>
                <c:pt idx="1481">
                  <c:v>43790</c:v>
                </c:pt>
                <c:pt idx="1482">
                  <c:v>43791</c:v>
                </c:pt>
                <c:pt idx="1483">
                  <c:v>43794</c:v>
                </c:pt>
                <c:pt idx="1484">
                  <c:v>43795</c:v>
                </c:pt>
                <c:pt idx="1485">
                  <c:v>43796</c:v>
                </c:pt>
                <c:pt idx="1486">
                  <c:v>43798</c:v>
                </c:pt>
                <c:pt idx="1487">
                  <c:v>43801</c:v>
                </c:pt>
                <c:pt idx="1488">
                  <c:v>43802</c:v>
                </c:pt>
                <c:pt idx="1489">
                  <c:v>43803</c:v>
                </c:pt>
                <c:pt idx="1490">
                  <c:v>43804</c:v>
                </c:pt>
                <c:pt idx="1491">
                  <c:v>43805</c:v>
                </c:pt>
                <c:pt idx="1492">
                  <c:v>43808</c:v>
                </c:pt>
                <c:pt idx="1493">
                  <c:v>43809</c:v>
                </c:pt>
                <c:pt idx="1494">
                  <c:v>43810</c:v>
                </c:pt>
                <c:pt idx="1495">
                  <c:v>43811</c:v>
                </c:pt>
                <c:pt idx="1496">
                  <c:v>43812</c:v>
                </c:pt>
                <c:pt idx="1497">
                  <c:v>43815</c:v>
                </c:pt>
                <c:pt idx="1498">
                  <c:v>43816</c:v>
                </c:pt>
                <c:pt idx="1499">
                  <c:v>43817</c:v>
                </c:pt>
                <c:pt idx="1500">
                  <c:v>43818</c:v>
                </c:pt>
                <c:pt idx="1501">
                  <c:v>43819</c:v>
                </c:pt>
                <c:pt idx="1502">
                  <c:v>43822</c:v>
                </c:pt>
                <c:pt idx="1503">
                  <c:v>43823</c:v>
                </c:pt>
                <c:pt idx="1504">
                  <c:v>43825</c:v>
                </c:pt>
                <c:pt idx="1505">
                  <c:v>43826</c:v>
                </c:pt>
                <c:pt idx="1506">
                  <c:v>43829</c:v>
                </c:pt>
                <c:pt idx="1507">
                  <c:v>43830</c:v>
                </c:pt>
                <c:pt idx="1508">
                  <c:v>43832</c:v>
                </c:pt>
                <c:pt idx="1509">
                  <c:v>43833</c:v>
                </c:pt>
                <c:pt idx="1510">
                  <c:v>43836</c:v>
                </c:pt>
                <c:pt idx="1511">
                  <c:v>43837</c:v>
                </c:pt>
                <c:pt idx="1512">
                  <c:v>43838</c:v>
                </c:pt>
                <c:pt idx="1513">
                  <c:v>43839</c:v>
                </c:pt>
                <c:pt idx="1514">
                  <c:v>43840</c:v>
                </c:pt>
                <c:pt idx="1515">
                  <c:v>43843</c:v>
                </c:pt>
                <c:pt idx="1516">
                  <c:v>43844</c:v>
                </c:pt>
                <c:pt idx="1517">
                  <c:v>43845</c:v>
                </c:pt>
                <c:pt idx="1518">
                  <c:v>43846</c:v>
                </c:pt>
                <c:pt idx="1519">
                  <c:v>43847</c:v>
                </c:pt>
                <c:pt idx="1520">
                  <c:v>43851</c:v>
                </c:pt>
                <c:pt idx="1521">
                  <c:v>43852</c:v>
                </c:pt>
                <c:pt idx="1522">
                  <c:v>43853</c:v>
                </c:pt>
                <c:pt idx="1523">
                  <c:v>43854</c:v>
                </c:pt>
                <c:pt idx="1524">
                  <c:v>43857</c:v>
                </c:pt>
                <c:pt idx="1525">
                  <c:v>43858</c:v>
                </c:pt>
                <c:pt idx="1526">
                  <c:v>43859</c:v>
                </c:pt>
                <c:pt idx="1527">
                  <c:v>43860</c:v>
                </c:pt>
                <c:pt idx="1528">
                  <c:v>43861</c:v>
                </c:pt>
                <c:pt idx="1529">
                  <c:v>43864</c:v>
                </c:pt>
                <c:pt idx="1530">
                  <c:v>43865</c:v>
                </c:pt>
                <c:pt idx="1531">
                  <c:v>43866</c:v>
                </c:pt>
                <c:pt idx="1532">
                  <c:v>43867</c:v>
                </c:pt>
                <c:pt idx="1533">
                  <c:v>43868</c:v>
                </c:pt>
                <c:pt idx="1534">
                  <c:v>43871</c:v>
                </c:pt>
                <c:pt idx="1535">
                  <c:v>43872</c:v>
                </c:pt>
                <c:pt idx="1536">
                  <c:v>43873</c:v>
                </c:pt>
                <c:pt idx="1537">
                  <c:v>43874</c:v>
                </c:pt>
                <c:pt idx="1538">
                  <c:v>43875</c:v>
                </c:pt>
                <c:pt idx="1539">
                  <c:v>43879</c:v>
                </c:pt>
                <c:pt idx="1540">
                  <c:v>43880</c:v>
                </c:pt>
                <c:pt idx="1541">
                  <c:v>43881</c:v>
                </c:pt>
                <c:pt idx="1542">
                  <c:v>43882</c:v>
                </c:pt>
                <c:pt idx="1543">
                  <c:v>43885</c:v>
                </c:pt>
                <c:pt idx="1544">
                  <c:v>43886</c:v>
                </c:pt>
                <c:pt idx="1545">
                  <c:v>43887</c:v>
                </c:pt>
                <c:pt idx="1546">
                  <c:v>43888</c:v>
                </c:pt>
                <c:pt idx="1547">
                  <c:v>43889</c:v>
                </c:pt>
                <c:pt idx="1548">
                  <c:v>43892</c:v>
                </c:pt>
                <c:pt idx="1549">
                  <c:v>43893</c:v>
                </c:pt>
                <c:pt idx="1550">
                  <c:v>43894</c:v>
                </c:pt>
                <c:pt idx="1551">
                  <c:v>43895</c:v>
                </c:pt>
                <c:pt idx="1552">
                  <c:v>43896</c:v>
                </c:pt>
                <c:pt idx="1553">
                  <c:v>43899</c:v>
                </c:pt>
                <c:pt idx="1554">
                  <c:v>43900</c:v>
                </c:pt>
                <c:pt idx="1555">
                  <c:v>43901</c:v>
                </c:pt>
                <c:pt idx="1556">
                  <c:v>43902</c:v>
                </c:pt>
                <c:pt idx="1557">
                  <c:v>43903</c:v>
                </c:pt>
                <c:pt idx="1558">
                  <c:v>43906</c:v>
                </c:pt>
                <c:pt idx="1559">
                  <c:v>43907</c:v>
                </c:pt>
                <c:pt idx="1560">
                  <c:v>43908</c:v>
                </c:pt>
                <c:pt idx="1561">
                  <c:v>43909</c:v>
                </c:pt>
                <c:pt idx="1562">
                  <c:v>43910</c:v>
                </c:pt>
                <c:pt idx="1563">
                  <c:v>43913</c:v>
                </c:pt>
                <c:pt idx="1564">
                  <c:v>43914</c:v>
                </c:pt>
                <c:pt idx="1565">
                  <c:v>43915</c:v>
                </c:pt>
                <c:pt idx="1566">
                  <c:v>43916</c:v>
                </c:pt>
                <c:pt idx="1567">
                  <c:v>43917</c:v>
                </c:pt>
                <c:pt idx="1568">
                  <c:v>43920</c:v>
                </c:pt>
                <c:pt idx="1569">
                  <c:v>43921</c:v>
                </c:pt>
                <c:pt idx="1570">
                  <c:v>43922</c:v>
                </c:pt>
                <c:pt idx="1571">
                  <c:v>43923</c:v>
                </c:pt>
                <c:pt idx="1572">
                  <c:v>43924</c:v>
                </c:pt>
                <c:pt idx="1573">
                  <c:v>43927</c:v>
                </c:pt>
                <c:pt idx="1574">
                  <c:v>43928</c:v>
                </c:pt>
                <c:pt idx="1575">
                  <c:v>43929</c:v>
                </c:pt>
                <c:pt idx="1576">
                  <c:v>43930</c:v>
                </c:pt>
                <c:pt idx="1577">
                  <c:v>43934</c:v>
                </c:pt>
                <c:pt idx="1578">
                  <c:v>43935</c:v>
                </c:pt>
                <c:pt idx="1579">
                  <c:v>43936</c:v>
                </c:pt>
                <c:pt idx="1580">
                  <c:v>43937</c:v>
                </c:pt>
                <c:pt idx="1581">
                  <c:v>43938</c:v>
                </c:pt>
                <c:pt idx="1582">
                  <c:v>43941</c:v>
                </c:pt>
                <c:pt idx="1583">
                  <c:v>43942</c:v>
                </c:pt>
                <c:pt idx="1584">
                  <c:v>43943</c:v>
                </c:pt>
                <c:pt idx="1585">
                  <c:v>43944</c:v>
                </c:pt>
                <c:pt idx="1586">
                  <c:v>43945</c:v>
                </c:pt>
                <c:pt idx="1587">
                  <c:v>43948</c:v>
                </c:pt>
                <c:pt idx="1588">
                  <c:v>43949</c:v>
                </c:pt>
                <c:pt idx="1589">
                  <c:v>43950</c:v>
                </c:pt>
                <c:pt idx="1590">
                  <c:v>43951</c:v>
                </c:pt>
                <c:pt idx="1591">
                  <c:v>43952</c:v>
                </c:pt>
                <c:pt idx="1592">
                  <c:v>43955</c:v>
                </c:pt>
                <c:pt idx="1593">
                  <c:v>43956</c:v>
                </c:pt>
                <c:pt idx="1594">
                  <c:v>43957</c:v>
                </c:pt>
                <c:pt idx="1595">
                  <c:v>43958</c:v>
                </c:pt>
                <c:pt idx="1596">
                  <c:v>43959</c:v>
                </c:pt>
                <c:pt idx="1597">
                  <c:v>43962</c:v>
                </c:pt>
                <c:pt idx="1598">
                  <c:v>43963</c:v>
                </c:pt>
                <c:pt idx="1599">
                  <c:v>43964</c:v>
                </c:pt>
                <c:pt idx="1600">
                  <c:v>43965</c:v>
                </c:pt>
                <c:pt idx="1601">
                  <c:v>43966</c:v>
                </c:pt>
                <c:pt idx="1602">
                  <c:v>43969</c:v>
                </c:pt>
                <c:pt idx="1603">
                  <c:v>43970</c:v>
                </c:pt>
                <c:pt idx="1604">
                  <c:v>43971</c:v>
                </c:pt>
                <c:pt idx="1605">
                  <c:v>43972</c:v>
                </c:pt>
                <c:pt idx="1606">
                  <c:v>43973</c:v>
                </c:pt>
                <c:pt idx="1607">
                  <c:v>43977</c:v>
                </c:pt>
                <c:pt idx="1608">
                  <c:v>43978</c:v>
                </c:pt>
                <c:pt idx="1609">
                  <c:v>43979</c:v>
                </c:pt>
                <c:pt idx="1610">
                  <c:v>43980</c:v>
                </c:pt>
                <c:pt idx="1611">
                  <c:v>43983</c:v>
                </c:pt>
                <c:pt idx="1612">
                  <c:v>43984</c:v>
                </c:pt>
                <c:pt idx="1613">
                  <c:v>43985</c:v>
                </c:pt>
                <c:pt idx="1614">
                  <c:v>43986</c:v>
                </c:pt>
                <c:pt idx="1615">
                  <c:v>43987</c:v>
                </c:pt>
                <c:pt idx="1616">
                  <c:v>43990</c:v>
                </c:pt>
                <c:pt idx="1617">
                  <c:v>43991</c:v>
                </c:pt>
                <c:pt idx="1618">
                  <c:v>43992</c:v>
                </c:pt>
                <c:pt idx="1619">
                  <c:v>43993</c:v>
                </c:pt>
                <c:pt idx="1620">
                  <c:v>43994</c:v>
                </c:pt>
                <c:pt idx="1621">
                  <c:v>43997</c:v>
                </c:pt>
                <c:pt idx="1622">
                  <c:v>43998</c:v>
                </c:pt>
                <c:pt idx="1623">
                  <c:v>43999</c:v>
                </c:pt>
                <c:pt idx="1624">
                  <c:v>44000</c:v>
                </c:pt>
                <c:pt idx="1625">
                  <c:v>44001</c:v>
                </c:pt>
                <c:pt idx="1626">
                  <c:v>44004</c:v>
                </c:pt>
                <c:pt idx="1627">
                  <c:v>44005</c:v>
                </c:pt>
                <c:pt idx="1628">
                  <c:v>44006</c:v>
                </c:pt>
                <c:pt idx="1629">
                  <c:v>44007</c:v>
                </c:pt>
                <c:pt idx="1630">
                  <c:v>44008</c:v>
                </c:pt>
                <c:pt idx="1631">
                  <c:v>44011</c:v>
                </c:pt>
                <c:pt idx="1632">
                  <c:v>44012</c:v>
                </c:pt>
                <c:pt idx="1633">
                  <c:v>44013</c:v>
                </c:pt>
                <c:pt idx="1634">
                  <c:v>44014</c:v>
                </c:pt>
                <c:pt idx="1635">
                  <c:v>44018</c:v>
                </c:pt>
                <c:pt idx="1636">
                  <c:v>44019</c:v>
                </c:pt>
                <c:pt idx="1637">
                  <c:v>44020</c:v>
                </c:pt>
                <c:pt idx="1638">
                  <c:v>44021</c:v>
                </c:pt>
                <c:pt idx="1639">
                  <c:v>44022</c:v>
                </c:pt>
                <c:pt idx="1640">
                  <c:v>44025</c:v>
                </c:pt>
                <c:pt idx="1641">
                  <c:v>44026</c:v>
                </c:pt>
                <c:pt idx="1642">
                  <c:v>44027</c:v>
                </c:pt>
                <c:pt idx="1643">
                  <c:v>44028</c:v>
                </c:pt>
                <c:pt idx="1644">
                  <c:v>44029</c:v>
                </c:pt>
                <c:pt idx="1645">
                  <c:v>44032</c:v>
                </c:pt>
                <c:pt idx="1646">
                  <c:v>44033</c:v>
                </c:pt>
                <c:pt idx="1647">
                  <c:v>44034</c:v>
                </c:pt>
                <c:pt idx="1648">
                  <c:v>44035</c:v>
                </c:pt>
                <c:pt idx="1649">
                  <c:v>44036</c:v>
                </c:pt>
                <c:pt idx="1650">
                  <c:v>44039</c:v>
                </c:pt>
                <c:pt idx="1651">
                  <c:v>44040</c:v>
                </c:pt>
                <c:pt idx="1652">
                  <c:v>44041</c:v>
                </c:pt>
                <c:pt idx="1653">
                  <c:v>44042</c:v>
                </c:pt>
                <c:pt idx="1654">
                  <c:v>44043</c:v>
                </c:pt>
                <c:pt idx="1655">
                  <c:v>44046</c:v>
                </c:pt>
                <c:pt idx="1656">
                  <c:v>44047</c:v>
                </c:pt>
                <c:pt idx="1657">
                  <c:v>44048</c:v>
                </c:pt>
                <c:pt idx="1658">
                  <c:v>44049</c:v>
                </c:pt>
                <c:pt idx="1659">
                  <c:v>44050</c:v>
                </c:pt>
                <c:pt idx="1660">
                  <c:v>44053</c:v>
                </c:pt>
                <c:pt idx="1661">
                  <c:v>44054</c:v>
                </c:pt>
                <c:pt idx="1662">
                  <c:v>44055</c:v>
                </c:pt>
                <c:pt idx="1663">
                  <c:v>44056</c:v>
                </c:pt>
                <c:pt idx="1664">
                  <c:v>44057</c:v>
                </c:pt>
                <c:pt idx="1665">
                  <c:v>44060</c:v>
                </c:pt>
                <c:pt idx="1666">
                  <c:v>44061</c:v>
                </c:pt>
                <c:pt idx="1667">
                  <c:v>44062</c:v>
                </c:pt>
                <c:pt idx="1668">
                  <c:v>44063</c:v>
                </c:pt>
                <c:pt idx="1669">
                  <c:v>44064</c:v>
                </c:pt>
                <c:pt idx="1670">
                  <c:v>44067</c:v>
                </c:pt>
                <c:pt idx="1671">
                  <c:v>44068</c:v>
                </c:pt>
                <c:pt idx="1672">
                  <c:v>44069</c:v>
                </c:pt>
                <c:pt idx="1673">
                  <c:v>44070</c:v>
                </c:pt>
                <c:pt idx="1674">
                  <c:v>44071</c:v>
                </c:pt>
                <c:pt idx="1675">
                  <c:v>44074</c:v>
                </c:pt>
                <c:pt idx="1676">
                  <c:v>44075</c:v>
                </c:pt>
                <c:pt idx="1677">
                  <c:v>44076</c:v>
                </c:pt>
                <c:pt idx="1678">
                  <c:v>44077</c:v>
                </c:pt>
                <c:pt idx="1679">
                  <c:v>44078</c:v>
                </c:pt>
                <c:pt idx="1680">
                  <c:v>44082</c:v>
                </c:pt>
                <c:pt idx="1681">
                  <c:v>44083</c:v>
                </c:pt>
                <c:pt idx="1682">
                  <c:v>44084</c:v>
                </c:pt>
                <c:pt idx="1683">
                  <c:v>44085</c:v>
                </c:pt>
                <c:pt idx="1684">
                  <c:v>44088</c:v>
                </c:pt>
                <c:pt idx="1685">
                  <c:v>44089</c:v>
                </c:pt>
                <c:pt idx="1686">
                  <c:v>44090</c:v>
                </c:pt>
                <c:pt idx="1687">
                  <c:v>44091</c:v>
                </c:pt>
                <c:pt idx="1688">
                  <c:v>44092</c:v>
                </c:pt>
                <c:pt idx="1689">
                  <c:v>44095</c:v>
                </c:pt>
                <c:pt idx="1690">
                  <c:v>44096</c:v>
                </c:pt>
                <c:pt idx="1691">
                  <c:v>44097</c:v>
                </c:pt>
                <c:pt idx="1692">
                  <c:v>44098</c:v>
                </c:pt>
                <c:pt idx="1693">
                  <c:v>44099</c:v>
                </c:pt>
                <c:pt idx="1694">
                  <c:v>44102</c:v>
                </c:pt>
                <c:pt idx="1695">
                  <c:v>44103</c:v>
                </c:pt>
                <c:pt idx="1696">
                  <c:v>44104</c:v>
                </c:pt>
                <c:pt idx="1697">
                  <c:v>44105</c:v>
                </c:pt>
                <c:pt idx="1698">
                  <c:v>44106</c:v>
                </c:pt>
                <c:pt idx="1699">
                  <c:v>44109</c:v>
                </c:pt>
                <c:pt idx="1700">
                  <c:v>44110</c:v>
                </c:pt>
                <c:pt idx="1701">
                  <c:v>44111</c:v>
                </c:pt>
                <c:pt idx="1702">
                  <c:v>44112</c:v>
                </c:pt>
                <c:pt idx="1703">
                  <c:v>44113</c:v>
                </c:pt>
                <c:pt idx="1704">
                  <c:v>44116</c:v>
                </c:pt>
                <c:pt idx="1705">
                  <c:v>44117</c:v>
                </c:pt>
                <c:pt idx="1706">
                  <c:v>44118</c:v>
                </c:pt>
                <c:pt idx="1707">
                  <c:v>44119</c:v>
                </c:pt>
                <c:pt idx="1708">
                  <c:v>44120</c:v>
                </c:pt>
                <c:pt idx="1709">
                  <c:v>44123</c:v>
                </c:pt>
                <c:pt idx="1710">
                  <c:v>44124</c:v>
                </c:pt>
                <c:pt idx="1711">
                  <c:v>44125</c:v>
                </c:pt>
                <c:pt idx="1712">
                  <c:v>44126</c:v>
                </c:pt>
                <c:pt idx="1713">
                  <c:v>44127</c:v>
                </c:pt>
                <c:pt idx="1714">
                  <c:v>44130</c:v>
                </c:pt>
                <c:pt idx="1715">
                  <c:v>44131</c:v>
                </c:pt>
                <c:pt idx="1716">
                  <c:v>44132</c:v>
                </c:pt>
                <c:pt idx="1717">
                  <c:v>44133</c:v>
                </c:pt>
                <c:pt idx="1718">
                  <c:v>44134</c:v>
                </c:pt>
                <c:pt idx="1719">
                  <c:v>44137</c:v>
                </c:pt>
                <c:pt idx="1720">
                  <c:v>44138</c:v>
                </c:pt>
                <c:pt idx="1721">
                  <c:v>44139</c:v>
                </c:pt>
                <c:pt idx="1722">
                  <c:v>44140</c:v>
                </c:pt>
                <c:pt idx="1723">
                  <c:v>44141</c:v>
                </c:pt>
                <c:pt idx="1724">
                  <c:v>44144</c:v>
                </c:pt>
                <c:pt idx="1725">
                  <c:v>44145</c:v>
                </c:pt>
                <c:pt idx="1726">
                  <c:v>44146</c:v>
                </c:pt>
                <c:pt idx="1727">
                  <c:v>44147</c:v>
                </c:pt>
                <c:pt idx="1728">
                  <c:v>44148</c:v>
                </c:pt>
                <c:pt idx="1729">
                  <c:v>44151</c:v>
                </c:pt>
                <c:pt idx="1730">
                  <c:v>44152</c:v>
                </c:pt>
                <c:pt idx="1731">
                  <c:v>44153</c:v>
                </c:pt>
                <c:pt idx="1732">
                  <c:v>44154</c:v>
                </c:pt>
                <c:pt idx="1733">
                  <c:v>44155</c:v>
                </c:pt>
                <c:pt idx="1734">
                  <c:v>44158</c:v>
                </c:pt>
                <c:pt idx="1735">
                  <c:v>44159</c:v>
                </c:pt>
                <c:pt idx="1736">
                  <c:v>44160</c:v>
                </c:pt>
                <c:pt idx="1737">
                  <c:v>44162</c:v>
                </c:pt>
                <c:pt idx="1738">
                  <c:v>44165</c:v>
                </c:pt>
                <c:pt idx="1739">
                  <c:v>44166</c:v>
                </c:pt>
                <c:pt idx="1740">
                  <c:v>44167</c:v>
                </c:pt>
                <c:pt idx="1741">
                  <c:v>44168</c:v>
                </c:pt>
                <c:pt idx="1742">
                  <c:v>44169</c:v>
                </c:pt>
                <c:pt idx="1743">
                  <c:v>44172</c:v>
                </c:pt>
                <c:pt idx="1744">
                  <c:v>44173</c:v>
                </c:pt>
                <c:pt idx="1745">
                  <c:v>44174</c:v>
                </c:pt>
                <c:pt idx="1746">
                  <c:v>44175</c:v>
                </c:pt>
                <c:pt idx="1747">
                  <c:v>44176</c:v>
                </c:pt>
                <c:pt idx="1748">
                  <c:v>44179</c:v>
                </c:pt>
                <c:pt idx="1749">
                  <c:v>44180</c:v>
                </c:pt>
                <c:pt idx="1750">
                  <c:v>44181</c:v>
                </c:pt>
                <c:pt idx="1751">
                  <c:v>44182</c:v>
                </c:pt>
                <c:pt idx="1752">
                  <c:v>44183</c:v>
                </c:pt>
                <c:pt idx="1753">
                  <c:v>44186</c:v>
                </c:pt>
                <c:pt idx="1754">
                  <c:v>44187</c:v>
                </c:pt>
                <c:pt idx="1755">
                  <c:v>44188</c:v>
                </c:pt>
                <c:pt idx="1756">
                  <c:v>44189</c:v>
                </c:pt>
                <c:pt idx="1757">
                  <c:v>44193</c:v>
                </c:pt>
                <c:pt idx="1758">
                  <c:v>44194</c:v>
                </c:pt>
                <c:pt idx="1759">
                  <c:v>44195</c:v>
                </c:pt>
                <c:pt idx="1760">
                  <c:v>44196</c:v>
                </c:pt>
                <c:pt idx="1761">
                  <c:v>44200</c:v>
                </c:pt>
                <c:pt idx="1762">
                  <c:v>44201</c:v>
                </c:pt>
                <c:pt idx="1763">
                  <c:v>44202</c:v>
                </c:pt>
                <c:pt idx="1764">
                  <c:v>44203</c:v>
                </c:pt>
                <c:pt idx="1765">
                  <c:v>44204</c:v>
                </c:pt>
                <c:pt idx="1766">
                  <c:v>44207</c:v>
                </c:pt>
                <c:pt idx="1767">
                  <c:v>44208</c:v>
                </c:pt>
                <c:pt idx="1768">
                  <c:v>44209</c:v>
                </c:pt>
                <c:pt idx="1769">
                  <c:v>44210</c:v>
                </c:pt>
                <c:pt idx="1770">
                  <c:v>44211</c:v>
                </c:pt>
                <c:pt idx="1771">
                  <c:v>44215</c:v>
                </c:pt>
                <c:pt idx="1772">
                  <c:v>44216</c:v>
                </c:pt>
                <c:pt idx="1773">
                  <c:v>44217</c:v>
                </c:pt>
                <c:pt idx="1774">
                  <c:v>44218</c:v>
                </c:pt>
                <c:pt idx="1775">
                  <c:v>44221</c:v>
                </c:pt>
                <c:pt idx="1776">
                  <c:v>44222</c:v>
                </c:pt>
                <c:pt idx="1777">
                  <c:v>44223</c:v>
                </c:pt>
                <c:pt idx="1778">
                  <c:v>44224</c:v>
                </c:pt>
                <c:pt idx="1779">
                  <c:v>44225</c:v>
                </c:pt>
                <c:pt idx="1780">
                  <c:v>44228</c:v>
                </c:pt>
                <c:pt idx="1781">
                  <c:v>44229</c:v>
                </c:pt>
                <c:pt idx="1782">
                  <c:v>44230</c:v>
                </c:pt>
                <c:pt idx="1783">
                  <c:v>44231</c:v>
                </c:pt>
                <c:pt idx="1784">
                  <c:v>44232</c:v>
                </c:pt>
                <c:pt idx="1785">
                  <c:v>44235</c:v>
                </c:pt>
                <c:pt idx="1786">
                  <c:v>44236</c:v>
                </c:pt>
                <c:pt idx="1787">
                  <c:v>44237</c:v>
                </c:pt>
                <c:pt idx="1788">
                  <c:v>44238</c:v>
                </c:pt>
                <c:pt idx="1789">
                  <c:v>44239</c:v>
                </c:pt>
                <c:pt idx="1790">
                  <c:v>44243</c:v>
                </c:pt>
                <c:pt idx="1791">
                  <c:v>44244</c:v>
                </c:pt>
                <c:pt idx="1792">
                  <c:v>44245</c:v>
                </c:pt>
                <c:pt idx="1793">
                  <c:v>44246</c:v>
                </c:pt>
                <c:pt idx="1794">
                  <c:v>44249</c:v>
                </c:pt>
                <c:pt idx="1795">
                  <c:v>44250</c:v>
                </c:pt>
                <c:pt idx="1796">
                  <c:v>44251</c:v>
                </c:pt>
                <c:pt idx="1797">
                  <c:v>44252</c:v>
                </c:pt>
                <c:pt idx="1798">
                  <c:v>44253</c:v>
                </c:pt>
                <c:pt idx="1799">
                  <c:v>44256</c:v>
                </c:pt>
                <c:pt idx="1800">
                  <c:v>44257</c:v>
                </c:pt>
                <c:pt idx="1801">
                  <c:v>44258</c:v>
                </c:pt>
                <c:pt idx="1802">
                  <c:v>44259</c:v>
                </c:pt>
                <c:pt idx="1803">
                  <c:v>44260</c:v>
                </c:pt>
                <c:pt idx="1804">
                  <c:v>44263</c:v>
                </c:pt>
                <c:pt idx="1805">
                  <c:v>44264</c:v>
                </c:pt>
                <c:pt idx="1806">
                  <c:v>44265</c:v>
                </c:pt>
                <c:pt idx="1807">
                  <c:v>44266</c:v>
                </c:pt>
                <c:pt idx="1808">
                  <c:v>44267</c:v>
                </c:pt>
                <c:pt idx="1809">
                  <c:v>44270</c:v>
                </c:pt>
                <c:pt idx="1810">
                  <c:v>44271</c:v>
                </c:pt>
                <c:pt idx="1811">
                  <c:v>44272</c:v>
                </c:pt>
                <c:pt idx="1812">
                  <c:v>44273</c:v>
                </c:pt>
                <c:pt idx="1813">
                  <c:v>44274</c:v>
                </c:pt>
                <c:pt idx="1814">
                  <c:v>44277</c:v>
                </c:pt>
                <c:pt idx="1815">
                  <c:v>44278</c:v>
                </c:pt>
                <c:pt idx="1816">
                  <c:v>44279</c:v>
                </c:pt>
                <c:pt idx="1817">
                  <c:v>44280</c:v>
                </c:pt>
                <c:pt idx="1818">
                  <c:v>44281</c:v>
                </c:pt>
                <c:pt idx="1819">
                  <c:v>44284</c:v>
                </c:pt>
                <c:pt idx="1820">
                  <c:v>44285</c:v>
                </c:pt>
                <c:pt idx="1821">
                  <c:v>44286</c:v>
                </c:pt>
                <c:pt idx="1822">
                  <c:v>44287</c:v>
                </c:pt>
                <c:pt idx="1823">
                  <c:v>44291</c:v>
                </c:pt>
                <c:pt idx="1824">
                  <c:v>44292</c:v>
                </c:pt>
                <c:pt idx="1825">
                  <c:v>44293</c:v>
                </c:pt>
                <c:pt idx="1826">
                  <c:v>44294</c:v>
                </c:pt>
                <c:pt idx="1827">
                  <c:v>44295</c:v>
                </c:pt>
                <c:pt idx="1828">
                  <c:v>44298</c:v>
                </c:pt>
                <c:pt idx="1829">
                  <c:v>44299</c:v>
                </c:pt>
                <c:pt idx="1830">
                  <c:v>44300</c:v>
                </c:pt>
                <c:pt idx="1831">
                  <c:v>44301</c:v>
                </c:pt>
                <c:pt idx="1832">
                  <c:v>44302</c:v>
                </c:pt>
                <c:pt idx="1833">
                  <c:v>44305</c:v>
                </c:pt>
                <c:pt idx="1834">
                  <c:v>44306</c:v>
                </c:pt>
                <c:pt idx="1835">
                  <c:v>44307</c:v>
                </c:pt>
                <c:pt idx="1836">
                  <c:v>44308</c:v>
                </c:pt>
                <c:pt idx="1837">
                  <c:v>44309</c:v>
                </c:pt>
                <c:pt idx="1838">
                  <c:v>44312</c:v>
                </c:pt>
                <c:pt idx="1839">
                  <c:v>44313</c:v>
                </c:pt>
                <c:pt idx="1840">
                  <c:v>44314</c:v>
                </c:pt>
                <c:pt idx="1841">
                  <c:v>44315</c:v>
                </c:pt>
                <c:pt idx="1842">
                  <c:v>44316</c:v>
                </c:pt>
                <c:pt idx="1843">
                  <c:v>44319</c:v>
                </c:pt>
                <c:pt idx="1844">
                  <c:v>44320</c:v>
                </c:pt>
                <c:pt idx="1845">
                  <c:v>44321</c:v>
                </c:pt>
                <c:pt idx="1846">
                  <c:v>44322</c:v>
                </c:pt>
                <c:pt idx="1847">
                  <c:v>44323</c:v>
                </c:pt>
                <c:pt idx="1848">
                  <c:v>44326</c:v>
                </c:pt>
                <c:pt idx="1849">
                  <c:v>44327</c:v>
                </c:pt>
                <c:pt idx="1850">
                  <c:v>44328</c:v>
                </c:pt>
                <c:pt idx="1851">
                  <c:v>44329</c:v>
                </c:pt>
                <c:pt idx="1852">
                  <c:v>44330</c:v>
                </c:pt>
                <c:pt idx="1853">
                  <c:v>44333</c:v>
                </c:pt>
                <c:pt idx="1854">
                  <c:v>44334</c:v>
                </c:pt>
                <c:pt idx="1855">
                  <c:v>44335</c:v>
                </c:pt>
                <c:pt idx="1856">
                  <c:v>44336</c:v>
                </c:pt>
                <c:pt idx="1857">
                  <c:v>44337</c:v>
                </c:pt>
                <c:pt idx="1858">
                  <c:v>44340</c:v>
                </c:pt>
                <c:pt idx="1859">
                  <c:v>44341</c:v>
                </c:pt>
                <c:pt idx="1860">
                  <c:v>44342</c:v>
                </c:pt>
                <c:pt idx="1861">
                  <c:v>44343</c:v>
                </c:pt>
                <c:pt idx="1862">
                  <c:v>44344</c:v>
                </c:pt>
                <c:pt idx="1863">
                  <c:v>44348</c:v>
                </c:pt>
                <c:pt idx="1864">
                  <c:v>44349</c:v>
                </c:pt>
                <c:pt idx="1865">
                  <c:v>44350</c:v>
                </c:pt>
                <c:pt idx="1866">
                  <c:v>44351</c:v>
                </c:pt>
                <c:pt idx="1867">
                  <c:v>44354</c:v>
                </c:pt>
                <c:pt idx="1868">
                  <c:v>44355</c:v>
                </c:pt>
                <c:pt idx="1869">
                  <c:v>44356</c:v>
                </c:pt>
                <c:pt idx="1870">
                  <c:v>44357</c:v>
                </c:pt>
                <c:pt idx="1871">
                  <c:v>44358</c:v>
                </c:pt>
                <c:pt idx="1872">
                  <c:v>44361</c:v>
                </c:pt>
                <c:pt idx="1873">
                  <c:v>44362</c:v>
                </c:pt>
                <c:pt idx="1874">
                  <c:v>44363</c:v>
                </c:pt>
                <c:pt idx="1875">
                  <c:v>44364</c:v>
                </c:pt>
                <c:pt idx="1876">
                  <c:v>44365</c:v>
                </c:pt>
                <c:pt idx="1877">
                  <c:v>44368</c:v>
                </c:pt>
                <c:pt idx="1878">
                  <c:v>44369</c:v>
                </c:pt>
                <c:pt idx="1879">
                  <c:v>44370</c:v>
                </c:pt>
                <c:pt idx="1880">
                  <c:v>44371</c:v>
                </c:pt>
                <c:pt idx="1881">
                  <c:v>44372</c:v>
                </c:pt>
                <c:pt idx="1882">
                  <c:v>44375</c:v>
                </c:pt>
                <c:pt idx="1883">
                  <c:v>44376</c:v>
                </c:pt>
                <c:pt idx="1884">
                  <c:v>44377</c:v>
                </c:pt>
                <c:pt idx="1885">
                  <c:v>44378</c:v>
                </c:pt>
                <c:pt idx="1886">
                  <c:v>44379</c:v>
                </c:pt>
                <c:pt idx="1887">
                  <c:v>44383</c:v>
                </c:pt>
                <c:pt idx="1888">
                  <c:v>44384</c:v>
                </c:pt>
                <c:pt idx="1889">
                  <c:v>44385</c:v>
                </c:pt>
                <c:pt idx="1890">
                  <c:v>44386</c:v>
                </c:pt>
                <c:pt idx="1891">
                  <c:v>44389</c:v>
                </c:pt>
                <c:pt idx="1892">
                  <c:v>44390</c:v>
                </c:pt>
                <c:pt idx="1893">
                  <c:v>44391</c:v>
                </c:pt>
                <c:pt idx="1894">
                  <c:v>44392</c:v>
                </c:pt>
                <c:pt idx="1895">
                  <c:v>44393</c:v>
                </c:pt>
                <c:pt idx="1896">
                  <c:v>44396</c:v>
                </c:pt>
                <c:pt idx="1897">
                  <c:v>44397</c:v>
                </c:pt>
                <c:pt idx="1898">
                  <c:v>44398</c:v>
                </c:pt>
                <c:pt idx="1899">
                  <c:v>44399</c:v>
                </c:pt>
                <c:pt idx="1900">
                  <c:v>44400</c:v>
                </c:pt>
                <c:pt idx="1901">
                  <c:v>44403</c:v>
                </c:pt>
                <c:pt idx="1902">
                  <c:v>44404</c:v>
                </c:pt>
                <c:pt idx="1903">
                  <c:v>44405</c:v>
                </c:pt>
                <c:pt idx="1904">
                  <c:v>44406</c:v>
                </c:pt>
                <c:pt idx="1905">
                  <c:v>44407</c:v>
                </c:pt>
                <c:pt idx="1906">
                  <c:v>44410</c:v>
                </c:pt>
                <c:pt idx="1907">
                  <c:v>44411</c:v>
                </c:pt>
                <c:pt idx="1908">
                  <c:v>44412</c:v>
                </c:pt>
                <c:pt idx="1909">
                  <c:v>44413</c:v>
                </c:pt>
                <c:pt idx="1910">
                  <c:v>44414</c:v>
                </c:pt>
                <c:pt idx="1911">
                  <c:v>44417</c:v>
                </c:pt>
                <c:pt idx="1912">
                  <c:v>44418</c:v>
                </c:pt>
                <c:pt idx="1913">
                  <c:v>44419</c:v>
                </c:pt>
                <c:pt idx="1914">
                  <c:v>44420</c:v>
                </c:pt>
                <c:pt idx="1915">
                  <c:v>44421</c:v>
                </c:pt>
                <c:pt idx="1916">
                  <c:v>44424</c:v>
                </c:pt>
                <c:pt idx="1917">
                  <c:v>44425</c:v>
                </c:pt>
                <c:pt idx="1918">
                  <c:v>44426</c:v>
                </c:pt>
                <c:pt idx="1919">
                  <c:v>44427</c:v>
                </c:pt>
                <c:pt idx="1920">
                  <c:v>44428</c:v>
                </c:pt>
                <c:pt idx="1921">
                  <c:v>44431</c:v>
                </c:pt>
                <c:pt idx="1922">
                  <c:v>44432</c:v>
                </c:pt>
                <c:pt idx="1923">
                  <c:v>44433</c:v>
                </c:pt>
                <c:pt idx="1924">
                  <c:v>44434</c:v>
                </c:pt>
                <c:pt idx="1925">
                  <c:v>44435</c:v>
                </c:pt>
                <c:pt idx="1926">
                  <c:v>44438</c:v>
                </c:pt>
                <c:pt idx="1927">
                  <c:v>44439</c:v>
                </c:pt>
                <c:pt idx="1928">
                  <c:v>44440</c:v>
                </c:pt>
                <c:pt idx="1929">
                  <c:v>44441</c:v>
                </c:pt>
                <c:pt idx="1930">
                  <c:v>44442</c:v>
                </c:pt>
                <c:pt idx="1931">
                  <c:v>44446</c:v>
                </c:pt>
                <c:pt idx="1932">
                  <c:v>44447</c:v>
                </c:pt>
                <c:pt idx="1933">
                  <c:v>44448</c:v>
                </c:pt>
                <c:pt idx="1934">
                  <c:v>44449</c:v>
                </c:pt>
                <c:pt idx="1935">
                  <c:v>44452</c:v>
                </c:pt>
                <c:pt idx="1936">
                  <c:v>44453</c:v>
                </c:pt>
                <c:pt idx="1937">
                  <c:v>44454</c:v>
                </c:pt>
                <c:pt idx="1938">
                  <c:v>44455</c:v>
                </c:pt>
                <c:pt idx="1939">
                  <c:v>44456</c:v>
                </c:pt>
                <c:pt idx="1940">
                  <c:v>44459</c:v>
                </c:pt>
                <c:pt idx="1941">
                  <c:v>44460</c:v>
                </c:pt>
                <c:pt idx="1942">
                  <c:v>44461</c:v>
                </c:pt>
                <c:pt idx="1943">
                  <c:v>44462</c:v>
                </c:pt>
                <c:pt idx="1944">
                  <c:v>44463</c:v>
                </c:pt>
                <c:pt idx="1945">
                  <c:v>44466</c:v>
                </c:pt>
                <c:pt idx="1946">
                  <c:v>44467</c:v>
                </c:pt>
                <c:pt idx="1947">
                  <c:v>44468</c:v>
                </c:pt>
                <c:pt idx="1948">
                  <c:v>44469</c:v>
                </c:pt>
                <c:pt idx="1949">
                  <c:v>44470</c:v>
                </c:pt>
                <c:pt idx="1950">
                  <c:v>44473</c:v>
                </c:pt>
                <c:pt idx="1951">
                  <c:v>44474</c:v>
                </c:pt>
                <c:pt idx="1952">
                  <c:v>44475</c:v>
                </c:pt>
                <c:pt idx="1953">
                  <c:v>44476</c:v>
                </c:pt>
                <c:pt idx="1954">
                  <c:v>44477</c:v>
                </c:pt>
                <c:pt idx="1955">
                  <c:v>44480</c:v>
                </c:pt>
                <c:pt idx="1956">
                  <c:v>44481</c:v>
                </c:pt>
                <c:pt idx="1957">
                  <c:v>44482</c:v>
                </c:pt>
                <c:pt idx="1958">
                  <c:v>44483</c:v>
                </c:pt>
                <c:pt idx="1959">
                  <c:v>44484</c:v>
                </c:pt>
                <c:pt idx="1960">
                  <c:v>44487</c:v>
                </c:pt>
                <c:pt idx="1961">
                  <c:v>44488</c:v>
                </c:pt>
                <c:pt idx="1962">
                  <c:v>44489</c:v>
                </c:pt>
                <c:pt idx="1963">
                  <c:v>44490</c:v>
                </c:pt>
                <c:pt idx="1964">
                  <c:v>44491</c:v>
                </c:pt>
                <c:pt idx="1965">
                  <c:v>44494</c:v>
                </c:pt>
                <c:pt idx="1966">
                  <c:v>44495</c:v>
                </c:pt>
                <c:pt idx="1967">
                  <c:v>44496</c:v>
                </c:pt>
                <c:pt idx="1968">
                  <c:v>44497</c:v>
                </c:pt>
                <c:pt idx="1969">
                  <c:v>44498</c:v>
                </c:pt>
                <c:pt idx="1970">
                  <c:v>44501</c:v>
                </c:pt>
                <c:pt idx="1971">
                  <c:v>44502</c:v>
                </c:pt>
                <c:pt idx="1972">
                  <c:v>44503</c:v>
                </c:pt>
                <c:pt idx="1973">
                  <c:v>44504</c:v>
                </c:pt>
                <c:pt idx="1974">
                  <c:v>44505</c:v>
                </c:pt>
                <c:pt idx="1975">
                  <c:v>44508</c:v>
                </c:pt>
                <c:pt idx="1976">
                  <c:v>44509</c:v>
                </c:pt>
                <c:pt idx="1977">
                  <c:v>44510</c:v>
                </c:pt>
                <c:pt idx="1978">
                  <c:v>44511</c:v>
                </c:pt>
                <c:pt idx="1979">
                  <c:v>44512</c:v>
                </c:pt>
                <c:pt idx="1980">
                  <c:v>44515</c:v>
                </c:pt>
                <c:pt idx="1981">
                  <c:v>44516</c:v>
                </c:pt>
                <c:pt idx="1982">
                  <c:v>44517</c:v>
                </c:pt>
                <c:pt idx="1983">
                  <c:v>44518</c:v>
                </c:pt>
                <c:pt idx="1984">
                  <c:v>44519</c:v>
                </c:pt>
                <c:pt idx="1985">
                  <c:v>44522</c:v>
                </c:pt>
                <c:pt idx="1986">
                  <c:v>44523</c:v>
                </c:pt>
                <c:pt idx="1987">
                  <c:v>44524</c:v>
                </c:pt>
                <c:pt idx="1988">
                  <c:v>44526</c:v>
                </c:pt>
                <c:pt idx="1989">
                  <c:v>44529</c:v>
                </c:pt>
                <c:pt idx="1990">
                  <c:v>44530</c:v>
                </c:pt>
                <c:pt idx="1991">
                  <c:v>44531</c:v>
                </c:pt>
                <c:pt idx="1992">
                  <c:v>44532</c:v>
                </c:pt>
                <c:pt idx="1993">
                  <c:v>44533</c:v>
                </c:pt>
                <c:pt idx="1994">
                  <c:v>44536</c:v>
                </c:pt>
                <c:pt idx="1995">
                  <c:v>44537</c:v>
                </c:pt>
                <c:pt idx="1996">
                  <c:v>44538</c:v>
                </c:pt>
                <c:pt idx="1997">
                  <c:v>44539</c:v>
                </c:pt>
                <c:pt idx="1998">
                  <c:v>44540</c:v>
                </c:pt>
                <c:pt idx="1999">
                  <c:v>44543</c:v>
                </c:pt>
                <c:pt idx="2000">
                  <c:v>44544</c:v>
                </c:pt>
                <c:pt idx="2001">
                  <c:v>44545</c:v>
                </c:pt>
                <c:pt idx="2002">
                  <c:v>44546</c:v>
                </c:pt>
                <c:pt idx="2003">
                  <c:v>44547</c:v>
                </c:pt>
                <c:pt idx="2004">
                  <c:v>44550</c:v>
                </c:pt>
                <c:pt idx="2005">
                  <c:v>44551</c:v>
                </c:pt>
                <c:pt idx="2006">
                  <c:v>44552</c:v>
                </c:pt>
                <c:pt idx="2007">
                  <c:v>44553</c:v>
                </c:pt>
                <c:pt idx="2008">
                  <c:v>44557</c:v>
                </c:pt>
                <c:pt idx="2009">
                  <c:v>44558</c:v>
                </c:pt>
                <c:pt idx="2010">
                  <c:v>44559</c:v>
                </c:pt>
                <c:pt idx="2011">
                  <c:v>44560</c:v>
                </c:pt>
                <c:pt idx="2012">
                  <c:v>44561</c:v>
                </c:pt>
                <c:pt idx="2013">
                  <c:v>44564</c:v>
                </c:pt>
                <c:pt idx="2014">
                  <c:v>44565</c:v>
                </c:pt>
                <c:pt idx="2015">
                  <c:v>44566</c:v>
                </c:pt>
                <c:pt idx="2016">
                  <c:v>44567</c:v>
                </c:pt>
                <c:pt idx="2017">
                  <c:v>44568</c:v>
                </c:pt>
                <c:pt idx="2018">
                  <c:v>44571</c:v>
                </c:pt>
                <c:pt idx="2019">
                  <c:v>44572</c:v>
                </c:pt>
                <c:pt idx="2020">
                  <c:v>44573</c:v>
                </c:pt>
                <c:pt idx="2021">
                  <c:v>44574</c:v>
                </c:pt>
                <c:pt idx="2022">
                  <c:v>44575</c:v>
                </c:pt>
                <c:pt idx="2023">
                  <c:v>44579</c:v>
                </c:pt>
                <c:pt idx="2024">
                  <c:v>44580</c:v>
                </c:pt>
                <c:pt idx="2025">
                  <c:v>44581</c:v>
                </c:pt>
                <c:pt idx="2026">
                  <c:v>44582</c:v>
                </c:pt>
                <c:pt idx="2027">
                  <c:v>44585</c:v>
                </c:pt>
                <c:pt idx="2028">
                  <c:v>44586</c:v>
                </c:pt>
                <c:pt idx="2029">
                  <c:v>44587</c:v>
                </c:pt>
                <c:pt idx="2030">
                  <c:v>44588</c:v>
                </c:pt>
                <c:pt idx="2031">
                  <c:v>44589</c:v>
                </c:pt>
                <c:pt idx="2032">
                  <c:v>44592</c:v>
                </c:pt>
                <c:pt idx="2033">
                  <c:v>44593</c:v>
                </c:pt>
                <c:pt idx="2034">
                  <c:v>44594</c:v>
                </c:pt>
                <c:pt idx="2035">
                  <c:v>44595</c:v>
                </c:pt>
                <c:pt idx="2036">
                  <c:v>44596</c:v>
                </c:pt>
                <c:pt idx="2037">
                  <c:v>44599</c:v>
                </c:pt>
                <c:pt idx="2038">
                  <c:v>44600</c:v>
                </c:pt>
                <c:pt idx="2039">
                  <c:v>44601</c:v>
                </c:pt>
                <c:pt idx="2040">
                  <c:v>44602</c:v>
                </c:pt>
                <c:pt idx="2041">
                  <c:v>44603</c:v>
                </c:pt>
                <c:pt idx="2042">
                  <c:v>44606</c:v>
                </c:pt>
                <c:pt idx="2043">
                  <c:v>44607</c:v>
                </c:pt>
                <c:pt idx="2044">
                  <c:v>44608</c:v>
                </c:pt>
                <c:pt idx="2045">
                  <c:v>44609</c:v>
                </c:pt>
                <c:pt idx="2046">
                  <c:v>44610</c:v>
                </c:pt>
                <c:pt idx="2047">
                  <c:v>44614</c:v>
                </c:pt>
                <c:pt idx="2048">
                  <c:v>44615</c:v>
                </c:pt>
                <c:pt idx="2049">
                  <c:v>44616</c:v>
                </c:pt>
                <c:pt idx="2050">
                  <c:v>44617</c:v>
                </c:pt>
                <c:pt idx="2051">
                  <c:v>44620</c:v>
                </c:pt>
                <c:pt idx="2052">
                  <c:v>44621</c:v>
                </c:pt>
                <c:pt idx="2053">
                  <c:v>44622</c:v>
                </c:pt>
                <c:pt idx="2054">
                  <c:v>44623</c:v>
                </c:pt>
                <c:pt idx="2055">
                  <c:v>44624</c:v>
                </c:pt>
                <c:pt idx="2056">
                  <c:v>44627</c:v>
                </c:pt>
                <c:pt idx="2057">
                  <c:v>44628</c:v>
                </c:pt>
                <c:pt idx="2058">
                  <c:v>44629</c:v>
                </c:pt>
                <c:pt idx="2059">
                  <c:v>44630</c:v>
                </c:pt>
                <c:pt idx="2060">
                  <c:v>44631</c:v>
                </c:pt>
                <c:pt idx="2061">
                  <c:v>44634</c:v>
                </c:pt>
                <c:pt idx="2062">
                  <c:v>44635</c:v>
                </c:pt>
                <c:pt idx="2063">
                  <c:v>44636</c:v>
                </c:pt>
                <c:pt idx="2064">
                  <c:v>44637</c:v>
                </c:pt>
                <c:pt idx="2065">
                  <c:v>44638</c:v>
                </c:pt>
                <c:pt idx="2066">
                  <c:v>44641</c:v>
                </c:pt>
                <c:pt idx="2067">
                  <c:v>44642</c:v>
                </c:pt>
                <c:pt idx="2068">
                  <c:v>44643</c:v>
                </c:pt>
                <c:pt idx="2069">
                  <c:v>44644</c:v>
                </c:pt>
                <c:pt idx="2070">
                  <c:v>44645</c:v>
                </c:pt>
                <c:pt idx="2071">
                  <c:v>44648</c:v>
                </c:pt>
                <c:pt idx="2072">
                  <c:v>44649</c:v>
                </c:pt>
                <c:pt idx="2073">
                  <c:v>44650</c:v>
                </c:pt>
                <c:pt idx="2074">
                  <c:v>44651</c:v>
                </c:pt>
                <c:pt idx="2075">
                  <c:v>44652</c:v>
                </c:pt>
                <c:pt idx="2076">
                  <c:v>44655</c:v>
                </c:pt>
                <c:pt idx="2077">
                  <c:v>44656</c:v>
                </c:pt>
                <c:pt idx="2078">
                  <c:v>44657</c:v>
                </c:pt>
                <c:pt idx="2079">
                  <c:v>44658</c:v>
                </c:pt>
                <c:pt idx="2080">
                  <c:v>44659</c:v>
                </c:pt>
                <c:pt idx="2081">
                  <c:v>44662</c:v>
                </c:pt>
                <c:pt idx="2082">
                  <c:v>44663</c:v>
                </c:pt>
                <c:pt idx="2083">
                  <c:v>44664</c:v>
                </c:pt>
                <c:pt idx="2084">
                  <c:v>44665</c:v>
                </c:pt>
                <c:pt idx="2085">
                  <c:v>44669</c:v>
                </c:pt>
                <c:pt idx="2086">
                  <c:v>44670</c:v>
                </c:pt>
                <c:pt idx="2087">
                  <c:v>44671</c:v>
                </c:pt>
                <c:pt idx="2088">
                  <c:v>44672</c:v>
                </c:pt>
                <c:pt idx="2089">
                  <c:v>44673</c:v>
                </c:pt>
                <c:pt idx="2090">
                  <c:v>44676</c:v>
                </c:pt>
                <c:pt idx="2091">
                  <c:v>44677</c:v>
                </c:pt>
                <c:pt idx="2092">
                  <c:v>44678</c:v>
                </c:pt>
                <c:pt idx="2093">
                  <c:v>44679</c:v>
                </c:pt>
                <c:pt idx="2094">
                  <c:v>44680</c:v>
                </c:pt>
                <c:pt idx="2095">
                  <c:v>44683</c:v>
                </c:pt>
                <c:pt idx="2096">
                  <c:v>44684</c:v>
                </c:pt>
                <c:pt idx="2097">
                  <c:v>44685</c:v>
                </c:pt>
                <c:pt idx="2098">
                  <c:v>44686</c:v>
                </c:pt>
                <c:pt idx="2099">
                  <c:v>44687</c:v>
                </c:pt>
                <c:pt idx="2100">
                  <c:v>44690</c:v>
                </c:pt>
                <c:pt idx="2101">
                  <c:v>44691</c:v>
                </c:pt>
                <c:pt idx="2102">
                  <c:v>44692</c:v>
                </c:pt>
                <c:pt idx="2103">
                  <c:v>44693</c:v>
                </c:pt>
                <c:pt idx="2104">
                  <c:v>44694</c:v>
                </c:pt>
                <c:pt idx="2105">
                  <c:v>44697</c:v>
                </c:pt>
                <c:pt idx="2106">
                  <c:v>44698</c:v>
                </c:pt>
                <c:pt idx="2107">
                  <c:v>44699</c:v>
                </c:pt>
                <c:pt idx="2108">
                  <c:v>44700</c:v>
                </c:pt>
                <c:pt idx="2109">
                  <c:v>44701</c:v>
                </c:pt>
                <c:pt idx="2110">
                  <c:v>44704</c:v>
                </c:pt>
                <c:pt idx="2111">
                  <c:v>44705</c:v>
                </c:pt>
                <c:pt idx="2112">
                  <c:v>44706</c:v>
                </c:pt>
                <c:pt idx="2113">
                  <c:v>44707</c:v>
                </c:pt>
                <c:pt idx="2114">
                  <c:v>44708</c:v>
                </c:pt>
                <c:pt idx="2115">
                  <c:v>44712</c:v>
                </c:pt>
                <c:pt idx="2116">
                  <c:v>44713</c:v>
                </c:pt>
                <c:pt idx="2117">
                  <c:v>44714</c:v>
                </c:pt>
                <c:pt idx="2118">
                  <c:v>44715</c:v>
                </c:pt>
                <c:pt idx="2119">
                  <c:v>44718</c:v>
                </c:pt>
                <c:pt idx="2120">
                  <c:v>44719</c:v>
                </c:pt>
                <c:pt idx="2121">
                  <c:v>44720</c:v>
                </c:pt>
                <c:pt idx="2122">
                  <c:v>44721</c:v>
                </c:pt>
                <c:pt idx="2123">
                  <c:v>44722</c:v>
                </c:pt>
                <c:pt idx="2124">
                  <c:v>44725</c:v>
                </c:pt>
                <c:pt idx="2125">
                  <c:v>44726</c:v>
                </c:pt>
                <c:pt idx="2126">
                  <c:v>44727</c:v>
                </c:pt>
                <c:pt idx="2127">
                  <c:v>44728</c:v>
                </c:pt>
                <c:pt idx="2128">
                  <c:v>44729</c:v>
                </c:pt>
                <c:pt idx="2129">
                  <c:v>44733</c:v>
                </c:pt>
                <c:pt idx="2130">
                  <c:v>44734</c:v>
                </c:pt>
                <c:pt idx="2131">
                  <c:v>44735</c:v>
                </c:pt>
                <c:pt idx="2132">
                  <c:v>44736</c:v>
                </c:pt>
                <c:pt idx="2133">
                  <c:v>44739</c:v>
                </c:pt>
                <c:pt idx="2134">
                  <c:v>44740</c:v>
                </c:pt>
                <c:pt idx="2135">
                  <c:v>44741</c:v>
                </c:pt>
                <c:pt idx="2136">
                  <c:v>44742</c:v>
                </c:pt>
                <c:pt idx="2137">
                  <c:v>44743</c:v>
                </c:pt>
                <c:pt idx="2138">
                  <c:v>44747</c:v>
                </c:pt>
                <c:pt idx="2139">
                  <c:v>44748</c:v>
                </c:pt>
                <c:pt idx="2140">
                  <c:v>44749</c:v>
                </c:pt>
                <c:pt idx="2141">
                  <c:v>44750</c:v>
                </c:pt>
                <c:pt idx="2142">
                  <c:v>44753</c:v>
                </c:pt>
                <c:pt idx="2143">
                  <c:v>44754</c:v>
                </c:pt>
                <c:pt idx="2144">
                  <c:v>44755</c:v>
                </c:pt>
                <c:pt idx="2145">
                  <c:v>44756</c:v>
                </c:pt>
                <c:pt idx="2146">
                  <c:v>44757</c:v>
                </c:pt>
                <c:pt idx="2147">
                  <c:v>44760</c:v>
                </c:pt>
                <c:pt idx="2148">
                  <c:v>44761</c:v>
                </c:pt>
                <c:pt idx="2149">
                  <c:v>44762</c:v>
                </c:pt>
                <c:pt idx="2150">
                  <c:v>44763</c:v>
                </c:pt>
                <c:pt idx="2151">
                  <c:v>44764</c:v>
                </c:pt>
                <c:pt idx="2152">
                  <c:v>44767</c:v>
                </c:pt>
                <c:pt idx="2153">
                  <c:v>44768</c:v>
                </c:pt>
                <c:pt idx="2154">
                  <c:v>44769</c:v>
                </c:pt>
                <c:pt idx="2155">
                  <c:v>44770</c:v>
                </c:pt>
                <c:pt idx="2156">
                  <c:v>44771</c:v>
                </c:pt>
                <c:pt idx="2157">
                  <c:v>44774</c:v>
                </c:pt>
                <c:pt idx="2158">
                  <c:v>44775</c:v>
                </c:pt>
                <c:pt idx="2159">
                  <c:v>44776</c:v>
                </c:pt>
                <c:pt idx="2160">
                  <c:v>44777</c:v>
                </c:pt>
                <c:pt idx="2161">
                  <c:v>44778</c:v>
                </c:pt>
                <c:pt idx="2162">
                  <c:v>44781</c:v>
                </c:pt>
                <c:pt idx="2163">
                  <c:v>44782</c:v>
                </c:pt>
                <c:pt idx="2164">
                  <c:v>44783</c:v>
                </c:pt>
                <c:pt idx="2165">
                  <c:v>44784</c:v>
                </c:pt>
                <c:pt idx="2166">
                  <c:v>44785</c:v>
                </c:pt>
                <c:pt idx="2167">
                  <c:v>44788</c:v>
                </c:pt>
                <c:pt idx="2168">
                  <c:v>44789</c:v>
                </c:pt>
                <c:pt idx="2169">
                  <c:v>44790</c:v>
                </c:pt>
                <c:pt idx="2170">
                  <c:v>44791</c:v>
                </c:pt>
                <c:pt idx="2171">
                  <c:v>44792</c:v>
                </c:pt>
                <c:pt idx="2172">
                  <c:v>44795</c:v>
                </c:pt>
                <c:pt idx="2173">
                  <c:v>44796</c:v>
                </c:pt>
                <c:pt idx="2174">
                  <c:v>44797</c:v>
                </c:pt>
                <c:pt idx="2175">
                  <c:v>44798</c:v>
                </c:pt>
                <c:pt idx="2176">
                  <c:v>44799</c:v>
                </c:pt>
                <c:pt idx="2177">
                  <c:v>44802</c:v>
                </c:pt>
                <c:pt idx="2178">
                  <c:v>44803</c:v>
                </c:pt>
                <c:pt idx="2179">
                  <c:v>44804</c:v>
                </c:pt>
                <c:pt idx="2180">
                  <c:v>44805</c:v>
                </c:pt>
                <c:pt idx="2181">
                  <c:v>44806</c:v>
                </c:pt>
                <c:pt idx="2182">
                  <c:v>44810</c:v>
                </c:pt>
                <c:pt idx="2183">
                  <c:v>44811</c:v>
                </c:pt>
                <c:pt idx="2184">
                  <c:v>44812</c:v>
                </c:pt>
                <c:pt idx="2185">
                  <c:v>44813</c:v>
                </c:pt>
                <c:pt idx="2186">
                  <c:v>44816</c:v>
                </c:pt>
                <c:pt idx="2187">
                  <c:v>44817</c:v>
                </c:pt>
                <c:pt idx="2188">
                  <c:v>44818</c:v>
                </c:pt>
                <c:pt idx="2189">
                  <c:v>44819</c:v>
                </c:pt>
                <c:pt idx="2190">
                  <c:v>44820</c:v>
                </c:pt>
                <c:pt idx="2191">
                  <c:v>44823</c:v>
                </c:pt>
                <c:pt idx="2192">
                  <c:v>44824</c:v>
                </c:pt>
                <c:pt idx="2193">
                  <c:v>44825</c:v>
                </c:pt>
                <c:pt idx="2194">
                  <c:v>44826</c:v>
                </c:pt>
                <c:pt idx="2195">
                  <c:v>44827</c:v>
                </c:pt>
                <c:pt idx="2196">
                  <c:v>44830</c:v>
                </c:pt>
                <c:pt idx="2197">
                  <c:v>44831</c:v>
                </c:pt>
                <c:pt idx="2198">
                  <c:v>44832</c:v>
                </c:pt>
                <c:pt idx="2199">
                  <c:v>44833</c:v>
                </c:pt>
                <c:pt idx="2200">
                  <c:v>44834</c:v>
                </c:pt>
                <c:pt idx="2201">
                  <c:v>44837</c:v>
                </c:pt>
                <c:pt idx="2202">
                  <c:v>44838</c:v>
                </c:pt>
                <c:pt idx="2203">
                  <c:v>44839</c:v>
                </c:pt>
                <c:pt idx="2204">
                  <c:v>44840</c:v>
                </c:pt>
                <c:pt idx="2205">
                  <c:v>44841</c:v>
                </c:pt>
                <c:pt idx="2206">
                  <c:v>44844</c:v>
                </c:pt>
                <c:pt idx="2207">
                  <c:v>44845</c:v>
                </c:pt>
                <c:pt idx="2208">
                  <c:v>44846</c:v>
                </c:pt>
                <c:pt idx="2209">
                  <c:v>44847</c:v>
                </c:pt>
                <c:pt idx="2210">
                  <c:v>44848</c:v>
                </c:pt>
                <c:pt idx="2211">
                  <c:v>44851</c:v>
                </c:pt>
                <c:pt idx="2212">
                  <c:v>44852</c:v>
                </c:pt>
                <c:pt idx="2213">
                  <c:v>44853</c:v>
                </c:pt>
                <c:pt idx="2214">
                  <c:v>44854</c:v>
                </c:pt>
                <c:pt idx="2215">
                  <c:v>44855</c:v>
                </c:pt>
                <c:pt idx="2216">
                  <c:v>44858</c:v>
                </c:pt>
                <c:pt idx="2217">
                  <c:v>44859</c:v>
                </c:pt>
                <c:pt idx="2218">
                  <c:v>44860</c:v>
                </c:pt>
                <c:pt idx="2219">
                  <c:v>44861</c:v>
                </c:pt>
                <c:pt idx="2220">
                  <c:v>44862</c:v>
                </c:pt>
                <c:pt idx="2221">
                  <c:v>44865</c:v>
                </c:pt>
                <c:pt idx="2222">
                  <c:v>44866</c:v>
                </c:pt>
                <c:pt idx="2223">
                  <c:v>44867</c:v>
                </c:pt>
                <c:pt idx="2224">
                  <c:v>44868</c:v>
                </c:pt>
                <c:pt idx="2225">
                  <c:v>44869</c:v>
                </c:pt>
                <c:pt idx="2226">
                  <c:v>44872</c:v>
                </c:pt>
                <c:pt idx="2227">
                  <c:v>44873</c:v>
                </c:pt>
                <c:pt idx="2228">
                  <c:v>44874</c:v>
                </c:pt>
                <c:pt idx="2229">
                  <c:v>44875</c:v>
                </c:pt>
                <c:pt idx="2230">
                  <c:v>44876</c:v>
                </c:pt>
                <c:pt idx="2231">
                  <c:v>44879</c:v>
                </c:pt>
                <c:pt idx="2232">
                  <c:v>44880</c:v>
                </c:pt>
                <c:pt idx="2233">
                  <c:v>44881</c:v>
                </c:pt>
                <c:pt idx="2234">
                  <c:v>44882</c:v>
                </c:pt>
                <c:pt idx="2235">
                  <c:v>44883</c:v>
                </c:pt>
                <c:pt idx="2236">
                  <c:v>44886</c:v>
                </c:pt>
                <c:pt idx="2237">
                  <c:v>44887</c:v>
                </c:pt>
                <c:pt idx="2238">
                  <c:v>44888</c:v>
                </c:pt>
                <c:pt idx="2239">
                  <c:v>44890</c:v>
                </c:pt>
                <c:pt idx="2240">
                  <c:v>44893</c:v>
                </c:pt>
                <c:pt idx="2241">
                  <c:v>44894</c:v>
                </c:pt>
                <c:pt idx="2242">
                  <c:v>44895</c:v>
                </c:pt>
                <c:pt idx="2243">
                  <c:v>44896</c:v>
                </c:pt>
                <c:pt idx="2244">
                  <c:v>44897</c:v>
                </c:pt>
                <c:pt idx="2245">
                  <c:v>44900</c:v>
                </c:pt>
                <c:pt idx="2246">
                  <c:v>44901</c:v>
                </c:pt>
                <c:pt idx="2247">
                  <c:v>44902</c:v>
                </c:pt>
                <c:pt idx="2248">
                  <c:v>44903</c:v>
                </c:pt>
                <c:pt idx="2249">
                  <c:v>44904</c:v>
                </c:pt>
                <c:pt idx="2250">
                  <c:v>44907</c:v>
                </c:pt>
                <c:pt idx="2251">
                  <c:v>44908</c:v>
                </c:pt>
                <c:pt idx="2252">
                  <c:v>44909</c:v>
                </c:pt>
                <c:pt idx="2253">
                  <c:v>44910</c:v>
                </c:pt>
                <c:pt idx="2254">
                  <c:v>44911</c:v>
                </c:pt>
                <c:pt idx="2255">
                  <c:v>44914</c:v>
                </c:pt>
                <c:pt idx="2256">
                  <c:v>44915</c:v>
                </c:pt>
                <c:pt idx="2257">
                  <c:v>44916</c:v>
                </c:pt>
                <c:pt idx="2258">
                  <c:v>44917</c:v>
                </c:pt>
                <c:pt idx="2259">
                  <c:v>44918</c:v>
                </c:pt>
                <c:pt idx="2260">
                  <c:v>44922</c:v>
                </c:pt>
                <c:pt idx="2261">
                  <c:v>44923</c:v>
                </c:pt>
                <c:pt idx="2262">
                  <c:v>44924</c:v>
                </c:pt>
                <c:pt idx="2263">
                  <c:v>44925</c:v>
                </c:pt>
                <c:pt idx="2264">
                  <c:v>44929</c:v>
                </c:pt>
                <c:pt idx="2265">
                  <c:v>44930</c:v>
                </c:pt>
                <c:pt idx="2266">
                  <c:v>44931</c:v>
                </c:pt>
                <c:pt idx="2267">
                  <c:v>44932</c:v>
                </c:pt>
                <c:pt idx="2268">
                  <c:v>44935</c:v>
                </c:pt>
                <c:pt idx="2269">
                  <c:v>44936</c:v>
                </c:pt>
                <c:pt idx="2270">
                  <c:v>44937</c:v>
                </c:pt>
                <c:pt idx="2271">
                  <c:v>44938</c:v>
                </c:pt>
                <c:pt idx="2272">
                  <c:v>44939</c:v>
                </c:pt>
                <c:pt idx="2273">
                  <c:v>44943</c:v>
                </c:pt>
                <c:pt idx="2274">
                  <c:v>44944</c:v>
                </c:pt>
                <c:pt idx="2275">
                  <c:v>44945</c:v>
                </c:pt>
                <c:pt idx="2276">
                  <c:v>44946</c:v>
                </c:pt>
                <c:pt idx="2277">
                  <c:v>44949</c:v>
                </c:pt>
                <c:pt idx="2278">
                  <c:v>44950</c:v>
                </c:pt>
                <c:pt idx="2279">
                  <c:v>44951</c:v>
                </c:pt>
                <c:pt idx="2280">
                  <c:v>44952</c:v>
                </c:pt>
                <c:pt idx="2281">
                  <c:v>44953</c:v>
                </c:pt>
                <c:pt idx="2282">
                  <c:v>44956</c:v>
                </c:pt>
                <c:pt idx="2283">
                  <c:v>44957</c:v>
                </c:pt>
                <c:pt idx="2284">
                  <c:v>44958</c:v>
                </c:pt>
                <c:pt idx="2285">
                  <c:v>44959</c:v>
                </c:pt>
                <c:pt idx="2286">
                  <c:v>44960</c:v>
                </c:pt>
                <c:pt idx="2287">
                  <c:v>44963</c:v>
                </c:pt>
                <c:pt idx="2288">
                  <c:v>44964</c:v>
                </c:pt>
                <c:pt idx="2289">
                  <c:v>44965</c:v>
                </c:pt>
                <c:pt idx="2290">
                  <c:v>44966</c:v>
                </c:pt>
                <c:pt idx="2291">
                  <c:v>44967</c:v>
                </c:pt>
                <c:pt idx="2292">
                  <c:v>44970</c:v>
                </c:pt>
                <c:pt idx="2293">
                  <c:v>44971</c:v>
                </c:pt>
                <c:pt idx="2294">
                  <c:v>44972</c:v>
                </c:pt>
                <c:pt idx="2295">
                  <c:v>44973</c:v>
                </c:pt>
                <c:pt idx="2296">
                  <c:v>44974</c:v>
                </c:pt>
                <c:pt idx="2297">
                  <c:v>44978</c:v>
                </c:pt>
                <c:pt idx="2298">
                  <c:v>44979</c:v>
                </c:pt>
                <c:pt idx="2299">
                  <c:v>44980</c:v>
                </c:pt>
                <c:pt idx="2300">
                  <c:v>44981</c:v>
                </c:pt>
                <c:pt idx="2301">
                  <c:v>44984</c:v>
                </c:pt>
                <c:pt idx="2302">
                  <c:v>44985</c:v>
                </c:pt>
                <c:pt idx="2303">
                  <c:v>44986</c:v>
                </c:pt>
                <c:pt idx="2304">
                  <c:v>44987</c:v>
                </c:pt>
                <c:pt idx="2305">
                  <c:v>44988</c:v>
                </c:pt>
                <c:pt idx="2306">
                  <c:v>44991</c:v>
                </c:pt>
                <c:pt idx="2307">
                  <c:v>44992</c:v>
                </c:pt>
                <c:pt idx="2308">
                  <c:v>44993</c:v>
                </c:pt>
                <c:pt idx="2309">
                  <c:v>44994</c:v>
                </c:pt>
                <c:pt idx="2310">
                  <c:v>44995</c:v>
                </c:pt>
                <c:pt idx="2311">
                  <c:v>44998</c:v>
                </c:pt>
                <c:pt idx="2312">
                  <c:v>44999</c:v>
                </c:pt>
                <c:pt idx="2313">
                  <c:v>45000</c:v>
                </c:pt>
                <c:pt idx="2314">
                  <c:v>45001</c:v>
                </c:pt>
                <c:pt idx="2315">
                  <c:v>45002</c:v>
                </c:pt>
                <c:pt idx="2316">
                  <c:v>45005</c:v>
                </c:pt>
                <c:pt idx="2317">
                  <c:v>45006</c:v>
                </c:pt>
                <c:pt idx="2318">
                  <c:v>45007</c:v>
                </c:pt>
                <c:pt idx="2319">
                  <c:v>45008</c:v>
                </c:pt>
                <c:pt idx="2320">
                  <c:v>45009</c:v>
                </c:pt>
                <c:pt idx="2321">
                  <c:v>45012</c:v>
                </c:pt>
                <c:pt idx="2322">
                  <c:v>45013</c:v>
                </c:pt>
                <c:pt idx="2323">
                  <c:v>45014</c:v>
                </c:pt>
                <c:pt idx="2324">
                  <c:v>45015</c:v>
                </c:pt>
                <c:pt idx="2325">
                  <c:v>45016</c:v>
                </c:pt>
                <c:pt idx="2326">
                  <c:v>45019</c:v>
                </c:pt>
                <c:pt idx="2327">
                  <c:v>45020</c:v>
                </c:pt>
                <c:pt idx="2328">
                  <c:v>45021</c:v>
                </c:pt>
                <c:pt idx="2329">
                  <c:v>45022</c:v>
                </c:pt>
                <c:pt idx="2330">
                  <c:v>45026</c:v>
                </c:pt>
                <c:pt idx="2331">
                  <c:v>45027</c:v>
                </c:pt>
                <c:pt idx="2332">
                  <c:v>45028</c:v>
                </c:pt>
                <c:pt idx="2333">
                  <c:v>45029</c:v>
                </c:pt>
                <c:pt idx="2334">
                  <c:v>45030</c:v>
                </c:pt>
                <c:pt idx="2335">
                  <c:v>45033</c:v>
                </c:pt>
                <c:pt idx="2336">
                  <c:v>45034</c:v>
                </c:pt>
                <c:pt idx="2337">
                  <c:v>45035</c:v>
                </c:pt>
                <c:pt idx="2338">
                  <c:v>45036</c:v>
                </c:pt>
                <c:pt idx="2339">
                  <c:v>45037</c:v>
                </c:pt>
                <c:pt idx="2340">
                  <c:v>45040</c:v>
                </c:pt>
                <c:pt idx="2341">
                  <c:v>45041</c:v>
                </c:pt>
                <c:pt idx="2342">
                  <c:v>45042</c:v>
                </c:pt>
                <c:pt idx="2343">
                  <c:v>45043</c:v>
                </c:pt>
                <c:pt idx="2344">
                  <c:v>45044</c:v>
                </c:pt>
                <c:pt idx="2345">
                  <c:v>45047</c:v>
                </c:pt>
                <c:pt idx="2346">
                  <c:v>45048</c:v>
                </c:pt>
                <c:pt idx="2347">
                  <c:v>45049</c:v>
                </c:pt>
                <c:pt idx="2348">
                  <c:v>45050</c:v>
                </c:pt>
                <c:pt idx="2349">
                  <c:v>45051</c:v>
                </c:pt>
                <c:pt idx="2350">
                  <c:v>45054</c:v>
                </c:pt>
                <c:pt idx="2351">
                  <c:v>45055</c:v>
                </c:pt>
                <c:pt idx="2352">
                  <c:v>45056</c:v>
                </c:pt>
                <c:pt idx="2353">
                  <c:v>45057</c:v>
                </c:pt>
                <c:pt idx="2354">
                  <c:v>45058</c:v>
                </c:pt>
                <c:pt idx="2355">
                  <c:v>45061</c:v>
                </c:pt>
                <c:pt idx="2356">
                  <c:v>45062</c:v>
                </c:pt>
                <c:pt idx="2357">
                  <c:v>45063</c:v>
                </c:pt>
                <c:pt idx="2358">
                  <c:v>45064</c:v>
                </c:pt>
                <c:pt idx="2359">
                  <c:v>45065</c:v>
                </c:pt>
                <c:pt idx="2360">
                  <c:v>45068</c:v>
                </c:pt>
                <c:pt idx="2361">
                  <c:v>45069</c:v>
                </c:pt>
                <c:pt idx="2362">
                  <c:v>45070</c:v>
                </c:pt>
                <c:pt idx="2363">
                  <c:v>45071</c:v>
                </c:pt>
                <c:pt idx="2364">
                  <c:v>45072</c:v>
                </c:pt>
                <c:pt idx="2365">
                  <c:v>45076</c:v>
                </c:pt>
                <c:pt idx="2366">
                  <c:v>45077</c:v>
                </c:pt>
                <c:pt idx="2367">
                  <c:v>45078</c:v>
                </c:pt>
                <c:pt idx="2368">
                  <c:v>45079</c:v>
                </c:pt>
                <c:pt idx="2369">
                  <c:v>45082</c:v>
                </c:pt>
                <c:pt idx="2370">
                  <c:v>45083</c:v>
                </c:pt>
                <c:pt idx="2371">
                  <c:v>45084</c:v>
                </c:pt>
                <c:pt idx="2372">
                  <c:v>45085</c:v>
                </c:pt>
                <c:pt idx="2373">
                  <c:v>45086</c:v>
                </c:pt>
                <c:pt idx="2374">
                  <c:v>45089</c:v>
                </c:pt>
                <c:pt idx="2375">
                  <c:v>45090</c:v>
                </c:pt>
                <c:pt idx="2376">
                  <c:v>45091</c:v>
                </c:pt>
                <c:pt idx="2377">
                  <c:v>45092</c:v>
                </c:pt>
                <c:pt idx="2378">
                  <c:v>45093</c:v>
                </c:pt>
                <c:pt idx="2379">
                  <c:v>45097</c:v>
                </c:pt>
                <c:pt idx="2380">
                  <c:v>45098</c:v>
                </c:pt>
                <c:pt idx="2381">
                  <c:v>45099</c:v>
                </c:pt>
                <c:pt idx="2382">
                  <c:v>45100</c:v>
                </c:pt>
                <c:pt idx="2383">
                  <c:v>45103</c:v>
                </c:pt>
                <c:pt idx="2384">
                  <c:v>45104</c:v>
                </c:pt>
                <c:pt idx="2385">
                  <c:v>45105</c:v>
                </c:pt>
                <c:pt idx="2386">
                  <c:v>45106</c:v>
                </c:pt>
                <c:pt idx="2387">
                  <c:v>45107</c:v>
                </c:pt>
                <c:pt idx="2388">
                  <c:v>45110</c:v>
                </c:pt>
                <c:pt idx="2389">
                  <c:v>45112</c:v>
                </c:pt>
                <c:pt idx="2390">
                  <c:v>45113</c:v>
                </c:pt>
                <c:pt idx="2391">
                  <c:v>45114</c:v>
                </c:pt>
                <c:pt idx="2392">
                  <c:v>45117</c:v>
                </c:pt>
                <c:pt idx="2393">
                  <c:v>45118</c:v>
                </c:pt>
                <c:pt idx="2394">
                  <c:v>45119</c:v>
                </c:pt>
                <c:pt idx="2395">
                  <c:v>45120</c:v>
                </c:pt>
                <c:pt idx="2396">
                  <c:v>45121</c:v>
                </c:pt>
                <c:pt idx="2397">
                  <c:v>45124</c:v>
                </c:pt>
                <c:pt idx="2398">
                  <c:v>45125</c:v>
                </c:pt>
                <c:pt idx="2399">
                  <c:v>45126</c:v>
                </c:pt>
                <c:pt idx="2400">
                  <c:v>45127</c:v>
                </c:pt>
                <c:pt idx="2401">
                  <c:v>45128</c:v>
                </c:pt>
                <c:pt idx="2402">
                  <c:v>45131</c:v>
                </c:pt>
                <c:pt idx="2403">
                  <c:v>45132</c:v>
                </c:pt>
                <c:pt idx="2404">
                  <c:v>45133</c:v>
                </c:pt>
                <c:pt idx="2405">
                  <c:v>45134</c:v>
                </c:pt>
                <c:pt idx="2406">
                  <c:v>45135</c:v>
                </c:pt>
                <c:pt idx="2407">
                  <c:v>45138</c:v>
                </c:pt>
                <c:pt idx="2408">
                  <c:v>45139</c:v>
                </c:pt>
                <c:pt idx="2409">
                  <c:v>45140</c:v>
                </c:pt>
                <c:pt idx="2410">
                  <c:v>45141</c:v>
                </c:pt>
                <c:pt idx="2411">
                  <c:v>45142</c:v>
                </c:pt>
                <c:pt idx="2412">
                  <c:v>45145</c:v>
                </c:pt>
                <c:pt idx="2413">
                  <c:v>45146</c:v>
                </c:pt>
                <c:pt idx="2414">
                  <c:v>45147</c:v>
                </c:pt>
                <c:pt idx="2415">
                  <c:v>45148</c:v>
                </c:pt>
                <c:pt idx="2416">
                  <c:v>45149</c:v>
                </c:pt>
                <c:pt idx="2417">
                  <c:v>45152</c:v>
                </c:pt>
                <c:pt idx="2418">
                  <c:v>45153</c:v>
                </c:pt>
                <c:pt idx="2419">
                  <c:v>45154</c:v>
                </c:pt>
                <c:pt idx="2420">
                  <c:v>45155</c:v>
                </c:pt>
                <c:pt idx="2421">
                  <c:v>45156</c:v>
                </c:pt>
                <c:pt idx="2422">
                  <c:v>45159</c:v>
                </c:pt>
                <c:pt idx="2423">
                  <c:v>45160</c:v>
                </c:pt>
                <c:pt idx="2424">
                  <c:v>45161</c:v>
                </c:pt>
                <c:pt idx="2425">
                  <c:v>45162</c:v>
                </c:pt>
                <c:pt idx="2426">
                  <c:v>45163</c:v>
                </c:pt>
                <c:pt idx="2427">
                  <c:v>45166</c:v>
                </c:pt>
                <c:pt idx="2428">
                  <c:v>45167</c:v>
                </c:pt>
                <c:pt idx="2429">
                  <c:v>45168</c:v>
                </c:pt>
                <c:pt idx="2430">
                  <c:v>45169</c:v>
                </c:pt>
                <c:pt idx="2431">
                  <c:v>45170</c:v>
                </c:pt>
                <c:pt idx="2432">
                  <c:v>45174</c:v>
                </c:pt>
                <c:pt idx="2433">
                  <c:v>45175</c:v>
                </c:pt>
                <c:pt idx="2434">
                  <c:v>45176</c:v>
                </c:pt>
                <c:pt idx="2435">
                  <c:v>45177</c:v>
                </c:pt>
                <c:pt idx="2436">
                  <c:v>45180</c:v>
                </c:pt>
                <c:pt idx="2437">
                  <c:v>45181</c:v>
                </c:pt>
                <c:pt idx="2438">
                  <c:v>45182</c:v>
                </c:pt>
                <c:pt idx="2439">
                  <c:v>45183</c:v>
                </c:pt>
                <c:pt idx="2440">
                  <c:v>45184</c:v>
                </c:pt>
                <c:pt idx="2441">
                  <c:v>45187</c:v>
                </c:pt>
                <c:pt idx="2442">
                  <c:v>45188</c:v>
                </c:pt>
                <c:pt idx="2443">
                  <c:v>45189</c:v>
                </c:pt>
                <c:pt idx="2444">
                  <c:v>45190</c:v>
                </c:pt>
                <c:pt idx="2445">
                  <c:v>45191</c:v>
                </c:pt>
                <c:pt idx="2446">
                  <c:v>45194</c:v>
                </c:pt>
                <c:pt idx="2447">
                  <c:v>45195</c:v>
                </c:pt>
                <c:pt idx="2448">
                  <c:v>45196</c:v>
                </c:pt>
                <c:pt idx="2449">
                  <c:v>45197</c:v>
                </c:pt>
                <c:pt idx="2450">
                  <c:v>45198</c:v>
                </c:pt>
                <c:pt idx="2451">
                  <c:v>45201</c:v>
                </c:pt>
                <c:pt idx="2452">
                  <c:v>45202</c:v>
                </c:pt>
                <c:pt idx="2453">
                  <c:v>45203</c:v>
                </c:pt>
                <c:pt idx="2454">
                  <c:v>45204</c:v>
                </c:pt>
                <c:pt idx="2455">
                  <c:v>45205</c:v>
                </c:pt>
                <c:pt idx="2456">
                  <c:v>45208</c:v>
                </c:pt>
                <c:pt idx="2457">
                  <c:v>45209</c:v>
                </c:pt>
                <c:pt idx="2458">
                  <c:v>45210</c:v>
                </c:pt>
                <c:pt idx="2459">
                  <c:v>45211</c:v>
                </c:pt>
                <c:pt idx="2460">
                  <c:v>45212</c:v>
                </c:pt>
                <c:pt idx="2461">
                  <c:v>45215</c:v>
                </c:pt>
                <c:pt idx="2462">
                  <c:v>45216</c:v>
                </c:pt>
                <c:pt idx="2463">
                  <c:v>45217</c:v>
                </c:pt>
                <c:pt idx="2464">
                  <c:v>45218</c:v>
                </c:pt>
                <c:pt idx="2465">
                  <c:v>45219</c:v>
                </c:pt>
                <c:pt idx="2466">
                  <c:v>45222</c:v>
                </c:pt>
                <c:pt idx="2467">
                  <c:v>45223</c:v>
                </c:pt>
                <c:pt idx="2468">
                  <c:v>45224</c:v>
                </c:pt>
                <c:pt idx="2469">
                  <c:v>45225</c:v>
                </c:pt>
                <c:pt idx="2470">
                  <c:v>45226</c:v>
                </c:pt>
                <c:pt idx="2471">
                  <c:v>45229</c:v>
                </c:pt>
                <c:pt idx="2472">
                  <c:v>45230</c:v>
                </c:pt>
                <c:pt idx="2473">
                  <c:v>45231</c:v>
                </c:pt>
                <c:pt idx="2474">
                  <c:v>45232</c:v>
                </c:pt>
                <c:pt idx="2475">
                  <c:v>45233</c:v>
                </c:pt>
                <c:pt idx="2476">
                  <c:v>45236</c:v>
                </c:pt>
                <c:pt idx="2477">
                  <c:v>45237</c:v>
                </c:pt>
                <c:pt idx="2478">
                  <c:v>45238</c:v>
                </c:pt>
                <c:pt idx="2479">
                  <c:v>45239</c:v>
                </c:pt>
                <c:pt idx="2480">
                  <c:v>45240</c:v>
                </c:pt>
                <c:pt idx="2481">
                  <c:v>45243</c:v>
                </c:pt>
                <c:pt idx="2482">
                  <c:v>45244</c:v>
                </c:pt>
                <c:pt idx="2483">
                  <c:v>45245</c:v>
                </c:pt>
                <c:pt idx="2484">
                  <c:v>45246</c:v>
                </c:pt>
                <c:pt idx="2485">
                  <c:v>45247</c:v>
                </c:pt>
                <c:pt idx="2486">
                  <c:v>45250</c:v>
                </c:pt>
                <c:pt idx="2487">
                  <c:v>45251</c:v>
                </c:pt>
                <c:pt idx="2488">
                  <c:v>45252</c:v>
                </c:pt>
                <c:pt idx="2489">
                  <c:v>45253</c:v>
                </c:pt>
                <c:pt idx="2490">
                  <c:v>45254</c:v>
                </c:pt>
                <c:pt idx="2491">
                  <c:v>45257</c:v>
                </c:pt>
                <c:pt idx="2492">
                  <c:v>45258</c:v>
                </c:pt>
                <c:pt idx="2493">
                  <c:v>45259</c:v>
                </c:pt>
                <c:pt idx="2494">
                  <c:v>45260</c:v>
                </c:pt>
                <c:pt idx="2495">
                  <c:v>45261</c:v>
                </c:pt>
                <c:pt idx="2496">
                  <c:v>45264</c:v>
                </c:pt>
                <c:pt idx="2497">
                  <c:v>45265</c:v>
                </c:pt>
                <c:pt idx="2498">
                  <c:v>45266</c:v>
                </c:pt>
                <c:pt idx="2499">
                  <c:v>45267</c:v>
                </c:pt>
                <c:pt idx="2500">
                  <c:v>45268</c:v>
                </c:pt>
                <c:pt idx="2501">
                  <c:v>45271</c:v>
                </c:pt>
                <c:pt idx="2502">
                  <c:v>45272</c:v>
                </c:pt>
                <c:pt idx="2503">
                  <c:v>45273</c:v>
                </c:pt>
                <c:pt idx="2504">
                  <c:v>45274</c:v>
                </c:pt>
                <c:pt idx="2505">
                  <c:v>45275</c:v>
                </c:pt>
                <c:pt idx="2506">
                  <c:v>45278</c:v>
                </c:pt>
                <c:pt idx="2507">
                  <c:v>45279</c:v>
                </c:pt>
                <c:pt idx="2508">
                  <c:v>45280</c:v>
                </c:pt>
                <c:pt idx="2509">
                  <c:v>45281</c:v>
                </c:pt>
                <c:pt idx="2510">
                  <c:v>45282</c:v>
                </c:pt>
                <c:pt idx="2511">
                  <c:v>45286</c:v>
                </c:pt>
                <c:pt idx="2512">
                  <c:v>45287</c:v>
                </c:pt>
                <c:pt idx="2513">
                  <c:v>45288</c:v>
                </c:pt>
                <c:pt idx="2514">
                  <c:v>45289</c:v>
                </c:pt>
                <c:pt idx="2515">
                  <c:v>45293</c:v>
                </c:pt>
                <c:pt idx="2516">
                  <c:v>45294</c:v>
                </c:pt>
                <c:pt idx="2517">
                  <c:v>45295</c:v>
                </c:pt>
                <c:pt idx="2518">
                  <c:v>45296</c:v>
                </c:pt>
                <c:pt idx="2519">
                  <c:v>45299</c:v>
                </c:pt>
                <c:pt idx="2520">
                  <c:v>45300</c:v>
                </c:pt>
                <c:pt idx="2521">
                  <c:v>45301</c:v>
                </c:pt>
                <c:pt idx="2522">
                  <c:v>45302</c:v>
                </c:pt>
                <c:pt idx="2523">
                  <c:v>45303</c:v>
                </c:pt>
                <c:pt idx="2524">
                  <c:v>45306</c:v>
                </c:pt>
                <c:pt idx="2525">
                  <c:v>45307</c:v>
                </c:pt>
                <c:pt idx="2526">
                  <c:v>45308</c:v>
                </c:pt>
                <c:pt idx="2527">
                  <c:v>45309</c:v>
                </c:pt>
                <c:pt idx="2528">
                  <c:v>45310</c:v>
                </c:pt>
                <c:pt idx="2529">
                  <c:v>45313</c:v>
                </c:pt>
                <c:pt idx="2530">
                  <c:v>45314</c:v>
                </c:pt>
                <c:pt idx="2531">
                  <c:v>45315</c:v>
                </c:pt>
                <c:pt idx="2532">
                  <c:v>45316</c:v>
                </c:pt>
                <c:pt idx="2533">
                  <c:v>45317</c:v>
                </c:pt>
                <c:pt idx="2534">
                  <c:v>45320</c:v>
                </c:pt>
                <c:pt idx="2535">
                  <c:v>45321</c:v>
                </c:pt>
                <c:pt idx="2536">
                  <c:v>45322</c:v>
                </c:pt>
                <c:pt idx="2537">
                  <c:v>45323</c:v>
                </c:pt>
                <c:pt idx="2538">
                  <c:v>45324</c:v>
                </c:pt>
                <c:pt idx="2539">
                  <c:v>45327</c:v>
                </c:pt>
                <c:pt idx="2540">
                  <c:v>45328</c:v>
                </c:pt>
                <c:pt idx="2541">
                  <c:v>45329</c:v>
                </c:pt>
                <c:pt idx="2542">
                  <c:v>45330</c:v>
                </c:pt>
                <c:pt idx="2543">
                  <c:v>45331</c:v>
                </c:pt>
                <c:pt idx="2544">
                  <c:v>45334</c:v>
                </c:pt>
                <c:pt idx="2545">
                  <c:v>45335</c:v>
                </c:pt>
                <c:pt idx="2546">
                  <c:v>45336</c:v>
                </c:pt>
                <c:pt idx="2547">
                  <c:v>45337</c:v>
                </c:pt>
                <c:pt idx="2548">
                  <c:v>45338</c:v>
                </c:pt>
                <c:pt idx="2549">
                  <c:v>45341</c:v>
                </c:pt>
                <c:pt idx="2550">
                  <c:v>45342</c:v>
                </c:pt>
                <c:pt idx="2551">
                  <c:v>45343</c:v>
                </c:pt>
                <c:pt idx="2552">
                  <c:v>45344</c:v>
                </c:pt>
                <c:pt idx="2553">
                  <c:v>45345</c:v>
                </c:pt>
                <c:pt idx="2554">
                  <c:v>45348</c:v>
                </c:pt>
                <c:pt idx="2555">
                  <c:v>45349</c:v>
                </c:pt>
                <c:pt idx="2556">
                  <c:v>45350</c:v>
                </c:pt>
                <c:pt idx="2557">
                  <c:v>45351</c:v>
                </c:pt>
                <c:pt idx="2558">
                  <c:v>45352</c:v>
                </c:pt>
                <c:pt idx="2559">
                  <c:v>45355</c:v>
                </c:pt>
                <c:pt idx="2560">
                  <c:v>45356</c:v>
                </c:pt>
                <c:pt idx="2561">
                  <c:v>45357</c:v>
                </c:pt>
                <c:pt idx="2562">
                  <c:v>45358</c:v>
                </c:pt>
                <c:pt idx="2563">
                  <c:v>45359</c:v>
                </c:pt>
                <c:pt idx="2564">
                  <c:v>45362</c:v>
                </c:pt>
                <c:pt idx="2565">
                  <c:v>45363</c:v>
                </c:pt>
                <c:pt idx="2566">
                  <c:v>45364</c:v>
                </c:pt>
                <c:pt idx="2567">
                  <c:v>45365</c:v>
                </c:pt>
                <c:pt idx="2568">
                  <c:v>45366</c:v>
                </c:pt>
                <c:pt idx="2569">
                  <c:v>45369</c:v>
                </c:pt>
                <c:pt idx="2570">
                  <c:v>45370</c:v>
                </c:pt>
                <c:pt idx="2571">
                  <c:v>45371</c:v>
                </c:pt>
                <c:pt idx="2572">
                  <c:v>45372</c:v>
                </c:pt>
                <c:pt idx="2573">
                  <c:v>45373</c:v>
                </c:pt>
                <c:pt idx="2574">
                  <c:v>45376</c:v>
                </c:pt>
                <c:pt idx="2575">
                  <c:v>45377</c:v>
                </c:pt>
                <c:pt idx="2576">
                  <c:v>45378</c:v>
                </c:pt>
                <c:pt idx="2577">
                  <c:v>45379</c:v>
                </c:pt>
                <c:pt idx="2578">
                  <c:v>45380</c:v>
                </c:pt>
                <c:pt idx="2579">
                  <c:v>45383</c:v>
                </c:pt>
                <c:pt idx="2580">
                  <c:v>45384</c:v>
                </c:pt>
                <c:pt idx="2581">
                  <c:v>45385</c:v>
                </c:pt>
                <c:pt idx="2582">
                  <c:v>45386</c:v>
                </c:pt>
                <c:pt idx="2583">
                  <c:v>45387</c:v>
                </c:pt>
                <c:pt idx="2584">
                  <c:v>45390</c:v>
                </c:pt>
                <c:pt idx="2585">
                  <c:v>45391</c:v>
                </c:pt>
                <c:pt idx="2586">
                  <c:v>45392</c:v>
                </c:pt>
                <c:pt idx="2587">
                  <c:v>45393</c:v>
                </c:pt>
                <c:pt idx="2588">
                  <c:v>45394</c:v>
                </c:pt>
                <c:pt idx="2589">
                  <c:v>45397</c:v>
                </c:pt>
                <c:pt idx="2590">
                  <c:v>45398</c:v>
                </c:pt>
                <c:pt idx="2591">
                  <c:v>45399</c:v>
                </c:pt>
                <c:pt idx="2592">
                  <c:v>45400</c:v>
                </c:pt>
                <c:pt idx="2593">
                  <c:v>45401</c:v>
                </c:pt>
                <c:pt idx="2594">
                  <c:v>45404</c:v>
                </c:pt>
                <c:pt idx="2595">
                  <c:v>45405</c:v>
                </c:pt>
                <c:pt idx="2596">
                  <c:v>45406</c:v>
                </c:pt>
                <c:pt idx="2597">
                  <c:v>45407</c:v>
                </c:pt>
                <c:pt idx="2598">
                  <c:v>45408</c:v>
                </c:pt>
                <c:pt idx="2599">
                  <c:v>45411</c:v>
                </c:pt>
                <c:pt idx="2600">
                  <c:v>45412</c:v>
                </c:pt>
                <c:pt idx="2601">
                  <c:v>45413</c:v>
                </c:pt>
                <c:pt idx="2602">
                  <c:v>45414</c:v>
                </c:pt>
                <c:pt idx="2603">
                  <c:v>45415</c:v>
                </c:pt>
                <c:pt idx="2604">
                  <c:v>45418</c:v>
                </c:pt>
                <c:pt idx="2605">
                  <c:v>45419</c:v>
                </c:pt>
                <c:pt idx="2606">
                  <c:v>45420</c:v>
                </c:pt>
                <c:pt idx="2607">
                  <c:v>45421</c:v>
                </c:pt>
                <c:pt idx="2608">
                  <c:v>45422</c:v>
                </c:pt>
                <c:pt idx="2609">
                  <c:v>45425</c:v>
                </c:pt>
                <c:pt idx="2610">
                  <c:v>45426</c:v>
                </c:pt>
                <c:pt idx="2611">
                  <c:v>45427</c:v>
                </c:pt>
                <c:pt idx="2612">
                  <c:v>45428</c:v>
                </c:pt>
                <c:pt idx="2613">
                  <c:v>45429</c:v>
                </c:pt>
                <c:pt idx="2614">
                  <c:v>45432</c:v>
                </c:pt>
                <c:pt idx="2615">
                  <c:v>45433</c:v>
                </c:pt>
                <c:pt idx="2616">
                  <c:v>45434</c:v>
                </c:pt>
                <c:pt idx="2617">
                  <c:v>45435</c:v>
                </c:pt>
                <c:pt idx="2618">
                  <c:v>45436</c:v>
                </c:pt>
                <c:pt idx="2619">
                  <c:v>45439</c:v>
                </c:pt>
                <c:pt idx="2620">
                  <c:v>45440</c:v>
                </c:pt>
                <c:pt idx="2621">
                  <c:v>45441</c:v>
                </c:pt>
                <c:pt idx="2622">
                  <c:v>45442</c:v>
                </c:pt>
                <c:pt idx="2623">
                  <c:v>45443</c:v>
                </c:pt>
                <c:pt idx="2624">
                  <c:v>45446</c:v>
                </c:pt>
                <c:pt idx="2625">
                  <c:v>45447</c:v>
                </c:pt>
                <c:pt idx="2626">
                  <c:v>45448</c:v>
                </c:pt>
                <c:pt idx="2627">
                  <c:v>45449</c:v>
                </c:pt>
                <c:pt idx="2628">
                  <c:v>45450</c:v>
                </c:pt>
                <c:pt idx="2629">
                  <c:v>45453</c:v>
                </c:pt>
                <c:pt idx="2630">
                  <c:v>45454</c:v>
                </c:pt>
                <c:pt idx="2631">
                  <c:v>45455</c:v>
                </c:pt>
                <c:pt idx="2632">
                  <c:v>45456</c:v>
                </c:pt>
                <c:pt idx="2633">
                  <c:v>45457</c:v>
                </c:pt>
                <c:pt idx="2634">
                  <c:v>45460</c:v>
                </c:pt>
                <c:pt idx="2635">
                  <c:v>45461</c:v>
                </c:pt>
                <c:pt idx="2636">
                  <c:v>45462</c:v>
                </c:pt>
                <c:pt idx="2637">
                  <c:v>45463</c:v>
                </c:pt>
                <c:pt idx="2638">
                  <c:v>45464</c:v>
                </c:pt>
                <c:pt idx="2639">
                  <c:v>45467</c:v>
                </c:pt>
                <c:pt idx="2640">
                  <c:v>45468</c:v>
                </c:pt>
                <c:pt idx="2641">
                  <c:v>45469</c:v>
                </c:pt>
                <c:pt idx="2642">
                  <c:v>45470</c:v>
                </c:pt>
                <c:pt idx="2643">
                  <c:v>45471</c:v>
                </c:pt>
                <c:pt idx="2644">
                  <c:v>45474</c:v>
                </c:pt>
                <c:pt idx="2645">
                  <c:v>45475</c:v>
                </c:pt>
                <c:pt idx="2646">
                  <c:v>45476</c:v>
                </c:pt>
                <c:pt idx="2647">
                  <c:v>45477</c:v>
                </c:pt>
                <c:pt idx="2648">
                  <c:v>45478</c:v>
                </c:pt>
                <c:pt idx="2649">
                  <c:v>45481</c:v>
                </c:pt>
                <c:pt idx="2650">
                  <c:v>45482</c:v>
                </c:pt>
                <c:pt idx="2651">
                  <c:v>45483</c:v>
                </c:pt>
                <c:pt idx="2652">
                  <c:v>45484</c:v>
                </c:pt>
                <c:pt idx="2653">
                  <c:v>45485</c:v>
                </c:pt>
                <c:pt idx="2654">
                  <c:v>45488</c:v>
                </c:pt>
                <c:pt idx="2655">
                  <c:v>45489</c:v>
                </c:pt>
                <c:pt idx="2656">
                  <c:v>45490</c:v>
                </c:pt>
                <c:pt idx="2657">
                  <c:v>45491</c:v>
                </c:pt>
                <c:pt idx="2658">
                  <c:v>45492</c:v>
                </c:pt>
                <c:pt idx="2659">
                  <c:v>45495</c:v>
                </c:pt>
                <c:pt idx="2660">
                  <c:v>45496</c:v>
                </c:pt>
                <c:pt idx="2661">
                  <c:v>45497</c:v>
                </c:pt>
                <c:pt idx="2662">
                  <c:v>45498</c:v>
                </c:pt>
                <c:pt idx="2663">
                  <c:v>45499</c:v>
                </c:pt>
                <c:pt idx="2664">
                  <c:v>45502</c:v>
                </c:pt>
                <c:pt idx="2665">
                  <c:v>45503</c:v>
                </c:pt>
                <c:pt idx="2666">
                  <c:v>45504</c:v>
                </c:pt>
                <c:pt idx="2667">
                  <c:v>45505</c:v>
                </c:pt>
                <c:pt idx="2668">
                  <c:v>45506</c:v>
                </c:pt>
                <c:pt idx="2669">
                  <c:v>45509</c:v>
                </c:pt>
                <c:pt idx="2670">
                  <c:v>45510</c:v>
                </c:pt>
                <c:pt idx="2671">
                  <c:v>45511</c:v>
                </c:pt>
                <c:pt idx="2672">
                  <c:v>45512</c:v>
                </c:pt>
                <c:pt idx="2673">
                  <c:v>45513</c:v>
                </c:pt>
                <c:pt idx="2674">
                  <c:v>45516</c:v>
                </c:pt>
                <c:pt idx="2675">
                  <c:v>45517</c:v>
                </c:pt>
                <c:pt idx="2676">
                  <c:v>45518</c:v>
                </c:pt>
                <c:pt idx="2677">
                  <c:v>45519</c:v>
                </c:pt>
                <c:pt idx="2678">
                  <c:v>45520</c:v>
                </c:pt>
                <c:pt idx="2679">
                  <c:v>45523</c:v>
                </c:pt>
                <c:pt idx="2680">
                  <c:v>45524</c:v>
                </c:pt>
                <c:pt idx="2681">
                  <c:v>45525</c:v>
                </c:pt>
                <c:pt idx="2682">
                  <c:v>45526</c:v>
                </c:pt>
                <c:pt idx="2683">
                  <c:v>45527</c:v>
                </c:pt>
                <c:pt idx="2684">
                  <c:v>45530</c:v>
                </c:pt>
                <c:pt idx="2685">
                  <c:v>45531</c:v>
                </c:pt>
                <c:pt idx="2686">
                  <c:v>45532</c:v>
                </c:pt>
                <c:pt idx="2687">
                  <c:v>45533</c:v>
                </c:pt>
                <c:pt idx="2688">
                  <c:v>45534</c:v>
                </c:pt>
                <c:pt idx="2689">
                  <c:v>45537</c:v>
                </c:pt>
                <c:pt idx="2690">
                  <c:v>45538</c:v>
                </c:pt>
                <c:pt idx="2691">
                  <c:v>45539</c:v>
                </c:pt>
                <c:pt idx="2692">
                  <c:v>45540</c:v>
                </c:pt>
                <c:pt idx="2693">
                  <c:v>45541</c:v>
                </c:pt>
                <c:pt idx="2694">
                  <c:v>45544</c:v>
                </c:pt>
                <c:pt idx="2695">
                  <c:v>45545</c:v>
                </c:pt>
                <c:pt idx="2696">
                  <c:v>45546</c:v>
                </c:pt>
                <c:pt idx="2697">
                  <c:v>45547</c:v>
                </c:pt>
                <c:pt idx="2698">
                  <c:v>45548</c:v>
                </c:pt>
                <c:pt idx="2699">
                  <c:v>45551</c:v>
                </c:pt>
                <c:pt idx="2700">
                  <c:v>45552</c:v>
                </c:pt>
                <c:pt idx="2701">
                  <c:v>45553</c:v>
                </c:pt>
                <c:pt idx="2702">
                  <c:v>45554</c:v>
                </c:pt>
                <c:pt idx="2703">
                  <c:v>45555</c:v>
                </c:pt>
                <c:pt idx="2704">
                  <c:v>45558</c:v>
                </c:pt>
                <c:pt idx="2705">
                  <c:v>45559</c:v>
                </c:pt>
                <c:pt idx="2706">
                  <c:v>45560</c:v>
                </c:pt>
                <c:pt idx="2707">
                  <c:v>45561</c:v>
                </c:pt>
                <c:pt idx="2708">
                  <c:v>45562</c:v>
                </c:pt>
                <c:pt idx="2709">
                  <c:v>45565</c:v>
                </c:pt>
                <c:pt idx="2710">
                  <c:v>45566</c:v>
                </c:pt>
                <c:pt idx="2711">
                  <c:v>45567</c:v>
                </c:pt>
                <c:pt idx="2712">
                  <c:v>45568</c:v>
                </c:pt>
                <c:pt idx="2713">
                  <c:v>45569</c:v>
                </c:pt>
                <c:pt idx="2714">
                  <c:v>45572</c:v>
                </c:pt>
                <c:pt idx="2715">
                  <c:v>45573</c:v>
                </c:pt>
                <c:pt idx="2716">
                  <c:v>45574</c:v>
                </c:pt>
                <c:pt idx="2717">
                  <c:v>45575</c:v>
                </c:pt>
                <c:pt idx="2718">
                  <c:v>45576</c:v>
                </c:pt>
                <c:pt idx="2719">
                  <c:v>45579</c:v>
                </c:pt>
                <c:pt idx="2720">
                  <c:v>45580</c:v>
                </c:pt>
                <c:pt idx="2721">
                  <c:v>45581</c:v>
                </c:pt>
                <c:pt idx="2722">
                  <c:v>45582</c:v>
                </c:pt>
                <c:pt idx="2723">
                  <c:v>45583</c:v>
                </c:pt>
                <c:pt idx="2724">
                  <c:v>45586</c:v>
                </c:pt>
                <c:pt idx="2725">
                  <c:v>45587</c:v>
                </c:pt>
                <c:pt idx="2726">
                  <c:v>45588</c:v>
                </c:pt>
                <c:pt idx="2727">
                  <c:v>45589</c:v>
                </c:pt>
                <c:pt idx="2728">
                  <c:v>45590</c:v>
                </c:pt>
                <c:pt idx="2729">
                  <c:v>45593</c:v>
                </c:pt>
                <c:pt idx="2730">
                  <c:v>45594</c:v>
                </c:pt>
                <c:pt idx="2731">
                  <c:v>45595</c:v>
                </c:pt>
                <c:pt idx="2732">
                  <c:v>45596</c:v>
                </c:pt>
                <c:pt idx="2733">
                  <c:v>45597</c:v>
                </c:pt>
                <c:pt idx="2734">
                  <c:v>45600</c:v>
                </c:pt>
                <c:pt idx="2735">
                  <c:v>45601</c:v>
                </c:pt>
                <c:pt idx="2736">
                  <c:v>45602</c:v>
                </c:pt>
                <c:pt idx="2737">
                  <c:v>45603</c:v>
                </c:pt>
                <c:pt idx="2738">
                  <c:v>45604</c:v>
                </c:pt>
                <c:pt idx="2739">
                  <c:v>45607</c:v>
                </c:pt>
                <c:pt idx="2740">
                  <c:v>45608</c:v>
                </c:pt>
                <c:pt idx="2741">
                  <c:v>45609</c:v>
                </c:pt>
                <c:pt idx="2742">
                  <c:v>45610</c:v>
                </c:pt>
                <c:pt idx="2743">
                  <c:v>45611</c:v>
                </c:pt>
                <c:pt idx="2744">
                  <c:v>45614</c:v>
                </c:pt>
                <c:pt idx="2745">
                  <c:v>45615</c:v>
                </c:pt>
                <c:pt idx="2746">
                  <c:v>45616</c:v>
                </c:pt>
                <c:pt idx="2747">
                  <c:v>45617</c:v>
                </c:pt>
                <c:pt idx="2748">
                  <c:v>45618</c:v>
                </c:pt>
                <c:pt idx="2749">
                  <c:v>45621</c:v>
                </c:pt>
                <c:pt idx="2750">
                  <c:v>45622</c:v>
                </c:pt>
                <c:pt idx="2751">
                  <c:v>45623</c:v>
                </c:pt>
                <c:pt idx="2752">
                  <c:v>45624</c:v>
                </c:pt>
                <c:pt idx="2753">
                  <c:v>45625</c:v>
                </c:pt>
                <c:pt idx="2754">
                  <c:v>45628</c:v>
                </c:pt>
                <c:pt idx="2755">
                  <c:v>45629</c:v>
                </c:pt>
                <c:pt idx="2756">
                  <c:v>45630</c:v>
                </c:pt>
                <c:pt idx="2757">
                  <c:v>45631</c:v>
                </c:pt>
                <c:pt idx="2758">
                  <c:v>45632</c:v>
                </c:pt>
                <c:pt idx="2759">
                  <c:v>45635</c:v>
                </c:pt>
                <c:pt idx="2760">
                  <c:v>45636</c:v>
                </c:pt>
                <c:pt idx="2761">
                  <c:v>45637</c:v>
                </c:pt>
                <c:pt idx="2762">
                  <c:v>45638</c:v>
                </c:pt>
                <c:pt idx="2763">
                  <c:v>45639</c:v>
                </c:pt>
                <c:pt idx="2764">
                  <c:v>45642</c:v>
                </c:pt>
                <c:pt idx="2765">
                  <c:v>45643</c:v>
                </c:pt>
                <c:pt idx="2766">
                  <c:v>45644</c:v>
                </c:pt>
                <c:pt idx="2767">
                  <c:v>45645</c:v>
                </c:pt>
                <c:pt idx="2768">
                  <c:v>45646</c:v>
                </c:pt>
                <c:pt idx="2769">
                  <c:v>45649</c:v>
                </c:pt>
                <c:pt idx="2770">
                  <c:v>45650</c:v>
                </c:pt>
                <c:pt idx="2771">
                  <c:v>45651</c:v>
                </c:pt>
                <c:pt idx="2772">
                  <c:v>45652</c:v>
                </c:pt>
                <c:pt idx="2773">
                  <c:v>45653</c:v>
                </c:pt>
                <c:pt idx="2774">
                  <c:v>45656</c:v>
                </c:pt>
                <c:pt idx="2775">
                  <c:v>45657</c:v>
                </c:pt>
                <c:pt idx="2776">
                  <c:v>45658</c:v>
                </c:pt>
                <c:pt idx="2777">
                  <c:v>45659</c:v>
                </c:pt>
                <c:pt idx="2778">
                  <c:v>45660</c:v>
                </c:pt>
                <c:pt idx="2779">
                  <c:v>45663</c:v>
                </c:pt>
                <c:pt idx="2780">
                  <c:v>45664</c:v>
                </c:pt>
                <c:pt idx="2781">
                  <c:v>45665</c:v>
                </c:pt>
                <c:pt idx="2782">
                  <c:v>45666</c:v>
                </c:pt>
                <c:pt idx="2783">
                  <c:v>45667</c:v>
                </c:pt>
                <c:pt idx="2784">
                  <c:v>45670</c:v>
                </c:pt>
                <c:pt idx="2785">
                  <c:v>45671</c:v>
                </c:pt>
                <c:pt idx="2786">
                  <c:v>45672</c:v>
                </c:pt>
                <c:pt idx="2787">
                  <c:v>45673</c:v>
                </c:pt>
                <c:pt idx="2788">
                  <c:v>45674</c:v>
                </c:pt>
                <c:pt idx="2789">
                  <c:v>45677</c:v>
                </c:pt>
                <c:pt idx="2790">
                  <c:v>45678</c:v>
                </c:pt>
                <c:pt idx="2791">
                  <c:v>45679</c:v>
                </c:pt>
                <c:pt idx="2792">
                  <c:v>45680</c:v>
                </c:pt>
                <c:pt idx="2793">
                  <c:v>45681</c:v>
                </c:pt>
                <c:pt idx="2794">
                  <c:v>45684</c:v>
                </c:pt>
                <c:pt idx="2795">
                  <c:v>45685</c:v>
                </c:pt>
                <c:pt idx="2796">
                  <c:v>45686</c:v>
                </c:pt>
                <c:pt idx="2797">
                  <c:v>45687</c:v>
                </c:pt>
                <c:pt idx="2798">
                  <c:v>45688</c:v>
                </c:pt>
                <c:pt idx="2799">
                  <c:v>45691</c:v>
                </c:pt>
                <c:pt idx="2800">
                  <c:v>45692</c:v>
                </c:pt>
                <c:pt idx="2801">
                  <c:v>45693</c:v>
                </c:pt>
                <c:pt idx="2802">
                  <c:v>45694</c:v>
                </c:pt>
                <c:pt idx="2803">
                  <c:v>45695</c:v>
                </c:pt>
                <c:pt idx="2804">
                  <c:v>45698</c:v>
                </c:pt>
                <c:pt idx="2805">
                  <c:v>45699</c:v>
                </c:pt>
                <c:pt idx="2806">
                  <c:v>45700</c:v>
                </c:pt>
                <c:pt idx="2807">
                  <c:v>45701</c:v>
                </c:pt>
                <c:pt idx="2808">
                  <c:v>45702</c:v>
                </c:pt>
                <c:pt idx="2809">
                  <c:v>45705</c:v>
                </c:pt>
                <c:pt idx="2810">
                  <c:v>45706</c:v>
                </c:pt>
                <c:pt idx="2811">
                  <c:v>45707</c:v>
                </c:pt>
                <c:pt idx="2812">
                  <c:v>45708</c:v>
                </c:pt>
                <c:pt idx="2813">
                  <c:v>45709</c:v>
                </c:pt>
                <c:pt idx="2814">
                  <c:v>45712</c:v>
                </c:pt>
                <c:pt idx="2815">
                  <c:v>45713</c:v>
                </c:pt>
                <c:pt idx="2816">
                  <c:v>45714</c:v>
                </c:pt>
                <c:pt idx="2817">
                  <c:v>45715</c:v>
                </c:pt>
                <c:pt idx="2818">
                  <c:v>45716</c:v>
                </c:pt>
                <c:pt idx="2819">
                  <c:v>45719</c:v>
                </c:pt>
                <c:pt idx="2820">
                  <c:v>45720</c:v>
                </c:pt>
                <c:pt idx="2821">
                  <c:v>45721</c:v>
                </c:pt>
                <c:pt idx="2822">
                  <c:v>45722</c:v>
                </c:pt>
                <c:pt idx="2823">
                  <c:v>45723</c:v>
                </c:pt>
                <c:pt idx="2824">
                  <c:v>45726</c:v>
                </c:pt>
                <c:pt idx="2825">
                  <c:v>45727</c:v>
                </c:pt>
                <c:pt idx="2826">
                  <c:v>45728</c:v>
                </c:pt>
                <c:pt idx="2827">
                  <c:v>45729</c:v>
                </c:pt>
                <c:pt idx="2828">
                  <c:v>45730</c:v>
                </c:pt>
                <c:pt idx="2829">
                  <c:v>45733</c:v>
                </c:pt>
                <c:pt idx="2830">
                  <c:v>45734</c:v>
                </c:pt>
                <c:pt idx="2831">
                  <c:v>45735</c:v>
                </c:pt>
                <c:pt idx="2832">
                  <c:v>45736</c:v>
                </c:pt>
                <c:pt idx="2833">
                  <c:v>45737</c:v>
                </c:pt>
                <c:pt idx="2834">
                  <c:v>45740</c:v>
                </c:pt>
                <c:pt idx="2835">
                  <c:v>45741</c:v>
                </c:pt>
                <c:pt idx="2836">
                  <c:v>45742</c:v>
                </c:pt>
                <c:pt idx="2837">
                  <c:v>45743</c:v>
                </c:pt>
                <c:pt idx="2838">
                  <c:v>45744</c:v>
                </c:pt>
                <c:pt idx="2839">
                  <c:v>45747</c:v>
                </c:pt>
                <c:pt idx="2840">
                  <c:v>45748</c:v>
                </c:pt>
                <c:pt idx="2841">
                  <c:v>45749</c:v>
                </c:pt>
                <c:pt idx="2842">
                  <c:v>45750</c:v>
                </c:pt>
                <c:pt idx="2843">
                  <c:v>45751</c:v>
                </c:pt>
                <c:pt idx="2844">
                  <c:v>45754</c:v>
                </c:pt>
                <c:pt idx="2845">
                  <c:v>45755</c:v>
                </c:pt>
                <c:pt idx="2846">
                  <c:v>45756</c:v>
                </c:pt>
                <c:pt idx="2847">
                  <c:v>45757</c:v>
                </c:pt>
                <c:pt idx="2848">
                  <c:v>45758</c:v>
                </c:pt>
                <c:pt idx="2849">
                  <c:v>45761</c:v>
                </c:pt>
                <c:pt idx="2850">
                  <c:v>45762</c:v>
                </c:pt>
                <c:pt idx="2851">
                  <c:v>45763</c:v>
                </c:pt>
                <c:pt idx="2852">
                  <c:v>45764</c:v>
                </c:pt>
                <c:pt idx="2853">
                  <c:v>45765</c:v>
                </c:pt>
                <c:pt idx="2854">
                  <c:v>45768</c:v>
                </c:pt>
                <c:pt idx="2855">
                  <c:v>45769</c:v>
                </c:pt>
                <c:pt idx="2856">
                  <c:v>45770</c:v>
                </c:pt>
                <c:pt idx="2857">
                  <c:v>45771</c:v>
                </c:pt>
                <c:pt idx="2858">
                  <c:v>45772</c:v>
                </c:pt>
                <c:pt idx="2859">
                  <c:v>45775</c:v>
                </c:pt>
                <c:pt idx="2860">
                  <c:v>45776</c:v>
                </c:pt>
                <c:pt idx="2861">
                  <c:v>45777</c:v>
                </c:pt>
                <c:pt idx="2862">
                  <c:v>45778</c:v>
                </c:pt>
                <c:pt idx="2863">
                  <c:v>45779</c:v>
                </c:pt>
                <c:pt idx="2864">
                  <c:v>45782</c:v>
                </c:pt>
                <c:pt idx="2865">
                  <c:v>45783</c:v>
                </c:pt>
                <c:pt idx="2866">
                  <c:v>45784</c:v>
                </c:pt>
                <c:pt idx="2867">
                  <c:v>45785</c:v>
                </c:pt>
                <c:pt idx="2868">
                  <c:v>45786</c:v>
                </c:pt>
                <c:pt idx="2869">
                  <c:v>45789</c:v>
                </c:pt>
                <c:pt idx="2870">
                  <c:v>45790</c:v>
                </c:pt>
                <c:pt idx="2871">
                  <c:v>45791</c:v>
                </c:pt>
                <c:pt idx="2872">
                  <c:v>45792</c:v>
                </c:pt>
                <c:pt idx="2873">
                  <c:v>45793</c:v>
                </c:pt>
                <c:pt idx="2874">
                  <c:v>45796</c:v>
                </c:pt>
                <c:pt idx="2875">
                  <c:v>45797</c:v>
                </c:pt>
                <c:pt idx="2876">
                  <c:v>45798</c:v>
                </c:pt>
                <c:pt idx="2877">
                  <c:v>45799</c:v>
                </c:pt>
                <c:pt idx="2878">
                  <c:v>45800</c:v>
                </c:pt>
                <c:pt idx="2879">
                  <c:v>45803</c:v>
                </c:pt>
                <c:pt idx="2880">
                  <c:v>45804</c:v>
                </c:pt>
                <c:pt idx="2881">
                  <c:v>45805</c:v>
                </c:pt>
                <c:pt idx="2882">
                  <c:v>45806</c:v>
                </c:pt>
                <c:pt idx="2883">
                  <c:v>45807</c:v>
                </c:pt>
                <c:pt idx="2884">
                  <c:v>45810</c:v>
                </c:pt>
                <c:pt idx="2885">
                  <c:v>45811</c:v>
                </c:pt>
                <c:pt idx="2886">
                  <c:v>45812</c:v>
                </c:pt>
                <c:pt idx="2887">
                  <c:v>45813</c:v>
                </c:pt>
                <c:pt idx="2888">
                  <c:v>45814</c:v>
                </c:pt>
                <c:pt idx="2889">
                  <c:v>45817</c:v>
                </c:pt>
                <c:pt idx="2890">
                  <c:v>45818</c:v>
                </c:pt>
                <c:pt idx="2891">
                  <c:v>45819</c:v>
                </c:pt>
                <c:pt idx="2892">
                  <c:v>45820</c:v>
                </c:pt>
                <c:pt idx="2893">
                  <c:v>45821</c:v>
                </c:pt>
                <c:pt idx="2894">
                  <c:v>45824</c:v>
                </c:pt>
                <c:pt idx="2895">
                  <c:v>45825</c:v>
                </c:pt>
                <c:pt idx="2896">
                  <c:v>45826</c:v>
                </c:pt>
                <c:pt idx="2897">
                  <c:v>45827</c:v>
                </c:pt>
                <c:pt idx="2898">
                  <c:v>45828</c:v>
                </c:pt>
                <c:pt idx="2899">
                  <c:v>45831</c:v>
                </c:pt>
                <c:pt idx="2900">
                  <c:v>45832</c:v>
                </c:pt>
                <c:pt idx="2901">
                  <c:v>45833</c:v>
                </c:pt>
                <c:pt idx="2902">
                  <c:v>45834</c:v>
                </c:pt>
                <c:pt idx="2903">
                  <c:v>45835</c:v>
                </c:pt>
                <c:pt idx="2904">
                  <c:v>45838</c:v>
                </c:pt>
                <c:pt idx="2905">
                  <c:v>45839</c:v>
                </c:pt>
                <c:pt idx="2906">
                  <c:v>45840</c:v>
                </c:pt>
                <c:pt idx="2907">
                  <c:v>45841</c:v>
                </c:pt>
                <c:pt idx="2908">
                  <c:v>45842</c:v>
                </c:pt>
                <c:pt idx="2909">
                  <c:v>45845</c:v>
                </c:pt>
                <c:pt idx="2910">
                  <c:v>45846</c:v>
                </c:pt>
                <c:pt idx="2911">
                  <c:v>45847</c:v>
                </c:pt>
                <c:pt idx="2912">
                  <c:v>45848</c:v>
                </c:pt>
                <c:pt idx="2913">
                  <c:v>45849</c:v>
                </c:pt>
                <c:pt idx="2914">
                  <c:v>45852</c:v>
                </c:pt>
                <c:pt idx="2915">
                  <c:v>45853</c:v>
                </c:pt>
                <c:pt idx="2916">
                  <c:v>45854</c:v>
                </c:pt>
                <c:pt idx="2917">
                  <c:v>45855</c:v>
                </c:pt>
                <c:pt idx="2918">
                  <c:v>45856</c:v>
                </c:pt>
                <c:pt idx="2919">
                  <c:v>45859</c:v>
                </c:pt>
                <c:pt idx="2920">
                  <c:v>45860</c:v>
                </c:pt>
                <c:pt idx="2921">
                  <c:v>45861</c:v>
                </c:pt>
                <c:pt idx="2922">
                  <c:v>45862</c:v>
                </c:pt>
                <c:pt idx="2923">
                  <c:v>45863</c:v>
                </c:pt>
                <c:pt idx="2924">
                  <c:v>45866</c:v>
                </c:pt>
                <c:pt idx="2925">
                  <c:v>45867</c:v>
                </c:pt>
                <c:pt idx="2926">
                  <c:v>45868</c:v>
                </c:pt>
                <c:pt idx="2927">
                  <c:v>45869</c:v>
                </c:pt>
                <c:pt idx="2928">
                  <c:v>45870</c:v>
                </c:pt>
                <c:pt idx="2929">
                  <c:v>45873</c:v>
                </c:pt>
                <c:pt idx="2930">
                  <c:v>45874</c:v>
                </c:pt>
                <c:pt idx="2931">
                  <c:v>45875</c:v>
                </c:pt>
                <c:pt idx="2932">
                  <c:v>45876</c:v>
                </c:pt>
                <c:pt idx="2933">
                  <c:v>45877</c:v>
                </c:pt>
                <c:pt idx="2934">
                  <c:v>45880</c:v>
                </c:pt>
                <c:pt idx="2935">
                  <c:v>45881</c:v>
                </c:pt>
                <c:pt idx="2936">
                  <c:v>45882</c:v>
                </c:pt>
                <c:pt idx="2937">
                  <c:v>45883</c:v>
                </c:pt>
                <c:pt idx="2938">
                  <c:v>45884</c:v>
                </c:pt>
                <c:pt idx="2939">
                  <c:v>45887</c:v>
                </c:pt>
                <c:pt idx="2940">
                  <c:v>45888</c:v>
                </c:pt>
                <c:pt idx="2941">
                  <c:v>45889</c:v>
                </c:pt>
                <c:pt idx="2942">
                  <c:v>45890</c:v>
                </c:pt>
                <c:pt idx="2943">
                  <c:v>45891</c:v>
                </c:pt>
                <c:pt idx="2944">
                  <c:v>45894</c:v>
                </c:pt>
                <c:pt idx="2945">
                  <c:v>45895</c:v>
                </c:pt>
                <c:pt idx="2946">
                  <c:v>45896</c:v>
                </c:pt>
                <c:pt idx="2947">
                  <c:v>45897</c:v>
                </c:pt>
                <c:pt idx="2948">
                  <c:v>45898</c:v>
                </c:pt>
                <c:pt idx="2949">
                  <c:v>45901</c:v>
                </c:pt>
                <c:pt idx="2950">
                  <c:v>45902</c:v>
                </c:pt>
                <c:pt idx="2951">
                  <c:v>45903</c:v>
                </c:pt>
                <c:pt idx="2952">
                  <c:v>45904</c:v>
                </c:pt>
                <c:pt idx="2953">
                  <c:v>45905</c:v>
                </c:pt>
                <c:pt idx="2954">
                  <c:v>45908</c:v>
                </c:pt>
                <c:pt idx="2955">
                  <c:v>45909</c:v>
                </c:pt>
                <c:pt idx="2956">
                  <c:v>45910</c:v>
                </c:pt>
                <c:pt idx="2957">
                  <c:v>45911</c:v>
                </c:pt>
                <c:pt idx="2958">
                  <c:v>45912</c:v>
                </c:pt>
                <c:pt idx="2959">
                  <c:v>45915</c:v>
                </c:pt>
                <c:pt idx="2960">
                  <c:v>45916</c:v>
                </c:pt>
                <c:pt idx="2961">
                  <c:v>45917</c:v>
                </c:pt>
                <c:pt idx="2962">
                  <c:v>45918</c:v>
                </c:pt>
                <c:pt idx="2963">
                  <c:v>45919</c:v>
                </c:pt>
                <c:pt idx="2964">
                  <c:v>45922</c:v>
                </c:pt>
                <c:pt idx="2965">
                  <c:v>45923</c:v>
                </c:pt>
                <c:pt idx="2966">
                  <c:v>45924</c:v>
                </c:pt>
                <c:pt idx="2967">
                  <c:v>45925</c:v>
                </c:pt>
                <c:pt idx="2968">
                  <c:v>45926</c:v>
                </c:pt>
                <c:pt idx="2969">
                  <c:v>45929</c:v>
                </c:pt>
                <c:pt idx="2970">
                  <c:v>45930</c:v>
                </c:pt>
                <c:pt idx="2971">
                  <c:v>45931</c:v>
                </c:pt>
                <c:pt idx="2972">
                  <c:v>45932</c:v>
                </c:pt>
                <c:pt idx="2973">
                  <c:v>45933</c:v>
                </c:pt>
                <c:pt idx="2974">
                  <c:v>45936</c:v>
                </c:pt>
                <c:pt idx="2975">
                  <c:v>45937</c:v>
                </c:pt>
                <c:pt idx="2976">
                  <c:v>45938</c:v>
                </c:pt>
                <c:pt idx="2977">
                  <c:v>45939</c:v>
                </c:pt>
                <c:pt idx="2978">
                  <c:v>45940</c:v>
                </c:pt>
                <c:pt idx="2979">
                  <c:v>45943</c:v>
                </c:pt>
                <c:pt idx="2980">
                  <c:v>45944</c:v>
                </c:pt>
                <c:pt idx="2981">
                  <c:v>45945</c:v>
                </c:pt>
                <c:pt idx="2982">
                  <c:v>45946</c:v>
                </c:pt>
                <c:pt idx="2983">
                  <c:v>45947</c:v>
                </c:pt>
                <c:pt idx="2984">
                  <c:v>45950</c:v>
                </c:pt>
                <c:pt idx="2985">
                  <c:v>45951</c:v>
                </c:pt>
                <c:pt idx="2986">
                  <c:v>45952</c:v>
                </c:pt>
                <c:pt idx="2987">
                  <c:v>45953</c:v>
                </c:pt>
                <c:pt idx="2988">
                  <c:v>45954</c:v>
                </c:pt>
                <c:pt idx="2989">
                  <c:v>45957</c:v>
                </c:pt>
                <c:pt idx="2990">
                  <c:v>45958</c:v>
                </c:pt>
                <c:pt idx="2991">
                  <c:v>45959</c:v>
                </c:pt>
                <c:pt idx="2992">
                  <c:v>45960</c:v>
                </c:pt>
                <c:pt idx="2993">
                  <c:v>45961</c:v>
                </c:pt>
                <c:pt idx="2994">
                  <c:v>45964</c:v>
                </c:pt>
                <c:pt idx="2995">
                  <c:v>45965</c:v>
                </c:pt>
                <c:pt idx="2996">
                  <c:v>45966</c:v>
                </c:pt>
                <c:pt idx="2997">
                  <c:v>45967</c:v>
                </c:pt>
                <c:pt idx="2998">
                  <c:v>45968</c:v>
                </c:pt>
                <c:pt idx="2999">
                  <c:v>45971</c:v>
                </c:pt>
                <c:pt idx="3000">
                  <c:v>45972</c:v>
                </c:pt>
                <c:pt idx="3001">
                  <c:v>45973</c:v>
                </c:pt>
                <c:pt idx="3002">
                  <c:v>45974</c:v>
                </c:pt>
                <c:pt idx="3003">
                  <c:v>45975</c:v>
                </c:pt>
                <c:pt idx="3004">
                  <c:v>45978</c:v>
                </c:pt>
                <c:pt idx="3005">
                  <c:v>45979</c:v>
                </c:pt>
                <c:pt idx="3006">
                  <c:v>45980</c:v>
                </c:pt>
                <c:pt idx="3007">
                  <c:v>45981</c:v>
                </c:pt>
                <c:pt idx="3008">
                  <c:v>45982</c:v>
                </c:pt>
                <c:pt idx="3009">
                  <c:v>45985</c:v>
                </c:pt>
                <c:pt idx="3010">
                  <c:v>45986</c:v>
                </c:pt>
                <c:pt idx="3011">
                  <c:v>45987</c:v>
                </c:pt>
                <c:pt idx="3012">
                  <c:v>45988</c:v>
                </c:pt>
                <c:pt idx="3013">
                  <c:v>45989</c:v>
                </c:pt>
                <c:pt idx="3014">
                  <c:v>45992</c:v>
                </c:pt>
              </c:numCache>
            </c:numRef>
          </c:cat>
          <c:val>
            <c:numRef>
              <c:f>Approach3!$E$4:$E$2518</c:f>
              <c:numCache>
                <c:formatCode>General</c:formatCode>
                <c:ptCount val="2515"/>
                <c:pt idx="0">
                  <c:v>95.44</c:v>
                </c:pt>
                <c:pt idx="1">
                  <c:v>93.96</c:v>
                </c:pt>
                <c:pt idx="2">
                  <c:v>93.43</c:v>
                </c:pt>
                <c:pt idx="3">
                  <c:v>93.67</c:v>
                </c:pt>
                <c:pt idx="4">
                  <c:v>92.33</c:v>
                </c:pt>
                <c:pt idx="5">
                  <c:v>91.66</c:v>
                </c:pt>
                <c:pt idx="6">
                  <c:v>92.72</c:v>
                </c:pt>
                <c:pt idx="7">
                  <c:v>91.8</c:v>
                </c:pt>
                <c:pt idx="8">
                  <c:v>92.59</c:v>
                </c:pt>
                <c:pt idx="9">
                  <c:v>94.17</c:v>
                </c:pt>
                <c:pt idx="10">
                  <c:v>93.96</c:v>
                </c:pt>
                <c:pt idx="11">
                  <c:v>94.37</c:v>
                </c:pt>
                <c:pt idx="12">
                  <c:v>94.99</c:v>
                </c:pt>
                <c:pt idx="13">
                  <c:v>96.73</c:v>
                </c:pt>
                <c:pt idx="14">
                  <c:v>97.32</c:v>
                </c:pt>
                <c:pt idx="15">
                  <c:v>96.64</c:v>
                </c:pt>
                <c:pt idx="16">
                  <c:v>95.72</c:v>
                </c:pt>
                <c:pt idx="17">
                  <c:v>97.41</c:v>
                </c:pt>
                <c:pt idx="18">
                  <c:v>97.36</c:v>
                </c:pt>
                <c:pt idx="19">
                  <c:v>98.23</c:v>
                </c:pt>
                <c:pt idx="20">
                  <c:v>97.49</c:v>
                </c:pt>
                <c:pt idx="21">
                  <c:v>96.43</c:v>
                </c:pt>
                <c:pt idx="22">
                  <c:v>97.19</c:v>
                </c:pt>
                <c:pt idx="23">
                  <c:v>97.38</c:v>
                </c:pt>
                <c:pt idx="24">
                  <c:v>97.84</c:v>
                </c:pt>
                <c:pt idx="25">
                  <c:v>99.88</c:v>
                </c:pt>
                <c:pt idx="26">
                  <c:v>100.06</c:v>
                </c:pt>
                <c:pt idx="27">
                  <c:v>99.94</c:v>
                </c:pt>
                <c:pt idx="28">
                  <c:v>100.37</c:v>
                </c:pt>
                <c:pt idx="29">
                  <c:v>100.35</c:v>
                </c:pt>
                <c:pt idx="30">
                  <c:v>100.3</c:v>
                </c:pt>
                <c:pt idx="31">
                  <c:v>102.43</c:v>
                </c:pt>
                <c:pt idx="32">
                  <c:v>103.31</c:v>
                </c:pt>
                <c:pt idx="33">
                  <c:v>102.92</c:v>
                </c:pt>
                <c:pt idx="34">
                  <c:v>102.2</c:v>
                </c:pt>
                <c:pt idx="35">
                  <c:v>102.82</c:v>
                </c:pt>
                <c:pt idx="36">
                  <c:v>101.83</c:v>
                </c:pt>
                <c:pt idx="37">
                  <c:v>102.59</c:v>
                </c:pt>
                <c:pt idx="38">
                  <c:v>102.4</c:v>
                </c:pt>
                <c:pt idx="39">
                  <c:v>102.59</c:v>
                </c:pt>
                <c:pt idx="40">
                  <c:v>104.92</c:v>
                </c:pt>
                <c:pt idx="41">
                  <c:v>103.33</c:v>
                </c:pt>
                <c:pt idx="42">
                  <c:v>101.45</c:v>
                </c:pt>
                <c:pt idx="43">
                  <c:v>101.56</c:v>
                </c:pt>
                <c:pt idx="44">
                  <c:v>102.58</c:v>
                </c:pt>
                <c:pt idx="45">
                  <c:v>101.12</c:v>
                </c:pt>
                <c:pt idx="46">
                  <c:v>100.03</c:v>
                </c:pt>
                <c:pt idx="47">
                  <c:v>97.99</c:v>
                </c:pt>
                <c:pt idx="48">
                  <c:v>98.2</c:v>
                </c:pt>
                <c:pt idx="49">
                  <c:v>98.89</c:v>
                </c:pt>
                <c:pt idx="50">
                  <c:v>98.08</c:v>
                </c:pt>
                <c:pt idx="51">
                  <c:v>99.7</c:v>
                </c:pt>
                <c:pt idx="52">
                  <c:v>100.37</c:v>
                </c:pt>
                <c:pt idx="53">
                  <c:v>99.43</c:v>
                </c:pt>
                <c:pt idx="54">
                  <c:v>99.46</c:v>
                </c:pt>
                <c:pt idx="55">
                  <c:v>99.6</c:v>
                </c:pt>
                <c:pt idx="56">
                  <c:v>99.19</c:v>
                </c:pt>
                <c:pt idx="57">
                  <c:v>100.26</c:v>
                </c:pt>
                <c:pt idx="58">
                  <c:v>101.28</c:v>
                </c:pt>
                <c:pt idx="59">
                  <c:v>101.67</c:v>
                </c:pt>
                <c:pt idx="60">
                  <c:v>101.58</c:v>
                </c:pt>
                <c:pt idx="61">
                  <c:v>99.74</c:v>
                </c:pt>
                <c:pt idx="62">
                  <c:v>99.62</c:v>
                </c:pt>
                <c:pt idx="63">
                  <c:v>100.29</c:v>
                </c:pt>
                <c:pt idx="64">
                  <c:v>101.14</c:v>
                </c:pt>
                <c:pt idx="65">
                  <c:v>100.44</c:v>
                </c:pt>
                <c:pt idx="66">
                  <c:v>102.56</c:v>
                </c:pt>
                <c:pt idx="67">
                  <c:v>103.6</c:v>
                </c:pt>
                <c:pt idx="68">
                  <c:v>103.4</c:v>
                </c:pt>
                <c:pt idx="69">
                  <c:v>103.74</c:v>
                </c:pt>
                <c:pt idx="70">
                  <c:v>104.05</c:v>
                </c:pt>
                <c:pt idx="71">
                  <c:v>103.75</c:v>
                </c:pt>
                <c:pt idx="72">
                  <c:v>103.76</c:v>
                </c:pt>
                <c:pt idx="73">
                  <c:v>104.3</c:v>
                </c:pt>
                <c:pt idx="74">
                  <c:v>104.37</c:v>
                </c:pt>
                <c:pt idx="75">
                  <c:v>102.13</c:v>
                </c:pt>
                <c:pt idx="76">
                  <c:v>101.44</c:v>
                </c:pt>
                <c:pt idx="77">
                  <c:v>101.94</c:v>
                </c:pt>
                <c:pt idx="78">
                  <c:v>100.6</c:v>
                </c:pt>
                <c:pt idx="79">
                  <c:v>100.84</c:v>
                </c:pt>
                <c:pt idx="80">
                  <c:v>101.28</c:v>
                </c:pt>
                <c:pt idx="81">
                  <c:v>99.74</c:v>
                </c:pt>
                <c:pt idx="82">
                  <c:v>99.42</c:v>
                </c:pt>
                <c:pt idx="83">
                  <c:v>99.76</c:v>
                </c:pt>
                <c:pt idx="84">
                  <c:v>99.48</c:v>
                </c:pt>
                <c:pt idx="85">
                  <c:v>99.5</c:v>
                </c:pt>
                <c:pt idx="86">
                  <c:v>100.77</c:v>
                </c:pt>
                <c:pt idx="87">
                  <c:v>100.26</c:v>
                </c:pt>
                <c:pt idx="88">
                  <c:v>99.99</c:v>
                </c:pt>
                <c:pt idx="89">
                  <c:v>100.59</c:v>
                </c:pt>
                <c:pt idx="90">
                  <c:v>101.7</c:v>
                </c:pt>
                <c:pt idx="91">
                  <c:v>102.37</c:v>
                </c:pt>
                <c:pt idx="92">
                  <c:v>101.5</c:v>
                </c:pt>
                <c:pt idx="93">
                  <c:v>102.02</c:v>
                </c:pt>
                <c:pt idx="94">
                  <c:v>102.61</c:v>
                </c:pt>
                <c:pt idx="95">
                  <c:v>102.44</c:v>
                </c:pt>
                <c:pt idx="96">
                  <c:v>104.07</c:v>
                </c:pt>
                <c:pt idx="97">
                  <c:v>103.74</c:v>
                </c:pt>
                <c:pt idx="98">
                  <c:v>104.35</c:v>
                </c:pt>
                <c:pt idx="99">
                  <c:v>104.11</c:v>
                </c:pt>
                <c:pt idx="100">
                  <c:v>102.72</c:v>
                </c:pt>
                <c:pt idx="101">
                  <c:v>103.58</c:v>
                </c:pt>
                <c:pt idx="102">
                  <c:v>102.71</c:v>
                </c:pt>
                <c:pt idx="103">
                  <c:v>102.47</c:v>
                </c:pt>
                <c:pt idx="104">
                  <c:v>102.66</c:v>
                </c:pt>
                <c:pt idx="105">
                  <c:v>102.64</c:v>
                </c:pt>
                <c:pt idx="106">
                  <c:v>102.48</c:v>
                </c:pt>
                <c:pt idx="107">
                  <c:v>102.66</c:v>
                </c:pt>
                <c:pt idx="108">
                  <c:v>104.41</c:v>
                </c:pt>
                <c:pt idx="109">
                  <c:v>104.35</c:v>
                </c:pt>
                <c:pt idx="110">
                  <c:v>104.4</c:v>
                </c:pt>
                <c:pt idx="111">
                  <c:v>106.53</c:v>
                </c:pt>
                <c:pt idx="112">
                  <c:v>106.91</c:v>
                </c:pt>
                <c:pt idx="113">
                  <c:v>106.9</c:v>
                </c:pt>
                <c:pt idx="114">
                  <c:v>106.36</c:v>
                </c:pt>
                <c:pt idx="115">
                  <c:v>105.97</c:v>
                </c:pt>
                <c:pt idx="116">
                  <c:v>106.43</c:v>
                </c:pt>
                <c:pt idx="117">
                  <c:v>107.26</c:v>
                </c:pt>
                <c:pt idx="118">
                  <c:v>106.17</c:v>
                </c:pt>
                <c:pt idx="119">
                  <c:v>106.03</c:v>
                </c:pt>
                <c:pt idx="120">
                  <c:v>106.5</c:v>
                </c:pt>
                <c:pt idx="121">
                  <c:v>105.84</c:v>
                </c:pt>
                <c:pt idx="122">
                  <c:v>105.74</c:v>
                </c:pt>
                <c:pt idx="123">
                  <c:v>105.37</c:v>
                </c:pt>
                <c:pt idx="124">
                  <c:v>105.34</c:v>
                </c:pt>
                <c:pt idx="125">
                  <c:v>104.48</c:v>
                </c:pt>
                <c:pt idx="126">
                  <c:v>104.06</c:v>
                </c:pt>
                <c:pt idx="127">
                  <c:v>103.53</c:v>
                </c:pt>
                <c:pt idx="128">
                  <c:v>103.4</c:v>
                </c:pt>
                <c:pt idx="129">
                  <c:v>102.29</c:v>
                </c:pt>
                <c:pt idx="130">
                  <c:v>102.93</c:v>
                </c:pt>
                <c:pt idx="131">
                  <c:v>100.83</c:v>
                </c:pt>
                <c:pt idx="132">
                  <c:v>100.91</c:v>
                </c:pt>
                <c:pt idx="133">
                  <c:v>99.96</c:v>
                </c:pt>
                <c:pt idx="134">
                  <c:v>101.2</c:v>
                </c:pt>
                <c:pt idx="135">
                  <c:v>103.19</c:v>
                </c:pt>
                <c:pt idx="136">
                  <c:v>103.13</c:v>
                </c:pt>
                <c:pt idx="137">
                  <c:v>104.59</c:v>
                </c:pt>
                <c:pt idx="138">
                  <c:v>104.42</c:v>
                </c:pt>
                <c:pt idx="139">
                  <c:v>103.12</c:v>
                </c:pt>
                <c:pt idx="140">
                  <c:v>102.07</c:v>
                </c:pt>
                <c:pt idx="141">
                  <c:v>102.09</c:v>
                </c:pt>
                <c:pt idx="142">
                  <c:v>101.67</c:v>
                </c:pt>
                <c:pt idx="143">
                  <c:v>100.97</c:v>
                </c:pt>
                <c:pt idx="144">
                  <c:v>100.27</c:v>
                </c:pt>
                <c:pt idx="145">
                  <c:v>98.17</c:v>
                </c:pt>
                <c:pt idx="146">
                  <c:v>97.88</c:v>
                </c:pt>
                <c:pt idx="147">
                  <c:v>98.29</c:v>
                </c:pt>
                <c:pt idx="148">
                  <c:v>97.38</c:v>
                </c:pt>
                <c:pt idx="149">
                  <c:v>96.92</c:v>
                </c:pt>
                <c:pt idx="150">
                  <c:v>97.34</c:v>
                </c:pt>
                <c:pt idx="151">
                  <c:v>97.65</c:v>
                </c:pt>
                <c:pt idx="152">
                  <c:v>98.08</c:v>
                </c:pt>
                <c:pt idx="153">
                  <c:v>97.37</c:v>
                </c:pt>
                <c:pt idx="154">
                  <c:v>97.59</c:v>
                </c:pt>
                <c:pt idx="155">
                  <c:v>95.58</c:v>
                </c:pt>
                <c:pt idx="156">
                  <c:v>97.35</c:v>
                </c:pt>
                <c:pt idx="157">
                  <c:v>96.41</c:v>
                </c:pt>
                <c:pt idx="158">
                  <c:v>94.48</c:v>
                </c:pt>
                <c:pt idx="159">
                  <c:v>96.07</c:v>
                </c:pt>
                <c:pt idx="160">
                  <c:v>93.96</c:v>
                </c:pt>
                <c:pt idx="161">
                  <c:v>93.65</c:v>
                </c:pt>
                <c:pt idx="162">
                  <c:v>93.35</c:v>
                </c:pt>
                <c:pt idx="163">
                  <c:v>93.86</c:v>
                </c:pt>
                <c:pt idx="164">
                  <c:v>93.88</c:v>
                </c:pt>
                <c:pt idx="165">
                  <c:v>94.55</c:v>
                </c:pt>
                <c:pt idx="166">
                  <c:v>95.96</c:v>
                </c:pt>
                <c:pt idx="167">
                  <c:v>92.88</c:v>
                </c:pt>
                <c:pt idx="168">
                  <c:v>95.54</c:v>
                </c:pt>
                <c:pt idx="169">
                  <c:v>94.45</c:v>
                </c:pt>
                <c:pt idx="170">
                  <c:v>93.29</c:v>
                </c:pt>
                <c:pt idx="171">
                  <c:v>92.66</c:v>
                </c:pt>
                <c:pt idx="172">
                  <c:v>92.75</c:v>
                </c:pt>
                <c:pt idx="173">
                  <c:v>91.67</c:v>
                </c:pt>
                <c:pt idx="174">
                  <c:v>92.83</c:v>
                </c:pt>
                <c:pt idx="175">
                  <c:v>92.27</c:v>
                </c:pt>
                <c:pt idx="176">
                  <c:v>92.92</c:v>
                </c:pt>
                <c:pt idx="177">
                  <c:v>94.88</c:v>
                </c:pt>
                <c:pt idx="178">
                  <c:v>94.42</c:v>
                </c:pt>
                <c:pt idx="179">
                  <c:v>93.07</c:v>
                </c:pt>
                <c:pt idx="180">
                  <c:v>92.41</c:v>
                </c:pt>
                <c:pt idx="181">
                  <c:v>91.52</c:v>
                </c:pt>
                <c:pt idx="182">
                  <c:v>91.56</c:v>
                </c:pt>
                <c:pt idx="183">
                  <c:v>92.8</c:v>
                </c:pt>
                <c:pt idx="184">
                  <c:v>92.53</c:v>
                </c:pt>
                <c:pt idx="185">
                  <c:v>93.54</c:v>
                </c:pt>
                <c:pt idx="186">
                  <c:v>94.57</c:v>
                </c:pt>
                <c:pt idx="187">
                  <c:v>91.16</c:v>
                </c:pt>
                <c:pt idx="188">
                  <c:v>90.73</c:v>
                </c:pt>
                <c:pt idx="189">
                  <c:v>91.01</c:v>
                </c:pt>
                <c:pt idx="190">
                  <c:v>89.74</c:v>
                </c:pt>
                <c:pt idx="191">
                  <c:v>90.34</c:v>
                </c:pt>
                <c:pt idx="192">
                  <c:v>88.85</c:v>
                </c:pt>
                <c:pt idx="193">
                  <c:v>87.31</c:v>
                </c:pt>
                <c:pt idx="194">
                  <c:v>85.77</c:v>
                </c:pt>
                <c:pt idx="195">
                  <c:v>85.82</c:v>
                </c:pt>
                <c:pt idx="196">
                  <c:v>85.74</c:v>
                </c:pt>
                <c:pt idx="197">
                  <c:v>81.84</c:v>
                </c:pt>
                <c:pt idx="198">
                  <c:v>81.78</c:v>
                </c:pt>
                <c:pt idx="199">
                  <c:v>82.7</c:v>
                </c:pt>
                <c:pt idx="200">
                  <c:v>82.75</c:v>
                </c:pt>
                <c:pt idx="201">
                  <c:v>82.71</c:v>
                </c:pt>
                <c:pt idx="202">
                  <c:v>82.81</c:v>
                </c:pt>
                <c:pt idx="203">
                  <c:v>80.52</c:v>
                </c:pt>
                <c:pt idx="204">
                  <c:v>82.09</c:v>
                </c:pt>
                <c:pt idx="205">
                  <c:v>81.010000000000005</c:v>
                </c:pt>
                <c:pt idx="206">
                  <c:v>81</c:v>
                </c:pt>
                <c:pt idx="207">
                  <c:v>81.42</c:v>
                </c:pt>
                <c:pt idx="208">
                  <c:v>82.2</c:v>
                </c:pt>
                <c:pt idx="209">
                  <c:v>81.12</c:v>
                </c:pt>
                <c:pt idx="210">
                  <c:v>80.540000000000006</c:v>
                </c:pt>
                <c:pt idx="211">
                  <c:v>78.78</c:v>
                </c:pt>
                <c:pt idx="212">
                  <c:v>77.19</c:v>
                </c:pt>
                <c:pt idx="213">
                  <c:v>78.680000000000007</c:v>
                </c:pt>
                <c:pt idx="214">
                  <c:v>77.91</c:v>
                </c:pt>
                <c:pt idx="215">
                  <c:v>78.650000000000006</c:v>
                </c:pt>
                <c:pt idx="216">
                  <c:v>77.400000000000006</c:v>
                </c:pt>
                <c:pt idx="217">
                  <c:v>77.94</c:v>
                </c:pt>
                <c:pt idx="218">
                  <c:v>77.180000000000007</c:v>
                </c:pt>
                <c:pt idx="219">
                  <c:v>74.209999999999994</c:v>
                </c:pt>
                <c:pt idx="220">
                  <c:v>75.819999999999993</c:v>
                </c:pt>
                <c:pt idx="221">
                  <c:v>75.64</c:v>
                </c:pt>
                <c:pt idx="222">
                  <c:v>74.61</c:v>
                </c:pt>
                <c:pt idx="223">
                  <c:v>74.58</c:v>
                </c:pt>
                <c:pt idx="224">
                  <c:v>75.58</c:v>
                </c:pt>
                <c:pt idx="225">
                  <c:v>76.510000000000005</c:v>
                </c:pt>
                <c:pt idx="226">
                  <c:v>75.78</c:v>
                </c:pt>
                <c:pt idx="227">
                  <c:v>74.09</c:v>
                </c:pt>
                <c:pt idx="228">
                  <c:v>73.69</c:v>
                </c:pt>
                <c:pt idx="229">
                  <c:v>66.150000000000006</c:v>
                </c:pt>
                <c:pt idx="230">
                  <c:v>69</c:v>
                </c:pt>
                <c:pt idx="231">
                  <c:v>66.88</c:v>
                </c:pt>
                <c:pt idx="232">
                  <c:v>67.38</c:v>
                </c:pt>
                <c:pt idx="233">
                  <c:v>66.81</c:v>
                </c:pt>
                <c:pt idx="234">
                  <c:v>65.84</c:v>
                </c:pt>
                <c:pt idx="235">
                  <c:v>63.05</c:v>
                </c:pt>
                <c:pt idx="236">
                  <c:v>63.82</c:v>
                </c:pt>
                <c:pt idx="237">
                  <c:v>60.94</c:v>
                </c:pt>
                <c:pt idx="238">
                  <c:v>59.95</c:v>
                </c:pt>
                <c:pt idx="239">
                  <c:v>57.81</c:v>
                </c:pt>
                <c:pt idx="240">
                  <c:v>55.91</c:v>
                </c:pt>
                <c:pt idx="241">
                  <c:v>55.93</c:v>
                </c:pt>
                <c:pt idx="242">
                  <c:v>56.47</c:v>
                </c:pt>
                <c:pt idx="243">
                  <c:v>54.11</c:v>
                </c:pt>
                <c:pt idx="244">
                  <c:v>56.52</c:v>
                </c:pt>
                <c:pt idx="245">
                  <c:v>55.26</c:v>
                </c:pt>
                <c:pt idx="246">
                  <c:v>57.12</c:v>
                </c:pt>
                <c:pt idx="247">
                  <c:v>55.84</c:v>
                </c:pt>
                <c:pt idx="248">
                  <c:v>54.73</c:v>
                </c:pt>
                <c:pt idx="249">
                  <c:v>53.61</c:v>
                </c:pt>
                <c:pt idx="250">
                  <c:v>54.12</c:v>
                </c:pt>
                <c:pt idx="251">
                  <c:v>53.27</c:v>
                </c:pt>
                <c:pt idx="252">
                  <c:v>52.69</c:v>
                </c:pt>
                <c:pt idx="253">
                  <c:v>50.04</c:v>
                </c:pt>
                <c:pt idx="254">
                  <c:v>47.93</c:v>
                </c:pt>
                <c:pt idx="255">
                  <c:v>48.65</c:v>
                </c:pt>
                <c:pt idx="256">
                  <c:v>48.79</c:v>
                </c:pt>
                <c:pt idx="257">
                  <c:v>48.36</c:v>
                </c:pt>
                <c:pt idx="258">
                  <c:v>46.07</c:v>
                </c:pt>
                <c:pt idx="259">
                  <c:v>45.89</c:v>
                </c:pt>
                <c:pt idx="260">
                  <c:v>48.48</c:v>
                </c:pt>
                <c:pt idx="261">
                  <c:v>46.25</c:v>
                </c:pt>
                <c:pt idx="262">
                  <c:v>48.69</c:v>
                </c:pt>
                <c:pt idx="263">
                  <c:v>46.39</c:v>
                </c:pt>
                <c:pt idx="264">
                  <c:v>47.78</c:v>
                </c:pt>
                <c:pt idx="265">
                  <c:v>46.31</c:v>
                </c:pt>
                <c:pt idx="266">
                  <c:v>45.59</c:v>
                </c:pt>
                <c:pt idx="267">
                  <c:v>45.15</c:v>
                </c:pt>
                <c:pt idx="268">
                  <c:v>46.23</c:v>
                </c:pt>
                <c:pt idx="269">
                  <c:v>44.45</c:v>
                </c:pt>
                <c:pt idx="270">
                  <c:v>44.53</c:v>
                </c:pt>
                <c:pt idx="271">
                  <c:v>48.24</c:v>
                </c:pt>
                <c:pt idx="272">
                  <c:v>49.57</c:v>
                </c:pt>
                <c:pt idx="273">
                  <c:v>53.05</c:v>
                </c:pt>
                <c:pt idx="274">
                  <c:v>48.45</c:v>
                </c:pt>
                <c:pt idx="275">
                  <c:v>50.48</c:v>
                </c:pt>
                <c:pt idx="276">
                  <c:v>51.69</c:v>
                </c:pt>
                <c:pt idx="277">
                  <c:v>52.86</c:v>
                </c:pt>
                <c:pt idx="278">
                  <c:v>50.02</c:v>
                </c:pt>
                <c:pt idx="279">
                  <c:v>48.84</c:v>
                </c:pt>
                <c:pt idx="280">
                  <c:v>51.21</c:v>
                </c:pt>
                <c:pt idx="281">
                  <c:v>52.78</c:v>
                </c:pt>
                <c:pt idx="282">
                  <c:v>53.53</c:v>
                </c:pt>
                <c:pt idx="283">
                  <c:v>52.14</c:v>
                </c:pt>
                <c:pt idx="284">
                  <c:v>51.16</c:v>
                </c:pt>
                <c:pt idx="285">
                  <c:v>50.34</c:v>
                </c:pt>
                <c:pt idx="286">
                  <c:v>49.45</c:v>
                </c:pt>
                <c:pt idx="287">
                  <c:v>49.28</c:v>
                </c:pt>
                <c:pt idx="288">
                  <c:v>50.99</c:v>
                </c:pt>
                <c:pt idx="289">
                  <c:v>48.17</c:v>
                </c:pt>
                <c:pt idx="290">
                  <c:v>49.76</c:v>
                </c:pt>
                <c:pt idx="291">
                  <c:v>49.59</c:v>
                </c:pt>
                <c:pt idx="292">
                  <c:v>50.52</c:v>
                </c:pt>
                <c:pt idx="293">
                  <c:v>51.53</c:v>
                </c:pt>
                <c:pt idx="294">
                  <c:v>50.76</c:v>
                </c:pt>
                <c:pt idx="295">
                  <c:v>49.61</c:v>
                </c:pt>
                <c:pt idx="296">
                  <c:v>50</c:v>
                </c:pt>
                <c:pt idx="297">
                  <c:v>48.29</c:v>
                </c:pt>
                <c:pt idx="298">
                  <c:v>48.17</c:v>
                </c:pt>
                <c:pt idx="299">
                  <c:v>47.05</c:v>
                </c:pt>
                <c:pt idx="300">
                  <c:v>44.84</c:v>
                </c:pt>
                <c:pt idx="301">
                  <c:v>43.88</c:v>
                </c:pt>
                <c:pt idx="302">
                  <c:v>43.46</c:v>
                </c:pt>
                <c:pt idx="303">
                  <c:v>44.66</c:v>
                </c:pt>
                <c:pt idx="304">
                  <c:v>43.96</c:v>
                </c:pt>
                <c:pt idx="305">
                  <c:v>45.72</c:v>
                </c:pt>
                <c:pt idx="306">
                  <c:v>47.45</c:v>
                </c:pt>
                <c:pt idx="307">
                  <c:v>47.51</c:v>
                </c:pt>
                <c:pt idx="308">
                  <c:v>49.21</c:v>
                </c:pt>
                <c:pt idx="309">
                  <c:v>51.43</c:v>
                </c:pt>
                <c:pt idx="310">
                  <c:v>48.87</c:v>
                </c:pt>
                <c:pt idx="311">
                  <c:v>48.68</c:v>
                </c:pt>
                <c:pt idx="312">
                  <c:v>47.6</c:v>
                </c:pt>
                <c:pt idx="313">
                  <c:v>50.09</c:v>
                </c:pt>
                <c:pt idx="314">
                  <c:v>49.14</c:v>
                </c:pt>
                <c:pt idx="315">
                  <c:v>52.14</c:v>
                </c:pt>
                <c:pt idx="316">
                  <c:v>53.98</c:v>
                </c:pt>
                <c:pt idx="317">
                  <c:v>50.42</c:v>
                </c:pt>
                <c:pt idx="318">
                  <c:v>50.79</c:v>
                </c:pt>
                <c:pt idx="319">
                  <c:v>51.64</c:v>
                </c:pt>
                <c:pt idx="320">
                  <c:v>51.91</c:v>
                </c:pt>
                <c:pt idx="321">
                  <c:v>53.29</c:v>
                </c:pt>
                <c:pt idx="322">
                  <c:v>56.39</c:v>
                </c:pt>
                <c:pt idx="323">
                  <c:v>56.71</c:v>
                </c:pt>
                <c:pt idx="324">
                  <c:v>55.74</c:v>
                </c:pt>
                <c:pt idx="325">
                  <c:v>56.38</c:v>
                </c:pt>
                <c:pt idx="326">
                  <c:v>55.26</c:v>
                </c:pt>
                <c:pt idx="327">
                  <c:v>56.16</c:v>
                </c:pt>
                <c:pt idx="328">
                  <c:v>57.74</c:v>
                </c:pt>
                <c:pt idx="329">
                  <c:v>57.15</c:v>
                </c:pt>
                <c:pt idx="330">
                  <c:v>56.99</c:v>
                </c:pt>
                <c:pt idx="331">
                  <c:v>57.06</c:v>
                </c:pt>
                <c:pt idx="332">
                  <c:v>58.58</c:v>
                </c:pt>
                <c:pt idx="333">
                  <c:v>59.63</c:v>
                </c:pt>
                <c:pt idx="334">
                  <c:v>59.15</c:v>
                </c:pt>
                <c:pt idx="335">
                  <c:v>58.93</c:v>
                </c:pt>
                <c:pt idx="336">
                  <c:v>60.4</c:v>
                </c:pt>
                <c:pt idx="337">
                  <c:v>60.93</c:v>
                </c:pt>
                <c:pt idx="338">
                  <c:v>58.94</c:v>
                </c:pt>
                <c:pt idx="339">
                  <c:v>59.39</c:v>
                </c:pt>
                <c:pt idx="340">
                  <c:v>59.25</c:v>
                </c:pt>
                <c:pt idx="341">
                  <c:v>60.75</c:v>
                </c:pt>
                <c:pt idx="342">
                  <c:v>60.5</c:v>
                </c:pt>
                <c:pt idx="343">
                  <c:v>59.88</c:v>
                </c:pt>
                <c:pt idx="344">
                  <c:v>59.69</c:v>
                </c:pt>
                <c:pt idx="345">
                  <c:v>59.43</c:v>
                </c:pt>
                <c:pt idx="346">
                  <c:v>57.26</c:v>
                </c:pt>
                <c:pt idx="347">
                  <c:v>58.98</c:v>
                </c:pt>
                <c:pt idx="348">
                  <c:v>60.72</c:v>
                </c:pt>
                <c:pt idx="349">
                  <c:v>59.72</c:v>
                </c:pt>
                <c:pt idx="350">
                  <c:v>58.03</c:v>
                </c:pt>
                <c:pt idx="351">
                  <c:v>57.51</c:v>
                </c:pt>
                <c:pt idx="352">
                  <c:v>57.68</c:v>
                </c:pt>
                <c:pt idx="353">
                  <c:v>60.3</c:v>
                </c:pt>
                <c:pt idx="354">
                  <c:v>60.2</c:v>
                </c:pt>
                <c:pt idx="355">
                  <c:v>61.26</c:v>
                </c:pt>
                <c:pt idx="356">
                  <c:v>59.64</c:v>
                </c:pt>
                <c:pt idx="357">
                  <c:v>58</c:v>
                </c:pt>
                <c:pt idx="358">
                  <c:v>59.13</c:v>
                </c:pt>
                <c:pt idx="359">
                  <c:v>58.14</c:v>
                </c:pt>
                <c:pt idx="360">
                  <c:v>60.14</c:v>
                </c:pt>
                <c:pt idx="361">
                  <c:v>61.43</c:v>
                </c:pt>
                <c:pt idx="362">
                  <c:v>60.77</c:v>
                </c:pt>
                <c:pt idx="363">
                  <c:v>59.96</c:v>
                </c:pt>
                <c:pt idx="364">
                  <c:v>59.52</c:v>
                </c:pt>
                <c:pt idx="365">
                  <c:v>59.97</c:v>
                </c:pt>
                <c:pt idx="366">
                  <c:v>59.92</c:v>
                </c:pt>
                <c:pt idx="367">
                  <c:v>60.45</c:v>
                </c:pt>
                <c:pt idx="368">
                  <c:v>59.61</c:v>
                </c:pt>
                <c:pt idx="369">
                  <c:v>59.68</c:v>
                </c:pt>
                <c:pt idx="370">
                  <c:v>61.01</c:v>
                </c:pt>
                <c:pt idx="371">
                  <c:v>60.27</c:v>
                </c:pt>
                <c:pt idx="372">
                  <c:v>59.7</c:v>
                </c:pt>
                <c:pt idx="373">
                  <c:v>59.63</c:v>
                </c:pt>
                <c:pt idx="374">
                  <c:v>58.33</c:v>
                </c:pt>
                <c:pt idx="375">
                  <c:v>59.47</c:v>
                </c:pt>
                <c:pt idx="376">
                  <c:v>56.96</c:v>
                </c:pt>
                <c:pt idx="377">
                  <c:v>56.93</c:v>
                </c:pt>
                <c:pt idx="378">
                  <c:v>52.53</c:v>
                </c:pt>
                <c:pt idx="379">
                  <c:v>52.33</c:v>
                </c:pt>
                <c:pt idx="380">
                  <c:v>51.65</c:v>
                </c:pt>
                <c:pt idx="381">
                  <c:v>52.78</c:v>
                </c:pt>
                <c:pt idx="382">
                  <c:v>52.74</c:v>
                </c:pt>
                <c:pt idx="383">
                  <c:v>52.2</c:v>
                </c:pt>
                <c:pt idx="384">
                  <c:v>53.04</c:v>
                </c:pt>
                <c:pt idx="385">
                  <c:v>51.41</c:v>
                </c:pt>
                <c:pt idx="386">
                  <c:v>50.91</c:v>
                </c:pt>
                <c:pt idx="387">
                  <c:v>50.89</c:v>
                </c:pt>
                <c:pt idx="388">
                  <c:v>50.15</c:v>
                </c:pt>
                <c:pt idx="389">
                  <c:v>50.36</c:v>
                </c:pt>
                <c:pt idx="390">
                  <c:v>49.19</c:v>
                </c:pt>
                <c:pt idx="391">
                  <c:v>48.45</c:v>
                </c:pt>
                <c:pt idx="392">
                  <c:v>48.14</c:v>
                </c:pt>
                <c:pt idx="393">
                  <c:v>47.39</c:v>
                </c:pt>
                <c:pt idx="394">
                  <c:v>47.98</c:v>
                </c:pt>
                <c:pt idx="395">
                  <c:v>48.79</c:v>
                </c:pt>
                <c:pt idx="396">
                  <c:v>48.52</c:v>
                </c:pt>
                <c:pt idx="397">
                  <c:v>47.12</c:v>
                </c:pt>
                <c:pt idx="398">
                  <c:v>45.17</c:v>
                </c:pt>
                <c:pt idx="399">
                  <c:v>45.74</c:v>
                </c:pt>
                <c:pt idx="400">
                  <c:v>45.15</c:v>
                </c:pt>
                <c:pt idx="401">
                  <c:v>44.66</c:v>
                </c:pt>
                <c:pt idx="402">
                  <c:v>43.87</c:v>
                </c:pt>
                <c:pt idx="403">
                  <c:v>44.96</c:v>
                </c:pt>
                <c:pt idx="404">
                  <c:v>43.08</c:v>
                </c:pt>
                <c:pt idx="405">
                  <c:v>43.3</c:v>
                </c:pt>
                <c:pt idx="406">
                  <c:v>42.23</c:v>
                </c:pt>
                <c:pt idx="407">
                  <c:v>42.5</c:v>
                </c:pt>
                <c:pt idx="408">
                  <c:v>41.87</c:v>
                </c:pt>
                <c:pt idx="409">
                  <c:v>42.62</c:v>
                </c:pt>
                <c:pt idx="410">
                  <c:v>40.799999999999997</c:v>
                </c:pt>
                <c:pt idx="411">
                  <c:v>41.14</c:v>
                </c:pt>
                <c:pt idx="412">
                  <c:v>40.450000000000003</c:v>
                </c:pt>
                <c:pt idx="413">
                  <c:v>38.24</c:v>
                </c:pt>
                <c:pt idx="414">
                  <c:v>39.31</c:v>
                </c:pt>
                <c:pt idx="415">
                  <c:v>38.6</c:v>
                </c:pt>
                <c:pt idx="416">
                  <c:v>42.56</c:v>
                </c:pt>
                <c:pt idx="417">
                  <c:v>45.22</c:v>
                </c:pt>
                <c:pt idx="418">
                  <c:v>49.2</c:v>
                </c:pt>
                <c:pt idx="419">
                  <c:v>45.41</c:v>
                </c:pt>
                <c:pt idx="420">
                  <c:v>46.25</c:v>
                </c:pt>
                <c:pt idx="421">
                  <c:v>46.75</c:v>
                </c:pt>
                <c:pt idx="422">
                  <c:v>46.05</c:v>
                </c:pt>
                <c:pt idx="423">
                  <c:v>45.94</c:v>
                </c:pt>
                <c:pt idx="424">
                  <c:v>44.15</c:v>
                </c:pt>
                <c:pt idx="425">
                  <c:v>45.92</c:v>
                </c:pt>
                <c:pt idx="426">
                  <c:v>44.63</c:v>
                </c:pt>
                <c:pt idx="427">
                  <c:v>44</c:v>
                </c:pt>
                <c:pt idx="428">
                  <c:v>44.59</c:v>
                </c:pt>
                <c:pt idx="429">
                  <c:v>47.15</c:v>
                </c:pt>
                <c:pt idx="430">
                  <c:v>46.9</c:v>
                </c:pt>
                <c:pt idx="431">
                  <c:v>44.68</c:v>
                </c:pt>
                <c:pt idx="432">
                  <c:v>46.68</c:v>
                </c:pt>
                <c:pt idx="433">
                  <c:v>45.83</c:v>
                </c:pt>
                <c:pt idx="434">
                  <c:v>44.48</c:v>
                </c:pt>
                <c:pt idx="435">
                  <c:v>44.91</c:v>
                </c:pt>
                <c:pt idx="436">
                  <c:v>45.7</c:v>
                </c:pt>
                <c:pt idx="437">
                  <c:v>44.43</c:v>
                </c:pt>
                <c:pt idx="438">
                  <c:v>45.23</c:v>
                </c:pt>
                <c:pt idx="439">
                  <c:v>45.09</c:v>
                </c:pt>
                <c:pt idx="440">
                  <c:v>44.74</c:v>
                </c:pt>
                <c:pt idx="441">
                  <c:v>45.54</c:v>
                </c:pt>
                <c:pt idx="442">
                  <c:v>46.26</c:v>
                </c:pt>
                <c:pt idx="443">
                  <c:v>48.53</c:v>
                </c:pt>
                <c:pt idx="444">
                  <c:v>47.81</c:v>
                </c:pt>
                <c:pt idx="445">
                  <c:v>49.43</c:v>
                </c:pt>
                <c:pt idx="446">
                  <c:v>49.63</c:v>
                </c:pt>
                <c:pt idx="447">
                  <c:v>47.1</c:v>
                </c:pt>
                <c:pt idx="448">
                  <c:v>46.66</c:v>
                </c:pt>
                <c:pt idx="449">
                  <c:v>46.64</c:v>
                </c:pt>
                <c:pt idx="450">
                  <c:v>46.38</c:v>
                </c:pt>
                <c:pt idx="451">
                  <c:v>47.26</c:v>
                </c:pt>
                <c:pt idx="452">
                  <c:v>45.89</c:v>
                </c:pt>
                <c:pt idx="453">
                  <c:v>45.55</c:v>
                </c:pt>
                <c:pt idx="454">
                  <c:v>45.2</c:v>
                </c:pt>
                <c:pt idx="455">
                  <c:v>45.38</c:v>
                </c:pt>
                <c:pt idx="456">
                  <c:v>44.6</c:v>
                </c:pt>
                <c:pt idx="457">
                  <c:v>43.98</c:v>
                </c:pt>
                <c:pt idx="458">
                  <c:v>43.2</c:v>
                </c:pt>
                <c:pt idx="459">
                  <c:v>45.94</c:v>
                </c:pt>
                <c:pt idx="460">
                  <c:v>46.06</c:v>
                </c:pt>
                <c:pt idx="461">
                  <c:v>46.59</c:v>
                </c:pt>
                <c:pt idx="462">
                  <c:v>46.14</c:v>
                </c:pt>
                <c:pt idx="463">
                  <c:v>47.9</c:v>
                </c:pt>
                <c:pt idx="464">
                  <c:v>46.32</c:v>
                </c:pt>
                <c:pt idx="465">
                  <c:v>45.2</c:v>
                </c:pt>
                <c:pt idx="466">
                  <c:v>44.29</c:v>
                </c:pt>
                <c:pt idx="467">
                  <c:v>43.87</c:v>
                </c:pt>
                <c:pt idx="468">
                  <c:v>44.21</c:v>
                </c:pt>
                <c:pt idx="469">
                  <c:v>42.93</c:v>
                </c:pt>
                <c:pt idx="470">
                  <c:v>41.75</c:v>
                </c:pt>
                <c:pt idx="471">
                  <c:v>40.74</c:v>
                </c:pt>
                <c:pt idx="472">
                  <c:v>41.74</c:v>
                </c:pt>
                <c:pt idx="473">
                  <c:v>40.67</c:v>
                </c:pt>
                <c:pt idx="474">
                  <c:v>40.75</c:v>
                </c:pt>
                <c:pt idx="475">
                  <c:v>40.54</c:v>
                </c:pt>
                <c:pt idx="476">
                  <c:v>40.39</c:v>
                </c:pt>
                <c:pt idx="477">
                  <c:v>41.75</c:v>
                </c:pt>
                <c:pt idx="478">
                  <c:v>42.87</c:v>
                </c:pt>
                <c:pt idx="479">
                  <c:v>43.04</c:v>
                </c:pt>
                <c:pt idx="480">
                  <c:v>41.71</c:v>
                </c:pt>
                <c:pt idx="481">
                  <c:v>41.65</c:v>
                </c:pt>
                <c:pt idx="482">
                  <c:v>41.85</c:v>
                </c:pt>
                <c:pt idx="483">
                  <c:v>39.94</c:v>
                </c:pt>
                <c:pt idx="484">
                  <c:v>41.08</c:v>
                </c:pt>
                <c:pt idx="485">
                  <c:v>39.97</c:v>
                </c:pt>
                <c:pt idx="486">
                  <c:v>37.65</c:v>
                </c:pt>
                <c:pt idx="487">
                  <c:v>37.51</c:v>
                </c:pt>
                <c:pt idx="488">
                  <c:v>37.159999999999997</c:v>
                </c:pt>
                <c:pt idx="489">
                  <c:v>36.76</c:v>
                </c:pt>
                <c:pt idx="490">
                  <c:v>35.619999999999997</c:v>
                </c:pt>
                <c:pt idx="491">
                  <c:v>36.31</c:v>
                </c:pt>
                <c:pt idx="492">
                  <c:v>37.35</c:v>
                </c:pt>
                <c:pt idx="493">
                  <c:v>35.520000000000003</c:v>
                </c:pt>
                <c:pt idx="494">
                  <c:v>34.950000000000003</c:v>
                </c:pt>
                <c:pt idx="495">
                  <c:v>34.729999999999997</c:v>
                </c:pt>
                <c:pt idx="496">
                  <c:v>34.74</c:v>
                </c:pt>
                <c:pt idx="497">
                  <c:v>36.14</c:v>
                </c:pt>
                <c:pt idx="498">
                  <c:v>37.5</c:v>
                </c:pt>
                <c:pt idx="499">
                  <c:v>38.1</c:v>
                </c:pt>
                <c:pt idx="500">
                  <c:v>36.81</c:v>
                </c:pt>
                <c:pt idx="501">
                  <c:v>37.869999999999997</c:v>
                </c:pt>
                <c:pt idx="502">
                  <c:v>36.6</c:v>
                </c:pt>
                <c:pt idx="503">
                  <c:v>37.04</c:v>
                </c:pt>
                <c:pt idx="504">
                  <c:v>36.76</c:v>
                </c:pt>
                <c:pt idx="505">
                  <c:v>35.97</c:v>
                </c:pt>
                <c:pt idx="506">
                  <c:v>33.97</c:v>
                </c:pt>
                <c:pt idx="507">
                  <c:v>33.270000000000003</c:v>
                </c:pt>
                <c:pt idx="508">
                  <c:v>33.159999999999997</c:v>
                </c:pt>
                <c:pt idx="509">
                  <c:v>31.41</c:v>
                </c:pt>
                <c:pt idx="510">
                  <c:v>30.44</c:v>
                </c:pt>
                <c:pt idx="511">
                  <c:v>30.48</c:v>
                </c:pt>
                <c:pt idx="512">
                  <c:v>31.2</c:v>
                </c:pt>
                <c:pt idx="513">
                  <c:v>29.42</c:v>
                </c:pt>
                <c:pt idx="514">
                  <c:v>28.46</c:v>
                </c:pt>
                <c:pt idx="515">
                  <c:v>26.55</c:v>
                </c:pt>
                <c:pt idx="516">
                  <c:v>29.53</c:v>
                </c:pt>
                <c:pt idx="517">
                  <c:v>32.19</c:v>
                </c:pt>
                <c:pt idx="518">
                  <c:v>30.34</c:v>
                </c:pt>
                <c:pt idx="519">
                  <c:v>31.45</c:v>
                </c:pt>
                <c:pt idx="520">
                  <c:v>32.299999999999997</c:v>
                </c:pt>
                <c:pt idx="521">
                  <c:v>33.22</c:v>
                </c:pt>
                <c:pt idx="522">
                  <c:v>33.619999999999997</c:v>
                </c:pt>
                <c:pt idx="523">
                  <c:v>31.62</c:v>
                </c:pt>
                <c:pt idx="524">
                  <c:v>29.88</c:v>
                </c:pt>
                <c:pt idx="525">
                  <c:v>32.28</c:v>
                </c:pt>
                <c:pt idx="526">
                  <c:v>31.72</c:v>
                </c:pt>
                <c:pt idx="527">
                  <c:v>30.89</c:v>
                </c:pt>
                <c:pt idx="528">
                  <c:v>29.69</c:v>
                </c:pt>
                <c:pt idx="529">
                  <c:v>27.94</c:v>
                </c:pt>
                <c:pt idx="530">
                  <c:v>27.45</c:v>
                </c:pt>
                <c:pt idx="531">
                  <c:v>26.21</c:v>
                </c:pt>
                <c:pt idx="532">
                  <c:v>29.44</c:v>
                </c:pt>
                <c:pt idx="533">
                  <c:v>29.04</c:v>
                </c:pt>
                <c:pt idx="534">
                  <c:v>30.66</c:v>
                </c:pt>
                <c:pt idx="535">
                  <c:v>30.77</c:v>
                </c:pt>
                <c:pt idx="536">
                  <c:v>29.64</c:v>
                </c:pt>
                <c:pt idx="537">
                  <c:v>31.48</c:v>
                </c:pt>
                <c:pt idx="538">
                  <c:v>31.87</c:v>
                </c:pt>
                <c:pt idx="539">
                  <c:v>32.15</c:v>
                </c:pt>
                <c:pt idx="540">
                  <c:v>33.07</c:v>
                </c:pt>
                <c:pt idx="541">
                  <c:v>32.78</c:v>
                </c:pt>
                <c:pt idx="542">
                  <c:v>33.75</c:v>
                </c:pt>
                <c:pt idx="543">
                  <c:v>34.4</c:v>
                </c:pt>
                <c:pt idx="544">
                  <c:v>34.659999999999997</c:v>
                </c:pt>
                <c:pt idx="545">
                  <c:v>34.57</c:v>
                </c:pt>
                <c:pt idx="546">
                  <c:v>35.92</c:v>
                </c:pt>
                <c:pt idx="547">
                  <c:v>37.9</c:v>
                </c:pt>
                <c:pt idx="548">
                  <c:v>36.5</c:v>
                </c:pt>
                <c:pt idx="549">
                  <c:v>38.29</c:v>
                </c:pt>
                <c:pt idx="550">
                  <c:v>37.840000000000003</c:v>
                </c:pt>
                <c:pt idx="551">
                  <c:v>38.5</c:v>
                </c:pt>
                <c:pt idx="552">
                  <c:v>37.18</c:v>
                </c:pt>
                <c:pt idx="553">
                  <c:v>36.340000000000003</c:v>
                </c:pt>
                <c:pt idx="554">
                  <c:v>38.46</c:v>
                </c:pt>
                <c:pt idx="555">
                  <c:v>40.200000000000003</c:v>
                </c:pt>
                <c:pt idx="556">
                  <c:v>39.44</c:v>
                </c:pt>
                <c:pt idx="557">
                  <c:v>39.909999999999997</c:v>
                </c:pt>
                <c:pt idx="558">
                  <c:v>41.45</c:v>
                </c:pt>
                <c:pt idx="559">
                  <c:v>39.79</c:v>
                </c:pt>
                <c:pt idx="560">
                  <c:v>39.46</c:v>
                </c:pt>
                <c:pt idx="561">
                  <c:v>39.39</c:v>
                </c:pt>
                <c:pt idx="562">
                  <c:v>38.28</c:v>
                </c:pt>
                <c:pt idx="563">
                  <c:v>38.32</c:v>
                </c:pt>
                <c:pt idx="564">
                  <c:v>38.340000000000003</c:v>
                </c:pt>
                <c:pt idx="565">
                  <c:v>36.79</c:v>
                </c:pt>
                <c:pt idx="566">
                  <c:v>35.700000000000003</c:v>
                </c:pt>
                <c:pt idx="567">
                  <c:v>35.89</c:v>
                </c:pt>
                <c:pt idx="568">
                  <c:v>37.75</c:v>
                </c:pt>
                <c:pt idx="569">
                  <c:v>37.26</c:v>
                </c:pt>
                <c:pt idx="570">
                  <c:v>39.72</c:v>
                </c:pt>
                <c:pt idx="571">
                  <c:v>40.36</c:v>
                </c:pt>
                <c:pt idx="572">
                  <c:v>42.17</c:v>
                </c:pt>
                <c:pt idx="573">
                  <c:v>41.76</c:v>
                </c:pt>
                <c:pt idx="574">
                  <c:v>41.5</c:v>
                </c:pt>
                <c:pt idx="575">
                  <c:v>40.36</c:v>
                </c:pt>
                <c:pt idx="576">
                  <c:v>39.78</c:v>
                </c:pt>
                <c:pt idx="577">
                  <c:v>41.08</c:v>
                </c:pt>
                <c:pt idx="578">
                  <c:v>42.63</c:v>
                </c:pt>
                <c:pt idx="579">
                  <c:v>43.18</c:v>
                </c:pt>
                <c:pt idx="580">
                  <c:v>43.73</c:v>
                </c:pt>
                <c:pt idx="581">
                  <c:v>42.64</c:v>
                </c:pt>
                <c:pt idx="582">
                  <c:v>44.04</c:v>
                </c:pt>
                <c:pt idx="583">
                  <c:v>45.33</c:v>
                </c:pt>
                <c:pt idx="584">
                  <c:v>46.03</c:v>
                </c:pt>
                <c:pt idx="585">
                  <c:v>45.92</c:v>
                </c:pt>
                <c:pt idx="586">
                  <c:v>44.78</c:v>
                </c:pt>
                <c:pt idx="587">
                  <c:v>43.65</c:v>
                </c:pt>
                <c:pt idx="588">
                  <c:v>43.78</c:v>
                </c:pt>
                <c:pt idx="589">
                  <c:v>44.32</c:v>
                </c:pt>
                <c:pt idx="590">
                  <c:v>44.66</c:v>
                </c:pt>
                <c:pt idx="591">
                  <c:v>43.44</c:v>
                </c:pt>
                <c:pt idx="592">
                  <c:v>44.66</c:v>
                </c:pt>
                <c:pt idx="593">
                  <c:v>46.23</c:v>
                </c:pt>
                <c:pt idx="594">
                  <c:v>46.7</c:v>
                </c:pt>
                <c:pt idx="595">
                  <c:v>46.21</c:v>
                </c:pt>
                <c:pt idx="596">
                  <c:v>47.72</c:v>
                </c:pt>
                <c:pt idx="597">
                  <c:v>48.31</c:v>
                </c:pt>
                <c:pt idx="598">
                  <c:v>48.19</c:v>
                </c:pt>
                <c:pt idx="599">
                  <c:v>48.16</c:v>
                </c:pt>
                <c:pt idx="600">
                  <c:v>47.75</c:v>
                </c:pt>
                <c:pt idx="601">
                  <c:v>48.08</c:v>
                </c:pt>
                <c:pt idx="602">
                  <c:v>48.62</c:v>
                </c:pt>
                <c:pt idx="603">
                  <c:v>49.56</c:v>
                </c:pt>
                <c:pt idx="604">
                  <c:v>49.48</c:v>
                </c:pt>
                <c:pt idx="605">
                  <c:v>49.33</c:v>
                </c:pt>
                <c:pt idx="606">
                  <c:v>49.1</c:v>
                </c:pt>
                <c:pt idx="607">
                  <c:v>49.01</c:v>
                </c:pt>
                <c:pt idx="608">
                  <c:v>49.17</c:v>
                </c:pt>
                <c:pt idx="609">
                  <c:v>48.62</c:v>
                </c:pt>
                <c:pt idx="610">
                  <c:v>49.69</c:v>
                </c:pt>
                <c:pt idx="611">
                  <c:v>50.36</c:v>
                </c:pt>
                <c:pt idx="612">
                  <c:v>51.23</c:v>
                </c:pt>
                <c:pt idx="613">
                  <c:v>50.56</c:v>
                </c:pt>
                <c:pt idx="614">
                  <c:v>49.07</c:v>
                </c:pt>
                <c:pt idx="615">
                  <c:v>48.88</c:v>
                </c:pt>
                <c:pt idx="616">
                  <c:v>48.49</c:v>
                </c:pt>
                <c:pt idx="617">
                  <c:v>48.01</c:v>
                </c:pt>
                <c:pt idx="618">
                  <c:v>46.21</c:v>
                </c:pt>
                <c:pt idx="619">
                  <c:v>47.98</c:v>
                </c:pt>
                <c:pt idx="620">
                  <c:v>49.37</c:v>
                </c:pt>
                <c:pt idx="621">
                  <c:v>48.85</c:v>
                </c:pt>
                <c:pt idx="622">
                  <c:v>49.13</c:v>
                </c:pt>
                <c:pt idx="623">
                  <c:v>50.11</c:v>
                </c:pt>
                <c:pt idx="624">
                  <c:v>47.64</c:v>
                </c:pt>
                <c:pt idx="625">
                  <c:v>46.33</c:v>
                </c:pt>
                <c:pt idx="626">
                  <c:v>47.85</c:v>
                </c:pt>
                <c:pt idx="627">
                  <c:v>49.88</c:v>
                </c:pt>
                <c:pt idx="628">
                  <c:v>48.33</c:v>
                </c:pt>
                <c:pt idx="629">
                  <c:v>48.99</c:v>
                </c:pt>
                <c:pt idx="630">
                  <c:v>46.6</c:v>
                </c:pt>
                <c:pt idx="631">
                  <c:v>47.43</c:v>
                </c:pt>
                <c:pt idx="632">
                  <c:v>45.14</c:v>
                </c:pt>
                <c:pt idx="633">
                  <c:v>45.41</c:v>
                </c:pt>
                <c:pt idx="634">
                  <c:v>44.76</c:v>
                </c:pt>
                <c:pt idx="635">
                  <c:v>46.8</c:v>
                </c:pt>
                <c:pt idx="636">
                  <c:v>44.75</c:v>
                </c:pt>
                <c:pt idx="637">
                  <c:v>45.68</c:v>
                </c:pt>
                <c:pt idx="638">
                  <c:v>45.95</c:v>
                </c:pt>
                <c:pt idx="639">
                  <c:v>45.24</c:v>
                </c:pt>
                <c:pt idx="640">
                  <c:v>44.65</c:v>
                </c:pt>
                <c:pt idx="641">
                  <c:v>44.94</c:v>
                </c:pt>
                <c:pt idx="642">
                  <c:v>44.75</c:v>
                </c:pt>
                <c:pt idx="643">
                  <c:v>44.19</c:v>
                </c:pt>
                <c:pt idx="644">
                  <c:v>43.13</c:v>
                </c:pt>
                <c:pt idx="645">
                  <c:v>42.92</c:v>
                </c:pt>
                <c:pt idx="646">
                  <c:v>41.92</c:v>
                </c:pt>
                <c:pt idx="647">
                  <c:v>41.14</c:v>
                </c:pt>
                <c:pt idx="648">
                  <c:v>41.6</c:v>
                </c:pt>
                <c:pt idx="649">
                  <c:v>40.06</c:v>
                </c:pt>
                <c:pt idx="650">
                  <c:v>39.51</c:v>
                </c:pt>
                <c:pt idx="651">
                  <c:v>40.83</c:v>
                </c:pt>
                <c:pt idx="652">
                  <c:v>41.93</c:v>
                </c:pt>
                <c:pt idx="653">
                  <c:v>41.8</c:v>
                </c:pt>
                <c:pt idx="654">
                  <c:v>43.02</c:v>
                </c:pt>
                <c:pt idx="655">
                  <c:v>42.77</c:v>
                </c:pt>
                <c:pt idx="656">
                  <c:v>41.71</c:v>
                </c:pt>
                <c:pt idx="657">
                  <c:v>43.49</c:v>
                </c:pt>
                <c:pt idx="658">
                  <c:v>44.49</c:v>
                </c:pt>
                <c:pt idx="659">
                  <c:v>45.74</c:v>
                </c:pt>
                <c:pt idx="660">
                  <c:v>46.58</c:v>
                </c:pt>
                <c:pt idx="661">
                  <c:v>46.79</c:v>
                </c:pt>
                <c:pt idx="662">
                  <c:v>48.22</c:v>
                </c:pt>
                <c:pt idx="663">
                  <c:v>48.52</c:v>
                </c:pt>
                <c:pt idx="664">
                  <c:v>47.05</c:v>
                </c:pt>
                <c:pt idx="665">
                  <c:v>48.1</c:v>
                </c:pt>
                <c:pt idx="666">
                  <c:v>46.77</c:v>
                </c:pt>
                <c:pt idx="667">
                  <c:v>47.33</c:v>
                </c:pt>
                <c:pt idx="668">
                  <c:v>47.64</c:v>
                </c:pt>
                <c:pt idx="669">
                  <c:v>46.98</c:v>
                </c:pt>
                <c:pt idx="670">
                  <c:v>46.35</c:v>
                </c:pt>
                <c:pt idx="671">
                  <c:v>44.7</c:v>
                </c:pt>
                <c:pt idx="672">
                  <c:v>43.16</c:v>
                </c:pt>
                <c:pt idx="673">
                  <c:v>44.44</c:v>
                </c:pt>
                <c:pt idx="674">
                  <c:v>44.83</c:v>
                </c:pt>
                <c:pt idx="675">
                  <c:v>45.5</c:v>
                </c:pt>
                <c:pt idx="676">
                  <c:v>47.62</c:v>
                </c:pt>
                <c:pt idx="677">
                  <c:v>45.88</c:v>
                </c:pt>
                <c:pt idx="678">
                  <c:v>46.29</c:v>
                </c:pt>
                <c:pt idx="679">
                  <c:v>44.9</c:v>
                </c:pt>
                <c:pt idx="680">
                  <c:v>43.58</c:v>
                </c:pt>
                <c:pt idx="681">
                  <c:v>43.91</c:v>
                </c:pt>
                <c:pt idx="682">
                  <c:v>43.03</c:v>
                </c:pt>
                <c:pt idx="683">
                  <c:v>43.3</c:v>
                </c:pt>
                <c:pt idx="684">
                  <c:v>43.44</c:v>
                </c:pt>
                <c:pt idx="685">
                  <c:v>45.34</c:v>
                </c:pt>
                <c:pt idx="686">
                  <c:v>46.32</c:v>
                </c:pt>
                <c:pt idx="687">
                  <c:v>44.48</c:v>
                </c:pt>
                <c:pt idx="688">
                  <c:v>45.93</c:v>
                </c:pt>
                <c:pt idx="689">
                  <c:v>44.67</c:v>
                </c:pt>
                <c:pt idx="690">
                  <c:v>47.05</c:v>
                </c:pt>
                <c:pt idx="691">
                  <c:v>47.83</c:v>
                </c:pt>
                <c:pt idx="692">
                  <c:v>48.24</c:v>
                </c:pt>
                <c:pt idx="693">
                  <c:v>48.81</c:v>
                </c:pt>
                <c:pt idx="694">
                  <c:v>48.69</c:v>
                </c:pt>
                <c:pt idx="695">
                  <c:v>49.83</c:v>
                </c:pt>
                <c:pt idx="696">
                  <c:v>50.44</c:v>
                </c:pt>
                <c:pt idx="697">
                  <c:v>49.81</c:v>
                </c:pt>
                <c:pt idx="698">
                  <c:v>50.79</c:v>
                </c:pt>
                <c:pt idx="699">
                  <c:v>50.18</c:v>
                </c:pt>
                <c:pt idx="700">
                  <c:v>50.44</c:v>
                </c:pt>
                <c:pt idx="701">
                  <c:v>50.35</c:v>
                </c:pt>
                <c:pt idx="702">
                  <c:v>49.94</c:v>
                </c:pt>
                <c:pt idx="703">
                  <c:v>50.29</c:v>
                </c:pt>
                <c:pt idx="704">
                  <c:v>51.6</c:v>
                </c:pt>
                <c:pt idx="705">
                  <c:v>50.43</c:v>
                </c:pt>
                <c:pt idx="706">
                  <c:v>50.85</c:v>
                </c:pt>
                <c:pt idx="707">
                  <c:v>50.52</c:v>
                </c:pt>
                <c:pt idx="708">
                  <c:v>49.96</c:v>
                </c:pt>
                <c:pt idx="709">
                  <c:v>49.18</c:v>
                </c:pt>
                <c:pt idx="710">
                  <c:v>49.72</c:v>
                </c:pt>
                <c:pt idx="711">
                  <c:v>48.7</c:v>
                </c:pt>
                <c:pt idx="712">
                  <c:v>46.86</c:v>
                </c:pt>
                <c:pt idx="713">
                  <c:v>46.67</c:v>
                </c:pt>
                <c:pt idx="714">
                  <c:v>45.34</c:v>
                </c:pt>
                <c:pt idx="715">
                  <c:v>44.66</c:v>
                </c:pt>
                <c:pt idx="716">
                  <c:v>44.07</c:v>
                </c:pt>
                <c:pt idx="717">
                  <c:v>44.89</c:v>
                </c:pt>
                <c:pt idx="718">
                  <c:v>44.98</c:v>
                </c:pt>
                <c:pt idx="719">
                  <c:v>45.27</c:v>
                </c:pt>
                <c:pt idx="720">
                  <c:v>44.66</c:v>
                </c:pt>
                <c:pt idx="721">
                  <c:v>43.32</c:v>
                </c:pt>
                <c:pt idx="722">
                  <c:v>45.81</c:v>
                </c:pt>
                <c:pt idx="723">
                  <c:v>45.57</c:v>
                </c:pt>
                <c:pt idx="724">
                  <c:v>45.42</c:v>
                </c:pt>
                <c:pt idx="725">
                  <c:v>45.69</c:v>
                </c:pt>
                <c:pt idx="726">
                  <c:v>47.49</c:v>
                </c:pt>
                <c:pt idx="727">
                  <c:v>48.03</c:v>
                </c:pt>
                <c:pt idx="728">
                  <c:v>47.96</c:v>
                </c:pt>
                <c:pt idx="729">
                  <c:v>46.06</c:v>
                </c:pt>
                <c:pt idx="730">
                  <c:v>47.08</c:v>
                </c:pt>
                <c:pt idx="731">
                  <c:v>45.23</c:v>
                </c:pt>
                <c:pt idx="732">
                  <c:v>49.44</c:v>
                </c:pt>
                <c:pt idx="733">
                  <c:v>51.06</c:v>
                </c:pt>
                <c:pt idx="734">
                  <c:v>51.68</c:v>
                </c:pt>
                <c:pt idx="735">
                  <c:v>51.79</c:v>
                </c:pt>
                <c:pt idx="736">
                  <c:v>50.93</c:v>
                </c:pt>
                <c:pt idx="737">
                  <c:v>49.77</c:v>
                </c:pt>
                <c:pt idx="738">
                  <c:v>50.84</c:v>
                </c:pt>
                <c:pt idx="739">
                  <c:v>51.5</c:v>
                </c:pt>
                <c:pt idx="740">
                  <c:v>52.83</c:v>
                </c:pt>
                <c:pt idx="741">
                  <c:v>52.98</c:v>
                </c:pt>
                <c:pt idx="742">
                  <c:v>51.04</c:v>
                </c:pt>
                <c:pt idx="743">
                  <c:v>50.9</c:v>
                </c:pt>
                <c:pt idx="744">
                  <c:v>51.9</c:v>
                </c:pt>
                <c:pt idx="745">
                  <c:v>52.12</c:v>
                </c:pt>
                <c:pt idx="746">
                  <c:v>52.23</c:v>
                </c:pt>
                <c:pt idx="747">
                  <c:v>52.49</c:v>
                </c:pt>
                <c:pt idx="748">
                  <c:v>52.95</c:v>
                </c:pt>
                <c:pt idx="749">
                  <c:v>53.02</c:v>
                </c:pt>
                <c:pt idx="750">
                  <c:v>53.9</c:v>
                </c:pt>
                <c:pt idx="751">
                  <c:v>54.06</c:v>
                </c:pt>
                <c:pt idx="752">
                  <c:v>53.77</c:v>
                </c:pt>
                <c:pt idx="753">
                  <c:v>53.72</c:v>
                </c:pt>
                <c:pt idx="754">
                  <c:v>52.33</c:v>
                </c:pt>
                <c:pt idx="755">
                  <c:v>53.26</c:v>
                </c:pt>
                <c:pt idx="756">
                  <c:v>53.76</c:v>
                </c:pt>
                <c:pt idx="757">
                  <c:v>53.99</c:v>
                </c:pt>
                <c:pt idx="758">
                  <c:v>51.96</c:v>
                </c:pt>
                <c:pt idx="759">
                  <c:v>50.82</c:v>
                </c:pt>
                <c:pt idx="760">
                  <c:v>52.25</c:v>
                </c:pt>
                <c:pt idx="761">
                  <c:v>53.01</c:v>
                </c:pt>
                <c:pt idx="762">
                  <c:v>52.37</c:v>
                </c:pt>
                <c:pt idx="763">
                  <c:v>52.48</c:v>
                </c:pt>
                <c:pt idx="764">
                  <c:v>51.08</c:v>
                </c:pt>
                <c:pt idx="765">
                  <c:v>51.37</c:v>
                </c:pt>
                <c:pt idx="766">
                  <c:v>52.42</c:v>
                </c:pt>
                <c:pt idx="767">
                  <c:v>52.75</c:v>
                </c:pt>
                <c:pt idx="768">
                  <c:v>53.18</c:v>
                </c:pt>
                <c:pt idx="769">
                  <c:v>52.75</c:v>
                </c:pt>
                <c:pt idx="770">
                  <c:v>53.78</c:v>
                </c:pt>
                <c:pt idx="771">
                  <c:v>53.17</c:v>
                </c:pt>
                <c:pt idx="772">
                  <c:v>52.63</c:v>
                </c:pt>
                <c:pt idx="773">
                  <c:v>52.81</c:v>
                </c:pt>
                <c:pt idx="774">
                  <c:v>53.88</c:v>
                </c:pt>
                <c:pt idx="775">
                  <c:v>53.54</c:v>
                </c:pt>
                <c:pt idx="776">
                  <c:v>53.83</c:v>
                </c:pt>
                <c:pt idx="777">
                  <c:v>53.01</c:v>
                </c:pt>
                <c:pt idx="778">
                  <c:v>52.17</c:v>
                </c:pt>
                <c:pt idx="779">
                  <c:v>52.34</c:v>
                </c:pt>
                <c:pt idx="780">
                  <c:v>53</c:v>
                </c:pt>
                <c:pt idx="781">
                  <c:v>53.86</c:v>
                </c:pt>
                <c:pt idx="782">
                  <c:v>52.93</c:v>
                </c:pt>
                <c:pt idx="783">
                  <c:v>53.2</c:v>
                </c:pt>
                <c:pt idx="784">
                  <c:v>53.11</c:v>
                </c:pt>
                <c:pt idx="785">
                  <c:v>53.36</c:v>
                </c:pt>
                <c:pt idx="786">
                  <c:v>53.4</c:v>
                </c:pt>
                <c:pt idx="787">
                  <c:v>54.06</c:v>
                </c:pt>
                <c:pt idx="788">
                  <c:v>53.59</c:v>
                </c:pt>
                <c:pt idx="789">
                  <c:v>54.45</c:v>
                </c:pt>
                <c:pt idx="790">
                  <c:v>53.99</c:v>
                </c:pt>
                <c:pt idx="791">
                  <c:v>54.05</c:v>
                </c:pt>
                <c:pt idx="792">
                  <c:v>54.01</c:v>
                </c:pt>
                <c:pt idx="793">
                  <c:v>53.83</c:v>
                </c:pt>
                <c:pt idx="794">
                  <c:v>52.61</c:v>
                </c:pt>
                <c:pt idx="795">
                  <c:v>53.33</c:v>
                </c:pt>
                <c:pt idx="796">
                  <c:v>53.2</c:v>
                </c:pt>
                <c:pt idx="797">
                  <c:v>53.14</c:v>
                </c:pt>
                <c:pt idx="798">
                  <c:v>50.28</c:v>
                </c:pt>
                <c:pt idx="799">
                  <c:v>49.28</c:v>
                </c:pt>
                <c:pt idx="800">
                  <c:v>48.49</c:v>
                </c:pt>
                <c:pt idx="801">
                  <c:v>48.4</c:v>
                </c:pt>
                <c:pt idx="802">
                  <c:v>47.72</c:v>
                </c:pt>
                <c:pt idx="803">
                  <c:v>48.86</c:v>
                </c:pt>
                <c:pt idx="804">
                  <c:v>48.75</c:v>
                </c:pt>
                <c:pt idx="805">
                  <c:v>48.78</c:v>
                </c:pt>
                <c:pt idx="806">
                  <c:v>48.22</c:v>
                </c:pt>
                <c:pt idx="807">
                  <c:v>47.34</c:v>
                </c:pt>
                <c:pt idx="808">
                  <c:v>48.04</c:v>
                </c:pt>
                <c:pt idx="809">
                  <c:v>47.7</c:v>
                </c:pt>
                <c:pt idx="810">
                  <c:v>47.97</c:v>
                </c:pt>
                <c:pt idx="811">
                  <c:v>47.73</c:v>
                </c:pt>
                <c:pt idx="812">
                  <c:v>48.37</c:v>
                </c:pt>
                <c:pt idx="813">
                  <c:v>49.51</c:v>
                </c:pt>
                <c:pt idx="814">
                  <c:v>50.35</c:v>
                </c:pt>
                <c:pt idx="815">
                  <c:v>50.6</c:v>
                </c:pt>
                <c:pt idx="816">
                  <c:v>50.24</c:v>
                </c:pt>
                <c:pt idx="817">
                  <c:v>51.03</c:v>
                </c:pt>
                <c:pt idx="818">
                  <c:v>51.15</c:v>
                </c:pt>
                <c:pt idx="819">
                  <c:v>51.7</c:v>
                </c:pt>
                <c:pt idx="820">
                  <c:v>52.24</c:v>
                </c:pt>
                <c:pt idx="821">
                  <c:v>53.08</c:v>
                </c:pt>
                <c:pt idx="822">
                  <c:v>53.4</c:v>
                </c:pt>
                <c:pt idx="823">
                  <c:v>53.11</c:v>
                </c:pt>
                <c:pt idx="824">
                  <c:v>53.18</c:v>
                </c:pt>
                <c:pt idx="825">
                  <c:v>52.65</c:v>
                </c:pt>
                <c:pt idx="826">
                  <c:v>52.41</c:v>
                </c:pt>
                <c:pt idx="827">
                  <c:v>50.44</c:v>
                </c:pt>
                <c:pt idx="828">
                  <c:v>50.27</c:v>
                </c:pt>
                <c:pt idx="829">
                  <c:v>49.62</c:v>
                </c:pt>
                <c:pt idx="830">
                  <c:v>49.23</c:v>
                </c:pt>
                <c:pt idx="831">
                  <c:v>49.56</c:v>
                </c:pt>
                <c:pt idx="832">
                  <c:v>49.62</c:v>
                </c:pt>
                <c:pt idx="833">
                  <c:v>48.97</c:v>
                </c:pt>
                <c:pt idx="834">
                  <c:v>49.33</c:v>
                </c:pt>
                <c:pt idx="835">
                  <c:v>48.84</c:v>
                </c:pt>
                <c:pt idx="836">
                  <c:v>47.66</c:v>
                </c:pt>
                <c:pt idx="837">
                  <c:v>47.82</c:v>
                </c:pt>
                <c:pt idx="838">
                  <c:v>45.52</c:v>
                </c:pt>
                <c:pt idx="839">
                  <c:v>46.22</c:v>
                </c:pt>
                <c:pt idx="840">
                  <c:v>46.43</c:v>
                </c:pt>
                <c:pt idx="841">
                  <c:v>45.88</c:v>
                </c:pt>
                <c:pt idx="842">
                  <c:v>47.33</c:v>
                </c:pt>
                <c:pt idx="843">
                  <c:v>47.83</c:v>
                </c:pt>
                <c:pt idx="844">
                  <c:v>47.84</c:v>
                </c:pt>
                <c:pt idx="845">
                  <c:v>48.85</c:v>
                </c:pt>
                <c:pt idx="846">
                  <c:v>48.66</c:v>
                </c:pt>
                <c:pt idx="847">
                  <c:v>49.07</c:v>
                </c:pt>
                <c:pt idx="848">
                  <c:v>49.35</c:v>
                </c:pt>
                <c:pt idx="849">
                  <c:v>50.33</c:v>
                </c:pt>
                <c:pt idx="850">
                  <c:v>50.73</c:v>
                </c:pt>
                <c:pt idx="851">
                  <c:v>51.47</c:v>
                </c:pt>
                <c:pt idx="852">
                  <c:v>51.36</c:v>
                </c:pt>
                <c:pt idx="853">
                  <c:v>48.9</c:v>
                </c:pt>
                <c:pt idx="854">
                  <c:v>49.8</c:v>
                </c:pt>
                <c:pt idx="855">
                  <c:v>49.66</c:v>
                </c:pt>
                <c:pt idx="856">
                  <c:v>48.32</c:v>
                </c:pt>
                <c:pt idx="857">
                  <c:v>48.36</c:v>
                </c:pt>
                <c:pt idx="858">
                  <c:v>47.66</c:v>
                </c:pt>
                <c:pt idx="859">
                  <c:v>47.4</c:v>
                </c:pt>
                <c:pt idx="860">
                  <c:v>48.19</c:v>
                </c:pt>
                <c:pt idx="861">
                  <c:v>45.72</c:v>
                </c:pt>
                <c:pt idx="862">
                  <c:v>45.64</c:v>
                </c:pt>
                <c:pt idx="863">
                  <c:v>45.83</c:v>
                </c:pt>
                <c:pt idx="864">
                  <c:v>46.08</c:v>
                </c:pt>
                <c:pt idx="865">
                  <c:v>46.46</c:v>
                </c:pt>
                <c:pt idx="866">
                  <c:v>44.73</c:v>
                </c:pt>
                <c:pt idx="867">
                  <c:v>44.46</c:v>
                </c:pt>
                <c:pt idx="868">
                  <c:v>44.74</c:v>
                </c:pt>
                <c:pt idx="869">
                  <c:v>44.2</c:v>
                </c:pt>
                <c:pt idx="870">
                  <c:v>43.23</c:v>
                </c:pt>
                <c:pt idx="871">
                  <c:v>42.53</c:v>
                </c:pt>
                <c:pt idx="872">
                  <c:v>42.74</c:v>
                </c:pt>
                <c:pt idx="873">
                  <c:v>43.01</c:v>
                </c:pt>
                <c:pt idx="874">
                  <c:v>43.38</c:v>
                </c:pt>
                <c:pt idx="875">
                  <c:v>44.24</c:v>
                </c:pt>
                <c:pt idx="876">
                  <c:v>44.74</c:v>
                </c:pt>
                <c:pt idx="877">
                  <c:v>44.93</c:v>
                </c:pt>
                <c:pt idx="878">
                  <c:v>46.04</c:v>
                </c:pt>
                <c:pt idx="879">
                  <c:v>47.07</c:v>
                </c:pt>
                <c:pt idx="880">
                  <c:v>45.13</c:v>
                </c:pt>
                <c:pt idx="881">
                  <c:v>45.52</c:v>
                </c:pt>
                <c:pt idx="882">
                  <c:v>44.23</c:v>
                </c:pt>
                <c:pt idx="883">
                  <c:v>44.4</c:v>
                </c:pt>
                <c:pt idx="884">
                  <c:v>45.04</c:v>
                </c:pt>
                <c:pt idx="885">
                  <c:v>45.49</c:v>
                </c:pt>
                <c:pt idx="886">
                  <c:v>46.08</c:v>
                </c:pt>
                <c:pt idx="887">
                  <c:v>46.54</c:v>
                </c:pt>
                <c:pt idx="888">
                  <c:v>46.02</c:v>
                </c:pt>
                <c:pt idx="889">
                  <c:v>46.4</c:v>
                </c:pt>
                <c:pt idx="890">
                  <c:v>47.12</c:v>
                </c:pt>
                <c:pt idx="891">
                  <c:v>46.79</c:v>
                </c:pt>
                <c:pt idx="892">
                  <c:v>45.77</c:v>
                </c:pt>
                <c:pt idx="893">
                  <c:v>46.34</c:v>
                </c:pt>
                <c:pt idx="894">
                  <c:v>47.89</c:v>
                </c:pt>
                <c:pt idx="895">
                  <c:v>48.75</c:v>
                </c:pt>
                <c:pt idx="896">
                  <c:v>49.04</c:v>
                </c:pt>
                <c:pt idx="897">
                  <c:v>49.71</c:v>
                </c:pt>
                <c:pt idx="898">
                  <c:v>50.17</c:v>
                </c:pt>
                <c:pt idx="899">
                  <c:v>49.16</c:v>
                </c:pt>
                <c:pt idx="900">
                  <c:v>49.59</c:v>
                </c:pt>
                <c:pt idx="901">
                  <c:v>49.03</c:v>
                </c:pt>
                <c:pt idx="902">
                  <c:v>49.58</c:v>
                </c:pt>
                <c:pt idx="903">
                  <c:v>49.39</c:v>
                </c:pt>
                <c:pt idx="904">
                  <c:v>49.17</c:v>
                </c:pt>
                <c:pt idx="905">
                  <c:v>49.56</c:v>
                </c:pt>
                <c:pt idx="906">
                  <c:v>48.59</c:v>
                </c:pt>
                <c:pt idx="907">
                  <c:v>48.82</c:v>
                </c:pt>
                <c:pt idx="908">
                  <c:v>47.59</c:v>
                </c:pt>
                <c:pt idx="909">
                  <c:v>47.55</c:v>
                </c:pt>
                <c:pt idx="910">
                  <c:v>46.78</c:v>
                </c:pt>
                <c:pt idx="911">
                  <c:v>47.09</c:v>
                </c:pt>
                <c:pt idx="912">
                  <c:v>48.51</c:v>
                </c:pt>
                <c:pt idx="913">
                  <c:v>47.37</c:v>
                </c:pt>
                <c:pt idx="914">
                  <c:v>47.64</c:v>
                </c:pt>
                <c:pt idx="915">
                  <c:v>48.41</c:v>
                </c:pt>
                <c:pt idx="916">
                  <c:v>47.43</c:v>
                </c:pt>
                <c:pt idx="917">
                  <c:v>47.87</c:v>
                </c:pt>
                <c:pt idx="918">
                  <c:v>46.57</c:v>
                </c:pt>
                <c:pt idx="919">
                  <c:v>46.44</c:v>
                </c:pt>
                <c:pt idx="920">
                  <c:v>45.96</c:v>
                </c:pt>
                <c:pt idx="921">
                  <c:v>47.23</c:v>
                </c:pt>
                <c:pt idx="922">
                  <c:v>47.29</c:v>
                </c:pt>
                <c:pt idx="923">
                  <c:v>48.66</c:v>
                </c:pt>
                <c:pt idx="924">
                  <c:v>49.16</c:v>
                </c:pt>
                <c:pt idx="925">
                  <c:v>49.09</c:v>
                </c:pt>
                <c:pt idx="926">
                  <c:v>47.48</c:v>
                </c:pt>
                <c:pt idx="927">
                  <c:v>48.07</c:v>
                </c:pt>
                <c:pt idx="928">
                  <c:v>48.23</c:v>
                </c:pt>
                <c:pt idx="929">
                  <c:v>49.3</c:v>
                </c:pt>
                <c:pt idx="930">
                  <c:v>49.89</c:v>
                </c:pt>
                <c:pt idx="931">
                  <c:v>49.89</c:v>
                </c:pt>
                <c:pt idx="932">
                  <c:v>49.91</c:v>
                </c:pt>
                <c:pt idx="933">
                  <c:v>49.48</c:v>
                </c:pt>
                <c:pt idx="934">
                  <c:v>50.41</c:v>
                </c:pt>
                <c:pt idx="935">
                  <c:v>50.55</c:v>
                </c:pt>
                <c:pt idx="936">
                  <c:v>50.66</c:v>
                </c:pt>
                <c:pt idx="937">
                  <c:v>52.22</c:v>
                </c:pt>
                <c:pt idx="938">
                  <c:v>51.88</c:v>
                </c:pt>
                <c:pt idx="939">
                  <c:v>52.14</c:v>
                </c:pt>
                <c:pt idx="940">
                  <c:v>51.56</c:v>
                </c:pt>
                <c:pt idx="941">
                  <c:v>51.67</c:v>
                </c:pt>
                <c:pt idx="942">
                  <c:v>50.58</c:v>
                </c:pt>
                <c:pt idx="943">
                  <c:v>50.42</c:v>
                </c:pt>
                <c:pt idx="944">
                  <c:v>49.98</c:v>
                </c:pt>
                <c:pt idx="945">
                  <c:v>50.79</c:v>
                </c:pt>
                <c:pt idx="946">
                  <c:v>49.29</c:v>
                </c:pt>
                <c:pt idx="947">
                  <c:v>49.58</c:v>
                </c:pt>
                <c:pt idx="948">
                  <c:v>50.92</c:v>
                </c:pt>
                <c:pt idx="949">
                  <c:v>51.3</c:v>
                </c:pt>
                <c:pt idx="950">
                  <c:v>50.6</c:v>
                </c:pt>
                <c:pt idx="951">
                  <c:v>51.45</c:v>
                </c:pt>
                <c:pt idx="952">
                  <c:v>51.87</c:v>
                </c:pt>
                <c:pt idx="953">
                  <c:v>51.88</c:v>
                </c:pt>
                <c:pt idx="954">
                  <c:v>52.04</c:v>
                </c:pt>
                <c:pt idx="955">
                  <c:v>51.29</c:v>
                </c:pt>
                <c:pt idx="956">
                  <c:v>51.47</c:v>
                </c:pt>
                <c:pt idx="957">
                  <c:v>51.9</c:v>
                </c:pt>
                <c:pt idx="958">
                  <c:v>52.47</c:v>
                </c:pt>
                <c:pt idx="959">
                  <c:v>52.18</c:v>
                </c:pt>
                <c:pt idx="960">
                  <c:v>52.64</c:v>
                </c:pt>
                <c:pt idx="961">
                  <c:v>53.9</c:v>
                </c:pt>
                <c:pt idx="962">
                  <c:v>54.15</c:v>
                </c:pt>
                <c:pt idx="963">
                  <c:v>54.38</c:v>
                </c:pt>
                <c:pt idx="964">
                  <c:v>54.3</c:v>
                </c:pt>
                <c:pt idx="965">
                  <c:v>54.54</c:v>
                </c:pt>
                <c:pt idx="966">
                  <c:v>55.64</c:v>
                </c:pt>
                <c:pt idx="967">
                  <c:v>57.35</c:v>
                </c:pt>
                <c:pt idx="968">
                  <c:v>57.2</c:v>
                </c:pt>
                <c:pt idx="969">
                  <c:v>56.81</c:v>
                </c:pt>
                <c:pt idx="970">
                  <c:v>57.17</c:v>
                </c:pt>
                <c:pt idx="971">
                  <c:v>56.74</c:v>
                </c:pt>
                <c:pt idx="972">
                  <c:v>56.76</c:v>
                </c:pt>
                <c:pt idx="973">
                  <c:v>55.7</c:v>
                </c:pt>
                <c:pt idx="974">
                  <c:v>55.33</c:v>
                </c:pt>
                <c:pt idx="975">
                  <c:v>55.14</c:v>
                </c:pt>
                <c:pt idx="976">
                  <c:v>56.55</c:v>
                </c:pt>
                <c:pt idx="977">
                  <c:v>56.09</c:v>
                </c:pt>
                <c:pt idx="978">
                  <c:v>56.83</c:v>
                </c:pt>
                <c:pt idx="979">
                  <c:v>58.02</c:v>
                </c:pt>
                <c:pt idx="980">
                  <c:v>58.95</c:v>
                </c:pt>
                <c:pt idx="981">
                  <c:v>58.11</c:v>
                </c:pt>
                <c:pt idx="982">
                  <c:v>57.99</c:v>
                </c:pt>
                <c:pt idx="983">
                  <c:v>57.3</c:v>
                </c:pt>
                <c:pt idx="984">
                  <c:v>57.4</c:v>
                </c:pt>
                <c:pt idx="985">
                  <c:v>58.36</c:v>
                </c:pt>
                <c:pt idx="986">
                  <c:v>57.47</c:v>
                </c:pt>
                <c:pt idx="987">
                  <c:v>57.62</c:v>
                </c:pt>
                <c:pt idx="988">
                  <c:v>55.96</c:v>
                </c:pt>
                <c:pt idx="989">
                  <c:v>56.69</c:v>
                </c:pt>
                <c:pt idx="990">
                  <c:v>57.36</c:v>
                </c:pt>
                <c:pt idx="991">
                  <c:v>57.99</c:v>
                </c:pt>
                <c:pt idx="992">
                  <c:v>57.14</c:v>
                </c:pt>
                <c:pt idx="993">
                  <c:v>56.6</c:v>
                </c:pt>
                <c:pt idx="994">
                  <c:v>57.04</c:v>
                </c:pt>
                <c:pt idx="995">
                  <c:v>57.3</c:v>
                </c:pt>
                <c:pt idx="996">
                  <c:v>57.16</c:v>
                </c:pt>
                <c:pt idx="997">
                  <c:v>57.46</c:v>
                </c:pt>
                <c:pt idx="998">
                  <c:v>58.09</c:v>
                </c:pt>
                <c:pt idx="999">
                  <c:v>58.36</c:v>
                </c:pt>
                <c:pt idx="1000">
                  <c:v>58.47</c:v>
                </c:pt>
                <c:pt idx="1001">
                  <c:v>59.97</c:v>
                </c:pt>
                <c:pt idx="1002">
                  <c:v>59.64</c:v>
                </c:pt>
                <c:pt idx="1003">
                  <c:v>59.84</c:v>
                </c:pt>
                <c:pt idx="1004">
                  <c:v>60.42</c:v>
                </c:pt>
                <c:pt idx="1005">
                  <c:v>60.37</c:v>
                </c:pt>
                <c:pt idx="1006">
                  <c:v>61.63</c:v>
                </c:pt>
                <c:pt idx="1007">
                  <c:v>62.01</c:v>
                </c:pt>
                <c:pt idx="1008">
                  <c:v>61.44</c:v>
                </c:pt>
                <c:pt idx="1009">
                  <c:v>61.73</c:v>
                </c:pt>
                <c:pt idx="1010">
                  <c:v>62.96</c:v>
                </c:pt>
                <c:pt idx="1011">
                  <c:v>63.57</c:v>
                </c:pt>
                <c:pt idx="1012">
                  <c:v>63.8</c:v>
                </c:pt>
                <c:pt idx="1013">
                  <c:v>64.3</c:v>
                </c:pt>
                <c:pt idx="1014">
                  <c:v>63.73</c:v>
                </c:pt>
                <c:pt idx="1015">
                  <c:v>63.97</c:v>
                </c:pt>
                <c:pt idx="1016">
                  <c:v>63.95</c:v>
                </c:pt>
                <c:pt idx="1017">
                  <c:v>63.37</c:v>
                </c:pt>
                <c:pt idx="1018">
                  <c:v>63.49</c:v>
                </c:pt>
                <c:pt idx="1019">
                  <c:v>64.47</c:v>
                </c:pt>
                <c:pt idx="1020">
                  <c:v>65.61</c:v>
                </c:pt>
                <c:pt idx="1021">
                  <c:v>65.510000000000005</c:v>
                </c:pt>
                <c:pt idx="1022">
                  <c:v>66.14</c:v>
                </c:pt>
                <c:pt idx="1023">
                  <c:v>65.56</c:v>
                </c:pt>
                <c:pt idx="1024">
                  <c:v>64.5</c:v>
                </c:pt>
                <c:pt idx="1025">
                  <c:v>64.73</c:v>
                </c:pt>
                <c:pt idx="1026">
                  <c:v>65.8</c:v>
                </c:pt>
                <c:pt idx="1027">
                  <c:v>65.45</c:v>
                </c:pt>
                <c:pt idx="1028">
                  <c:v>64.150000000000006</c:v>
                </c:pt>
                <c:pt idx="1029">
                  <c:v>63.39</c:v>
                </c:pt>
                <c:pt idx="1030">
                  <c:v>61.79</c:v>
                </c:pt>
                <c:pt idx="1031">
                  <c:v>61.15</c:v>
                </c:pt>
                <c:pt idx="1032">
                  <c:v>59.2</c:v>
                </c:pt>
                <c:pt idx="1033">
                  <c:v>59.29</c:v>
                </c:pt>
                <c:pt idx="1034">
                  <c:v>59.19</c:v>
                </c:pt>
                <c:pt idx="1035">
                  <c:v>60.6</c:v>
                </c:pt>
                <c:pt idx="1036">
                  <c:v>61.34</c:v>
                </c:pt>
                <c:pt idx="1037">
                  <c:v>61.68</c:v>
                </c:pt>
                <c:pt idx="1038">
                  <c:v>61.9</c:v>
                </c:pt>
                <c:pt idx="1039">
                  <c:v>61.68</c:v>
                </c:pt>
                <c:pt idx="1040">
                  <c:v>62.77</c:v>
                </c:pt>
                <c:pt idx="1041">
                  <c:v>63.55</c:v>
                </c:pt>
                <c:pt idx="1042">
                  <c:v>63.91</c:v>
                </c:pt>
                <c:pt idx="1043">
                  <c:v>63.01</c:v>
                </c:pt>
                <c:pt idx="1044">
                  <c:v>61.64</c:v>
                </c:pt>
                <c:pt idx="1045">
                  <c:v>60.99</c:v>
                </c:pt>
                <c:pt idx="1046">
                  <c:v>61.25</c:v>
                </c:pt>
                <c:pt idx="1047">
                  <c:v>62.57</c:v>
                </c:pt>
                <c:pt idx="1048">
                  <c:v>62.6</c:v>
                </c:pt>
                <c:pt idx="1049">
                  <c:v>61.15</c:v>
                </c:pt>
                <c:pt idx="1050">
                  <c:v>60.12</c:v>
                </c:pt>
                <c:pt idx="1051">
                  <c:v>62.04</c:v>
                </c:pt>
                <c:pt idx="1052">
                  <c:v>61.36</c:v>
                </c:pt>
                <c:pt idx="1053">
                  <c:v>60.71</c:v>
                </c:pt>
                <c:pt idx="1054">
                  <c:v>60.96</c:v>
                </c:pt>
                <c:pt idx="1055">
                  <c:v>61.19</c:v>
                </c:pt>
                <c:pt idx="1056">
                  <c:v>62.34</c:v>
                </c:pt>
                <c:pt idx="1057">
                  <c:v>62.06</c:v>
                </c:pt>
                <c:pt idx="1058">
                  <c:v>63.4</c:v>
                </c:pt>
                <c:pt idx="1059">
                  <c:v>65.17</c:v>
                </c:pt>
                <c:pt idx="1060">
                  <c:v>64.3</c:v>
                </c:pt>
                <c:pt idx="1061">
                  <c:v>65.88</c:v>
                </c:pt>
                <c:pt idx="1062">
                  <c:v>65.55</c:v>
                </c:pt>
                <c:pt idx="1063">
                  <c:v>65.25</c:v>
                </c:pt>
                <c:pt idx="1064">
                  <c:v>64.38</c:v>
                </c:pt>
                <c:pt idx="1065">
                  <c:v>64.94</c:v>
                </c:pt>
                <c:pt idx="1066">
                  <c:v>63.01</c:v>
                </c:pt>
                <c:pt idx="1067">
                  <c:v>63.51</c:v>
                </c:pt>
                <c:pt idx="1068">
                  <c:v>63.37</c:v>
                </c:pt>
                <c:pt idx="1069">
                  <c:v>63.54</c:v>
                </c:pt>
                <c:pt idx="1070">
                  <c:v>62.06</c:v>
                </c:pt>
                <c:pt idx="1071">
                  <c:v>63.42</c:v>
                </c:pt>
                <c:pt idx="1072">
                  <c:v>65.510000000000005</c:v>
                </c:pt>
                <c:pt idx="1073">
                  <c:v>66.819999999999993</c:v>
                </c:pt>
                <c:pt idx="1074">
                  <c:v>67.069999999999993</c:v>
                </c:pt>
                <c:pt idx="1075">
                  <c:v>67.39</c:v>
                </c:pt>
                <c:pt idx="1076">
                  <c:v>66.22</c:v>
                </c:pt>
                <c:pt idx="1077">
                  <c:v>66.52</c:v>
                </c:pt>
                <c:pt idx="1078">
                  <c:v>68.47</c:v>
                </c:pt>
                <c:pt idx="1079">
                  <c:v>68.290000000000006</c:v>
                </c:pt>
                <c:pt idx="1080">
                  <c:v>68.38</c:v>
                </c:pt>
                <c:pt idx="1081">
                  <c:v>68.64</c:v>
                </c:pt>
                <c:pt idx="1082">
                  <c:v>67.7</c:v>
                </c:pt>
                <c:pt idx="1083">
                  <c:v>68.05</c:v>
                </c:pt>
                <c:pt idx="1084">
                  <c:v>68.19</c:v>
                </c:pt>
                <c:pt idx="1085">
                  <c:v>68.099999999999994</c:v>
                </c:pt>
                <c:pt idx="1086">
                  <c:v>68.569999999999993</c:v>
                </c:pt>
                <c:pt idx="1087">
                  <c:v>67.25</c:v>
                </c:pt>
                <c:pt idx="1088">
                  <c:v>67.930000000000007</c:v>
                </c:pt>
                <c:pt idx="1089">
                  <c:v>68.430000000000007</c:v>
                </c:pt>
                <c:pt idx="1090">
                  <c:v>69.72</c:v>
                </c:pt>
                <c:pt idx="1091">
                  <c:v>70.73</c:v>
                </c:pt>
                <c:pt idx="1092">
                  <c:v>69.06</c:v>
                </c:pt>
                <c:pt idx="1093">
                  <c:v>71.14</c:v>
                </c:pt>
                <c:pt idx="1094">
                  <c:v>71.36</c:v>
                </c:pt>
                <c:pt idx="1095">
                  <c:v>70.7</c:v>
                </c:pt>
                <c:pt idx="1096">
                  <c:v>70.959999999999994</c:v>
                </c:pt>
                <c:pt idx="1097">
                  <c:v>71.31</c:v>
                </c:pt>
                <c:pt idx="1098">
                  <c:v>71.489999999999995</c:v>
                </c:pt>
                <c:pt idx="1099">
                  <c:v>71.489999999999995</c:v>
                </c:pt>
                <c:pt idx="1100">
                  <c:v>71.28</c:v>
                </c:pt>
                <c:pt idx="1101">
                  <c:v>72.239999999999995</c:v>
                </c:pt>
                <c:pt idx="1102">
                  <c:v>72.13</c:v>
                </c:pt>
                <c:pt idx="1103">
                  <c:v>71.84</c:v>
                </c:pt>
                <c:pt idx="1104">
                  <c:v>70.709999999999994</c:v>
                </c:pt>
                <c:pt idx="1105">
                  <c:v>67.88</c:v>
                </c:pt>
                <c:pt idx="1106">
                  <c:v>66.73</c:v>
                </c:pt>
                <c:pt idx="1107">
                  <c:v>68.209999999999994</c:v>
                </c:pt>
                <c:pt idx="1108">
                  <c:v>67.040000000000006</c:v>
                </c:pt>
                <c:pt idx="1109">
                  <c:v>65.81</c:v>
                </c:pt>
                <c:pt idx="1110">
                  <c:v>64.75</c:v>
                </c:pt>
                <c:pt idx="1111">
                  <c:v>65.52</c:v>
                </c:pt>
                <c:pt idx="1112">
                  <c:v>64.73</c:v>
                </c:pt>
                <c:pt idx="1113">
                  <c:v>65.95</c:v>
                </c:pt>
                <c:pt idx="1114">
                  <c:v>65.739999999999995</c:v>
                </c:pt>
                <c:pt idx="1115">
                  <c:v>66.099999999999994</c:v>
                </c:pt>
                <c:pt idx="1116">
                  <c:v>66.36</c:v>
                </c:pt>
                <c:pt idx="1117">
                  <c:v>66.64</c:v>
                </c:pt>
                <c:pt idx="1118">
                  <c:v>66.89</c:v>
                </c:pt>
                <c:pt idx="1119">
                  <c:v>65.06</c:v>
                </c:pt>
                <c:pt idx="1120">
                  <c:v>65.849999999999994</c:v>
                </c:pt>
                <c:pt idx="1121">
                  <c:v>65.069999999999993</c:v>
                </c:pt>
                <c:pt idx="1122">
                  <c:v>66.22</c:v>
                </c:pt>
                <c:pt idx="1123">
                  <c:v>65.540000000000006</c:v>
                </c:pt>
                <c:pt idx="1124">
                  <c:v>68.58</c:v>
                </c:pt>
                <c:pt idx="1125">
                  <c:v>68.08</c:v>
                </c:pt>
                <c:pt idx="1126">
                  <c:v>70.53</c:v>
                </c:pt>
                <c:pt idx="1127">
                  <c:v>72.760000000000005</c:v>
                </c:pt>
                <c:pt idx="1128">
                  <c:v>73.45</c:v>
                </c:pt>
                <c:pt idx="1129">
                  <c:v>74.150000000000006</c:v>
                </c:pt>
                <c:pt idx="1130">
                  <c:v>73.94</c:v>
                </c:pt>
                <c:pt idx="1131">
                  <c:v>74.14</c:v>
                </c:pt>
                <c:pt idx="1132">
                  <c:v>72.94</c:v>
                </c:pt>
                <c:pt idx="1133">
                  <c:v>73.8</c:v>
                </c:pt>
                <c:pt idx="1134">
                  <c:v>73.849999999999994</c:v>
                </c:pt>
                <c:pt idx="1135">
                  <c:v>74.11</c:v>
                </c:pt>
                <c:pt idx="1136">
                  <c:v>70.38</c:v>
                </c:pt>
                <c:pt idx="1137">
                  <c:v>70.33</c:v>
                </c:pt>
                <c:pt idx="1138">
                  <c:v>71.010000000000005</c:v>
                </c:pt>
                <c:pt idx="1139">
                  <c:v>68.06</c:v>
                </c:pt>
                <c:pt idx="1140">
                  <c:v>68.08</c:v>
                </c:pt>
                <c:pt idx="1141">
                  <c:v>68.760000000000005</c:v>
                </c:pt>
                <c:pt idx="1142">
                  <c:v>69.459999999999994</c:v>
                </c:pt>
                <c:pt idx="1143">
                  <c:v>70.459999999999994</c:v>
                </c:pt>
                <c:pt idx="1144">
                  <c:v>67.89</c:v>
                </c:pt>
                <c:pt idx="1145">
                  <c:v>68.52</c:v>
                </c:pt>
                <c:pt idx="1146">
                  <c:v>69.3</c:v>
                </c:pt>
                <c:pt idx="1147">
                  <c:v>69.61</c:v>
                </c:pt>
                <c:pt idx="1148">
                  <c:v>68.69</c:v>
                </c:pt>
                <c:pt idx="1149">
                  <c:v>70.13</c:v>
                </c:pt>
                <c:pt idx="1150">
                  <c:v>68.760000000000005</c:v>
                </c:pt>
                <c:pt idx="1151">
                  <c:v>67.66</c:v>
                </c:pt>
                <c:pt idx="1152">
                  <c:v>68.959999999999994</c:v>
                </c:pt>
                <c:pt idx="1153">
                  <c:v>68.489999999999995</c:v>
                </c:pt>
                <c:pt idx="1154">
                  <c:v>69.010000000000005</c:v>
                </c:pt>
                <c:pt idx="1155">
                  <c:v>69.17</c:v>
                </c:pt>
                <c:pt idx="1156">
                  <c:v>66.94</c:v>
                </c:pt>
                <c:pt idx="1157">
                  <c:v>66.81</c:v>
                </c:pt>
                <c:pt idx="1158">
                  <c:v>67.63</c:v>
                </c:pt>
                <c:pt idx="1159">
                  <c:v>67.2</c:v>
                </c:pt>
                <c:pt idx="1160">
                  <c:v>67.040000000000006</c:v>
                </c:pt>
                <c:pt idx="1161">
                  <c:v>65.010000000000005</c:v>
                </c:pt>
                <c:pt idx="1162">
                  <c:v>65.459999999999994</c:v>
                </c:pt>
                <c:pt idx="1163">
                  <c:v>65.91</c:v>
                </c:pt>
                <c:pt idx="1164">
                  <c:v>66.430000000000007</c:v>
                </c:pt>
                <c:pt idx="1165">
                  <c:v>67.349999999999994</c:v>
                </c:pt>
                <c:pt idx="1166">
                  <c:v>67.86</c:v>
                </c:pt>
                <c:pt idx="1167">
                  <c:v>67.83</c:v>
                </c:pt>
                <c:pt idx="1168">
                  <c:v>68.72</c:v>
                </c:pt>
                <c:pt idx="1169">
                  <c:v>68.87</c:v>
                </c:pt>
                <c:pt idx="1170">
                  <c:v>68.53</c:v>
                </c:pt>
                <c:pt idx="1171">
                  <c:v>69.510000000000005</c:v>
                </c:pt>
                <c:pt idx="1172">
                  <c:v>70.25</c:v>
                </c:pt>
                <c:pt idx="1173">
                  <c:v>69.8</c:v>
                </c:pt>
                <c:pt idx="1174">
                  <c:v>69.87</c:v>
                </c:pt>
                <c:pt idx="1175">
                  <c:v>68.72</c:v>
                </c:pt>
                <c:pt idx="1176">
                  <c:v>67.77</c:v>
                </c:pt>
                <c:pt idx="1177">
                  <c:v>67.75</c:v>
                </c:pt>
                <c:pt idx="1178">
                  <c:v>67.540000000000006</c:v>
                </c:pt>
                <c:pt idx="1179">
                  <c:v>69.25</c:v>
                </c:pt>
                <c:pt idx="1180">
                  <c:v>70.37</c:v>
                </c:pt>
                <c:pt idx="1181">
                  <c:v>68.59</c:v>
                </c:pt>
                <c:pt idx="1182">
                  <c:v>68.989999999999995</c:v>
                </c:pt>
                <c:pt idx="1183">
                  <c:v>68.91</c:v>
                </c:pt>
                <c:pt idx="1184">
                  <c:v>69.849999999999994</c:v>
                </c:pt>
                <c:pt idx="1185">
                  <c:v>71.12</c:v>
                </c:pt>
                <c:pt idx="1186">
                  <c:v>70.8</c:v>
                </c:pt>
                <c:pt idx="1187">
                  <c:v>70.78</c:v>
                </c:pt>
                <c:pt idx="1188">
                  <c:v>72.08</c:v>
                </c:pt>
                <c:pt idx="1189">
                  <c:v>72.28</c:v>
                </c:pt>
                <c:pt idx="1190">
                  <c:v>71.569999999999993</c:v>
                </c:pt>
                <c:pt idx="1191">
                  <c:v>72.12</c:v>
                </c:pt>
                <c:pt idx="1192">
                  <c:v>73.25</c:v>
                </c:pt>
                <c:pt idx="1193">
                  <c:v>75.3</c:v>
                </c:pt>
                <c:pt idx="1194">
                  <c:v>75.23</c:v>
                </c:pt>
                <c:pt idx="1195">
                  <c:v>76.41</c:v>
                </c:pt>
                <c:pt idx="1196">
                  <c:v>74.33</c:v>
                </c:pt>
                <c:pt idx="1197">
                  <c:v>74.34</c:v>
                </c:pt>
                <c:pt idx="1198">
                  <c:v>74.290000000000006</c:v>
                </c:pt>
                <c:pt idx="1199">
                  <c:v>74.959999999999994</c:v>
                </c:pt>
                <c:pt idx="1200">
                  <c:v>73.17</c:v>
                </c:pt>
                <c:pt idx="1201">
                  <c:v>70.97</c:v>
                </c:pt>
                <c:pt idx="1202">
                  <c:v>71.34</c:v>
                </c:pt>
                <c:pt idx="1203">
                  <c:v>71.78</c:v>
                </c:pt>
                <c:pt idx="1204">
                  <c:v>71.92</c:v>
                </c:pt>
                <c:pt idx="1205">
                  <c:v>69.75</c:v>
                </c:pt>
                <c:pt idx="1206">
                  <c:v>68.650000000000006</c:v>
                </c:pt>
                <c:pt idx="1207">
                  <c:v>69.12</c:v>
                </c:pt>
                <c:pt idx="1208">
                  <c:v>69.17</c:v>
                </c:pt>
                <c:pt idx="1209">
                  <c:v>66.430000000000007</c:v>
                </c:pt>
                <c:pt idx="1210">
                  <c:v>66.819999999999993</c:v>
                </c:pt>
                <c:pt idx="1211">
                  <c:v>67.33</c:v>
                </c:pt>
                <c:pt idx="1212">
                  <c:v>67.59</c:v>
                </c:pt>
                <c:pt idx="1213">
                  <c:v>67.040000000000006</c:v>
                </c:pt>
                <c:pt idx="1214">
                  <c:v>66.180000000000007</c:v>
                </c:pt>
                <c:pt idx="1215">
                  <c:v>65.31</c:v>
                </c:pt>
                <c:pt idx="1216">
                  <c:v>63.69</c:v>
                </c:pt>
                <c:pt idx="1217">
                  <c:v>63.14</c:v>
                </c:pt>
                <c:pt idx="1218">
                  <c:v>63.1</c:v>
                </c:pt>
                <c:pt idx="1219">
                  <c:v>62.21</c:v>
                </c:pt>
                <c:pt idx="1220">
                  <c:v>61.67</c:v>
                </c:pt>
                <c:pt idx="1221">
                  <c:v>60.67</c:v>
                </c:pt>
                <c:pt idx="1222">
                  <c:v>60.19</c:v>
                </c:pt>
                <c:pt idx="1223">
                  <c:v>59.93</c:v>
                </c:pt>
                <c:pt idx="1224">
                  <c:v>55.69</c:v>
                </c:pt>
                <c:pt idx="1225">
                  <c:v>56.25</c:v>
                </c:pt>
                <c:pt idx="1226">
                  <c:v>56.46</c:v>
                </c:pt>
                <c:pt idx="1227">
                  <c:v>56.46</c:v>
                </c:pt>
                <c:pt idx="1228">
                  <c:v>56.76</c:v>
                </c:pt>
                <c:pt idx="1229">
                  <c:v>53.43</c:v>
                </c:pt>
                <c:pt idx="1230">
                  <c:v>54.63</c:v>
                </c:pt>
                <c:pt idx="1231">
                  <c:v>50.42</c:v>
                </c:pt>
                <c:pt idx="1232">
                  <c:v>51.63</c:v>
                </c:pt>
                <c:pt idx="1233">
                  <c:v>51.56</c:v>
                </c:pt>
                <c:pt idx="1234">
                  <c:v>50.29</c:v>
                </c:pt>
                <c:pt idx="1235">
                  <c:v>51.45</c:v>
                </c:pt>
                <c:pt idx="1236">
                  <c:v>50.93</c:v>
                </c:pt>
                <c:pt idx="1237">
                  <c:v>52.95</c:v>
                </c:pt>
                <c:pt idx="1238">
                  <c:v>53.25</c:v>
                </c:pt>
                <c:pt idx="1239">
                  <c:v>51.49</c:v>
                </c:pt>
                <c:pt idx="1240">
                  <c:v>52.61</c:v>
                </c:pt>
                <c:pt idx="1241">
                  <c:v>51</c:v>
                </c:pt>
                <c:pt idx="1242">
                  <c:v>51.65</c:v>
                </c:pt>
                <c:pt idx="1243">
                  <c:v>51.15</c:v>
                </c:pt>
                <c:pt idx="1244">
                  <c:v>52.58</c:v>
                </c:pt>
                <c:pt idx="1245">
                  <c:v>51.2</c:v>
                </c:pt>
                <c:pt idx="1246">
                  <c:v>49.88</c:v>
                </c:pt>
                <c:pt idx="1247">
                  <c:v>46.24</c:v>
                </c:pt>
                <c:pt idx="1248">
                  <c:v>47.2</c:v>
                </c:pt>
                <c:pt idx="1249">
                  <c:v>45.88</c:v>
                </c:pt>
                <c:pt idx="1250">
                  <c:v>45.59</c:v>
                </c:pt>
                <c:pt idx="1251">
                  <c:v>42.53</c:v>
                </c:pt>
                <c:pt idx="1252">
                  <c:v>46.22</c:v>
                </c:pt>
                <c:pt idx="1253">
                  <c:v>44.61</c:v>
                </c:pt>
                <c:pt idx="1254">
                  <c:v>45.33</c:v>
                </c:pt>
                <c:pt idx="1255">
                  <c:v>45.41</c:v>
                </c:pt>
                <c:pt idx="1256">
                  <c:v>46.54</c:v>
                </c:pt>
                <c:pt idx="1257">
                  <c:v>47.09</c:v>
                </c:pt>
                <c:pt idx="1258">
                  <c:v>47.96</c:v>
                </c:pt>
                <c:pt idx="1259">
                  <c:v>48.52</c:v>
                </c:pt>
                <c:pt idx="1260">
                  <c:v>49.78</c:v>
                </c:pt>
                <c:pt idx="1261">
                  <c:v>52.36</c:v>
                </c:pt>
                <c:pt idx="1262">
                  <c:v>52.59</c:v>
                </c:pt>
                <c:pt idx="1263">
                  <c:v>51.59</c:v>
                </c:pt>
                <c:pt idx="1264">
                  <c:v>50.51</c:v>
                </c:pt>
                <c:pt idx="1265">
                  <c:v>52.11</c:v>
                </c:pt>
                <c:pt idx="1266">
                  <c:v>52.31</c:v>
                </c:pt>
                <c:pt idx="1267">
                  <c:v>52.07</c:v>
                </c:pt>
                <c:pt idx="1268">
                  <c:v>53.8</c:v>
                </c:pt>
                <c:pt idx="1269">
                  <c:v>52.57</c:v>
                </c:pt>
                <c:pt idx="1270">
                  <c:v>52.62</c:v>
                </c:pt>
                <c:pt idx="1271">
                  <c:v>53.13</c:v>
                </c:pt>
                <c:pt idx="1272">
                  <c:v>53.69</c:v>
                </c:pt>
                <c:pt idx="1273">
                  <c:v>51.99</c:v>
                </c:pt>
                <c:pt idx="1274">
                  <c:v>53.31</c:v>
                </c:pt>
                <c:pt idx="1275">
                  <c:v>54.23</c:v>
                </c:pt>
                <c:pt idx="1276">
                  <c:v>53.79</c:v>
                </c:pt>
                <c:pt idx="1277">
                  <c:v>55.26</c:v>
                </c:pt>
                <c:pt idx="1278">
                  <c:v>54.56</c:v>
                </c:pt>
                <c:pt idx="1279">
                  <c:v>53.66</c:v>
                </c:pt>
                <c:pt idx="1280">
                  <c:v>54.01</c:v>
                </c:pt>
                <c:pt idx="1281">
                  <c:v>52.64</c:v>
                </c:pt>
                <c:pt idx="1282">
                  <c:v>52.72</c:v>
                </c:pt>
                <c:pt idx="1283">
                  <c:v>52.41</c:v>
                </c:pt>
                <c:pt idx="1284">
                  <c:v>53.1</c:v>
                </c:pt>
                <c:pt idx="1285">
                  <c:v>53.9</c:v>
                </c:pt>
                <c:pt idx="1286">
                  <c:v>54.41</c:v>
                </c:pt>
                <c:pt idx="1287">
                  <c:v>55.59</c:v>
                </c:pt>
                <c:pt idx="1288">
                  <c:v>56.09</c:v>
                </c:pt>
                <c:pt idx="1289">
                  <c:v>56.92</c:v>
                </c:pt>
                <c:pt idx="1290">
                  <c:v>56.96</c:v>
                </c:pt>
                <c:pt idx="1291">
                  <c:v>57.26</c:v>
                </c:pt>
                <c:pt idx="1292">
                  <c:v>55.48</c:v>
                </c:pt>
                <c:pt idx="1293">
                  <c:v>55.5</c:v>
                </c:pt>
                <c:pt idx="1294">
                  <c:v>56.94</c:v>
                </c:pt>
                <c:pt idx="1295">
                  <c:v>57.22</c:v>
                </c:pt>
                <c:pt idx="1296">
                  <c:v>55.8</c:v>
                </c:pt>
                <c:pt idx="1297">
                  <c:v>56.59</c:v>
                </c:pt>
                <c:pt idx="1298">
                  <c:v>56.56</c:v>
                </c:pt>
                <c:pt idx="1299">
                  <c:v>56.22</c:v>
                </c:pt>
                <c:pt idx="1300">
                  <c:v>56.66</c:v>
                </c:pt>
                <c:pt idx="1301">
                  <c:v>56.07</c:v>
                </c:pt>
                <c:pt idx="1302">
                  <c:v>56.79</c:v>
                </c:pt>
                <c:pt idx="1303">
                  <c:v>56.87</c:v>
                </c:pt>
                <c:pt idx="1304">
                  <c:v>58.26</c:v>
                </c:pt>
                <c:pt idx="1305">
                  <c:v>58.61</c:v>
                </c:pt>
                <c:pt idx="1306">
                  <c:v>58.52</c:v>
                </c:pt>
                <c:pt idx="1307">
                  <c:v>59.09</c:v>
                </c:pt>
                <c:pt idx="1308">
                  <c:v>59.03</c:v>
                </c:pt>
                <c:pt idx="1309">
                  <c:v>59.83</c:v>
                </c:pt>
                <c:pt idx="1310">
                  <c:v>59.98</c:v>
                </c:pt>
                <c:pt idx="1311">
                  <c:v>59.04</c:v>
                </c:pt>
                <c:pt idx="1312">
                  <c:v>58.82</c:v>
                </c:pt>
                <c:pt idx="1313">
                  <c:v>59.94</c:v>
                </c:pt>
                <c:pt idx="1314">
                  <c:v>59.41</c:v>
                </c:pt>
                <c:pt idx="1315">
                  <c:v>59.3</c:v>
                </c:pt>
                <c:pt idx="1316">
                  <c:v>60.14</c:v>
                </c:pt>
                <c:pt idx="1317">
                  <c:v>61.59</c:v>
                </c:pt>
                <c:pt idx="1318">
                  <c:v>62.58</c:v>
                </c:pt>
                <c:pt idx="1319">
                  <c:v>62.46</c:v>
                </c:pt>
                <c:pt idx="1320">
                  <c:v>62.1</c:v>
                </c:pt>
                <c:pt idx="1321">
                  <c:v>63.08</c:v>
                </c:pt>
                <c:pt idx="1322">
                  <c:v>64.400000000000006</c:v>
                </c:pt>
                <c:pt idx="1323">
                  <c:v>63.98</c:v>
                </c:pt>
                <c:pt idx="1324">
                  <c:v>64.61</c:v>
                </c:pt>
                <c:pt idx="1325">
                  <c:v>63.58</c:v>
                </c:pt>
                <c:pt idx="1326">
                  <c:v>63.89</c:v>
                </c:pt>
                <c:pt idx="1327">
                  <c:v>63.4</c:v>
                </c:pt>
                <c:pt idx="1328">
                  <c:v>64.05</c:v>
                </c:pt>
                <c:pt idx="1329">
                  <c:v>63.76</c:v>
                </c:pt>
                <c:pt idx="1330">
                  <c:v>64</c:v>
                </c:pt>
                <c:pt idx="1331">
                  <c:v>65.7</c:v>
                </c:pt>
                <c:pt idx="1332">
                  <c:v>66.3</c:v>
                </c:pt>
                <c:pt idx="1333">
                  <c:v>65.89</c:v>
                </c:pt>
                <c:pt idx="1334">
                  <c:v>65.209999999999994</c:v>
                </c:pt>
                <c:pt idx="1335">
                  <c:v>63.3</c:v>
                </c:pt>
                <c:pt idx="1336">
                  <c:v>63.5</c:v>
                </c:pt>
                <c:pt idx="1337">
                  <c:v>63.91</c:v>
                </c:pt>
                <c:pt idx="1338">
                  <c:v>63.6</c:v>
                </c:pt>
                <c:pt idx="1339">
                  <c:v>61.81</c:v>
                </c:pt>
                <c:pt idx="1340">
                  <c:v>61.94</c:v>
                </c:pt>
                <c:pt idx="1341">
                  <c:v>62.25</c:v>
                </c:pt>
                <c:pt idx="1342">
                  <c:v>61.4</c:v>
                </c:pt>
                <c:pt idx="1343">
                  <c:v>62.12</c:v>
                </c:pt>
                <c:pt idx="1344">
                  <c:v>61.7</c:v>
                </c:pt>
                <c:pt idx="1345">
                  <c:v>61.66</c:v>
                </c:pt>
                <c:pt idx="1346">
                  <c:v>61.04</c:v>
                </c:pt>
                <c:pt idx="1347">
                  <c:v>61.78</c:v>
                </c:pt>
                <c:pt idx="1348">
                  <c:v>62.02</c:v>
                </c:pt>
                <c:pt idx="1349">
                  <c:v>62.87</c:v>
                </c:pt>
                <c:pt idx="1350">
                  <c:v>62.76</c:v>
                </c:pt>
                <c:pt idx="1351">
                  <c:v>63.1</c:v>
                </c:pt>
                <c:pt idx="1352">
                  <c:v>62.99</c:v>
                </c:pt>
                <c:pt idx="1353">
                  <c:v>61.42</c:v>
                </c:pt>
                <c:pt idx="1354">
                  <c:v>57.91</c:v>
                </c:pt>
                <c:pt idx="1355">
                  <c:v>58.63</c:v>
                </c:pt>
                <c:pt idx="1356">
                  <c:v>59.14</c:v>
                </c:pt>
                <c:pt idx="1357">
                  <c:v>58.81</c:v>
                </c:pt>
                <c:pt idx="1358">
                  <c:v>56.59</c:v>
                </c:pt>
                <c:pt idx="1359">
                  <c:v>53.5</c:v>
                </c:pt>
                <c:pt idx="1360">
                  <c:v>53.25</c:v>
                </c:pt>
                <c:pt idx="1361">
                  <c:v>53.48</c:v>
                </c:pt>
                <c:pt idx="1362">
                  <c:v>51.68</c:v>
                </c:pt>
                <c:pt idx="1363">
                  <c:v>52.59</c:v>
                </c:pt>
                <c:pt idx="1364">
                  <c:v>53.99</c:v>
                </c:pt>
                <c:pt idx="1365">
                  <c:v>53.26</c:v>
                </c:pt>
                <c:pt idx="1366">
                  <c:v>53.27</c:v>
                </c:pt>
                <c:pt idx="1367">
                  <c:v>51.14</c:v>
                </c:pt>
                <c:pt idx="1368">
                  <c:v>52.28</c:v>
                </c:pt>
                <c:pt idx="1369">
                  <c:v>52.51</c:v>
                </c:pt>
                <c:pt idx="1370">
                  <c:v>51.93</c:v>
                </c:pt>
                <c:pt idx="1371">
                  <c:v>53.9</c:v>
                </c:pt>
                <c:pt idx="1372">
                  <c:v>53.76</c:v>
                </c:pt>
                <c:pt idx="1373">
                  <c:v>56.65</c:v>
                </c:pt>
                <c:pt idx="1374">
                  <c:v>57.43</c:v>
                </c:pt>
                <c:pt idx="1375">
                  <c:v>57.9</c:v>
                </c:pt>
                <c:pt idx="1376">
                  <c:v>57.83</c:v>
                </c:pt>
                <c:pt idx="1377">
                  <c:v>59.38</c:v>
                </c:pt>
                <c:pt idx="1378">
                  <c:v>59.43</c:v>
                </c:pt>
                <c:pt idx="1379">
                  <c:v>58.47</c:v>
                </c:pt>
                <c:pt idx="1380">
                  <c:v>59.09</c:v>
                </c:pt>
                <c:pt idx="1381">
                  <c:v>56.25</c:v>
                </c:pt>
                <c:pt idx="1382">
                  <c:v>57.34</c:v>
                </c:pt>
                <c:pt idx="1383">
                  <c:v>57.51</c:v>
                </c:pt>
                <c:pt idx="1384">
                  <c:v>57.66</c:v>
                </c:pt>
                <c:pt idx="1385">
                  <c:v>57.83</c:v>
                </c:pt>
                <c:pt idx="1386">
                  <c:v>60.43</c:v>
                </c:pt>
                <c:pt idx="1387">
                  <c:v>60.2</c:v>
                </c:pt>
                <c:pt idx="1388">
                  <c:v>60.21</c:v>
                </c:pt>
                <c:pt idx="1389">
                  <c:v>59.58</c:v>
                </c:pt>
                <c:pt idx="1390">
                  <c:v>57.62</c:v>
                </c:pt>
                <c:pt idx="1391">
                  <c:v>56.78</c:v>
                </c:pt>
                <c:pt idx="1392">
                  <c:v>55.3</c:v>
                </c:pt>
                <c:pt idx="1393">
                  <c:v>55.63</c:v>
                </c:pt>
                <c:pt idx="1394">
                  <c:v>56.22</c:v>
                </c:pt>
                <c:pt idx="1395">
                  <c:v>56.77</c:v>
                </c:pt>
                <c:pt idx="1396">
                  <c:v>55.88</c:v>
                </c:pt>
                <c:pt idx="1397">
                  <c:v>56.02</c:v>
                </c:pt>
                <c:pt idx="1398">
                  <c:v>56.2</c:v>
                </c:pt>
                <c:pt idx="1399">
                  <c:v>56.87</c:v>
                </c:pt>
                <c:pt idx="1400">
                  <c:v>58.05</c:v>
                </c:pt>
                <c:pt idx="1401">
                  <c:v>58.58</c:v>
                </c:pt>
                <c:pt idx="1402">
                  <c:v>53.95</c:v>
                </c:pt>
                <c:pt idx="1403">
                  <c:v>55.66</c:v>
                </c:pt>
                <c:pt idx="1404">
                  <c:v>54.69</c:v>
                </c:pt>
                <c:pt idx="1405">
                  <c:v>53.63</c:v>
                </c:pt>
                <c:pt idx="1406">
                  <c:v>51.09</c:v>
                </c:pt>
                <c:pt idx="1407">
                  <c:v>52.54</c:v>
                </c:pt>
                <c:pt idx="1408">
                  <c:v>54.5</c:v>
                </c:pt>
                <c:pt idx="1409">
                  <c:v>54.93</c:v>
                </c:pt>
                <c:pt idx="1410">
                  <c:v>57.1</c:v>
                </c:pt>
                <c:pt idx="1411">
                  <c:v>55.23</c:v>
                </c:pt>
                <c:pt idx="1412">
                  <c:v>54.47</c:v>
                </c:pt>
                <c:pt idx="1413">
                  <c:v>54.87</c:v>
                </c:pt>
                <c:pt idx="1414">
                  <c:v>56.21</c:v>
                </c:pt>
                <c:pt idx="1415">
                  <c:v>56.34</c:v>
                </c:pt>
                <c:pt idx="1416">
                  <c:v>55.68</c:v>
                </c:pt>
                <c:pt idx="1417">
                  <c:v>55.35</c:v>
                </c:pt>
                <c:pt idx="1418">
                  <c:v>54.17</c:v>
                </c:pt>
                <c:pt idx="1419">
                  <c:v>53.64</c:v>
                </c:pt>
                <c:pt idx="1420">
                  <c:v>54.93</c:v>
                </c:pt>
                <c:pt idx="1421">
                  <c:v>55.78</c:v>
                </c:pt>
                <c:pt idx="1422">
                  <c:v>56.71</c:v>
                </c:pt>
                <c:pt idx="1423">
                  <c:v>55.1</c:v>
                </c:pt>
                <c:pt idx="1424">
                  <c:v>53.94</c:v>
                </c:pt>
                <c:pt idx="1425">
                  <c:v>56.26</c:v>
                </c:pt>
                <c:pt idx="1426">
                  <c:v>56.3</c:v>
                </c:pt>
                <c:pt idx="1427">
                  <c:v>56.52</c:v>
                </c:pt>
                <c:pt idx="1428">
                  <c:v>57.85</c:v>
                </c:pt>
                <c:pt idx="1429">
                  <c:v>57.4</c:v>
                </c:pt>
                <c:pt idx="1430">
                  <c:v>55.75</c:v>
                </c:pt>
                <c:pt idx="1431">
                  <c:v>55.09</c:v>
                </c:pt>
                <c:pt idx="1432">
                  <c:v>54.85</c:v>
                </c:pt>
                <c:pt idx="1433">
                  <c:v>62.9</c:v>
                </c:pt>
                <c:pt idx="1434">
                  <c:v>59.34</c:v>
                </c:pt>
                <c:pt idx="1435">
                  <c:v>58.11</c:v>
                </c:pt>
                <c:pt idx="1436">
                  <c:v>58.13</c:v>
                </c:pt>
                <c:pt idx="1437">
                  <c:v>58.09</c:v>
                </c:pt>
                <c:pt idx="1438">
                  <c:v>58.64</c:v>
                </c:pt>
                <c:pt idx="1439">
                  <c:v>57.29</c:v>
                </c:pt>
                <c:pt idx="1440">
                  <c:v>56.49</c:v>
                </c:pt>
                <c:pt idx="1441">
                  <c:v>56.41</c:v>
                </c:pt>
                <c:pt idx="1442">
                  <c:v>55.91</c:v>
                </c:pt>
                <c:pt idx="1443">
                  <c:v>54.07</c:v>
                </c:pt>
                <c:pt idx="1444">
                  <c:v>53.62</c:v>
                </c:pt>
                <c:pt idx="1445">
                  <c:v>52.64</c:v>
                </c:pt>
                <c:pt idx="1446">
                  <c:v>52.45</c:v>
                </c:pt>
                <c:pt idx="1447">
                  <c:v>52.81</c:v>
                </c:pt>
                <c:pt idx="1448">
                  <c:v>52.75</c:v>
                </c:pt>
                <c:pt idx="1449">
                  <c:v>52.63</c:v>
                </c:pt>
                <c:pt idx="1450">
                  <c:v>52.59</c:v>
                </c:pt>
                <c:pt idx="1451">
                  <c:v>53.55</c:v>
                </c:pt>
                <c:pt idx="1452">
                  <c:v>54.7</c:v>
                </c:pt>
                <c:pt idx="1453">
                  <c:v>53.59</c:v>
                </c:pt>
                <c:pt idx="1454">
                  <c:v>52.81</c:v>
                </c:pt>
                <c:pt idx="1455">
                  <c:v>53.36</c:v>
                </c:pt>
                <c:pt idx="1456">
                  <c:v>53.93</c:v>
                </c:pt>
                <c:pt idx="1457">
                  <c:v>53.78</c:v>
                </c:pt>
                <c:pt idx="1458">
                  <c:v>53.31</c:v>
                </c:pt>
                <c:pt idx="1459">
                  <c:v>54.16</c:v>
                </c:pt>
                <c:pt idx="1460">
                  <c:v>55.97</c:v>
                </c:pt>
                <c:pt idx="1461">
                  <c:v>56.23</c:v>
                </c:pt>
                <c:pt idx="1462">
                  <c:v>56.66</c:v>
                </c:pt>
                <c:pt idx="1463">
                  <c:v>55.81</c:v>
                </c:pt>
                <c:pt idx="1464">
                  <c:v>55.54</c:v>
                </c:pt>
                <c:pt idx="1465">
                  <c:v>55.06</c:v>
                </c:pt>
                <c:pt idx="1466">
                  <c:v>54.18</c:v>
                </c:pt>
                <c:pt idx="1467">
                  <c:v>56.2</c:v>
                </c:pt>
                <c:pt idx="1468">
                  <c:v>56.54</c:v>
                </c:pt>
                <c:pt idx="1469">
                  <c:v>57.23</c:v>
                </c:pt>
                <c:pt idx="1470">
                  <c:v>56.35</c:v>
                </c:pt>
                <c:pt idx="1471">
                  <c:v>57.15</c:v>
                </c:pt>
                <c:pt idx="1472">
                  <c:v>57.24</c:v>
                </c:pt>
                <c:pt idx="1473">
                  <c:v>56.86</c:v>
                </c:pt>
                <c:pt idx="1474">
                  <c:v>56.8</c:v>
                </c:pt>
                <c:pt idx="1475">
                  <c:v>57.12</c:v>
                </c:pt>
                <c:pt idx="1476">
                  <c:v>56.77</c:v>
                </c:pt>
                <c:pt idx="1477">
                  <c:v>57.72</c:v>
                </c:pt>
                <c:pt idx="1478">
                  <c:v>57.05</c:v>
                </c:pt>
                <c:pt idx="1479">
                  <c:v>55.21</c:v>
                </c:pt>
                <c:pt idx="1480">
                  <c:v>57.11</c:v>
                </c:pt>
                <c:pt idx="1481">
                  <c:v>58.58</c:v>
                </c:pt>
                <c:pt idx="1482">
                  <c:v>57.77</c:v>
                </c:pt>
                <c:pt idx="1483">
                  <c:v>58.01</c:v>
                </c:pt>
                <c:pt idx="1484">
                  <c:v>58.41</c:v>
                </c:pt>
                <c:pt idx="1485">
                  <c:v>58.11</c:v>
                </c:pt>
                <c:pt idx="1486">
                  <c:v>55.17</c:v>
                </c:pt>
                <c:pt idx="1487">
                  <c:v>55.96</c:v>
                </c:pt>
                <c:pt idx="1488">
                  <c:v>56.1</c:v>
                </c:pt>
                <c:pt idx="1489">
                  <c:v>58.43</c:v>
                </c:pt>
                <c:pt idx="1490">
                  <c:v>58.43</c:v>
                </c:pt>
                <c:pt idx="1491">
                  <c:v>59.2</c:v>
                </c:pt>
                <c:pt idx="1492">
                  <c:v>59.02</c:v>
                </c:pt>
                <c:pt idx="1493">
                  <c:v>59.24</c:v>
                </c:pt>
                <c:pt idx="1494">
                  <c:v>58.76</c:v>
                </c:pt>
                <c:pt idx="1495">
                  <c:v>59.18</c:v>
                </c:pt>
                <c:pt idx="1496">
                  <c:v>60.07</c:v>
                </c:pt>
                <c:pt idx="1497">
                  <c:v>60.21</c:v>
                </c:pt>
                <c:pt idx="1498">
                  <c:v>60.94</c:v>
                </c:pt>
                <c:pt idx="1499">
                  <c:v>60.93</c:v>
                </c:pt>
                <c:pt idx="1500">
                  <c:v>61.22</c:v>
                </c:pt>
                <c:pt idx="1501">
                  <c:v>60.44</c:v>
                </c:pt>
                <c:pt idx="1502">
                  <c:v>60.52</c:v>
                </c:pt>
                <c:pt idx="1503">
                  <c:v>61.11</c:v>
                </c:pt>
                <c:pt idx="1504">
                  <c:v>61.68</c:v>
                </c:pt>
                <c:pt idx="1505">
                  <c:v>61.72</c:v>
                </c:pt>
                <c:pt idx="1506">
                  <c:v>61.68</c:v>
                </c:pt>
                <c:pt idx="1507">
                  <c:v>61.06</c:v>
                </c:pt>
                <c:pt idx="1508">
                  <c:v>61.18</c:v>
                </c:pt>
                <c:pt idx="1509">
                  <c:v>63.05</c:v>
                </c:pt>
                <c:pt idx="1510">
                  <c:v>63.27</c:v>
                </c:pt>
                <c:pt idx="1511">
                  <c:v>62.7</c:v>
                </c:pt>
                <c:pt idx="1512">
                  <c:v>59.61</c:v>
                </c:pt>
                <c:pt idx="1513">
                  <c:v>59.56</c:v>
                </c:pt>
                <c:pt idx="1514">
                  <c:v>59.04</c:v>
                </c:pt>
                <c:pt idx="1515">
                  <c:v>58.08</c:v>
                </c:pt>
                <c:pt idx="1516">
                  <c:v>58.23</c:v>
                </c:pt>
                <c:pt idx="1517">
                  <c:v>57.81</c:v>
                </c:pt>
                <c:pt idx="1518">
                  <c:v>58.52</c:v>
                </c:pt>
                <c:pt idx="1519">
                  <c:v>58.54</c:v>
                </c:pt>
                <c:pt idx="1520">
                  <c:v>58.34</c:v>
                </c:pt>
                <c:pt idx="1521">
                  <c:v>56.74</c:v>
                </c:pt>
                <c:pt idx="1522">
                  <c:v>55.59</c:v>
                </c:pt>
                <c:pt idx="1523">
                  <c:v>54.19</c:v>
                </c:pt>
                <c:pt idx="1524">
                  <c:v>53.14</c:v>
                </c:pt>
                <c:pt idx="1525">
                  <c:v>53.48</c:v>
                </c:pt>
                <c:pt idx="1526">
                  <c:v>53.33</c:v>
                </c:pt>
                <c:pt idx="1527">
                  <c:v>52.14</c:v>
                </c:pt>
                <c:pt idx="1528">
                  <c:v>51.56</c:v>
                </c:pt>
                <c:pt idx="1529">
                  <c:v>50.11</c:v>
                </c:pt>
                <c:pt idx="1530">
                  <c:v>49.61</c:v>
                </c:pt>
                <c:pt idx="1531">
                  <c:v>50.75</c:v>
                </c:pt>
                <c:pt idx="1532">
                  <c:v>50.95</c:v>
                </c:pt>
                <c:pt idx="1533">
                  <c:v>50.32</c:v>
                </c:pt>
                <c:pt idx="1534">
                  <c:v>49.57</c:v>
                </c:pt>
                <c:pt idx="1535">
                  <c:v>49.94</c:v>
                </c:pt>
                <c:pt idx="1536">
                  <c:v>51.17</c:v>
                </c:pt>
                <c:pt idx="1537">
                  <c:v>51.42</c:v>
                </c:pt>
                <c:pt idx="1538">
                  <c:v>52.05</c:v>
                </c:pt>
                <c:pt idx="1539">
                  <c:v>52.05</c:v>
                </c:pt>
                <c:pt idx="1540">
                  <c:v>53.29</c:v>
                </c:pt>
                <c:pt idx="1541">
                  <c:v>53.78</c:v>
                </c:pt>
                <c:pt idx="1542">
                  <c:v>53.38</c:v>
                </c:pt>
                <c:pt idx="1543">
                  <c:v>51.43</c:v>
                </c:pt>
                <c:pt idx="1544">
                  <c:v>49.9</c:v>
                </c:pt>
                <c:pt idx="1545">
                  <c:v>48.73</c:v>
                </c:pt>
                <c:pt idx="1546">
                  <c:v>47.09</c:v>
                </c:pt>
                <c:pt idx="1547">
                  <c:v>44.76</c:v>
                </c:pt>
                <c:pt idx="1548">
                  <c:v>46.75</c:v>
                </c:pt>
                <c:pt idx="1549">
                  <c:v>47.18</c:v>
                </c:pt>
                <c:pt idx="1550">
                  <c:v>46.78</c:v>
                </c:pt>
                <c:pt idx="1551">
                  <c:v>45.9</c:v>
                </c:pt>
                <c:pt idx="1552">
                  <c:v>41.28</c:v>
                </c:pt>
                <c:pt idx="1553">
                  <c:v>31.13</c:v>
                </c:pt>
                <c:pt idx="1554">
                  <c:v>34.36</c:v>
                </c:pt>
                <c:pt idx="1555">
                  <c:v>32.979999999999997</c:v>
                </c:pt>
                <c:pt idx="1556">
                  <c:v>31.5</c:v>
                </c:pt>
                <c:pt idx="1557">
                  <c:v>31.73</c:v>
                </c:pt>
                <c:pt idx="1558">
                  <c:v>28.7</c:v>
                </c:pt>
                <c:pt idx="1559">
                  <c:v>26.95</c:v>
                </c:pt>
                <c:pt idx="1560">
                  <c:v>20.37</c:v>
                </c:pt>
                <c:pt idx="1561">
                  <c:v>25.22</c:v>
                </c:pt>
                <c:pt idx="1562">
                  <c:v>22.43</c:v>
                </c:pt>
                <c:pt idx="1563">
                  <c:v>23.36</c:v>
                </c:pt>
                <c:pt idx="1564">
                  <c:v>24.01</c:v>
                </c:pt>
                <c:pt idx="1565">
                  <c:v>24.49</c:v>
                </c:pt>
                <c:pt idx="1566">
                  <c:v>22.6</c:v>
                </c:pt>
                <c:pt idx="1567">
                  <c:v>21.51</c:v>
                </c:pt>
                <c:pt idx="1568">
                  <c:v>20.09</c:v>
                </c:pt>
                <c:pt idx="1569">
                  <c:v>20.48</c:v>
                </c:pt>
                <c:pt idx="1570">
                  <c:v>20.309999999999999</c:v>
                </c:pt>
                <c:pt idx="1571">
                  <c:v>25.32</c:v>
                </c:pt>
                <c:pt idx="1572">
                  <c:v>28.34</c:v>
                </c:pt>
                <c:pt idx="1573">
                  <c:v>26.08</c:v>
                </c:pt>
                <c:pt idx="1574">
                  <c:v>23.63</c:v>
                </c:pt>
                <c:pt idx="1575">
                  <c:v>25.09</c:v>
                </c:pt>
                <c:pt idx="1576">
                  <c:v>22.76</c:v>
                </c:pt>
                <c:pt idx="1577">
                  <c:v>22.41</c:v>
                </c:pt>
                <c:pt idx="1578">
                  <c:v>20.11</c:v>
                </c:pt>
                <c:pt idx="1579">
                  <c:v>19.87</c:v>
                </c:pt>
                <c:pt idx="1580">
                  <c:v>19.87</c:v>
                </c:pt>
                <c:pt idx="1581">
                  <c:v>18.27</c:v>
                </c:pt>
                <c:pt idx="1582">
                  <c:v>14.14</c:v>
                </c:pt>
                <c:pt idx="1583">
                  <c:v>10.01</c:v>
                </c:pt>
                <c:pt idx="1584">
                  <c:v>13.78</c:v>
                </c:pt>
                <c:pt idx="1585">
                  <c:v>16.5</c:v>
                </c:pt>
                <c:pt idx="1586">
                  <c:v>16.940000000000001</c:v>
                </c:pt>
                <c:pt idx="1587">
                  <c:v>12.78</c:v>
                </c:pt>
                <c:pt idx="1588">
                  <c:v>12.34</c:v>
                </c:pt>
                <c:pt idx="1589">
                  <c:v>15.06</c:v>
                </c:pt>
                <c:pt idx="1590">
                  <c:v>18.84</c:v>
                </c:pt>
                <c:pt idx="1591">
                  <c:v>19.78</c:v>
                </c:pt>
                <c:pt idx="1592">
                  <c:v>20.39</c:v>
                </c:pt>
                <c:pt idx="1593">
                  <c:v>24.56</c:v>
                </c:pt>
                <c:pt idx="1594">
                  <c:v>23.99</c:v>
                </c:pt>
                <c:pt idx="1595">
                  <c:v>23.55</c:v>
                </c:pt>
                <c:pt idx="1596">
                  <c:v>24.74</c:v>
                </c:pt>
                <c:pt idx="1597">
                  <c:v>24.14</c:v>
                </c:pt>
                <c:pt idx="1598">
                  <c:v>25.78</c:v>
                </c:pt>
                <c:pt idx="1599">
                  <c:v>25.29</c:v>
                </c:pt>
                <c:pt idx="1600">
                  <c:v>27.56</c:v>
                </c:pt>
                <c:pt idx="1601">
                  <c:v>29.43</c:v>
                </c:pt>
                <c:pt idx="1602">
                  <c:v>31.82</c:v>
                </c:pt>
                <c:pt idx="1603">
                  <c:v>32.5</c:v>
                </c:pt>
                <c:pt idx="1604">
                  <c:v>33.49</c:v>
                </c:pt>
                <c:pt idx="1605">
                  <c:v>33.92</c:v>
                </c:pt>
                <c:pt idx="1606">
                  <c:v>33.25</c:v>
                </c:pt>
                <c:pt idx="1607">
                  <c:v>34.35</c:v>
                </c:pt>
                <c:pt idx="1608">
                  <c:v>32.81</c:v>
                </c:pt>
                <c:pt idx="1609">
                  <c:v>33.71</c:v>
                </c:pt>
                <c:pt idx="1610">
                  <c:v>35.49</c:v>
                </c:pt>
                <c:pt idx="1611">
                  <c:v>35.44</c:v>
                </c:pt>
                <c:pt idx="1612">
                  <c:v>36.81</c:v>
                </c:pt>
                <c:pt idx="1613">
                  <c:v>37.29</c:v>
                </c:pt>
                <c:pt idx="1614">
                  <c:v>37.409999999999997</c:v>
                </c:pt>
                <c:pt idx="1615">
                  <c:v>39.549999999999997</c:v>
                </c:pt>
                <c:pt idx="1616">
                  <c:v>38.19</c:v>
                </c:pt>
                <c:pt idx="1617">
                  <c:v>38.94</c:v>
                </c:pt>
                <c:pt idx="1618">
                  <c:v>39.6</c:v>
                </c:pt>
                <c:pt idx="1619">
                  <c:v>36.340000000000003</c:v>
                </c:pt>
                <c:pt idx="1620">
                  <c:v>36.26</c:v>
                </c:pt>
                <c:pt idx="1621">
                  <c:v>37.119999999999997</c:v>
                </c:pt>
                <c:pt idx="1622">
                  <c:v>38.380000000000003</c:v>
                </c:pt>
                <c:pt idx="1623">
                  <c:v>37.96</c:v>
                </c:pt>
                <c:pt idx="1624">
                  <c:v>38.840000000000003</c:v>
                </c:pt>
                <c:pt idx="1625">
                  <c:v>39.75</c:v>
                </c:pt>
                <c:pt idx="1626">
                  <c:v>40.46</c:v>
                </c:pt>
                <c:pt idx="1627">
                  <c:v>40.369999999999997</c:v>
                </c:pt>
                <c:pt idx="1628">
                  <c:v>38.01</c:v>
                </c:pt>
                <c:pt idx="1629">
                  <c:v>38.72</c:v>
                </c:pt>
                <c:pt idx="1630">
                  <c:v>38.49</c:v>
                </c:pt>
                <c:pt idx="1631">
                  <c:v>39.700000000000003</c:v>
                </c:pt>
                <c:pt idx="1632">
                  <c:v>39.270000000000003</c:v>
                </c:pt>
                <c:pt idx="1633">
                  <c:v>39.82</c:v>
                </c:pt>
                <c:pt idx="1634">
                  <c:v>40.65</c:v>
                </c:pt>
                <c:pt idx="1635">
                  <c:v>40.630000000000003</c:v>
                </c:pt>
                <c:pt idx="1636">
                  <c:v>40.619999999999997</c:v>
                </c:pt>
                <c:pt idx="1637">
                  <c:v>40.9</c:v>
                </c:pt>
                <c:pt idx="1638">
                  <c:v>39.619999999999997</c:v>
                </c:pt>
                <c:pt idx="1639">
                  <c:v>40.549999999999997</c:v>
                </c:pt>
                <c:pt idx="1640">
                  <c:v>40.1</c:v>
                </c:pt>
                <c:pt idx="1641">
                  <c:v>40.29</c:v>
                </c:pt>
                <c:pt idx="1642">
                  <c:v>41.2</c:v>
                </c:pt>
                <c:pt idx="1643">
                  <c:v>40.75</c:v>
                </c:pt>
                <c:pt idx="1644">
                  <c:v>40.590000000000003</c:v>
                </c:pt>
                <c:pt idx="1645">
                  <c:v>40.81</c:v>
                </c:pt>
                <c:pt idx="1646">
                  <c:v>41.96</c:v>
                </c:pt>
                <c:pt idx="1647">
                  <c:v>41.9</c:v>
                </c:pt>
                <c:pt idx="1648">
                  <c:v>41.07</c:v>
                </c:pt>
                <c:pt idx="1649">
                  <c:v>41.29</c:v>
                </c:pt>
                <c:pt idx="1650">
                  <c:v>41.6</c:v>
                </c:pt>
                <c:pt idx="1651">
                  <c:v>41.04</c:v>
                </c:pt>
                <c:pt idx="1652">
                  <c:v>41.27</c:v>
                </c:pt>
                <c:pt idx="1653">
                  <c:v>39.92</c:v>
                </c:pt>
                <c:pt idx="1654">
                  <c:v>40.270000000000003</c:v>
                </c:pt>
                <c:pt idx="1655">
                  <c:v>41.01</c:v>
                </c:pt>
                <c:pt idx="1656">
                  <c:v>41.7</c:v>
                </c:pt>
                <c:pt idx="1657">
                  <c:v>42.19</c:v>
                </c:pt>
                <c:pt idx="1658">
                  <c:v>41.95</c:v>
                </c:pt>
                <c:pt idx="1659">
                  <c:v>41.22</c:v>
                </c:pt>
                <c:pt idx="1660">
                  <c:v>41.94</c:v>
                </c:pt>
                <c:pt idx="1661">
                  <c:v>41.61</c:v>
                </c:pt>
                <c:pt idx="1662">
                  <c:v>42.67</c:v>
                </c:pt>
                <c:pt idx="1663">
                  <c:v>42.24</c:v>
                </c:pt>
                <c:pt idx="1664">
                  <c:v>42.01</c:v>
                </c:pt>
                <c:pt idx="1665">
                  <c:v>42.89</c:v>
                </c:pt>
                <c:pt idx="1666">
                  <c:v>42.89</c:v>
                </c:pt>
                <c:pt idx="1667">
                  <c:v>42.93</c:v>
                </c:pt>
                <c:pt idx="1668">
                  <c:v>42.58</c:v>
                </c:pt>
                <c:pt idx="1669">
                  <c:v>42.34</c:v>
                </c:pt>
                <c:pt idx="1670">
                  <c:v>42.62</c:v>
                </c:pt>
                <c:pt idx="1671">
                  <c:v>43.35</c:v>
                </c:pt>
                <c:pt idx="1672">
                  <c:v>43.39</c:v>
                </c:pt>
                <c:pt idx="1673">
                  <c:v>43.04</c:v>
                </c:pt>
                <c:pt idx="1674">
                  <c:v>42.97</c:v>
                </c:pt>
                <c:pt idx="1675">
                  <c:v>42.61</c:v>
                </c:pt>
                <c:pt idx="1676">
                  <c:v>42.76</c:v>
                </c:pt>
                <c:pt idx="1677">
                  <c:v>41.51</c:v>
                </c:pt>
                <c:pt idx="1678">
                  <c:v>41.37</c:v>
                </c:pt>
                <c:pt idx="1679">
                  <c:v>39.770000000000003</c:v>
                </c:pt>
                <c:pt idx="1680">
                  <c:v>36.76</c:v>
                </c:pt>
                <c:pt idx="1681">
                  <c:v>38.049999999999997</c:v>
                </c:pt>
                <c:pt idx="1682">
                  <c:v>37.299999999999997</c:v>
                </c:pt>
                <c:pt idx="1683">
                  <c:v>37.33</c:v>
                </c:pt>
                <c:pt idx="1684">
                  <c:v>37.26</c:v>
                </c:pt>
                <c:pt idx="1685">
                  <c:v>38.28</c:v>
                </c:pt>
                <c:pt idx="1686">
                  <c:v>40.159999999999997</c:v>
                </c:pt>
                <c:pt idx="1687">
                  <c:v>40.97</c:v>
                </c:pt>
                <c:pt idx="1688">
                  <c:v>41.11</c:v>
                </c:pt>
                <c:pt idx="1689">
                  <c:v>39.31</c:v>
                </c:pt>
                <c:pt idx="1690">
                  <c:v>39.6</c:v>
                </c:pt>
                <c:pt idx="1691">
                  <c:v>39.93</c:v>
                </c:pt>
                <c:pt idx="1692">
                  <c:v>40.31</c:v>
                </c:pt>
                <c:pt idx="1693">
                  <c:v>40.25</c:v>
                </c:pt>
                <c:pt idx="1694">
                  <c:v>40.6</c:v>
                </c:pt>
                <c:pt idx="1695">
                  <c:v>39.29</c:v>
                </c:pt>
                <c:pt idx="1696">
                  <c:v>40.22</c:v>
                </c:pt>
                <c:pt idx="1697">
                  <c:v>38.72</c:v>
                </c:pt>
                <c:pt idx="1698">
                  <c:v>37.049999999999997</c:v>
                </c:pt>
                <c:pt idx="1699">
                  <c:v>39.22</c:v>
                </c:pt>
                <c:pt idx="1700">
                  <c:v>40.67</c:v>
                </c:pt>
                <c:pt idx="1701">
                  <c:v>39.950000000000003</c:v>
                </c:pt>
                <c:pt idx="1702">
                  <c:v>41.19</c:v>
                </c:pt>
                <c:pt idx="1703">
                  <c:v>40.6</c:v>
                </c:pt>
                <c:pt idx="1704">
                  <c:v>39.43</c:v>
                </c:pt>
                <c:pt idx="1705">
                  <c:v>40.200000000000003</c:v>
                </c:pt>
                <c:pt idx="1706">
                  <c:v>41.04</c:v>
                </c:pt>
                <c:pt idx="1707">
                  <c:v>40.96</c:v>
                </c:pt>
                <c:pt idx="1708">
                  <c:v>40.880000000000003</c:v>
                </c:pt>
                <c:pt idx="1709">
                  <c:v>40.83</c:v>
                </c:pt>
                <c:pt idx="1710">
                  <c:v>41.46</c:v>
                </c:pt>
                <c:pt idx="1711">
                  <c:v>40.03</c:v>
                </c:pt>
                <c:pt idx="1712">
                  <c:v>40.64</c:v>
                </c:pt>
                <c:pt idx="1713">
                  <c:v>39.85</c:v>
                </c:pt>
                <c:pt idx="1714">
                  <c:v>38.56</c:v>
                </c:pt>
                <c:pt idx="1715">
                  <c:v>39.57</c:v>
                </c:pt>
                <c:pt idx="1716">
                  <c:v>37.39</c:v>
                </c:pt>
                <c:pt idx="1717">
                  <c:v>36.17</c:v>
                </c:pt>
                <c:pt idx="1718">
                  <c:v>35.79</c:v>
                </c:pt>
                <c:pt idx="1719">
                  <c:v>36.81</c:v>
                </c:pt>
                <c:pt idx="1720">
                  <c:v>37.659999999999997</c:v>
                </c:pt>
                <c:pt idx="1721">
                  <c:v>39.15</c:v>
                </c:pt>
                <c:pt idx="1722">
                  <c:v>38.79</c:v>
                </c:pt>
                <c:pt idx="1723">
                  <c:v>37.14</c:v>
                </c:pt>
                <c:pt idx="1724">
                  <c:v>40.29</c:v>
                </c:pt>
                <c:pt idx="1725">
                  <c:v>41.36</c:v>
                </c:pt>
                <c:pt idx="1726">
                  <c:v>41.45</c:v>
                </c:pt>
                <c:pt idx="1727">
                  <c:v>41.12</c:v>
                </c:pt>
                <c:pt idx="1728">
                  <c:v>40.130000000000003</c:v>
                </c:pt>
                <c:pt idx="1729">
                  <c:v>41.34</c:v>
                </c:pt>
                <c:pt idx="1730">
                  <c:v>41.43</c:v>
                </c:pt>
                <c:pt idx="1731">
                  <c:v>41.82</c:v>
                </c:pt>
                <c:pt idx="1732">
                  <c:v>41.74</c:v>
                </c:pt>
                <c:pt idx="1733">
                  <c:v>42.15</c:v>
                </c:pt>
                <c:pt idx="1734">
                  <c:v>43.06</c:v>
                </c:pt>
                <c:pt idx="1735">
                  <c:v>44.91</c:v>
                </c:pt>
                <c:pt idx="1736">
                  <c:v>45.71</c:v>
                </c:pt>
                <c:pt idx="1737">
                  <c:v>45.53</c:v>
                </c:pt>
                <c:pt idx="1738">
                  <c:v>45.34</c:v>
                </c:pt>
                <c:pt idx="1739">
                  <c:v>44.55</c:v>
                </c:pt>
                <c:pt idx="1740">
                  <c:v>45.28</c:v>
                </c:pt>
                <c:pt idx="1741">
                  <c:v>45.64</c:v>
                </c:pt>
                <c:pt idx="1742">
                  <c:v>46.26</c:v>
                </c:pt>
                <c:pt idx="1743">
                  <c:v>45.76</c:v>
                </c:pt>
                <c:pt idx="1744">
                  <c:v>45.6</c:v>
                </c:pt>
                <c:pt idx="1745">
                  <c:v>45.52</c:v>
                </c:pt>
                <c:pt idx="1746">
                  <c:v>46.78</c:v>
                </c:pt>
                <c:pt idx="1747">
                  <c:v>46.57</c:v>
                </c:pt>
                <c:pt idx="1748">
                  <c:v>46.99</c:v>
                </c:pt>
                <c:pt idx="1749">
                  <c:v>47.62</c:v>
                </c:pt>
                <c:pt idx="1750">
                  <c:v>47.82</c:v>
                </c:pt>
                <c:pt idx="1751">
                  <c:v>48.36</c:v>
                </c:pt>
                <c:pt idx="1752">
                  <c:v>49.1</c:v>
                </c:pt>
                <c:pt idx="1753">
                  <c:v>47.74</c:v>
                </c:pt>
                <c:pt idx="1754">
                  <c:v>47.02</c:v>
                </c:pt>
                <c:pt idx="1755">
                  <c:v>48.12</c:v>
                </c:pt>
                <c:pt idx="1756">
                  <c:v>48.23</c:v>
                </c:pt>
                <c:pt idx="1757">
                  <c:v>47.62</c:v>
                </c:pt>
                <c:pt idx="1758">
                  <c:v>48</c:v>
                </c:pt>
                <c:pt idx="1759">
                  <c:v>48.4</c:v>
                </c:pt>
                <c:pt idx="1760">
                  <c:v>48.52</c:v>
                </c:pt>
                <c:pt idx="1761">
                  <c:v>47.62</c:v>
                </c:pt>
                <c:pt idx="1762">
                  <c:v>49.93</c:v>
                </c:pt>
                <c:pt idx="1763">
                  <c:v>50.63</c:v>
                </c:pt>
                <c:pt idx="1764">
                  <c:v>50.83</c:v>
                </c:pt>
                <c:pt idx="1765">
                  <c:v>52.24</c:v>
                </c:pt>
                <c:pt idx="1766">
                  <c:v>52.25</c:v>
                </c:pt>
                <c:pt idx="1767">
                  <c:v>53.21</c:v>
                </c:pt>
                <c:pt idx="1768">
                  <c:v>52.91</c:v>
                </c:pt>
                <c:pt idx="1769">
                  <c:v>53.57</c:v>
                </c:pt>
                <c:pt idx="1770">
                  <c:v>52.36</c:v>
                </c:pt>
                <c:pt idx="1771">
                  <c:v>52.98</c:v>
                </c:pt>
                <c:pt idx="1772">
                  <c:v>53.24</c:v>
                </c:pt>
                <c:pt idx="1773">
                  <c:v>53.13</c:v>
                </c:pt>
                <c:pt idx="1774">
                  <c:v>52.27</c:v>
                </c:pt>
                <c:pt idx="1775">
                  <c:v>52.77</c:v>
                </c:pt>
                <c:pt idx="1776">
                  <c:v>52.61</c:v>
                </c:pt>
                <c:pt idx="1777">
                  <c:v>52.85</c:v>
                </c:pt>
                <c:pt idx="1778">
                  <c:v>52.34</c:v>
                </c:pt>
                <c:pt idx="1779">
                  <c:v>52.2</c:v>
                </c:pt>
                <c:pt idx="1780">
                  <c:v>53.55</c:v>
                </c:pt>
                <c:pt idx="1781">
                  <c:v>54.76</c:v>
                </c:pt>
                <c:pt idx="1782">
                  <c:v>55.69</c:v>
                </c:pt>
                <c:pt idx="1783">
                  <c:v>56.23</c:v>
                </c:pt>
                <c:pt idx="1784">
                  <c:v>56.85</c:v>
                </c:pt>
                <c:pt idx="1785">
                  <c:v>57.97</c:v>
                </c:pt>
                <c:pt idx="1786">
                  <c:v>58.36</c:v>
                </c:pt>
                <c:pt idx="1787">
                  <c:v>58.68</c:v>
                </c:pt>
                <c:pt idx="1788">
                  <c:v>58.24</c:v>
                </c:pt>
                <c:pt idx="1789">
                  <c:v>59.47</c:v>
                </c:pt>
                <c:pt idx="1790">
                  <c:v>60.05</c:v>
                </c:pt>
                <c:pt idx="1791">
                  <c:v>61.14</c:v>
                </c:pt>
                <c:pt idx="1792">
                  <c:v>60.52</c:v>
                </c:pt>
                <c:pt idx="1793">
                  <c:v>59.24</c:v>
                </c:pt>
                <c:pt idx="1794">
                  <c:v>61.49</c:v>
                </c:pt>
                <c:pt idx="1795">
                  <c:v>61.67</c:v>
                </c:pt>
                <c:pt idx="1796">
                  <c:v>63.22</c:v>
                </c:pt>
                <c:pt idx="1797">
                  <c:v>63.53</c:v>
                </c:pt>
                <c:pt idx="1798">
                  <c:v>61.5</c:v>
                </c:pt>
                <c:pt idx="1799">
                  <c:v>60.64</c:v>
                </c:pt>
                <c:pt idx="1800">
                  <c:v>59.75</c:v>
                </c:pt>
                <c:pt idx="1801">
                  <c:v>61.28</c:v>
                </c:pt>
                <c:pt idx="1802">
                  <c:v>63.83</c:v>
                </c:pt>
                <c:pt idx="1803">
                  <c:v>66.09</c:v>
                </c:pt>
                <c:pt idx="1804">
                  <c:v>65.05</c:v>
                </c:pt>
                <c:pt idx="1805">
                  <c:v>64.010000000000005</c:v>
                </c:pt>
                <c:pt idx="1806">
                  <c:v>64.44</c:v>
                </c:pt>
                <c:pt idx="1807">
                  <c:v>66.02</c:v>
                </c:pt>
                <c:pt idx="1808">
                  <c:v>65.61</c:v>
                </c:pt>
                <c:pt idx="1809">
                  <c:v>65.39</c:v>
                </c:pt>
                <c:pt idx="1810">
                  <c:v>64.8</c:v>
                </c:pt>
                <c:pt idx="1811">
                  <c:v>64.599999999999994</c:v>
                </c:pt>
                <c:pt idx="1812">
                  <c:v>60</c:v>
                </c:pt>
                <c:pt idx="1813">
                  <c:v>61.42</c:v>
                </c:pt>
                <c:pt idx="1814">
                  <c:v>61.55</c:v>
                </c:pt>
                <c:pt idx="1815">
                  <c:v>57.76</c:v>
                </c:pt>
                <c:pt idx="1816">
                  <c:v>61.18</c:v>
                </c:pt>
                <c:pt idx="1817">
                  <c:v>58.56</c:v>
                </c:pt>
                <c:pt idx="1818">
                  <c:v>60.97</c:v>
                </c:pt>
                <c:pt idx="1819">
                  <c:v>61.56</c:v>
                </c:pt>
                <c:pt idx="1820">
                  <c:v>60.55</c:v>
                </c:pt>
                <c:pt idx="1821">
                  <c:v>59.16</c:v>
                </c:pt>
                <c:pt idx="1822">
                  <c:v>61.45</c:v>
                </c:pt>
                <c:pt idx="1823">
                  <c:v>58.65</c:v>
                </c:pt>
                <c:pt idx="1824">
                  <c:v>59.33</c:v>
                </c:pt>
                <c:pt idx="1825">
                  <c:v>59.77</c:v>
                </c:pt>
                <c:pt idx="1826">
                  <c:v>59.6</c:v>
                </c:pt>
                <c:pt idx="1827">
                  <c:v>59.32</c:v>
                </c:pt>
                <c:pt idx="1828">
                  <c:v>59.7</c:v>
                </c:pt>
                <c:pt idx="1829">
                  <c:v>60.18</c:v>
                </c:pt>
                <c:pt idx="1830">
                  <c:v>63.15</c:v>
                </c:pt>
                <c:pt idx="1831">
                  <c:v>63.46</c:v>
                </c:pt>
                <c:pt idx="1832">
                  <c:v>63.13</c:v>
                </c:pt>
                <c:pt idx="1833">
                  <c:v>63.38</c:v>
                </c:pt>
                <c:pt idx="1834">
                  <c:v>62.44</c:v>
                </c:pt>
                <c:pt idx="1835">
                  <c:v>61.35</c:v>
                </c:pt>
                <c:pt idx="1836">
                  <c:v>61.43</c:v>
                </c:pt>
                <c:pt idx="1837">
                  <c:v>62.14</c:v>
                </c:pt>
                <c:pt idx="1838">
                  <c:v>61.91</c:v>
                </c:pt>
                <c:pt idx="1839">
                  <c:v>62.94</c:v>
                </c:pt>
                <c:pt idx="1840">
                  <c:v>63.86</c:v>
                </c:pt>
                <c:pt idx="1841">
                  <c:v>65.010000000000005</c:v>
                </c:pt>
                <c:pt idx="1842">
                  <c:v>63.58</c:v>
                </c:pt>
                <c:pt idx="1843">
                  <c:v>64.489999999999995</c:v>
                </c:pt>
                <c:pt idx="1844">
                  <c:v>65.69</c:v>
                </c:pt>
                <c:pt idx="1845">
                  <c:v>65.63</c:v>
                </c:pt>
                <c:pt idx="1846">
                  <c:v>64.709999999999994</c:v>
                </c:pt>
                <c:pt idx="1847">
                  <c:v>64.900000000000006</c:v>
                </c:pt>
                <c:pt idx="1848">
                  <c:v>64.92</c:v>
                </c:pt>
                <c:pt idx="1849">
                  <c:v>65.28</c:v>
                </c:pt>
                <c:pt idx="1850">
                  <c:v>66.08</c:v>
                </c:pt>
                <c:pt idx="1851">
                  <c:v>63.82</c:v>
                </c:pt>
                <c:pt idx="1852">
                  <c:v>65.37</c:v>
                </c:pt>
                <c:pt idx="1853">
                  <c:v>66.27</c:v>
                </c:pt>
                <c:pt idx="1854">
                  <c:v>65.489999999999995</c:v>
                </c:pt>
                <c:pt idx="1855">
                  <c:v>63.36</c:v>
                </c:pt>
                <c:pt idx="1856">
                  <c:v>62.05</c:v>
                </c:pt>
                <c:pt idx="1857">
                  <c:v>63.58</c:v>
                </c:pt>
                <c:pt idx="1858">
                  <c:v>66.05</c:v>
                </c:pt>
                <c:pt idx="1859">
                  <c:v>66.069999999999993</c:v>
                </c:pt>
                <c:pt idx="1860">
                  <c:v>66.209999999999994</c:v>
                </c:pt>
                <c:pt idx="1861">
                  <c:v>66.849999999999994</c:v>
                </c:pt>
                <c:pt idx="1862">
                  <c:v>66.319999999999993</c:v>
                </c:pt>
                <c:pt idx="1863">
                  <c:v>67.72</c:v>
                </c:pt>
                <c:pt idx="1864">
                  <c:v>68.83</c:v>
                </c:pt>
                <c:pt idx="1865">
                  <c:v>68.81</c:v>
                </c:pt>
                <c:pt idx="1866">
                  <c:v>69.62</c:v>
                </c:pt>
                <c:pt idx="1867">
                  <c:v>69.23</c:v>
                </c:pt>
                <c:pt idx="1868">
                  <c:v>70.05</c:v>
                </c:pt>
                <c:pt idx="1869">
                  <c:v>69.959999999999994</c:v>
                </c:pt>
                <c:pt idx="1870">
                  <c:v>70.290000000000006</c:v>
                </c:pt>
                <c:pt idx="1871">
                  <c:v>70.91</c:v>
                </c:pt>
                <c:pt idx="1872">
                  <c:v>70.88</c:v>
                </c:pt>
                <c:pt idx="1873">
                  <c:v>72.12</c:v>
                </c:pt>
                <c:pt idx="1874">
                  <c:v>72.150000000000006</c:v>
                </c:pt>
                <c:pt idx="1875">
                  <c:v>71.040000000000006</c:v>
                </c:pt>
                <c:pt idx="1876">
                  <c:v>71.64</c:v>
                </c:pt>
                <c:pt idx="1877">
                  <c:v>73.66</c:v>
                </c:pt>
                <c:pt idx="1878">
                  <c:v>73.06</c:v>
                </c:pt>
                <c:pt idx="1879">
                  <c:v>73.08</c:v>
                </c:pt>
                <c:pt idx="1880">
                  <c:v>73.3</c:v>
                </c:pt>
                <c:pt idx="1881">
                  <c:v>74.05</c:v>
                </c:pt>
                <c:pt idx="1882">
                  <c:v>72.91</c:v>
                </c:pt>
                <c:pt idx="1883">
                  <c:v>72.98</c:v>
                </c:pt>
                <c:pt idx="1884">
                  <c:v>73.47</c:v>
                </c:pt>
                <c:pt idx="1885">
                  <c:v>75.23</c:v>
                </c:pt>
                <c:pt idx="1886">
                  <c:v>75.16</c:v>
                </c:pt>
                <c:pt idx="1887">
                  <c:v>73.37</c:v>
                </c:pt>
                <c:pt idx="1888">
                  <c:v>72.2</c:v>
                </c:pt>
                <c:pt idx="1889">
                  <c:v>72.94</c:v>
                </c:pt>
                <c:pt idx="1890">
                  <c:v>74.56</c:v>
                </c:pt>
                <c:pt idx="1891">
                  <c:v>74.099999999999994</c:v>
                </c:pt>
                <c:pt idx="1892">
                  <c:v>75.25</c:v>
                </c:pt>
                <c:pt idx="1893">
                  <c:v>73.13</c:v>
                </c:pt>
                <c:pt idx="1894">
                  <c:v>71.650000000000006</c:v>
                </c:pt>
                <c:pt idx="1895">
                  <c:v>71.81</c:v>
                </c:pt>
                <c:pt idx="1896">
                  <c:v>66.42</c:v>
                </c:pt>
                <c:pt idx="1897">
                  <c:v>67.42</c:v>
                </c:pt>
                <c:pt idx="1898">
                  <c:v>70.3</c:v>
                </c:pt>
                <c:pt idx="1899">
                  <c:v>71.91</c:v>
                </c:pt>
                <c:pt idx="1900">
                  <c:v>72.069999999999993</c:v>
                </c:pt>
                <c:pt idx="1901">
                  <c:v>71.91</c:v>
                </c:pt>
                <c:pt idx="1902">
                  <c:v>71.650000000000006</c:v>
                </c:pt>
                <c:pt idx="1903">
                  <c:v>72.39</c:v>
                </c:pt>
                <c:pt idx="1904">
                  <c:v>73.62</c:v>
                </c:pt>
                <c:pt idx="1905">
                  <c:v>73.95</c:v>
                </c:pt>
                <c:pt idx="1906">
                  <c:v>71.260000000000005</c:v>
                </c:pt>
                <c:pt idx="1907">
                  <c:v>70.56</c:v>
                </c:pt>
                <c:pt idx="1908">
                  <c:v>68.150000000000006</c:v>
                </c:pt>
                <c:pt idx="1909">
                  <c:v>69.09</c:v>
                </c:pt>
                <c:pt idx="1910">
                  <c:v>68.28</c:v>
                </c:pt>
                <c:pt idx="1911">
                  <c:v>66.48</c:v>
                </c:pt>
                <c:pt idx="1912">
                  <c:v>68.290000000000006</c:v>
                </c:pt>
                <c:pt idx="1913">
                  <c:v>69.25</c:v>
                </c:pt>
                <c:pt idx="1914">
                  <c:v>69.09</c:v>
                </c:pt>
                <c:pt idx="1915">
                  <c:v>68.44</c:v>
                </c:pt>
                <c:pt idx="1916">
                  <c:v>67.290000000000006</c:v>
                </c:pt>
                <c:pt idx="1917">
                  <c:v>66.59</c:v>
                </c:pt>
                <c:pt idx="1918">
                  <c:v>65.459999999999994</c:v>
                </c:pt>
                <c:pt idx="1919">
                  <c:v>63.69</c:v>
                </c:pt>
                <c:pt idx="1920">
                  <c:v>62.32</c:v>
                </c:pt>
                <c:pt idx="1921">
                  <c:v>65.64</c:v>
                </c:pt>
                <c:pt idx="1922">
                  <c:v>67.540000000000006</c:v>
                </c:pt>
                <c:pt idx="1923">
                  <c:v>68.36</c:v>
                </c:pt>
                <c:pt idx="1924">
                  <c:v>67.42</c:v>
                </c:pt>
                <c:pt idx="1925">
                  <c:v>68.739999999999995</c:v>
                </c:pt>
                <c:pt idx="1926">
                  <c:v>69.209999999999994</c:v>
                </c:pt>
                <c:pt idx="1927">
                  <c:v>68.5</c:v>
                </c:pt>
                <c:pt idx="1928">
                  <c:v>68.59</c:v>
                </c:pt>
                <c:pt idx="1929">
                  <c:v>69.989999999999995</c:v>
                </c:pt>
                <c:pt idx="1930">
                  <c:v>69.290000000000006</c:v>
                </c:pt>
                <c:pt idx="1931">
                  <c:v>68.349999999999994</c:v>
                </c:pt>
                <c:pt idx="1932">
                  <c:v>69.3</c:v>
                </c:pt>
                <c:pt idx="1933">
                  <c:v>68.14</c:v>
                </c:pt>
                <c:pt idx="1934">
                  <c:v>69.72</c:v>
                </c:pt>
                <c:pt idx="1935">
                  <c:v>70.45</c:v>
                </c:pt>
                <c:pt idx="1936">
                  <c:v>70.459999999999994</c:v>
                </c:pt>
                <c:pt idx="1937">
                  <c:v>72.61</c:v>
                </c:pt>
                <c:pt idx="1938">
                  <c:v>72.61</c:v>
                </c:pt>
                <c:pt idx="1939">
                  <c:v>71.97</c:v>
                </c:pt>
                <c:pt idx="1940">
                  <c:v>70.290000000000006</c:v>
                </c:pt>
                <c:pt idx="1941">
                  <c:v>70.56</c:v>
                </c:pt>
                <c:pt idx="1942">
                  <c:v>72.23</c:v>
                </c:pt>
                <c:pt idx="1943">
                  <c:v>73.3</c:v>
                </c:pt>
                <c:pt idx="1944">
                  <c:v>73.98</c:v>
                </c:pt>
                <c:pt idx="1945">
                  <c:v>75.45</c:v>
                </c:pt>
                <c:pt idx="1946">
                  <c:v>75.290000000000006</c:v>
                </c:pt>
                <c:pt idx="1947">
                  <c:v>74.83</c:v>
                </c:pt>
                <c:pt idx="1948">
                  <c:v>75.03</c:v>
                </c:pt>
                <c:pt idx="1949">
                  <c:v>75.88</c:v>
                </c:pt>
                <c:pt idx="1950">
                  <c:v>77.62</c:v>
                </c:pt>
                <c:pt idx="1951">
                  <c:v>78.930000000000007</c:v>
                </c:pt>
                <c:pt idx="1952">
                  <c:v>77.430000000000007</c:v>
                </c:pt>
                <c:pt idx="1953">
                  <c:v>78.3</c:v>
                </c:pt>
                <c:pt idx="1954">
                  <c:v>79.349999999999994</c:v>
                </c:pt>
                <c:pt idx="1955">
                  <c:v>80.52</c:v>
                </c:pt>
                <c:pt idx="1956">
                  <c:v>80.64</c:v>
                </c:pt>
                <c:pt idx="1957">
                  <c:v>80.44</c:v>
                </c:pt>
                <c:pt idx="1958">
                  <c:v>81.31</c:v>
                </c:pt>
                <c:pt idx="1959">
                  <c:v>82.28</c:v>
                </c:pt>
                <c:pt idx="1960">
                  <c:v>82.44</c:v>
                </c:pt>
                <c:pt idx="1961">
                  <c:v>82.96</c:v>
                </c:pt>
                <c:pt idx="1962">
                  <c:v>83.87</c:v>
                </c:pt>
                <c:pt idx="1963">
                  <c:v>82.5</c:v>
                </c:pt>
                <c:pt idx="1964">
                  <c:v>83.76</c:v>
                </c:pt>
                <c:pt idx="1965">
                  <c:v>83.76</c:v>
                </c:pt>
                <c:pt idx="1966">
                  <c:v>84.65</c:v>
                </c:pt>
                <c:pt idx="1967">
                  <c:v>82.66</c:v>
                </c:pt>
                <c:pt idx="1968">
                  <c:v>82.81</c:v>
                </c:pt>
                <c:pt idx="1969">
                  <c:v>83.57</c:v>
                </c:pt>
                <c:pt idx="1970">
                  <c:v>84.05</c:v>
                </c:pt>
                <c:pt idx="1971">
                  <c:v>83.91</c:v>
                </c:pt>
                <c:pt idx="1972">
                  <c:v>80.86</c:v>
                </c:pt>
                <c:pt idx="1973">
                  <c:v>78.81</c:v>
                </c:pt>
                <c:pt idx="1974">
                  <c:v>81.27</c:v>
                </c:pt>
                <c:pt idx="1975">
                  <c:v>81.93</c:v>
                </c:pt>
                <c:pt idx="1976">
                  <c:v>84.15</c:v>
                </c:pt>
                <c:pt idx="1977">
                  <c:v>81.34</c:v>
                </c:pt>
                <c:pt idx="1978">
                  <c:v>81.59</c:v>
                </c:pt>
                <c:pt idx="1979">
                  <c:v>80.790000000000006</c:v>
                </c:pt>
                <c:pt idx="1980">
                  <c:v>80.88</c:v>
                </c:pt>
                <c:pt idx="1981">
                  <c:v>80.760000000000005</c:v>
                </c:pt>
                <c:pt idx="1982">
                  <c:v>78.36</c:v>
                </c:pt>
                <c:pt idx="1983">
                  <c:v>79.010000000000005</c:v>
                </c:pt>
                <c:pt idx="1984">
                  <c:v>76.099999999999994</c:v>
                </c:pt>
                <c:pt idx="1985">
                  <c:v>76.75</c:v>
                </c:pt>
                <c:pt idx="1986">
                  <c:v>78.5</c:v>
                </c:pt>
                <c:pt idx="1987">
                  <c:v>78.39</c:v>
                </c:pt>
                <c:pt idx="1988">
                  <c:v>68.150000000000006</c:v>
                </c:pt>
                <c:pt idx="1989">
                  <c:v>69.95</c:v>
                </c:pt>
                <c:pt idx="1990">
                  <c:v>66.180000000000007</c:v>
                </c:pt>
                <c:pt idx="1991">
                  <c:v>65.569999999999993</c:v>
                </c:pt>
                <c:pt idx="1992">
                  <c:v>66.5</c:v>
                </c:pt>
                <c:pt idx="1993">
                  <c:v>66.260000000000005</c:v>
                </c:pt>
                <c:pt idx="1994">
                  <c:v>69.489999999999995</c:v>
                </c:pt>
                <c:pt idx="1995">
                  <c:v>72.05</c:v>
                </c:pt>
                <c:pt idx="1996">
                  <c:v>72.36</c:v>
                </c:pt>
                <c:pt idx="1997">
                  <c:v>70.94</c:v>
                </c:pt>
                <c:pt idx="1998">
                  <c:v>71.67</c:v>
                </c:pt>
                <c:pt idx="1999">
                  <c:v>71.290000000000006</c:v>
                </c:pt>
                <c:pt idx="2000">
                  <c:v>70.73</c:v>
                </c:pt>
                <c:pt idx="2001">
                  <c:v>70.87</c:v>
                </c:pt>
                <c:pt idx="2002">
                  <c:v>72.38</c:v>
                </c:pt>
                <c:pt idx="2003">
                  <c:v>70.86</c:v>
                </c:pt>
                <c:pt idx="2004">
                  <c:v>68.23</c:v>
                </c:pt>
                <c:pt idx="2005">
                  <c:v>71.12</c:v>
                </c:pt>
                <c:pt idx="2006">
                  <c:v>72.760000000000005</c:v>
                </c:pt>
                <c:pt idx="2007">
                  <c:v>73.790000000000006</c:v>
                </c:pt>
                <c:pt idx="2008">
                  <c:v>75.569999999999993</c:v>
                </c:pt>
                <c:pt idx="2009">
                  <c:v>75.98</c:v>
                </c:pt>
                <c:pt idx="2010">
                  <c:v>76.56</c:v>
                </c:pt>
                <c:pt idx="2011">
                  <c:v>76.989999999999995</c:v>
                </c:pt>
                <c:pt idx="2012">
                  <c:v>75.209999999999994</c:v>
                </c:pt>
                <c:pt idx="2013">
                  <c:v>76.08</c:v>
                </c:pt>
                <c:pt idx="2014">
                  <c:v>76.989999999999995</c:v>
                </c:pt>
                <c:pt idx="2015">
                  <c:v>77.849999999999994</c:v>
                </c:pt>
                <c:pt idx="2016">
                  <c:v>79.459999999999994</c:v>
                </c:pt>
                <c:pt idx="2017">
                  <c:v>78.900000000000006</c:v>
                </c:pt>
                <c:pt idx="2018">
                  <c:v>78.23</c:v>
                </c:pt>
                <c:pt idx="2019">
                  <c:v>81.22</c:v>
                </c:pt>
                <c:pt idx="2020">
                  <c:v>82.64</c:v>
                </c:pt>
                <c:pt idx="2021">
                  <c:v>82.12</c:v>
                </c:pt>
                <c:pt idx="2022">
                  <c:v>83.82</c:v>
                </c:pt>
                <c:pt idx="2023">
                  <c:v>85.43</c:v>
                </c:pt>
                <c:pt idx="2024">
                  <c:v>86.96</c:v>
                </c:pt>
                <c:pt idx="2025">
                  <c:v>86.9</c:v>
                </c:pt>
                <c:pt idx="2026">
                  <c:v>85.14</c:v>
                </c:pt>
                <c:pt idx="2027">
                  <c:v>83.31</c:v>
                </c:pt>
                <c:pt idx="2028">
                  <c:v>85.6</c:v>
                </c:pt>
                <c:pt idx="2029">
                  <c:v>87.35</c:v>
                </c:pt>
                <c:pt idx="2030">
                  <c:v>86.61</c:v>
                </c:pt>
                <c:pt idx="2031">
                  <c:v>86.82</c:v>
                </c:pt>
                <c:pt idx="2032">
                  <c:v>88.15</c:v>
                </c:pt>
                <c:pt idx="2033">
                  <c:v>88.2</c:v>
                </c:pt>
                <c:pt idx="2034">
                  <c:v>88.26</c:v>
                </c:pt>
                <c:pt idx="2035">
                  <c:v>90.27</c:v>
                </c:pt>
                <c:pt idx="2036">
                  <c:v>92.31</c:v>
                </c:pt>
                <c:pt idx="2037">
                  <c:v>91.32</c:v>
                </c:pt>
                <c:pt idx="2038">
                  <c:v>89.36</c:v>
                </c:pt>
                <c:pt idx="2039">
                  <c:v>89.66</c:v>
                </c:pt>
                <c:pt idx="2040">
                  <c:v>89.88</c:v>
                </c:pt>
                <c:pt idx="2041">
                  <c:v>93.1</c:v>
                </c:pt>
                <c:pt idx="2042">
                  <c:v>95.46</c:v>
                </c:pt>
                <c:pt idx="2043">
                  <c:v>92.07</c:v>
                </c:pt>
                <c:pt idx="2044">
                  <c:v>93.66</c:v>
                </c:pt>
                <c:pt idx="2045">
                  <c:v>91.76</c:v>
                </c:pt>
                <c:pt idx="2046">
                  <c:v>91.07</c:v>
                </c:pt>
                <c:pt idx="2047">
                  <c:v>92.35</c:v>
                </c:pt>
                <c:pt idx="2048">
                  <c:v>92.1</c:v>
                </c:pt>
                <c:pt idx="2049">
                  <c:v>92.81</c:v>
                </c:pt>
                <c:pt idx="2050">
                  <c:v>91.59</c:v>
                </c:pt>
                <c:pt idx="2051">
                  <c:v>95.72</c:v>
                </c:pt>
                <c:pt idx="2052">
                  <c:v>103.41</c:v>
                </c:pt>
                <c:pt idx="2053">
                  <c:v>110.6</c:v>
                </c:pt>
                <c:pt idx="2054">
                  <c:v>107.67</c:v>
                </c:pt>
                <c:pt idx="2055">
                  <c:v>115.68</c:v>
                </c:pt>
                <c:pt idx="2056">
                  <c:v>119.4</c:v>
                </c:pt>
                <c:pt idx="2057">
                  <c:v>123.7</c:v>
                </c:pt>
                <c:pt idx="2058">
                  <c:v>108.7</c:v>
                </c:pt>
                <c:pt idx="2059">
                  <c:v>106.02</c:v>
                </c:pt>
                <c:pt idx="2060">
                  <c:v>109.33</c:v>
                </c:pt>
                <c:pt idx="2061">
                  <c:v>103.01</c:v>
                </c:pt>
                <c:pt idx="2062">
                  <c:v>96.44</c:v>
                </c:pt>
                <c:pt idx="2063">
                  <c:v>95.04</c:v>
                </c:pt>
                <c:pt idx="2064">
                  <c:v>102.98</c:v>
                </c:pt>
                <c:pt idx="2065">
                  <c:v>104.7</c:v>
                </c:pt>
                <c:pt idx="2066">
                  <c:v>112.12</c:v>
                </c:pt>
                <c:pt idx="2067">
                  <c:v>111.76</c:v>
                </c:pt>
                <c:pt idx="2068">
                  <c:v>114.93</c:v>
                </c:pt>
                <c:pt idx="2069">
                  <c:v>112.34</c:v>
                </c:pt>
                <c:pt idx="2070">
                  <c:v>113.9</c:v>
                </c:pt>
                <c:pt idx="2071">
                  <c:v>105.96</c:v>
                </c:pt>
                <c:pt idx="2072">
                  <c:v>104.24</c:v>
                </c:pt>
                <c:pt idx="2073">
                  <c:v>107.82</c:v>
                </c:pt>
                <c:pt idx="2074">
                  <c:v>100.28</c:v>
                </c:pt>
                <c:pt idx="2075">
                  <c:v>99.27</c:v>
                </c:pt>
                <c:pt idx="2076">
                  <c:v>103.28</c:v>
                </c:pt>
                <c:pt idx="2077">
                  <c:v>101.96</c:v>
                </c:pt>
                <c:pt idx="2078">
                  <c:v>96.23</c:v>
                </c:pt>
                <c:pt idx="2079">
                  <c:v>96.03</c:v>
                </c:pt>
                <c:pt idx="2080">
                  <c:v>98.26</c:v>
                </c:pt>
                <c:pt idx="2081">
                  <c:v>94.29</c:v>
                </c:pt>
                <c:pt idx="2082">
                  <c:v>100.6</c:v>
                </c:pt>
                <c:pt idx="2083">
                  <c:v>104.25</c:v>
                </c:pt>
                <c:pt idx="2084">
                  <c:v>106.95</c:v>
                </c:pt>
                <c:pt idx="2085">
                  <c:v>108.21</c:v>
                </c:pt>
                <c:pt idx="2086">
                  <c:v>102.56</c:v>
                </c:pt>
                <c:pt idx="2087">
                  <c:v>102.75</c:v>
                </c:pt>
                <c:pt idx="2088">
                  <c:v>103.79</c:v>
                </c:pt>
                <c:pt idx="2089">
                  <c:v>102.07</c:v>
                </c:pt>
                <c:pt idx="2090">
                  <c:v>98.54</c:v>
                </c:pt>
                <c:pt idx="2091">
                  <c:v>101.7</c:v>
                </c:pt>
                <c:pt idx="2092">
                  <c:v>102.02</c:v>
                </c:pt>
                <c:pt idx="2093">
                  <c:v>105.36</c:v>
                </c:pt>
                <c:pt idx="2094">
                  <c:v>104.69</c:v>
                </c:pt>
                <c:pt idx="2095">
                  <c:v>105.17</c:v>
                </c:pt>
                <c:pt idx="2096">
                  <c:v>102.41</c:v>
                </c:pt>
                <c:pt idx="2097">
                  <c:v>107.81</c:v>
                </c:pt>
                <c:pt idx="2098">
                  <c:v>108.26</c:v>
                </c:pt>
                <c:pt idx="2099">
                  <c:v>109.77</c:v>
                </c:pt>
                <c:pt idx="2100">
                  <c:v>103.09</c:v>
                </c:pt>
                <c:pt idx="2101">
                  <c:v>99.76</c:v>
                </c:pt>
                <c:pt idx="2102">
                  <c:v>105.71</c:v>
                </c:pt>
                <c:pt idx="2103">
                  <c:v>106.13</c:v>
                </c:pt>
                <c:pt idx="2104">
                  <c:v>110.49</c:v>
                </c:pt>
                <c:pt idx="2105">
                  <c:v>114.2</c:v>
                </c:pt>
                <c:pt idx="2106">
                  <c:v>112.4</c:v>
                </c:pt>
                <c:pt idx="2107">
                  <c:v>109.59</c:v>
                </c:pt>
                <c:pt idx="2108">
                  <c:v>112.21</c:v>
                </c:pt>
                <c:pt idx="2109">
                  <c:v>113.23</c:v>
                </c:pt>
                <c:pt idx="2110">
                  <c:v>110.29</c:v>
                </c:pt>
                <c:pt idx="2111">
                  <c:v>109.77</c:v>
                </c:pt>
                <c:pt idx="2112">
                  <c:v>110.33</c:v>
                </c:pt>
                <c:pt idx="2113">
                  <c:v>114.09</c:v>
                </c:pt>
                <c:pt idx="2114">
                  <c:v>115.07</c:v>
                </c:pt>
                <c:pt idx="2115">
                  <c:v>114.67</c:v>
                </c:pt>
                <c:pt idx="2116">
                  <c:v>115.26</c:v>
                </c:pt>
                <c:pt idx="2117">
                  <c:v>116.87</c:v>
                </c:pt>
                <c:pt idx="2118">
                  <c:v>118.87</c:v>
                </c:pt>
                <c:pt idx="2119">
                  <c:v>118.5</c:v>
                </c:pt>
                <c:pt idx="2120">
                  <c:v>119.41</c:v>
                </c:pt>
                <c:pt idx="2121">
                  <c:v>122.11</c:v>
                </c:pt>
                <c:pt idx="2122">
                  <c:v>121.51</c:v>
                </c:pt>
                <c:pt idx="2123">
                  <c:v>120.67</c:v>
                </c:pt>
                <c:pt idx="2124">
                  <c:v>120.93</c:v>
                </c:pt>
                <c:pt idx="2125">
                  <c:v>118.93</c:v>
                </c:pt>
                <c:pt idx="2126">
                  <c:v>115.31</c:v>
                </c:pt>
                <c:pt idx="2127">
                  <c:v>117.59</c:v>
                </c:pt>
                <c:pt idx="2128">
                  <c:v>109.56</c:v>
                </c:pt>
                <c:pt idx="2129">
                  <c:v>110.65</c:v>
                </c:pt>
                <c:pt idx="2130">
                  <c:v>106.19</c:v>
                </c:pt>
                <c:pt idx="2131">
                  <c:v>104.27</c:v>
                </c:pt>
                <c:pt idx="2132">
                  <c:v>107.62</c:v>
                </c:pt>
                <c:pt idx="2133">
                  <c:v>109.57</c:v>
                </c:pt>
                <c:pt idx="2134">
                  <c:v>111.76</c:v>
                </c:pt>
                <c:pt idx="2135">
                  <c:v>109.78</c:v>
                </c:pt>
                <c:pt idx="2136">
                  <c:v>105.76</c:v>
                </c:pt>
                <c:pt idx="2137">
                  <c:v>108.43</c:v>
                </c:pt>
                <c:pt idx="2138">
                  <c:v>99.5</c:v>
                </c:pt>
                <c:pt idx="2139">
                  <c:v>98.53</c:v>
                </c:pt>
                <c:pt idx="2140">
                  <c:v>102.73</c:v>
                </c:pt>
                <c:pt idx="2141">
                  <c:v>104.79</c:v>
                </c:pt>
                <c:pt idx="2142">
                  <c:v>104.09</c:v>
                </c:pt>
                <c:pt idx="2143">
                  <c:v>95.84</c:v>
                </c:pt>
                <c:pt idx="2144">
                  <c:v>96.3</c:v>
                </c:pt>
                <c:pt idx="2145">
                  <c:v>95.78</c:v>
                </c:pt>
                <c:pt idx="2146">
                  <c:v>97.59</c:v>
                </c:pt>
                <c:pt idx="2147">
                  <c:v>102.6</c:v>
                </c:pt>
                <c:pt idx="2148">
                  <c:v>104.22</c:v>
                </c:pt>
                <c:pt idx="2149">
                  <c:v>102.26</c:v>
                </c:pt>
                <c:pt idx="2150">
                  <c:v>96.35</c:v>
                </c:pt>
                <c:pt idx="2151">
                  <c:v>94.7</c:v>
                </c:pt>
                <c:pt idx="2152">
                  <c:v>96.7</c:v>
                </c:pt>
                <c:pt idx="2153">
                  <c:v>94.98</c:v>
                </c:pt>
                <c:pt idx="2154">
                  <c:v>97.26</c:v>
                </c:pt>
                <c:pt idx="2155">
                  <c:v>96.42</c:v>
                </c:pt>
                <c:pt idx="2156">
                  <c:v>98.62</c:v>
                </c:pt>
                <c:pt idx="2157">
                  <c:v>93.89</c:v>
                </c:pt>
                <c:pt idx="2158">
                  <c:v>94.42</c:v>
                </c:pt>
                <c:pt idx="2159">
                  <c:v>90.66</c:v>
                </c:pt>
                <c:pt idx="2160">
                  <c:v>88.54</c:v>
                </c:pt>
                <c:pt idx="2161">
                  <c:v>89.01</c:v>
                </c:pt>
                <c:pt idx="2162">
                  <c:v>90.76</c:v>
                </c:pt>
                <c:pt idx="2163">
                  <c:v>90.5</c:v>
                </c:pt>
                <c:pt idx="2164">
                  <c:v>91.93</c:v>
                </c:pt>
                <c:pt idx="2165">
                  <c:v>94.34</c:v>
                </c:pt>
                <c:pt idx="2166">
                  <c:v>92.09</c:v>
                </c:pt>
                <c:pt idx="2167">
                  <c:v>89.41</c:v>
                </c:pt>
                <c:pt idx="2168">
                  <c:v>86.53</c:v>
                </c:pt>
                <c:pt idx="2169">
                  <c:v>88.11</c:v>
                </c:pt>
                <c:pt idx="2170">
                  <c:v>90.5</c:v>
                </c:pt>
                <c:pt idx="2171">
                  <c:v>90.77</c:v>
                </c:pt>
                <c:pt idx="2172">
                  <c:v>90.23</c:v>
                </c:pt>
                <c:pt idx="2173">
                  <c:v>93.74</c:v>
                </c:pt>
                <c:pt idx="2174">
                  <c:v>94.89</c:v>
                </c:pt>
                <c:pt idx="2175">
                  <c:v>92.52</c:v>
                </c:pt>
                <c:pt idx="2176">
                  <c:v>93.06</c:v>
                </c:pt>
                <c:pt idx="2177">
                  <c:v>97.01</c:v>
                </c:pt>
                <c:pt idx="2178">
                  <c:v>91.64</c:v>
                </c:pt>
                <c:pt idx="2179">
                  <c:v>89.55</c:v>
                </c:pt>
                <c:pt idx="2180">
                  <c:v>86.61</c:v>
                </c:pt>
                <c:pt idx="2181">
                  <c:v>86.87</c:v>
                </c:pt>
                <c:pt idx="2182">
                  <c:v>86.88</c:v>
                </c:pt>
                <c:pt idx="2183">
                  <c:v>81.94</c:v>
                </c:pt>
                <c:pt idx="2184">
                  <c:v>83.54</c:v>
                </c:pt>
                <c:pt idx="2185">
                  <c:v>86.79</c:v>
                </c:pt>
                <c:pt idx="2186">
                  <c:v>87.78</c:v>
                </c:pt>
                <c:pt idx="2187">
                  <c:v>87.31</c:v>
                </c:pt>
                <c:pt idx="2188">
                  <c:v>88.48</c:v>
                </c:pt>
                <c:pt idx="2189">
                  <c:v>85.1</c:v>
                </c:pt>
                <c:pt idx="2190">
                  <c:v>85.11</c:v>
                </c:pt>
                <c:pt idx="2191">
                  <c:v>85.73</c:v>
                </c:pt>
                <c:pt idx="2192">
                  <c:v>84.45</c:v>
                </c:pt>
                <c:pt idx="2193">
                  <c:v>82.94</c:v>
                </c:pt>
                <c:pt idx="2194">
                  <c:v>83.49</c:v>
                </c:pt>
                <c:pt idx="2195">
                  <c:v>78.739999999999995</c:v>
                </c:pt>
                <c:pt idx="2196">
                  <c:v>76.709999999999994</c:v>
                </c:pt>
                <c:pt idx="2197">
                  <c:v>78.5</c:v>
                </c:pt>
                <c:pt idx="2198">
                  <c:v>82.15</c:v>
                </c:pt>
                <c:pt idx="2199">
                  <c:v>81.23</c:v>
                </c:pt>
                <c:pt idx="2200">
                  <c:v>79.489999999999995</c:v>
                </c:pt>
                <c:pt idx="2201">
                  <c:v>83.63</c:v>
                </c:pt>
                <c:pt idx="2202">
                  <c:v>86.52</c:v>
                </c:pt>
                <c:pt idx="2203">
                  <c:v>87.76</c:v>
                </c:pt>
                <c:pt idx="2204">
                  <c:v>88.45</c:v>
                </c:pt>
                <c:pt idx="2205">
                  <c:v>92.64</c:v>
                </c:pt>
                <c:pt idx="2206">
                  <c:v>91.13</c:v>
                </c:pt>
                <c:pt idx="2207">
                  <c:v>89.35</c:v>
                </c:pt>
                <c:pt idx="2208">
                  <c:v>87.27</c:v>
                </c:pt>
                <c:pt idx="2209">
                  <c:v>89.11</c:v>
                </c:pt>
                <c:pt idx="2210">
                  <c:v>85.61</c:v>
                </c:pt>
                <c:pt idx="2211">
                  <c:v>85.46</c:v>
                </c:pt>
                <c:pt idx="2212">
                  <c:v>82.82</c:v>
                </c:pt>
                <c:pt idx="2213">
                  <c:v>85.55</c:v>
                </c:pt>
                <c:pt idx="2214">
                  <c:v>85.98</c:v>
                </c:pt>
                <c:pt idx="2215">
                  <c:v>85.05</c:v>
                </c:pt>
                <c:pt idx="2216">
                  <c:v>84.58</c:v>
                </c:pt>
                <c:pt idx="2217">
                  <c:v>85.32</c:v>
                </c:pt>
                <c:pt idx="2218">
                  <c:v>87.91</c:v>
                </c:pt>
                <c:pt idx="2219">
                  <c:v>89.08</c:v>
                </c:pt>
                <c:pt idx="2220">
                  <c:v>87.9</c:v>
                </c:pt>
                <c:pt idx="2221">
                  <c:v>86.53</c:v>
                </c:pt>
                <c:pt idx="2222">
                  <c:v>88.37</c:v>
                </c:pt>
                <c:pt idx="2223">
                  <c:v>90</c:v>
                </c:pt>
                <c:pt idx="2224">
                  <c:v>88.17</c:v>
                </c:pt>
                <c:pt idx="2225">
                  <c:v>92.61</c:v>
                </c:pt>
                <c:pt idx="2226">
                  <c:v>91.79</c:v>
                </c:pt>
                <c:pt idx="2227">
                  <c:v>88.91</c:v>
                </c:pt>
                <c:pt idx="2228">
                  <c:v>85.83</c:v>
                </c:pt>
                <c:pt idx="2229">
                  <c:v>86.47</c:v>
                </c:pt>
                <c:pt idx="2230">
                  <c:v>88.96</c:v>
                </c:pt>
                <c:pt idx="2231">
                  <c:v>85.87</c:v>
                </c:pt>
                <c:pt idx="2232">
                  <c:v>86.92</c:v>
                </c:pt>
                <c:pt idx="2233">
                  <c:v>85.59</c:v>
                </c:pt>
                <c:pt idx="2234">
                  <c:v>81.64</c:v>
                </c:pt>
                <c:pt idx="2235">
                  <c:v>80.08</c:v>
                </c:pt>
                <c:pt idx="2236">
                  <c:v>79.73</c:v>
                </c:pt>
                <c:pt idx="2237">
                  <c:v>80.95</c:v>
                </c:pt>
                <c:pt idx="2238">
                  <c:v>77.94</c:v>
                </c:pt>
                <c:pt idx="2239">
                  <c:v>76.28</c:v>
                </c:pt>
                <c:pt idx="2240">
                  <c:v>77.239999999999995</c:v>
                </c:pt>
                <c:pt idx="2241">
                  <c:v>78.2</c:v>
                </c:pt>
                <c:pt idx="2242">
                  <c:v>80.55</c:v>
                </c:pt>
                <c:pt idx="2243">
                  <c:v>81.22</c:v>
                </c:pt>
                <c:pt idx="2244">
                  <c:v>79.98</c:v>
                </c:pt>
                <c:pt idx="2245">
                  <c:v>76.930000000000007</c:v>
                </c:pt>
                <c:pt idx="2246">
                  <c:v>74.25</c:v>
                </c:pt>
                <c:pt idx="2247">
                  <c:v>72.010000000000005</c:v>
                </c:pt>
                <c:pt idx="2248">
                  <c:v>71.459999999999994</c:v>
                </c:pt>
                <c:pt idx="2249">
                  <c:v>71.02</c:v>
                </c:pt>
                <c:pt idx="2250">
                  <c:v>73.17</c:v>
                </c:pt>
                <c:pt idx="2251">
                  <c:v>75.39</c:v>
                </c:pt>
                <c:pt idx="2252">
                  <c:v>77.28</c:v>
                </c:pt>
                <c:pt idx="2253">
                  <c:v>76.11</c:v>
                </c:pt>
                <c:pt idx="2254">
                  <c:v>74.290000000000006</c:v>
                </c:pt>
                <c:pt idx="2255">
                  <c:v>75.19</c:v>
                </c:pt>
                <c:pt idx="2256">
                  <c:v>76.09</c:v>
                </c:pt>
                <c:pt idx="2257">
                  <c:v>78.290000000000006</c:v>
                </c:pt>
                <c:pt idx="2258">
                  <c:v>77.489999999999995</c:v>
                </c:pt>
                <c:pt idx="2259">
                  <c:v>79.56</c:v>
                </c:pt>
                <c:pt idx="2260">
                  <c:v>79.53</c:v>
                </c:pt>
                <c:pt idx="2261">
                  <c:v>78.959999999999994</c:v>
                </c:pt>
                <c:pt idx="2262">
                  <c:v>78.400000000000006</c:v>
                </c:pt>
                <c:pt idx="2263">
                  <c:v>80.260000000000005</c:v>
                </c:pt>
                <c:pt idx="2264">
                  <c:v>76.930000000000007</c:v>
                </c:pt>
                <c:pt idx="2265">
                  <c:v>72.84</c:v>
                </c:pt>
                <c:pt idx="2266">
                  <c:v>73.67</c:v>
                </c:pt>
                <c:pt idx="2267">
                  <c:v>73.77</c:v>
                </c:pt>
                <c:pt idx="2268">
                  <c:v>74.63</c:v>
                </c:pt>
                <c:pt idx="2269">
                  <c:v>75.12</c:v>
                </c:pt>
                <c:pt idx="2270">
                  <c:v>77.41</c:v>
                </c:pt>
                <c:pt idx="2271">
                  <c:v>78.39</c:v>
                </c:pt>
                <c:pt idx="2272">
                  <c:v>79.86</c:v>
                </c:pt>
                <c:pt idx="2273">
                  <c:v>80.180000000000007</c:v>
                </c:pt>
                <c:pt idx="2274">
                  <c:v>79.48</c:v>
                </c:pt>
                <c:pt idx="2275">
                  <c:v>80.33</c:v>
                </c:pt>
                <c:pt idx="2276">
                  <c:v>81.31</c:v>
                </c:pt>
                <c:pt idx="2277">
                  <c:v>81.62</c:v>
                </c:pt>
                <c:pt idx="2278">
                  <c:v>80.13</c:v>
                </c:pt>
                <c:pt idx="2279">
                  <c:v>80.150000000000006</c:v>
                </c:pt>
                <c:pt idx="2280">
                  <c:v>81.010000000000005</c:v>
                </c:pt>
                <c:pt idx="2281">
                  <c:v>79.680000000000007</c:v>
                </c:pt>
                <c:pt idx="2282">
                  <c:v>77.900000000000006</c:v>
                </c:pt>
                <c:pt idx="2283">
                  <c:v>78.87</c:v>
                </c:pt>
                <c:pt idx="2284">
                  <c:v>76.41</c:v>
                </c:pt>
                <c:pt idx="2285">
                  <c:v>75.88</c:v>
                </c:pt>
                <c:pt idx="2286">
                  <c:v>73.39</c:v>
                </c:pt>
                <c:pt idx="2287">
                  <c:v>74.11</c:v>
                </c:pt>
                <c:pt idx="2288">
                  <c:v>77.14</c:v>
                </c:pt>
                <c:pt idx="2289">
                  <c:v>78.47</c:v>
                </c:pt>
                <c:pt idx="2290">
                  <c:v>78.06</c:v>
                </c:pt>
                <c:pt idx="2291">
                  <c:v>79.72</c:v>
                </c:pt>
                <c:pt idx="2292">
                  <c:v>80.14</c:v>
                </c:pt>
                <c:pt idx="2293">
                  <c:v>79.06</c:v>
                </c:pt>
                <c:pt idx="2294">
                  <c:v>78.59</c:v>
                </c:pt>
                <c:pt idx="2295">
                  <c:v>78.489999999999995</c:v>
                </c:pt>
                <c:pt idx="2296">
                  <c:v>76.34</c:v>
                </c:pt>
                <c:pt idx="2297">
                  <c:v>76.16</c:v>
                </c:pt>
                <c:pt idx="2298">
                  <c:v>73.95</c:v>
                </c:pt>
                <c:pt idx="2299">
                  <c:v>75.39</c:v>
                </c:pt>
                <c:pt idx="2300">
                  <c:v>76.319999999999993</c:v>
                </c:pt>
                <c:pt idx="2301">
                  <c:v>75.680000000000007</c:v>
                </c:pt>
                <c:pt idx="2302">
                  <c:v>77.05</c:v>
                </c:pt>
                <c:pt idx="2303">
                  <c:v>77.69</c:v>
                </c:pt>
                <c:pt idx="2304">
                  <c:v>78.16</c:v>
                </c:pt>
                <c:pt idx="2305">
                  <c:v>79.680000000000007</c:v>
                </c:pt>
                <c:pt idx="2306">
                  <c:v>80.459999999999994</c:v>
                </c:pt>
                <c:pt idx="2307">
                  <c:v>77.58</c:v>
                </c:pt>
                <c:pt idx="2308">
                  <c:v>76.66</c:v>
                </c:pt>
                <c:pt idx="2309">
                  <c:v>75.72</c:v>
                </c:pt>
                <c:pt idx="2310">
                  <c:v>76.680000000000007</c:v>
                </c:pt>
                <c:pt idx="2311">
                  <c:v>74.8</c:v>
                </c:pt>
                <c:pt idx="2312">
                  <c:v>71.33</c:v>
                </c:pt>
                <c:pt idx="2313">
                  <c:v>67.61</c:v>
                </c:pt>
                <c:pt idx="2314">
                  <c:v>68.349999999999994</c:v>
                </c:pt>
                <c:pt idx="2315">
                  <c:v>66.739999999999995</c:v>
                </c:pt>
                <c:pt idx="2316">
                  <c:v>67.64</c:v>
                </c:pt>
                <c:pt idx="2317">
                  <c:v>69.33</c:v>
                </c:pt>
                <c:pt idx="2318">
                  <c:v>70.900000000000006</c:v>
                </c:pt>
                <c:pt idx="2319">
                  <c:v>69.959999999999994</c:v>
                </c:pt>
                <c:pt idx="2320">
                  <c:v>69.260000000000005</c:v>
                </c:pt>
                <c:pt idx="2321">
                  <c:v>72.81</c:v>
                </c:pt>
                <c:pt idx="2322">
                  <c:v>73.2</c:v>
                </c:pt>
                <c:pt idx="2323">
                  <c:v>72.97</c:v>
                </c:pt>
                <c:pt idx="2324">
                  <c:v>74.37</c:v>
                </c:pt>
                <c:pt idx="2325">
                  <c:v>75.67</c:v>
                </c:pt>
                <c:pt idx="2326">
                  <c:v>80.42</c:v>
                </c:pt>
                <c:pt idx="2327">
                  <c:v>80.709999999999994</c:v>
                </c:pt>
                <c:pt idx="2328">
                  <c:v>80.61</c:v>
                </c:pt>
                <c:pt idx="2329">
                  <c:v>80.7</c:v>
                </c:pt>
                <c:pt idx="2330">
                  <c:v>79.739999999999995</c:v>
                </c:pt>
                <c:pt idx="2331">
                  <c:v>81.53</c:v>
                </c:pt>
                <c:pt idx="2332">
                  <c:v>83.26</c:v>
                </c:pt>
                <c:pt idx="2333">
                  <c:v>82.16</c:v>
                </c:pt>
                <c:pt idx="2334">
                  <c:v>82.52</c:v>
                </c:pt>
                <c:pt idx="2335">
                  <c:v>80.83</c:v>
                </c:pt>
                <c:pt idx="2336">
                  <c:v>80.86</c:v>
                </c:pt>
                <c:pt idx="2337">
                  <c:v>79.16</c:v>
                </c:pt>
                <c:pt idx="2338">
                  <c:v>77.290000000000006</c:v>
                </c:pt>
                <c:pt idx="2339">
                  <c:v>77.87</c:v>
                </c:pt>
                <c:pt idx="2340">
                  <c:v>78.760000000000005</c:v>
                </c:pt>
                <c:pt idx="2341">
                  <c:v>77.069999999999993</c:v>
                </c:pt>
                <c:pt idx="2342">
                  <c:v>74.3</c:v>
                </c:pt>
                <c:pt idx="2343">
                  <c:v>74.760000000000005</c:v>
                </c:pt>
                <c:pt idx="2344">
                  <c:v>76.78</c:v>
                </c:pt>
                <c:pt idx="2345">
                  <c:v>75.66</c:v>
                </c:pt>
                <c:pt idx="2346">
                  <c:v>71.66</c:v>
                </c:pt>
                <c:pt idx="2347">
                  <c:v>68.599999999999994</c:v>
                </c:pt>
                <c:pt idx="2348">
                  <c:v>68.56</c:v>
                </c:pt>
                <c:pt idx="2349">
                  <c:v>71.34</c:v>
                </c:pt>
                <c:pt idx="2350">
                  <c:v>73.16</c:v>
                </c:pt>
                <c:pt idx="2351">
                  <c:v>73.709999999999994</c:v>
                </c:pt>
                <c:pt idx="2352">
                  <c:v>72.56</c:v>
                </c:pt>
                <c:pt idx="2353">
                  <c:v>70.87</c:v>
                </c:pt>
                <c:pt idx="2354">
                  <c:v>70.040000000000006</c:v>
                </c:pt>
                <c:pt idx="2355">
                  <c:v>71.11</c:v>
                </c:pt>
                <c:pt idx="2356">
                  <c:v>70.86</c:v>
                </c:pt>
                <c:pt idx="2357">
                  <c:v>72.83</c:v>
                </c:pt>
                <c:pt idx="2358">
                  <c:v>71.86</c:v>
                </c:pt>
                <c:pt idx="2359">
                  <c:v>71.55</c:v>
                </c:pt>
                <c:pt idx="2360">
                  <c:v>71.989999999999995</c:v>
                </c:pt>
                <c:pt idx="2361">
                  <c:v>72.91</c:v>
                </c:pt>
                <c:pt idx="2362">
                  <c:v>74.34</c:v>
                </c:pt>
                <c:pt idx="2363">
                  <c:v>71.83</c:v>
                </c:pt>
                <c:pt idx="2364">
                  <c:v>72.67</c:v>
                </c:pt>
                <c:pt idx="2365">
                  <c:v>69.459999999999994</c:v>
                </c:pt>
                <c:pt idx="2366">
                  <c:v>68.09</c:v>
                </c:pt>
                <c:pt idx="2367">
                  <c:v>70.099999999999994</c:v>
                </c:pt>
                <c:pt idx="2368">
                  <c:v>71.739999999999995</c:v>
                </c:pt>
                <c:pt idx="2369">
                  <c:v>72.150000000000006</c:v>
                </c:pt>
                <c:pt idx="2370">
                  <c:v>71.739999999999995</c:v>
                </c:pt>
                <c:pt idx="2371">
                  <c:v>72.53</c:v>
                </c:pt>
                <c:pt idx="2372">
                  <c:v>71.290000000000006</c:v>
                </c:pt>
                <c:pt idx="2373">
                  <c:v>70.17</c:v>
                </c:pt>
                <c:pt idx="2374">
                  <c:v>67.12</c:v>
                </c:pt>
                <c:pt idx="2375">
                  <c:v>69.42</c:v>
                </c:pt>
                <c:pt idx="2376">
                  <c:v>68.27</c:v>
                </c:pt>
                <c:pt idx="2377">
                  <c:v>70.62</c:v>
                </c:pt>
                <c:pt idx="2378">
                  <c:v>71.78</c:v>
                </c:pt>
                <c:pt idx="2379">
                  <c:v>70.5</c:v>
                </c:pt>
                <c:pt idx="2380">
                  <c:v>72.53</c:v>
                </c:pt>
                <c:pt idx="2381">
                  <c:v>69.510000000000005</c:v>
                </c:pt>
                <c:pt idx="2382">
                  <c:v>69.16</c:v>
                </c:pt>
                <c:pt idx="2383">
                  <c:v>69.37</c:v>
                </c:pt>
                <c:pt idx="2384">
                  <c:v>67.7</c:v>
                </c:pt>
                <c:pt idx="2385">
                  <c:v>69.56</c:v>
                </c:pt>
                <c:pt idx="2386">
                  <c:v>69.86</c:v>
                </c:pt>
                <c:pt idx="2387">
                  <c:v>70.64</c:v>
                </c:pt>
                <c:pt idx="2388">
                  <c:v>69.790000000000006</c:v>
                </c:pt>
                <c:pt idx="2389">
                  <c:v>71.790000000000006</c:v>
                </c:pt>
                <c:pt idx="2390">
                  <c:v>71.8</c:v>
                </c:pt>
                <c:pt idx="2391">
                  <c:v>73.86</c:v>
                </c:pt>
                <c:pt idx="2392">
                  <c:v>72.989999999999995</c:v>
                </c:pt>
                <c:pt idx="2393">
                  <c:v>74.83</c:v>
                </c:pt>
                <c:pt idx="2394">
                  <c:v>75.75</c:v>
                </c:pt>
                <c:pt idx="2395">
                  <c:v>76.89</c:v>
                </c:pt>
                <c:pt idx="2396">
                  <c:v>75.42</c:v>
                </c:pt>
                <c:pt idx="2397">
                  <c:v>74.150000000000006</c:v>
                </c:pt>
                <c:pt idx="2398">
                  <c:v>75.75</c:v>
                </c:pt>
                <c:pt idx="2399">
                  <c:v>75.349999999999994</c:v>
                </c:pt>
                <c:pt idx="2400">
                  <c:v>75.63</c:v>
                </c:pt>
                <c:pt idx="2401">
                  <c:v>77.069999999999993</c:v>
                </c:pt>
                <c:pt idx="2402">
                  <c:v>78.739999999999995</c:v>
                </c:pt>
                <c:pt idx="2403">
                  <c:v>79.63</c:v>
                </c:pt>
                <c:pt idx="2404">
                  <c:v>78.78</c:v>
                </c:pt>
                <c:pt idx="2405">
                  <c:v>80.09</c:v>
                </c:pt>
                <c:pt idx="2406">
                  <c:v>80.58</c:v>
                </c:pt>
                <c:pt idx="2407">
                  <c:v>81.8</c:v>
                </c:pt>
                <c:pt idx="2408">
                  <c:v>81.37</c:v>
                </c:pt>
                <c:pt idx="2409">
                  <c:v>79.489999999999995</c:v>
                </c:pt>
                <c:pt idx="2410">
                  <c:v>81.55</c:v>
                </c:pt>
                <c:pt idx="2411">
                  <c:v>82.82</c:v>
                </c:pt>
                <c:pt idx="2412">
                  <c:v>81.94</c:v>
                </c:pt>
                <c:pt idx="2413">
                  <c:v>82.92</c:v>
                </c:pt>
                <c:pt idx="2414">
                  <c:v>84.4</c:v>
                </c:pt>
                <c:pt idx="2415">
                  <c:v>82.82</c:v>
                </c:pt>
                <c:pt idx="2416">
                  <c:v>83.19</c:v>
                </c:pt>
                <c:pt idx="2417">
                  <c:v>82.51</c:v>
                </c:pt>
                <c:pt idx="2418">
                  <c:v>80.989999999999995</c:v>
                </c:pt>
                <c:pt idx="2419">
                  <c:v>79.38</c:v>
                </c:pt>
                <c:pt idx="2420">
                  <c:v>80.39</c:v>
                </c:pt>
                <c:pt idx="2421">
                  <c:v>81.25</c:v>
                </c:pt>
                <c:pt idx="2422">
                  <c:v>80.72</c:v>
                </c:pt>
                <c:pt idx="2423">
                  <c:v>80.349999999999994</c:v>
                </c:pt>
                <c:pt idx="2424">
                  <c:v>78.89</c:v>
                </c:pt>
                <c:pt idx="2425">
                  <c:v>79.05</c:v>
                </c:pt>
                <c:pt idx="2426">
                  <c:v>79.83</c:v>
                </c:pt>
                <c:pt idx="2427">
                  <c:v>80.099999999999994</c:v>
                </c:pt>
                <c:pt idx="2428">
                  <c:v>81.16</c:v>
                </c:pt>
                <c:pt idx="2429">
                  <c:v>81.63</c:v>
                </c:pt>
                <c:pt idx="2430">
                  <c:v>83.63</c:v>
                </c:pt>
                <c:pt idx="2431">
                  <c:v>85.55</c:v>
                </c:pt>
                <c:pt idx="2432">
                  <c:v>86.69</c:v>
                </c:pt>
                <c:pt idx="2433">
                  <c:v>87.54</c:v>
                </c:pt>
                <c:pt idx="2434">
                  <c:v>86.87</c:v>
                </c:pt>
                <c:pt idx="2435">
                  <c:v>87.51</c:v>
                </c:pt>
                <c:pt idx="2436">
                  <c:v>87.29</c:v>
                </c:pt>
                <c:pt idx="2437">
                  <c:v>88.84</c:v>
                </c:pt>
                <c:pt idx="2438">
                  <c:v>88.52</c:v>
                </c:pt>
                <c:pt idx="2439">
                  <c:v>90.16</c:v>
                </c:pt>
                <c:pt idx="2440">
                  <c:v>90.77</c:v>
                </c:pt>
                <c:pt idx="2441">
                  <c:v>91.48</c:v>
                </c:pt>
                <c:pt idx="2442">
                  <c:v>91.2</c:v>
                </c:pt>
                <c:pt idx="2443">
                  <c:v>90.28</c:v>
                </c:pt>
                <c:pt idx="2444">
                  <c:v>89.63</c:v>
                </c:pt>
                <c:pt idx="2445">
                  <c:v>90.03</c:v>
                </c:pt>
                <c:pt idx="2446">
                  <c:v>89.68</c:v>
                </c:pt>
                <c:pt idx="2447">
                  <c:v>90.39</c:v>
                </c:pt>
                <c:pt idx="2448">
                  <c:v>93.68</c:v>
                </c:pt>
                <c:pt idx="2449">
                  <c:v>91.71</c:v>
                </c:pt>
                <c:pt idx="2450">
                  <c:v>90.79</c:v>
                </c:pt>
                <c:pt idx="2451">
                  <c:v>88.82</c:v>
                </c:pt>
                <c:pt idx="2452">
                  <c:v>89.23</c:v>
                </c:pt>
                <c:pt idx="2453">
                  <c:v>84.22</c:v>
                </c:pt>
                <c:pt idx="2454">
                  <c:v>82.31</c:v>
                </c:pt>
                <c:pt idx="2455">
                  <c:v>82.79</c:v>
                </c:pt>
                <c:pt idx="2456">
                  <c:v>86.38</c:v>
                </c:pt>
                <c:pt idx="2457">
                  <c:v>85.97</c:v>
                </c:pt>
                <c:pt idx="2458">
                  <c:v>83.49</c:v>
                </c:pt>
                <c:pt idx="2459">
                  <c:v>82.91</c:v>
                </c:pt>
                <c:pt idx="2460">
                  <c:v>87.69</c:v>
                </c:pt>
                <c:pt idx="2461">
                  <c:v>86.66</c:v>
                </c:pt>
                <c:pt idx="2462">
                  <c:v>86.66</c:v>
                </c:pt>
                <c:pt idx="2463">
                  <c:v>88.32</c:v>
                </c:pt>
                <c:pt idx="2464">
                  <c:v>89.37</c:v>
                </c:pt>
                <c:pt idx="2465">
                  <c:v>88.75</c:v>
                </c:pt>
                <c:pt idx="2466">
                  <c:v>85.49</c:v>
                </c:pt>
                <c:pt idx="2467">
                  <c:v>83.74</c:v>
                </c:pt>
                <c:pt idx="2468">
                  <c:v>85.39</c:v>
                </c:pt>
                <c:pt idx="2469">
                  <c:v>83.21</c:v>
                </c:pt>
                <c:pt idx="2470">
                  <c:v>85.54</c:v>
                </c:pt>
                <c:pt idx="2471">
                  <c:v>82.31</c:v>
                </c:pt>
                <c:pt idx="2472">
                  <c:v>81.02</c:v>
                </c:pt>
                <c:pt idx="2473">
                  <c:v>80.44</c:v>
                </c:pt>
                <c:pt idx="2474">
                  <c:v>82.46</c:v>
                </c:pt>
                <c:pt idx="2475">
                  <c:v>80.510000000000005</c:v>
                </c:pt>
                <c:pt idx="2476">
                  <c:v>80.819999999999993</c:v>
                </c:pt>
                <c:pt idx="2477">
                  <c:v>77.37</c:v>
                </c:pt>
                <c:pt idx="2478">
                  <c:v>75.33</c:v>
                </c:pt>
                <c:pt idx="2479">
                  <c:v>75.739999999999995</c:v>
                </c:pt>
                <c:pt idx="2480">
                  <c:v>77.17</c:v>
                </c:pt>
                <c:pt idx="2481">
                  <c:v>78.260000000000005</c:v>
                </c:pt>
                <c:pt idx="2482">
                  <c:v>78.260000000000005</c:v>
                </c:pt>
                <c:pt idx="2483">
                  <c:v>76.66</c:v>
                </c:pt>
                <c:pt idx="2484">
                  <c:v>72.900000000000006</c:v>
                </c:pt>
                <c:pt idx="2485">
                  <c:v>75.89</c:v>
                </c:pt>
                <c:pt idx="2486">
                  <c:v>77.599999999999994</c:v>
                </c:pt>
                <c:pt idx="2487">
                  <c:v>77.77</c:v>
                </c:pt>
                <c:pt idx="2488">
                  <c:v>77.099999999999994</c:v>
                </c:pt>
                <c:pt idx="2489">
                  <c:v>76.349999999999994</c:v>
                </c:pt>
                <c:pt idx="2490">
                  <c:v>75.540000000000006</c:v>
                </c:pt>
                <c:pt idx="2491">
                  <c:v>74.86</c:v>
                </c:pt>
                <c:pt idx="2492">
                  <c:v>76.41</c:v>
                </c:pt>
                <c:pt idx="2493">
                  <c:v>77.86</c:v>
                </c:pt>
                <c:pt idx="2494">
                  <c:v>75.959999999999994</c:v>
                </c:pt>
                <c:pt idx="2495">
                  <c:v>74.069999999999993</c:v>
                </c:pt>
                <c:pt idx="2496">
                  <c:v>73.040000000000006</c:v>
                </c:pt>
                <c:pt idx="2497">
                  <c:v>72.319999999999993</c:v>
                </c:pt>
                <c:pt idx="2498">
                  <c:v>69.38</c:v>
                </c:pt>
                <c:pt idx="2499">
                  <c:v>69.34</c:v>
                </c:pt>
                <c:pt idx="2500">
                  <c:v>71.23</c:v>
                </c:pt>
                <c:pt idx="2501">
                  <c:v>71.319999999999993</c:v>
                </c:pt>
                <c:pt idx="2502">
                  <c:v>68.61</c:v>
                </c:pt>
                <c:pt idx="2503">
                  <c:v>69.47</c:v>
                </c:pt>
                <c:pt idx="2504">
                  <c:v>71.58</c:v>
                </c:pt>
                <c:pt idx="2505">
                  <c:v>71.430000000000007</c:v>
                </c:pt>
                <c:pt idx="2506">
                  <c:v>72.47</c:v>
                </c:pt>
                <c:pt idx="2507">
                  <c:v>73.44</c:v>
                </c:pt>
                <c:pt idx="2508">
                  <c:v>74.22</c:v>
                </c:pt>
                <c:pt idx="2509">
                  <c:v>73.89</c:v>
                </c:pt>
                <c:pt idx="2510">
                  <c:v>73.56</c:v>
                </c:pt>
                <c:pt idx="2511">
                  <c:v>75.569999999999993</c:v>
                </c:pt>
                <c:pt idx="2512">
                  <c:v>74.11</c:v>
                </c:pt>
                <c:pt idx="2513">
                  <c:v>71.77</c:v>
                </c:pt>
                <c:pt idx="2514">
                  <c:v>71.650000000000006</c:v>
                </c:pt>
              </c:numCache>
            </c:numRef>
          </c:val>
          <c:smooth val="0"/>
          <c:extLst>
            <c:ext xmlns:c16="http://schemas.microsoft.com/office/drawing/2014/chart" uri="{C3380CC4-5D6E-409C-BE32-E72D297353CC}">
              <c16:uniqueId val="{00000001-874A-4F47-A36C-0B7794CE6516}"/>
            </c:ext>
          </c:extLst>
        </c:ser>
        <c:dLbls>
          <c:showLegendKey val="0"/>
          <c:showVal val="0"/>
          <c:showCatName val="0"/>
          <c:showSerName val="0"/>
          <c:showPercent val="0"/>
          <c:showBubbleSize val="0"/>
        </c:dLbls>
        <c:smooth val="0"/>
        <c:axId val="1371785616"/>
        <c:axId val="1371783696"/>
      </c:lineChart>
      <c:dateAx>
        <c:axId val="1371785616"/>
        <c:scaling>
          <c:orientation val="minMax"/>
        </c:scaling>
        <c:delete val="0"/>
        <c:axPos val="b"/>
        <c:numFmt formatCode="d\-mmm\-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371783696"/>
        <c:crosses val="autoZero"/>
        <c:auto val="1"/>
        <c:lblOffset val="100"/>
        <c:baseTimeUnit val="days"/>
      </c:dateAx>
      <c:valAx>
        <c:axId val="1371783696"/>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371785616"/>
        <c:crosses val="autoZero"/>
        <c:crossBetween val="between"/>
      </c:valAx>
      <c:spPr>
        <a:noFill/>
        <a:ln>
          <a:noFill/>
        </a:ln>
        <a:effectLst/>
      </c:spPr>
    </c:plotArea>
    <c:legend>
      <c:legendPos val="b"/>
      <c:layout>
        <c:manualLayout>
          <c:xMode val="edge"/>
          <c:yMode val="edge"/>
          <c:x val="0.84303948625052849"/>
          <c:y val="4.0936818255878304E-2"/>
          <c:w val="0.13052764956104626"/>
          <c:h val="0.14671819727809784"/>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Monthly Average Price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1"/>
          <c:order val="0"/>
          <c:tx>
            <c:v>Forecast</c:v>
          </c:tx>
          <c:spPr>
            <a:ln w="28575" cap="rnd">
              <a:solidFill>
                <a:schemeClr val="accent2"/>
              </a:solidFill>
              <a:round/>
            </a:ln>
            <a:effectLst/>
          </c:spPr>
          <c:marker>
            <c:symbol val="none"/>
          </c:marker>
          <c:val>
            <c:numRef>
              <c:f>Approach4!$D$4:$D$147</c:f>
              <c:numCache>
                <c:formatCode>0.00</c:formatCode>
                <c:ptCount val="144"/>
                <c:pt idx="0">
                  <c:v>94.856666666666683</c:v>
                </c:pt>
                <c:pt idx="1">
                  <c:v>100.67526315789475</c:v>
                </c:pt>
                <c:pt idx="2">
                  <c:v>100.50904761904762</c:v>
                </c:pt>
                <c:pt idx="3">
                  <c:v>102.03476190476191</c:v>
                </c:pt>
                <c:pt idx="4">
                  <c:v>101.79476190476191</c:v>
                </c:pt>
                <c:pt idx="5">
                  <c:v>105.14666666666666</c:v>
                </c:pt>
                <c:pt idx="6">
                  <c:v>102.39181818181819</c:v>
                </c:pt>
                <c:pt idx="7">
                  <c:v>96.076190476190476</c:v>
                </c:pt>
                <c:pt idx="8">
                  <c:v>93.034285714285701</c:v>
                </c:pt>
                <c:pt idx="9">
                  <c:v>84.339130434782604</c:v>
                </c:pt>
                <c:pt idx="10">
                  <c:v>75.810000000000031</c:v>
                </c:pt>
                <c:pt idx="11">
                  <c:v>59.289545454545447</c:v>
                </c:pt>
                <c:pt idx="12">
                  <c:v>47.325499999999998</c:v>
                </c:pt>
                <c:pt idx="13">
                  <c:v>50.724736842105266</c:v>
                </c:pt>
                <c:pt idx="14">
                  <c:v>47.854090909090907</c:v>
                </c:pt>
                <c:pt idx="15">
                  <c:v>54.628095238095241</c:v>
                </c:pt>
                <c:pt idx="16">
                  <c:v>59.372</c:v>
                </c:pt>
                <c:pt idx="17">
                  <c:v>59.828636363636363</c:v>
                </c:pt>
                <c:pt idx="18">
                  <c:v>50.93</c:v>
                </c:pt>
                <c:pt idx="19">
                  <c:v>42.889047619047616</c:v>
                </c:pt>
                <c:pt idx="20">
                  <c:v>45.465238095238092</c:v>
                </c:pt>
                <c:pt idx="21">
                  <c:v>46.289545454545447</c:v>
                </c:pt>
                <c:pt idx="22">
                  <c:v>42.923000000000009</c:v>
                </c:pt>
                <c:pt idx="23">
                  <c:v>37.327272727272735</c:v>
                </c:pt>
                <c:pt idx="24">
                  <c:v>31.775789473684217</c:v>
                </c:pt>
                <c:pt idx="25">
                  <c:v>30.616499999999995</c:v>
                </c:pt>
                <c:pt idx="26">
                  <c:v>37.960909090909084</c:v>
                </c:pt>
                <c:pt idx="27">
                  <c:v>41.124761904761904</c:v>
                </c:pt>
                <c:pt idx="28">
                  <c:v>46.796666666666674</c:v>
                </c:pt>
                <c:pt idx="29">
                  <c:v>48.853181818181817</c:v>
                </c:pt>
                <c:pt idx="30">
                  <c:v>44.799499999999988</c:v>
                </c:pt>
                <c:pt idx="31">
                  <c:v>44.799130434782604</c:v>
                </c:pt>
                <c:pt idx="32">
                  <c:v>45.225714285714282</c:v>
                </c:pt>
                <c:pt idx="33">
                  <c:v>49.869500000000002</c:v>
                </c:pt>
                <c:pt idx="34">
                  <c:v>45.881999999999998</c:v>
                </c:pt>
                <c:pt idx="35">
                  <c:v>52.165714285714287</c:v>
                </c:pt>
                <c:pt idx="36">
                  <c:v>52.608500000000006</c:v>
                </c:pt>
                <c:pt idx="37">
                  <c:v>53.462105263157895</c:v>
                </c:pt>
                <c:pt idx="38">
                  <c:v>49.673913043478251</c:v>
                </c:pt>
                <c:pt idx="39">
                  <c:v>51.117368421052625</c:v>
                </c:pt>
                <c:pt idx="40">
                  <c:v>48.539545454545461</c:v>
                </c:pt>
                <c:pt idx="41">
                  <c:v>45.19590909090909</c:v>
                </c:pt>
                <c:pt idx="42">
                  <c:v>46.674999999999997</c:v>
                </c:pt>
                <c:pt idx="43">
                  <c:v>48.057826086956531</c:v>
                </c:pt>
                <c:pt idx="44">
                  <c:v>49.876999999999995</c:v>
                </c:pt>
                <c:pt idx="45">
                  <c:v>51.594545454545454</c:v>
                </c:pt>
                <c:pt idx="46">
                  <c:v>56.662857142857135</c:v>
                </c:pt>
                <c:pt idx="47">
                  <c:v>57.946999999999989</c:v>
                </c:pt>
                <c:pt idx="48">
                  <c:v>63.659047619047627</c:v>
                </c:pt>
                <c:pt idx="49">
                  <c:v>62.183684210526316</c:v>
                </c:pt>
                <c:pt idx="50">
                  <c:v>62.771904761904764</c:v>
                </c:pt>
                <c:pt idx="51">
                  <c:v>66.325238095238078</c:v>
                </c:pt>
                <c:pt idx="52">
                  <c:v>69.983181818181819</c:v>
                </c:pt>
                <c:pt idx="53">
                  <c:v>67.322857142857146</c:v>
                </c:pt>
                <c:pt idx="54">
                  <c:v>70.581904761904767</c:v>
                </c:pt>
                <c:pt idx="55">
                  <c:v>67.845217391304359</c:v>
                </c:pt>
                <c:pt idx="56">
                  <c:v>70.084736842105272</c:v>
                </c:pt>
                <c:pt idx="57">
                  <c:v>70.757826086956513</c:v>
                </c:pt>
                <c:pt idx="58">
                  <c:v>56.693333333333328</c:v>
                </c:pt>
                <c:pt idx="59">
                  <c:v>48.777368421052628</c:v>
                </c:pt>
                <c:pt idx="60">
                  <c:v>51.550476190476189</c:v>
                </c:pt>
                <c:pt idx="61">
                  <c:v>54.980526315789469</c:v>
                </c:pt>
                <c:pt idx="62">
                  <c:v>58.168095238095226</c:v>
                </c:pt>
                <c:pt idx="63">
                  <c:v>63.870952380952367</c:v>
                </c:pt>
                <c:pt idx="64">
                  <c:v>60.865454545454547</c:v>
                </c:pt>
                <c:pt idx="65">
                  <c:v>54.706499999999991</c:v>
                </c:pt>
                <c:pt idx="66">
                  <c:v>57.546363636363623</c:v>
                </c:pt>
                <c:pt idx="67">
                  <c:v>54.84409090909093</c:v>
                </c:pt>
                <c:pt idx="68">
                  <c:v>56.967000000000006</c:v>
                </c:pt>
                <c:pt idx="69">
                  <c:v>54.005652173913049</c:v>
                </c:pt>
                <c:pt idx="70">
                  <c:v>57.069999999999993</c:v>
                </c:pt>
                <c:pt idx="71">
                  <c:v>59.804761904761911</c:v>
                </c:pt>
                <c:pt idx="72">
                  <c:v>57.528571428571432</c:v>
                </c:pt>
                <c:pt idx="73">
                  <c:v>50.542105263157907</c:v>
                </c:pt>
                <c:pt idx="74">
                  <c:v>30.445454545454542</c:v>
                </c:pt>
                <c:pt idx="75">
                  <c:v>16.699047619047615</c:v>
                </c:pt>
                <c:pt idx="76">
                  <c:v>28.527500000000003</c:v>
                </c:pt>
                <c:pt idx="77">
                  <c:v>38.31363636363637</c:v>
                </c:pt>
                <c:pt idx="78">
                  <c:v>40.765909090909084</c:v>
                </c:pt>
                <c:pt idx="79">
                  <c:v>42.388095238095239</c:v>
                </c:pt>
                <c:pt idx="80">
                  <c:v>39.625714285714281</c:v>
                </c:pt>
                <c:pt idx="81">
                  <c:v>39.554545454545455</c:v>
                </c:pt>
                <c:pt idx="82">
                  <c:v>41.346499999999992</c:v>
                </c:pt>
                <c:pt idx="83">
                  <c:v>47.06818181818182</c:v>
                </c:pt>
                <c:pt idx="84">
                  <c:v>52.102105263157895</c:v>
                </c:pt>
                <c:pt idx="85">
                  <c:v>59.061052631578953</c:v>
                </c:pt>
                <c:pt idx="86">
                  <c:v>62.357391304347814</c:v>
                </c:pt>
                <c:pt idx="87">
                  <c:v>61.703809523809525</c:v>
                </c:pt>
                <c:pt idx="88">
                  <c:v>65.157000000000011</c:v>
                </c:pt>
                <c:pt idx="89">
                  <c:v>71.35272727272725</c:v>
                </c:pt>
                <c:pt idx="90">
                  <c:v>72.430476190476185</c:v>
                </c:pt>
                <c:pt idx="91">
                  <c:v>67.711363636363643</c:v>
                </c:pt>
                <c:pt idx="92">
                  <c:v>71.544761904761913</c:v>
                </c:pt>
                <c:pt idx="93">
                  <c:v>81.222857142857151</c:v>
                </c:pt>
                <c:pt idx="94">
                  <c:v>78.653809523809528</c:v>
                </c:pt>
                <c:pt idx="95">
                  <c:v>71.69</c:v>
                </c:pt>
                <c:pt idx="96">
                  <c:v>82.979000000000013</c:v>
                </c:pt>
                <c:pt idx="97">
                  <c:v>91.628947368421052</c:v>
                </c:pt>
                <c:pt idx="98">
                  <c:v>108.26217391304347</c:v>
                </c:pt>
                <c:pt idx="99">
                  <c:v>101.64049999999999</c:v>
                </c:pt>
                <c:pt idx="100">
                  <c:v>109.25952380952383</c:v>
                </c:pt>
                <c:pt idx="101">
                  <c:v>114.33904761904762</c:v>
                </c:pt>
                <c:pt idx="102">
                  <c:v>99.384499999999989</c:v>
                </c:pt>
                <c:pt idx="103">
                  <c:v>91.482608695652175</c:v>
                </c:pt>
                <c:pt idx="104">
                  <c:v>83.801904761904751</c:v>
                </c:pt>
                <c:pt idx="105">
                  <c:v>87.030952380952357</c:v>
                </c:pt>
                <c:pt idx="106">
                  <c:v>84.385714285714286</c:v>
                </c:pt>
                <c:pt idx="107">
                  <c:v>76.518095238095242</c:v>
                </c:pt>
                <c:pt idx="108">
                  <c:v>78.164000000000016</c:v>
                </c:pt>
                <c:pt idx="109">
                  <c:v>76.860526315789485</c:v>
                </c:pt>
                <c:pt idx="110">
                  <c:v>73.37260869565219</c:v>
                </c:pt>
                <c:pt idx="111">
                  <c:v>79.438421052631583</c:v>
                </c:pt>
                <c:pt idx="112">
                  <c:v>71.620909090909095</c:v>
                </c:pt>
                <c:pt idx="113">
                  <c:v>70.274285714285696</c:v>
                </c:pt>
                <c:pt idx="114">
                  <c:v>76.034499999999994</c:v>
                </c:pt>
                <c:pt idx="115">
                  <c:v>81.320869565217393</c:v>
                </c:pt>
                <c:pt idx="116">
                  <c:v>89.430499999999995</c:v>
                </c:pt>
                <c:pt idx="117">
                  <c:v>85.466818181818184</c:v>
                </c:pt>
                <c:pt idx="118">
                  <c:v>77.330000000000013</c:v>
                </c:pt>
                <c:pt idx="119">
                  <c:v>72.123499999999993</c:v>
                </c:pt>
                <c:pt idx="120">
                  <c:v>63.318385661481351</c:v>
                </c:pt>
                <c:pt idx="121">
                  <c:v>54.280470082796377</c:v>
                </c:pt>
                <c:pt idx="122">
                  <c:v>59.777248075516837</c:v>
                </c:pt>
                <c:pt idx="123">
                  <c:v>56.129913603711131</c:v>
                </c:pt>
                <c:pt idx="124">
                  <c:v>60.03335662346452</c:v>
                </c:pt>
                <c:pt idx="125">
                  <c:v>64.257636671654467</c:v>
                </c:pt>
                <c:pt idx="126">
                  <c:v>63.411608510215281</c:v>
                </c:pt>
                <c:pt idx="127">
                  <c:v>57.852922992083634</c:v>
                </c:pt>
                <c:pt idx="128">
                  <c:v>57.496719112628796</c:v>
                </c:pt>
                <c:pt idx="129">
                  <c:v>57.850289613280204</c:v>
                </c:pt>
                <c:pt idx="130">
                  <c:v>63.364948598965455</c:v>
                </c:pt>
                <c:pt idx="131">
                  <c:v>59.294290878778305</c:v>
                </c:pt>
                <c:pt idx="132">
                  <c:v>54.643295621412186</c:v>
                </c:pt>
                <c:pt idx="133">
                  <c:v>58.322919567166899</c:v>
                </c:pt>
                <c:pt idx="134">
                  <c:v>51.688408274131824</c:v>
                </c:pt>
                <c:pt idx="135">
                  <c:v>56.857879469943484</c:v>
                </c:pt>
                <c:pt idx="136">
                  <c:v>62.346408627056839</c:v>
                </c:pt>
                <c:pt idx="137">
                  <c:v>69.068401591437222</c:v>
                </c:pt>
                <c:pt idx="138">
                  <c:v>74.392077632919467</c:v>
                </c:pt>
                <c:pt idx="139">
                  <c:v>72.686460101164116</c:v>
                </c:pt>
                <c:pt idx="140">
                  <c:v>82.871214227002952</c:v>
                </c:pt>
                <c:pt idx="141">
                  <c:v>83.24403849182454</c:v>
                </c:pt>
                <c:pt idx="142">
                  <c:v>83.589812961237172</c:v>
                </c:pt>
                <c:pt idx="143">
                  <c:v>81.192959949379855</c:v>
                </c:pt>
              </c:numCache>
            </c:numRef>
          </c:val>
          <c:smooth val="0"/>
          <c:extLst>
            <c:ext xmlns:c16="http://schemas.microsoft.com/office/drawing/2014/chart" uri="{C3380CC4-5D6E-409C-BE32-E72D297353CC}">
              <c16:uniqueId val="{00000001-A799-4D83-B093-84A67120E2D8}"/>
            </c:ext>
          </c:extLst>
        </c:ser>
        <c:ser>
          <c:idx val="0"/>
          <c:order val="1"/>
          <c:tx>
            <c:v>Historic</c:v>
          </c:tx>
          <c:spPr>
            <a:ln w="28575" cap="rnd">
              <a:solidFill>
                <a:schemeClr val="accent1"/>
              </a:solidFill>
              <a:round/>
            </a:ln>
            <a:effectLst/>
          </c:spPr>
          <c:marker>
            <c:symbol val="none"/>
          </c:marker>
          <c:cat>
            <c:numRef>
              <c:f>Approach4!$C$4:$C$147</c:f>
              <c:numCache>
                <c:formatCode>[$-409]mmm\-yy;@</c:formatCode>
                <c:ptCount val="144"/>
                <c:pt idx="0">
                  <c:v>41640</c:v>
                </c:pt>
                <c:pt idx="1">
                  <c:v>41671</c:v>
                </c:pt>
                <c:pt idx="2">
                  <c:v>41699</c:v>
                </c:pt>
                <c:pt idx="3">
                  <c:v>41730</c:v>
                </c:pt>
                <c:pt idx="4">
                  <c:v>41760</c:v>
                </c:pt>
                <c:pt idx="5">
                  <c:v>41791</c:v>
                </c:pt>
                <c:pt idx="6">
                  <c:v>41821</c:v>
                </c:pt>
                <c:pt idx="7">
                  <c:v>41852</c:v>
                </c:pt>
                <c:pt idx="8">
                  <c:v>41883</c:v>
                </c:pt>
                <c:pt idx="9">
                  <c:v>41913</c:v>
                </c:pt>
                <c:pt idx="10">
                  <c:v>41944</c:v>
                </c:pt>
                <c:pt idx="11">
                  <c:v>41974</c:v>
                </c:pt>
                <c:pt idx="12">
                  <c:v>42005</c:v>
                </c:pt>
                <c:pt idx="13">
                  <c:v>42036</c:v>
                </c:pt>
                <c:pt idx="14">
                  <c:v>42064</c:v>
                </c:pt>
                <c:pt idx="15">
                  <c:v>42095</c:v>
                </c:pt>
                <c:pt idx="16">
                  <c:v>42125</c:v>
                </c:pt>
                <c:pt idx="17">
                  <c:v>42156</c:v>
                </c:pt>
                <c:pt idx="18">
                  <c:v>42186</c:v>
                </c:pt>
                <c:pt idx="19">
                  <c:v>42217</c:v>
                </c:pt>
                <c:pt idx="20">
                  <c:v>42248</c:v>
                </c:pt>
                <c:pt idx="21">
                  <c:v>42278</c:v>
                </c:pt>
                <c:pt idx="22">
                  <c:v>42309</c:v>
                </c:pt>
                <c:pt idx="23">
                  <c:v>42339</c:v>
                </c:pt>
                <c:pt idx="24">
                  <c:v>42370</c:v>
                </c:pt>
                <c:pt idx="25">
                  <c:v>42401</c:v>
                </c:pt>
                <c:pt idx="26">
                  <c:v>42430</c:v>
                </c:pt>
                <c:pt idx="27">
                  <c:v>42461</c:v>
                </c:pt>
                <c:pt idx="28">
                  <c:v>42491</c:v>
                </c:pt>
                <c:pt idx="29">
                  <c:v>42522</c:v>
                </c:pt>
                <c:pt idx="30">
                  <c:v>42552</c:v>
                </c:pt>
                <c:pt idx="31">
                  <c:v>42583</c:v>
                </c:pt>
                <c:pt idx="32">
                  <c:v>42614</c:v>
                </c:pt>
                <c:pt idx="33">
                  <c:v>42644</c:v>
                </c:pt>
                <c:pt idx="34">
                  <c:v>42675</c:v>
                </c:pt>
                <c:pt idx="35">
                  <c:v>42705</c:v>
                </c:pt>
                <c:pt idx="36">
                  <c:v>42736</c:v>
                </c:pt>
                <c:pt idx="37">
                  <c:v>42767</c:v>
                </c:pt>
                <c:pt idx="38">
                  <c:v>42795</c:v>
                </c:pt>
                <c:pt idx="39">
                  <c:v>42826</c:v>
                </c:pt>
                <c:pt idx="40">
                  <c:v>42856</c:v>
                </c:pt>
                <c:pt idx="41">
                  <c:v>42887</c:v>
                </c:pt>
                <c:pt idx="42">
                  <c:v>42917</c:v>
                </c:pt>
                <c:pt idx="43">
                  <c:v>42948</c:v>
                </c:pt>
                <c:pt idx="44">
                  <c:v>42979</c:v>
                </c:pt>
                <c:pt idx="45">
                  <c:v>43009</c:v>
                </c:pt>
                <c:pt idx="46">
                  <c:v>43040</c:v>
                </c:pt>
                <c:pt idx="47">
                  <c:v>43070</c:v>
                </c:pt>
                <c:pt idx="48">
                  <c:v>43101</c:v>
                </c:pt>
                <c:pt idx="49">
                  <c:v>43132</c:v>
                </c:pt>
                <c:pt idx="50">
                  <c:v>43160</c:v>
                </c:pt>
                <c:pt idx="51">
                  <c:v>43191</c:v>
                </c:pt>
                <c:pt idx="52">
                  <c:v>43221</c:v>
                </c:pt>
                <c:pt idx="53">
                  <c:v>43252</c:v>
                </c:pt>
                <c:pt idx="54">
                  <c:v>43282</c:v>
                </c:pt>
                <c:pt idx="55">
                  <c:v>43313</c:v>
                </c:pt>
                <c:pt idx="56">
                  <c:v>43344</c:v>
                </c:pt>
                <c:pt idx="57">
                  <c:v>43374</c:v>
                </c:pt>
                <c:pt idx="58">
                  <c:v>43405</c:v>
                </c:pt>
                <c:pt idx="59">
                  <c:v>43435</c:v>
                </c:pt>
                <c:pt idx="60">
                  <c:v>43466</c:v>
                </c:pt>
                <c:pt idx="61">
                  <c:v>43497</c:v>
                </c:pt>
                <c:pt idx="62">
                  <c:v>43525</c:v>
                </c:pt>
                <c:pt idx="63">
                  <c:v>43556</c:v>
                </c:pt>
                <c:pt idx="64">
                  <c:v>43586</c:v>
                </c:pt>
                <c:pt idx="65">
                  <c:v>43617</c:v>
                </c:pt>
                <c:pt idx="66">
                  <c:v>43647</c:v>
                </c:pt>
                <c:pt idx="67">
                  <c:v>43678</c:v>
                </c:pt>
                <c:pt idx="68">
                  <c:v>43709</c:v>
                </c:pt>
                <c:pt idx="69">
                  <c:v>43739</c:v>
                </c:pt>
                <c:pt idx="70">
                  <c:v>43770</c:v>
                </c:pt>
                <c:pt idx="71">
                  <c:v>43800</c:v>
                </c:pt>
                <c:pt idx="72">
                  <c:v>43831</c:v>
                </c:pt>
                <c:pt idx="73">
                  <c:v>43862</c:v>
                </c:pt>
                <c:pt idx="74">
                  <c:v>43891</c:v>
                </c:pt>
                <c:pt idx="75">
                  <c:v>43922</c:v>
                </c:pt>
                <c:pt idx="76">
                  <c:v>43952</c:v>
                </c:pt>
                <c:pt idx="77">
                  <c:v>43983</c:v>
                </c:pt>
                <c:pt idx="78">
                  <c:v>44013</c:v>
                </c:pt>
                <c:pt idx="79">
                  <c:v>44044</c:v>
                </c:pt>
                <c:pt idx="80">
                  <c:v>44075</c:v>
                </c:pt>
                <c:pt idx="81">
                  <c:v>44105</c:v>
                </c:pt>
                <c:pt idx="82">
                  <c:v>44136</c:v>
                </c:pt>
                <c:pt idx="83">
                  <c:v>44166</c:v>
                </c:pt>
                <c:pt idx="84">
                  <c:v>44197</c:v>
                </c:pt>
                <c:pt idx="85">
                  <c:v>44228</c:v>
                </c:pt>
                <c:pt idx="86">
                  <c:v>44256</c:v>
                </c:pt>
                <c:pt idx="87">
                  <c:v>44287</c:v>
                </c:pt>
                <c:pt idx="88">
                  <c:v>44317</c:v>
                </c:pt>
                <c:pt idx="89">
                  <c:v>44348</c:v>
                </c:pt>
                <c:pt idx="90">
                  <c:v>44378</c:v>
                </c:pt>
                <c:pt idx="91">
                  <c:v>44409</c:v>
                </c:pt>
                <c:pt idx="92">
                  <c:v>44440</c:v>
                </c:pt>
                <c:pt idx="93">
                  <c:v>44470</c:v>
                </c:pt>
                <c:pt idx="94">
                  <c:v>44501</c:v>
                </c:pt>
                <c:pt idx="95">
                  <c:v>44531</c:v>
                </c:pt>
                <c:pt idx="96">
                  <c:v>44562</c:v>
                </c:pt>
                <c:pt idx="97">
                  <c:v>44593</c:v>
                </c:pt>
                <c:pt idx="98">
                  <c:v>44621</c:v>
                </c:pt>
                <c:pt idx="99">
                  <c:v>44652</c:v>
                </c:pt>
                <c:pt idx="100">
                  <c:v>44682</c:v>
                </c:pt>
                <c:pt idx="101">
                  <c:v>44713</c:v>
                </c:pt>
                <c:pt idx="102">
                  <c:v>44743</c:v>
                </c:pt>
                <c:pt idx="103">
                  <c:v>44774</c:v>
                </c:pt>
                <c:pt idx="104">
                  <c:v>44805</c:v>
                </c:pt>
                <c:pt idx="105">
                  <c:v>44835</c:v>
                </c:pt>
                <c:pt idx="106">
                  <c:v>44866</c:v>
                </c:pt>
                <c:pt idx="107">
                  <c:v>44896</c:v>
                </c:pt>
                <c:pt idx="108">
                  <c:v>44927</c:v>
                </c:pt>
                <c:pt idx="109">
                  <c:v>44958</c:v>
                </c:pt>
                <c:pt idx="110">
                  <c:v>44986</c:v>
                </c:pt>
                <c:pt idx="111">
                  <c:v>45017</c:v>
                </c:pt>
                <c:pt idx="112">
                  <c:v>45047</c:v>
                </c:pt>
                <c:pt idx="113">
                  <c:v>45078</c:v>
                </c:pt>
                <c:pt idx="114">
                  <c:v>45108</c:v>
                </c:pt>
                <c:pt idx="115">
                  <c:v>45139</c:v>
                </c:pt>
                <c:pt idx="116">
                  <c:v>45170</c:v>
                </c:pt>
                <c:pt idx="117">
                  <c:v>45200</c:v>
                </c:pt>
                <c:pt idx="118">
                  <c:v>45231</c:v>
                </c:pt>
                <c:pt idx="119">
                  <c:v>45261</c:v>
                </c:pt>
                <c:pt idx="120">
                  <c:v>45292</c:v>
                </c:pt>
                <c:pt idx="121">
                  <c:v>45323</c:v>
                </c:pt>
                <c:pt idx="122">
                  <c:v>45352</c:v>
                </c:pt>
                <c:pt idx="123">
                  <c:v>45383</c:v>
                </c:pt>
                <c:pt idx="124">
                  <c:v>45413</c:v>
                </c:pt>
                <c:pt idx="125">
                  <c:v>45444</c:v>
                </c:pt>
                <c:pt idx="126">
                  <c:v>45474</c:v>
                </c:pt>
                <c:pt idx="127">
                  <c:v>45505</c:v>
                </c:pt>
                <c:pt idx="128">
                  <c:v>45536</c:v>
                </c:pt>
                <c:pt idx="129">
                  <c:v>45566</c:v>
                </c:pt>
                <c:pt idx="130">
                  <c:v>45597</c:v>
                </c:pt>
                <c:pt idx="131">
                  <c:v>45627</c:v>
                </c:pt>
                <c:pt idx="132">
                  <c:v>45658</c:v>
                </c:pt>
                <c:pt idx="133">
                  <c:v>45689</c:v>
                </c:pt>
                <c:pt idx="134">
                  <c:v>45717</c:v>
                </c:pt>
                <c:pt idx="135">
                  <c:v>45748</c:v>
                </c:pt>
                <c:pt idx="136">
                  <c:v>45778</c:v>
                </c:pt>
                <c:pt idx="137">
                  <c:v>45809</c:v>
                </c:pt>
                <c:pt idx="138">
                  <c:v>45839</c:v>
                </c:pt>
                <c:pt idx="139">
                  <c:v>45870</c:v>
                </c:pt>
                <c:pt idx="140">
                  <c:v>45901</c:v>
                </c:pt>
                <c:pt idx="141">
                  <c:v>45931</c:v>
                </c:pt>
                <c:pt idx="142">
                  <c:v>45962</c:v>
                </c:pt>
                <c:pt idx="143">
                  <c:v>45992</c:v>
                </c:pt>
              </c:numCache>
            </c:numRef>
          </c:cat>
          <c:val>
            <c:numRef>
              <c:f>Approach4!$D$4:$D$123</c:f>
              <c:numCache>
                <c:formatCode>0.00</c:formatCode>
                <c:ptCount val="120"/>
                <c:pt idx="0">
                  <c:v>94.856666666666683</c:v>
                </c:pt>
                <c:pt idx="1">
                  <c:v>100.67526315789475</c:v>
                </c:pt>
                <c:pt idx="2">
                  <c:v>100.50904761904762</c:v>
                </c:pt>
                <c:pt idx="3">
                  <c:v>102.03476190476191</c:v>
                </c:pt>
                <c:pt idx="4">
                  <c:v>101.79476190476191</c:v>
                </c:pt>
                <c:pt idx="5">
                  <c:v>105.14666666666666</c:v>
                </c:pt>
                <c:pt idx="6">
                  <c:v>102.39181818181819</c:v>
                </c:pt>
                <c:pt idx="7">
                  <c:v>96.076190476190476</c:v>
                </c:pt>
                <c:pt idx="8">
                  <c:v>93.034285714285701</c:v>
                </c:pt>
                <c:pt idx="9">
                  <c:v>84.339130434782604</c:v>
                </c:pt>
                <c:pt idx="10">
                  <c:v>75.810000000000031</c:v>
                </c:pt>
                <c:pt idx="11">
                  <c:v>59.289545454545447</c:v>
                </c:pt>
                <c:pt idx="12">
                  <c:v>47.325499999999998</c:v>
                </c:pt>
                <c:pt idx="13">
                  <c:v>50.724736842105266</c:v>
                </c:pt>
                <c:pt idx="14">
                  <c:v>47.854090909090907</c:v>
                </c:pt>
                <c:pt idx="15">
                  <c:v>54.628095238095241</c:v>
                </c:pt>
                <c:pt idx="16">
                  <c:v>59.372</c:v>
                </c:pt>
                <c:pt idx="17">
                  <c:v>59.828636363636363</c:v>
                </c:pt>
                <c:pt idx="18">
                  <c:v>50.93</c:v>
                </c:pt>
                <c:pt idx="19">
                  <c:v>42.889047619047616</c:v>
                </c:pt>
                <c:pt idx="20">
                  <c:v>45.465238095238092</c:v>
                </c:pt>
                <c:pt idx="21">
                  <c:v>46.289545454545447</c:v>
                </c:pt>
                <c:pt idx="22">
                  <c:v>42.923000000000009</c:v>
                </c:pt>
                <c:pt idx="23">
                  <c:v>37.327272727272735</c:v>
                </c:pt>
                <c:pt idx="24">
                  <c:v>31.775789473684217</c:v>
                </c:pt>
                <c:pt idx="25">
                  <c:v>30.616499999999995</c:v>
                </c:pt>
                <c:pt idx="26">
                  <c:v>37.960909090909084</c:v>
                </c:pt>
                <c:pt idx="27">
                  <c:v>41.124761904761904</c:v>
                </c:pt>
                <c:pt idx="28">
                  <c:v>46.796666666666674</c:v>
                </c:pt>
                <c:pt idx="29">
                  <c:v>48.853181818181817</c:v>
                </c:pt>
                <c:pt idx="30">
                  <c:v>44.799499999999988</c:v>
                </c:pt>
                <c:pt idx="31">
                  <c:v>44.799130434782604</c:v>
                </c:pt>
                <c:pt idx="32">
                  <c:v>45.225714285714282</c:v>
                </c:pt>
                <c:pt idx="33">
                  <c:v>49.869500000000002</c:v>
                </c:pt>
                <c:pt idx="34">
                  <c:v>45.881999999999998</c:v>
                </c:pt>
                <c:pt idx="35">
                  <c:v>52.165714285714287</c:v>
                </c:pt>
                <c:pt idx="36">
                  <c:v>52.608500000000006</c:v>
                </c:pt>
                <c:pt idx="37">
                  <c:v>53.462105263157895</c:v>
                </c:pt>
                <c:pt idx="38">
                  <c:v>49.673913043478251</c:v>
                </c:pt>
                <c:pt idx="39">
                  <c:v>51.117368421052625</c:v>
                </c:pt>
                <c:pt idx="40">
                  <c:v>48.539545454545461</c:v>
                </c:pt>
                <c:pt idx="41">
                  <c:v>45.19590909090909</c:v>
                </c:pt>
                <c:pt idx="42">
                  <c:v>46.674999999999997</c:v>
                </c:pt>
                <c:pt idx="43">
                  <c:v>48.057826086956531</c:v>
                </c:pt>
                <c:pt idx="44">
                  <c:v>49.876999999999995</c:v>
                </c:pt>
                <c:pt idx="45">
                  <c:v>51.594545454545454</c:v>
                </c:pt>
                <c:pt idx="46">
                  <c:v>56.662857142857135</c:v>
                </c:pt>
                <c:pt idx="47">
                  <c:v>57.946999999999989</c:v>
                </c:pt>
                <c:pt idx="48">
                  <c:v>63.659047619047627</c:v>
                </c:pt>
                <c:pt idx="49">
                  <c:v>62.183684210526316</c:v>
                </c:pt>
                <c:pt idx="50">
                  <c:v>62.771904761904764</c:v>
                </c:pt>
                <c:pt idx="51">
                  <c:v>66.325238095238078</c:v>
                </c:pt>
                <c:pt idx="52">
                  <c:v>69.983181818181819</c:v>
                </c:pt>
                <c:pt idx="53">
                  <c:v>67.322857142857146</c:v>
                </c:pt>
                <c:pt idx="54">
                  <c:v>70.581904761904767</c:v>
                </c:pt>
                <c:pt idx="55">
                  <c:v>67.845217391304359</c:v>
                </c:pt>
                <c:pt idx="56">
                  <c:v>70.084736842105272</c:v>
                </c:pt>
                <c:pt idx="57">
                  <c:v>70.757826086956513</c:v>
                </c:pt>
                <c:pt idx="58">
                  <c:v>56.693333333333328</c:v>
                </c:pt>
                <c:pt idx="59">
                  <c:v>48.777368421052628</c:v>
                </c:pt>
                <c:pt idx="60">
                  <c:v>51.550476190476189</c:v>
                </c:pt>
                <c:pt idx="61">
                  <c:v>54.980526315789469</c:v>
                </c:pt>
                <c:pt idx="62">
                  <c:v>58.168095238095226</c:v>
                </c:pt>
                <c:pt idx="63">
                  <c:v>63.870952380952367</c:v>
                </c:pt>
                <c:pt idx="64">
                  <c:v>60.865454545454547</c:v>
                </c:pt>
                <c:pt idx="65">
                  <c:v>54.706499999999991</c:v>
                </c:pt>
                <c:pt idx="66">
                  <c:v>57.546363636363623</c:v>
                </c:pt>
                <c:pt idx="67">
                  <c:v>54.84409090909093</c:v>
                </c:pt>
                <c:pt idx="68">
                  <c:v>56.967000000000006</c:v>
                </c:pt>
                <c:pt idx="69">
                  <c:v>54.005652173913049</c:v>
                </c:pt>
                <c:pt idx="70">
                  <c:v>57.069999999999993</c:v>
                </c:pt>
                <c:pt idx="71">
                  <c:v>59.804761904761911</c:v>
                </c:pt>
                <c:pt idx="72">
                  <c:v>57.528571428571432</c:v>
                </c:pt>
                <c:pt idx="73">
                  <c:v>50.542105263157907</c:v>
                </c:pt>
                <c:pt idx="74">
                  <c:v>30.445454545454542</c:v>
                </c:pt>
                <c:pt idx="75">
                  <c:v>16.699047619047615</c:v>
                </c:pt>
                <c:pt idx="76">
                  <c:v>28.527500000000003</c:v>
                </c:pt>
                <c:pt idx="77">
                  <c:v>38.31363636363637</c:v>
                </c:pt>
                <c:pt idx="78">
                  <c:v>40.765909090909084</c:v>
                </c:pt>
                <c:pt idx="79">
                  <c:v>42.388095238095239</c:v>
                </c:pt>
                <c:pt idx="80">
                  <c:v>39.625714285714281</c:v>
                </c:pt>
                <c:pt idx="81">
                  <c:v>39.554545454545455</c:v>
                </c:pt>
                <c:pt idx="82">
                  <c:v>41.346499999999992</c:v>
                </c:pt>
                <c:pt idx="83">
                  <c:v>47.06818181818182</c:v>
                </c:pt>
                <c:pt idx="84">
                  <c:v>52.102105263157895</c:v>
                </c:pt>
                <c:pt idx="85">
                  <c:v>59.061052631578953</c:v>
                </c:pt>
                <c:pt idx="86">
                  <c:v>62.357391304347814</c:v>
                </c:pt>
                <c:pt idx="87">
                  <c:v>61.703809523809525</c:v>
                </c:pt>
                <c:pt idx="88">
                  <c:v>65.157000000000011</c:v>
                </c:pt>
                <c:pt idx="89">
                  <c:v>71.35272727272725</c:v>
                </c:pt>
                <c:pt idx="90">
                  <c:v>72.430476190476185</c:v>
                </c:pt>
                <c:pt idx="91">
                  <c:v>67.711363636363643</c:v>
                </c:pt>
                <c:pt idx="92">
                  <c:v>71.544761904761913</c:v>
                </c:pt>
                <c:pt idx="93">
                  <c:v>81.222857142857151</c:v>
                </c:pt>
                <c:pt idx="94">
                  <c:v>78.653809523809528</c:v>
                </c:pt>
                <c:pt idx="95">
                  <c:v>71.69</c:v>
                </c:pt>
                <c:pt idx="96">
                  <c:v>82.979000000000013</c:v>
                </c:pt>
                <c:pt idx="97">
                  <c:v>91.628947368421052</c:v>
                </c:pt>
                <c:pt idx="98">
                  <c:v>108.26217391304347</c:v>
                </c:pt>
                <c:pt idx="99">
                  <c:v>101.64049999999999</c:v>
                </c:pt>
                <c:pt idx="100">
                  <c:v>109.25952380952383</c:v>
                </c:pt>
                <c:pt idx="101">
                  <c:v>114.33904761904762</c:v>
                </c:pt>
                <c:pt idx="102">
                  <c:v>99.384499999999989</c:v>
                </c:pt>
                <c:pt idx="103">
                  <c:v>91.482608695652175</c:v>
                </c:pt>
                <c:pt idx="104">
                  <c:v>83.801904761904751</c:v>
                </c:pt>
                <c:pt idx="105">
                  <c:v>87.030952380952357</c:v>
                </c:pt>
                <c:pt idx="106">
                  <c:v>84.385714285714286</c:v>
                </c:pt>
                <c:pt idx="107">
                  <c:v>76.518095238095242</c:v>
                </c:pt>
                <c:pt idx="108">
                  <c:v>78.164000000000016</c:v>
                </c:pt>
                <c:pt idx="109">
                  <c:v>76.860526315789485</c:v>
                </c:pt>
                <c:pt idx="110">
                  <c:v>73.37260869565219</c:v>
                </c:pt>
                <c:pt idx="111">
                  <c:v>79.438421052631583</c:v>
                </c:pt>
                <c:pt idx="112">
                  <c:v>71.620909090909095</c:v>
                </c:pt>
                <c:pt idx="113">
                  <c:v>70.274285714285696</c:v>
                </c:pt>
                <c:pt idx="114">
                  <c:v>76.034499999999994</c:v>
                </c:pt>
                <c:pt idx="115">
                  <c:v>81.320869565217393</c:v>
                </c:pt>
                <c:pt idx="116">
                  <c:v>89.430499999999995</c:v>
                </c:pt>
                <c:pt idx="117">
                  <c:v>85.466818181818184</c:v>
                </c:pt>
                <c:pt idx="118">
                  <c:v>77.330000000000013</c:v>
                </c:pt>
                <c:pt idx="119">
                  <c:v>72.123499999999993</c:v>
                </c:pt>
              </c:numCache>
            </c:numRef>
          </c:val>
          <c:smooth val="0"/>
          <c:extLst>
            <c:ext xmlns:c16="http://schemas.microsoft.com/office/drawing/2014/chart" uri="{C3380CC4-5D6E-409C-BE32-E72D297353CC}">
              <c16:uniqueId val="{00000000-A799-4D83-B093-84A67120E2D8}"/>
            </c:ext>
          </c:extLst>
        </c:ser>
        <c:ser>
          <c:idx val="2"/>
          <c:order val="2"/>
          <c:tx>
            <c:strRef>
              <c:f>Approach4!$E$3</c:f>
              <c:strCache>
                <c:ptCount val="1"/>
                <c:pt idx="0">
                  <c:v>Yearly Avg</c:v>
                </c:pt>
              </c:strCache>
              <c:extLst xmlns:c15="http://schemas.microsoft.com/office/drawing/2012/chart"/>
            </c:strRef>
          </c:tx>
          <c:spPr>
            <a:ln w="28575" cap="rnd">
              <a:solidFill>
                <a:schemeClr val="accent3"/>
              </a:solidFill>
              <a:round/>
            </a:ln>
            <a:effectLst/>
          </c:spPr>
          <c:marker>
            <c:symbol val="none"/>
          </c:marker>
          <c:val>
            <c:numRef>
              <c:f>Approach4!$E$4:$E$147</c:f>
              <c:extLst xmlns:c15="http://schemas.microsoft.com/office/drawing/2012/chart"/>
            </c:numRef>
          </c:val>
          <c:smooth val="0"/>
          <c:extLst xmlns:c15="http://schemas.microsoft.com/office/drawing/2012/chart">
            <c:ext xmlns:c16="http://schemas.microsoft.com/office/drawing/2014/chart" uri="{C3380CC4-5D6E-409C-BE32-E72D297353CC}">
              <c16:uniqueId val="{00000002-A799-4D83-B093-84A67120E2D8}"/>
            </c:ext>
          </c:extLst>
        </c:ser>
        <c:ser>
          <c:idx val="3"/>
          <c:order val="3"/>
          <c:tx>
            <c:strRef>
              <c:f>Approach4!$F$3</c:f>
              <c:strCache>
                <c:ptCount val="1"/>
                <c:pt idx="0">
                  <c:v>Quarterly Avg</c:v>
                </c:pt>
              </c:strCache>
              <c:extLst xmlns:c15="http://schemas.microsoft.com/office/drawing/2012/chart"/>
            </c:strRef>
          </c:tx>
          <c:spPr>
            <a:ln w="28575" cap="rnd">
              <a:solidFill>
                <a:schemeClr val="accent4"/>
              </a:solidFill>
              <a:round/>
            </a:ln>
            <a:effectLst/>
          </c:spPr>
          <c:marker>
            <c:symbol val="none"/>
          </c:marker>
          <c:val>
            <c:numRef>
              <c:f>Approach4!$F$4:$F$147</c:f>
              <c:extLst xmlns:c15="http://schemas.microsoft.com/office/drawing/2012/chart"/>
            </c:numRef>
          </c:val>
          <c:smooth val="0"/>
          <c:extLst xmlns:c15="http://schemas.microsoft.com/office/drawing/2012/chart">
            <c:ext xmlns:c16="http://schemas.microsoft.com/office/drawing/2014/chart" uri="{C3380CC4-5D6E-409C-BE32-E72D297353CC}">
              <c16:uniqueId val="{00000003-A799-4D83-B093-84A67120E2D8}"/>
            </c:ext>
          </c:extLst>
        </c:ser>
        <c:dLbls>
          <c:showLegendKey val="0"/>
          <c:showVal val="0"/>
          <c:showCatName val="0"/>
          <c:showSerName val="0"/>
          <c:showPercent val="0"/>
          <c:showBubbleSize val="0"/>
        </c:dLbls>
        <c:smooth val="0"/>
        <c:axId val="933385264"/>
        <c:axId val="1409823664"/>
        <c:extLst/>
      </c:lineChart>
      <c:catAx>
        <c:axId val="933385264"/>
        <c:scaling>
          <c:orientation val="minMax"/>
        </c:scaling>
        <c:delete val="0"/>
        <c:axPos val="b"/>
        <c:numFmt formatCode="[$-409]mmm\-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09823664"/>
        <c:crosses val="autoZero"/>
        <c:auto val="1"/>
        <c:lblAlgn val="ctr"/>
        <c:lblOffset val="100"/>
        <c:noMultiLvlLbl val="0"/>
      </c:catAx>
      <c:valAx>
        <c:axId val="1409823664"/>
        <c:scaling>
          <c:orientation val="minMax"/>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33385264"/>
        <c:crosses val="autoZero"/>
        <c:crossBetween val="between"/>
      </c:valAx>
      <c:spPr>
        <a:noFill/>
        <a:ln>
          <a:noFill/>
        </a:ln>
        <a:effectLst/>
      </c:spPr>
    </c:plotArea>
    <c:legend>
      <c:legendPos val="b"/>
      <c:layout>
        <c:manualLayout>
          <c:xMode val="edge"/>
          <c:yMode val="edge"/>
          <c:x val="0.85335282677885882"/>
          <c:y val="3.6842276600347335E-2"/>
          <c:w val="0.12517176306293382"/>
          <c:h val="0.17296027773868955"/>
        </c:manualLayout>
      </c:layout>
      <c:overlay val="0"/>
      <c:spPr>
        <a:noFill/>
        <a:ln>
          <a:noFill/>
        </a:ln>
        <a:effectLst/>
      </c:spPr>
      <c:txPr>
        <a:bodyPr rot="0" spcFirstLastPara="1" vertOverflow="ellipsis" vert="horz" wrap="square" anchor="t" anchorCtr="0"/>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zero"/>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Monthly</a:t>
            </a:r>
            <a:r>
              <a:rPr lang="en-US" baseline="0"/>
              <a:t> price comparison</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8"/>
          <c:order val="0"/>
          <c:tx>
            <c:strRef>
              <c:f>Comparison!$L$3</c:f>
              <c:strCache>
                <c:ptCount val="1"/>
                <c:pt idx="0">
                  <c:v>Low 2</c:v>
                </c:pt>
              </c:strCache>
            </c:strRef>
          </c:tx>
          <c:spPr>
            <a:ln w="28575" cap="rnd">
              <a:solidFill>
                <a:schemeClr val="accent5"/>
              </a:solidFill>
              <a:prstDash val="sysDot"/>
              <a:round/>
            </a:ln>
            <a:effectLst/>
          </c:spPr>
          <c:marker>
            <c:symbol val="none"/>
          </c:marker>
          <c:val>
            <c:numRef>
              <c:f>Comparison!$L$4:$L$51</c:f>
              <c:numCache>
                <c:formatCode>0.0</c:formatCode>
                <c:ptCount val="48"/>
                <c:pt idx="0">
                  <c:v>82.979000000000013</c:v>
                </c:pt>
                <c:pt idx="1">
                  <c:v>91.628947368421052</c:v>
                </c:pt>
                <c:pt idx="2">
                  <c:v>108.26217391304347</c:v>
                </c:pt>
                <c:pt idx="3">
                  <c:v>101.64049999999999</c:v>
                </c:pt>
                <c:pt idx="4">
                  <c:v>109.25952380952383</c:v>
                </c:pt>
                <c:pt idx="5">
                  <c:v>114.33904761904762</c:v>
                </c:pt>
                <c:pt idx="6">
                  <c:v>99.384499999999989</c:v>
                </c:pt>
                <c:pt idx="7">
                  <c:v>91.482608695652175</c:v>
                </c:pt>
                <c:pt idx="8">
                  <c:v>83.801904761904751</c:v>
                </c:pt>
                <c:pt idx="9">
                  <c:v>87.030952380952357</c:v>
                </c:pt>
                <c:pt idx="10">
                  <c:v>84.385714285714286</c:v>
                </c:pt>
                <c:pt idx="11">
                  <c:v>76.518095238095242</c:v>
                </c:pt>
                <c:pt idx="12">
                  <c:v>78.164000000000016</c:v>
                </c:pt>
                <c:pt idx="13">
                  <c:v>76.860526315789485</c:v>
                </c:pt>
                <c:pt idx="14">
                  <c:v>73.37260869565219</c:v>
                </c:pt>
                <c:pt idx="15">
                  <c:v>79.438421052631583</c:v>
                </c:pt>
                <c:pt idx="16">
                  <c:v>71.620909090909095</c:v>
                </c:pt>
                <c:pt idx="17">
                  <c:v>70.274285714285696</c:v>
                </c:pt>
                <c:pt idx="18">
                  <c:v>76.034499999999994</c:v>
                </c:pt>
                <c:pt idx="19">
                  <c:v>81.320869565217393</c:v>
                </c:pt>
                <c:pt idx="20">
                  <c:v>89.430499999999995</c:v>
                </c:pt>
                <c:pt idx="21">
                  <c:v>85.466818181818184</c:v>
                </c:pt>
                <c:pt idx="22">
                  <c:v>77.330000000000013</c:v>
                </c:pt>
                <c:pt idx="23">
                  <c:v>72.123499999999993</c:v>
                </c:pt>
                <c:pt idx="24">
                  <c:v>72.208809425431014</c:v>
                </c:pt>
                <c:pt idx="25">
                  <c:v>73.222369618084997</c:v>
                </c:pt>
                <c:pt idx="26">
                  <c:v>76.933639147873549</c:v>
                </c:pt>
                <c:pt idx="27">
                  <c:v>79.476281664988591</c:v>
                </c:pt>
                <c:pt idx="28">
                  <c:v>82.128095453617036</c:v>
                </c:pt>
                <c:pt idx="29">
                  <c:v>82.446542052069361</c:v>
                </c:pt>
                <c:pt idx="30">
                  <c:v>84.504631171285595</c:v>
                </c:pt>
                <c:pt idx="31">
                  <c:v>85.161522703729631</c:v>
                </c:pt>
                <c:pt idx="32">
                  <c:v>80.124059331959685</c:v>
                </c:pt>
                <c:pt idx="33">
                  <c:v>80.825464262484545</c:v>
                </c:pt>
                <c:pt idx="34">
                  <c:v>80.30627381345532</c:v>
                </c:pt>
                <c:pt idx="35">
                  <c:v>85.092033436707339</c:v>
                </c:pt>
                <c:pt idx="36">
                  <c:v>92.495295304567165</c:v>
                </c:pt>
                <c:pt idx="37">
                  <c:v>95.637668239073918</c:v>
                </c:pt>
                <c:pt idx="38">
                  <c:v>98.928575764222956</c:v>
                </c:pt>
                <c:pt idx="39">
                  <c:v>93.356064080199246</c:v>
                </c:pt>
                <c:pt idx="40">
                  <c:v>85.01923753677228</c:v>
                </c:pt>
                <c:pt idx="41">
                  <c:v>86.65591041256171</c:v>
                </c:pt>
                <c:pt idx="42">
                  <c:v>84.771955550468761</c:v>
                </c:pt>
                <c:pt idx="43">
                  <c:v>85.549170797009964</c:v>
                </c:pt>
                <c:pt idx="44">
                  <c:v>87.967185484717817</c:v>
                </c:pt>
                <c:pt idx="45">
                  <c:v>95.830220048845661</c:v>
                </c:pt>
                <c:pt idx="46">
                  <c:v>95.873521327479807</c:v>
                </c:pt>
                <c:pt idx="47">
                  <c:v>100.4059172388757</c:v>
                </c:pt>
              </c:numCache>
            </c:numRef>
          </c:val>
          <c:smooth val="0"/>
          <c:extLst>
            <c:ext xmlns:c16="http://schemas.microsoft.com/office/drawing/2014/chart" uri="{C3380CC4-5D6E-409C-BE32-E72D297353CC}">
              <c16:uniqueId val="{00000000-A916-4AB1-BDAF-B78C6AF39E9F}"/>
            </c:ext>
          </c:extLst>
        </c:ser>
        <c:ser>
          <c:idx val="3"/>
          <c:order val="1"/>
          <c:tx>
            <c:strRef>
              <c:f>Comparison!$I$3</c:f>
              <c:strCache>
                <c:ptCount val="1"/>
                <c:pt idx="0">
                  <c:v>Mean 2</c:v>
                </c:pt>
              </c:strCache>
            </c:strRef>
          </c:tx>
          <c:spPr>
            <a:ln w="28575" cap="rnd">
              <a:solidFill>
                <a:schemeClr val="accent5"/>
              </a:solidFill>
              <a:round/>
            </a:ln>
            <a:effectLst/>
          </c:spPr>
          <c:marker>
            <c:symbol val="none"/>
          </c:marker>
          <c:cat>
            <c:numRef>
              <c:f>Comparison!$C$4:$C$51</c:f>
              <c:numCache>
                <c:formatCode>[$-409]mmm\-yy;@</c:formatCode>
                <c:ptCount val="48"/>
                <c:pt idx="0">
                  <c:v>44562</c:v>
                </c:pt>
                <c:pt idx="1">
                  <c:v>44593</c:v>
                </c:pt>
                <c:pt idx="2">
                  <c:v>44621</c:v>
                </c:pt>
                <c:pt idx="3">
                  <c:v>44652</c:v>
                </c:pt>
                <c:pt idx="4">
                  <c:v>44682</c:v>
                </c:pt>
                <c:pt idx="5">
                  <c:v>44713</c:v>
                </c:pt>
                <c:pt idx="6">
                  <c:v>44743</c:v>
                </c:pt>
                <c:pt idx="7">
                  <c:v>44774</c:v>
                </c:pt>
                <c:pt idx="8">
                  <c:v>44805</c:v>
                </c:pt>
                <c:pt idx="9">
                  <c:v>44835</c:v>
                </c:pt>
                <c:pt idx="10">
                  <c:v>44866</c:v>
                </c:pt>
                <c:pt idx="11">
                  <c:v>44896</c:v>
                </c:pt>
                <c:pt idx="12">
                  <c:v>44927</c:v>
                </c:pt>
                <c:pt idx="13">
                  <c:v>44958</c:v>
                </c:pt>
                <c:pt idx="14">
                  <c:v>44986</c:v>
                </c:pt>
                <c:pt idx="15">
                  <c:v>45017</c:v>
                </c:pt>
                <c:pt idx="16">
                  <c:v>45047</c:v>
                </c:pt>
                <c:pt idx="17">
                  <c:v>45078</c:v>
                </c:pt>
                <c:pt idx="18">
                  <c:v>45108</c:v>
                </c:pt>
                <c:pt idx="19">
                  <c:v>45139</c:v>
                </c:pt>
                <c:pt idx="20">
                  <c:v>45170</c:v>
                </c:pt>
                <c:pt idx="21">
                  <c:v>45200</c:v>
                </c:pt>
                <c:pt idx="22">
                  <c:v>45231</c:v>
                </c:pt>
                <c:pt idx="23">
                  <c:v>45261</c:v>
                </c:pt>
                <c:pt idx="24">
                  <c:v>45292</c:v>
                </c:pt>
                <c:pt idx="25">
                  <c:v>45323</c:v>
                </c:pt>
                <c:pt idx="26">
                  <c:v>45352</c:v>
                </c:pt>
                <c:pt idx="27">
                  <c:v>45383</c:v>
                </c:pt>
                <c:pt idx="28">
                  <c:v>45413</c:v>
                </c:pt>
                <c:pt idx="29">
                  <c:v>45444</c:v>
                </c:pt>
                <c:pt idx="30">
                  <c:v>45474</c:v>
                </c:pt>
                <c:pt idx="31">
                  <c:v>45505</c:v>
                </c:pt>
                <c:pt idx="32">
                  <c:v>45536</c:v>
                </c:pt>
                <c:pt idx="33">
                  <c:v>45566</c:v>
                </c:pt>
                <c:pt idx="34">
                  <c:v>45597</c:v>
                </c:pt>
                <c:pt idx="35">
                  <c:v>45627</c:v>
                </c:pt>
                <c:pt idx="36">
                  <c:v>45658</c:v>
                </c:pt>
                <c:pt idx="37">
                  <c:v>45689</c:v>
                </c:pt>
                <c:pt idx="38">
                  <c:v>45717</c:v>
                </c:pt>
                <c:pt idx="39">
                  <c:v>45748</c:v>
                </c:pt>
                <c:pt idx="40">
                  <c:v>45778</c:v>
                </c:pt>
                <c:pt idx="41">
                  <c:v>45809</c:v>
                </c:pt>
                <c:pt idx="42">
                  <c:v>45839</c:v>
                </c:pt>
                <c:pt idx="43">
                  <c:v>45870</c:v>
                </c:pt>
                <c:pt idx="44">
                  <c:v>45901</c:v>
                </c:pt>
                <c:pt idx="45">
                  <c:v>45931</c:v>
                </c:pt>
                <c:pt idx="46">
                  <c:v>45962</c:v>
                </c:pt>
                <c:pt idx="47">
                  <c:v>45992</c:v>
                </c:pt>
              </c:numCache>
            </c:numRef>
          </c:cat>
          <c:val>
            <c:numRef>
              <c:f>Comparison!$I$4:$I$51</c:f>
              <c:numCache>
                <c:formatCode>0.0</c:formatCode>
                <c:ptCount val="48"/>
                <c:pt idx="0">
                  <c:v>82.979000000000013</c:v>
                </c:pt>
                <c:pt idx="1">
                  <c:v>91.628947368421052</c:v>
                </c:pt>
                <c:pt idx="2">
                  <c:v>108.26217391304347</c:v>
                </c:pt>
                <c:pt idx="3">
                  <c:v>101.64049999999999</c:v>
                </c:pt>
                <c:pt idx="4">
                  <c:v>109.25952380952383</c:v>
                </c:pt>
                <c:pt idx="5">
                  <c:v>114.33904761904762</c:v>
                </c:pt>
                <c:pt idx="6">
                  <c:v>99.384499999999989</c:v>
                </c:pt>
                <c:pt idx="7">
                  <c:v>91.482608695652175</c:v>
                </c:pt>
                <c:pt idx="8">
                  <c:v>83.801904761904751</c:v>
                </c:pt>
                <c:pt idx="9">
                  <c:v>87.030952380952357</c:v>
                </c:pt>
                <c:pt idx="10">
                  <c:v>84.385714285714286</c:v>
                </c:pt>
                <c:pt idx="11">
                  <c:v>76.518095238095242</c:v>
                </c:pt>
                <c:pt idx="12">
                  <c:v>78.164000000000016</c:v>
                </c:pt>
                <c:pt idx="13">
                  <c:v>76.860526315789485</c:v>
                </c:pt>
                <c:pt idx="14">
                  <c:v>73.37260869565219</c:v>
                </c:pt>
                <c:pt idx="15">
                  <c:v>79.438421052631583</c:v>
                </c:pt>
                <c:pt idx="16">
                  <c:v>71.620909090909095</c:v>
                </c:pt>
                <c:pt idx="17">
                  <c:v>70.274285714285696</c:v>
                </c:pt>
                <c:pt idx="18">
                  <c:v>76.034499999999994</c:v>
                </c:pt>
                <c:pt idx="19">
                  <c:v>81.320869565217393</c:v>
                </c:pt>
                <c:pt idx="20">
                  <c:v>89.430499999999995</c:v>
                </c:pt>
                <c:pt idx="21">
                  <c:v>85.466818181818184</c:v>
                </c:pt>
                <c:pt idx="22">
                  <c:v>77.330000000000013</c:v>
                </c:pt>
                <c:pt idx="23">
                  <c:v>72.123499999999993</c:v>
                </c:pt>
                <c:pt idx="24">
                  <c:v>72.208809425431014</c:v>
                </c:pt>
                <c:pt idx="25">
                  <c:v>73.222369618084997</c:v>
                </c:pt>
                <c:pt idx="26">
                  <c:v>76.933639147873549</c:v>
                </c:pt>
                <c:pt idx="27">
                  <c:v>79.476281664988591</c:v>
                </c:pt>
                <c:pt idx="28">
                  <c:v>82.128095453617036</c:v>
                </c:pt>
                <c:pt idx="29">
                  <c:v>82.446542052069361</c:v>
                </c:pt>
                <c:pt idx="30">
                  <c:v>84.504631171285595</c:v>
                </c:pt>
                <c:pt idx="31">
                  <c:v>85.161522703729631</c:v>
                </c:pt>
                <c:pt idx="32">
                  <c:v>80.124059331959685</c:v>
                </c:pt>
                <c:pt idx="33">
                  <c:v>80.825464262484545</c:v>
                </c:pt>
                <c:pt idx="34">
                  <c:v>80.30627381345532</c:v>
                </c:pt>
                <c:pt idx="35">
                  <c:v>85.092033436707339</c:v>
                </c:pt>
                <c:pt idx="36">
                  <c:v>92.495295304567165</c:v>
                </c:pt>
                <c:pt idx="37">
                  <c:v>95.637668239073918</c:v>
                </c:pt>
                <c:pt idx="38">
                  <c:v>98.928575764222956</c:v>
                </c:pt>
                <c:pt idx="39">
                  <c:v>93.356064080199246</c:v>
                </c:pt>
                <c:pt idx="40">
                  <c:v>85.01923753677228</c:v>
                </c:pt>
                <c:pt idx="41">
                  <c:v>86.65591041256171</c:v>
                </c:pt>
                <c:pt idx="42">
                  <c:v>84.771955550468761</c:v>
                </c:pt>
                <c:pt idx="43">
                  <c:v>85.549170797009964</c:v>
                </c:pt>
                <c:pt idx="44">
                  <c:v>87.967185484717817</c:v>
                </c:pt>
                <c:pt idx="45">
                  <c:v>95.830220048845661</c:v>
                </c:pt>
                <c:pt idx="46">
                  <c:v>95.873521327479807</c:v>
                </c:pt>
                <c:pt idx="47">
                  <c:v>100.4059172388757</c:v>
                </c:pt>
              </c:numCache>
            </c:numRef>
          </c:val>
          <c:smooth val="0"/>
          <c:extLst>
            <c:ext xmlns:c16="http://schemas.microsoft.com/office/drawing/2014/chart" uri="{C3380CC4-5D6E-409C-BE32-E72D297353CC}">
              <c16:uniqueId val="{00000003-CDCB-4B79-88E6-63D751A12042}"/>
            </c:ext>
          </c:extLst>
        </c:ser>
        <c:ser>
          <c:idx val="9"/>
          <c:order val="2"/>
          <c:tx>
            <c:strRef>
              <c:f>Comparison!$O$3</c:f>
              <c:strCache>
                <c:ptCount val="1"/>
                <c:pt idx="0">
                  <c:v>High 2</c:v>
                </c:pt>
              </c:strCache>
            </c:strRef>
          </c:tx>
          <c:spPr>
            <a:ln w="28575" cap="rnd">
              <a:solidFill>
                <a:schemeClr val="accent5"/>
              </a:solidFill>
              <a:prstDash val="sysDot"/>
              <a:round/>
            </a:ln>
            <a:effectLst/>
          </c:spPr>
          <c:marker>
            <c:symbol val="none"/>
          </c:marker>
          <c:val>
            <c:numRef>
              <c:f>Comparison!$O$4:$O$51</c:f>
              <c:numCache>
                <c:formatCode>0.0</c:formatCode>
                <c:ptCount val="48"/>
                <c:pt idx="0">
                  <c:v>82.979000000000013</c:v>
                </c:pt>
                <c:pt idx="1">
                  <c:v>91.628947368421052</c:v>
                </c:pt>
                <c:pt idx="2">
                  <c:v>108.26217391304347</c:v>
                </c:pt>
                <c:pt idx="3">
                  <c:v>101.64049999999999</c:v>
                </c:pt>
                <c:pt idx="4">
                  <c:v>109.25952380952383</c:v>
                </c:pt>
                <c:pt idx="5">
                  <c:v>114.33904761904762</c:v>
                </c:pt>
                <c:pt idx="6">
                  <c:v>99.384499999999989</c:v>
                </c:pt>
                <c:pt idx="7">
                  <c:v>91.482608695652175</c:v>
                </c:pt>
                <c:pt idx="8">
                  <c:v>83.801904761904751</c:v>
                </c:pt>
                <c:pt idx="9">
                  <c:v>87.030952380952357</c:v>
                </c:pt>
                <c:pt idx="10">
                  <c:v>84.385714285714286</c:v>
                </c:pt>
                <c:pt idx="11">
                  <c:v>76.518095238095242</c:v>
                </c:pt>
                <c:pt idx="12">
                  <c:v>78.164000000000016</c:v>
                </c:pt>
                <c:pt idx="13">
                  <c:v>76.860526315789485</c:v>
                </c:pt>
                <c:pt idx="14">
                  <c:v>73.37260869565219</c:v>
                </c:pt>
                <c:pt idx="15">
                  <c:v>79.438421052631583</c:v>
                </c:pt>
                <c:pt idx="16">
                  <c:v>71.620909090909095</c:v>
                </c:pt>
                <c:pt idx="17">
                  <c:v>70.274285714285696</c:v>
                </c:pt>
                <c:pt idx="18">
                  <c:v>76.034499999999994</c:v>
                </c:pt>
                <c:pt idx="19">
                  <c:v>81.320869565217393</c:v>
                </c:pt>
                <c:pt idx="20">
                  <c:v>89.430499999999995</c:v>
                </c:pt>
                <c:pt idx="21">
                  <c:v>85.466818181818184</c:v>
                </c:pt>
                <c:pt idx="22">
                  <c:v>77.330000000000013</c:v>
                </c:pt>
                <c:pt idx="23">
                  <c:v>72.123499999999993</c:v>
                </c:pt>
                <c:pt idx="24">
                  <c:v>72.208809425431014</c:v>
                </c:pt>
                <c:pt idx="25">
                  <c:v>73.222369618084997</c:v>
                </c:pt>
                <c:pt idx="26">
                  <c:v>76.933639147873549</c:v>
                </c:pt>
                <c:pt idx="27">
                  <c:v>79.476281664988591</c:v>
                </c:pt>
                <c:pt idx="28">
                  <c:v>82.128095453617036</c:v>
                </c:pt>
                <c:pt idx="29">
                  <c:v>82.446542052069361</c:v>
                </c:pt>
                <c:pt idx="30">
                  <c:v>84.504631171285595</c:v>
                </c:pt>
                <c:pt idx="31">
                  <c:v>85.161522703729631</c:v>
                </c:pt>
                <c:pt idx="32">
                  <c:v>80.124059331959685</c:v>
                </c:pt>
                <c:pt idx="33">
                  <c:v>80.825464262484545</c:v>
                </c:pt>
                <c:pt idx="34">
                  <c:v>80.30627381345532</c:v>
                </c:pt>
                <c:pt idx="35">
                  <c:v>85.092033436707339</c:v>
                </c:pt>
                <c:pt idx="36">
                  <c:v>92.495295304567165</c:v>
                </c:pt>
                <c:pt idx="37">
                  <c:v>95.637668239073918</c:v>
                </c:pt>
                <c:pt idx="38">
                  <c:v>98.928575764222956</c:v>
                </c:pt>
                <c:pt idx="39">
                  <c:v>93.356064080199246</c:v>
                </c:pt>
                <c:pt idx="40">
                  <c:v>85.01923753677228</c:v>
                </c:pt>
                <c:pt idx="41">
                  <c:v>86.65591041256171</c:v>
                </c:pt>
                <c:pt idx="42">
                  <c:v>84.771955550468761</c:v>
                </c:pt>
                <c:pt idx="43">
                  <c:v>85.549170797009964</c:v>
                </c:pt>
                <c:pt idx="44">
                  <c:v>87.967185484717817</c:v>
                </c:pt>
                <c:pt idx="45">
                  <c:v>95.830220048845661</c:v>
                </c:pt>
                <c:pt idx="46">
                  <c:v>95.873521327479807</c:v>
                </c:pt>
                <c:pt idx="47">
                  <c:v>100.4059172388757</c:v>
                </c:pt>
              </c:numCache>
            </c:numRef>
          </c:val>
          <c:smooth val="0"/>
          <c:extLst>
            <c:ext xmlns:c16="http://schemas.microsoft.com/office/drawing/2014/chart" uri="{C3380CC4-5D6E-409C-BE32-E72D297353CC}">
              <c16:uniqueId val="{00000001-A916-4AB1-BDAF-B78C6AF39E9F}"/>
            </c:ext>
          </c:extLst>
        </c:ser>
        <c:ser>
          <c:idx val="5"/>
          <c:order val="3"/>
          <c:tx>
            <c:strRef>
              <c:f>Comparison!$K$3</c:f>
              <c:strCache>
                <c:ptCount val="1"/>
                <c:pt idx="0">
                  <c:v>Low 3</c:v>
                </c:pt>
              </c:strCache>
            </c:strRef>
          </c:tx>
          <c:spPr>
            <a:ln w="28575" cap="rnd">
              <a:solidFill>
                <a:schemeClr val="accent2">
                  <a:lumMod val="50000"/>
                </a:schemeClr>
              </a:solidFill>
              <a:prstDash val="sysDash"/>
              <a:round/>
            </a:ln>
            <a:effectLst/>
          </c:spPr>
          <c:marker>
            <c:symbol val="none"/>
          </c:marker>
          <c:val>
            <c:numRef>
              <c:f>Comparison!$K$4:$K$51</c:f>
              <c:numCache>
                <c:formatCode>0.0</c:formatCode>
                <c:ptCount val="48"/>
                <c:pt idx="0">
                  <c:v>82.979000000000013</c:v>
                </c:pt>
                <c:pt idx="1">
                  <c:v>91.628947368421052</c:v>
                </c:pt>
                <c:pt idx="2">
                  <c:v>108.26217391304347</c:v>
                </c:pt>
                <c:pt idx="3">
                  <c:v>101.64049999999999</c:v>
                </c:pt>
                <c:pt idx="4">
                  <c:v>109.25952380952383</c:v>
                </c:pt>
                <c:pt idx="5">
                  <c:v>114.33904761904762</c:v>
                </c:pt>
                <c:pt idx="6">
                  <c:v>99.384499999999989</c:v>
                </c:pt>
                <c:pt idx="7">
                  <c:v>91.482608695652175</c:v>
                </c:pt>
                <c:pt idx="8">
                  <c:v>83.801904761904751</c:v>
                </c:pt>
                <c:pt idx="9">
                  <c:v>87.030952380952357</c:v>
                </c:pt>
                <c:pt idx="10">
                  <c:v>84.385714285714286</c:v>
                </c:pt>
                <c:pt idx="11">
                  <c:v>76.518095238095242</c:v>
                </c:pt>
                <c:pt idx="12">
                  <c:v>78.164000000000016</c:v>
                </c:pt>
                <c:pt idx="13">
                  <c:v>76.860526315789485</c:v>
                </c:pt>
                <c:pt idx="14">
                  <c:v>73.37260869565219</c:v>
                </c:pt>
                <c:pt idx="15">
                  <c:v>79.438421052631583</c:v>
                </c:pt>
                <c:pt idx="16">
                  <c:v>71.620909090909095</c:v>
                </c:pt>
                <c:pt idx="17">
                  <c:v>70.274285714285696</c:v>
                </c:pt>
                <c:pt idx="18">
                  <c:v>76.034499999999994</c:v>
                </c:pt>
                <c:pt idx="19">
                  <c:v>81.320869565217393</c:v>
                </c:pt>
                <c:pt idx="20">
                  <c:v>89.430499999999995</c:v>
                </c:pt>
                <c:pt idx="21">
                  <c:v>85.466818181818184</c:v>
                </c:pt>
                <c:pt idx="22">
                  <c:v>77.330000000000013</c:v>
                </c:pt>
                <c:pt idx="23">
                  <c:v>72.123499999999993</c:v>
                </c:pt>
                <c:pt idx="24">
                  <c:v>75.117150711105651</c:v>
                </c:pt>
                <c:pt idx="25">
                  <c:v>73.973429776268787</c:v>
                </c:pt>
                <c:pt idx="26">
                  <c:v>82.19554748810161</c:v>
                </c:pt>
                <c:pt idx="27">
                  <c:v>90.970372589990504</c:v>
                </c:pt>
                <c:pt idx="28">
                  <c:v>99.708163846533438</c:v>
                </c:pt>
                <c:pt idx="29">
                  <c:v>106.68321784517848</c:v>
                </c:pt>
                <c:pt idx="30">
                  <c:v>115.23471242875675</c:v>
                </c:pt>
                <c:pt idx="31">
                  <c:v>122.040716634611</c:v>
                </c:pt>
                <c:pt idx="32">
                  <c:v>131.04876256484502</c:v>
                </c:pt>
                <c:pt idx="33">
                  <c:v>139.23181515492425</c:v>
                </c:pt>
                <c:pt idx="34">
                  <c:v>142.6623609007782</c:v>
                </c:pt>
                <c:pt idx="35">
                  <c:v>140.69814267964384</c:v>
                </c:pt>
                <c:pt idx="36">
                  <c:v>145.30872203603991</c:v>
                </c:pt>
                <c:pt idx="37">
                  <c:v>137.8241179476093</c:v>
                </c:pt>
                <c:pt idx="38">
                  <c:v>129.46655095930083</c:v>
                </c:pt>
                <c:pt idx="39">
                  <c:v>121.25124021010937</c:v>
                </c:pt>
                <c:pt idx="40">
                  <c:v>119.69383491789387</c:v>
                </c:pt>
                <c:pt idx="41">
                  <c:v>121.45801728303836</c:v>
                </c:pt>
                <c:pt idx="42">
                  <c:v>134.63794980054365</c:v>
                </c:pt>
                <c:pt idx="43">
                  <c:v>143.54000573511786</c:v>
                </c:pt>
                <c:pt idx="44">
                  <c:v>144.55710523068294</c:v>
                </c:pt>
                <c:pt idx="45">
                  <c:v>147.33096225724768</c:v>
                </c:pt>
                <c:pt idx="46">
                  <c:v>155.07808894585335</c:v>
                </c:pt>
                <c:pt idx="47">
                  <c:v>153.89805473315201</c:v>
                </c:pt>
              </c:numCache>
            </c:numRef>
          </c:val>
          <c:smooth val="0"/>
          <c:extLst>
            <c:ext xmlns:c16="http://schemas.microsoft.com/office/drawing/2014/chart" uri="{C3380CC4-5D6E-409C-BE32-E72D297353CC}">
              <c16:uniqueId val="{00000005-CDCB-4B79-88E6-63D751A12042}"/>
            </c:ext>
          </c:extLst>
        </c:ser>
        <c:ser>
          <c:idx val="2"/>
          <c:order val="4"/>
          <c:tx>
            <c:strRef>
              <c:f>Comparison!$H$3</c:f>
              <c:strCache>
                <c:ptCount val="1"/>
                <c:pt idx="0">
                  <c:v>Mean 3</c:v>
                </c:pt>
              </c:strCache>
            </c:strRef>
          </c:tx>
          <c:spPr>
            <a:ln w="28575" cap="rnd">
              <a:solidFill>
                <a:schemeClr val="accent2">
                  <a:lumMod val="50000"/>
                </a:schemeClr>
              </a:solidFill>
              <a:round/>
            </a:ln>
            <a:effectLst/>
          </c:spPr>
          <c:marker>
            <c:symbol val="none"/>
          </c:marker>
          <c:cat>
            <c:numRef>
              <c:f>Comparison!$C$4:$C$51</c:f>
              <c:numCache>
                <c:formatCode>[$-409]mmm\-yy;@</c:formatCode>
                <c:ptCount val="48"/>
                <c:pt idx="0">
                  <c:v>44562</c:v>
                </c:pt>
                <c:pt idx="1">
                  <c:v>44593</c:v>
                </c:pt>
                <c:pt idx="2">
                  <c:v>44621</c:v>
                </c:pt>
                <c:pt idx="3">
                  <c:v>44652</c:v>
                </c:pt>
                <c:pt idx="4">
                  <c:v>44682</c:v>
                </c:pt>
                <c:pt idx="5">
                  <c:v>44713</c:v>
                </c:pt>
                <c:pt idx="6">
                  <c:v>44743</c:v>
                </c:pt>
                <c:pt idx="7">
                  <c:v>44774</c:v>
                </c:pt>
                <c:pt idx="8">
                  <c:v>44805</c:v>
                </c:pt>
                <c:pt idx="9">
                  <c:v>44835</c:v>
                </c:pt>
                <c:pt idx="10">
                  <c:v>44866</c:v>
                </c:pt>
                <c:pt idx="11">
                  <c:v>44896</c:v>
                </c:pt>
                <c:pt idx="12">
                  <c:v>44927</c:v>
                </c:pt>
                <c:pt idx="13">
                  <c:v>44958</c:v>
                </c:pt>
                <c:pt idx="14">
                  <c:v>44986</c:v>
                </c:pt>
                <c:pt idx="15">
                  <c:v>45017</c:v>
                </c:pt>
                <c:pt idx="16">
                  <c:v>45047</c:v>
                </c:pt>
                <c:pt idx="17">
                  <c:v>45078</c:v>
                </c:pt>
                <c:pt idx="18">
                  <c:v>45108</c:v>
                </c:pt>
                <c:pt idx="19">
                  <c:v>45139</c:v>
                </c:pt>
                <c:pt idx="20">
                  <c:v>45170</c:v>
                </c:pt>
                <c:pt idx="21">
                  <c:v>45200</c:v>
                </c:pt>
                <c:pt idx="22">
                  <c:v>45231</c:v>
                </c:pt>
                <c:pt idx="23">
                  <c:v>45261</c:v>
                </c:pt>
                <c:pt idx="24">
                  <c:v>45292</c:v>
                </c:pt>
                <c:pt idx="25">
                  <c:v>45323</c:v>
                </c:pt>
                <c:pt idx="26">
                  <c:v>45352</c:v>
                </c:pt>
                <c:pt idx="27">
                  <c:v>45383</c:v>
                </c:pt>
                <c:pt idx="28">
                  <c:v>45413</c:v>
                </c:pt>
                <c:pt idx="29">
                  <c:v>45444</c:v>
                </c:pt>
                <c:pt idx="30">
                  <c:v>45474</c:v>
                </c:pt>
                <c:pt idx="31">
                  <c:v>45505</c:v>
                </c:pt>
                <c:pt idx="32">
                  <c:v>45536</c:v>
                </c:pt>
                <c:pt idx="33">
                  <c:v>45566</c:v>
                </c:pt>
                <c:pt idx="34">
                  <c:v>45597</c:v>
                </c:pt>
                <c:pt idx="35">
                  <c:v>45627</c:v>
                </c:pt>
                <c:pt idx="36">
                  <c:v>45658</c:v>
                </c:pt>
                <c:pt idx="37">
                  <c:v>45689</c:v>
                </c:pt>
                <c:pt idx="38">
                  <c:v>45717</c:v>
                </c:pt>
                <c:pt idx="39">
                  <c:v>45748</c:v>
                </c:pt>
                <c:pt idx="40">
                  <c:v>45778</c:v>
                </c:pt>
                <c:pt idx="41">
                  <c:v>45809</c:v>
                </c:pt>
                <c:pt idx="42">
                  <c:v>45839</c:v>
                </c:pt>
                <c:pt idx="43">
                  <c:v>45870</c:v>
                </c:pt>
                <c:pt idx="44">
                  <c:v>45901</c:v>
                </c:pt>
                <c:pt idx="45">
                  <c:v>45931</c:v>
                </c:pt>
                <c:pt idx="46">
                  <c:v>45962</c:v>
                </c:pt>
                <c:pt idx="47">
                  <c:v>45992</c:v>
                </c:pt>
              </c:numCache>
            </c:numRef>
          </c:cat>
          <c:val>
            <c:numRef>
              <c:f>Comparison!$H$4:$H$51</c:f>
              <c:numCache>
                <c:formatCode>0.0</c:formatCode>
                <c:ptCount val="48"/>
                <c:pt idx="0">
                  <c:v>82.979000000000013</c:v>
                </c:pt>
                <c:pt idx="1">
                  <c:v>91.628947368421052</c:v>
                </c:pt>
                <c:pt idx="2">
                  <c:v>108.26217391304347</c:v>
                </c:pt>
                <c:pt idx="3">
                  <c:v>101.64049999999999</c:v>
                </c:pt>
                <c:pt idx="4">
                  <c:v>109.25952380952383</c:v>
                </c:pt>
                <c:pt idx="5">
                  <c:v>114.33904761904762</c:v>
                </c:pt>
                <c:pt idx="6">
                  <c:v>99.384499999999989</c:v>
                </c:pt>
                <c:pt idx="7">
                  <c:v>91.482608695652175</c:v>
                </c:pt>
                <c:pt idx="8">
                  <c:v>83.801904761904751</c:v>
                </c:pt>
                <c:pt idx="9">
                  <c:v>87.030952380952357</c:v>
                </c:pt>
                <c:pt idx="10">
                  <c:v>84.385714285714286</c:v>
                </c:pt>
                <c:pt idx="11">
                  <c:v>76.518095238095242</c:v>
                </c:pt>
                <c:pt idx="12">
                  <c:v>78.164000000000016</c:v>
                </c:pt>
                <c:pt idx="13">
                  <c:v>76.860526315789485</c:v>
                </c:pt>
                <c:pt idx="14">
                  <c:v>73.37260869565219</c:v>
                </c:pt>
                <c:pt idx="15">
                  <c:v>79.438421052631583</c:v>
                </c:pt>
                <c:pt idx="16">
                  <c:v>71.620909090909095</c:v>
                </c:pt>
                <c:pt idx="17">
                  <c:v>70.274285714285696</c:v>
                </c:pt>
                <c:pt idx="18">
                  <c:v>76.034499999999994</c:v>
                </c:pt>
                <c:pt idx="19">
                  <c:v>81.320869565217393</c:v>
                </c:pt>
                <c:pt idx="20">
                  <c:v>89.430499999999995</c:v>
                </c:pt>
                <c:pt idx="21">
                  <c:v>85.466818181818184</c:v>
                </c:pt>
                <c:pt idx="22">
                  <c:v>77.330000000000013</c:v>
                </c:pt>
                <c:pt idx="23">
                  <c:v>72.123499999999993</c:v>
                </c:pt>
                <c:pt idx="24">
                  <c:v>75.117150711105651</c:v>
                </c:pt>
                <c:pt idx="25">
                  <c:v>73.973429776268787</c:v>
                </c:pt>
                <c:pt idx="26">
                  <c:v>82.19554748810161</c:v>
                </c:pt>
                <c:pt idx="27">
                  <c:v>90.970372589990504</c:v>
                </c:pt>
                <c:pt idx="28">
                  <c:v>99.708163846533438</c:v>
                </c:pt>
                <c:pt idx="29">
                  <c:v>106.68321784517848</c:v>
                </c:pt>
                <c:pt idx="30">
                  <c:v>115.23471242875675</c:v>
                </c:pt>
                <c:pt idx="31">
                  <c:v>122.040716634611</c:v>
                </c:pt>
                <c:pt idx="32">
                  <c:v>131.04876256484502</c:v>
                </c:pt>
                <c:pt idx="33">
                  <c:v>139.23181515492425</c:v>
                </c:pt>
                <c:pt idx="34">
                  <c:v>142.6623609007782</c:v>
                </c:pt>
                <c:pt idx="35">
                  <c:v>140.69814267964384</c:v>
                </c:pt>
                <c:pt idx="36">
                  <c:v>145.30872203603991</c:v>
                </c:pt>
                <c:pt idx="37">
                  <c:v>137.8241179476093</c:v>
                </c:pt>
                <c:pt idx="38">
                  <c:v>129.46655095930083</c:v>
                </c:pt>
                <c:pt idx="39">
                  <c:v>121.25124021010937</c:v>
                </c:pt>
                <c:pt idx="40">
                  <c:v>119.69383491789387</c:v>
                </c:pt>
                <c:pt idx="41">
                  <c:v>121.45801728303836</c:v>
                </c:pt>
                <c:pt idx="42">
                  <c:v>134.63794980054365</c:v>
                </c:pt>
                <c:pt idx="43">
                  <c:v>143.54000573511786</c:v>
                </c:pt>
                <c:pt idx="44">
                  <c:v>144.55710523068294</c:v>
                </c:pt>
                <c:pt idx="45">
                  <c:v>147.33096225724768</c:v>
                </c:pt>
                <c:pt idx="46">
                  <c:v>155.07808894585335</c:v>
                </c:pt>
                <c:pt idx="47">
                  <c:v>153.89805473315201</c:v>
                </c:pt>
              </c:numCache>
            </c:numRef>
          </c:val>
          <c:smooth val="0"/>
          <c:extLst>
            <c:ext xmlns:c16="http://schemas.microsoft.com/office/drawing/2014/chart" uri="{C3380CC4-5D6E-409C-BE32-E72D297353CC}">
              <c16:uniqueId val="{00000002-CDCB-4B79-88E6-63D751A12042}"/>
            </c:ext>
          </c:extLst>
        </c:ser>
        <c:ser>
          <c:idx val="7"/>
          <c:order val="5"/>
          <c:tx>
            <c:strRef>
              <c:f>Comparison!$N$3</c:f>
              <c:strCache>
                <c:ptCount val="1"/>
                <c:pt idx="0">
                  <c:v>High 3</c:v>
                </c:pt>
              </c:strCache>
            </c:strRef>
          </c:tx>
          <c:spPr>
            <a:ln w="28575" cap="rnd">
              <a:solidFill>
                <a:schemeClr val="accent2">
                  <a:lumMod val="50000"/>
                </a:schemeClr>
              </a:solidFill>
              <a:prstDash val="sysDash"/>
              <a:round/>
            </a:ln>
            <a:effectLst/>
          </c:spPr>
          <c:marker>
            <c:symbol val="none"/>
          </c:marker>
          <c:val>
            <c:numRef>
              <c:f>Comparison!$N$4:$N$51</c:f>
              <c:numCache>
                <c:formatCode>0.0</c:formatCode>
                <c:ptCount val="48"/>
                <c:pt idx="0">
                  <c:v>82.979000000000013</c:v>
                </c:pt>
                <c:pt idx="1">
                  <c:v>91.628947368421052</c:v>
                </c:pt>
                <c:pt idx="2">
                  <c:v>108.26217391304347</c:v>
                </c:pt>
                <c:pt idx="3">
                  <c:v>101.64049999999999</c:v>
                </c:pt>
                <c:pt idx="4">
                  <c:v>109.25952380952383</c:v>
                </c:pt>
                <c:pt idx="5">
                  <c:v>114.33904761904762</c:v>
                </c:pt>
                <c:pt idx="6">
                  <c:v>99.384499999999989</c:v>
                </c:pt>
                <c:pt idx="7">
                  <c:v>91.482608695652175</c:v>
                </c:pt>
                <c:pt idx="8">
                  <c:v>83.801904761904751</c:v>
                </c:pt>
                <c:pt idx="9">
                  <c:v>87.030952380952357</c:v>
                </c:pt>
                <c:pt idx="10">
                  <c:v>84.385714285714286</c:v>
                </c:pt>
                <c:pt idx="11">
                  <c:v>76.518095238095242</c:v>
                </c:pt>
                <c:pt idx="12">
                  <c:v>78.164000000000016</c:v>
                </c:pt>
                <c:pt idx="13">
                  <c:v>76.860526315789485</c:v>
                </c:pt>
                <c:pt idx="14">
                  <c:v>73.37260869565219</c:v>
                </c:pt>
                <c:pt idx="15">
                  <c:v>79.438421052631583</c:v>
                </c:pt>
                <c:pt idx="16">
                  <c:v>71.620909090909095</c:v>
                </c:pt>
                <c:pt idx="17">
                  <c:v>70.274285714285696</c:v>
                </c:pt>
                <c:pt idx="18">
                  <c:v>76.034499999999994</c:v>
                </c:pt>
                <c:pt idx="19">
                  <c:v>81.320869565217393</c:v>
                </c:pt>
                <c:pt idx="20">
                  <c:v>89.430499999999995</c:v>
                </c:pt>
                <c:pt idx="21">
                  <c:v>85.466818181818184</c:v>
                </c:pt>
                <c:pt idx="22">
                  <c:v>77.330000000000013</c:v>
                </c:pt>
                <c:pt idx="23">
                  <c:v>72.123499999999993</c:v>
                </c:pt>
                <c:pt idx="24">
                  <c:v>75.117150711105651</c:v>
                </c:pt>
                <c:pt idx="25">
                  <c:v>73.973429776268787</c:v>
                </c:pt>
                <c:pt idx="26">
                  <c:v>82.19554748810161</c:v>
                </c:pt>
                <c:pt idx="27">
                  <c:v>90.970372589990504</c:v>
                </c:pt>
                <c:pt idx="28">
                  <c:v>99.708163846533438</c:v>
                </c:pt>
                <c:pt idx="29">
                  <c:v>106.68321784517848</c:v>
                </c:pt>
                <c:pt idx="30">
                  <c:v>115.23471242875675</c:v>
                </c:pt>
                <c:pt idx="31">
                  <c:v>122.040716634611</c:v>
                </c:pt>
                <c:pt idx="32">
                  <c:v>131.04876256484502</c:v>
                </c:pt>
                <c:pt idx="33">
                  <c:v>139.23181515492425</c:v>
                </c:pt>
                <c:pt idx="34">
                  <c:v>142.6623609007782</c:v>
                </c:pt>
                <c:pt idx="35">
                  <c:v>140.69814267964384</c:v>
                </c:pt>
                <c:pt idx="36">
                  <c:v>145.30872203603991</c:v>
                </c:pt>
                <c:pt idx="37">
                  <c:v>137.8241179476093</c:v>
                </c:pt>
                <c:pt idx="38">
                  <c:v>129.46655095930083</c:v>
                </c:pt>
                <c:pt idx="39">
                  <c:v>121.25124021010937</c:v>
                </c:pt>
                <c:pt idx="40">
                  <c:v>119.69383491789387</c:v>
                </c:pt>
                <c:pt idx="41">
                  <c:v>121.45801728303836</c:v>
                </c:pt>
                <c:pt idx="42">
                  <c:v>134.63794980054365</c:v>
                </c:pt>
                <c:pt idx="43">
                  <c:v>143.54000573511786</c:v>
                </c:pt>
                <c:pt idx="44">
                  <c:v>144.55710523068294</c:v>
                </c:pt>
                <c:pt idx="45">
                  <c:v>147.33096225724768</c:v>
                </c:pt>
                <c:pt idx="46">
                  <c:v>155.07808894585335</c:v>
                </c:pt>
                <c:pt idx="47">
                  <c:v>153.89805473315201</c:v>
                </c:pt>
              </c:numCache>
            </c:numRef>
          </c:val>
          <c:smooth val="0"/>
          <c:extLst>
            <c:ext xmlns:c16="http://schemas.microsoft.com/office/drawing/2014/chart" uri="{C3380CC4-5D6E-409C-BE32-E72D297353CC}">
              <c16:uniqueId val="{00000007-CDCB-4B79-88E6-63D751A12042}"/>
            </c:ext>
          </c:extLst>
        </c:ser>
        <c:ser>
          <c:idx val="4"/>
          <c:order val="6"/>
          <c:tx>
            <c:strRef>
              <c:f>Comparison!$J$3</c:f>
              <c:strCache>
                <c:ptCount val="1"/>
                <c:pt idx="0">
                  <c:v>Low 4</c:v>
                </c:pt>
              </c:strCache>
            </c:strRef>
          </c:tx>
          <c:spPr>
            <a:ln w="28575" cap="rnd">
              <a:solidFill>
                <a:srgbClr val="FF0000"/>
              </a:solidFill>
              <a:prstDash val="dashDot"/>
              <a:round/>
            </a:ln>
            <a:effectLst/>
          </c:spPr>
          <c:marker>
            <c:symbol val="none"/>
          </c:marker>
          <c:cat>
            <c:numRef>
              <c:f>Comparison!$C$4:$C$51</c:f>
              <c:numCache>
                <c:formatCode>[$-409]mmm\-yy;@</c:formatCode>
                <c:ptCount val="48"/>
                <c:pt idx="0">
                  <c:v>44562</c:v>
                </c:pt>
                <c:pt idx="1">
                  <c:v>44593</c:v>
                </c:pt>
                <c:pt idx="2">
                  <c:v>44621</c:v>
                </c:pt>
                <c:pt idx="3">
                  <c:v>44652</c:v>
                </c:pt>
                <c:pt idx="4">
                  <c:v>44682</c:v>
                </c:pt>
                <c:pt idx="5">
                  <c:v>44713</c:v>
                </c:pt>
                <c:pt idx="6">
                  <c:v>44743</c:v>
                </c:pt>
                <c:pt idx="7">
                  <c:v>44774</c:v>
                </c:pt>
                <c:pt idx="8">
                  <c:v>44805</c:v>
                </c:pt>
                <c:pt idx="9">
                  <c:v>44835</c:v>
                </c:pt>
                <c:pt idx="10">
                  <c:v>44866</c:v>
                </c:pt>
                <c:pt idx="11">
                  <c:v>44896</c:v>
                </c:pt>
                <c:pt idx="12">
                  <c:v>44927</c:v>
                </c:pt>
                <c:pt idx="13">
                  <c:v>44958</c:v>
                </c:pt>
                <c:pt idx="14">
                  <c:v>44986</c:v>
                </c:pt>
                <c:pt idx="15">
                  <c:v>45017</c:v>
                </c:pt>
                <c:pt idx="16">
                  <c:v>45047</c:v>
                </c:pt>
                <c:pt idx="17">
                  <c:v>45078</c:v>
                </c:pt>
                <c:pt idx="18">
                  <c:v>45108</c:v>
                </c:pt>
                <c:pt idx="19">
                  <c:v>45139</c:v>
                </c:pt>
                <c:pt idx="20">
                  <c:v>45170</c:v>
                </c:pt>
                <c:pt idx="21">
                  <c:v>45200</c:v>
                </c:pt>
                <c:pt idx="22">
                  <c:v>45231</c:v>
                </c:pt>
                <c:pt idx="23">
                  <c:v>45261</c:v>
                </c:pt>
                <c:pt idx="24">
                  <c:v>45292</c:v>
                </c:pt>
                <c:pt idx="25">
                  <c:v>45323</c:v>
                </c:pt>
                <c:pt idx="26">
                  <c:v>45352</c:v>
                </c:pt>
                <c:pt idx="27">
                  <c:v>45383</c:v>
                </c:pt>
                <c:pt idx="28">
                  <c:v>45413</c:v>
                </c:pt>
                <c:pt idx="29">
                  <c:v>45444</c:v>
                </c:pt>
                <c:pt idx="30">
                  <c:v>45474</c:v>
                </c:pt>
                <c:pt idx="31">
                  <c:v>45505</c:v>
                </c:pt>
                <c:pt idx="32">
                  <c:v>45536</c:v>
                </c:pt>
                <c:pt idx="33">
                  <c:v>45566</c:v>
                </c:pt>
                <c:pt idx="34">
                  <c:v>45597</c:v>
                </c:pt>
                <c:pt idx="35">
                  <c:v>45627</c:v>
                </c:pt>
                <c:pt idx="36">
                  <c:v>45658</c:v>
                </c:pt>
                <c:pt idx="37">
                  <c:v>45689</c:v>
                </c:pt>
                <c:pt idx="38">
                  <c:v>45717</c:v>
                </c:pt>
                <c:pt idx="39">
                  <c:v>45748</c:v>
                </c:pt>
                <c:pt idx="40">
                  <c:v>45778</c:v>
                </c:pt>
                <c:pt idx="41">
                  <c:v>45809</c:v>
                </c:pt>
                <c:pt idx="42">
                  <c:v>45839</c:v>
                </c:pt>
                <c:pt idx="43">
                  <c:v>45870</c:v>
                </c:pt>
                <c:pt idx="44">
                  <c:v>45901</c:v>
                </c:pt>
                <c:pt idx="45">
                  <c:v>45931</c:v>
                </c:pt>
                <c:pt idx="46">
                  <c:v>45962</c:v>
                </c:pt>
                <c:pt idx="47">
                  <c:v>45992</c:v>
                </c:pt>
              </c:numCache>
            </c:numRef>
          </c:cat>
          <c:val>
            <c:numRef>
              <c:f>Comparison!$J$4:$J$51</c:f>
              <c:numCache>
                <c:formatCode>0.0</c:formatCode>
                <c:ptCount val="48"/>
                <c:pt idx="0">
                  <c:v>82.979000000000013</c:v>
                </c:pt>
                <c:pt idx="1">
                  <c:v>91.628947368421052</c:v>
                </c:pt>
                <c:pt idx="2">
                  <c:v>108.26217391304347</c:v>
                </c:pt>
                <c:pt idx="3">
                  <c:v>101.64049999999999</c:v>
                </c:pt>
                <c:pt idx="4">
                  <c:v>109.25952380952383</c:v>
                </c:pt>
                <c:pt idx="5">
                  <c:v>114.33904761904762</c:v>
                </c:pt>
                <c:pt idx="6">
                  <c:v>99.384499999999989</c:v>
                </c:pt>
                <c:pt idx="7">
                  <c:v>91.482608695652175</c:v>
                </c:pt>
                <c:pt idx="8">
                  <c:v>83.801904761904751</c:v>
                </c:pt>
                <c:pt idx="9">
                  <c:v>87.030952380952357</c:v>
                </c:pt>
                <c:pt idx="10">
                  <c:v>84.385714285714286</c:v>
                </c:pt>
                <c:pt idx="11">
                  <c:v>76.518095238095242</c:v>
                </c:pt>
                <c:pt idx="12">
                  <c:v>78.164000000000016</c:v>
                </c:pt>
                <c:pt idx="13">
                  <c:v>76.860526315789485</c:v>
                </c:pt>
                <c:pt idx="14">
                  <c:v>73.37260869565219</c:v>
                </c:pt>
                <c:pt idx="15">
                  <c:v>79.438421052631583</c:v>
                </c:pt>
                <c:pt idx="16">
                  <c:v>71.620909090909095</c:v>
                </c:pt>
                <c:pt idx="17">
                  <c:v>70.274285714285696</c:v>
                </c:pt>
                <c:pt idx="18">
                  <c:v>76.034499999999994</c:v>
                </c:pt>
                <c:pt idx="19">
                  <c:v>81.320869565217393</c:v>
                </c:pt>
                <c:pt idx="20">
                  <c:v>89.430499999999995</c:v>
                </c:pt>
                <c:pt idx="21">
                  <c:v>85.466818181818184</c:v>
                </c:pt>
                <c:pt idx="22">
                  <c:v>77.330000000000013</c:v>
                </c:pt>
                <c:pt idx="23">
                  <c:v>72.123499999999993</c:v>
                </c:pt>
                <c:pt idx="24">
                  <c:v>63.318385661481351</c:v>
                </c:pt>
                <c:pt idx="25">
                  <c:v>54.280470082796377</c:v>
                </c:pt>
                <c:pt idx="26">
                  <c:v>59.777248075516837</c:v>
                </c:pt>
                <c:pt idx="27">
                  <c:v>56.129913603711131</c:v>
                </c:pt>
                <c:pt idx="28">
                  <c:v>60.03335662346452</c:v>
                </c:pt>
                <c:pt idx="29">
                  <c:v>64.257636671654467</c:v>
                </c:pt>
                <c:pt idx="30">
                  <c:v>63.411608510215281</c:v>
                </c:pt>
                <c:pt idx="31">
                  <c:v>57.852922992083634</c:v>
                </c:pt>
                <c:pt idx="32">
                  <c:v>57.496719112628796</c:v>
                </c:pt>
                <c:pt idx="33">
                  <c:v>57.850289613280204</c:v>
                </c:pt>
                <c:pt idx="34">
                  <c:v>63.364948598965455</c:v>
                </c:pt>
                <c:pt idx="35">
                  <c:v>59.294290878778305</c:v>
                </c:pt>
                <c:pt idx="36">
                  <c:v>54.643295621412186</c:v>
                </c:pt>
                <c:pt idx="37">
                  <c:v>58.322919567166899</c:v>
                </c:pt>
                <c:pt idx="38">
                  <c:v>51.688408274131824</c:v>
                </c:pt>
                <c:pt idx="39">
                  <c:v>56.857879469943484</c:v>
                </c:pt>
                <c:pt idx="40">
                  <c:v>62.346408627056839</c:v>
                </c:pt>
                <c:pt idx="41">
                  <c:v>69.068401591437222</c:v>
                </c:pt>
                <c:pt idx="42">
                  <c:v>74.392077632919467</c:v>
                </c:pt>
                <c:pt idx="43">
                  <c:v>72.686460101164116</c:v>
                </c:pt>
                <c:pt idx="44">
                  <c:v>82.871214227002952</c:v>
                </c:pt>
                <c:pt idx="45">
                  <c:v>83.24403849182454</c:v>
                </c:pt>
                <c:pt idx="46">
                  <c:v>83.589812961237172</c:v>
                </c:pt>
                <c:pt idx="47">
                  <c:v>81.192959949379855</c:v>
                </c:pt>
              </c:numCache>
            </c:numRef>
          </c:val>
          <c:smooth val="0"/>
          <c:extLst>
            <c:ext xmlns:c16="http://schemas.microsoft.com/office/drawing/2014/chart" uri="{C3380CC4-5D6E-409C-BE32-E72D297353CC}">
              <c16:uniqueId val="{00000004-CDCB-4B79-88E6-63D751A12042}"/>
            </c:ext>
          </c:extLst>
        </c:ser>
        <c:ser>
          <c:idx val="1"/>
          <c:order val="7"/>
          <c:tx>
            <c:strRef>
              <c:f>Comparison!$G$3</c:f>
              <c:strCache>
                <c:ptCount val="1"/>
                <c:pt idx="0">
                  <c:v>Mean 4</c:v>
                </c:pt>
              </c:strCache>
            </c:strRef>
          </c:tx>
          <c:spPr>
            <a:ln w="28575" cap="rnd">
              <a:solidFill>
                <a:srgbClr val="FF0000"/>
              </a:solidFill>
              <a:prstDash val="solid"/>
              <a:round/>
            </a:ln>
            <a:effectLst/>
          </c:spPr>
          <c:marker>
            <c:symbol val="none"/>
          </c:marker>
          <c:cat>
            <c:numRef>
              <c:f>Comparison!$C$4:$C$51</c:f>
              <c:numCache>
                <c:formatCode>[$-409]mmm\-yy;@</c:formatCode>
                <c:ptCount val="48"/>
                <c:pt idx="0">
                  <c:v>44562</c:v>
                </c:pt>
                <c:pt idx="1">
                  <c:v>44593</c:v>
                </c:pt>
                <c:pt idx="2">
                  <c:v>44621</c:v>
                </c:pt>
                <c:pt idx="3">
                  <c:v>44652</c:v>
                </c:pt>
                <c:pt idx="4">
                  <c:v>44682</c:v>
                </c:pt>
                <c:pt idx="5">
                  <c:v>44713</c:v>
                </c:pt>
                <c:pt idx="6">
                  <c:v>44743</c:v>
                </c:pt>
                <c:pt idx="7">
                  <c:v>44774</c:v>
                </c:pt>
                <c:pt idx="8">
                  <c:v>44805</c:v>
                </c:pt>
                <c:pt idx="9">
                  <c:v>44835</c:v>
                </c:pt>
                <c:pt idx="10">
                  <c:v>44866</c:v>
                </c:pt>
                <c:pt idx="11">
                  <c:v>44896</c:v>
                </c:pt>
                <c:pt idx="12">
                  <c:v>44927</c:v>
                </c:pt>
                <c:pt idx="13">
                  <c:v>44958</c:v>
                </c:pt>
                <c:pt idx="14">
                  <c:v>44986</c:v>
                </c:pt>
                <c:pt idx="15">
                  <c:v>45017</c:v>
                </c:pt>
                <c:pt idx="16">
                  <c:v>45047</c:v>
                </c:pt>
                <c:pt idx="17">
                  <c:v>45078</c:v>
                </c:pt>
                <c:pt idx="18">
                  <c:v>45108</c:v>
                </c:pt>
                <c:pt idx="19">
                  <c:v>45139</c:v>
                </c:pt>
                <c:pt idx="20">
                  <c:v>45170</c:v>
                </c:pt>
                <c:pt idx="21">
                  <c:v>45200</c:v>
                </c:pt>
                <c:pt idx="22">
                  <c:v>45231</c:v>
                </c:pt>
                <c:pt idx="23">
                  <c:v>45261</c:v>
                </c:pt>
                <c:pt idx="24">
                  <c:v>45292</c:v>
                </c:pt>
                <c:pt idx="25">
                  <c:v>45323</c:v>
                </c:pt>
                <c:pt idx="26">
                  <c:v>45352</c:v>
                </c:pt>
                <c:pt idx="27">
                  <c:v>45383</c:v>
                </c:pt>
                <c:pt idx="28">
                  <c:v>45413</c:v>
                </c:pt>
                <c:pt idx="29">
                  <c:v>45444</c:v>
                </c:pt>
                <c:pt idx="30">
                  <c:v>45474</c:v>
                </c:pt>
                <c:pt idx="31">
                  <c:v>45505</c:v>
                </c:pt>
                <c:pt idx="32">
                  <c:v>45536</c:v>
                </c:pt>
                <c:pt idx="33">
                  <c:v>45566</c:v>
                </c:pt>
                <c:pt idx="34">
                  <c:v>45597</c:v>
                </c:pt>
                <c:pt idx="35">
                  <c:v>45627</c:v>
                </c:pt>
                <c:pt idx="36">
                  <c:v>45658</c:v>
                </c:pt>
                <c:pt idx="37">
                  <c:v>45689</c:v>
                </c:pt>
                <c:pt idx="38">
                  <c:v>45717</c:v>
                </c:pt>
                <c:pt idx="39">
                  <c:v>45748</c:v>
                </c:pt>
                <c:pt idx="40">
                  <c:v>45778</c:v>
                </c:pt>
                <c:pt idx="41">
                  <c:v>45809</c:v>
                </c:pt>
                <c:pt idx="42">
                  <c:v>45839</c:v>
                </c:pt>
                <c:pt idx="43">
                  <c:v>45870</c:v>
                </c:pt>
                <c:pt idx="44">
                  <c:v>45901</c:v>
                </c:pt>
                <c:pt idx="45">
                  <c:v>45931</c:v>
                </c:pt>
                <c:pt idx="46">
                  <c:v>45962</c:v>
                </c:pt>
                <c:pt idx="47">
                  <c:v>45992</c:v>
                </c:pt>
              </c:numCache>
            </c:numRef>
          </c:cat>
          <c:val>
            <c:numRef>
              <c:f>Comparison!$G$4:$G$51</c:f>
              <c:numCache>
                <c:formatCode>0.0</c:formatCode>
                <c:ptCount val="48"/>
                <c:pt idx="0">
                  <c:v>82.979000000000013</c:v>
                </c:pt>
                <c:pt idx="1">
                  <c:v>91.628947368421052</c:v>
                </c:pt>
                <c:pt idx="2">
                  <c:v>108.26217391304347</c:v>
                </c:pt>
                <c:pt idx="3">
                  <c:v>101.64049999999999</c:v>
                </c:pt>
                <c:pt idx="4">
                  <c:v>109.25952380952383</c:v>
                </c:pt>
                <c:pt idx="5">
                  <c:v>114.33904761904762</c:v>
                </c:pt>
                <c:pt idx="6">
                  <c:v>99.384499999999989</c:v>
                </c:pt>
                <c:pt idx="7">
                  <c:v>91.482608695652175</c:v>
                </c:pt>
                <c:pt idx="8">
                  <c:v>83.801904761904751</c:v>
                </c:pt>
                <c:pt idx="9">
                  <c:v>87.030952380952357</c:v>
                </c:pt>
                <c:pt idx="10">
                  <c:v>84.385714285714286</c:v>
                </c:pt>
                <c:pt idx="11">
                  <c:v>76.518095238095242</c:v>
                </c:pt>
                <c:pt idx="12">
                  <c:v>78.164000000000016</c:v>
                </c:pt>
                <c:pt idx="13">
                  <c:v>76.860526315789485</c:v>
                </c:pt>
                <c:pt idx="14">
                  <c:v>73.37260869565219</c:v>
                </c:pt>
                <c:pt idx="15">
                  <c:v>79.438421052631583</c:v>
                </c:pt>
                <c:pt idx="16">
                  <c:v>71.620909090909095</c:v>
                </c:pt>
                <c:pt idx="17">
                  <c:v>70.274285714285696</c:v>
                </c:pt>
                <c:pt idx="18">
                  <c:v>76.034499999999994</c:v>
                </c:pt>
                <c:pt idx="19">
                  <c:v>81.320869565217393</c:v>
                </c:pt>
                <c:pt idx="20">
                  <c:v>89.430499999999995</c:v>
                </c:pt>
                <c:pt idx="21">
                  <c:v>85.466818181818184</c:v>
                </c:pt>
                <c:pt idx="22">
                  <c:v>77.330000000000013</c:v>
                </c:pt>
                <c:pt idx="23">
                  <c:v>72.123499999999993</c:v>
                </c:pt>
                <c:pt idx="24">
                  <c:v>63.318385661481351</c:v>
                </c:pt>
                <c:pt idx="25">
                  <c:v>54.280470082796377</c:v>
                </c:pt>
                <c:pt idx="26">
                  <c:v>59.777248075516837</c:v>
                </c:pt>
                <c:pt idx="27">
                  <c:v>56.129913603711131</c:v>
                </c:pt>
                <c:pt idx="28">
                  <c:v>60.03335662346452</c:v>
                </c:pt>
                <c:pt idx="29">
                  <c:v>64.257636671654467</c:v>
                </c:pt>
                <c:pt idx="30">
                  <c:v>63.411608510215281</c:v>
                </c:pt>
                <c:pt idx="31">
                  <c:v>57.852922992083634</c:v>
                </c:pt>
                <c:pt idx="32">
                  <c:v>57.496719112628796</c:v>
                </c:pt>
                <c:pt idx="33">
                  <c:v>57.850289613280204</c:v>
                </c:pt>
                <c:pt idx="34">
                  <c:v>63.364948598965455</c:v>
                </c:pt>
                <c:pt idx="35">
                  <c:v>59.294290878778305</c:v>
                </c:pt>
                <c:pt idx="36">
                  <c:v>54.643295621412186</c:v>
                </c:pt>
                <c:pt idx="37">
                  <c:v>58.322919567166899</c:v>
                </c:pt>
                <c:pt idx="38">
                  <c:v>51.688408274131824</c:v>
                </c:pt>
                <c:pt idx="39">
                  <c:v>56.857879469943484</c:v>
                </c:pt>
                <c:pt idx="40">
                  <c:v>62.346408627056839</c:v>
                </c:pt>
                <c:pt idx="41">
                  <c:v>69.068401591437222</c:v>
                </c:pt>
                <c:pt idx="42">
                  <c:v>74.392077632919467</c:v>
                </c:pt>
                <c:pt idx="43">
                  <c:v>72.686460101164116</c:v>
                </c:pt>
                <c:pt idx="44">
                  <c:v>82.871214227002952</c:v>
                </c:pt>
                <c:pt idx="45">
                  <c:v>83.24403849182454</c:v>
                </c:pt>
                <c:pt idx="46">
                  <c:v>83.589812961237172</c:v>
                </c:pt>
                <c:pt idx="47">
                  <c:v>81.192959949379855</c:v>
                </c:pt>
              </c:numCache>
            </c:numRef>
          </c:val>
          <c:smooth val="0"/>
          <c:extLst>
            <c:ext xmlns:c16="http://schemas.microsoft.com/office/drawing/2014/chart" uri="{C3380CC4-5D6E-409C-BE32-E72D297353CC}">
              <c16:uniqueId val="{00000001-CDCB-4B79-88E6-63D751A12042}"/>
            </c:ext>
          </c:extLst>
        </c:ser>
        <c:ser>
          <c:idx val="6"/>
          <c:order val="8"/>
          <c:tx>
            <c:strRef>
              <c:f>Comparison!$M$3</c:f>
              <c:strCache>
                <c:ptCount val="1"/>
                <c:pt idx="0">
                  <c:v>High 4</c:v>
                </c:pt>
              </c:strCache>
            </c:strRef>
          </c:tx>
          <c:spPr>
            <a:ln w="28575" cap="rnd">
              <a:solidFill>
                <a:srgbClr val="FF0000"/>
              </a:solidFill>
              <a:prstDash val="dashDot"/>
              <a:round/>
            </a:ln>
            <a:effectLst/>
          </c:spPr>
          <c:marker>
            <c:symbol val="none"/>
          </c:marker>
          <c:val>
            <c:numRef>
              <c:f>Comparison!$M$4:$M$51</c:f>
              <c:numCache>
                <c:formatCode>0.0</c:formatCode>
                <c:ptCount val="48"/>
                <c:pt idx="0">
                  <c:v>82.979000000000013</c:v>
                </c:pt>
                <c:pt idx="1">
                  <c:v>91.628947368421052</c:v>
                </c:pt>
                <c:pt idx="2">
                  <c:v>108.26217391304347</c:v>
                </c:pt>
                <c:pt idx="3">
                  <c:v>101.64049999999999</c:v>
                </c:pt>
                <c:pt idx="4">
                  <c:v>109.25952380952383</c:v>
                </c:pt>
                <c:pt idx="5">
                  <c:v>114.33904761904762</c:v>
                </c:pt>
                <c:pt idx="6">
                  <c:v>99.384499999999989</c:v>
                </c:pt>
                <c:pt idx="7">
                  <c:v>91.482608695652175</c:v>
                </c:pt>
                <c:pt idx="8">
                  <c:v>83.801904761904751</c:v>
                </c:pt>
                <c:pt idx="9">
                  <c:v>87.030952380952357</c:v>
                </c:pt>
                <c:pt idx="10">
                  <c:v>84.385714285714286</c:v>
                </c:pt>
                <c:pt idx="11">
                  <c:v>76.518095238095242</c:v>
                </c:pt>
                <c:pt idx="12">
                  <c:v>78.164000000000016</c:v>
                </c:pt>
                <c:pt idx="13">
                  <c:v>76.860526315789485</c:v>
                </c:pt>
                <c:pt idx="14">
                  <c:v>73.37260869565219</c:v>
                </c:pt>
                <c:pt idx="15">
                  <c:v>79.438421052631583</c:v>
                </c:pt>
                <c:pt idx="16">
                  <c:v>71.620909090909095</c:v>
                </c:pt>
                <c:pt idx="17">
                  <c:v>70.274285714285696</c:v>
                </c:pt>
                <c:pt idx="18">
                  <c:v>76.034499999999994</c:v>
                </c:pt>
                <c:pt idx="19">
                  <c:v>81.320869565217393</c:v>
                </c:pt>
                <c:pt idx="20">
                  <c:v>89.430499999999995</c:v>
                </c:pt>
                <c:pt idx="21">
                  <c:v>85.466818181818184</c:v>
                </c:pt>
                <c:pt idx="22">
                  <c:v>77.330000000000013</c:v>
                </c:pt>
                <c:pt idx="23">
                  <c:v>72.123499999999993</c:v>
                </c:pt>
                <c:pt idx="24">
                  <c:v>63.318385661481351</c:v>
                </c:pt>
                <c:pt idx="25">
                  <c:v>54.280470082796377</c:v>
                </c:pt>
                <c:pt idx="26">
                  <c:v>59.777248075516837</c:v>
                </c:pt>
                <c:pt idx="27">
                  <c:v>56.129913603711131</c:v>
                </c:pt>
                <c:pt idx="28">
                  <c:v>60.03335662346452</c:v>
                </c:pt>
                <c:pt idx="29">
                  <c:v>64.257636671654467</c:v>
                </c:pt>
                <c:pt idx="30">
                  <c:v>63.411608510215281</c:v>
                </c:pt>
                <c:pt idx="31">
                  <c:v>57.852922992083634</c:v>
                </c:pt>
                <c:pt idx="32">
                  <c:v>57.496719112628796</c:v>
                </c:pt>
                <c:pt idx="33">
                  <c:v>57.850289613280204</c:v>
                </c:pt>
                <c:pt idx="34">
                  <c:v>63.364948598965455</c:v>
                </c:pt>
                <c:pt idx="35">
                  <c:v>59.294290878778305</c:v>
                </c:pt>
                <c:pt idx="36">
                  <c:v>54.643295621412186</c:v>
                </c:pt>
                <c:pt idx="37">
                  <c:v>58.322919567166899</c:v>
                </c:pt>
                <c:pt idx="38">
                  <c:v>51.688408274131824</c:v>
                </c:pt>
                <c:pt idx="39">
                  <c:v>56.857879469943484</c:v>
                </c:pt>
                <c:pt idx="40">
                  <c:v>62.346408627056839</c:v>
                </c:pt>
                <c:pt idx="41">
                  <c:v>69.068401591437222</c:v>
                </c:pt>
                <c:pt idx="42">
                  <c:v>74.392077632919467</c:v>
                </c:pt>
                <c:pt idx="43">
                  <c:v>72.686460101164116</c:v>
                </c:pt>
                <c:pt idx="44">
                  <c:v>82.871214227002952</c:v>
                </c:pt>
                <c:pt idx="45">
                  <c:v>83.24403849182454</c:v>
                </c:pt>
                <c:pt idx="46">
                  <c:v>83.589812961237172</c:v>
                </c:pt>
                <c:pt idx="47">
                  <c:v>81.192959949379855</c:v>
                </c:pt>
              </c:numCache>
            </c:numRef>
          </c:val>
          <c:smooth val="0"/>
          <c:extLst>
            <c:ext xmlns:c16="http://schemas.microsoft.com/office/drawing/2014/chart" uri="{C3380CC4-5D6E-409C-BE32-E72D297353CC}">
              <c16:uniqueId val="{00000006-CDCB-4B79-88E6-63D751A12042}"/>
            </c:ext>
          </c:extLst>
        </c:ser>
        <c:ser>
          <c:idx val="0"/>
          <c:order val="9"/>
          <c:tx>
            <c:v>Historical</c:v>
          </c:tx>
          <c:spPr>
            <a:ln w="28575" cap="rnd">
              <a:solidFill>
                <a:schemeClr val="accent1"/>
              </a:solidFill>
              <a:round/>
            </a:ln>
            <a:effectLst/>
          </c:spPr>
          <c:marker>
            <c:symbol val="none"/>
          </c:marker>
          <c:cat>
            <c:numRef>
              <c:f>Comparison!$C$4:$C$51</c:f>
              <c:numCache>
                <c:formatCode>[$-409]mmm\-yy;@</c:formatCode>
                <c:ptCount val="48"/>
                <c:pt idx="0">
                  <c:v>44562</c:v>
                </c:pt>
                <c:pt idx="1">
                  <c:v>44593</c:v>
                </c:pt>
                <c:pt idx="2">
                  <c:v>44621</c:v>
                </c:pt>
                <c:pt idx="3">
                  <c:v>44652</c:v>
                </c:pt>
                <c:pt idx="4">
                  <c:v>44682</c:v>
                </c:pt>
                <c:pt idx="5">
                  <c:v>44713</c:v>
                </c:pt>
                <c:pt idx="6">
                  <c:v>44743</c:v>
                </c:pt>
                <c:pt idx="7">
                  <c:v>44774</c:v>
                </c:pt>
                <c:pt idx="8">
                  <c:v>44805</c:v>
                </c:pt>
                <c:pt idx="9">
                  <c:v>44835</c:v>
                </c:pt>
                <c:pt idx="10">
                  <c:v>44866</c:v>
                </c:pt>
                <c:pt idx="11">
                  <c:v>44896</c:v>
                </c:pt>
                <c:pt idx="12">
                  <c:v>44927</c:v>
                </c:pt>
                <c:pt idx="13">
                  <c:v>44958</c:v>
                </c:pt>
                <c:pt idx="14">
                  <c:v>44986</c:v>
                </c:pt>
                <c:pt idx="15">
                  <c:v>45017</c:v>
                </c:pt>
                <c:pt idx="16">
                  <c:v>45047</c:v>
                </c:pt>
                <c:pt idx="17">
                  <c:v>45078</c:v>
                </c:pt>
                <c:pt idx="18">
                  <c:v>45108</c:v>
                </c:pt>
                <c:pt idx="19">
                  <c:v>45139</c:v>
                </c:pt>
                <c:pt idx="20">
                  <c:v>45170</c:v>
                </c:pt>
                <c:pt idx="21">
                  <c:v>45200</c:v>
                </c:pt>
                <c:pt idx="22">
                  <c:v>45231</c:v>
                </c:pt>
                <c:pt idx="23">
                  <c:v>45261</c:v>
                </c:pt>
                <c:pt idx="24">
                  <c:v>45292</c:v>
                </c:pt>
                <c:pt idx="25">
                  <c:v>45323</c:v>
                </c:pt>
                <c:pt idx="26">
                  <c:v>45352</c:v>
                </c:pt>
                <c:pt idx="27">
                  <c:v>45383</c:v>
                </c:pt>
                <c:pt idx="28">
                  <c:v>45413</c:v>
                </c:pt>
                <c:pt idx="29">
                  <c:v>45444</c:v>
                </c:pt>
                <c:pt idx="30">
                  <c:v>45474</c:v>
                </c:pt>
                <c:pt idx="31">
                  <c:v>45505</c:v>
                </c:pt>
                <c:pt idx="32">
                  <c:v>45536</c:v>
                </c:pt>
                <c:pt idx="33">
                  <c:v>45566</c:v>
                </c:pt>
                <c:pt idx="34">
                  <c:v>45597</c:v>
                </c:pt>
                <c:pt idx="35">
                  <c:v>45627</c:v>
                </c:pt>
                <c:pt idx="36">
                  <c:v>45658</c:v>
                </c:pt>
                <c:pt idx="37">
                  <c:v>45689</c:v>
                </c:pt>
                <c:pt idx="38">
                  <c:v>45717</c:v>
                </c:pt>
                <c:pt idx="39">
                  <c:v>45748</c:v>
                </c:pt>
                <c:pt idx="40">
                  <c:v>45778</c:v>
                </c:pt>
                <c:pt idx="41">
                  <c:v>45809</c:v>
                </c:pt>
                <c:pt idx="42">
                  <c:v>45839</c:v>
                </c:pt>
                <c:pt idx="43">
                  <c:v>45870</c:v>
                </c:pt>
                <c:pt idx="44">
                  <c:v>45901</c:v>
                </c:pt>
                <c:pt idx="45">
                  <c:v>45931</c:v>
                </c:pt>
                <c:pt idx="46">
                  <c:v>45962</c:v>
                </c:pt>
                <c:pt idx="47">
                  <c:v>45992</c:v>
                </c:pt>
              </c:numCache>
            </c:numRef>
          </c:cat>
          <c:val>
            <c:numRef>
              <c:f>Comparison!$D$4:$D$27</c:f>
              <c:numCache>
                <c:formatCode>0.0</c:formatCode>
                <c:ptCount val="24"/>
                <c:pt idx="0">
                  <c:v>82.979000000000013</c:v>
                </c:pt>
                <c:pt idx="1">
                  <c:v>91.628947368421052</c:v>
                </c:pt>
                <c:pt idx="2">
                  <c:v>108.26217391304347</c:v>
                </c:pt>
                <c:pt idx="3">
                  <c:v>101.64049999999999</c:v>
                </c:pt>
                <c:pt idx="4">
                  <c:v>109.25952380952383</c:v>
                </c:pt>
                <c:pt idx="5">
                  <c:v>114.33904761904762</c:v>
                </c:pt>
                <c:pt idx="6">
                  <c:v>99.384499999999989</c:v>
                </c:pt>
                <c:pt idx="7">
                  <c:v>91.482608695652175</c:v>
                </c:pt>
                <c:pt idx="8">
                  <c:v>83.801904761904751</c:v>
                </c:pt>
                <c:pt idx="9">
                  <c:v>87.030952380952357</c:v>
                </c:pt>
                <c:pt idx="10">
                  <c:v>84.385714285714286</c:v>
                </c:pt>
                <c:pt idx="11">
                  <c:v>76.518095238095242</c:v>
                </c:pt>
                <c:pt idx="12">
                  <c:v>78.164000000000016</c:v>
                </c:pt>
                <c:pt idx="13">
                  <c:v>76.860526315789485</c:v>
                </c:pt>
                <c:pt idx="14">
                  <c:v>73.37260869565219</c:v>
                </c:pt>
                <c:pt idx="15">
                  <c:v>79.438421052631583</c:v>
                </c:pt>
                <c:pt idx="16">
                  <c:v>71.620909090909095</c:v>
                </c:pt>
                <c:pt idx="17">
                  <c:v>70.274285714285696</c:v>
                </c:pt>
                <c:pt idx="18">
                  <c:v>76.034499999999994</c:v>
                </c:pt>
                <c:pt idx="19">
                  <c:v>81.320869565217393</c:v>
                </c:pt>
                <c:pt idx="20">
                  <c:v>89.430499999999995</c:v>
                </c:pt>
                <c:pt idx="21">
                  <c:v>85.466818181818184</c:v>
                </c:pt>
                <c:pt idx="22">
                  <c:v>77.330000000000013</c:v>
                </c:pt>
                <c:pt idx="23">
                  <c:v>72.123499999999993</c:v>
                </c:pt>
              </c:numCache>
            </c:numRef>
          </c:val>
          <c:smooth val="0"/>
          <c:extLst>
            <c:ext xmlns:c16="http://schemas.microsoft.com/office/drawing/2014/chart" uri="{C3380CC4-5D6E-409C-BE32-E72D297353CC}">
              <c16:uniqueId val="{00000000-CDCB-4B79-88E6-63D751A12042}"/>
            </c:ext>
          </c:extLst>
        </c:ser>
        <c:dLbls>
          <c:showLegendKey val="0"/>
          <c:showVal val="0"/>
          <c:showCatName val="0"/>
          <c:showSerName val="0"/>
          <c:showPercent val="0"/>
          <c:showBubbleSize val="0"/>
        </c:dLbls>
        <c:smooth val="0"/>
        <c:axId val="1729623007"/>
        <c:axId val="1729623487"/>
      </c:lineChart>
      <c:catAx>
        <c:axId val="1729623007"/>
        <c:scaling>
          <c:orientation val="minMax"/>
        </c:scaling>
        <c:delete val="0"/>
        <c:axPos val="b"/>
        <c:numFmt formatCode="[$-409]mmm\-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729623487"/>
        <c:crosses val="autoZero"/>
        <c:auto val="1"/>
        <c:lblAlgn val="ctr"/>
        <c:lblOffset val="100"/>
        <c:noMultiLvlLbl val="1"/>
      </c:catAx>
      <c:valAx>
        <c:axId val="1729623487"/>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729623007"/>
        <c:crosses val="autoZero"/>
        <c:crossBetween val="between"/>
      </c:valAx>
      <c:spPr>
        <a:noFill/>
        <a:ln>
          <a:noFill/>
        </a:ln>
        <a:effectLst/>
      </c:spPr>
    </c:plotArea>
    <c:legend>
      <c:legendPos val="b"/>
      <c:layout>
        <c:manualLayout>
          <c:xMode val="edge"/>
          <c:yMode val="edge"/>
          <c:x val="9.2612844690709961E-2"/>
          <c:y val="0.50261376151510462"/>
          <c:w val="0.42554248620157048"/>
          <c:h val="0.26732087900777107"/>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emf"/></Relationships>
</file>

<file path=xl/drawings/_rels/drawing3.xml.rels><?xml version="1.0" encoding="UTF-8" standalone="yes"?>
<Relationships xmlns="http://schemas.openxmlformats.org/package/2006/relationships"><Relationship Id="rId3" Type="http://schemas.openxmlformats.org/officeDocument/2006/relationships/image" Target="../media/image5.emf"/><Relationship Id="rId2" Type="http://schemas.openxmlformats.org/officeDocument/2006/relationships/image" Target="../media/image4.png"/><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2" Type="http://schemas.openxmlformats.org/officeDocument/2006/relationships/image" Target="../media/image6.emf"/><Relationship Id="rId1" Type="http://schemas.openxmlformats.org/officeDocument/2006/relationships/chart" Target="../charts/chart2.xml"/></Relationships>
</file>

<file path=xl/drawings/_rels/drawing5.xml.rels><?xml version="1.0" encoding="UTF-8" standalone="yes"?>
<Relationships xmlns="http://schemas.openxmlformats.org/package/2006/relationships"><Relationship Id="rId3" Type="http://schemas.openxmlformats.org/officeDocument/2006/relationships/image" Target="../media/image8.emf"/><Relationship Id="rId2" Type="http://schemas.openxmlformats.org/officeDocument/2006/relationships/image" Target="../media/image7.png"/><Relationship Id="rId1" Type="http://schemas.openxmlformats.org/officeDocument/2006/relationships/chart" Target="../charts/chart3.xml"/></Relationships>
</file>

<file path=xl/drawings/_rels/drawing6.xml.rels><?xml version="1.0" encoding="UTF-8" standalone="yes"?>
<Relationships xmlns="http://schemas.openxmlformats.org/package/2006/relationships"><Relationship Id="rId2" Type="http://schemas.openxmlformats.org/officeDocument/2006/relationships/image" Target="../media/image9.emf"/><Relationship Id="rId1" Type="http://schemas.openxmlformats.org/officeDocument/2006/relationships/chart" Target="../charts/chart4.xml"/></Relationships>
</file>

<file path=xl/drawings/_rels/drawing7.xml.rels><?xml version="1.0" encoding="UTF-8" standalone="yes"?>
<Relationships xmlns="http://schemas.openxmlformats.org/package/2006/relationships"><Relationship Id="rId1" Type="http://schemas.openxmlformats.org/officeDocument/2006/relationships/chart" Target="../charts/chart5.xml"/></Relationships>
</file>

<file path=xl/drawings/drawing1.xml><?xml version="1.0" encoding="utf-8"?>
<xdr:wsDr xmlns:xdr="http://schemas.openxmlformats.org/drawingml/2006/spreadsheetDrawing" xmlns:a="http://schemas.openxmlformats.org/drawingml/2006/main">
  <xdr:twoCellAnchor editAs="oneCell">
    <xdr:from>
      <xdr:col>0</xdr:col>
      <xdr:colOff>7620</xdr:colOff>
      <xdr:row>0</xdr:row>
      <xdr:rowOff>0</xdr:rowOff>
    </xdr:from>
    <xdr:to>
      <xdr:col>11</xdr:col>
      <xdr:colOff>426720</xdr:colOff>
      <xdr:row>21</xdr:row>
      <xdr:rowOff>182275</xdr:rowOff>
    </xdr:to>
    <xdr:pic>
      <xdr:nvPicPr>
        <xdr:cNvPr id="2" name="Picture 1">
          <a:extLst>
            <a:ext uri="{FF2B5EF4-FFF2-40B4-BE49-F238E27FC236}">
              <a16:creationId xmlns:a16="http://schemas.microsoft.com/office/drawing/2014/main" id="{E3EBED59-7AFE-E565-11B5-91DAFB66BE6A}"/>
            </a:ext>
          </a:extLst>
        </xdr:cNvPr>
        <xdr:cNvPicPr>
          <a:picLocks noChangeAspect="1"/>
        </xdr:cNvPicPr>
      </xdr:nvPicPr>
      <xdr:blipFill>
        <a:blip xmlns:r="http://schemas.openxmlformats.org/officeDocument/2006/relationships" r:embed="rId1"/>
        <a:stretch>
          <a:fillRect/>
        </a:stretch>
      </xdr:blipFill>
      <xdr:spPr>
        <a:xfrm>
          <a:off x="7620" y="0"/>
          <a:ext cx="7124700" cy="4022755"/>
        </a:xfrm>
        <a:prstGeom prst="rect">
          <a:avLst/>
        </a:prstGeom>
      </xdr:spPr>
    </xdr:pic>
    <xdr:clientData/>
  </xdr:twoCellAnchor>
  <xdr:twoCellAnchor>
    <xdr:from>
      <xdr:col>0</xdr:col>
      <xdr:colOff>68580</xdr:colOff>
      <xdr:row>22</xdr:row>
      <xdr:rowOff>106680</xdr:rowOff>
    </xdr:from>
    <xdr:to>
      <xdr:col>11</xdr:col>
      <xdr:colOff>594360</xdr:colOff>
      <xdr:row>26</xdr:row>
      <xdr:rowOff>129540</xdr:rowOff>
    </xdr:to>
    <xdr:sp macro="" textlink="">
      <xdr:nvSpPr>
        <xdr:cNvPr id="3" name="TextBox 2">
          <a:extLst>
            <a:ext uri="{FF2B5EF4-FFF2-40B4-BE49-F238E27FC236}">
              <a16:creationId xmlns:a16="http://schemas.microsoft.com/office/drawing/2014/main" id="{400762E8-5DC5-8B35-D234-7D7535DF19D6}"/>
            </a:ext>
          </a:extLst>
        </xdr:cNvPr>
        <xdr:cNvSpPr txBox="1"/>
      </xdr:nvSpPr>
      <xdr:spPr>
        <a:xfrm>
          <a:off x="68580" y="4130040"/>
          <a:ext cx="7231380" cy="75438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600" b="1"/>
            <a:t>NOTE: This file</a:t>
          </a:r>
          <a:r>
            <a:rPr lang="en-US" sz="1600" b="1" baseline="0"/>
            <a:t> doesn't contain simulation data. Please run a simulation before analysing and comparing results.</a:t>
          </a:r>
          <a:endParaRPr lang="en-US" sz="1600" b="1"/>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18</xdr:col>
      <xdr:colOff>400049</xdr:colOff>
      <xdr:row>16</xdr:row>
      <xdr:rowOff>120005</xdr:rowOff>
    </xdr:from>
    <xdr:to>
      <xdr:col>28</xdr:col>
      <xdr:colOff>457200</xdr:colOff>
      <xdr:row>38</xdr:row>
      <xdr:rowOff>123543</xdr:rowOff>
    </xdr:to>
    <xdr:pic>
      <xdr:nvPicPr>
        <xdr:cNvPr id="5" name="Picture 4">
          <a:extLst>
            <a:ext uri="{FF2B5EF4-FFF2-40B4-BE49-F238E27FC236}">
              <a16:creationId xmlns:a16="http://schemas.microsoft.com/office/drawing/2014/main" id="{43E4D246-4547-4329-8BB9-88F75C8370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90924" y="3358505"/>
          <a:ext cx="6153151" cy="398498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18</xdr:col>
      <xdr:colOff>371476</xdr:colOff>
      <xdr:row>3</xdr:row>
      <xdr:rowOff>170584</xdr:rowOff>
    </xdr:from>
    <xdr:to>
      <xdr:col>30</xdr:col>
      <xdr:colOff>432090</xdr:colOff>
      <xdr:row>16</xdr:row>
      <xdr:rowOff>100445</xdr:rowOff>
    </xdr:to>
    <xdr:sp macro="" textlink="">
      <xdr:nvSpPr>
        <xdr:cNvPr id="6" name="TextBox 5">
          <a:extLst>
            <a:ext uri="{FF2B5EF4-FFF2-40B4-BE49-F238E27FC236}">
              <a16:creationId xmlns:a16="http://schemas.microsoft.com/office/drawing/2014/main" id="{C3CBD298-9205-4810-ADCF-9FD268783F9F}"/>
            </a:ext>
          </a:extLst>
        </xdr:cNvPr>
        <xdr:cNvSpPr txBox="1"/>
      </xdr:nvSpPr>
      <xdr:spPr>
        <a:xfrm>
          <a:off x="3562351" y="1056409"/>
          <a:ext cx="7375814" cy="2282536"/>
        </a:xfrm>
        <a:prstGeom prst="rect">
          <a:avLst/>
        </a:prstGeom>
        <a:ln w="38100"/>
      </xdr:spPr>
      <xdr:style>
        <a:lnRef idx="2">
          <a:schemeClr val="accent1"/>
        </a:lnRef>
        <a:fillRef idx="1">
          <a:schemeClr val="lt1"/>
        </a:fillRef>
        <a:effectRef idx="0">
          <a:schemeClr val="accent1"/>
        </a:effectRef>
        <a:fontRef idx="minor">
          <a:schemeClr val="dk1"/>
        </a:fontRef>
      </xdr:style>
      <xdr:txBody>
        <a:bodyPr vertOverflow="clip" horzOverflow="clip" wrap="square" rtlCol="0" anchor="t"/>
        <a:lstStyle/>
        <a:p>
          <a:r>
            <a:rPr lang="en-US" sz="1800"/>
            <a:t>Calculate</a:t>
          </a:r>
          <a:r>
            <a:rPr lang="en-US" sz="1800" baseline="0"/>
            <a:t> Percent Daily Change and use @RISK Fit functionality to obtain distribution representing daily percent change:</a:t>
          </a:r>
          <a:endParaRPr lang="en-US" sz="1800"/>
        </a:p>
        <a:p>
          <a:endParaRPr lang="en-US" sz="1800"/>
        </a:p>
        <a:p>
          <a:r>
            <a:rPr lang="en-US" sz="1800"/>
            <a:t>=RiskLaplace(0.0011917,0.02605)</a:t>
          </a:r>
        </a:p>
        <a:p>
          <a:endParaRPr lang="en-US" sz="1800"/>
        </a:p>
        <a:p>
          <a:r>
            <a:rPr lang="en-US" sz="1800"/>
            <a:t>Use this</a:t>
          </a:r>
          <a:r>
            <a:rPr lang="en-US" sz="1800" baseline="0"/>
            <a:t> distribution on "Daily Percent Change" worksheet.</a:t>
          </a:r>
          <a:endParaRPr lang="en-US" sz="1800"/>
        </a:p>
      </xdr:txBody>
    </xdr:sp>
    <xdr:clientData/>
  </xdr:twoCellAnchor>
  <xdr:twoCellAnchor editAs="oneCell">
    <xdr:from>
      <xdr:col>31</xdr:col>
      <xdr:colOff>159543</xdr:colOff>
      <xdr:row>7</xdr:row>
      <xdr:rowOff>178594</xdr:rowOff>
    </xdr:from>
    <xdr:to>
      <xdr:col>44</xdr:col>
      <xdr:colOff>352266</xdr:colOff>
      <xdr:row>38</xdr:row>
      <xdr:rowOff>102406</xdr:rowOff>
    </xdr:to>
    <xdr:pic>
      <xdr:nvPicPr>
        <xdr:cNvPr id="9" name="Picture 8">
          <a:extLst>
            <a:ext uri="{FF2B5EF4-FFF2-40B4-BE49-F238E27FC236}">
              <a16:creationId xmlns:a16="http://schemas.microsoft.com/office/drawing/2014/main" id="{4D07672A-C94B-8FDD-BE0D-696B601ADF98}"/>
            </a:ext>
          </a:extLst>
        </xdr:cNvPr>
        <xdr:cNvPicPr>
          <a:picLocks noChangeAspect="1"/>
        </xdr:cNvPicPr>
      </xdr:nvPicPr>
      <xdr:blipFill>
        <a:blip xmlns:r="http://schemas.openxmlformats.org/officeDocument/2006/relationships" r:embed="rId2"/>
        <a:stretch>
          <a:fillRect/>
        </a:stretch>
      </xdr:blipFill>
      <xdr:spPr>
        <a:xfrm>
          <a:off x="11196637" y="1809750"/>
          <a:ext cx="8086567" cy="5829312"/>
        </a:xfrm>
        <a:prstGeom prst="rect">
          <a:avLst/>
        </a:prstGeom>
      </xdr:spPr>
    </xdr:pic>
    <xdr:clientData/>
  </xdr:twoCellAnchor>
  <xdr:twoCellAnchor>
    <xdr:from>
      <xdr:col>7</xdr:col>
      <xdr:colOff>392907</xdr:colOff>
      <xdr:row>3</xdr:row>
      <xdr:rowOff>142876</xdr:rowOff>
    </xdr:from>
    <xdr:to>
      <xdr:col>16</xdr:col>
      <xdr:colOff>47625</xdr:colOff>
      <xdr:row>22</xdr:row>
      <xdr:rowOff>59531</xdr:rowOff>
    </xdr:to>
    <xdr:sp macro="" textlink="">
      <xdr:nvSpPr>
        <xdr:cNvPr id="2" name="TextBox 1">
          <a:extLst>
            <a:ext uri="{FF2B5EF4-FFF2-40B4-BE49-F238E27FC236}">
              <a16:creationId xmlns:a16="http://schemas.microsoft.com/office/drawing/2014/main" id="{B712BC36-44A3-44FE-AF4A-F37335C60A03}"/>
            </a:ext>
          </a:extLst>
        </xdr:cNvPr>
        <xdr:cNvSpPr txBox="1"/>
      </xdr:nvSpPr>
      <xdr:spPr>
        <a:xfrm>
          <a:off x="4762501" y="1012032"/>
          <a:ext cx="5119687" cy="3536155"/>
        </a:xfrm>
        <a:prstGeom prst="rect">
          <a:avLst/>
        </a:prstGeom>
        <a:ln w="38100"/>
      </xdr:spPr>
      <xdr:style>
        <a:lnRef idx="2">
          <a:schemeClr val="accent1"/>
        </a:lnRef>
        <a:fillRef idx="1">
          <a:schemeClr val="lt1"/>
        </a:fillRef>
        <a:effectRef idx="0">
          <a:schemeClr val="accent1"/>
        </a:effectRef>
        <a:fontRef idx="minor">
          <a:schemeClr val="dk1"/>
        </a:fontRef>
      </xdr:style>
      <xdr:txBody>
        <a:bodyPr vertOverflow="clip" horzOverflow="clip" wrap="square" rtlCol="0" anchor="t"/>
        <a:lstStyle/>
        <a:p>
          <a:endParaRPr lang="en-US" sz="1800"/>
        </a:p>
        <a:p>
          <a:r>
            <a:rPr lang="en-US" sz="1800"/>
            <a:t>Close &lt; Low: </a:t>
          </a:r>
        </a:p>
        <a:p>
          <a:r>
            <a:rPr lang="en-US" sz="1800"/>
            <a:t>=RiskLaplace(0.0022315,0.036816)</a:t>
          </a:r>
        </a:p>
        <a:p>
          <a:endParaRPr lang="en-US" sz="1800"/>
        </a:p>
        <a:p>
          <a:r>
            <a:rPr lang="en-US" sz="1800"/>
            <a:t>Low</a:t>
          </a:r>
          <a:r>
            <a:rPr lang="en-US" sz="1800" baseline="0"/>
            <a:t> &lt; Close &lt; High:</a:t>
          </a:r>
        </a:p>
        <a:p>
          <a:r>
            <a:rPr lang="en-US" sz="1800"/>
            <a:t>=RiskLogistic(0.0004749,0.011069)</a:t>
          </a:r>
        </a:p>
        <a:p>
          <a:endParaRPr lang="en-US" sz="1800"/>
        </a:p>
        <a:p>
          <a:r>
            <a:rPr lang="en-US" sz="1800"/>
            <a:t>Close &gt; High</a:t>
          </a:r>
        </a:p>
        <a:p>
          <a:r>
            <a:rPr lang="en-US" sz="1800"/>
            <a:t>=RiskLaplace(-0.00024199,0.02329)</a:t>
          </a:r>
        </a:p>
        <a:p>
          <a:endParaRPr lang="en-US" sz="1800"/>
        </a:p>
        <a:p>
          <a:r>
            <a:rPr lang="en-US" sz="1800"/>
            <a:t>See</a:t>
          </a:r>
          <a:r>
            <a:rPr lang="en-US" sz="1800" baseline="0"/>
            <a:t> "DailyPercChange v2" worksheet</a:t>
          </a:r>
          <a:endParaRPr lang="en-US" sz="18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13</xdr:col>
      <xdr:colOff>510887</xdr:colOff>
      <xdr:row>1</xdr:row>
      <xdr:rowOff>126424</xdr:rowOff>
    </xdr:from>
    <xdr:to>
      <xdr:col>26</xdr:col>
      <xdr:colOff>95250</xdr:colOff>
      <xdr:row>18</xdr:row>
      <xdr:rowOff>0</xdr:rowOff>
    </xdr:to>
    <xdr:sp macro="" textlink="">
      <xdr:nvSpPr>
        <xdr:cNvPr id="2" name="TextBox 1">
          <a:extLst>
            <a:ext uri="{FF2B5EF4-FFF2-40B4-BE49-F238E27FC236}">
              <a16:creationId xmlns:a16="http://schemas.microsoft.com/office/drawing/2014/main" id="{764C1B50-9C3C-403C-B552-3A9E15982A41}"/>
            </a:ext>
          </a:extLst>
        </xdr:cNvPr>
        <xdr:cNvSpPr txBox="1"/>
      </xdr:nvSpPr>
      <xdr:spPr>
        <a:xfrm>
          <a:off x="9178637" y="316924"/>
          <a:ext cx="7509163" cy="3302576"/>
        </a:xfrm>
        <a:prstGeom prst="rect">
          <a:avLst/>
        </a:prstGeom>
        <a:ln w="38100"/>
      </xdr:spPr>
      <xdr:style>
        <a:lnRef idx="2">
          <a:schemeClr val="accent1"/>
        </a:lnRef>
        <a:fillRef idx="1">
          <a:schemeClr val="lt1"/>
        </a:fillRef>
        <a:effectRef idx="0">
          <a:schemeClr val="accent1"/>
        </a:effectRef>
        <a:fontRef idx="minor">
          <a:schemeClr val="dk1"/>
        </a:fontRef>
      </xdr:style>
      <xdr:txBody>
        <a:bodyPr vertOverflow="clip" horzOverflow="clip" wrap="square" rtlCol="0" anchor="t"/>
        <a:lstStyle/>
        <a:p>
          <a:r>
            <a:rPr lang="en-US" sz="1800"/>
            <a:t>Use Fitted distribution to</a:t>
          </a:r>
          <a:r>
            <a:rPr lang="en-US" sz="1800" baseline="0"/>
            <a:t> generate a daily percent change.</a:t>
          </a:r>
          <a:endParaRPr lang="en-US" sz="1800"/>
        </a:p>
        <a:p>
          <a:endParaRPr lang="en-US" sz="1800"/>
        </a:p>
        <a:p>
          <a:r>
            <a:rPr lang="en-US" sz="1800"/>
            <a:t>=RiskLaplace(0.0011917,0.02605)</a:t>
          </a:r>
        </a:p>
        <a:p>
          <a:endParaRPr lang="en-US" sz="1800"/>
        </a:p>
        <a:p>
          <a:endParaRPr lang="en-US" sz="1800"/>
        </a:p>
        <a:p>
          <a:endParaRPr lang="en-US" sz="1800"/>
        </a:p>
        <a:p>
          <a:endParaRPr lang="en-US" sz="1800"/>
        </a:p>
        <a:p>
          <a:r>
            <a:rPr lang="en-US" sz="1800"/>
            <a:t>Then used average</a:t>
          </a:r>
          <a:r>
            <a:rPr lang="en-US" sz="1800" baseline="0"/>
            <a:t> aggregation to obtain monthly values.</a:t>
          </a:r>
        </a:p>
        <a:p>
          <a:endParaRPr lang="en-US" sz="1800" baseline="0"/>
        </a:p>
        <a:p>
          <a:r>
            <a:rPr lang="en-US" sz="1800" baseline="0"/>
            <a:t>Issue:</a:t>
          </a:r>
        </a:p>
        <a:p>
          <a:r>
            <a:rPr lang="en-US" sz="1800" baseline="0"/>
            <a:t>- It assumes that the percent change is independent of the current price.</a:t>
          </a:r>
          <a:endParaRPr lang="en-US" sz="1800"/>
        </a:p>
      </xdr:txBody>
    </xdr:sp>
    <xdr:clientData/>
  </xdr:twoCellAnchor>
  <xdr:twoCellAnchor>
    <xdr:from>
      <xdr:col>14</xdr:col>
      <xdr:colOff>529505</xdr:colOff>
      <xdr:row>18</xdr:row>
      <xdr:rowOff>104775</xdr:rowOff>
    </xdr:from>
    <xdr:to>
      <xdr:col>27</xdr:col>
      <xdr:colOff>295275</xdr:colOff>
      <xdr:row>43</xdr:row>
      <xdr:rowOff>28359</xdr:rowOff>
    </xdr:to>
    <xdr:graphicFrame macro="">
      <xdr:nvGraphicFramePr>
        <xdr:cNvPr id="3" name="Chart 2">
          <a:extLst>
            <a:ext uri="{FF2B5EF4-FFF2-40B4-BE49-F238E27FC236}">
              <a16:creationId xmlns:a16="http://schemas.microsoft.com/office/drawing/2014/main" id="{9C04748C-797D-4913-B8D5-0AE3903A9E0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17</xdr:col>
      <xdr:colOff>419100</xdr:colOff>
      <xdr:row>7</xdr:row>
      <xdr:rowOff>9525</xdr:rowOff>
    </xdr:from>
    <xdr:to>
      <xdr:col>25</xdr:col>
      <xdr:colOff>540905</xdr:colOff>
      <xdr:row>9</xdr:row>
      <xdr:rowOff>161999</xdr:rowOff>
    </xdr:to>
    <xdr:pic>
      <xdr:nvPicPr>
        <xdr:cNvPr id="4" name="Picture 3">
          <a:extLst>
            <a:ext uri="{FF2B5EF4-FFF2-40B4-BE49-F238E27FC236}">
              <a16:creationId xmlns:a16="http://schemas.microsoft.com/office/drawing/2014/main" id="{A1C3C4A3-96A7-64AF-519E-5FC8E90289FB}"/>
            </a:ext>
          </a:extLst>
        </xdr:cNvPr>
        <xdr:cNvPicPr>
          <a:picLocks noChangeAspect="1"/>
        </xdr:cNvPicPr>
      </xdr:nvPicPr>
      <xdr:blipFill>
        <a:blip xmlns:r="http://schemas.openxmlformats.org/officeDocument/2006/relationships" r:embed="rId2"/>
        <a:stretch>
          <a:fillRect/>
        </a:stretch>
      </xdr:blipFill>
      <xdr:spPr>
        <a:xfrm>
          <a:off x="11525250" y="1533525"/>
          <a:ext cx="4998605" cy="533474"/>
        </a:xfrm>
        <a:prstGeom prst="rect">
          <a:avLst/>
        </a:prstGeom>
      </xdr:spPr>
    </xdr:pic>
    <xdr:clientData/>
  </xdr:twoCellAnchor>
  <xdr:twoCellAnchor editAs="oneCell">
    <xdr:from>
      <xdr:col>15</xdr:col>
      <xdr:colOff>0</xdr:colOff>
      <xdr:row>45</xdr:row>
      <xdr:rowOff>0</xdr:rowOff>
    </xdr:from>
    <xdr:to>
      <xdr:col>26</xdr:col>
      <xdr:colOff>600075</xdr:colOff>
      <xdr:row>64</xdr:row>
      <xdr:rowOff>95250</xdr:rowOff>
    </xdr:to>
    <xdr:pic>
      <xdr:nvPicPr>
        <xdr:cNvPr id="5" name="Picture 4">
          <a:extLst>
            <a:ext uri="{FF2B5EF4-FFF2-40B4-BE49-F238E27FC236}">
              <a16:creationId xmlns:a16="http://schemas.microsoft.com/office/drawing/2014/main" id="{76B4D9FF-6764-70FD-E143-0253FB94C196}"/>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9496425" y="8763000"/>
          <a:ext cx="7305675" cy="37147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14</xdr:col>
      <xdr:colOff>232833</xdr:colOff>
      <xdr:row>22</xdr:row>
      <xdr:rowOff>157980</xdr:rowOff>
    </xdr:from>
    <xdr:to>
      <xdr:col>27</xdr:col>
      <xdr:colOff>592667</xdr:colOff>
      <xdr:row>50</xdr:row>
      <xdr:rowOff>116417</xdr:rowOff>
    </xdr:to>
    <xdr:graphicFrame macro="">
      <xdr:nvGraphicFramePr>
        <xdr:cNvPr id="4" name="Chart 3">
          <a:extLst>
            <a:ext uri="{FF2B5EF4-FFF2-40B4-BE49-F238E27FC236}">
              <a16:creationId xmlns:a16="http://schemas.microsoft.com/office/drawing/2014/main" id="{EF88C3F0-158E-4875-B483-99E0C576492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135890</xdr:colOff>
      <xdr:row>2510</xdr:row>
      <xdr:rowOff>168487</xdr:rowOff>
    </xdr:from>
    <xdr:to>
      <xdr:col>17</xdr:col>
      <xdr:colOff>509963</xdr:colOff>
      <xdr:row>2519</xdr:row>
      <xdr:rowOff>127000</xdr:rowOff>
    </xdr:to>
    <xdr:sp macro="" textlink="">
      <xdr:nvSpPr>
        <xdr:cNvPr id="5" name="TextBox 4">
          <a:extLst>
            <a:ext uri="{FF2B5EF4-FFF2-40B4-BE49-F238E27FC236}">
              <a16:creationId xmlns:a16="http://schemas.microsoft.com/office/drawing/2014/main" id="{68405E8E-DD3B-4801-8D83-60A4FBD3A72A}"/>
            </a:ext>
          </a:extLst>
        </xdr:cNvPr>
        <xdr:cNvSpPr txBox="1"/>
      </xdr:nvSpPr>
      <xdr:spPr>
        <a:xfrm>
          <a:off x="6115473" y="478334070"/>
          <a:ext cx="5284740" cy="167301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Low: </a:t>
          </a:r>
        </a:p>
        <a:p>
          <a:r>
            <a:rPr lang="en-US" sz="1100"/>
            <a:t>=RiskLaplace(0.0022315,0.036816,RiskName("ChangewhenLow"))</a:t>
          </a:r>
        </a:p>
        <a:p>
          <a:endParaRPr lang="en-US" sz="1100"/>
        </a:p>
        <a:p>
          <a:r>
            <a:rPr lang="en-US" sz="1100"/>
            <a:t>Mid:</a:t>
          </a:r>
        </a:p>
        <a:p>
          <a:r>
            <a:rPr lang="en-US" sz="1100"/>
            <a:t>=RiskLogistic(0.0004749,0.011069,RiskName("ChangeWhenMiddle"))</a:t>
          </a:r>
        </a:p>
        <a:p>
          <a:endParaRPr lang="en-US" sz="1100"/>
        </a:p>
        <a:p>
          <a:r>
            <a:rPr lang="en-US" sz="1100"/>
            <a:t>High:</a:t>
          </a:r>
        </a:p>
        <a:p>
          <a:r>
            <a:rPr lang="en-US" sz="1100"/>
            <a:t>=RiskLaplace(-0.00024199,0.02329,RiskName("ChangeWhenHigh"))</a:t>
          </a:r>
        </a:p>
      </xdr:txBody>
    </xdr:sp>
    <xdr:clientData/>
  </xdr:twoCellAnchor>
  <xdr:twoCellAnchor>
    <xdr:from>
      <xdr:col>15</xdr:col>
      <xdr:colOff>211668</xdr:colOff>
      <xdr:row>0</xdr:row>
      <xdr:rowOff>148166</xdr:rowOff>
    </xdr:from>
    <xdr:to>
      <xdr:col>26</xdr:col>
      <xdr:colOff>190501</xdr:colOff>
      <xdr:row>21</xdr:row>
      <xdr:rowOff>158750</xdr:rowOff>
    </xdr:to>
    <xdr:sp macro="" textlink="">
      <xdr:nvSpPr>
        <xdr:cNvPr id="3" name="TextBox 2">
          <a:extLst>
            <a:ext uri="{FF2B5EF4-FFF2-40B4-BE49-F238E27FC236}">
              <a16:creationId xmlns:a16="http://schemas.microsoft.com/office/drawing/2014/main" id="{C66BD58F-9CF6-46C7-A86E-B93C15584897}"/>
            </a:ext>
          </a:extLst>
        </xdr:cNvPr>
        <xdr:cNvSpPr txBox="1"/>
      </xdr:nvSpPr>
      <xdr:spPr>
        <a:xfrm>
          <a:off x="9874251" y="148166"/>
          <a:ext cx="6731000" cy="4021667"/>
        </a:xfrm>
        <a:prstGeom prst="rect">
          <a:avLst/>
        </a:prstGeom>
        <a:ln w="38100"/>
      </xdr:spPr>
      <xdr:style>
        <a:lnRef idx="2">
          <a:schemeClr val="accent1"/>
        </a:lnRef>
        <a:fillRef idx="1">
          <a:schemeClr val="lt1"/>
        </a:fillRef>
        <a:effectRef idx="0">
          <a:schemeClr val="accent1"/>
        </a:effectRef>
        <a:fontRef idx="minor">
          <a:schemeClr val="dk1"/>
        </a:fontRef>
      </xdr:style>
      <xdr:txBody>
        <a:bodyPr vertOverflow="clip" horzOverflow="clip" wrap="square" rtlCol="0" anchor="t"/>
        <a:lstStyle/>
        <a:p>
          <a:r>
            <a:rPr lang="en-US" sz="1800"/>
            <a:t>Defined</a:t>
          </a:r>
          <a:r>
            <a:rPr lang="en-US" sz="1800" baseline="0"/>
            <a:t> 3 distributions to generate the percentage change depending on the previous period's price and Low and High thresholds.</a:t>
          </a:r>
        </a:p>
        <a:p>
          <a:endParaRPr lang="en-US" sz="1800" baseline="0">
            <a:solidFill>
              <a:schemeClr val="dk1"/>
            </a:solidFill>
            <a:latin typeface="+mn-lt"/>
            <a:ea typeface="+mn-ea"/>
            <a:cs typeface="+mn-cs"/>
          </a:endParaRPr>
        </a:p>
        <a:p>
          <a:r>
            <a:rPr lang="en-US" sz="1800" baseline="0">
              <a:solidFill>
                <a:schemeClr val="dk1"/>
              </a:solidFill>
              <a:latin typeface="+mn-lt"/>
              <a:ea typeface="+mn-ea"/>
              <a:cs typeface="+mn-cs"/>
            </a:rPr>
            <a:t>If below Low threshold use: </a:t>
          </a:r>
        </a:p>
        <a:p>
          <a:r>
            <a:rPr lang="en-US" sz="1800" baseline="0">
              <a:solidFill>
                <a:schemeClr val="dk1"/>
              </a:solidFill>
              <a:latin typeface="+mn-lt"/>
              <a:ea typeface="+mn-ea"/>
              <a:cs typeface="+mn-cs"/>
            </a:rPr>
            <a:t>=RiskLaplace( 0.0022315 , 0.036816 )</a:t>
          </a:r>
        </a:p>
        <a:p>
          <a:endParaRPr lang="en-US" sz="1800" baseline="0">
            <a:solidFill>
              <a:schemeClr val="dk1"/>
            </a:solidFill>
            <a:latin typeface="+mn-lt"/>
            <a:ea typeface="+mn-ea"/>
            <a:cs typeface="+mn-cs"/>
          </a:endParaRPr>
        </a:p>
        <a:p>
          <a:r>
            <a:rPr lang="en-US" sz="1800" baseline="0">
              <a:solidFill>
                <a:schemeClr val="dk1"/>
              </a:solidFill>
              <a:latin typeface="+mn-lt"/>
              <a:ea typeface="+mn-ea"/>
              <a:cs typeface="+mn-cs"/>
            </a:rPr>
            <a:t>If above Low but below High thresholds:</a:t>
          </a:r>
        </a:p>
        <a:p>
          <a:r>
            <a:rPr lang="en-US" sz="1800" baseline="0">
              <a:solidFill>
                <a:schemeClr val="dk1"/>
              </a:solidFill>
              <a:latin typeface="+mn-lt"/>
              <a:ea typeface="+mn-ea"/>
              <a:cs typeface="+mn-cs"/>
            </a:rPr>
            <a:t>=RiskLogistic( 0.0004749, 0.011069 )</a:t>
          </a:r>
        </a:p>
        <a:p>
          <a:endParaRPr lang="en-US" sz="1800" baseline="0">
            <a:solidFill>
              <a:schemeClr val="dk1"/>
            </a:solidFill>
            <a:latin typeface="+mn-lt"/>
            <a:ea typeface="+mn-ea"/>
            <a:cs typeface="+mn-cs"/>
          </a:endParaRPr>
        </a:p>
        <a:p>
          <a:r>
            <a:rPr lang="en-US" sz="1800" baseline="0">
              <a:solidFill>
                <a:schemeClr val="dk1"/>
              </a:solidFill>
              <a:latin typeface="+mn-lt"/>
              <a:ea typeface="+mn-ea"/>
              <a:cs typeface="+mn-cs"/>
            </a:rPr>
            <a:t>If above High Threshold:</a:t>
          </a:r>
        </a:p>
        <a:p>
          <a:r>
            <a:rPr lang="en-US" sz="1800" baseline="0">
              <a:solidFill>
                <a:schemeClr val="dk1"/>
              </a:solidFill>
              <a:latin typeface="+mn-lt"/>
              <a:ea typeface="+mn-ea"/>
              <a:cs typeface="+mn-cs"/>
            </a:rPr>
            <a:t>=RiskLaplace( -0.00024199, 0.02329 )</a:t>
          </a:r>
        </a:p>
        <a:p>
          <a:endParaRPr lang="en-US" sz="1800"/>
        </a:p>
        <a:p>
          <a:r>
            <a:rPr lang="en-US" sz="1800"/>
            <a:t>Then used average</a:t>
          </a:r>
          <a:r>
            <a:rPr lang="en-US" sz="1800" baseline="0"/>
            <a:t> aggregation to obtain monthly values.</a:t>
          </a:r>
        </a:p>
      </xdr:txBody>
    </xdr:sp>
    <xdr:clientData/>
  </xdr:twoCellAnchor>
  <xdr:twoCellAnchor editAs="oneCell">
    <xdr:from>
      <xdr:col>14</xdr:col>
      <xdr:colOff>0</xdr:colOff>
      <xdr:row>53</xdr:row>
      <xdr:rowOff>0</xdr:rowOff>
    </xdr:from>
    <xdr:to>
      <xdr:col>25</xdr:col>
      <xdr:colOff>600075</xdr:colOff>
      <xdr:row>72</xdr:row>
      <xdr:rowOff>95250</xdr:rowOff>
    </xdr:to>
    <xdr:pic>
      <xdr:nvPicPr>
        <xdr:cNvPr id="2" name="Picture 1">
          <a:extLst>
            <a:ext uri="{FF2B5EF4-FFF2-40B4-BE49-F238E27FC236}">
              <a16:creationId xmlns:a16="http://schemas.microsoft.com/office/drawing/2014/main" id="{54972A90-13D5-DF5C-24F1-75816B198479}"/>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8991600" y="10296525"/>
          <a:ext cx="7305675" cy="37147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xml><?xml version="1.0" encoding="utf-8"?>
<xdr:wsDr xmlns:xdr="http://schemas.openxmlformats.org/drawingml/2006/spreadsheetDrawing" xmlns:a="http://schemas.openxmlformats.org/drawingml/2006/main">
  <xdr:twoCellAnchor>
    <xdr:from>
      <xdr:col>11</xdr:col>
      <xdr:colOff>274320</xdr:colOff>
      <xdr:row>17</xdr:row>
      <xdr:rowOff>14286</xdr:rowOff>
    </xdr:from>
    <xdr:to>
      <xdr:col>23</xdr:col>
      <xdr:colOff>140970</xdr:colOff>
      <xdr:row>38</xdr:row>
      <xdr:rowOff>144779</xdr:rowOff>
    </xdr:to>
    <xdr:graphicFrame macro="">
      <xdr:nvGraphicFramePr>
        <xdr:cNvPr id="2" name="Chart 1">
          <a:extLst>
            <a:ext uri="{FF2B5EF4-FFF2-40B4-BE49-F238E27FC236}">
              <a16:creationId xmlns:a16="http://schemas.microsoft.com/office/drawing/2014/main" id="{96ED9005-B7F7-9042-46D5-343B23BCDF9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350520</xdr:colOff>
      <xdr:row>2</xdr:row>
      <xdr:rowOff>137160</xdr:rowOff>
    </xdr:from>
    <xdr:to>
      <xdr:col>19</xdr:col>
      <xdr:colOff>434340</xdr:colOff>
      <xdr:row>12</xdr:row>
      <xdr:rowOff>99060</xdr:rowOff>
    </xdr:to>
    <xdr:sp macro="" textlink="">
      <xdr:nvSpPr>
        <xdr:cNvPr id="3" name="TextBox 2">
          <a:extLst>
            <a:ext uri="{FF2B5EF4-FFF2-40B4-BE49-F238E27FC236}">
              <a16:creationId xmlns:a16="http://schemas.microsoft.com/office/drawing/2014/main" id="{9F0DFDCC-D39A-5032-68E4-E2D712D716FD}"/>
            </a:ext>
          </a:extLst>
        </xdr:cNvPr>
        <xdr:cNvSpPr txBox="1"/>
      </xdr:nvSpPr>
      <xdr:spPr>
        <a:xfrm>
          <a:off x="8656320" y="502920"/>
          <a:ext cx="5181600" cy="1790700"/>
        </a:xfrm>
        <a:prstGeom prst="rect">
          <a:avLst/>
        </a:prstGeom>
        <a:ln w="38100"/>
      </xdr:spPr>
      <xdr:style>
        <a:lnRef idx="2">
          <a:schemeClr val="accent1"/>
        </a:lnRef>
        <a:fillRef idx="1">
          <a:schemeClr val="lt1"/>
        </a:fillRef>
        <a:effectRef idx="0">
          <a:schemeClr val="accent1"/>
        </a:effectRef>
        <a:fontRef idx="minor">
          <a:schemeClr val="dk1"/>
        </a:fontRef>
      </xdr:style>
      <xdr:txBody>
        <a:bodyPr vertOverflow="clip" horzOverflow="clip" wrap="square" rtlCol="0" anchor="t"/>
        <a:lstStyle/>
        <a:p>
          <a:r>
            <a:rPr lang="en-US" sz="1600"/>
            <a:t>Timeseries forecast -  Daily</a:t>
          </a:r>
        </a:p>
        <a:p>
          <a:endParaRPr lang="en-US" sz="1600"/>
        </a:p>
        <a:p>
          <a:r>
            <a:rPr lang="en-US" sz="1600"/>
            <a:t>Used @RISK Timeseries</a:t>
          </a:r>
          <a:r>
            <a:rPr lang="en-US" sz="1600" baseline="0"/>
            <a:t> functionality using 9yrs of daily close price to forecast 2yrs of daily prices.</a:t>
          </a:r>
        </a:p>
        <a:p>
          <a:endParaRPr lang="en-US" sz="1600" baseline="0"/>
        </a:p>
        <a:p>
          <a:r>
            <a:rPr lang="en-US" sz="1600" baseline="0"/>
            <a:t>Aggregated into monthly averages.</a:t>
          </a:r>
          <a:endParaRPr lang="en-US" sz="1600"/>
        </a:p>
      </xdr:txBody>
    </xdr:sp>
    <xdr:clientData/>
  </xdr:twoCellAnchor>
  <xdr:twoCellAnchor editAs="oneCell">
    <xdr:from>
      <xdr:col>20</xdr:col>
      <xdr:colOff>160020</xdr:colOff>
      <xdr:row>0</xdr:row>
      <xdr:rowOff>144781</xdr:rowOff>
    </xdr:from>
    <xdr:to>
      <xdr:col>26</xdr:col>
      <xdr:colOff>388620</xdr:colOff>
      <xdr:row>15</xdr:row>
      <xdr:rowOff>98703</xdr:rowOff>
    </xdr:to>
    <xdr:pic>
      <xdr:nvPicPr>
        <xdr:cNvPr id="4" name="Picture 3">
          <a:extLst>
            <a:ext uri="{FF2B5EF4-FFF2-40B4-BE49-F238E27FC236}">
              <a16:creationId xmlns:a16="http://schemas.microsoft.com/office/drawing/2014/main" id="{14EFBAE9-DD40-7222-6FF4-CF39A6B04915}"/>
            </a:ext>
          </a:extLst>
        </xdr:cNvPr>
        <xdr:cNvPicPr>
          <a:picLocks noChangeAspect="1"/>
        </xdr:cNvPicPr>
      </xdr:nvPicPr>
      <xdr:blipFill rotWithShape="1">
        <a:blip xmlns:r="http://schemas.openxmlformats.org/officeDocument/2006/relationships" r:embed="rId2"/>
        <a:srcRect t="1254" r="525"/>
        <a:stretch/>
      </xdr:blipFill>
      <xdr:spPr>
        <a:xfrm>
          <a:off x="13792200" y="144781"/>
          <a:ext cx="3886200" cy="2697122"/>
        </a:xfrm>
        <a:prstGeom prst="rect">
          <a:avLst/>
        </a:prstGeom>
      </xdr:spPr>
    </xdr:pic>
    <xdr:clientData/>
  </xdr:twoCellAnchor>
  <xdr:twoCellAnchor editAs="oneCell">
    <xdr:from>
      <xdr:col>11</xdr:col>
      <xdr:colOff>85725</xdr:colOff>
      <xdr:row>39</xdr:row>
      <xdr:rowOff>171450</xdr:rowOff>
    </xdr:from>
    <xdr:to>
      <xdr:col>20</xdr:col>
      <xdr:colOff>145930</xdr:colOff>
      <xdr:row>55</xdr:row>
      <xdr:rowOff>49143</xdr:rowOff>
    </xdr:to>
    <xdr:pic>
      <xdr:nvPicPr>
        <xdr:cNvPr id="5" name="Picture 4">
          <a:extLst>
            <a:ext uri="{FF2B5EF4-FFF2-40B4-BE49-F238E27FC236}">
              <a16:creationId xmlns:a16="http://schemas.microsoft.com/office/drawing/2014/main" id="{5EB0E84B-0ACF-CD9D-ED69-E9847690B211}"/>
            </a:ext>
          </a:extLst>
        </xdr:cNvPr>
        <xdr:cNvPicPr>
          <a:picLocks noChangeAspect="1"/>
        </xdr:cNvPicPr>
      </xdr:nvPicPr>
      <xdr:blipFill>
        <a:blip xmlns:r="http://schemas.openxmlformats.org/officeDocument/2006/relationships" r:embed="rId3"/>
        <a:stretch>
          <a:fillRect/>
        </a:stretch>
      </xdr:blipFill>
      <xdr:spPr>
        <a:xfrm>
          <a:off x="7143750" y="7600950"/>
          <a:ext cx="5746630" cy="292569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6</xdr:col>
      <xdr:colOff>558165</xdr:colOff>
      <xdr:row>14</xdr:row>
      <xdr:rowOff>151446</xdr:rowOff>
    </xdr:from>
    <xdr:to>
      <xdr:col>19</xdr:col>
      <xdr:colOff>266700</xdr:colOff>
      <xdr:row>35</xdr:row>
      <xdr:rowOff>120014</xdr:rowOff>
    </xdr:to>
    <xdr:graphicFrame macro="">
      <xdr:nvGraphicFramePr>
        <xdr:cNvPr id="2" name="Chart 1">
          <a:extLst>
            <a:ext uri="{FF2B5EF4-FFF2-40B4-BE49-F238E27FC236}">
              <a16:creationId xmlns:a16="http://schemas.microsoft.com/office/drawing/2014/main" id="{223B8EA8-105B-AA3E-0F8D-6C25201177B5}"/>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7</xdr:col>
      <xdr:colOff>175260</xdr:colOff>
      <xdr:row>0</xdr:row>
      <xdr:rowOff>175260</xdr:rowOff>
    </xdr:from>
    <xdr:to>
      <xdr:col>15</xdr:col>
      <xdr:colOff>480060</xdr:colOff>
      <xdr:row>11</xdr:row>
      <xdr:rowOff>144780</xdr:rowOff>
    </xdr:to>
    <xdr:sp macro="" textlink="">
      <xdr:nvSpPr>
        <xdr:cNvPr id="4" name="TextBox 3">
          <a:extLst>
            <a:ext uri="{FF2B5EF4-FFF2-40B4-BE49-F238E27FC236}">
              <a16:creationId xmlns:a16="http://schemas.microsoft.com/office/drawing/2014/main" id="{AAC62AE9-F3D3-4EFA-ACD1-2E89C830AF97}"/>
            </a:ext>
          </a:extLst>
        </xdr:cNvPr>
        <xdr:cNvSpPr txBox="1"/>
      </xdr:nvSpPr>
      <xdr:spPr>
        <a:xfrm>
          <a:off x="4457700" y="175260"/>
          <a:ext cx="5181600" cy="2164080"/>
        </a:xfrm>
        <a:prstGeom prst="rect">
          <a:avLst/>
        </a:prstGeom>
        <a:ln w="38100"/>
      </xdr:spPr>
      <xdr:style>
        <a:lnRef idx="2">
          <a:schemeClr val="accent1"/>
        </a:lnRef>
        <a:fillRef idx="1">
          <a:schemeClr val="lt1"/>
        </a:fillRef>
        <a:effectRef idx="0">
          <a:schemeClr val="accent1"/>
        </a:effectRef>
        <a:fontRef idx="minor">
          <a:schemeClr val="dk1"/>
        </a:fontRef>
      </xdr:style>
      <xdr:txBody>
        <a:bodyPr vertOverflow="clip" horzOverflow="clip" wrap="square" rtlCol="0" anchor="t"/>
        <a:lstStyle/>
        <a:p>
          <a:r>
            <a:rPr lang="en-US" sz="1600"/>
            <a:t>Timeseries forecast -  Monthly</a:t>
          </a:r>
        </a:p>
        <a:p>
          <a:endParaRPr lang="en-US" sz="1600"/>
        </a:p>
        <a:p>
          <a:r>
            <a:rPr lang="en-US" sz="1600"/>
            <a:t>Used @RISK Timeseries</a:t>
          </a:r>
          <a:r>
            <a:rPr lang="en-US" sz="1600" baseline="0"/>
            <a:t> functionality using 9yrs of monthly average close price to forecast 2yrs of monthly prices.</a:t>
          </a:r>
          <a:endParaRPr lang="en-US" sz="1600"/>
        </a:p>
      </xdr:txBody>
    </xdr:sp>
    <xdr:clientData/>
  </xdr:twoCellAnchor>
  <xdr:twoCellAnchor editAs="oneCell">
    <xdr:from>
      <xdr:col>7</xdr:col>
      <xdr:colOff>104775</xdr:colOff>
      <xdr:row>38</xdr:row>
      <xdr:rowOff>114300</xdr:rowOff>
    </xdr:from>
    <xdr:to>
      <xdr:col>19</xdr:col>
      <xdr:colOff>95250</xdr:colOff>
      <xdr:row>58</xdr:row>
      <xdr:rowOff>19050</xdr:rowOff>
    </xdr:to>
    <xdr:pic>
      <xdr:nvPicPr>
        <xdr:cNvPr id="3" name="Picture 2">
          <a:extLst>
            <a:ext uri="{FF2B5EF4-FFF2-40B4-BE49-F238E27FC236}">
              <a16:creationId xmlns:a16="http://schemas.microsoft.com/office/drawing/2014/main" id="{D3402ADC-49CC-56FF-4124-6C401438F68E}"/>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152775" y="7724775"/>
          <a:ext cx="7305675" cy="37147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7.xml><?xml version="1.0" encoding="utf-8"?>
<xdr:wsDr xmlns:xdr="http://schemas.openxmlformats.org/drawingml/2006/spreadsheetDrawing" xmlns:a="http://schemas.openxmlformats.org/drawingml/2006/main">
  <xdr:twoCellAnchor>
    <xdr:from>
      <xdr:col>15</xdr:col>
      <xdr:colOff>457200</xdr:colOff>
      <xdr:row>5</xdr:row>
      <xdr:rowOff>152400</xdr:rowOff>
    </xdr:from>
    <xdr:to>
      <xdr:col>27</xdr:col>
      <xdr:colOff>548640</xdr:colOff>
      <xdr:row>31</xdr:row>
      <xdr:rowOff>175260</xdr:rowOff>
    </xdr:to>
    <xdr:graphicFrame macro="">
      <xdr:nvGraphicFramePr>
        <xdr:cNvPr id="4" name="Chart 3">
          <a:extLst>
            <a:ext uri="{FF2B5EF4-FFF2-40B4-BE49-F238E27FC236}">
              <a16:creationId xmlns:a16="http://schemas.microsoft.com/office/drawing/2014/main" id="{FCCE5EA6-214D-DF8A-4E4C-6A30261D0F84}"/>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F30E8E-7B53-4EB8-BFDB-7959CBD72D36}">
  <dimension ref="A1"/>
  <sheetViews>
    <sheetView showGridLines="0" tabSelected="1" workbookViewId="0">
      <selection activeCell="I36" sqref="I36"/>
    </sheetView>
  </sheetViews>
  <sheetFormatPr defaultRowHeight="14.4" x14ac:dyDescent="0.3"/>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49BBE-4903-49AA-B07E-C74E0BD4FD0B}">
  <dimension ref="A1:AA3017"/>
  <sheetViews>
    <sheetView zoomScale="80" zoomScaleNormal="80" workbookViewId="0">
      <selection activeCell="B3" sqref="B3:D2614"/>
    </sheetView>
  </sheetViews>
  <sheetFormatPr defaultRowHeight="14.4" outlineLevelCol="1" x14ac:dyDescent="0.3"/>
  <cols>
    <col min="1" max="1" width="9.5546875" bestFit="1" customWidth="1"/>
    <col min="4" max="4" width="10.33203125" customWidth="1"/>
    <col min="5" max="17" width="9.109375" hidden="1" customWidth="1" outlineLevel="1"/>
    <col min="18" max="18" width="8.88671875" collapsed="1"/>
  </cols>
  <sheetData>
    <row r="1" spans="1:8" x14ac:dyDescent="0.3">
      <c r="A1" s="6"/>
      <c r="B1" s="1"/>
      <c r="C1" s="6"/>
      <c r="E1" s="37" t="s">
        <v>3</v>
      </c>
      <c r="F1" s="38">
        <v>50</v>
      </c>
      <c r="G1" s="37" t="s">
        <v>2</v>
      </c>
      <c r="H1" s="38">
        <v>95</v>
      </c>
    </row>
    <row r="2" spans="1:8" x14ac:dyDescent="0.3">
      <c r="A2" s="6"/>
      <c r="B2" s="2"/>
    </row>
    <row r="3" spans="1:8" s="19" customFormat="1" ht="41.4" x14ac:dyDescent="0.3">
      <c r="A3" s="2" t="s">
        <v>0</v>
      </c>
      <c r="B3" s="2" t="s">
        <v>4</v>
      </c>
      <c r="C3" s="2" t="s">
        <v>31</v>
      </c>
      <c r="D3" s="2" t="s">
        <v>32</v>
      </c>
      <c r="E3" s="2" t="s">
        <v>60</v>
      </c>
      <c r="F3" s="2" t="s">
        <v>61</v>
      </c>
      <c r="G3" s="2" t="s">
        <v>62</v>
      </c>
    </row>
    <row r="4" spans="1:8" x14ac:dyDescent="0.3">
      <c r="A4" s="3">
        <v>41641</v>
      </c>
      <c r="B4" s="4">
        <v>95.44</v>
      </c>
      <c r="G4" s="4"/>
    </row>
    <row r="5" spans="1:8" x14ac:dyDescent="0.3">
      <c r="A5" s="3">
        <v>41642</v>
      </c>
      <c r="B5" s="4">
        <v>93.96</v>
      </c>
      <c r="C5">
        <f t="shared" ref="C5:C68" si="0">B5-B4</f>
        <v>-1.480000000000004</v>
      </c>
      <c r="D5" s="13">
        <f t="shared" ref="D5:D68" si="1">C5/B4</f>
        <v>-1.5507124895222171E-2</v>
      </c>
      <c r="E5">
        <f t="shared" ref="E5:E68" si="2">IF(B4&gt;$H$1,D5,"")</f>
        <v>-1.5507124895222171E-2</v>
      </c>
      <c r="F5" t="str">
        <f t="shared" ref="F5:F68" si="3">IF(B4&lt;$F$1,D5,"")</f>
        <v/>
      </c>
      <c r="G5" s="4" t="str">
        <f t="shared" ref="G5:G68" si="4">IF(AND(B4&gt;=$F$1,B4&lt;=$H$1),D5,"")</f>
        <v/>
      </c>
    </row>
    <row r="6" spans="1:8" x14ac:dyDescent="0.3">
      <c r="A6" s="3">
        <v>41645</v>
      </c>
      <c r="B6" s="4">
        <v>93.43</v>
      </c>
      <c r="C6">
        <f t="shared" si="0"/>
        <v>-0.52999999999998693</v>
      </c>
      <c r="D6" s="13">
        <f t="shared" si="1"/>
        <v>-5.6406981694336628E-3</v>
      </c>
      <c r="E6" t="str">
        <f t="shared" si="2"/>
        <v/>
      </c>
      <c r="F6" t="str">
        <f t="shared" si="3"/>
        <v/>
      </c>
      <c r="G6" s="4">
        <f t="shared" si="4"/>
        <v>-5.6406981694336628E-3</v>
      </c>
    </row>
    <row r="7" spans="1:8" x14ac:dyDescent="0.3">
      <c r="A7" s="3">
        <v>41646</v>
      </c>
      <c r="B7" s="4">
        <v>93.67</v>
      </c>
      <c r="C7">
        <f t="shared" si="0"/>
        <v>0.23999999999999488</v>
      </c>
      <c r="D7" s="13">
        <f t="shared" si="1"/>
        <v>2.5687680616503787E-3</v>
      </c>
      <c r="E7" t="str">
        <f t="shared" si="2"/>
        <v/>
      </c>
      <c r="F7" t="str">
        <f t="shared" si="3"/>
        <v/>
      </c>
      <c r="G7" s="4">
        <f t="shared" si="4"/>
        <v>2.5687680616503787E-3</v>
      </c>
    </row>
    <row r="8" spans="1:8" x14ac:dyDescent="0.3">
      <c r="A8" s="3">
        <v>41647</v>
      </c>
      <c r="B8" s="4">
        <v>92.33</v>
      </c>
      <c r="C8">
        <f t="shared" si="0"/>
        <v>-1.3400000000000034</v>
      </c>
      <c r="D8" s="13">
        <f t="shared" si="1"/>
        <v>-1.4305540728088005E-2</v>
      </c>
      <c r="E8" t="str">
        <f t="shared" si="2"/>
        <v/>
      </c>
      <c r="F8" t="str">
        <f t="shared" si="3"/>
        <v/>
      </c>
      <c r="G8" s="4">
        <f t="shared" si="4"/>
        <v>-1.4305540728088005E-2</v>
      </c>
    </row>
    <row r="9" spans="1:8" x14ac:dyDescent="0.3">
      <c r="A9" s="3">
        <v>41648</v>
      </c>
      <c r="B9" s="4">
        <v>91.66</v>
      </c>
      <c r="C9">
        <f t="shared" si="0"/>
        <v>-0.67000000000000171</v>
      </c>
      <c r="D9" s="13">
        <f t="shared" si="1"/>
        <v>-7.2565796599155389E-3</v>
      </c>
      <c r="E9" t="str">
        <f t="shared" si="2"/>
        <v/>
      </c>
      <c r="F9" t="str">
        <f t="shared" si="3"/>
        <v/>
      </c>
      <c r="G9" s="4">
        <f t="shared" si="4"/>
        <v>-7.2565796599155389E-3</v>
      </c>
    </row>
    <row r="10" spans="1:8" x14ac:dyDescent="0.3">
      <c r="A10" s="3">
        <v>41649</v>
      </c>
      <c r="B10" s="4">
        <v>92.72</v>
      </c>
      <c r="C10">
        <f t="shared" si="0"/>
        <v>1.0600000000000023</v>
      </c>
      <c r="D10" s="13">
        <f t="shared" si="1"/>
        <v>1.1564477416539411E-2</v>
      </c>
      <c r="E10" t="str">
        <f t="shared" si="2"/>
        <v/>
      </c>
      <c r="F10" t="str">
        <f t="shared" si="3"/>
        <v/>
      </c>
      <c r="G10" s="4">
        <f t="shared" si="4"/>
        <v>1.1564477416539411E-2</v>
      </c>
    </row>
    <row r="11" spans="1:8" x14ac:dyDescent="0.3">
      <c r="A11" s="3">
        <v>41652</v>
      </c>
      <c r="B11" s="4">
        <v>91.8</v>
      </c>
      <c r="C11">
        <f t="shared" si="0"/>
        <v>-0.92000000000000171</v>
      </c>
      <c r="D11" s="13">
        <f t="shared" si="1"/>
        <v>-9.9223468507334094E-3</v>
      </c>
      <c r="E11" t="str">
        <f t="shared" si="2"/>
        <v/>
      </c>
      <c r="F11" t="str">
        <f t="shared" si="3"/>
        <v/>
      </c>
      <c r="G11" s="4">
        <f t="shared" si="4"/>
        <v>-9.9223468507334094E-3</v>
      </c>
    </row>
    <row r="12" spans="1:8" x14ac:dyDescent="0.3">
      <c r="A12" s="3">
        <v>41653</v>
      </c>
      <c r="B12" s="4">
        <v>92.59</v>
      </c>
      <c r="C12">
        <f t="shared" si="0"/>
        <v>0.79000000000000625</v>
      </c>
      <c r="D12" s="13">
        <f t="shared" si="1"/>
        <v>8.6056644880174969E-3</v>
      </c>
      <c r="E12" t="str">
        <f t="shared" si="2"/>
        <v/>
      </c>
      <c r="F12" t="str">
        <f t="shared" si="3"/>
        <v/>
      </c>
      <c r="G12" s="4">
        <f t="shared" si="4"/>
        <v>8.6056644880174969E-3</v>
      </c>
    </row>
    <row r="13" spans="1:8" x14ac:dyDescent="0.3">
      <c r="A13" s="3">
        <v>41654</v>
      </c>
      <c r="B13" s="4">
        <v>94.17</v>
      </c>
      <c r="C13">
        <f t="shared" si="0"/>
        <v>1.5799999999999983</v>
      </c>
      <c r="D13" s="13">
        <f t="shared" si="1"/>
        <v>1.7064477805378533E-2</v>
      </c>
      <c r="E13" t="str">
        <f t="shared" si="2"/>
        <v/>
      </c>
      <c r="F13" t="str">
        <f t="shared" si="3"/>
        <v/>
      </c>
      <c r="G13" s="4">
        <f t="shared" si="4"/>
        <v>1.7064477805378533E-2</v>
      </c>
    </row>
    <row r="14" spans="1:8" x14ac:dyDescent="0.3">
      <c r="A14" s="3">
        <v>41655</v>
      </c>
      <c r="B14" s="4">
        <v>93.96</v>
      </c>
      <c r="C14">
        <f t="shared" si="0"/>
        <v>-0.21000000000000796</v>
      </c>
      <c r="D14" s="13">
        <f t="shared" si="1"/>
        <v>-2.2300095571839008E-3</v>
      </c>
      <c r="E14" t="str">
        <f t="shared" si="2"/>
        <v/>
      </c>
      <c r="F14" t="str">
        <f t="shared" si="3"/>
        <v/>
      </c>
      <c r="G14" s="4">
        <f t="shared" si="4"/>
        <v>-2.2300095571839008E-3</v>
      </c>
    </row>
    <row r="15" spans="1:8" x14ac:dyDescent="0.3">
      <c r="A15" s="3">
        <v>41656</v>
      </c>
      <c r="B15" s="4">
        <v>94.37</v>
      </c>
      <c r="C15">
        <f t="shared" si="0"/>
        <v>0.4100000000000108</v>
      </c>
      <c r="D15" s="13">
        <f t="shared" si="1"/>
        <v>4.363558961260226E-3</v>
      </c>
      <c r="E15" t="str">
        <f t="shared" si="2"/>
        <v/>
      </c>
      <c r="F15" t="str">
        <f t="shared" si="3"/>
        <v/>
      </c>
      <c r="G15" s="4">
        <f t="shared" si="4"/>
        <v>4.363558961260226E-3</v>
      </c>
    </row>
    <row r="16" spans="1:8" x14ac:dyDescent="0.3">
      <c r="A16" s="3">
        <v>41660</v>
      </c>
      <c r="B16" s="4">
        <v>94.99</v>
      </c>
      <c r="C16">
        <f t="shared" si="0"/>
        <v>0.61999999999999034</v>
      </c>
      <c r="D16" s="13">
        <f t="shared" si="1"/>
        <v>6.5698844971918014E-3</v>
      </c>
      <c r="E16" t="str">
        <f t="shared" si="2"/>
        <v/>
      </c>
      <c r="F16" t="str">
        <f t="shared" si="3"/>
        <v/>
      </c>
      <c r="G16" s="4">
        <f t="shared" si="4"/>
        <v>6.5698844971918014E-3</v>
      </c>
    </row>
    <row r="17" spans="1:7" x14ac:dyDescent="0.3">
      <c r="A17" s="3">
        <v>41661</v>
      </c>
      <c r="B17" s="4">
        <v>96.73</v>
      </c>
      <c r="C17">
        <f t="shared" si="0"/>
        <v>1.7400000000000091</v>
      </c>
      <c r="D17" s="13">
        <f t="shared" si="1"/>
        <v>1.8317717654490043E-2</v>
      </c>
      <c r="E17" t="str">
        <f t="shared" si="2"/>
        <v/>
      </c>
      <c r="F17" t="str">
        <f t="shared" si="3"/>
        <v/>
      </c>
      <c r="G17" s="4">
        <f t="shared" si="4"/>
        <v>1.8317717654490043E-2</v>
      </c>
    </row>
    <row r="18" spans="1:7" x14ac:dyDescent="0.3">
      <c r="A18" s="3">
        <v>41662</v>
      </c>
      <c r="B18" s="4">
        <v>97.32</v>
      </c>
      <c r="C18">
        <f t="shared" si="0"/>
        <v>0.5899999999999892</v>
      </c>
      <c r="D18" s="13">
        <f t="shared" si="1"/>
        <v>6.0994520831178451E-3</v>
      </c>
      <c r="E18">
        <f t="shared" si="2"/>
        <v>6.0994520831178451E-3</v>
      </c>
      <c r="F18" t="str">
        <f t="shared" si="3"/>
        <v/>
      </c>
      <c r="G18" s="4" t="str">
        <f t="shared" si="4"/>
        <v/>
      </c>
    </row>
    <row r="19" spans="1:7" x14ac:dyDescent="0.3">
      <c r="A19" s="3">
        <v>41663</v>
      </c>
      <c r="B19" s="4">
        <v>96.64</v>
      </c>
      <c r="C19">
        <f t="shared" si="0"/>
        <v>-0.67999999999999261</v>
      </c>
      <c r="D19" s="13">
        <f t="shared" si="1"/>
        <v>-6.9872585285654818E-3</v>
      </c>
      <c r="E19">
        <f t="shared" si="2"/>
        <v>-6.9872585285654818E-3</v>
      </c>
      <c r="F19" t="str">
        <f t="shared" si="3"/>
        <v/>
      </c>
      <c r="G19" s="4" t="str">
        <f t="shared" si="4"/>
        <v/>
      </c>
    </row>
    <row r="20" spans="1:7" x14ac:dyDescent="0.3">
      <c r="A20" s="3">
        <v>41666</v>
      </c>
      <c r="B20" s="4">
        <v>95.72</v>
      </c>
      <c r="C20">
        <f t="shared" si="0"/>
        <v>-0.92000000000000171</v>
      </c>
      <c r="D20" s="13">
        <f t="shared" si="1"/>
        <v>-9.5198675496688916E-3</v>
      </c>
      <c r="E20">
        <f t="shared" si="2"/>
        <v>-9.5198675496688916E-3</v>
      </c>
      <c r="F20" t="str">
        <f t="shared" si="3"/>
        <v/>
      </c>
      <c r="G20" s="4" t="str">
        <f t="shared" si="4"/>
        <v/>
      </c>
    </row>
    <row r="21" spans="1:7" x14ac:dyDescent="0.3">
      <c r="A21" s="3">
        <v>41667</v>
      </c>
      <c r="B21" s="4">
        <v>97.41</v>
      </c>
      <c r="C21">
        <f t="shared" si="0"/>
        <v>1.6899999999999977</v>
      </c>
      <c r="D21" s="13">
        <f t="shared" si="1"/>
        <v>1.7655662348516482E-2</v>
      </c>
      <c r="E21">
        <f t="shared" si="2"/>
        <v>1.7655662348516482E-2</v>
      </c>
      <c r="F21" t="str">
        <f t="shared" si="3"/>
        <v/>
      </c>
      <c r="G21" s="4" t="str">
        <f t="shared" si="4"/>
        <v/>
      </c>
    </row>
    <row r="22" spans="1:7" x14ac:dyDescent="0.3">
      <c r="A22" s="3">
        <v>41668</v>
      </c>
      <c r="B22" s="4">
        <v>97.36</v>
      </c>
      <c r="C22">
        <f t="shared" si="0"/>
        <v>-4.9999999999997158E-2</v>
      </c>
      <c r="D22" s="13">
        <f t="shared" si="1"/>
        <v>-5.1329432296475885E-4</v>
      </c>
      <c r="E22">
        <f t="shared" si="2"/>
        <v>-5.1329432296475885E-4</v>
      </c>
      <c r="F22" t="str">
        <f t="shared" si="3"/>
        <v/>
      </c>
      <c r="G22" s="4" t="str">
        <f t="shared" si="4"/>
        <v/>
      </c>
    </row>
    <row r="23" spans="1:7" x14ac:dyDescent="0.3">
      <c r="A23" s="3">
        <v>41669</v>
      </c>
      <c r="B23" s="4">
        <v>98.23</v>
      </c>
      <c r="C23">
        <f t="shared" si="0"/>
        <v>0.87000000000000455</v>
      </c>
      <c r="D23" s="13">
        <f t="shared" si="1"/>
        <v>8.9359079704191095E-3</v>
      </c>
      <c r="E23">
        <f t="shared" si="2"/>
        <v>8.9359079704191095E-3</v>
      </c>
      <c r="F23" t="str">
        <f t="shared" si="3"/>
        <v/>
      </c>
      <c r="G23" s="4" t="str">
        <f t="shared" si="4"/>
        <v/>
      </c>
    </row>
    <row r="24" spans="1:7" x14ac:dyDescent="0.3">
      <c r="A24" s="3">
        <v>41670</v>
      </c>
      <c r="B24" s="4">
        <v>97.49</v>
      </c>
      <c r="C24">
        <f t="shared" si="0"/>
        <v>-0.74000000000000909</v>
      </c>
      <c r="D24" s="13">
        <f t="shared" si="1"/>
        <v>-7.5333401201263268E-3</v>
      </c>
      <c r="E24">
        <f t="shared" si="2"/>
        <v>-7.5333401201263268E-3</v>
      </c>
      <c r="F24" t="str">
        <f t="shared" si="3"/>
        <v/>
      </c>
      <c r="G24" s="4" t="str">
        <f t="shared" si="4"/>
        <v/>
      </c>
    </row>
    <row r="25" spans="1:7" x14ac:dyDescent="0.3">
      <c r="A25" s="3">
        <v>41673</v>
      </c>
      <c r="B25" s="4">
        <v>96.43</v>
      </c>
      <c r="C25">
        <f t="shared" si="0"/>
        <v>-1.0599999999999881</v>
      </c>
      <c r="D25" s="13">
        <f t="shared" si="1"/>
        <v>-1.0872910042055473E-2</v>
      </c>
      <c r="E25">
        <f t="shared" si="2"/>
        <v>-1.0872910042055473E-2</v>
      </c>
      <c r="F25" t="str">
        <f t="shared" si="3"/>
        <v/>
      </c>
      <c r="G25" s="4" t="str">
        <f t="shared" si="4"/>
        <v/>
      </c>
    </row>
    <row r="26" spans="1:7" x14ac:dyDescent="0.3">
      <c r="A26" s="3">
        <v>41674</v>
      </c>
      <c r="B26" s="4">
        <v>97.19</v>
      </c>
      <c r="C26">
        <f t="shared" si="0"/>
        <v>0.75999999999999091</v>
      </c>
      <c r="D26" s="13">
        <f t="shared" si="1"/>
        <v>7.8813647205225636E-3</v>
      </c>
      <c r="E26">
        <f t="shared" si="2"/>
        <v>7.8813647205225636E-3</v>
      </c>
      <c r="F26" t="str">
        <f t="shared" si="3"/>
        <v/>
      </c>
      <c r="G26" s="4" t="str">
        <f t="shared" si="4"/>
        <v/>
      </c>
    </row>
    <row r="27" spans="1:7" x14ac:dyDescent="0.3">
      <c r="A27" s="3">
        <v>41675</v>
      </c>
      <c r="B27" s="4">
        <v>97.38</v>
      </c>
      <c r="C27">
        <f t="shared" si="0"/>
        <v>0.18999999999999773</v>
      </c>
      <c r="D27" s="13">
        <f t="shared" si="1"/>
        <v>1.9549336351476257E-3</v>
      </c>
      <c r="E27">
        <f t="shared" si="2"/>
        <v>1.9549336351476257E-3</v>
      </c>
      <c r="F27" t="str">
        <f t="shared" si="3"/>
        <v/>
      </c>
      <c r="G27" s="4" t="str">
        <f t="shared" si="4"/>
        <v/>
      </c>
    </row>
    <row r="28" spans="1:7" x14ac:dyDescent="0.3">
      <c r="A28" s="3">
        <v>41676</v>
      </c>
      <c r="B28" s="4">
        <v>97.84</v>
      </c>
      <c r="C28">
        <f t="shared" si="0"/>
        <v>0.46000000000000796</v>
      </c>
      <c r="D28" s="13">
        <f t="shared" si="1"/>
        <v>4.7237625795852126E-3</v>
      </c>
      <c r="E28">
        <f t="shared" si="2"/>
        <v>4.7237625795852126E-3</v>
      </c>
      <c r="F28" t="str">
        <f t="shared" si="3"/>
        <v/>
      </c>
      <c r="G28" s="4" t="str">
        <f t="shared" si="4"/>
        <v/>
      </c>
    </row>
    <row r="29" spans="1:7" x14ac:dyDescent="0.3">
      <c r="A29" s="3">
        <v>41677</v>
      </c>
      <c r="B29" s="4">
        <v>99.88</v>
      </c>
      <c r="C29">
        <f t="shared" si="0"/>
        <v>2.039999999999992</v>
      </c>
      <c r="D29" s="13">
        <f t="shared" si="1"/>
        <v>2.0850367947669583E-2</v>
      </c>
      <c r="E29">
        <f t="shared" si="2"/>
        <v>2.0850367947669583E-2</v>
      </c>
      <c r="F29" t="str">
        <f t="shared" si="3"/>
        <v/>
      </c>
      <c r="G29" s="4" t="str">
        <f t="shared" si="4"/>
        <v/>
      </c>
    </row>
    <row r="30" spans="1:7" x14ac:dyDescent="0.3">
      <c r="A30" s="3">
        <v>41680</v>
      </c>
      <c r="B30" s="4">
        <v>100.06</v>
      </c>
      <c r="C30">
        <f t="shared" si="0"/>
        <v>0.18000000000000682</v>
      </c>
      <c r="D30" s="13">
        <f t="shared" si="1"/>
        <v>1.8021625951142053E-3</v>
      </c>
      <c r="E30">
        <f t="shared" si="2"/>
        <v>1.8021625951142053E-3</v>
      </c>
      <c r="F30" t="str">
        <f t="shared" si="3"/>
        <v/>
      </c>
      <c r="G30" s="4" t="str">
        <f t="shared" si="4"/>
        <v/>
      </c>
    </row>
    <row r="31" spans="1:7" x14ac:dyDescent="0.3">
      <c r="A31" s="3">
        <v>41681</v>
      </c>
      <c r="B31" s="4">
        <v>99.94</v>
      </c>
      <c r="C31">
        <f t="shared" si="0"/>
        <v>-0.12000000000000455</v>
      </c>
      <c r="D31" s="13">
        <f t="shared" si="1"/>
        <v>-1.1992804317410009E-3</v>
      </c>
      <c r="E31">
        <f t="shared" si="2"/>
        <v>-1.1992804317410009E-3</v>
      </c>
      <c r="F31" t="str">
        <f t="shared" si="3"/>
        <v/>
      </c>
      <c r="G31" s="4" t="str">
        <f t="shared" si="4"/>
        <v/>
      </c>
    </row>
    <row r="32" spans="1:7" x14ac:dyDescent="0.3">
      <c r="A32" s="3">
        <v>41682</v>
      </c>
      <c r="B32" s="4">
        <v>100.37</v>
      </c>
      <c r="C32">
        <f t="shared" si="0"/>
        <v>0.43000000000000682</v>
      </c>
      <c r="D32" s="13">
        <f t="shared" si="1"/>
        <v>4.302581548929426E-3</v>
      </c>
      <c r="E32">
        <f t="shared" si="2"/>
        <v>4.302581548929426E-3</v>
      </c>
      <c r="F32" t="str">
        <f t="shared" si="3"/>
        <v/>
      </c>
      <c r="G32" s="4" t="str">
        <f t="shared" si="4"/>
        <v/>
      </c>
    </row>
    <row r="33" spans="1:27" x14ac:dyDescent="0.3">
      <c r="A33" s="3">
        <v>41683</v>
      </c>
      <c r="B33" s="4">
        <v>100.35</v>
      </c>
      <c r="C33">
        <f t="shared" si="0"/>
        <v>-2.0000000000010232E-2</v>
      </c>
      <c r="D33" s="13">
        <f t="shared" si="1"/>
        <v>-1.9926272790684698E-4</v>
      </c>
      <c r="E33">
        <f t="shared" si="2"/>
        <v>-1.9926272790684698E-4</v>
      </c>
      <c r="F33" t="str">
        <f t="shared" si="3"/>
        <v/>
      </c>
      <c r="G33" s="4" t="str">
        <f t="shared" si="4"/>
        <v/>
      </c>
    </row>
    <row r="34" spans="1:27" x14ac:dyDescent="0.3">
      <c r="A34" s="3">
        <v>41684</v>
      </c>
      <c r="B34" s="4">
        <v>100.3</v>
      </c>
      <c r="C34">
        <f t="shared" si="0"/>
        <v>-4.9999999999997158E-2</v>
      </c>
      <c r="D34" s="13">
        <f t="shared" si="1"/>
        <v>-4.9825610363724124E-4</v>
      </c>
      <c r="E34">
        <f t="shared" si="2"/>
        <v>-4.9825610363724124E-4</v>
      </c>
      <c r="F34" t="str">
        <f t="shared" si="3"/>
        <v/>
      </c>
      <c r="G34" s="4" t="str">
        <f t="shared" si="4"/>
        <v/>
      </c>
    </row>
    <row r="35" spans="1:27" x14ac:dyDescent="0.3">
      <c r="A35" s="3">
        <v>41688</v>
      </c>
      <c r="B35" s="4">
        <v>102.43</v>
      </c>
      <c r="C35">
        <f t="shared" si="0"/>
        <v>2.1300000000000097</v>
      </c>
      <c r="D35" s="13">
        <f t="shared" si="1"/>
        <v>2.1236291126620236E-2</v>
      </c>
      <c r="E35">
        <f t="shared" si="2"/>
        <v>2.1236291126620236E-2</v>
      </c>
      <c r="F35" t="str">
        <f t="shared" si="3"/>
        <v/>
      </c>
      <c r="G35" s="4" t="str">
        <f t="shared" si="4"/>
        <v/>
      </c>
    </row>
    <row r="36" spans="1:27" x14ac:dyDescent="0.3">
      <c r="A36" s="3">
        <v>41689</v>
      </c>
      <c r="B36" s="4">
        <v>103.31</v>
      </c>
      <c r="C36">
        <f t="shared" si="0"/>
        <v>0.87999999999999545</v>
      </c>
      <c r="D36" s="13">
        <f t="shared" si="1"/>
        <v>8.5912330371960884E-3</v>
      </c>
      <c r="E36">
        <f t="shared" si="2"/>
        <v>8.5912330371960884E-3</v>
      </c>
      <c r="F36" t="str">
        <f t="shared" si="3"/>
        <v/>
      </c>
      <c r="G36" s="4" t="str">
        <f t="shared" si="4"/>
        <v/>
      </c>
    </row>
    <row r="37" spans="1:27" x14ac:dyDescent="0.3">
      <c r="A37" s="3">
        <v>41690</v>
      </c>
      <c r="B37" s="4">
        <v>102.92</v>
      </c>
      <c r="C37">
        <f t="shared" si="0"/>
        <v>-0.39000000000000057</v>
      </c>
      <c r="D37" s="13">
        <f t="shared" si="1"/>
        <v>-3.7750459781240981E-3</v>
      </c>
      <c r="E37">
        <f t="shared" si="2"/>
        <v>-3.7750459781240981E-3</v>
      </c>
      <c r="F37" t="str">
        <f t="shared" si="3"/>
        <v/>
      </c>
      <c r="G37" s="4" t="str">
        <f t="shared" si="4"/>
        <v/>
      </c>
    </row>
    <row r="38" spans="1:27" x14ac:dyDescent="0.3">
      <c r="A38" s="3">
        <v>41691</v>
      </c>
      <c r="B38" s="4">
        <v>102.2</v>
      </c>
      <c r="C38">
        <f t="shared" si="0"/>
        <v>-0.71999999999999886</v>
      </c>
      <c r="D38" s="13">
        <f t="shared" si="1"/>
        <v>-6.9957248348231525E-3</v>
      </c>
      <c r="E38">
        <f t="shared" si="2"/>
        <v>-6.9957248348231525E-3</v>
      </c>
      <c r="F38" t="str">
        <f t="shared" si="3"/>
        <v/>
      </c>
      <c r="G38" s="4" t="str">
        <f t="shared" si="4"/>
        <v/>
      </c>
    </row>
    <row r="39" spans="1:27" x14ac:dyDescent="0.3">
      <c r="A39" s="3">
        <v>41694</v>
      </c>
      <c r="B39" s="4">
        <v>102.82</v>
      </c>
      <c r="C39">
        <f t="shared" si="0"/>
        <v>0.61999999999999034</v>
      </c>
      <c r="D39" s="13">
        <f t="shared" si="1"/>
        <v>6.0665362035224098E-3</v>
      </c>
      <c r="E39">
        <f t="shared" si="2"/>
        <v>6.0665362035224098E-3</v>
      </c>
      <c r="F39" t="str">
        <f t="shared" si="3"/>
        <v/>
      </c>
      <c r="G39" s="4" t="str">
        <f t="shared" si="4"/>
        <v/>
      </c>
    </row>
    <row r="40" spans="1:27" x14ac:dyDescent="0.3">
      <c r="A40" s="3">
        <v>41695</v>
      </c>
      <c r="B40" s="4">
        <v>101.83</v>
      </c>
      <c r="C40">
        <f t="shared" si="0"/>
        <v>-0.98999999999999488</v>
      </c>
      <c r="D40" s="13">
        <f t="shared" si="1"/>
        <v>-9.6284769500096772E-3</v>
      </c>
      <c r="E40">
        <f t="shared" si="2"/>
        <v>-9.6284769500096772E-3</v>
      </c>
      <c r="F40" t="str">
        <f t="shared" si="3"/>
        <v/>
      </c>
      <c r="G40" s="4" t="str">
        <f t="shared" si="4"/>
        <v/>
      </c>
    </row>
    <row r="41" spans="1:27" x14ac:dyDescent="0.3">
      <c r="A41" s="3">
        <v>41696</v>
      </c>
      <c r="B41" s="4">
        <v>102.59</v>
      </c>
      <c r="C41">
        <f t="shared" si="0"/>
        <v>0.76000000000000512</v>
      </c>
      <c r="D41" s="13">
        <f t="shared" si="1"/>
        <v>7.4634194245311314E-3</v>
      </c>
      <c r="E41">
        <f t="shared" si="2"/>
        <v>7.4634194245311314E-3</v>
      </c>
      <c r="F41" t="str">
        <f t="shared" si="3"/>
        <v/>
      </c>
      <c r="G41" s="4" t="str">
        <f t="shared" si="4"/>
        <v/>
      </c>
      <c r="T41" s="50"/>
      <c r="U41" s="50"/>
      <c r="V41" s="50"/>
      <c r="W41" s="50"/>
      <c r="X41" s="50"/>
      <c r="Y41" s="50"/>
    </row>
    <row r="42" spans="1:27" x14ac:dyDescent="0.3">
      <c r="A42" s="3">
        <v>41697</v>
      </c>
      <c r="B42" s="4">
        <v>102.4</v>
      </c>
      <c r="C42">
        <f t="shared" si="0"/>
        <v>-0.18999999999999773</v>
      </c>
      <c r="D42" s="13">
        <f t="shared" si="1"/>
        <v>-1.8520323618286161E-3</v>
      </c>
      <c r="E42">
        <f t="shared" si="2"/>
        <v>-1.8520323618286161E-3</v>
      </c>
      <c r="F42" t="str">
        <f t="shared" si="3"/>
        <v/>
      </c>
      <c r="G42" s="4" t="str">
        <f t="shared" si="4"/>
        <v/>
      </c>
      <c r="T42" s="50"/>
      <c r="U42" s="50"/>
      <c r="V42" s="50"/>
      <c r="W42" s="50"/>
      <c r="X42" s="50"/>
      <c r="Y42" s="50"/>
    </row>
    <row r="43" spans="1:27" x14ac:dyDescent="0.3">
      <c r="A43" s="3">
        <v>41698</v>
      </c>
      <c r="B43" s="4">
        <v>102.59</v>
      </c>
      <c r="C43">
        <f t="shared" si="0"/>
        <v>0.18999999999999773</v>
      </c>
      <c r="D43" s="13">
        <f t="shared" si="1"/>
        <v>1.8554687499999778E-3</v>
      </c>
      <c r="E43">
        <f t="shared" si="2"/>
        <v>1.8554687499999778E-3</v>
      </c>
      <c r="F43" t="str">
        <f t="shared" si="3"/>
        <v/>
      </c>
      <c r="G43" s="4" t="str">
        <f t="shared" si="4"/>
        <v/>
      </c>
      <c r="T43" s="50"/>
      <c r="U43" s="50"/>
      <c r="V43" s="50"/>
      <c r="W43" s="50"/>
      <c r="X43" s="50"/>
      <c r="Y43" s="50"/>
      <c r="Z43" s="50"/>
      <c r="AA43" s="50"/>
    </row>
    <row r="44" spans="1:27" x14ac:dyDescent="0.3">
      <c r="A44" s="3">
        <v>41701</v>
      </c>
      <c r="B44" s="4">
        <v>104.92</v>
      </c>
      <c r="C44">
        <f t="shared" si="0"/>
        <v>2.3299999999999983</v>
      </c>
      <c r="D44" s="13">
        <f t="shared" si="1"/>
        <v>2.2711765279266969E-2</v>
      </c>
      <c r="E44">
        <f t="shared" si="2"/>
        <v>2.2711765279266969E-2</v>
      </c>
      <c r="F44" t="str">
        <f t="shared" si="3"/>
        <v/>
      </c>
      <c r="G44" s="4" t="str">
        <f t="shared" si="4"/>
        <v/>
      </c>
      <c r="T44" s="50"/>
      <c r="U44" s="50"/>
      <c r="V44" s="50"/>
      <c r="W44" s="50"/>
      <c r="X44" s="50"/>
      <c r="Y44" s="50"/>
    </row>
    <row r="45" spans="1:27" x14ac:dyDescent="0.3">
      <c r="A45" s="3">
        <v>41702</v>
      </c>
      <c r="B45" s="4">
        <v>103.33</v>
      </c>
      <c r="C45">
        <f t="shared" si="0"/>
        <v>-1.5900000000000034</v>
      </c>
      <c r="D45" s="13">
        <f t="shared" si="1"/>
        <v>-1.5154403354937127E-2</v>
      </c>
      <c r="E45">
        <f t="shared" si="2"/>
        <v>-1.5154403354937127E-2</v>
      </c>
      <c r="F45" t="str">
        <f t="shared" si="3"/>
        <v/>
      </c>
      <c r="G45" s="4" t="str">
        <f t="shared" si="4"/>
        <v/>
      </c>
      <c r="T45" s="50"/>
      <c r="U45" s="50"/>
      <c r="V45" s="50"/>
      <c r="W45" s="50"/>
      <c r="X45" s="50"/>
      <c r="Y45" s="50"/>
    </row>
    <row r="46" spans="1:27" x14ac:dyDescent="0.3">
      <c r="A46" s="3">
        <v>41703</v>
      </c>
      <c r="B46" s="4">
        <v>101.45</v>
      </c>
      <c r="C46">
        <f t="shared" si="0"/>
        <v>-1.8799999999999955</v>
      </c>
      <c r="D46" s="13">
        <f t="shared" si="1"/>
        <v>-1.8194135294686883E-2</v>
      </c>
      <c r="E46">
        <f t="shared" si="2"/>
        <v>-1.8194135294686883E-2</v>
      </c>
      <c r="F46" t="str">
        <f t="shared" si="3"/>
        <v/>
      </c>
      <c r="G46" s="4" t="str">
        <f t="shared" si="4"/>
        <v/>
      </c>
      <c r="T46" s="50"/>
      <c r="U46" s="50"/>
      <c r="V46" s="50"/>
      <c r="W46" s="50"/>
      <c r="X46" s="50"/>
      <c r="Y46" s="50"/>
    </row>
    <row r="47" spans="1:27" x14ac:dyDescent="0.3">
      <c r="A47" s="3">
        <v>41704</v>
      </c>
      <c r="B47" s="4">
        <v>101.56</v>
      </c>
      <c r="C47">
        <f t="shared" si="0"/>
        <v>0.10999999999999943</v>
      </c>
      <c r="D47" s="13">
        <f t="shared" si="1"/>
        <v>1.0842779694430697E-3</v>
      </c>
      <c r="E47">
        <f t="shared" si="2"/>
        <v>1.0842779694430697E-3</v>
      </c>
      <c r="F47" t="str">
        <f t="shared" si="3"/>
        <v/>
      </c>
      <c r="G47" s="4" t="str">
        <f t="shared" si="4"/>
        <v/>
      </c>
      <c r="T47" s="50"/>
      <c r="U47" s="50"/>
      <c r="V47" s="50"/>
      <c r="W47" s="50"/>
      <c r="X47" s="50"/>
      <c r="Y47" s="50"/>
    </row>
    <row r="48" spans="1:27" x14ac:dyDescent="0.3">
      <c r="A48" s="3">
        <v>41705</v>
      </c>
      <c r="B48" s="4">
        <v>102.58</v>
      </c>
      <c r="C48">
        <f t="shared" si="0"/>
        <v>1.019999999999996</v>
      </c>
      <c r="D48" s="13">
        <f t="shared" si="1"/>
        <v>1.0043324143363489E-2</v>
      </c>
      <c r="E48">
        <f t="shared" si="2"/>
        <v>1.0043324143363489E-2</v>
      </c>
      <c r="F48" t="str">
        <f t="shared" si="3"/>
        <v/>
      </c>
      <c r="G48" s="4" t="str">
        <f t="shared" si="4"/>
        <v/>
      </c>
      <c r="T48" s="50"/>
      <c r="U48" s="50"/>
      <c r="V48" s="50"/>
      <c r="W48" s="50"/>
      <c r="X48" s="50"/>
      <c r="Y48" s="50"/>
    </row>
    <row r="49" spans="1:7" x14ac:dyDescent="0.3">
      <c r="A49" s="3">
        <v>41708</v>
      </c>
      <c r="B49" s="4">
        <v>101.12</v>
      </c>
      <c r="C49">
        <f t="shared" si="0"/>
        <v>-1.4599999999999937</v>
      </c>
      <c r="D49" s="13">
        <f t="shared" si="1"/>
        <v>-1.4232793916942814E-2</v>
      </c>
      <c r="E49">
        <f t="shared" si="2"/>
        <v>-1.4232793916942814E-2</v>
      </c>
      <c r="F49" t="str">
        <f t="shared" si="3"/>
        <v/>
      </c>
      <c r="G49" s="4" t="str">
        <f t="shared" si="4"/>
        <v/>
      </c>
    </row>
    <row r="50" spans="1:7" x14ac:dyDescent="0.3">
      <c r="A50" s="3">
        <v>41709</v>
      </c>
      <c r="B50" s="4">
        <v>100.03</v>
      </c>
      <c r="C50">
        <f t="shared" si="0"/>
        <v>-1.0900000000000034</v>
      </c>
      <c r="D50" s="13">
        <f t="shared" si="1"/>
        <v>-1.0779272151898767E-2</v>
      </c>
      <c r="E50">
        <f t="shared" si="2"/>
        <v>-1.0779272151898767E-2</v>
      </c>
      <c r="F50" t="str">
        <f t="shared" si="3"/>
        <v/>
      </c>
      <c r="G50" s="4" t="str">
        <f t="shared" si="4"/>
        <v/>
      </c>
    </row>
    <row r="51" spans="1:7" x14ac:dyDescent="0.3">
      <c r="A51" s="3">
        <v>41710</v>
      </c>
      <c r="B51" s="4">
        <v>97.99</v>
      </c>
      <c r="C51">
        <f t="shared" si="0"/>
        <v>-2.0400000000000063</v>
      </c>
      <c r="D51" s="13">
        <f t="shared" si="1"/>
        <v>-2.0393881835449428E-2</v>
      </c>
      <c r="E51">
        <f t="shared" si="2"/>
        <v>-2.0393881835449428E-2</v>
      </c>
      <c r="F51" t="str">
        <f t="shared" si="3"/>
        <v/>
      </c>
      <c r="G51" s="4" t="str">
        <f t="shared" si="4"/>
        <v/>
      </c>
    </row>
    <row r="52" spans="1:7" x14ac:dyDescent="0.3">
      <c r="A52" s="3">
        <v>41711</v>
      </c>
      <c r="B52" s="4">
        <v>98.2</v>
      </c>
      <c r="C52">
        <f t="shared" si="0"/>
        <v>0.21000000000000796</v>
      </c>
      <c r="D52" s="13">
        <f t="shared" si="1"/>
        <v>2.1430758240637612E-3</v>
      </c>
      <c r="E52">
        <f t="shared" si="2"/>
        <v>2.1430758240637612E-3</v>
      </c>
      <c r="F52" t="str">
        <f t="shared" si="3"/>
        <v/>
      </c>
      <c r="G52" s="4" t="str">
        <f t="shared" si="4"/>
        <v/>
      </c>
    </row>
    <row r="53" spans="1:7" x14ac:dyDescent="0.3">
      <c r="A53" s="3">
        <v>41712</v>
      </c>
      <c r="B53" s="4">
        <v>98.89</v>
      </c>
      <c r="C53">
        <f t="shared" si="0"/>
        <v>0.68999999999999773</v>
      </c>
      <c r="D53" s="13">
        <f t="shared" si="1"/>
        <v>7.0264765784113815E-3</v>
      </c>
      <c r="E53">
        <f t="shared" si="2"/>
        <v>7.0264765784113815E-3</v>
      </c>
      <c r="F53" t="str">
        <f t="shared" si="3"/>
        <v/>
      </c>
      <c r="G53" s="4" t="str">
        <f t="shared" si="4"/>
        <v/>
      </c>
    </row>
    <row r="54" spans="1:7" x14ac:dyDescent="0.3">
      <c r="A54" s="3">
        <v>41715</v>
      </c>
      <c r="B54" s="4">
        <v>98.08</v>
      </c>
      <c r="C54">
        <f t="shared" si="0"/>
        <v>-0.81000000000000227</v>
      </c>
      <c r="D54" s="13">
        <f t="shared" si="1"/>
        <v>-8.1909192031550445E-3</v>
      </c>
      <c r="E54">
        <f t="shared" si="2"/>
        <v>-8.1909192031550445E-3</v>
      </c>
      <c r="F54" t="str">
        <f t="shared" si="3"/>
        <v/>
      </c>
      <c r="G54" s="4" t="str">
        <f t="shared" si="4"/>
        <v/>
      </c>
    </row>
    <row r="55" spans="1:7" x14ac:dyDescent="0.3">
      <c r="A55" s="3">
        <v>41716</v>
      </c>
      <c r="B55" s="4">
        <v>99.7</v>
      </c>
      <c r="C55">
        <f t="shared" si="0"/>
        <v>1.6200000000000045</v>
      </c>
      <c r="D55" s="13">
        <f t="shared" si="1"/>
        <v>1.65171288743883E-2</v>
      </c>
      <c r="E55">
        <f t="shared" si="2"/>
        <v>1.65171288743883E-2</v>
      </c>
      <c r="F55" t="str">
        <f t="shared" si="3"/>
        <v/>
      </c>
      <c r="G55" s="4" t="str">
        <f t="shared" si="4"/>
        <v/>
      </c>
    </row>
    <row r="56" spans="1:7" x14ac:dyDescent="0.3">
      <c r="A56" s="3">
        <v>41717</v>
      </c>
      <c r="B56" s="4">
        <v>100.37</v>
      </c>
      <c r="C56">
        <f t="shared" si="0"/>
        <v>0.67000000000000171</v>
      </c>
      <c r="D56" s="13">
        <f t="shared" si="1"/>
        <v>6.7201604814443499E-3</v>
      </c>
      <c r="E56">
        <f t="shared" si="2"/>
        <v>6.7201604814443499E-3</v>
      </c>
      <c r="F56" t="str">
        <f t="shared" si="3"/>
        <v/>
      </c>
      <c r="G56" s="4" t="str">
        <f t="shared" si="4"/>
        <v/>
      </c>
    </row>
    <row r="57" spans="1:7" x14ac:dyDescent="0.3">
      <c r="A57" s="3">
        <v>41718</v>
      </c>
      <c r="B57" s="4">
        <v>99.43</v>
      </c>
      <c r="C57">
        <f t="shared" si="0"/>
        <v>-0.93999999999999773</v>
      </c>
      <c r="D57" s="13">
        <f t="shared" si="1"/>
        <v>-9.3653482116169938E-3</v>
      </c>
      <c r="E57">
        <f t="shared" si="2"/>
        <v>-9.3653482116169938E-3</v>
      </c>
      <c r="F57" t="str">
        <f t="shared" si="3"/>
        <v/>
      </c>
      <c r="G57" s="4" t="str">
        <f t="shared" si="4"/>
        <v/>
      </c>
    </row>
    <row r="58" spans="1:7" x14ac:dyDescent="0.3">
      <c r="A58" s="3">
        <v>41719</v>
      </c>
      <c r="B58" s="4">
        <v>99.46</v>
      </c>
      <c r="C58">
        <f t="shared" si="0"/>
        <v>2.9999999999986926E-2</v>
      </c>
      <c r="D58" s="13">
        <f t="shared" si="1"/>
        <v>3.0171980287626394E-4</v>
      </c>
      <c r="E58">
        <f t="shared" si="2"/>
        <v>3.0171980287626394E-4</v>
      </c>
      <c r="F58" t="str">
        <f t="shared" si="3"/>
        <v/>
      </c>
      <c r="G58" s="4" t="str">
        <f t="shared" si="4"/>
        <v/>
      </c>
    </row>
    <row r="59" spans="1:7" x14ac:dyDescent="0.3">
      <c r="A59" s="3">
        <v>41722</v>
      </c>
      <c r="B59" s="4">
        <v>99.6</v>
      </c>
      <c r="C59">
        <f t="shared" si="0"/>
        <v>0.14000000000000057</v>
      </c>
      <c r="D59" s="13">
        <f t="shared" si="1"/>
        <v>1.4076010456464969E-3</v>
      </c>
      <c r="E59">
        <f t="shared" si="2"/>
        <v>1.4076010456464969E-3</v>
      </c>
      <c r="F59" t="str">
        <f t="shared" si="3"/>
        <v/>
      </c>
      <c r="G59" s="4" t="str">
        <f t="shared" si="4"/>
        <v/>
      </c>
    </row>
    <row r="60" spans="1:7" x14ac:dyDescent="0.3">
      <c r="A60" s="3">
        <v>41723</v>
      </c>
      <c r="B60" s="4">
        <v>99.19</v>
      </c>
      <c r="C60">
        <f t="shared" si="0"/>
        <v>-0.40999999999999659</v>
      </c>
      <c r="D60" s="13">
        <f t="shared" si="1"/>
        <v>-4.1164658634537813E-3</v>
      </c>
      <c r="E60">
        <f t="shared" si="2"/>
        <v>-4.1164658634537813E-3</v>
      </c>
      <c r="F60" t="str">
        <f t="shared" si="3"/>
        <v/>
      </c>
      <c r="G60" s="4" t="str">
        <f t="shared" si="4"/>
        <v/>
      </c>
    </row>
    <row r="61" spans="1:7" x14ac:dyDescent="0.3">
      <c r="A61" s="3">
        <v>41724</v>
      </c>
      <c r="B61" s="4">
        <v>100.26</v>
      </c>
      <c r="C61">
        <f t="shared" si="0"/>
        <v>1.0700000000000074</v>
      </c>
      <c r="D61" s="13">
        <f t="shared" si="1"/>
        <v>1.0787377759854899E-2</v>
      </c>
      <c r="E61">
        <f t="shared" si="2"/>
        <v>1.0787377759854899E-2</v>
      </c>
      <c r="F61" t="str">
        <f t="shared" si="3"/>
        <v/>
      </c>
      <c r="G61" s="4" t="str">
        <f t="shared" si="4"/>
        <v/>
      </c>
    </row>
    <row r="62" spans="1:7" x14ac:dyDescent="0.3">
      <c r="A62" s="3">
        <v>41725</v>
      </c>
      <c r="B62" s="4">
        <v>101.28</v>
      </c>
      <c r="C62">
        <f t="shared" si="0"/>
        <v>1.019999999999996</v>
      </c>
      <c r="D62" s="13">
        <f t="shared" si="1"/>
        <v>1.0173548773189666E-2</v>
      </c>
      <c r="E62">
        <f t="shared" si="2"/>
        <v>1.0173548773189666E-2</v>
      </c>
      <c r="F62" t="str">
        <f t="shared" si="3"/>
        <v/>
      </c>
      <c r="G62" s="4" t="str">
        <f t="shared" si="4"/>
        <v/>
      </c>
    </row>
    <row r="63" spans="1:7" x14ac:dyDescent="0.3">
      <c r="A63" s="3">
        <v>41726</v>
      </c>
      <c r="B63" s="4">
        <v>101.67</v>
      </c>
      <c r="C63">
        <f t="shared" si="0"/>
        <v>0.39000000000000057</v>
      </c>
      <c r="D63" s="13">
        <f t="shared" si="1"/>
        <v>3.8507109004739391E-3</v>
      </c>
      <c r="E63">
        <f t="shared" si="2"/>
        <v>3.8507109004739391E-3</v>
      </c>
      <c r="F63" t="str">
        <f t="shared" si="3"/>
        <v/>
      </c>
      <c r="G63" s="4" t="str">
        <f t="shared" si="4"/>
        <v/>
      </c>
    </row>
    <row r="64" spans="1:7" x14ac:dyDescent="0.3">
      <c r="A64" s="3">
        <v>41729</v>
      </c>
      <c r="B64" s="4">
        <v>101.58</v>
      </c>
      <c r="C64">
        <f t="shared" si="0"/>
        <v>-9.0000000000003411E-2</v>
      </c>
      <c r="D64" s="13">
        <f t="shared" si="1"/>
        <v>-8.8521687813517664E-4</v>
      </c>
      <c r="E64">
        <f t="shared" si="2"/>
        <v>-8.8521687813517664E-4</v>
      </c>
      <c r="F64" t="str">
        <f t="shared" si="3"/>
        <v/>
      </c>
      <c r="G64" s="4" t="str">
        <f t="shared" si="4"/>
        <v/>
      </c>
    </row>
    <row r="65" spans="1:7" x14ac:dyDescent="0.3">
      <c r="A65" s="3">
        <v>41730</v>
      </c>
      <c r="B65" s="4">
        <v>99.74</v>
      </c>
      <c r="C65">
        <f t="shared" si="0"/>
        <v>-1.8400000000000034</v>
      </c>
      <c r="D65" s="13">
        <f t="shared" si="1"/>
        <v>-1.8113801929513718E-2</v>
      </c>
      <c r="E65">
        <f t="shared" si="2"/>
        <v>-1.8113801929513718E-2</v>
      </c>
      <c r="F65" t="str">
        <f t="shared" si="3"/>
        <v/>
      </c>
      <c r="G65" s="4" t="str">
        <f t="shared" si="4"/>
        <v/>
      </c>
    </row>
    <row r="66" spans="1:7" x14ac:dyDescent="0.3">
      <c r="A66" s="3">
        <v>41731</v>
      </c>
      <c r="B66" s="4">
        <v>99.62</v>
      </c>
      <c r="C66">
        <f t="shared" si="0"/>
        <v>-0.11999999999999034</v>
      </c>
      <c r="D66" s="13">
        <f t="shared" si="1"/>
        <v>-1.2031281331460833E-3</v>
      </c>
      <c r="E66">
        <f t="shared" si="2"/>
        <v>-1.2031281331460833E-3</v>
      </c>
      <c r="F66" t="str">
        <f t="shared" si="3"/>
        <v/>
      </c>
      <c r="G66" s="4" t="str">
        <f t="shared" si="4"/>
        <v/>
      </c>
    </row>
    <row r="67" spans="1:7" x14ac:dyDescent="0.3">
      <c r="A67" s="3">
        <v>41732</v>
      </c>
      <c r="B67" s="4">
        <v>100.29</v>
      </c>
      <c r="C67">
        <f t="shared" si="0"/>
        <v>0.67000000000000171</v>
      </c>
      <c r="D67" s="13">
        <f t="shared" si="1"/>
        <v>6.7255571170447871E-3</v>
      </c>
      <c r="E67">
        <f t="shared" si="2"/>
        <v>6.7255571170447871E-3</v>
      </c>
      <c r="F67" t="str">
        <f t="shared" si="3"/>
        <v/>
      </c>
      <c r="G67" s="4" t="str">
        <f t="shared" si="4"/>
        <v/>
      </c>
    </row>
    <row r="68" spans="1:7" x14ac:dyDescent="0.3">
      <c r="A68" s="3">
        <v>41733</v>
      </c>
      <c r="B68" s="4">
        <v>101.14</v>
      </c>
      <c r="C68">
        <f t="shared" si="0"/>
        <v>0.84999999999999432</v>
      </c>
      <c r="D68" s="13">
        <f t="shared" si="1"/>
        <v>8.4754212782928925E-3</v>
      </c>
      <c r="E68">
        <f t="shared" si="2"/>
        <v>8.4754212782928925E-3</v>
      </c>
      <c r="F68" t="str">
        <f t="shared" si="3"/>
        <v/>
      </c>
      <c r="G68" s="4" t="str">
        <f t="shared" si="4"/>
        <v/>
      </c>
    </row>
    <row r="69" spans="1:7" x14ac:dyDescent="0.3">
      <c r="A69" s="3">
        <v>41736</v>
      </c>
      <c r="B69" s="4">
        <v>100.44</v>
      </c>
      <c r="C69">
        <f t="shared" ref="C69:C132" si="5">B69-B68</f>
        <v>-0.70000000000000284</v>
      </c>
      <c r="D69" s="13">
        <f t="shared" ref="D69:D132" si="6">C69/B68</f>
        <v>-6.9210994660866406E-3</v>
      </c>
      <c r="E69">
        <f t="shared" ref="E69:E132" si="7">IF(B68&gt;$H$1,D69,"")</f>
        <v>-6.9210994660866406E-3</v>
      </c>
      <c r="F69" t="str">
        <f t="shared" ref="F69:F132" si="8">IF(B68&lt;$F$1,D69,"")</f>
        <v/>
      </c>
      <c r="G69" s="4" t="str">
        <f t="shared" ref="G69:G132" si="9">IF(AND(B68&gt;=$F$1,B68&lt;=$H$1),D69,"")</f>
        <v/>
      </c>
    </row>
    <row r="70" spans="1:7" x14ac:dyDescent="0.3">
      <c r="A70" s="3">
        <v>41737</v>
      </c>
      <c r="B70" s="4">
        <v>102.56</v>
      </c>
      <c r="C70">
        <f t="shared" si="5"/>
        <v>2.1200000000000045</v>
      </c>
      <c r="D70" s="13">
        <f t="shared" si="6"/>
        <v>2.1107128634010399E-2</v>
      </c>
      <c r="E70">
        <f t="shared" si="7"/>
        <v>2.1107128634010399E-2</v>
      </c>
      <c r="F70" t="str">
        <f t="shared" si="8"/>
        <v/>
      </c>
      <c r="G70" s="4" t="str">
        <f t="shared" si="9"/>
        <v/>
      </c>
    </row>
    <row r="71" spans="1:7" x14ac:dyDescent="0.3">
      <c r="A71" s="3">
        <v>41738</v>
      </c>
      <c r="B71" s="4">
        <v>103.6</v>
      </c>
      <c r="C71">
        <f t="shared" si="5"/>
        <v>1.039999999999992</v>
      </c>
      <c r="D71" s="13">
        <f t="shared" si="6"/>
        <v>1.0140405616224571E-2</v>
      </c>
      <c r="E71">
        <f t="shared" si="7"/>
        <v>1.0140405616224571E-2</v>
      </c>
      <c r="F71" t="str">
        <f t="shared" si="8"/>
        <v/>
      </c>
      <c r="G71" s="4" t="str">
        <f t="shared" si="9"/>
        <v/>
      </c>
    </row>
    <row r="72" spans="1:7" x14ac:dyDescent="0.3">
      <c r="A72" s="3">
        <v>41739</v>
      </c>
      <c r="B72" s="4">
        <v>103.4</v>
      </c>
      <c r="C72">
        <f t="shared" si="5"/>
        <v>-0.19999999999998863</v>
      </c>
      <c r="D72" s="13">
        <f t="shared" si="6"/>
        <v>-1.9305019305018208E-3</v>
      </c>
      <c r="E72">
        <f t="shared" si="7"/>
        <v>-1.9305019305018208E-3</v>
      </c>
      <c r="F72" t="str">
        <f t="shared" si="8"/>
        <v/>
      </c>
      <c r="G72" s="4" t="str">
        <f t="shared" si="9"/>
        <v/>
      </c>
    </row>
    <row r="73" spans="1:7" x14ac:dyDescent="0.3">
      <c r="A73" s="3">
        <v>41740</v>
      </c>
      <c r="B73" s="4">
        <v>103.74</v>
      </c>
      <c r="C73">
        <f t="shared" si="5"/>
        <v>0.3399999999999892</v>
      </c>
      <c r="D73" s="13">
        <f t="shared" si="6"/>
        <v>3.2882011605414813E-3</v>
      </c>
      <c r="E73">
        <f t="shared" si="7"/>
        <v>3.2882011605414813E-3</v>
      </c>
      <c r="F73" t="str">
        <f t="shared" si="8"/>
        <v/>
      </c>
      <c r="G73" s="4" t="str">
        <f t="shared" si="9"/>
        <v/>
      </c>
    </row>
    <row r="74" spans="1:7" x14ac:dyDescent="0.3">
      <c r="A74" s="3">
        <v>41743</v>
      </c>
      <c r="B74" s="4">
        <v>104.05</v>
      </c>
      <c r="C74">
        <f t="shared" si="5"/>
        <v>0.31000000000000227</v>
      </c>
      <c r="D74" s="13">
        <f t="shared" si="6"/>
        <v>2.9882398303451158E-3</v>
      </c>
      <c r="E74">
        <f t="shared" si="7"/>
        <v>2.9882398303451158E-3</v>
      </c>
      <c r="F74" t="str">
        <f t="shared" si="8"/>
        <v/>
      </c>
      <c r="G74" s="4" t="str">
        <f t="shared" si="9"/>
        <v/>
      </c>
    </row>
    <row r="75" spans="1:7" x14ac:dyDescent="0.3">
      <c r="A75" s="3">
        <v>41744</v>
      </c>
      <c r="B75" s="4">
        <v>103.75</v>
      </c>
      <c r="C75">
        <f t="shared" si="5"/>
        <v>-0.29999999999999716</v>
      </c>
      <c r="D75" s="13">
        <f t="shared" si="6"/>
        <v>-2.883229216722702E-3</v>
      </c>
      <c r="E75">
        <f t="shared" si="7"/>
        <v>-2.883229216722702E-3</v>
      </c>
      <c r="F75" t="str">
        <f t="shared" si="8"/>
        <v/>
      </c>
      <c r="G75" s="4" t="str">
        <f t="shared" si="9"/>
        <v/>
      </c>
    </row>
    <row r="76" spans="1:7" x14ac:dyDescent="0.3">
      <c r="A76" s="3">
        <v>41745</v>
      </c>
      <c r="B76" s="4">
        <v>103.76</v>
      </c>
      <c r="C76">
        <f t="shared" si="5"/>
        <v>1.0000000000005116E-2</v>
      </c>
      <c r="D76" s="13">
        <f t="shared" si="6"/>
        <v>9.6385542168724012E-5</v>
      </c>
      <c r="E76">
        <f t="shared" si="7"/>
        <v>9.6385542168724012E-5</v>
      </c>
      <c r="F76" t="str">
        <f t="shared" si="8"/>
        <v/>
      </c>
      <c r="G76" s="4" t="str">
        <f t="shared" si="9"/>
        <v/>
      </c>
    </row>
    <row r="77" spans="1:7" x14ac:dyDescent="0.3">
      <c r="A77" s="3">
        <v>41746</v>
      </c>
      <c r="B77" s="4">
        <v>104.3</v>
      </c>
      <c r="C77">
        <f t="shared" si="5"/>
        <v>0.53999999999999204</v>
      </c>
      <c r="D77" s="13">
        <f t="shared" si="6"/>
        <v>5.2043176561294528E-3</v>
      </c>
      <c r="E77">
        <f t="shared" si="7"/>
        <v>5.2043176561294528E-3</v>
      </c>
      <c r="F77" t="str">
        <f t="shared" si="8"/>
        <v/>
      </c>
      <c r="G77" s="4" t="str">
        <f t="shared" si="9"/>
        <v/>
      </c>
    </row>
    <row r="78" spans="1:7" x14ac:dyDescent="0.3">
      <c r="A78" s="3">
        <v>41750</v>
      </c>
      <c r="B78" s="4">
        <v>104.37</v>
      </c>
      <c r="C78">
        <f t="shared" si="5"/>
        <v>7.000000000000739E-2</v>
      </c>
      <c r="D78" s="13">
        <f t="shared" si="6"/>
        <v>6.7114093959738631E-4</v>
      </c>
      <c r="E78">
        <f t="shared" si="7"/>
        <v>6.7114093959738631E-4</v>
      </c>
      <c r="F78" t="str">
        <f t="shared" si="8"/>
        <v/>
      </c>
      <c r="G78" s="4" t="str">
        <f t="shared" si="9"/>
        <v/>
      </c>
    </row>
    <row r="79" spans="1:7" x14ac:dyDescent="0.3">
      <c r="A79" s="3">
        <v>41751</v>
      </c>
      <c r="B79" s="4">
        <v>102.13</v>
      </c>
      <c r="C79">
        <f t="shared" si="5"/>
        <v>-2.2400000000000091</v>
      </c>
      <c r="D79" s="13">
        <f t="shared" si="6"/>
        <v>-2.1462105969148309E-2</v>
      </c>
      <c r="E79">
        <f t="shared" si="7"/>
        <v>-2.1462105969148309E-2</v>
      </c>
      <c r="F79" t="str">
        <f t="shared" si="8"/>
        <v/>
      </c>
      <c r="G79" s="4" t="str">
        <f t="shared" si="9"/>
        <v/>
      </c>
    </row>
    <row r="80" spans="1:7" x14ac:dyDescent="0.3">
      <c r="A80" s="3">
        <v>41752</v>
      </c>
      <c r="B80" s="4">
        <v>101.44</v>
      </c>
      <c r="C80">
        <f t="shared" si="5"/>
        <v>-0.68999999999999773</v>
      </c>
      <c r="D80" s="13">
        <f t="shared" si="6"/>
        <v>-6.7560951728189347E-3</v>
      </c>
      <c r="E80">
        <f t="shared" si="7"/>
        <v>-6.7560951728189347E-3</v>
      </c>
      <c r="F80" t="str">
        <f t="shared" si="8"/>
        <v/>
      </c>
      <c r="G80" s="4" t="str">
        <f t="shared" si="9"/>
        <v/>
      </c>
    </row>
    <row r="81" spans="1:7" x14ac:dyDescent="0.3">
      <c r="A81" s="3">
        <v>41753</v>
      </c>
      <c r="B81" s="4">
        <v>101.94</v>
      </c>
      <c r="C81">
        <f t="shared" si="5"/>
        <v>0.5</v>
      </c>
      <c r="D81" s="13">
        <f t="shared" si="6"/>
        <v>4.9290220820189272E-3</v>
      </c>
      <c r="E81">
        <f t="shared" si="7"/>
        <v>4.9290220820189272E-3</v>
      </c>
      <c r="F81" t="str">
        <f t="shared" si="8"/>
        <v/>
      </c>
      <c r="G81" s="4" t="str">
        <f t="shared" si="9"/>
        <v/>
      </c>
    </row>
    <row r="82" spans="1:7" x14ac:dyDescent="0.3">
      <c r="A82" s="3">
        <v>41754</v>
      </c>
      <c r="B82" s="4">
        <v>100.6</v>
      </c>
      <c r="C82">
        <f t="shared" si="5"/>
        <v>-1.3400000000000034</v>
      </c>
      <c r="D82" s="13">
        <f t="shared" si="6"/>
        <v>-1.3144987247400465E-2</v>
      </c>
      <c r="E82">
        <f t="shared" si="7"/>
        <v>-1.3144987247400465E-2</v>
      </c>
      <c r="F82" t="str">
        <f t="shared" si="8"/>
        <v/>
      </c>
      <c r="G82" s="4" t="str">
        <f t="shared" si="9"/>
        <v/>
      </c>
    </row>
    <row r="83" spans="1:7" x14ac:dyDescent="0.3">
      <c r="A83" s="3">
        <v>41757</v>
      </c>
      <c r="B83" s="4">
        <v>100.84</v>
      </c>
      <c r="C83">
        <f t="shared" si="5"/>
        <v>0.24000000000000909</v>
      </c>
      <c r="D83" s="13">
        <f t="shared" si="6"/>
        <v>2.3856858846919393E-3</v>
      </c>
      <c r="E83">
        <f t="shared" si="7"/>
        <v>2.3856858846919393E-3</v>
      </c>
      <c r="F83" t="str">
        <f t="shared" si="8"/>
        <v/>
      </c>
      <c r="G83" s="4" t="str">
        <f t="shared" si="9"/>
        <v/>
      </c>
    </row>
    <row r="84" spans="1:7" x14ac:dyDescent="0.3">
      <c r="A84" s="3">
        <v>41758</v>
      </c>
      <c r="B84" s="4">
        <v>101.28</v>
      </c>
      <c r="C84">
        <f t="shared" si="5"/>
        <v>0.43999999999999773</v>
      </c>
      <c r="D84" s="13">
        <f t="shared" si="6"/>
        <v>4.3633478778262371E-3</v>
      </c>
      <c r="E84">
        <f t="shared" si="7"/>
        <v>4.3633478778262371E-3</v>
      </c>
      <c r="F84" t="str">
        <f t="shared" si="8"/>
        <v/>
      </c>
      <c r="G84" s="4" t="str">
        <f t="shared" si="9"/>
        <v/>
      </c>
    </row>
    <row r="85" spans="1:7" x14ac:dyDescent="0.3">
      <c r="A85" s="3">
        <v>41759</v>
      </c>
      <c r="B85" s="4">
        <v>99.74</v>
      </c>
      <c r="C85">
        <f t="shared" si="5"/>
        <v>-1.5400000000000063</v>
      </c>
      <c r="D85" s="13">
        <f t="shared" si="6"/>
        <v>-1.5205371248025339E-2</v>
      </c>
      <c r="E85">
        <f t="shared" si="7"/>
        <v>-1.5205371248025339E-2</v>
      </c>
      <c r="F85" t="str">
        <f t="shared" si="8"/>
        <v/>
      </c>
      <c r="G85" s="4" t="str">
        <f t="shared" si="9"/>
        <v/>
      </c>
    </row>
    <row r="86" spans="1:7" x14ac:dyDescent="0.3">
      <c r="A86" s="3">
        <v>41760</v>
      </c>
      <c r="B86" s="4">
        <v>99.42</v>
      </c>
      <c r="C86">
        <f t="shared" si="5"/>
        <v>-0.31999999999999318</v>
      </c>
      <c r="D86" s="13">
        <f t="shared" si="6"/>
        <v>-3.2083416883897454E-3</v>
      </c>
      <c r="E86">
        <f t="shared" si="7"/>
        <v>-3.2083416883897454E-3</v>
      </c>
      <c r="F86" t="str">
        <f t="shared" si="8"/>
        <v/>
      </c>
      <c r="G86" s="4" t="str">
        <f t="shared" si="9"/>
        <v/>
      </c>
    </row>
    <row r="87" spans="1:7" x14ac:dyDescent="0.3">
      <c r="A87" s="3">
        <v>41761</v>
      </c>
      <c r="B87" s="4">
        <v>99.76</v>
      </c>
      <c r="C87">
        <f t="shared" si="5"/>
        <v>0.34000000000000341</v>
      </c>
      <c r="D87" s="13">
        <f t="shared" si="6"/>
        <v>3.4198350432508894E-3</v>
      </c>
      <c r="E87">
        <f t="shared" si="7"/>
        <v>3.4198350432508894E-3</v>
      </c>
      <c r="F87" t="str">
        <f t="shared" si="8"/>
        <v/>
      </c>
      <c r="G87" s="4" t="str">
        <f t="shared" si="9"/>
        <v/>
      </c>
    </row>
    <row r="88" spans="1:7" x14ac:dyDescent="0.3">
      <c r="A88" s="3">
        <v>41764</v>
      </c>
      <c r="B88" s="4">
        <v>99.48</v>
      </c>
      <c r="C88">
        <f t="shared" si="5"/>
        <v>-0.28000000000000114</v>
      </c>
      <c r="D88" s="13">
        <f t="shared" si="6"/>
        <v>-2.806736166800332E-3</v>
      </c>
      <c r="E88">
        <f t="shared" si="7"/>
        <v>-2.806736166800332E-3</v>
      </c>
      <c r="F88" t="str">
        <f t="shared" si="8"/>
        <v/>
      </c>
      <c r="G88" s="4" t="str">
        <f t="shared" si="9"/>
        <v/>
      </c>
    </row>
    <row r="89" spans="1:7" x14ac:dyDescent="0.3">
      <c r="A89" s="3">
        <v>41765</v>
      </c>
      <c r="B89" s="4">
        <v>99.5</v>
      </c>
      <c r="C89">
        <f t="shared" si="5"/>
        <v>1.9999999999996021E-2</v>
      </c>
      <c r="D89" s="13">
        <f t="shared" si="6"/>
        <v>2.0104543626855669E-4</v>
      </c>
      <c r="E89">
        <f t="shared" si="7"/>
        <v>2.0104543626855669E-4</v>
      </c>
      <c r="F89" t="str">
        <f t="shared" si="8"/>
        <v/>
      </c>
      <c r="G89" s="4" t="str">
        <f t="shared" si="9"/>
        <v/>
      </c>
    </row>
    <row r="90" spans="1:7" x14ac:dyDescent="0.3">
      <c r="A90" s="3">
        <v>41766</v>
      </c>
      <c r="B90" s="4">
        <v>100.77</v>
      </c>
      <c r="C90">
        <f t="shared" si="5"/>
        <v>1.269999999999996</v>
      </c>
      <c r="D90" s="13">
        <f t="shared" si="6"/>
        <v>1.2763819095477347E-2</v>
      </c>
      <c r="E90">
        <f t="shared" si="7"/>
        <v>1.2763819095477347E-2</v>
      </c>
      <c r="F90" t="str">
        <f t="shared" si="8"/>
        <v/>
      </c>
      <c r="G90" s="4" t="str">
        <f t="shared" si="9"/>
        <v/>
      </c>
    </row>
    <row r="91" spans="1:7" x14ac:dyDescent="0.3">
      <c r="A91" s="3">
        <v>41767</v>
      </c>
      <c r="B91" s="4">
        <v>100.26</v>
      </c>
      <c r="C91">
        <f t="shared" si="5"/>
        <v>-0.50999999999999091</v>
      </c>
      <c r="D91" s="13">
        <f t="shared" si="6"/>
        <v>-5.0610300684726696E-3</v>
      </c>
      <c r="E91">
        <f t="shared" si="7"/>
        <v>-5.0610300684726696E-3</v>
      </c>
      <c r="F91" t="str">
        <f t="shared" si="8"/>
        <v/>
      </c>
      <c r="G91" s="4" t="str">
        <f t="shared" si="9"/>
        <v/>
      </c>
    </row>
    <row r="92" spans="1:7" x14ac:dyDescent="0.3">
      <c r="A92" s="3">
        <v>41768</v>
      </c>
      <c r="B92" s="4">
        <v>99.99</v>
      </c>
      <c r="C92">
        <f t="shared" si="5"/>
        <v>-0.27000000000001023</v>
      </c>
      <c r="D92" s="13">
        <f t="shared" si="6"/>
        <v>-2.6929982046679656E-3</v>
      </c>
      <c r="E92">
        <f t="shared" si="7"/>
        <v>-2.6929982046679656E-3</v>
      </c>
      <c r="F92" t="str">
        <f t="shared" si="8"/>
        <v/>
      </c>
      <c r="G92" s="4" t="str">
        <f t="shared" si="9"/>
        <v/>
      </c>
    </row>
    <row r="93" spans="1:7" x14ac:dyDescent="0.3">
      <c r="A93" s="3">
        <v>41771</v>
      </c>
      <c r="B93" s="4">
        <v>100.59</v>
      </c>
      <c r="C93">
        <f t="shared" si="5"/>
        <v>0.60000000000000853</v>
      </c>
      <c r="D93" s="13">
        <f t="shared" si="6"/>
        <v>6.0006000600060861E-3</v>
      </c>
      <c r="E93">
        <f t="shared" si="7"/>
        <v>6.0006000600060861E-3</v>
      </c>
      <c r="F93" t="str">
        <f t="shared" si="8"/>
        <v/>
      </c>
      <c r="G93" s="4" t="str">
        <f t="shared" si="9"/>
        <v/>
      </c>
    </row>
    <row r="94" spans="1:7" x14ac:dyDescent="0.3">
      <c r="A94" s="3">
        <v>41772</v>
      </c>
      <c r="B94" s="4">
        <v>101.7</v>
      </c>
      <c r="C94">
        <f t="shared" si="5"/>
        <v>1.1099999999999994</v>
      </c>
      <c r="D94" s="13">
        <f t="shared" si="6"/>
        <v>1.1034894124664473E-2</v>
      </c>
      <c r="E94">
        <f t="shared" si="7"/>
        <v>1.1034894124664473E-2</v>
      </c>
      <c r="F94" t="str">
        <f t="shared" si="8"/>
        <v/>
      </c>
      <c r="G94" s="4" t="str">
        <f t="shared" si="9"/>
        <v/>
      </c>
    </row>
    <row r="95" spans="1:7" x14ac:dyDescent="0.3">
      <c r="A95" s="3">
        <v>41773</v>
      </c>
      <c r="B95" s="4">
        <v>102.37</v>
      </c>
      <c r="C95">
        <f t="shared" si="5"/>
        <v>0.67000000000000171</v>
      </c>
      <c r="D95" s="13">
        <f t="shared" si="6"/>
        <v>6.5880039331366932E-3</v>
      </c>
      <c r="E95">
        <f t="shared" si="7"/>
        <v>6.5880039331366932E-3</v>
      </c>
      <c r="F95" t="str">
        <f t="shared" si="8"/>
        <v/>
      </c>
      <c r="G95" s="4" t="str">
        <f t="shared" si="9"/>
        <v/>
      </c>
    </row>
    <row r="96" spans="1:7" x14ac:dyDescent="0.3">
      <c r="A96" s="3">
        <v>41774</v>
      </c>
      <c r="B96" s="4">
        <v>101.5</v>
      </c>
      <c r="C96">
        <f t="shared" si="5"/>
        <v>-0.87000000000000455</v>
      </c>
      <c r="D96" s="13">
        <f t="shared" si="6"/>
        <v>-8.4985835694051434E-3</v>
      </c>
      <c r="E96">
        <f t="shared" si="7"/>
        <v>-8.4985835694051434E-3</v>
      </c>
      <c r="F96" t="str">
        <f t="shared" si="8"/>
        <v/>
      </c>
      <c r="G96" s="4" t="str">
        <f t="shared" si="9"/>
        <v/>
      </c>
    </row>
    <row r="97" spans="1:7" x14ac:dyDescent="0.3">
      <c r="A97" s="3">
        <v>41775</v>
      </c>
      <c r="B97" s="4">
        <v>102.02</v>
      </c>
      <c r="C97">
        <f t="shared" si="5"/>
        <v>0.51999999999999602</v>
      </c>
      <c r="D97" s="13">
        <f t="shared" si="6"/>
        <v>5.1231527093595665E-3</v>
      </c>
      <c r="E97">
        <f t="shared" si="7"/>
        <v>5.1231527093595665E-3</v>
      </c>
      <c r="F97" t="str">
        <f t="shared" si="8"/>
        <v/>
      </c>
      <c r="G97" s="4" t="str">
        <f t="shared" si="9"/>
        <v/>
      </c>
    </row>
    <row r="98" spans="1:7" x14ac:dyDescent="0.3">
      <c r="A98" s="3">
        <v>41778</v>
      </c>
      <c r="B98" s="4">
        <v>102.61</v>
      </c>
      <c r="C98">
        <f t="shared" si="5"/>
        <v>0.59000000000000341</v>
      </c>
      <c r="D98" s="13">
        <f t="shared" si="6"/>
        <v>5.7831797686728427E-3</v>
      </c>
      <c r="E98">
        <f t="shared" si="7"/>
        <v>5.7831797686728427E-3</v>
      </c>
      <c r="F98" t="str">
        <f t="shared" si="8"/>
        <v/>
      </c>
      <c r="G98" s="4" t="str">
        <f t="shared" si="9"/>
        <v/>
      </c>
    </row>
    <row r="99" spans="1:7" x14ac:dyDescent="0.3">
      <c r="A99" s="3">
        <v>41779</v>
      </c>
      <c r="B99" s="4">
        <v>102.44</v>
      </c>
      <c r="C99">
        <f t="shared" si="5"/>
        <v>-0.17000000000000171</v>
      </c>
      <c r="D99" s="13">
        <f t="shared" si="6"/>
        <v>-1.6567586005262812E-3</v>
      </c>
      <c r="E99">
        <f t="shared" si="7"/>
        <v>-1.6567586005262812E-3</v>
      </c>
      <c r="F99" t="str">
        <f t="shared" si="8"/>
        <v/>
      </c>
      <c r="G99" s="4" t="str">
        <f t="shared" si="9"/>
        <v/>
      </c>
    </row>
    <row r="100" spans="1:7" x14ac:dyDescent="0.3">
      <c r="A100" s="3">
        <v>41780</v>
      </c>
      <c r="B100" s="4">
        <v>104.07</v>
      </c>
      <c r="C100">
        <f t="shared" si="5"/>
        <v>1.6299999999999955</v>
      </c>
      <c r="D100" s="13">
        <f t="shared" si="6"/>
        <v>1.5911753221397849E-2</v>
      </c>
      <c r="E100">
        <f t="shared" si="7"/>
        <v>1.5911753221397849E-2</v>
      </c>
      <c r="F100" t="str">
        <f t="shared" si="8"/>
        <v/>
      </c>
      <c r="G100" s="4" t="str">
        <f t="shared" si="9"/>
        <v/>
      </c>
    </row>
    <row r="101" spans="1:7" x14ac:dyDescent="0.3">
      <c r="A101" s="3">
        <v>41781</v>
      </c>
      <c r="B101" s="4">
        <v>103.74</v>
      </c>
      <c r="C101">
        <f t="shared" si="5"/>
        <v>-0.32999999999999829</v>
      </c>
      <c r="D101" s="13">
        <f t="shared" si="6"/>
        <v>-3.1709426347650456E-3</v>
      </c>
      <c r="E101">
        <f t="shared" si="7"/>
        <v>-3.1709426347650456E-3</v>
      </c>
      <c r="F101" t="str">
        <f t="shared" si="8"/>
        <v/>
      </c>
      <c r="G101" s="4" t="str">
        <f t="shared" si="9"/>
        <v/>
      </c>
    </row>
    <row r="102" spans="1:7" x14ac:dyDescent="0.3">
      <c r="A102" s="3">
        <v>41782</v>
      </c>
      <c r="B102" s="4">
        <v>104.35</v>
      </c>
      <c r="C102">
        <f t="shared" si="5"/>
        <v>0.60999999999999943</v>
      </c>
      <c r="D102" s="13">
        <f t="shared" si="6"/>
        <v>5.8800848274532429E-3</v>
      </c>
      <c r="E102">
        <f t="shared" si="7"/>
        <v>5.8800848274532429E-3</v>
      </c>
      <c r="F102" t="str">
        <f t="shared" si="8"/>
        <v/>
      </c>
      <c r="G102" s="4" t="str">
        <f t="shared" si="9"/>
        <v/>
      </c>
    </row>
    <row r="103" spans="1:7" x14ac:dyDescent="0.3">
      <c r="A103" s="3">
        <v>41786</v>
      </c>
      <c r="B103" s="4">
        <v>104.11</v>
      </c>
      <c r="C103">
        <f t="shared" si="5"/>
        <v>-0.23999999999999488</v>
      </c>
      <c r="D103" s="13">
        <f t="shared" si="6"/>
        <v>-2.2999520843315275E-3</v>
      </c>
      <c r="E103">
        <f t="shared" si="7"/>
        <v>-2.2999520843315275E-3</v>
      </c>
      <c r="F103" t="str">
        <f t="shared" si="8"/>
        <v/>
      </c>
      <c r="G103" s="4" t="str">
        <f t="shared" si="9"/>
        <v/>
      </c>
    </row>
    <row r="104" spans="1:7" x14ac:dyDescent="0.3">
      <c r="A104" s="3">
        <v>41787</v>
      </c>
      <c r="B104" s="4">
        <v>102.72</v>
      </c>
      <c r="C104">
        <f t="shared" si="5"/>
        <v>-1.3900000000000006</v>
      </c>
      <c r="D104" s="13">
        <f t="shared" si="6"/>
        <v>-1.3351263087119399E-2</v>
      </c>
      <c r="E104">
        <f t="shared" si="7"/>
        <v>-1.3351263087119399E-2</v>
      </c>
      <c r="F104" t="str">
        <f t="shared" si="8"/>
        <v/>
      </c>
      <c r="G104" s="4" t="str">
        <f t="shared" si="9"/>
        <v/>
      </c>
    </row>
    <row r="105" spans="1:7" x14ac:dyDescent="0.3">
      <c r="A105" s="3">
        <v>41788</v>
      </c>
      <c r="B105" s="4">
        <v>103.58</v>
      </c>
      <c r="C105">
        <f t="shared" si="5"/>
        <v>0.85999999999999943</v>
      </c>
      <c r="D105" s="13">
        <f t="shared" si="6"/>
        <v>8.3722741433021747E-3</v>
      </c>
      <c r="E105">
        <f t="shared" si="7"/>
        <v>8.3722741433021747E-3</v>
      </c>
      <c r="F105" t="str">
        <f t="shared" si="8"/>
        <v/>
      </c>
      <c r="G105" s="4" t="str">
        <f t="shared" si="9"/>
        <v/>
      </c>
    </row>
    <row r="106" spans="1:7" x14ac:dyDescent="0.3">
      <c r="A106" s="3">
        <v>41789</v>
      </c>
      <c r="B106" s="4">
        <v>102.71</v>
      </c>
      <c r="C106">
        <f t="shared" si="5"/>
        <v>-0.87000000000000455</v>
      </c>
      <c r="D106" s="13">
        <f t="shared" si="6"/>
        <v>-8.3993048851130001E-3</v>
      </c>
      <c r="E106">
        <f t="shared" si="7"/>
        <v>-8.3993048851130001E-3</v>
      </c>
      <c r="F106" t="str">
        <f t="shared" si="8"/>
        <v/>
      </c>
      <c r="G106" s="4" t="str">
        <f t="shared" si="9"/>
        <v/>
      </c>
    </row>
    <row r="107" spans="1:7" x14ac:dyDescent="0.3">
      <c r="A107" s="3">
        <v>41792</v>
      </c>
      <c r="B107" s="4">
        <v>102.47</v>
      </c>
      <c r="C107">
        <f t="shared" si="5"/>
        <v>-0.23999999999999488</v>
      </c>
      <c r="D107" s="13">
        <f t="shared" si="6"/>
        <v>-2.3366760782785991E-3</v>
      </c>
      <c r="E107">
        <f t="shared" si="7"/>
        <v>-2.3366760782785991E-3</v>
      </c>
      <c r="F107" t="str">
        <f t="shared" si="8"/>
        <v/>
      </c>
      <c r="G107" s="4" t="str">
        <f t="shared" si="9"/>
        <v/>
      </c>
    </row>
    <row r="108" spans="1:7" x14ac:dyDescent="0.3">
      <c r="A108" s="3">
        <v>41793</v>
      </c>
      <c r="B108" s="4">
        <v>102.66</v>
      </c>
      <c r="C108">
        <f t="shared" si="5"/>
        <v>0.18999999999999773</v>
      </c>
      <c r="D108" s="13">
        <f t="shared" si="6"/>
        <v>1.8542012296281617E-3</v>
      </c>
      <c r="E108">
        <f t="shared" si="7"/>
        <v>1.8542012296281617E-3</v>
      </c>
      <c r="F108" t="str">
        <f t="shared" si="8"/>
        <v/>
      </c>
      <c r="G108" s="4" t="str">
        <f t="shared" si="9"/>
        <v/>
      </c>
    </row>
    <row r="109" spans="1:7" x14ac:dyDescent="0.3">
      <c r="A109" s="3">
        <v>41794</v>
      </c>
      <c r="B109" s="4">
        <v>102.64</v>
      </c>
      <c r="C109">
        <f t="shared" si="5"/>
        <v>-1.9999999999996021E-2</v>
      </c>
      <c r="D109" s="13">
        <f t="shared" si="6"/>
        <v>-1.9481784531459208E-4</v>
      </c>
      <c r="E109">
        <f t="shared" si="7"/>
        <v>-1.9481784531459208E-4</v>
      </c>
      <c r="F109" t="str">
        <f t="shared" si="8"/>
        <v/>
      </c>
      <c r="G109" s="4" t="str">
        <f t="shared" si="9"/>
        <v/>
      </c>
    </row>
    <row r="110" spans="1:7" x14ac:dyDescent="0.3">
      <c r="A110" s="3">
        <v>41795</v>
      </c>
      <c r="B110" s="4">
        <v>102.48</v>
      </c>
      <c r="C110">
        <f t="shared" si="5"/>
        <v>-0.15999999999999659</v>
      </c>
      <c r="D110" s="13">
        <f t="shared" si="6"/>
        <v>-1.5588464536242849E-3</v>
      </c>
      <c r="E110">
        <f t="shared" si="7"/>
        <v>-1.5588464536242849E-3</v>
      </c>
      <c r="F110" t="str">
        <f t="shared" si="8"/>
        <v/>
      </c>
      <c r="G110" s="4" t="str">
        <f t="shared" si="9"/>
        <v/>
      </c>
    </row>
    <row r="111" spans="1:7" x14ac:dyDescent="0.3">
      <c r="A111" s="3">
        <v>41796</v>
      </c>
      <c r="B111" s="4">
        <v>102.66</v>
      </c>
      <c r="C111">
        <f t="shared" si="5"/>
        <v>0.17999999999999261</v>
      </c>
      <c r="D111" s="13">
        <f t="shared" si="6"/>
        <v>1.7564402810303728E-3</v>
      </c>
      <c r="E111">
        <f t="shared" si="7"/>
        <v>1.7564402810303728E-3</v>
      </c>
      <c r="F111" t="str">
        <f t="shared" si="8"/>
        <v/>
      </c>
      <c r="G111" s="4" t="str">
        <f t="shared" si="9"/>
        <v/>
      </c>
    </row>
    <row r="112" spans="1:7" x14ac:dyDescent="0.3">
      <c r="A112" s="3">
        <v>41799</v>
      </c>
      <c r="B112" s="4">
        <v>104.41</v>
      </c>
      <c r="C112">
        <f t="shared" si="5"/>
        <v>1.75</v>
      </c>
      <c r="D112" s="13">
        <f t="shared" si="6"/>
        <v>1.7046561465030197E-2</v>
      </c>
      <c r="E112">
        <f t="shared" si="7"/>
        <v>1.7046561465030197E-2</v>
      </c>
      <c r="F112" t="str">
        <f t="shared" si="8"/>
        <v/>
      </c>
      <c r="G112" s="4" t="str">
        <f t="shared" si="9"/>
        <v/>
      </c>
    </row>
    <row r="113" spans="1:7" x14ac:dyDescent="0.3">
      <c r="A113" s="3">
        <v>41800</v>
      </c>
      <c r="B113" s="4">
        <v>104.35</v>
      </c>
      <c r="C113">
        <f t="shared" si="5"/>
        <v>-6.0000000000002274E-2</v>
      </c>
      <c r="D113" s="13">
        <f t="shared" si="6"/>
        <v>-5.7465759984677979E-4</v>
      </c>
      <c r="E113">
        <f t="shared" si="7"/>
        <v>-5.7465759984677979E-4</v>
      </c>
      <c r="F113" t="str">
        <f t="shared" si="8"/>
        <v/>
      </c>
      <c r="G113" s="4" t="str">
        <f t="shared" si="9"/>
        <v/>
      </c>
    </row>
    <row r="114" spans="1:7" x14ac:dyDescent="0.3">
      <c r="A114" s="3">
        <v>41801</v>
      </c>
      <c r="B114" s="4">
        <v>104.4</v>
      </c>
      <c r="C114">
        <f t="shared" si="5"/>
        <v>5.0000000000011369E-2</v>
      </c>
      <c r="D114" s="13">
        <f t="shared" si="6"/>
        <v>4.7915668423585407E-4</v>
      </c>
      <c r="E114">
        <f t="shared" si="7"/>
        <v>4.7915668423585407E-4</v>
      </c>
      <c r="F114" t="str">
        <f t="shared" si="8"/>
        <v/>
      </c>
      <c r="G114" s="4" t="str">
        <f t="shared" si="9"/>
        <v/>
      </c>
    </row>
    <row r="115" spans="1:7" x14ac:dyDescent="0.3">
      <c r="A115" s="3">
        <v>41802</v>
      </c>
      <c r="B115" s="4">
        <v>106.53</v>
      </c>
      <c r="C115">
        <f t="shared" si="5"/>
        <v>2.1299999999999955</v>
      </c>
      <c r="D115" s="13">
        <f t="shared" si="6"/>
        <v>2.0402298850574669E-2</v>
      </c>
      <c r="E115">
        <f t="shared" si="7"/>
        <v>2.0402298850574669E-2</v>
      </c>
      <c r="F115" t="str">
        <f t="shared" si="8"/>
        <v/>
      </c>
      <c r="G115" s="4" t="str">
        <f t="shared" si="9"/>
        <v/>
      </c>
    </row>
    <row r="116" spans="1:7" x14ac:dyDescent="0.3">
      <c r="A116" s="3">
        <v>41803</v>
      </c>
      <c r="B116" s="4">
        <v>106.91</v>
      </c>
      <c r="C116">
        <f t="shared" si="5"/>
        <v>0.37999999999999545</v>
      </c>
      <c r="D116" s="13">
        <f t="shared" si="6"/>
        <v>3.5670703088331499E-3</v>
      </c>
      <c r="E116">
        <f t="shared" si="7"/>
        <v>3.5670703088331499E-3</v>
      </c>
      <c r="F116" t="str">
        <f t="shared" si="8"/>
        <v/>
      </c>
      <c r="G116" s="4" t="str">
        <f t="shared" si="9"/>
        <v/>
      </c>
    </row>
    <row r="117" spans="1:7" x14ac:dyDescent="0.3">
      <c r="A117" s="3">
        <v>41806</v>
      </c>
      <c r="B117" s="4">
        <v>106.9</v>
      </c>
      <c r="C117">
        <f t="shared" si="5"/>
        <v>-9.9999999999909051E-3</v>
      </c>
      <c r="D117" s="13">
        <f t="shared" si="6"/>
        <v>-9.3536619586483079E-5</v>
      </c>
      <c r="E117">
        <f t="shared" si="7"/>
        <v>-9.3536619586483079E-5</v>
      </c>
      <c r="F117" t="str">
        <f t="shared" si="8"/>
        <v/>
      </c>
      <c r="G117" s="4" t="str">
        <f t="shared" si="9"/>
        <v/>
      </c>
    </row>
    <row r="118" spans="1:7" x14ac:dyDescent="0.3">
      <c r="A118" s="3">
        <v>41807</v>
      </c>
      <c r="B118" s="4">
        <v>106.36</v>
      </c>
      <c r="C118">
        <f t="shared" si="5"/>
        <v>-0.54000000000000625</v>
      </c>
      <c r="D118" s="13">
        <f t="shared" si="6"/>
        <v>-5.0514499532273733E-3</v>
      </c>
      <c r="E118">
        <f t="shared" si="7"/>
        <v>-5.0514499532273733E-3</v>
      </c>
      <c r="F118" t="str">
        <f t="shared" si="8"/>
        <v/>
      </c>
      <c r="G118" s="4" t="str">
        <f t="shared" si="9"/>
        <v/>
      </c>
    </row>
    <row r="119" spans="1:7" x14ac:dyDescent="0.3">
      <c r="A119" s="3">
        <v>41808</v>
      </c>
      <c r="B119" s="4">
        <v>105.97</v>
      </c>
      <c r="C119">
        <f t="shared" si="5"/>
        <v>-0.39000000000000057</v>
      </c>
      <c r="D119" s="13">
        <f t="shared" si="6"/>
        <v>-3.6667920270778542E-3</v>
      </c>
      <c r="E119">
        <f t="shared" si="7"/>
        <v>-3.6667920270778542E-3</v>
      </c>
      <c r="F119" t="str">
        <f t="shared" si="8"/>
        <v/>
      </c>
      <c r="G119" s="4" t="str">
        <f t="shared" si="9"/>
        <v/>
      </c>
    </row>
    <row r="120" spans="1:7" x14ac:dyDescent="0.3">
      <c r="A120" s="3">
        <v>41809</v>
      </c>
      <c r="B120" s="4">
        <v>106.43</v>
      </c>
      <c r="C120">
        <f t="shared" si="5"/>
        <v>0.46000000000000796</v>
      </c>
      <c r="D120" s="13">
        <f t="shared" si="6"/>
        <v>4.340851184297518E-3</v>
      </c>
      <c r="E120">
        <f t="shared" si="7"/>
        <v>4.340851184297518E-3</v>
      </c>
      <c r="F120" t="str">
        <f t="shared" si="8"/>
        <v/>
      </c>
      <c r="G120" s="4" t="str">
        <f t="shared" si="9"/>
        <v/>
      </c>
    </row>
    <row r="121" spans="1:7" x14ac:dyDescent="0.3">
      <c r="A121" s="3">
        <v>41810</v>
      </c>
      <c r="B121" s="4">
        <v>107.26</v>
      </c>
      <c r="C121">
        <f t="shared" si="5"/>
        <v>0.82999999999999829</v>
      </c>
      <c r="D121" s="13">
        <f t="shared" si="6"/>
        <v>7.7985530395564993E-3</v>
      </c>
      <c r="E121">
        <f t="shared" si="7"/>
        <v>7.7985530395564993E-3</v>
      </c>
      <c r="F121" t="str">
        <f t="shared" si="8"/>
        <v/>
      </c>
      <c r="G121" s="4" t="str">
        <f t="shared" si="9"/>
        <v/>
      </c>
    </row>
    <row r="122" spans="1:7" x14ac:dyDescent="0.3">
      <c r="A122" s="3">
        <v>41813</v>
      </c>
      <c r="B122" s="4">
        <v>106.17</v>
      </c>
      <c r="C122">
        <f t="shared" si="5"/>
        <v>-1.0900000000000034</v>
      </c>
      <c r="D122" s="13">
        <f t="shared" si="6"/>
        <v>-1.0162222636584032E-2</v>
      </c>
      <c r="E122">
        <f t="shared" si="7"/>
        <v>-1.0162222636584032E-2</v>
      </c>
      <c r="F122" t="str">
        <f t="shared" si="8"/>
        <v/>
      </c>
      <c r="G122" s="4" t="str">
        <f t="shared" si="9"/>
        <v/>
      </c>
    </row>
    <row r="123" spans="1:7" x14ac:dyDescent="0.3">
      <c r="A123" s="3">
        <v>41814</v>
      </c>
      <c r="B123" s="4">
        <v>106.03</v>
      </c>
      <c r="C123">
        <f t="shared" si="5"/>
        <v>-0.14000000000000057</v>
      </c>
      <c r="D123" s="13">
        <f t="shared" si="6"/>
        <v>-1.3186399171140678E-3</v>
      </c>
      <c r="E123">
        <f t="shared" si="7"/>
        <v>-1.3186399171140678E-3</v>
      </c>
      <c r="F123" t="str">
        <f t="shared" si="8"/>
        <v/>
      </c>
      <c r="G123" s="4" t="str">
        <f t="shared" si="9"/>
        <v/>
      </c>
    </row>
    <row r="124" spans="1:7" x14ac:dyDescent="0.3">
      <c r="A124" s="3">
        <v>41815</v>
      </c>
      <c r="B124" s="4">
        <v>106.5</v>
      </c>
      <c r="C124">
        <f t="shared" si="5"/>
        <v>0.46999999999999886</v>
      </c>
      <c r="D124" s="13">
        <f t="shared" si="6"/>
        <v>4.4327077242289807E-3</v>
      </c>
      <c r="E124">
        <f t="shared" si="7"/>
        <v>4.4327077242289807E-3</v>
      </c>
      <c r="F124" t="str">
        <f t="shared" si="8"/>
        <v/>
      </c>
      <c r="G124" s="4" t="str">
        <f t="shared" si="9"/>
        <v/>
      </c>
    </row>
    <row r="125" spans="1:7" x14ac:dyDescent="0.3">
      <c r="A125" s="3">
        <v>41816</v>
      </c>
      <c r="B125" s="4">
        <v>105.84</v>
      </c>
      <c r="C125">
        <f t="shared" si="5"/>
        <v>-0.65999999999999659</v>
      </c>
      <c r="D125" s="13">
        <f t="shared" si="6"/>
        <v>-6.1971830985915171E-3</v>
      </c>
      <c r="E125">
        <f t="shared" si="7"/>
        <v>-6.1971830985915171E-3</v>
      </c>
      <c r="F125" t="str">
        <f t="shared" si="8"/>
        <v/>
      </c>
      <c r="G125" s="4" t="str">
        <f t="shared" si="9"/>
        <v/>
      </c>
    </row>
    <row r="126" spans="1:7" x14ac:dyDescent="0.3">
      <c r="A126" s="3">
        <v>41817</v>
      </c>
      <c r="B126" s="4">
        <v>105.74</v>
      </c>
      <c r="C126">
        <f t="shared" si="5"/>
        <v>-0.10000000000000853</v>
      </c>
      <c r="D126" s="13">
        <f t="shared" si="6"/>
        <v>-9.4482237339388255E-4</v>
      </c>
      <c r="E126">
        <f t="shared" si="7"/>
        <v>-9.4482237339388255E-4</v>
      </c>
      <c r="F126" t="str">
        <f t="shared" si="8"/>
        <v/>
      </c>
      <c r="G126" s="4" t="str">
        <f t="shared" si="9"/>
        <v/>
      </c>
    </row>
    <row r="127" spans="1:7" x14ac:dyDescent="0.3">
      <c r="A127" s="3">
        <v>41820</v>
      </c>
      <c r="B127" s="4">
        <v>105.37</v>
      </c>
      <c r="C127">
        <f t="shared" si="5"/>
        <v>-0.36999999999999034</v>
      </c>
      <c r="D127" s="13">
        <f t="shared" si="6"/>
        <v>-3.4991488556836612E-3</v>
      </c>
      <c r="E127">
        <f t="shared" si="7"/>
        <v>-3.4991488556836612E-3</v>
      </c>
      <c r="F127" t="str">
        <f t="shared" si="8"/>
        <v/>
      </c>
      <c r="G127" s="4" t="str">
        <f t="shared" si="9"/>
        <v/>
      </c>
    </row>
    <row r="128" spans="1:7" x14ac:dyDescent="0.3">
      <c r="A128" s="3">
        <v>41821</v>
      </c>
      <c r="B128" s="4">
        <v>105.34</v>
      </c>
      <c r="C128">
        <f t="shared" si="5"/>
        <v>-3.0000000000001137E-2</v>
      </c>
      <c r="D128" s="13">
        <f t="shared" si="6"/>
        <v>-2.8471101831641961E-4</v>
      </c>
      <c r="E128">
        <f t="shared" si="7"/>
        <v>-2.8471101831641961E-4</v>
      </c>
      <c r="F128" t="str">
        <f t="shared" si="8"/>
        <v/>
      </c>
      <c r="G128" s="4" t="str">
        <f t="shared" si="9"/>
        <v/>
      </c>
    </row>
    <row r="129" spans="1:7" x14ac:dyDescent="0.3">
      <c r="A129" s="3">
        <v>41822</v>
      </c>
      <c r="B129" s="4">
        <v>104.48</v>
      </c>
      <c r="C129">
        <f t="shared" si="5"/>
        <v>-0.85999999999999943</v>
      </c>
      <c r="D129" s="13">
        <f t="shared" si="6"/>
        <v>-8.1640402506170436E-3</v>
      </c>
      <c r="E129">
        <f t="shared" si="7"/>
        <v>-8.1640402506170436E-3</v>
      </c>
      <c r="F129" t="str">
        <f t="shared" si="8"/>
        <v/>
      </c>
      <c r="G129" s="4" t="str">
        <f t="shared" si="9"/>
        <v/>
      </c>
    </row>
    <row r="130" spans="1:7" x14ac:dyDescent="0.3">
      <c r="A130" s="3">
        <v>41823</v>
      </c>
      <c r="B130" s="4">
        <v>104.06</v>
      </c>
      <c r="C130">
        <f t="shared" si="5"/>
        <v>-0.42000000000000171</v>
      </c>
      <c r="D130" s="13">
        <f t="shared" si="6"/>
        <v>-4.0199081163859269E-3</v>
      </c>
      <c r="E130">
        <f t="shared" si="7"/>
        <v>-4.0199081163859269E-3</v>
      </c>
      <c r="F130" t="str">
        <f t="shared" si="8"/>
        <v/>
      </c>
      <c r="G130" s="4" t="str">
        <f t="shared" si="9"/>
        <v/>
      </c>
    </row>
    <row r="131" spans="1:7" x14ac:dyDescent="0.3">
      <c r="A131" s="3">
        <v>41827</v>
      </c>
      <c r="B131" s="4">
        <v>103.53</v>
      </c>
      <c r="C131">
        <f t="shared" si="5"/>
        <v>-0.53000000000000114</v>
      </c>
      <c r="D131" s="13">
        <f t="shared" si="6"/>
        <v>-5.0932154526234976E-3</v>
      </c>
      <c r="E131">
        <f t="shared" si="7"/>
        <v>-5.0932154526234976E-3</v>
      </c>
      <c r="F131" t="str">
        <f t="shared" si="8"/>
        <v/>
      </c>
      <c r="G131" s="4" t="str">
        <f t="shared" si="9"/>
        <v/>
      </c>
    </row>
    <row r="132" spans="1:7" x14ac:dyDescent="0.3">
      <c r="A132" s="3">
        <v>41828</v>
      </c>
      <c r="B132" s="4">
        <v>103.4</v>
      </c>
      <c r="C132">
        <f t="shared" si="5"/>
        <v>-0.12999999999999545</v>
      </c>
      <c r="D132" s="13">
        <f t="shared" si="6"/>
        <v>-1.2556746836665262E-3</v>
      </c>
      <c r="E132">
        <f t="shared" si="7"/>
        <v>-1.2556746836665262E-3</v>
      </c>
      <c r="F132" t="str">
        <f t="shared" si="8"/>
        <v/>
      </c>
      <c r="G132" s="4" t="str">
        <f t="shared" si="9"/>
        <v/>
      </c>
    </row>
    <row r="133" spans="1:7" x14ac:dyDescent="0.3">
      <c r="A133" s="3">
        <v>41829</v>
      </c>
      <c r="B133" s="4">
        <v>102.29</v>
      </c>
      <c r="C133">
        <f t="shared" ref="C133:C196" si="10">B133-B132</f>
        <v>-1.1099999999999994</v>
      </c>
      <c r="D133" s="13">
        <f t="shared" ref="D133:D196" si="11">C133/B132</f>
        <v>-1.0735009671179878E-2</v>
      </c>
      <c r="E133">
        <f t="shared" ref="E133:E196" si="12">IF(B132&gt;$H$1,D133,"")</f>
        <v>-1.0735009671179878E-2</v>
      </c>
      <c r="F133" t="str">
        <f t="shared" ref="F133:F196" si="13">IF(B132&lt;$F$1,D133,"")</f>
        <v/>
      </c>
      <c r="G133" s="4" t="str">
        <f t="shared" ref="G133:G196" si="14">IF(AND(B132&gt;=$F$1,B132&lt;=$H$1),D133,"")</f>
        <v/>
      </c>
    </row>
    <row r="134" spans="1:7" x14ac:dyDescent="0.3">
      <c r="A134" s="3">
        <v>41830</v>
      </c>
      <c r="B134" s="4">
        <v>102.93</v>
      </c>
      <c r="C134">
        <f t="shared" si="10"/>
        <v>0.64000000000000057</v>
      </c>
      <c r="D134" s="13">
        <f t="shared" si="11"/>
        <v>6.2567210871052941E-3</v>
      </c>
      <c r="E134">
        <f t="shared" si="12"/>
        <v>6.2567210871052941E-3</v>
      </c>
      <c r="F134" t="str">
        <f t="shared" si="13"/>
        <v/>
      </c>
      <c r="G134" s="4" t="str">
        <f t="shared" si="14"/>
        <v/>
      </c>
    </row>
    <row r="135" spans="1:7" x14ac:dyDescent="0.3">
      <c r="A135" s="3">
        <v>41831</v>
      </c>
      <c r="B135" s="4">
        <v>100.83</v>
      </c>
      <c r="C135">
        <f t="shared" si="10"/>
        <v>-2.1000000000000085</v>
      </c>
      <c r="D135" s="13">
        <f t="shared" si="11"/>
        <v>-2.0402215097639252E-2</v>
      </c>
      <c r="E135">
        <f t="shared" si="12"/>
        <v>-2.0402215097639252E-2</v>
      </c>
      <c r="F135" t="str">
        <f t="shared" si="13"/>
        <v/>
      </c>
      <c r="G135" s="4" t="str">
        <f t="shared" si="14"/>
        <v/>
      </c>
    </row>
    <row r="136" spans="1:7" x14ac:dyDescent="0.3">
      <c r="A136" s="3">
        <v>41834</v>
      </c>
      <c r="B136" s="4">
        <v>100.91</v>
      </c>
      <c r="C136">
        <f t="shared" si="10"/>
        <v>7.9999999999998295E-2</v>
      </c>
      <c r="D136" s="13">
        <f t="shared" si="11"/>
        <v>7.9341465833579581E-4</v>
      </c>
      <c r="E136">
        <f t="shared" si="12"/>
        <v>7.9341465833579581E-4</v>
      </c>
      <c r="F136" t="str">
        <f t="shared" si="13"/>
        <v/>
      </c>
      <c r="G136" s="4" t="str">
        <f t="shared" si="14"/>
        <v/>
      </c>
    </row>
    <row r="137" spans="1:7" x14ac:dyDescent="0.3">
      <c r="A137" s="3">
        <v>41835</v>
      </c>
      <c r="B137" s="4">
        <v>99.96</v>
      </c>
      <c r="C137">
        <f t="shared" si="10"/>
        <v>-0.95000000000000284</v>
      </c>
      <c r="D137" s="13">
        <f t="shared" si="11"/>
        <v>-9.4143296006342567E-3</v>
      </c>
      <c r="E137">
        <f t="shared" si="12"/>
        <v>-9.4143296006342567E-3</v>
      </c>
      <c r="F137" t="str">
        <f t="shared" si="13"/>
        <v/>
      </c>
      <c r="G137" s="4" t="str">
        <f t="shared" si="14"/>
        <v/>
      </c>
    </row>
    <row r="138" spans="1:7" x14ac:dyDescent="0.3">
      <c r="A138" s="3">
        <v>41836</v>
      </c>
      <c r="B138" s="4">
        <v>101.2</v>
      </c>
      <c r="C138">
        <f t="shared" si="10"/>
        <v>1.2400000000000091</v>
      </c>
      <c r="D138" s="13">
        <f t="shared" si="11"/>
        <v>1.2404961984794009E-2</v>
      </c>
      <c r="E138">
        <f t="shared" si="12"/>
        <v>1.2404961984794009E-2</v>
      </c>
      <c r="F138" t="str">
        <f t="shared" si="13"/>
        <v/>
      </c>
      <c r="G138" s="4" t="str">
        <f t="shared" si="14"/>
        <v/>
      </c>
    </row>
    <row r="139" spans="1:7" x14ac:dyDescent="0.3">
      <c r="A139" s="3">
        <v>41837</v>
      </c>
      <c r="B139" s="4">
        <v>103.19</v>
      </c>
      <c r="C139">
        <f t="shared" si="10"/>
        <v>1.9899999999999949</v>
      </c>
      <c r="D139" s="13">
        <f t="shared" si="11"/>
        <v>1.9664031620553309E-2</v>
      </c>
      <c r="E139">
        <f t="shared" si="12"/>
        <v>1.9664031620553309E-2</v>
      </c>
      <c r="F139" t="str">
        <f t="shared" si="13"/>
        <v/>
      </c>
      <c r="G139" s="4" t="str">
        <f t="shared" si="14"/>
        <v/>
      </c>
    </row>
    <row r="140" spans="1:7" x14ac:dyDescent="0.3">
      <c r="A140" s="3">
        <v>41838</v>
      </c>
      <c r="B140" s="4">
        <v>103.13</v>
      </c>
      <c r="C140">
        <f t="shared" si="10"/>
        <v>-6.0000000000002274E-2</v>
      </c>
      <c r="D140" s="13">
        <f t="shared" si="11"/>
        <v>-5.814516910553569E-4</v>
      </c>
      <c r="E140">
        <f t="shared" si="12"/>
        <v>-5.814516910553569E-4</v>
      </c>
      <c r="F140" t="str">
        <f t="shared" si="13"/>
        <v/>
      </c>
      <c r="G140" s="4" t="str">
        <f t="shared" si="14"/>
        <v/>
      </c>
    </row>
    <row r="141" spans="1:7" x14ac:dyDescent="0.3">
      <c r="A141" s="3">
        <v>41841</v>
      </c>
      <c r="B141" s="4">
        <v>104.59</v>
      </c>
      <c r="C141">
        <f t="shared" si="10"/>
        <v>1.460000000000008</v>
      </c>
      <c r="D141" s="13">
        <f t="shared" si="11"/>
        <v>1.4156889362940057E-2</v>
      </c>
      <c r="E141">
        <f t="shared" si="12"/>
        <v>1.4156889362940057E-2</v>
      </c>
      <c r="F141" t="str">
        <f t="shared" si="13"/>
        <v/>
      </c>
      <c r="G141" s="4" t="str">
        <f t="shared" si="14"/>
        <v/>
      </c>
    </row>
    <row r="142" spans="1:7" x14ac:dyDescent="0.3">
      <c r="A142" s="3">
        <v>41842</v>
      </c>
      <c r="B142" s="4">
        <v>104.42</v>
      </c>
      <c r="C142">
        <f t="shared" si="10"/>
        <v>-0.17000000000000171</v>
      </c>
      <c r="D142" s="13">
        <f t="shared" si="11"/>
        <v>-1.6253943971699177E-3</v>
      </c>
      <c r="E142">
        <f t="shared" si="12"/>
        <v>-1.6253943971699177E-3</v>
      </c>
      <c r="F142" t="str">
        <f t="shared" si="13"/>
        <v/>
      </c>
      <c r="G142" s="4" t="str">
        <f t="shared" si="14"/>
        <v/>
      </c>
    </row>
    <row r="143" spans="1:7" x14ac:dyDescent="0.3">
      <c r="A143" s="3">
        <v>41843</v>
      </c>
      <c r="B143" s="4">
        <v>103.12</v>
      </c>
      <c r="C143">
        <f t="shared" si="10"/>
        <v>-1.2999999999999972</v>
      </c>
      <c r="D143" s="13">
        <f t="shared" si="11"/>
        <v>-1.2449722275426137E-2</v>
      </c>
      <c r="E143">
        <f t="shared" si="12"/>
        <v>-1.2449722275426137E-2</v>
      </c>
      <c r="F143" t="str">
        <f t="shared" si="13"/>
        <v/>
      </c>
      <c r="G143" s="4" t="str">
        <f t="shared" si="14"/>
        <v/>
      </c>
    </row>
    <row r="144" spans="1:7" x14ac:dyDescent="0.3">
      <c r="A144" s="3">
        <v>41844</v>
      </c>
      <c r="B144" s="4">
        <v>102.07</v>
      </c>
      <c r="C144">
        <f t="shared" si="10"/>
        <v>-1.0500000000000114</v>
      </c>
      <c r="D144" s="13">
        <f t="shared" si="11"/>
        <v>-1.0182311869666517E-2</v>
      </c>
      <c r="E144">
        <f t="shared" si="12"/>
        <v>-1.0182311869666517E-2</v>
      </c>
      <c r="F144" t="str">
        <f t="shared" si="13"/>
        <v/>
      </c>
      <c r="G144" s="4" t="str">
        <f t="shared" si="14"/>
        <v/>
      </c>
    </row>
    <row r="145" spans="1:7" x14ac:dyDescent="0.3">
      <c r="A145" s="3">
        <v>41845</v>
      </c>
      <c r="B145" s="4">
        <v>102.09</v>
      </c>
      <c r="C145">
        <f t="shared" si="10"/>
        <v>2.0000000000010232E-2</v>
      </c>
      <c r="D145" s="13">
        <f t="shared" si="11"/>
        <v>1.9594396002753242E-4</v>
      </c>
      <c r="E145">
        <f t="shared" si="12"/>
        <v>1.9594396002753242E-4</v>
      </c>
      <c r="F145" t="str">
        <f t="shared" si="13"/>
        <v/>
      </c>
      <c r="G145" s="4" t="str">
        <f t="shared" si="14"/>
        <v/>
      </c>
    </row>
    <row r="146" spans="1:7" x14ac:dyDescent="0.3">
      <c r="A146" s="3">
        <v>41848</v>
      </c>
      <c r="B146" s="4">
        <v>101.67</v>
      </c>
      <c r="C146">
        <f t="shared" si="10"/>
        <v>-0.42000000000000171</v>
      </c>
      <c r="D146" s="13">
        <f t="shared" si="11"/>
        <v>-4.1140170437849125E-3</v>
      </c>
      <c r="E146">
        <f t="shared" si="12"/>
        <v>-4.1140170437849125E-3</v>
      </c>
      <c r="F146" t="str">
        <f t="shared" si="13"/>
        <v/>
      </c>
      <c r="G146" s="4" t="str">
        <f t="shared" si="14"/>
        <v/>
      </c>
    </row>
    <row r="147" spans="1:7" x14ac:dyDescent="0.3">
      <c r="A147" s="3">
        <v>41849</v>
      </c>
      <c r="B147" s="4">
        <v>100.97</v>
      </c>
      <c r="C147">
        <f t="shared" si="10"/>
        <v>-0.70000000000000284</v>
      </c>
      <c r="D147" s="13">
        <f t="shared" si="11"/>
        <v>-6.8850201632733631E-3</v>
      </c>
      <c r="E147">
        <f t="shared" si="12"/>
        <v>-6.8850201632733631E-3</v>
      </c>
      <c r="F147" t="str">
        <f t="shared" si="13"/>
        <v/>
      </c>
      <c r="G147" s="4" t="str">
        <f t="shared" si="14"/>
        <v/>
      </c>
    </row>
    <row r="148" spans="1:7" x14ac:dyDescent="0.3">
      <c r="A148" s="3">
        <v>41850</v>
      </c>
      <c r="B148" s="4">
        <v>100.27</v>
      </c>
      <c r="C148">
        <f t="shared" si="10"/>
        <v>-0.70000000000000284</v>
      </c>
      <c r="D148" s="13">
        <f t="shared" si="11"/>
        <v>-6.9327523026641857E-3</v>
      </c>
      <c r="E148">
        <f t="shared" si="12"/>
        <v>-6.9327523026641857E-3</v>
      </c>
      <c r="F148" t="str">
        <f t="shared" si="13"/>
        <v/>
      </c>
      <c r="G148" s="4" t="str">
        <f t="shared" si="14"/>
        <v/>
      </c>
    </row>
    <row r="149" spans="1:7" x14ac:dyDescent="0.3">
      <c r="A149" s="3">
        <v>41851</v>
      </c>
      <c r="B149" s="4">
        <v>98.17</v>
      </c>
      <c r="C149">
        <f t="shared" si="10"/>
        <v>-2.0999999999999943</v>
      </c>
      <c r="D149" s="13">
        <f t="shared" si="11"/>
        <v>-2.0943452677769966E-2</v>
      </c>
      <c r="E149">
        <f t="shared" si="12"/>
        <v>-2.0943452677769966E-2</v>
      </c>
      <c r="F149" t="str">
        <f t="shared" si="13"/>
        <v/>
      </c>
      <c r="G149" s="4" t="str">
        <f t="shared" si="14"/>
        <v/>
      </c>
    </row>
    <row r="150" spans="1:7" x14ac:dyDescent="0.3">
      <c r="A150" s="3">
        <v>41852</v>
      </c>
      <c r="B150" s="4">
        <v>97.88</v>
      </c>
      <c r="C150">
        <f t="shared" si="10"/>
        <v>-0.29000000000000625</v>
      </c>
      <c r="D150" s="13">
        <f t="shared" si="11"/>
        <v>-2.9540592849139884E-3</v>
      </c>
      <c r="E150">
        <f t="shared" si="12"/>
        <v>-2.9540592849139884E-3</v>
      </c>
      <c r="F150" t="str">
        <f t="shared" si="13"/>
        <v/>
      </c>
      <c r="G150" s="4" t="str">
        <f t="shared" si="14"/>
        <v/>
      </c>
    </row>
    <row r="151" spans="1:7" x14ac:dyDescent="0.3">
      <c r="A151" s="3">
        <v>41855</v>
      </c>
      <c r="B151" s="4">
        <v>98.29</v>
      </c>
      <c r="C151">
        <f t="shared" si="10"/>
        <v>0.4100000000000108</v>
      </c>
      <c r="D151" s="13">
        <f t="shared" si="11"/>
        <v>4.1888026154475975E-3</v>
      </c>
      <c r="E151">
        <f t="shared" si="12"/>
        <v>4.1888026154475975E-3</v>
      </c>
      <c r="F151" t="str">
        <f t="shared" si="13"/>
        <v/>
      </c>
      <c r="G151" s="4" t="str">
        <f t="shared" si="14"/>
        <v/>
      </c>
    </row>
    <row r="152" spans="1:7" x14ac:dyDescent="0.3">
      <c r="A152" s="3">
        <v>41856</v>
      </c>
      <c r="B152" s="4">
        <v>97.38</v>
      </c>
      <c r="C152">
        <f t="shared" si="10"/>
        <v>-0.9100000000000108</v>
      </c>
      <c r="D152" s="13">
        <f t="shared" si="11"/>
        <v>-9.2583172245397378E-3</v>
      </c>
      <c r="E152">
        <f t="shared" si="12"/>
        <v>-9.2583172245397378E-3</v>
      </c>
      <c r="F152" t="str">
        <f t="shared" si="13"/>
        <v/>
      </c>
      <c r="G152" s="4" t="str">
        <f t="shared" si="14"/>
        <v/>
      </c>
    </row>
    <row r="153" spans="1:7" x14ac:dyDescent="0.3">
      <c r="A153" s="3">
        <v>41857</v>
      </c>
      <c r="B153" s="4">
        <v>96.92</v>
      </c>
      <c r="C153">
        <f t="shared" si="10"/>
        <v>-0.45999999999999375</v>
      </c>
      <c r="D153" s="13">
        <f t="shared" si="11"/>
        <v>-4.7237625795850668E-3</v>
      </c>
      <c r="E153">
        <f t="shared" si="12"/>
        <v>-4.7237625795850668E-3</v>
      </c>
      <c r="F153" t="str">
        <f t="shared" si="13"/>
        <v/>
      </c>
      <c r="G153" s="4" t="str">
        <f t="shared" si="14"/>
        <v/>
      </c>
    </row>
    <row r="154" spans="1:7" x14ac:dyDescent="0.3">
      <c r="A154" s="3">
        <v>41858</v>
      </c>
      <c r="B154" s="4">
        <v>97.34</v>
      </c>
      <c r="C154">
        <f t="shared" si="10"/>
        <v>0.42000000000000171</v>
      </c>
      <c r="D154" s="13">
        <f t="shared" si="11"/>
        <v>4.333470903838235E-3</v>
      </c>
      <c r="E154">
        <f t="shared" si="12"/>
        <v>4.333470903838235E-3</v>
      </c>
      <c r="F154" t="str">
        <f t="shared" si="13"/>
        <v/>
      </c>
      <c r="G154" s="4" t="str">
        <f t="shared" si="14"/>
        <v/>
      </c>
    </row>
    <row r="155" spans="1:7" x14ac:dyDescent="0.3">
      <c r="A155" s="3">
        <v>41859</v>
      </c>
      <c r="B155" s="4">
        <v>97.65</v>
      </c>
      <c r="C155">
        <f t="shared" si="10"/>
        <v>0.31000000000000227</v>
      </c>
      <c r="D155" s="13">
        <f t="shared" si="11"/>
        <v>3.1847133757962015E-3</v>
      </c>
      <c r="E155">
        <f t="shared" si="12"/>
        <v>3.1847133757962015E-3</v>
      </c>
      <c r="F155" t="str">
        <f t="shared" si="13"/>
        <v/>
      </c>
      <c r="G155" s="4" t="str">
        <f t="shared" si="14"/>
        <v/>
      </c>
    </row>
    <row r="156" spans="1:7" x14ac:dyDescent="0.3">
      <c r="A156" s="3">
        <v>41862</v>
      </c>
      <c r="B156" s="4">
        <v>98.08</v>
      </c>
      <c r="C156">
        <f t="shared" si="10"/>
        <v>0.42999999999999261</v>
      </c>
      <c r="D156" s="13">
        <f t="shared" si="11"/>
        <v>4.4034818228365852E-3</v>
      </c>
      <c r="E156">
        <f t="shared" si="12"/>
        <v>4.4034818228365852E-3</v>
      </c>
      <c r="F156" t="str">
        <f t="shared" si="13"/>
        <v/>
      </c>
      <c r="G156" s="4" t="str">
        <f t="shared" si="14"/>
        <v/>
      </c>
    </row>
    <row r="157" spans="1:7" x14ac:dyDescent="0.3">
      <c r="A157" s="3">
        <v>41863</v>
      </c>
      <c r="B157" s="4">
        <v>97.37</v>
      </c>
      <c r="C157">
        <f t="shared" si="10"/>
        <v>-0.70999999999999375</v>
      </c>
      <c r="D157" s="13">
        <f t="shared" si="11"/>
        <v>-7.2389885807503445E-3</v>
      </c>
      <c r="E157">
        <f t="shared" si="12"/>
        <v>-7.2389885807503445E-3</v>
      </c>
      <c r="F157" t="str">
        <f t="shared" si="13"/>
        <v/>
      </c>
      <c r="G157" s="4" t="str">
        <f t="shared" si="14"/>
        <v/>
      </c>
    </row>
    <row r="158" spans="1:7" x14ac:dyDescent="0.3">
      <c r="A158" s="3">
        <v>41864</v>
      </c>
      <c r="B158" s="4">
        <v>97.59</v>
      </c>
      <c r="C158">
        <f t="shared" si="10"/>
        <v>0.21999999999999886</v>
      </c>
      <c r="D158" s="13">
        <f t="shared" si="11"/>
        <v>2.259422820170472E-3</v>
      </c>
      <c r="E158">
        <f t="shared" si="12"/>
        <v>2.259422820170472E-3</v>
      </c>
      <c r="F158" t="str">
        <f t="shared" si="13"/>
        <v/>
      </c>
      <c r="G158" s="4" t="str">
        <f t="shared" si="14"/>
        <v/>
      </c>
    </row>
    <row r="159" spans="1:7" x14ac:dyDescent="0.3">
      <c r="A159" s="3">
        <v>41865</v>
      </c>
      <c r="B159" s="4">
        <v>95.58</v>
      </c>
      <c r="C159">
        <f t="shared" si="10"/>
        <v>-2.0100000000000051</v>
      </c>
      <c r="D159" s="13">
        <f t="shared" si="11"/>
        <v>-2.0596372579157751E-2</v>
      </c>
      <c r="E159">
        <f t="shared" si="12"/>
        <v>-2.0596372579157751E-2</v>
      </c>
      <c r="F159" t="str">
        <f t="shared" si="13"/>
        <v/>
      </c>
      <c r="G159" s="4" t="str">
        <f t="shared" si="14"/>
        <v/>
      </c>
    </row>
    <row r="160" spans="1:7" x14ac:dyDescent="0.3">
      <c r="A160" s="3">
        <v>41866</v>
      </c>
      <c r="B160" s="4">
        <v>97.35</v>
      </c>
      <c r="C160">
        <f t="shared" si="10"/>
        <v>1.769999999999996</v>
      </c>
      <c r="D160" s="13">
        <f t="shared" si="11"/>
        <v>1.8518518518518476E-2</v>
      </c>
      <c r="E160">
        <f t="shared" si="12"/>
        <v>1.8518518518518476E-2</v>
      </c>
      <c r="F160" t="str">
        <f t="shared" si="13"/>
        <v/>
      </c>
      <c r="G160" s="4" t="str">
        <f t="shared" si="14"/>
        <v/>
      </c>
    </row>
    <row r="161" spans="1:7" x14ac:dyDescent="0.3">
      <c r="A161" s="3">
        <v>41869</v>
      </c>
      <c r="B161" s="4">
        <v>96.41</v>
      </c>
      <c r="C161">
        <f t="shared" si="10"/>
        <v>-0.93999999999999773</v>
      </c>
      <c r="D161" s="13">
        <f t="shared" si="11"/>
        <v>-9.6558808423214976E-3</v>
      </c>
      <c r="E161">
        <f t="shared" si="12"/>
        <v>-9.6558808423214976E-3</v>
      </c>
      <c r="F161" t="str">
        <f t="shared" si="13"/>
        <v/>
      </c>
      <c r="G161" s="4" t="str">
        <f t="shared" si="14"/>
        <v/>
      </c>
    </row>
    <row r="162" spans="1:7" x14ac:dyDescent="0.3">
      <c r="A162" s="3">
        <v>41870</v>
      </c>
      <c r="B162" s="4">
        <v>94.48</v>
      </c>
      <c r="C162">
        <f t="shared" si="10"/>
        <v>-1.9299999999999926</v>
      </c>
      <c r="D162" s="13">
        <f t="shared" si="11"/>
        <v>-2.0018670262420834E-2</v>
      </c>
      <c r="E162">
        <f t="shared" si="12"/>
        <v>-2.0018670262420834E-2</v>
      </c>
      <c r="F162" t="str">
        <f t="shared" si="13"/>
        <v/>
      </c>
      <c r="G162" s="4" t="str">
        <f t="shared" si="14"/>
        <v/>
      </c>
    </row>
    <row r="163" spans="1:7" x14ac:dyDescent="0.3">
      <c r="A163" s="3">
        <v>41871</v>
      </c>
      <c r="B163" s="4">
        <v>96.07</v>
      </c>
      <c r="C163">
        <f t="shared" si="10"/>
        <v>1.5899999999999892</v>
      </c>
      <c r="D163" s="13">
        <f t="shared" si="11"/>
        <v>1.6828958509737396E-2</v>
      </c>
      <c r="E163" t="str">
        <f t="shared" si="12"/>
        <v/>
      </c>
      <c r="F163" t="str">
        <f t="shared" si="13"/>
        <v/>
      </c>
      <c r="G163" s="4">
        <f t="shared" si="14"/>
        <v>1.6828958509737396E-2</v>
      </c>
    </row>
    <row r="164" spans="1:7" x14ac:dyDescent="0.3">
      <c r="A164" s="3">
        <v>41872</v>
      </c>
      <c r="B164" s="4">
        <v>93.96</v>
      </c>
      <c r="C164">
        <f t="shared" si="10"/>
        <v>-2.1099999999999994</v>
      </c>
      <c r="D164" s="13">
        <f t="shared" si="11"/>
        <v>-2.1963151868429266E-2</v>
      </c>
      <c r="E164">
        <f t="shared" si="12"/>
        <v>-2.1963151868429266E-2</v>
      </c>
      <c r="F164" t="str">
        <f t="shared" si="13"/>
        <v/>
      </c>
      <c r="G164" s="4" t="str">
        <f t="shared" si="14"/>
        <v/>
      </c>
    </row>
    <row r="165" spans="1:7" x14ac:dyDescent="0.3">
      <c r="A165" s="3">
        <v>41873</v>
      </c>
      <c r="B165" s="4">
        <v>93.65</v>
      </c>
      <c r="C165">
        <f t="shared" si="10"/>
        <v>-0.30999999999998806</v>
      </c>
      <c r="D165" s="13">
        <f t="shared" si="11"/>
        <v>-3.299276287781908E-3</v>
      </c>
      <c r="E165" t="str">
        <f t="shared" si="12"/>
        <v/>
      </c>
      <c r="F165" t="str">
        <f t="shared" si="13"/>
        <v/>
      </c>
      <c r="G165" s="4">
        <f t="shared" si="14"/>
        <v>-3.299276287781908E-3</v>
      </c>
    </row>
    <row r="166" spans="1:7" x14ac:dyDescent="0.3">
      <c r="A166" s="3">
        <v>41876</v>
      </c>
      <c r="B166" s="4">
        <v>93.35</v>
      </c>
      <c r="C166">
        <f t="shared" si="10"/>
        <v>-0.30000000000001137</v>
      </c>
      <c r="D166" s="13">
        <f t="shared" si="11"/>
        <v>-3.2034169781101052E-3</v>
      </c>
      <c r="E166" t="str">
        <f t="shared" si="12"/>
        <v/>
      </c>
      <c r="F166" t="str">
        <f t="shared" si="13"/>
        <v/>
      </c>
      <c r="G166" s="4">
        <f t="shared" si="14"/>
        <v>-3.2034169781101052E-3</v>
      </c>
    </row>
    <row r="167" spans="1:7" x14ac:dyDescent="0.3">
      <c r="A167" s="3">
        <v>41877</v>
      </c>
      <c r="B167" s="4">
        <v>93.86</v>
      </c>
      <c r="C167">
        <f t="shared" si="10"/>
        <v>0.51000000000000512</v>
      </c>
      <c r="D167" s="13">
        <f t="shared" si="11"/>
        <v>5.4633101231923425E-3</v>
      </c>
      <c r="E167" t="str">
        <f t="shared" si="12"/>
        <v/>
      </c>
      <c r="F167" t="str">
        <f t="shared" si="13"/>
        <v/>
      </c>
      <c r="G167" s="4">
        <f t="shared" si="14"/>
        <v>5.4633101231923425E-3</v>
      </c>
    </row>
    <row r="168" spans="1:7" x14ac:dyDescent="0.3">
      <c r="A168" s="3">
        <v>41878</v>
      </c>
      <c r="B168" s="4">
        <v>93.88</v>
      </c>
      <c r="C168">
        <f t="shared" si="10"/>
        <v>1.9999999999996021E-2</v>
      </c>
      <c r="D168" s="13">
        <f t="shared" si="11"/>
        <v>2.1308331557634796E-4</v>
      </c>
      <c r="E168" t="str">
        <f t="shared" si="12"/>
        <v/>
      </c>
      <c r="F168" t="str">
        <f t="shared" si="13"/>
        <v/>
      </c>
      <c r="G168" s="4">
        <f t="shared" si="14"/>
        <v>2.1308331557634796E-4</v>
      </c>
    </row>
    <row r="169" spans="1:7" x14ac:dyDescent="0.3">
      <c r="A169" s="3">
        <v>41879</v>
      </c>
      <c r="B169" s="4">
        <v>94.55</v>
      </c>
      <c r="C169">
        <f t="shared" si="10"/>
        <v>0.67000000000000171</v>
      </c>
      <c r="D169" s="13">
        <f t="shared" si="11"/>
        <v>7.1367703451214503E-3</v>
      </c>
      <c r="E169" t="str">
        <f t="shared" si="12"/>
        <v/>
      </c>
      <c r="F169" t="str">
        <f t="shared" si="13"/>
        <v/>
      </c>
      <c r="G169" s="4">
        <f t="shared" si="14"/>
        <v>7.1367703451214503E-3</v>
      </c>
    </row>
    <row r="170" spans="1:7" x14ac:dyDescent="0.3">
      <c r="A170" s="3">
        <v>41880</v>
      </c>
      <c r="B170" s="4">
        <v>95.96</v>
      </c>
      <c r="C170">
        <f t="shared" si="10"/>
        <v>1.4099999999999966</v>
      </c>
      <c r="D170" s="13">
        <f t="shared" si="11"/>
        <v>1.4912744579587484E-2</v>
      </c>
      <c r="E170" t="str">
        <f t="shared" si="12"/>
        <v/>
      </c>
      <c r="F170" t="str">
        <f t="shared" si="13"/>
        <v/>
      </c>
      <c r="G170" s="4">
        <f t="shared" si="14"/>
        <v>1.4912744579587484E-2</v>
      </c>
    </row>
    <row r="171" spans="1:7" x14ac:dyDescent="0.3">
      <c r="A171" s="3">
        <v>41884</v>
      </c>
      <c r="B171" s="4">
        <v>92.88</v>
      </c>
      <c r="C171">
        <f t="shared" si="10"/>
        <v>-3.0799999999999983</v>
      </c>
      <c r="D171" s="13">
        <f t="shared" si="11"/>
        <v>-3.2096706961233831E-2</v>
      </c>
      <c r="E171">
        <f t="shared" si="12"/>
        <v>-3.2096706961233831E-2</v>
      </c>
      <c r="F171" t="str">
        <f t="shared" si="13"/>
        <v/>
      </c>
      <c r="G171" s="4" t="str">
        <f t="shared" si="14"/>
        <v/>
      </c>
    </row>
    <row r="172" spans="1:7" x14ac:dyDescent="0.3">
      <c r="A172" s="3">
        <v>41885</v>
      </c>
      <c r="B172" s="4">
        <v>95.54</v>
      </c>
      <c r="C172">
        <f t="shared" si="10"/>
        <v>2.6600000000000108</v>
      </c>
      <c r="D172" s="13">
        <f t="shared" si="11"/>
        <v>2.8639104220499687E-2</v>
      </c>
      <c r="E172" t="str">
        <f t="shared" si="12"/>
        <v/>
      </c>
      <c r="F172" t="str">
        <f t="shared" si="13"/>
        <v/>
      </c>
      <c r="G172" s="4">
        <f t="shared" si="14"/>
        <v>2.8639104220499687E-2</v>
      </c>
    </row>
    <row r="173" spans="1:7" x14ac:dyDescent="0.3">
      <c r="A173" s="3">
        <v>41886</v>
      </c>
      <c r="B173" s="4">
        <v>94.45</v>
      </c>
      <c r="C173">
        <f t="shared" si="10"/>
        <v>-1.0900000000000034</v>
      </c>
      <c r="D173" s="13">
        <f t="shared" si="11"/>
        <v>-1.1408833996231979E-2</v>
      </c>
      <c r="E173">
        <f t="shared" si="12"/>
        <v>-1.1408833996231979E-2</v>
      </c>
      <c r="F173" t="str">
        <f t="shared" si="13"/>
        <v/>
      </c>
      <c r="G173" s="4" t="str">
        <f t="shared" si="14"/>
        <v/>
      </c>
    </row>
    <row r="174" spans="1:7" x14ac:dyDescent="0.3">
      <c r="A174" s="3">
        <v>41887</v>
      </c>
      <c r="B174" s="4">
        <v>93.29</v>
      </c>
      <c r="C174">
        <f t="shared" si="10"/>
        <v>-1.1599999999999966</v>
      </c>
      <c r="D174" s="13">
        <f t="shared" si="11"/>
        <v>-1.2281630492323944E-2</v>
      </c>
      <c r="E174" t="str">
        <f t="shared" si="12"/>
        <v/>
      </c>
      <c r="F174" t="str">
        <f t="shared" si="13"/>
        <v/>
      </c>
      <c r="G174" s="4">
        <f t="shared" si="14"/>
        <v>-1.2281630492323944E-2</v>
      </c>
    </row>
    <row r="175" spans="1:7" x14ac:dyDescent="0.3">
      <c r="A175" s="3">
        <v>41890</v>
      </c>
      <c r="B175" s="4">
        <v>92.66</v>
      </c>
      <c r="C175">
        <f t="shared" si="10"/>
        <v>-0.63000000000000966</v>
      </c>
      <c r="D175" s="13">
        <f t="shared" si="11"/>
        <v>-6.7531353842856644E-3</v>
      </c>
      <c r="E175" t="str">
        <f t="shared" si="12"/>
        <v/>
      </c>
      <c r="F175" t="str">
        <f t="shared" si="13"/>
        <v/>
      </c>
      <c r="G175" s="4">
        <f t="shared" si="14"/>
        <v>-6.7531353842856644E-3</v>
      </c>
    </row>
    <row r="176" spans="1:7" x14ac:dyDescent="0.3">
      <c r="A176" s="3">
        <v>41891</v>
      </c>
      <c r="B176" s="4">
        <v>92.75</v>
      </c>
      <c r="C176">
        <f t="shared" si="10"/>
        <v>9.0000000000003411E-2</v>
      </c>
      <c r="D176" s="13">
        <f t="shared" si="11"/>
        <v>9.7129289876973248E-4</v>
      </c>
      <c r="E176" t="str">
        <f t="shared" si="12"/>
        <v/>
      </c>
      <c r="F176" t="str">
        <f t="shared" si="13"/>
        <v/>
      </c>
      <c r="G176" s="4">
        <f t="shared" si="14"/>
        <v>9.7129289876973248E-4</v>
      </c>
    </row>
    <row r="177" spans="1:7" x14ac:dyDescent="0.3">
      <c r="A177" s="3">
        <v>41892</v>
      </c>
      <c r="B177" s="4">
        <v>91.67</v>
      </c>
      <c r="C177">
        <f t="shared" si="10"/>
        <v>-1.0799999999999983</v>
      </c>
      <c r="D177" s="13">
        <f t="shared" si="11"/>
        <v>-1.1644204851752004E-2</v>
      </c>
      <c r="E177" t="str">
        <f t="shared" si="12"/>
        <v/>
      </c>
      <c r="F177" t="str">
        <f t="shared" si="13"/>
        <v/>
      </c>
      <c r="G177" s="4">
        <f t="shared" si="14"/>
        <v>-1.1644204851752004E-2</v>
      </c>
    </row>
    <row r="178" spans="1:7" x14ac:dyDescent="0.3">
      <c r="A178" s="3">
        <v>41893</v>
      </c>
      <c r="B178" s="4">
        <v>92.83</v>
      </c>
      <c r="C178">
        <f t="shared" si="10"/>
        <v>1.1599999999999966</v>
      </c>
      <c r="D178" s="13">
        <f t="shared" si="11"/>
        <v>1.2654085305988836E-2</v>
      </c>
      <c r="E178" t="str">
        <f t="shared" si="12"/>
        <v/>
      </c>
      <c r="F178" t="str">
        <f t="shared" si="13"/>
        <v/>
      </c>
      <c r="G178" s="4">
        <f t="shared" si="14"/>
        <v>1.2654085305988836E-2</v>
      </c>
    </row>
    <row r="179" spans="1:7" x14ac:dyDescent="0.3">
      <c r="A179" s="3">
        <v>41894</v>
      </c>
      <c r="B179" s="4">
        <v>92.27</v>
      </c>
      <c r="C179">
        <f t="shared" si="10"/>
        <v>-0.56000000000000227</v>
      </c>
      <c r="D179" s="13">
        <f t="shared" si="11"/>
        <v>-6.0325325864483709E-3</v>
      </c>
      <c r="E179" t="str">
        <f t="shared" si="12"/>
        <v/>
      </c>
      <c r="F179" t="str">
        <f t="shared" si="13"/>
        <v/>
      </c>
      <c r="G179" s="4">
        <f t="shared" si="14"/>
        <v>-6.0325325864483709E-3</v>
      </c>
    </row>
    <row r="180" spans="1:7" x14ac:dyDescent="0.3">
      <c r="A180" s="3">
        <v>41897</v>
      </c>
      <c r="B180" s="4">
        <v>92.92</v>
      </c>
      <c r="C180">
        <f t="shared" si="10"/>
        <v>0.65000000000000568</v>
      </c>
      <c r="D180" s="13">
        <f t="shared" si="11"/>
        <v>7.0445431884686863E-3</v>
      </c>
      <c r="E180" t="str">
        <f t="shared" si="12"/>
        <v/>
      </c>
      <c r="F180" t="str">
        <f t="shared" si="13"/>
        <v/>
      </c>
      <c r="G180" s="4">
        <f t="shared" si="14"/>
        <v>7.0445431884686863E-3</v>
      </c>
    </row>
    <row r="181" spans="1:7" x14ac:dyDescent="0.3">
      <c r="A181" s="3">
        <v>41898</v>
      </c>
      <c r="B181" s="4">
        <v>94.88</v>
      </c>
      <c r="C181">
        <f t="shared" si="10"/>
        <v>1.9599999999999937</v>
      </c>
      <c r="D181" s="13">
        <f t="shared" si="11"/>
        <v>2.1093413689194939E-2</v>
      </c>
      <c r="E181" t="str">
        <f t="shared" si="12"/>
        <v/>
      </c>
      <c r="F181" t="str">
        <f t="shared" si="13"/>
        <v/>
      </c>
      <c r="G181" s="4">
        <f t="shared" si="14"/>
        <v>2.1093413689194939E-2</v>
      </c>
    </row>
    <row r="182" spans="1:7" x14ac:dyDescent="0.3">
      <c r="A182" s="3">
        <v>41899</v>
      </c>
      <c r="B182" s="4">
        <v>94.42</v>
      </c>
      <c r="C182">
        <f t="shared" si="10"/>
        <v>-0.45999999999999375</v>
      </c>
      <c r="D182" s="13">
        <f t="shared" si="11"/>
        <v>-4.8482293423270841E-3</v>
      </c>
      <c r="E182" t="str">
        <f t="shared" si="12"/>
        <v/>
      </c>
      <c r="F182" t="str">
        <f t="shared" si="13"/>
        <v/>
      </c>
      <c r="G182" s="4">
        <f t="shared" si="14"/>
        <v>-4.8482293423270841E-3</v>
      </c>
    </row>
    <row r="183" spans="1:7" x14ac:dyDescent="0.3">
      <c r="A183" s="3">
        <v>41900</v>
      </c>
      <c r="B183" s="4">
        <v>93.07</v>
      </c>
      <c r="C183">
        <f t="shared" si="10"/>
        <v>-1.3500000000000085</v>
      </c>
      <c r="D183" s="13">
        <f t="shared" si="11"/>
        <v>-1.4297818258843555E-2</v>
      </c>
      <c r="E183" t="str">
        <f t="shared" si="12"/>
        <v/>
      </c>
      <c r="F183" t="str">
        <f t="shared" si="13"/>
        <v/>
      </c>
      <c r="G183" s="4">
        <f t="shared" si="14"/>
        <v>-1.4297818258843555E-2</v>
      </c>
    </row>
    <row r="184" spans="1:7" x14ac:dyDescent="0.3">
      <c r="A184" s="3">
        <v>41901</v>
      </c>
      <c r="B184" s="4">
        <v>92.41</v>
      </c>
      <c r="C184">
        <f t="shared" si="10"/>
        <v>-0.65999999999999659</v>
      </c>
      <c r="D184" s="13">
        <f t="shared" si="11"/>
        <v>-7.0914365531320146E-3</v>
      </c>
      <c r="E184" t="str">
        <f t="shared" si="12"/>
        <v/>
      </c>
      <c r="F184" t="str">
        <f t="shared" si="13"/>
        <v/>
      </c>
      <c r="G184" s="4">
        <f t="shared" si="14"/>
        <v>-7.0914365531320146E-3</v>
      </c>
    </row>
    <row r="185" spans="1:7" x14ac:dyDescent="0.3">
      <c r="A185" s="3">
        <v>41904</v>
      </c>
      <c r="B185" s="4">
        <v>91.52</v>
      </c>
      <c r="C185">
        <f t="shared" si="10"/>
        <v>-0.89000000000000057</v>
      </c>
      <c r="D185" s="13">
        <f t="shared" si="11"/>
        <v>-9.6309923168488316E-3</v>
      </c>
      <c r="E185" t="str">
        <f t="shared" si="12"/>
        <v/>
      </c>
      <c r="F185" t="str">
        <f t="shared" si="13"/>
        <v/>
      </c>
      <c r="G185" s="4">
        <f t="shared" si="14"/>
        <v>-9.6309923168488316E-3</v>
      </c>
    </row>
    <row r="186" spans="1:7" x14ac:dyDescent="0.3">
      <c r="A186" s="3">
        <v>41905</v>
      </c>
      <c r="B186" s="4">
        <v>91.56</v>
      </c>
      <c r="C186">
        <f t="shared" si="10"/>
        <v>4.0000000000006253E-2</v>
      </c>
      <c r="D186" s="13">
        <f t="shared" si="11"/>
        <v>4.3706293706300542E-4</v>
      </c>
      <c r="E186" t="str">
        <f t="shared" si="12"/>
        <v/>
      </c>
      <c r="F186" t="str">
        <f t="shared" si="13"/>
        <v/>
      </c>
      <c r="G186" s="4">
        <f t="shared" si="14"/>
        <v>4.3706293706300542E-4</v>
      </c>
    </row>
    <row r="187" spans="1:7" x14ac:dyDescent="0.3">
      <c r="A187" s="3">
        <v>41906</v>
      </c>
      <c r="B187" s="4">
        <v>92.8</v>
      </c>
      <c r="C187">
        <f t="shared" si="10"/>
        <v>1.2399999999999949</v>
      </c>
      <c r="D187" s="13">
        <f t="shared" si="11"/>
        <v>1.3543031891655689E-2</v>
      </c>
      <c r="E187" t="str">
        <f t="shared" si="12"/>
        <v/>
      </c>
      <c r="F187" t="str">
        <f t="shared" si="13"/>
        <v/>
      </c>
      <c r="G187" s="4">
        <f t="shared" si="14"/>
        <v>1.3543031891655689E-2</v>
      </c>
    </row>
    <row r="188" spans="1:7" x14ac:dyDescent="0.3">
      <c r="A188" s="3">
        <v>41907</v>
      </c>
      <c r="B188" s="4">
        <v>92.53</v>
      </c>
      <c r="C188">
        <f t="shared" si="10"/>
        <v>-0.26999999999999602</v>
      </c>
      <c r="D188" s="13">
        <f t="shared" si="11"/>
        <v>-2.9094827586206469E-3</v>
      </c>
      <c r="E188" t="str">
        <f t="shared" si="12"/>
        <v/>
      </c>
      <c r="F188" t="str">
        <f t="shared" si="13"/>
        <v/>
      </c>
      <c r="G188" s="4">
        <f t="shared" si="14"/>
        <v>-2.9094827586206469E-3</v>
      </c>
    </row>
    <row r="189" spans="1:7" x14ac:dyDescent="0.3">
      <c r="A189" s="3">
        <v>41908</v>
      </c>
      <c r="B189" s="4">
        <v>93.54</v>
      </c>
      <c r="C189">
        <f t="shared" si="10"/>
        <v>1.0100000000000051</v>
      </c>
      <c r="D189" s="13">
        <f t="shared" si="11"/>
        <v>1.0915378796066195E-2</v>
      </c>
      <c r="E189" t="str">
        <f t="shared" si="12"/>
        <v/>
      </c>
      <c r="F189" t="str">
        <f t="shared" si="13"/>
        <v/>
      </c>
      <c r="G189" s="4">
        <f t="shared" si="14"/>
        <v>1.0915378796066195E-2</v>
      </c>
    </row>
    <row r="190" spans="1:7" x14ac:dyDescent="0.3">
      <c r="A190" s="3">
        <v>41911</v>
      </c>
      <c r="B190" s="4">
        <v>94.57</v>
      </c>
      <c r="C190">
        <f t="shared" si="10"/>
        <v>1.0299999999999869</v>
      </c>
      <c r="D190" s="13">
        <f t="shared" si="11"/>
        <v>1.1011332050459555E-2</v>
      </c>
      <c r="E190" t="str">
        <f t="shared" si="12"/>
        <v/>
      </c>
      <c r="F190" t="str">
        <f t="shared" si="13"/>
        <v/>
      </c>
      <c r="G190" s="4">
        <f t="shared" si="14"/>
        <v>1.1011332050459555E-2</v>
      </c>
    </row>
    <row r="191" spans="1:7" x14ac:dyDescent="0.3">
      <c r="A191" s="3">
        <v>41912</v>
      </c>
      <c r="B191" s="4">
        <v>91.16</v>
      </c>
      <c r="C191">
        <f t="shared" si="10"/>
        <v>-3.4099999999999966</v>
      </c>
      <c r="D191" s="13">
        <f t="shared" si="11"/>
        <v>-3.6057946494660008E-2</v>
      </c>
      <c r="E191" t="str">
        <f t="shared" si="12"/>
        <v/>
      </c>
      <c r="F191" t="str">
        <f t="shared" si="13"/>
        <v/>
      </c>
      <c r="G191" s="4">
        <f t="shared" si="14"/>
        <v>-3.6057946494660008E-2</v>
      </c>
    </row>
    <row r="192" spans="1:7" x14ac:dyDescent="0.3">
      <c r="A192" s="3">
        <v>41913</v>
      </c>
      <c r="B192" s="4">
        <v>90.73</v>
      </c>
      <c r="C192">
        <f t="shared" si="10"/>
        <v>-0.42999999999999261</v>
      </c>
      <c r="D192" s="13">
        <f t="shared" si="11"/>
        <v>-4.7169811320753909E-3</v>
      </c>
      <c r="E192" t="str">
        <f t="shared" si="12"/>
        <v/>
      </c>
      <c r="F192" t="str">
        <f t="shared" si="13"/>
        <v/>
      </c>
      <c r="G192" s="4">
        <f t="shared" si="14"/>
        <v>-4.7169811320753909E-3</v>
      </c>
    </row>
    <row r="193" spans="1:7" x14ac:dyDescent="0.3">
      <c r="A193" s="3">
        <v>41914</v>
      </c>
      <c r="B193" s="4">
        <v>91.01</v>
      </c>
      <c r="C193">
        <f t="shared" si="10"/>
        <v>0.28000000000000114</v>
      </c>
      <c r="D193" s="13">
        <f t="shared" si="11"/>
        <v>3.0860795767662418E-3</v>
      </c>
      <c r="E193" t="str">
        <f t="shared" si="12"/>
        <v/>
      </c>
      <c r="F193" t="str">
        <f t="shared" si="13"/>
        <v/>
      </c>
      <c r="G193" s="4">
        <f t="shared" si="14"/>
        <v>3.0860795767662418E-3</v>
      </c>
    </row>
    <row r="194" spans="1:7" x14ac:dyDescent="0.3">
      <c r="A194" s="3">
        <v>41915</v>
      </c>
      <c r="B194" s="4">
        <v>89.74</v>
      </c>
      <c r="C194">
        <f t="shared" si="10"/>
        <v>-1.2700000000000102</v>
      </c>
      <c r="D194" s="13">
        <f t="shared" si="11"/>
        <v>-1.3954510493352491E-2</v>
      </c>
      <c r="E194" t="str">
        <f t="shared" si="12"/>
        <v/>
      </c>
      <c r="F194" t="str">
        <f t="shared" si="13"/>
        <v/>
      </c>
      <c r="G194" s="4">
        <f t="shared" si="14"/>
        <v>-1.3954510493352491E-2</v>
      </c>
    </row>
    <row r="195" spans="1:7" x14ac:dyDescent="0.3">
      <c r="A195" s="3">
        <v>41918</v>
      </c>
      <c r="B195" s="4">
        <v>90.34</v>
      </c>
      <c r="C195">
        <f t="shared" si="10"/>
        <v>0.60000000000000853</v>
      </c>
      <c r="D195" s="13">
        <f t="shared" si="11"/>
        <v>6.6859817249833803E-3</v>
      </c>
      <c r="E195" t="str">
        <f t="shared" si="12"/>
        <v/>
      </c>
      <c r="F195" t="str">
        <f t="shared" si="13"/>
        <v/>
      </c>
      <c r="G195" s="4">
        <f t="shared" si="14"/>
        <v>6.6859817249833803E-3</v>
      </c>
    </row>
    <row r="196" spans="1:7" x14ac:dyDescent="0.3">
      <c r="A196" s="3">
        <v>41919</v>
      </c>
      <c r="B196" s="4">
        <v>88.85</v>
      </c>
      <c r="C196">
        <f t="shared" si="10"/>
        <v>-1.4900000000000091</v>
      </c>
      <c r="D196" s="13">
        <f t="shared" si="11"/>
        <v>-1.6493247730794875E-2</v>
      </c>
      <c r="E196" t="str">
        <f t="shared" si="12"/>
        <v/>
      </c>
      <c r="F196" t="str">
        <f t="shared" si="13"/>
        <v/>
      </c>
      <c r="G196" s="4">
        <f t="shared" si="14"/>
        <v>-1.6493247730794875E-2</v>
      </c>
    </row>
    <row r="197" spans="1:7" x14ac:dyDescent="0.3">
      <c r="A197" s="3">
        <v>41920</v>
      </c>
      <c r="B197" s="4">
        <v>87.31</v>
      </c>
      <c r="C197">
        <f t="shared" ref="C197:C260" si="15">B197-B196</f>
        <v>-1.539999999999992</v>
      </c>
      <c r="D197" s="13">
        <f t="shared" ref="D197:D260" si="16">C197/B196</f>
        <v>-1.7332583005064628E-2</v>
      </c>
      <c r="E197" t="str">
        <f t="shared" ref="E197:E260" si="17">IF(B196&gt;$H$1,D197,"")</f>
        <v/>
      </c>
      <c r="F197" t="str">
        <f t="shared" ref="F197:F260" si="18">IF(B196&lt;$F$1,D197,"")</f>
        <v/>
      </c>
      <c r="G197" s="4">
        <f t="shared" ref="G197:G260" si="19">IF(AND(B196&gt;=$F$1,B196&lt;=$H$1),D197,"")</f>
        <v>-1.7332583005064628E-2</v>
      </c>
    </row>
    <row r="198" spans="1:7" x14ac:dyDescent="0.3">
      <c r="A198" s="3">
        <v>41921</v>
      </c>
      <c r="B198" s="4">
        <v>85.77</v>
      </c>
      <c r="C198">
        <f t="shared" si="15"/>
        <v>-1.5400000000000063</v>
      </c>
      <c r="D198" s="13">
        <f t="shared" si="16"/>
        <v>-1.7638300309242998E-2</v>
      </c>
      <c r="E198" t="str">
        <f t="shared" si="17"/>
        <v/>
      </c>
      <c r="F198" t="str">
        <f t="shared" si="18"/>
        <v/>
      </c>
      <c r="G198" s="4">
        <f t="shared" si="19"/>
        <v>-1.7638300309242998E-2</v>
      </c>
    </row>
    <row r="199" spans="1:7" x14ac:dyDescent="0.3">
      <c r="A199" s="3">
        <v>41922</v>
      </c>
      <c r="B199" s="4">
        <v>85.82</v>
      </c>
      <c r="C199">
        <f t="shared" si="15"/>
        <v>4.9999999999997158E-2</v>
      </c>
      <c r="D199" s="13">
        <f t="shared" si="16"/>
        <v>5.8295441296487302E-4</v>
      </c>
      <c r="E199" t="str">
        <f t="shared" si="17"/>
        <v/>
      </c>
      <c r="F199" t="str">
        <f t="shared" si="18"/>
        <v/>
      </c>
      <c r="G199" s="4">
        <f t="shared" si="19"/>
        <v>5.8295441296487302E-4</v>
      </c>
    </row>
    <row r="200" spans="1:7" x14ac:dyDescent="0.3">
      <c r="A200" s="3">
        <v>41925</v>
      </c>
      <c r="B200" s="4">
        <v>85.74</v>
      </c>
      <c r="C200">
        <f t="shared" si="15"/>
        <v>-7.9999999999998295E-2</v>
      </c>
      <c r="D200" s="13">
        <f t="shared" si="16"/>
        <v>-9.3218364017709509E-4</v>
      </c>
      <c r="E200" t="str">
        <f t="shared" si="17"/>
        <v/>
      </c>
      <c r="F200" t="str">
        <f t="shared" si="18"/>
        <v/>
      </c>
      <c r="G200" s="4">
        <f t="shared" si="19"/>
        <v>-9.3218364017709509E-4</v>
      </c>
    </row>
    <row r="201" spans="1:7" x14ac:dyDescent="0.3">
      <c r="A201" s="3">
        <v>41926</v>
      </c>
      <c r="B201" s="4">
        <v>81.84</v>
      </c>
      <c r="C201">
        <f t="shared" si="15"/>
        <v>-3.8999999999999915</v>
      </c>
      <c r="D201" s="13">
        <f t="shared" si="16"/>
        <v>-4.5486354093771775E-2</v>
      </c>
      <c r="E201" t="str">
        <f t="shared" si="17"/>
        <v/>
      </c>
      <c r="F201" t="str">
        <f t="shared" si="18"/>
        <v/>
      </c>
      <c r="G201" s="4">
        <f t="shared" si="19"/>
        <v>-4.5486354093771775E-2</v>
      </c>
    </row>
    <row r="202" spans="1:7" x14ac:dyDescent="0.3">
      <c r="A202" s="3">
        <v>41927</v>
      </c>
      <c r="B202" s="4">
        <v>81.78</v>
      </c>
      <c r="C202">
        <f t="shared" si="15"/>
        <v>-6.0000000000002274E-2</v>
      </c>
      <c r="D202" s="13">
        <f t="shared" si="16"/>
        <v>-7.3313782991205122E-4</v>
      </c>
      <c r="E202" t="str">
        <f t="shared" si="17"/>
        <v/>
      </c>
      <c r="F202" t="str">
        <f t="shared" si="18"/>
        <v/>
      </c>
      <c r="G202" s="4">
        <f t="shared" si="19"/>
        <v>-7.3313782991205122E-4</v>
      </c>
    </row>
    <row r="203" spans="1:7" x14ac:dyDescent="0.3">
      <c r="A203" s="3">
        <v>41928</v>
      </c>
      <c r="B203" s="4">
        <v>82.7</v>
      </c>
      <c r="C203">
        <f t="shared" si="15"/>
        <v>0.92000000000000171</v>
      </c>
      <c r="D203" s="13">
        <f t="shared" si="16"/>
        <v>1.1249694301785297E-2</v>
      </c>
      <c r="E203" t="str">
        <f t="shared" si="17"/>
        <v/>
      </c>
      <c r="F203" t="str">
        <f t="shared" si="18"/>
        <v/>
      </c>
      <c r="G203" s="4">
        <f t="shared" si="19"/>
        <v>1.1249694301785297E-2</v>
      </c>
    </row>
    <row r="204" spans="1:7" x14ac:dyDescent="0.3">
      <c r="A204" s="3">
        <v>41929</v>
      </c>
      <c r="B204" s="4">
        <v>82.75</v>
      </c>
      <c r="C204">
        <f t="shared" si="15"/>
        <v>4.9999999999997158E-2</v>
      </c>
      <c r="D204" s="13">
        <f t="shared" si="16"/>
        <v>6.0459492140262582E-4</v>
      </c>
      <c r="E204" t="str">
        <f t="shared" si="17"/>
        <v/>
      </c>
      <c r="F204" t="str">
        <f t="shared" si="18"/>
        <v/>
      </c>
      <c r="G204" s="4">
        <f t="shared" si="19"/>
        <v>6.0459492140262582E-4</v>
      </c>
    </row>
    <row r="205" spans="1:7" x14ac:dyDescent="0.3">
      <c r="A205" s="3">
        <v>41932</v>
      </c>
      <c r="B205" s="4">
        <v>82.71</v>
      </c>
      <c r="C205">
        <f t="shared" si="15"/>
        <v>-4.0000000000006253E-2</v>
      </c>
      <c r="D205" s="13">
        <f t="shared" si="16"/>
        <v>-4.833836858006798E-4</v>
      </c>
      <c r="E205" t="str">
        <f t="shared" si="17"/>
        <v/>
      </c>
      <c r="F205" t="str">
        <f t="shared" si="18"/>
        <v/>
      </c>
      <c r="G205" s="4">
        <f t="shared" si="19"/>
        <v>-4.833836858006798E-4</v>
      </c>
    </row>
    <row r="206" spans="1:7" x14ac:dyDescent="0.3">
      <c r="A206" s="3">
        <v>41933</v>
      </c>
      <c r="B206" s="4">
        <v>82.81</v>
      </c>
      <c r="C206">
        <f t="shared" si="15"/>
        <v>0.10000000000000853</v>
      </c>
      <c r="D206" s="13">
        <f t="shared" si="16"/>
        <v>1.2090436464757409E-3</v>
      </c>
      <c r="E206" t="str">
        <f t="shared" si="17"/>
        <v/>
      </c>
      <c r="F206" t="str">
        <f t="shared" si="18"/>
        <v/>
      </c>
      <c r="G206" s="4">
        <f t="shared" si="19"/>
        <v>1.2090436464757409E-3</v>
      </c>
    </row>
    <row r="207" spans="1:7" x14ac:dyDescent="0.3">
      <c r="A207" s="3">
        <v>41934</v>
      </c>
      <c r="B207" s="4">
        <v>80.52</v>
      </c>
      <c r="C207">
        <f t="shared" si="15"/>
        <v>-2.2900000000000063</v>
      </c>
      <c r="D207" s="13">
        <f t="shared" si="16"/>
        <v>-2.7653665016302453E-2</v>
      </c>
      <c r="E207" t="str">
        <f t="shared" si="17"/>
        <v/>
      </c>
      <c r="F207" t="str">
        <f t="shared" si="18"/>
        <v/>
      </c>
      <c r="G207" s="4">
        <f t="shared" si="19"/>
        <v>-2.7653665016302453E-2</v>
      </c>
    </row>
    <row r="208" spans="1:7" x14ac:dyDescent="0.3">
      <c r="A208" s="3">
        <v>41935</v>
      </c>
      <c r="B208" s="4">
        <v>82.09</v>
      </c>
      <c r="C208">
        <f t="shared" si="15"/>
        <v>1.5700000000000074</v>
      </c>
      <c r="D208" s="13">
        <f t="shared" si="16"/>
        <v>1.9498261301540084E-2</v>
      </c>
      <c r="E208" t="str">
        <f t="shared" si="17"/>
        <v/>
      </c>
      <c r="F208" t="str">
        <f t="shared" si="18"/>
        <v/>
      </c>
      <c r="G208" s="4">
        <f t="shared" si="19"/>
        <v>1.9498261301540084E-2</v>
      </c>
    </row>
    <row r="209" spans="1:7" x14ac:dyDescent="0.3">
      <c r="A209" s="3">
        <v>41936</v>
      </c>
      <c r="B209" s="4">
        <v>81.010000000000005</v>
      </c>
      <c r="C209">
        <f t="shared" si="15"/>
        <v>-1.0799999999999983</v>
      </c>
      <c r="D209" s="13">
        <f t="shared" si="16"/>
        <v>-1.3156291874771572E-2</v>
      </c>
      <c r="E209" t="str">
        <f t="shared" si="17"/>
        <v/>
      </c>
      <c r="F209" t="str">
        <f t="shared" si="18"/>
        <v/>
      </c>
      <c r="G209" s="4">
        <f t="shared" si="19"/>
        <v>-1.3156291874771572E-2</v>
      </c>
    </row>
    <row r="210" spans="1:7" x14ac:dyDescent="0.3">
      <c r="A210" s="3">
        <v>41939</v>
      </c>
      <c r="B210" s="4">
        <v>81</v>
      </c>
      <c r="C210">
        <f t="shared" si="15"/>
        <v>-1.0000000000005116E-2</v>
      </c>
      <c r="D210" s="13">
        <f t="shared" si="16"/>
        <v>-1.234415504259365E-4</v>
      </c>
      <c r="E210" t="str">
        <f t="shared" si="17"/>
        <v/>
      </c>
      <c r="F210" t="str">
        <f t="shared" si="18"/>
        <v/>
      </c>
      <c r="G210" s="4">
        <f t="shared" si="19"/>
        <v>-1.234415504259365E-4</v>
      </c>
    </row>
    <row r="211" spans="1:7" x14ac:dyDescent="0.3">
      <c r="A211" s="3">
        <v>41940</v>
      </c>
      <c r="B211" s="4">
        <v>81.42</v>
      </c>
      <c r="C211">
        <f t="shared" si="15"/>
        <v>0.42000000000000171</v>
      </c>
      <c r="D211" s="13">
        <f t="shared" si="16"/>
        <v>5.1851851851852059E-3</v>
      </c>
      <c r="E211" t="str">
        <f t="shared" si="17"/>
        <v/>
      </c>
      <c r="F211" t="str">
        <f t="shared" si="18"/>
        <v/>
      </c>
      <c r="G211" s="4">
        <f t="shared" si="19"/>
        <v>5.1851851851852059E-3</v>
      </c>
    </row>
    <row r="212" spans="1:7" x14ac:dyDescent="0.3">
      <c r="A212" s="3">
        <v>41941</v>
      </c>
      <c r="B212" s="4">
        <v>82.2</v>
      </c>
      <c r="C212">
        <f t="shared" si="15"/>
        <v>0.78000000000000114</v>
      </c>
      <c r="D212" s="13">
        <f t="shared" si="16"/>
        <v>9.5799557848194692E-3</v>
      </c>
      <c r="E212" t="str">
        <f t="shared" si="17"/>
        <v/>
      </c>
      <c r="F212" t="str">
        <f t="shared" si="18"/>
        <v/>
      </c>
      <c r="G212" s="4">
        <f t="shared" si="19"/>
        <v>9.5799557848194692E-3</v>
      </c>
    </row>
    <row r="213" spans="1:7" x14ac:dyDescent="0.3">
      <c r="A213" s="3">
        <v>41942</v>
      </c>
      <c r="B213" s="4">
        <v>81.12</v>
      </c>
      <c r="C213">
        <f t="shared" si="15"/>
        <v>-1.0799999999999983</v>
      </c>
      <c r="D213" s="13">
        <f t="shared" si="16"/>
        <v>-1.3138686131386841E-2</v>
      </c>
      <c r="E213" t="str">
        <f t="shared" si="17"/>
        <v/>
      </c>
      <c r="F213" t="str">
        <f t="shared" si="18"/>
        <v/>
      </c>
      <c r="G213" s="4">
        <f t="shared" si="19"/>
        <v>-1.3138686131386841E-2</v>
      </c>
    </row>
    <row r="214" spans="1:7" x14ac:dyDescent="0.3">
      <c r="A214" s="3">
        <v>41943</v>
      </c>
      <c r="B214" s="4">
        <v>80.540000000000006</v>
      </c>
      <c r="C214">
        <f t="shared" si="15"/>
        <v>-0.57999999999999829</v>
      </c>
      <c r="D214" s="13">
        <f t="shared" si="16"/>
        <v>-7.1499013806705898E-3</v>
      </c>
      <c r="E214" t="str">
        <f t="shared" si="17"/>
        <v/>
      </c>
      <c r="F214" t="str">
        <f t="shared" si="18"/>
        <v/>
      </c>
      <c r="G214" s="4">
        <f t="shared" si="19"/>
        <v>-7.1499013806705898E-3</v>
      </c>
    </row>
    <row r="215" spans="1:7" x14ac:dyDescent="0.3">
      <c r="A215" s="3">
        <v>41946</v>
      </c>
      <c r="B215" s="4">
        <v>78.78</v>
      </c>
      <c r="C215">
        <f t="shared" si="15"/>
        <v>-1.7600000000000051</v>
      </c>
      <c r="D215" s="13">
        <f t="shared" si="16"/>
        <v>-2.1852495654333313E-2</v>
      </c>
      <c r="E215" t="str">
        <f t="shared" si="17"/>
        <v/>
      </c>
      <c r="F215" t="str">
        <f t="shared" si="18"/>
        <v/>
      </c>
      <c r="G215" s="4">
        <f t="shared" si="19"/>
        <v>-2.1852495654333313E-2</v>
      </c>
    </row>
    <row r="216" spans="1:7" x14ac:dyDescent="0.3">
      <c r="A216" s="3">
        <v>41947</v>
      </c>
      <c r="B216" s="4">
        <v>77.19</v>
      </c>
      <c r="C216">
        <f t="shared" si="15"/>
        <v>-1.5900000000000034</v>
      </c>
      <c r="D216" s="13">
        <f t="shared" si="16"/>
        <v>-2.0182787509520225E-2</v>
      </c>
      <c r="E216" t="str">
        <f t="shared" si="17"/>
        <v/>
      </c>
      <c r="F216" t="str">
        <f t="shared" si="18"/>
        <v/>
      </c>
      <c r="G216" s="4">
        <f t="shared" si="19"/>
        <v>-2.0182787509520225E-2</v>
      </c>
    </row>
    <row r="217" spans="1:7" x14ac:dyDescent="0.3">
      <c r="A217" s="3">
        <v>41948</v>
      </c>
      <c r="B217" s="4">
        <v>78.680000000000007</v>
      </c>
      <c r="C217">
        <f t="shared" si="15"/>
        <v>1.4900000000000091</v>
      </c>
      <c r="D217" s="13">
        <f t="shared" si="16"/>
        <v>1.9303018525715886E-2</v>
      </c>
      <c r="E217" t="str">
        <f t="shared" si="17"/>
        <v/>
      </c>
      <c r="F217" t="str">
        <f t="shared" si="18"/>
        <v/>
      </c>
      <c r="G217" s="4">
        <f t="shared" si="19"/>
        <v>1.9303018525715886E-2</v>
      </c>
    </row>
    <row r="218" spans="1:7" x14ac:dyDescent="0.3">
      <c r="A218" s="3">
        <v>41949</v>
      </c>
      <c r="B218" s="4">
        <v>77.91</v>
      </c>
      <c r="C218">
        <f t="shared" si="15"/>
        <v>-0.77000000000001023</v>
      </c>
      <c r="D218" s="13">
        <f t="shared" si="16"/>
        <v>-9.786476868327532E-3</v>
      </c>
      <c r="E218" t="str">
        <f t="shared" si="17"/>
        <v/>
      </c>
      <c r="F218" t="str">
        <f t="shared" si="18"/>
        <v/>
      </c>
      <c r="G218" s="4">
        <f t="shared" si="19"/>
        <v>-9.786476868327532E-3</v>
      </c>
    </row>
    <row r="219" spans="1:7" x14ac:dyDescent="0.3">
      <c r="A219" s="3">
        <v>41950</v>
      </c>
      <c r="B219" s="4">
        <v>78.650000000000006</v>
      </c>
      <c r="C219">
        <f t="shared" si="15"/>
        <v>0.74000000000000909</v>
      </c>
      <c r="D219" s="13">
        <f t="shared" si="16"/>
        <v>9.4981388781929035E-3</v>
      </c>
      <c r="E219" t="str">
        <f t="shared" si="17"/>
        <v/>
      </c>
      <c r="F219" t="str">
        <f t="shared" si="18"/>
        <v/>
      </c>
      <c r="G219" s="4">
        <f t="shared" si="19"/>
        <v>9.4981388781929035E-3</v>
      </c>
    </row>
    <row r="220" spans="1:7" x14ac:dyDescent="0.3">
      <c r="A220" s="3">
        <v>41953</v>
      </c>
      <c r="B220" s="4">
        <v>77.400000000000006</v>
      </c>
      <c r="C220">
        <f t="shared" si="15"/>
        <v>-1.25</v>
      </c>
      <c r="D220" s="13">
        <f t="shared" si="16"/>
        <v>-1.5893197711379529E-2</v>
      </c>
      <c r="E220" t="str">
        <f t="shared" si="17"/>
        <v/>
      </c>
      <c r="F220" t="str">
        <f t="shared" si="18"/>
        <v/>
      </c>
      <c r="G220" s="4">
        <f t="shared" si="19"/>
        <v>-1.5893197711379529E-2</v>
      </c>
    </row>
    <row r="221" spans="1:7" x14ac:dyDescent="0.3">
      <c r="A221" s="3">
        <v>41954</v>
      </c>
      <c r="B221" s="4">
        <v>77.94</v>
      </c>
      <c r="C221">
        <f t="shared" si="15"/>
        <v>0.53999999999999204</v>
      </c>
      <c r="D221" s="13">
        <f t="shared" si="16"/>
        <v>6.9767441860464083E-3</v>
      </c>
      <c r="E221" t="str">
        <f t="shared" si="17"/>
        <v/>
      </c>
      <c r="F221" t="str">
        <f t="shared" si="18"/>
        <v/>
      </c>
      <c r="G221" s="4">
        <f t="shared" si="19"/>
        <v>6.9767441860464083E-3</v>
      </c>
    </row>
    <row r="222" spans="1:7" x14ac:dyDescent="0.3">
      <c r="A222" s="3">
        <v>41955</v>
      </c>
      <c r="B222" s="4">
        <v>77.180000000000007</v>
      </c>
      <c r="C222">
        <f t="shared" si="15"/>
        <v>-0.75999999999999091</v>
      </c>
      <c r="D222" s="13">
        <f t="shared" si="16"/>
        <v>-9.751090582499242E-3</v>
      </c>
      <c r="E222" t="str">
        <f t="shared" si="17"/>
        <v/>
      </c>
      <c r="F222" t="str">
        <f t="shared" si="18"/>
        <v/>
      </c>
      <c r="G222" s="4">
        <f t="shared" si="19"/>
        <v>-9.751090582499242E-3</v>
      </c>
    </row>
    <row r="223" spans="1:7" x14ac:dyDescent="0.3">
      <c r="A223" s="3">
        <v>41956</v>
      </c>
      <c r="B223" s="4">
        <v>74.209999999999994</v>
      </c>
      <c r="C223">
        <f t="shared" si="15"/>
        <v>-2.9700000000000131</v>
      </c>
      <c r="D223" s="13">
        <f t="shared" si="16"/>
        <v>-3.8481471883907915E-2</v>
      </c>
      <c r="E223" t="str">
        <f t="shared" si="17"/>
        <v/>
      </c>
      <c r="F223" t="str">
        <f t="shared" si="18"/>
        <v/>
      </c>
      <c r="G223" s="4">
        <f t="shared" si="19"/>
        <v>-3.8481471883907915E-2</v>
      </c>
    </row>
    <row r="224" spans="1:7" x14ac:dyDescent="0.3">
      <c r="A224" s="3">
        <v>41957</v>
      </c>
      <c r="B224" s="4">
        <v>75.819999999999993</v>
      </c>
      <c r="C224">
        <f t="shared" si="15"/>
        <v>1.6099999999999994</v>
      </c>
      <c r="D224" s="13">
        <f t="shared" si="16"/>
        <v>2.1695189327583877E-2</v>
      </c>
      <c r="E224" t="str">
        <f t="shared" si="17"/>
        <v/>
      </c>
      <c r="F224" t="str">
        <f t="shared" si="18"/>
        <v/>
      </c>
      <c r="G224" s="4">
        <f t="shared" si="19"/>
        <v>2.1695189327583877E-2</v>
      </c>
    </row>
    <row r="225" spans="1:7" x14ac:dyDescent="0.3">
      <c r="A225" s="3">
        <v>41960</v>
      </c>
      <c r="B225" s="4">
        <v>75.64</v>
      </c>
      <c r="C225">
        <f t="shared" si="15"/>
        <v>-0.17999999999999261</v>
      </c>
      <c r="D225" s="13">
        <f t="shared" si="16"/>
        <v>-2.3740437879186576E-3</v>
      </c>
      <c r="E225" t="str">
        <f t="shared" si="17"/>
        <v/>
      </c>
      <c r="F225" t="str">
        <f t="shared" si="18"/>
        <v/>
      </c>
      <c r="G225" s="4">
        <f t="shared" si="19"/>
        <v>-2.3740437879186576E-3</v>
      </c>
    </row>
    <row r="226" spans="1:7" x14ac:dyDescent="0.3">
      <c r="A226" s="3">
        <v>41961</v>
      </c>
      <c r="B226" s="4">
        <v>74.61</v>
      </c>
      <c r="C226">
        <f t="shared" si="15"/>
        <v>-1.0300000000000011</v>
      </c>
      <c r="D226" s="13">
        <f t="shared" si="16"/>
        <v>-1.3617133791644647E-2</v>
      </c>
      <c r="E226" t="str">
        <f t="shared" si="17"/>
        <v/>
      </c>
      <c r="F226" t="str">
        <f t="shared" si="18"/>
        <v/>
      </c>
      <c r="G226" s="4">
        <f t="shared" si="19"/>
        <v>-1.3617133791644647E-2</v>
      </c>
    </row>
    <row r="227" spans="1:7" x14ac:dyDescent="0.3">
      <c r="A227" s="3">
        <v>41962</v>
      </c>
      <c r="B227" s="4">
        <v>74.58</v>
      </c>
      <c r="C227">
        <f t="shared" si="15"/>
        <v>-3.0000000000001137E-2</v>
      </c>
      <c r="D227" s="13">
        <f t="shared" si="16"/>
        <v>-4.0209087253720863E-4</v>
      </c>
      <c r="E227" t="str">
        <f t="shared" si="17"/>
        <v/>
      </c>
      <c r="F227" t="str">
        <f t="shared" si="18"/>
        <v/>
      </c>
      <c r="G227" s="4">
        <f t="shared" si="19"/>
        <v>-4.0209087253720863E-4</v>
      </c>
    </row>
    <row r="228" spans="1:7" x14ac:dyDescent="0.3">
      <c r="A228" s="3">
        <v>41963</v>
      </c>
      <c r="B228" s="4">
        <v>75.58</v>
      </c>
      <c r="C228">
        <f t="shared" si="15"/>
        <v>1</v>
      </c>
      <c r="D228" s="13">
        <f t="shared" si="16"/>
        <v>1.3408420488066506E-2</v>
      </c>
      <c r="E228" t="str">
        <f t="shared" si="17"/>
        <v/>
      </c>
      <c r="F228" t="str">
        <f t="shared" si="18"/>
        <v/>
      </c>
      <c r="G228" s="4">
        <f t="shared" si="19"/>
        <v>1.3408420488066506E-2</v>
      </c>
    </row>
    <row r="229" spans="1:7" x14ac:dyDescent="0.3">
      <c r="A229" s="3">
        <v>41964</v>
      </c>
      <c r="B229" s="4">
        <v>76.510000000000005</v>
      </c>
      <c r="C229">
        <f t="shared" si="15"/>
        <v>0.93000000000000682</v>
      </c>
      <c r="D229" s="13">
        <f t="shared" si="16"/>
        <v>1.2304842550939492E-2</v>
      </c>
      <c r="E229" t="str">
        <f t="shared" si="17"/>
        <v/>
      </c>
      <c r="F229" t="str">
        <f t="shared" si="18"/>
        <v/>
      </c>
      <c r="G229" s="4">
        <f t="shared" si="19"/>
        <v>1.2304842550939492E-2</v>
      </c>
    </row>
    <row r="230" spans="1:7" x14ac:dyDescent="0.3">
      <c r="A230" s="3">
        <v>41967</v>
      </c>
      <c r="B230" s="4">
        <v>75.78</v>
      </c>
      <c r="C230">
        <f t="shared" si="15"/>
        <v>-0.73000000000000398</v>
      </c>
      <c r="D230" s="13">
        <f t="shared" si="16"/>
        <v>-9.5412364396811385E-3</v>
      </c>
      <c r="E230" t="str">
        <f t="shared" si="17"/>
        <v/>
      </c>
      <c r="F230" t="str">
        <f t="shared" si="18"/>
        <v/>
      </c>
      <c r="G230" s="4">
        <f t="shared" si="19"/>
        <v>-9.5412364396811385E-3</v>
      </c>
    </row>
    <row r="231" spans="1:7" x14ac:dyDescent="0.3">
      <c r="A231" s="3">
        <v>41968</v>
      </c>
      <c r="B231" s="4">
        <v>74.09</v>
      </c>
      <c r="C231">
        <f t="shared" si="15"/>
        <v>-1.6899999999999977</v>
      </c>
      <c r="D231" s="13">
        <f t="shared" si="16"/>
        <v>-2.2301398785959325E-2</v>
      </c>
      <c r="E231" t="str">
        <f t="shared" si="17"/>
        <v/>
      </c>
      <c r="F231" t="str">
        <f t="shared" si="18"/>
        <v/>
      </c>
      <c r="G231" s="4">
        <f t="shared" si="19"/>
        <v>-2.2301398785959325E-2</v>
      </c>
    </row>
    <row r="232" spans="1:7" x14ac:dyDescent="0.3">
      <c r="A232" s="3">
        <v>41969</v>
      </c>
      <c r="B232" s="4">
        <v>73.69</v>
      </c>
      <c r="C232">
        <f t="shared" si="15"/>
        <v>-0.40000000000000568</v>
      </c>
      <c r="D232" s="13">
        <f t="shared" si="16"/>
        <v>-5.3988392495614209E-3</v>
      </c>
      <c r="E232" t="str">
        <f t="shared" si="17"/>
        <v/>
      </c>
      <c r="F232" t="str">
        <f t="shared" si="18"/>
        <v/>
      </c>
      <c r="G232" s="4">
        <f t="shared" si="19"/>
        <v>-5.3988392495614209E-3</v>
      </c>
    </row>
    <row r="233" spans="1:7" x14ac:dyDescent="0.3">
      <c r="A233" s="3">
        <v>41971</v>
      </c>
      <c r="B233" s="4">
        <v>66.150000000000006</v>
      </c>
      <c r="C233">
        <f t="shared" si="15"/>
        <v>-7.539999999999992</v>
      </c>
      <c r="D233" s="13">
        <f t="shared" si="16"/>
        <v>-0.10232053195820318</v>
      </c>
      <c r="E233" t="str">
        <f t="shared" si="17"/>
        <v/>
      </c>
      <c r="F233" t="str">
        <f t="shared" si="18"/>
        <v/>
      </c>
      <c r="G233" s="4">
        <f t="shared" si="19"/>
        <v>-0.10232053195820318</v>
      </c>
    </row>
    <row r="234" spans="1:7" x14ac:dyDescent="0.3">
      <c r="A234" s="3">
        <v>41974</v>
      </c>
      <c r="B234" s="4">
        <v>69</v>
      </c>
      <c r="C234">
        <f t="shared" si="15"/>
        <v>2.8499999999999943</v>
      </c>
      <c r="D234" s="13">
        <f t="shared" si="16"/>
        <v>4.3083900226757281E-2</v>
      </c>
      <c r="E234" t="str">
        <f t="shared" si="17"/>
        <v/>
      </c>
      <c r="F234" t="str">
        <f t="shared" si="18"/>
        <v/>
      </c>
      <c r="G234" s="4">
        <f t="shared" si="19"/>
        <v>4.3083900226757281E-2</v>
      </c>
    </row>
    <row r="235" spans="1:7" x14ac:dyDescent="0.3">
      <c r="A235" s="3">
        <v>41975</v>
      </c>
      <c r="B235" s="4">
        <v>66.88</v>
      </c>
      <c r="C235">
        <f t="shared" si="15"/>
        <v>-2.1200000000000045</v>
      </c>
      <c r="D235" s="13">
        <f t="shared" si="16"/>
        <v>-3.0724637681159486E-2</v>
      </c>
      <c r="E235" t="str">
        <f t="shared" si="17"/>
        <v/>
      </c>
      <c r="F235" t="str">
        <f t="shared" si="18"/>
        <v/>
      </c>
      <c r="G235" s="4">
        <f t="shared" si="19"/>
        <v>-3.0724637681159486E-2</v>
      </c>
    </row>
    <row r="236" spans="1:7" x14ac:dyDescent="0.3">
      <c r="A236" s="3">
        <v>41976</v>
      </c>
      <c r="B236" s="4">
        <v>67.38</v>
      </c>
      <c r="C236">
        <f t="shared" si="15"/>
        <v>0.5</v>
      </c>
      <c r="D236" s="13">
        <f t="shared" si="16"/>
        <v>7.4760765550239243E-3</v>
      </c>
      <c r="E236" t="str">
        <f t="shared" si="17"/>
        <v/>
      </c>
      <c r="F236" t="str">
        <f t="shared" si="18"/>
        <v/>
      </c>
      <c r="G236" s="4">
        <f t="shared" si="19"/>
        <v>7.4760765550239243E-3</v>
      </c>
    </row>
    <row r="237" spans="1:7" x14ac:dyDescent="0.3">
      <c r="A237" s="3">
        <v>41977</v>
      </c>
      <c r="B237" s="4">
        <v>66.81</v>
      </c>
      <c r="C237">
        <f t="shared" si="15"/>
        <v>-0.56999999999999318</v>
      </c>
      <c r="D237" s="13">
        <f t="shared" si="16"/>
        <v>-8.4594835262688222E-3</v>
      </c>
      <c r="E237" t="str">
        <f t="shared" si="17"/>
        <v/>
      </c>
      <c r="F237" t="str">
        <f t="shared" si="18"/>
        <v/>
      </c>
      <c r="G237" s="4">
        <f t="shared" si="19"/>
        <v>-8.4594835262688222E-3</v>
      </c>
    </row>
    <row r="238" spans="1:7" x14ac:dyDescent="0.3">
      <c r="A238" s="3">
        <v>41978</v>
      </c>
      <c r="B238" s="4">
        <v>65.84</v>
      </c>
      <c r="C238">
        <f t="shared" si="15"/>
        <v>-0.96999999999999886</v>
      </c>
      <c r="D238" s="13">
        <f t="shared" si="16"/>
        <v>-1.4518784613081856E-2</v>
      </c>
      <c r="E238" t="str">
        <f t="shared" si="17"/>
        <v/>
      </c>
      <c r="F238" t="str">
        <f t="shared" si="18"/>
        <v/>
      </c>
      <c r="G238" s="4">
        <f t="shared" si="19"/>
        <v>-1.4518784613081856E-2</v>
      </c>
    </row>
    <row r="239" spans="1:7" x14ac:dyDescent="0.3">
      <c r="A239" s="3">
        <v>41981</v>
      </c>
      <c r="B239" s="4">
        <v>63.05</v>
      </c>
      <c r="C239">
        <f t="shared" si="15"/>
        <v>-2.7900000000000063</v>
      </c>
      <c r="D239" s="13">
        <f t="shared" si="16"/>
        <v>-4.2375455650060845E-2</v>
      </c>
      <c r="E239" t="str">
        <f t="shared" si="17"/>
        <v/>
      </c>
      <c r="F239" t="str">
        <f t="shared" si="18"/>
        <v/>
      </c>
      <c r="G239" s="4">
        <f t="shared" si="19"/>
        <v>-4.2375455650060845E-2</v>
      </c>
    </row>
    <row r="240" spans="1:7" x14ac:dyDescent="0.3">
      <c r="A240" s="3">
        <v>41982</v>
      </c>
      <c r="B240" s="4">
        <v>63.82</v>
      </c>
      <c r="C240">
        <f t="shared" si="15"/>
        <v>0.77000000000000313</v>
      </c>
      <c r="D240" s="13">
        <f t="shared" si="16"/>
        <v>1.2212529738302984E-2</v>
      </c>
      <c r="E240" t="str">
        <f t="shared" si="17"/>
        <v/>
      </c>
      <c r="F240" t="str">
        <f t="shared" si="18"/>
        <v/>
      </c>
      <c r="G240" s="4">
        <f t="shared" si="19"/>
        <v>1.2212529738302984E-2</v>
      </c>
    </row>
    <row r="241" spans="1:7" x14ac:dyDescent="0.3">
      <c r="A241" s="3">
        <v>41983</v>
      </c>
      <c r="B241" s="4">
        <v>60.94</v>
      </c>
      <c r="C241">
        <f t="shared" si="15"/>
        <v>-2.8800000000000026</v>
      </c>
      <c r="D241" s="13">
        <f t="shared" si="16"/>
        <v>-4.5126919460984058E-2</v>
      </c>
      <c r="E241" t="str">
        <f t="shared" si="17"/>
        <v/>
      </c>
      <c r="F241" t="str">
        <f t="shared" si="18"/>
        <v/>
      </c>
      <c r="G241" s="4">
        <f t="shared" si="19"/>
        <v>-4.5126919460984058E-2</v>
      </c>
    </row>
    <row r="242" spans="1:7" x14ac:dyDescent="0.3">
      <c r="A242" s="3">
        <v>41984</v>
      </c>
      <c r="B242" s="4">
        <v>59.95</v>
      </c>
      <c r="C242">
        <f t="shared" si="15"/>
        <v>-0.98999999999999488</v>
      </c>
      <c r="D242" s="13">
        <f t="shared" si="16"/>
        <v>-1.6245487364620854E-2</v>
      </c>
      <c r="E242" t="str">
        <f t="shared" si="17"/>
        <v/>
      </c>
      <c r="F242" t="str">
        <f t="shared" si="18"/>
        <v/>
      </c>
      <c r="G242" s="4">
        <f t="shared" si="19"/>
        <v>-1.6245487364620854E-2</v>
      </c>
    </row>
    <row r="243" spans="1:7" x14ac:dyDescent="0.3">
      <c r="A243" s="3">
        <v>41985</v>
      </c>
      <c r="B243" s="4">
        <v>57.81</v>
      </c>
      <c r="C243">
        <f t="shared" si="15"/>
        <v>-2.1400000000000006</v>
      </c>
      <c r="D243" s="13">
        <f t="shared" si="16"/>
        <v>-3.5696413678065059E-2</v>
      </c>
      <c r="E243" t="str">
        <f t="shared" si="17"/>
        <v/>
      </c>
      <c r="F243" t="str">
        <f t="shared" si="18"/>
        <v/>
      </c>
      <c r="G243" s="4">
        <f t="shared" si="19"/>
        <v>-3.5696413678065059E-2</v>
      </c>
    </row>
    <row r="244" spans="1:7" x14ac:dyDescent="0.3">
      <c r="A244" s="3">
        <v>41988</v>
      </c>
      <c r="B244" s="4">
        <v>55.91</v>
      </c>
      <c r="C244">
        <f t="shared" si="15"/>
        <v>-1.9000000000000057</v>
      </c>
      <c r="D244" s="13">
        <f t="shared" si="16"/>
        <v>-3.2866286109669705E-2</v>
      </c>
      <c r="E244" t="str">
        <f t="shared" si="17"/>
        <v/>
      </c>
      <c r="F244" t="str">
        <f t="shared" si="18"/>
        <v/>
      </c>
      <c r="G244" s="4">
        <f t="shared" si="19"/>
        <v>-3.2866286109669705E-2</v>
      </c>
    </row>
    <row r="245" spans="1:7" x14ac:dyDescent="0.3">
      <c r="A245" s="3">
        <v>41989</v>
      </c>
      <c r="B245" s="4">
        <v>55.93</v>
      </c>
      <c r="C245">
        <f t="shared" si="15"/>
        <v>2.0000000000003126E-2</v>
      </c>
      <c r="D245" s="13">
        <f t="shared" si="16"/>
        <v>3.5771776068687402E-4</v>
      </c>
      <c r="E245" t="str">
        <f t="shared" si="17"/>
        <v/>
      </c>
      <c r="F245" t="str">
        <f t="shared" si="18"/>
        <v/>
      </c>
      <c r="G245" s="4">
        <f t="shared" si="19"/>
        <v>3.5771776068687402E-4</v>
      </c>
    </row>
    <row r="246" spans="1:7" x14ac:dyDescent="0.3">
      <c r="A246" s="3">
        <v>41990</v>
      </c>
      <c r="B246" s="4">
        <v>56.47</v>
      </c>
      <c r="C246">
        <f t="shared" si="15"/>
        <v>0.53999999999999915</v>
      </c>
      <c r="D246" s="13">
        <f t="shared" si="16"/>
        <v>9.6549258001072617E-3</v>
      </c>
      <c r="E246" t="str">
        <f t="shared" si="17"/>
        <v/>
      </c>
      <c r="F246" t="str">
        <f t="shared" si="18"/>
        <v/>
      </c>
      <c r="G246" s="4">
        <f t="shared" si="19"/>
        <v>9.6549258001072617E-3</v>
      </c>
    </row>
    <row r="247" spans="1:7" x14ac:dyDescent="0.3">
      <c r="A247" s="3">
        <v>41991</v>
      </c>
      <c r="B247" s="4">
        <v>54.11</v>
      </c>
      <c r="C247">
        <f t="shared" si="15"/>
        <v>-2.3599999999999994</v>
      </c>
      <c r="D247" s="13">
        <f t="shared" si="16"/>
        <v>-4.1792102001062502E-2</v>
      </c>
      <c r="E247" t="str">
        <f t="shared" si="17"/>
        <v/>
      </c>
      <c r="F247" t="str">
        <f t="shared" si="18"/>
        <v/>
      </c>
      <c r="G247" s="4">
        <f t="shared" si="19"/>
        <v>-4.1792102001062502E-2</v>
      </c>
    </row>
    <row r="248" spans="1:7" x14ac:dyDescent="0.3">
      <c r="A248" s="3">
        <v>41992</v>
      </c>
      <c r="B248" s="4">
        <v>56.52</v>
      </c>
      <c r="C248">
        <f t="shared" si="15"/>
        <v>2.4100000000000037</v>
      </c>
      <c r="D248" s="13">
        <f t="shared" si="16"/>
        <v>4.4538902236185618E-2</v>
      </c>
      <c r="E248" t="str">
        <f t="shared" si="17"/>
        <v/>
      </c>
      <c r="F248" t="str">
        <f t="shared" si="18"/>
        <v/>
      </c>
      <c r="G248" s="4">
        <f t="shared" si="19"/>
        <v>4.4538902236185618E-2</v>
      </c>
    </row>
    <row r="249" spans="1:7" x14ac:dyDescent="0.3">
      <c r="A249" s="3">
        <v>41995</v>
      </c>
      <c r="B249" s="4">
        <v>55.26</v>
      </c>
      <c r="C249">
        <f t="shared" si="15"/>
        <v>-1.2600000000000051</v>
      </c>
      <c r="D249" s="13">
        <f t="shared" si="16"/>
        <v>-2.2292993630573337E-2</v>
      </c>
      <c r="E249" t="str">
        <f t="shared" si="17"/>
        <v/>
      </c>
      <c r="F249" t="str">
        <f t="shared" si="18"/>
        <v/>
      </c>
      <c r="G249" s="4">
        <f t="shared" si="19"/>
        <v>-2.2292993630573337E-2</v>
      </c>
    </row>
    <row r="250" spans="1:7" x14ac:dyDescent="0.3">
      <c r="A250" s="3">
        <v>41996</v>
      </c>
      <c r="B250" s="4">
        <v>57.12</v>
      </c>
      <c r="C250">
        <f t="shared" si="15"/>
        <v>1.8599999999999994</v>
      </c>
      <c r="D250" s="13">
        <f t="shared" si="16"/>
        <v>3.3659066232356129E-2</v>
      </c>
      <c r="E250" t="str">
        <f t="shared" si="17"/>
        <v/>
      </c>
      <c r="F250" t="str">
        <f t="shared" si="18"/>
        <v/>
      </c>
      <c r="G250" s="4">
        <f t="shared" si="19"/>
        <v>3.3659066232356129E-2</v>
      </c>
    </row>
    <row r="251" spans="1:7" x14ac:dyDescent="0.3">
      <c r="A251" s="3">
        <v>41997</v>
      </c>
      <c r="B251" s="4">
        <v>55.84</v>
      </c>
      <c r="C251">
        <f t="shared" si="15"/>
        <v>-1.279999999999994</v>
      </c>
      <c r="D251" s="13">
        <f t="shared" si="16"/>
        <v>-2.240896358543407E-2</v>
      </c>
      <c r="E251" t="str">
        <f t="shared" si="17"/>
        <v/>
      </c>
      <c r="F251" t="str">
        <f t="shared" si="18"/>
        <v/>
      </c>
      <c r="G251" s="4">
        <f t="shared" si="19"/>
        <v>-2.240896358543407E-2</v>
      </c>
    </row>
    <row r="252" spans="1:7" x14ac:dyDescent="0.3">
      <c r="A252" s="3">
        <v>41999</v>
      </c>
      <c r="B252" s="4">
        <v>54.73</v>
      </c>
      <c r="C252">
        <f t="shared" si="15"/>
        <v>-1.1100000000000065</v>
      </c>
      <c r="D252" s="13">
        <f t="shared" si="16"/>
        <v>-1.9878223495702122E-2</v>
      </c>
      <c r="E252" t="str">
        <f t="shared" si="17"/>
        <v/>
      </c>
      <c r="F252" t="str">
        <f t="shared" si="18"/>
        <v/>
      </c>
      <c r="G252" s="4">
        <f t="shared" si="19"/>
        <v>-1.9878223495702122E-2</v>
      </c>
    </row>
    <row r="253" spans="1:7" x14ac:dyDescent="0.3">
      <c r="A253" s="3">
        <v>42002</v>
      </c>
      <c r="B253" s="4">
        <v>53.61</v>
      </c>
      <c r="C253">
        <f t="shared" si="15"/>
        <v>-1.1199999999999974</v>
      </c>
      <c r="D253" s="13">
        <f t="shared" si="16"/>
        <v>-2.0464096473597617E-2</v>
      </c>
      <c r="E253" t="str">
        <f t="shared" si="17"/>
        <v/>
      </c>
      <c r="F253" t="str">
        <f t="shared" si="18"/>
        <v/>
      </c>
      <c r="G253" s="4">
        <f t="shared" si="19"/>
        <v>-2.0464096473597617E-2</v>
      </c>
    </row>
    <row r="254" spans="1:7" x14ac:dyDescent="0.3">
      <c r="A254" s="3">
        <v>42003</v>
      </c>
      <c r="B254" s="4">
        <v>54.12</v>
      </c>
      <c r="C254">
        <f t="shared" si="15"/>
        <v>0.50999999999999801</v>
      </c>
      <c r="D254" s="13">
        <f t="shared" si="16"/>
        <v>9.5131505316171979E-3</v>
      </c>
      <c r="E254" t="str">
        <f t="shared" si="17"/>
        <v/>
      </c>
      <c r="F254" t="str">
        <f t="shared" si="18"/>
        <v/>
      </c>
      <c r="G254" s="4">
        <f t="shared" si="19"/>
        <v>9.5131505316171979E-3</v>
      </c>
    </row>
    <row r="255" spans="1:7" x14ac:dyDescent="0.3">
      <c r="A255" s="3">
        <v>42004</v>
      </c>
      <c r="B255" s="4">
        <v>53.27</v>
      </c>
      <c r="C255">
        <f t="shared" si="15"/>
        <v>-0.84999999999999432</v>
      </c>
      <c r="D255" s="13">
        <f t="shared" si="16"/>
        <v>-1.5705838876570479E-2</v>
      </c>
      <c r="E255" t="str">
        <f t="shared" si="17"/>
        <v/>
      </c>
      <c r="F255" t="str">
        <f t="shared" si="18"/>
        <v/>
      </c>
      <c r="G255" s="4">
        <f t="shared" si="19"/>
        <v>-1.5705838876570479E-2</v>
      </c>
    </row>
    <row r="256" spans="1:7" x14ac:dyDescent="0.3">
      <c r="A256" s="3">
        <v>42006</v>
      </c>
      <c r="B256" s="4">
        <v>52.69</v>
      </c>
      <c r="C256">
        <f t="shared" si="15"/>
        <v>-0.5800000000000054</v>
      </c>
      <c r="D256" s="13">
        <f t="shared" si="16"/>
        <v>-1.0887929416181816E-2</v>
      </c>
      <c r="E256" t="str">
        <f t="shared" si="17"/>
        <v/>
      </c>
      <c r="F256" t="str">
        <f t="shared" si="18"/>
        <v/>
      </c>
      <c r="G256" s="4">
        <f t="shared" si="19"/>
        <v>-1.0887929416181816E-2</v>
      </c>
    </row>
    <row r="257" spans="1:7" x14ac:dyDescent="0.3">
      <c r="A257" s="3">
        <v>42009</v>
      </c>
      <c r="B257" s="4">
        <v>50.04</v>
      </c>
      <c r="C257">
        <f t="shared" si="15"/>
        <v>-2.6499999999999986</v>
      </c>
      <c r="D257" s="13">
        <f t="shared" si="16"/>
        <v>-5.0294173467451103E-2</v>
      </c>
      <c r="E257" t="str">
        <f t="shared" si="17"/>
        <v/>
      </c>
      <c r="F257" t="str">
        <f t="shared" si="18"/>
        <v/>
      </c>
      <c r="G257" s="4">
        <f t="shared" si="19"/>
        <v>-5.0294173467451103E-2</v>
      </c>
    </row>
    <row r="258" spans="1:7" x14ac:dyDescent="0.3">
      <c r="A258" s="3">
        <v>42010</v>
      </c>
      <c r="B258" s="4">
        <v>47.93</v>
      </c>
      <c r="C258">
        <f t="shared" si="15"/>
        <v>-2.1099999999999994</v>
      </c>
      <c r="D258" s="13">
        <f t="shared" si="16"/>
        <v>-4.2166266986410864E-2</v>
      </c>
      <c r="E258" t="str">
        <f t="shared" si="17"/>
        <v/>
      </c>
      <c r="F258" t="str">
        <f t="shared" si="18"/>
        <v/>
      </c>
      <c r="G258" s="4">
        <f t="shared" si="19"/>
        <v>-4.2166266986410864E-2</v>
      </c>
    </row>
    <row r="259" spans="1:7" x14ac:dyDescent="0.3">
      <c r="A259" s="3">
        <v>42011</v>
      </c>
      <c r="B259" s="4">
        <v>48.65</v>
      </c>
      <c r="C259">
        <f t="shared" si="15"/>
        <v>0.71999999999999886</v>
      </c>
      <c r="D259" s="13">
        <f t="shared" si="16"/>
        <v>1.502190694763194E-2</v>
      </c>
      <c r="E259" t="str">
        <f t="shared" si="17"/>
        <v/>
      </c>
      <c r="F259">
        <f t="shared" si="18"/>
        <v>1.502190694763194E-2</v>
      </c>
      <c r="G259" s="4" t="str">
        <f t="shared" si="19"/>
        <v/>
      </c>
    </row>
    <row r="260" spans="1:7" x14ac:dyDescent="0.3">
      <c r="A260" s="3">
        <v>42012</v>
      </c>
      <c r="B260" s="4">
        <v>48.79</v>
      </c>
      <c r="C260">
        <f t="shared" si="15"/>
        <v>0.14000000000000057</v>
      </c>
      <c r="D260" s="13">
        <f t="shared" si="16"/>
        <v>2.8776978417266305E-3</v>
      </c>
      <c r="E260" t="str">
        <f t="shared" si="17"/>
        <v/>
      </c>
      <c r="F260">
        <f t="shared" si="18"/>
        <v>2.8776978417266305E-3</v>
      </c>
      <c r="G260" s="4" t="str">
        <f t="shared" si="19"/>
        <v/>
      </c>
    </row>
    <row r="261" spans="1:7" x14ac:dyDescent="0.3">
      <c r="A261" s="3">
        <v>42013</v>
      </c>
      <c r="B261" s="4">
        <v>48.36</v>
      </c>
      <c r="C261">
        <f t="shared" ref="C261:C324" si="20">B261-B260</f>
        <v>-0.42999999999999972</v>
      </c>
      <c r="D261" s="13">
        <f t="shared" ref="D261:D324" si="21">C261/B260</f>
        <v>-8.8132814101250199E-3</v>
      </c>
      <c r="E261" t="str">
        <f t="shared" ref="E261:E324" si="22">IF(B260&gt;$H$1,D261,"")</f>
        <v/>
      </c>
      <c r="F261">
        <f t="shared" ref="F261:F324" si="23">IF(B260&lt;$F$1,D261,"")</f>
        <v>-8.8132814101250199E-3</v>
      </c>
      <c r="G261" s="4" t="str">
        <f t="shared" ref="G261:G324" si="24">IF(AND(B260&gt;=$F$1,B260&lt;=$H$1),D261,"")</f>
        <v/>
      </c>
    </row>
    <row r="262" spans="1:7" x14ac:dyDescent="0.3">
      <c r="A262" s="3">
        <v>42016</v>
      </c>
      <c r="B262" s="4">
        <v>46.07</v>
      </c>
      <c r="C262">
        <f t="shared" si="20"/>
        <v>-2.2899999999999991</v>
      </c>
      <c r="D262" s="13">
        <f t="shared" si="21"/>
        <v>-4.7353184449958625E-2</v>
      </c>
      <c r="E262" t="str">
        <f t="shared" si="22"/>
        <v/>
      </c>
      <c r="F262">
        <f t="shared" si="23"/>
        <v>-4.7353184449958625E-2</v>
      </c>
      <c r="G262" s="4" t="str">
        <f t="shared" si="24"/>
        <v/>
      </c>
    </row>
    <row r="263" spans="1:7" x14ac:dyDescent="0.3">
      <c r="A263" s="3">
        <v>42017</v>
      </c>
      <c r="B263" s="4">
        <v>45.89</v>
      </c>
      <c r="C263">
        <f t="shared" si="20"/>
        <v>-0.17999999999999972</v>
      </c>
      <c r="D263" s="13">
        <f t="shared" si="21"/>
        <v>-3.9070978945083511E-3</v>
      </c>
      <c r="E263" t="str">
        <f t="shared" si="22"/>
        <v/>
      </c>
      <c r="F263">
        <f t="shared" si="23"/>
        <v>-3.9070978945083511E-3</v>
      </c>
      <c r="G263" s="4" t="str">
        <f t="shared" si="24"/>
        <v/>
      </c>
    </row>
    <row r="264" spans="1:7" x14ac:dyDescent="0.3">
      <c r="A264" s="3">
        <v>42018</v>
      </c>
      <c r="B264" s="4">
        <v>48.48</v>
      </c>
      <c r="C264">
        <f t="shared" si="20"/>
        <v>2.5899999999999963</v>
      </c>
      <c r="D264" s="13">
        <f t="shared" si="21"/>
        <v>5.6439311396818397E-2</v>
      </c>
      <c r="E264" t="str">
        <f t="shared" si="22"/>
        <v/>
      </c>
      <c r="F264">
        <f t="shared" si="23"/>
        <v>5.6439311396818397E-2</v>
      </c>
      <c r="G264" s="4" t="str">
        <f t="shared" si="24"/>
        <v/>
      </c>
    </row>
    <row r="265" spans="1:7" x14ac:dyDescent="0.3">
      <c r="A265" s="3">
        <v>42019</v>
      </c>
      <c r="B265" s="4">
        <v>46.25</v>
      </c>
      <c r="C265">
        <f t="shared" si="20"/>
        <v>-2.2299999999999969</v>
      </c>
      <c r="D265" s="13">
        <f t="shared" si="21"/>
        <v>-4.5998349834983437E-2</v>
      </c>
      <c r="E265" t="str">
        <f t="shared" si="22"/>
        <v/>
      </c>
      <c r="F265">
        <f t="shared" si="23"/>
        <v>-4.5998349834983437E-2</v>
      </c>
      <c r="G265" s="4" t="str">
        <f t="shared" si="24"/>
        <v/>
      </c>
    </row>
    <row r="266" spans="1:7" x14ac:dyDescent="0.3">
      <c r="A266" s="3">
        <v>42020</v>
      </c>
      <c r="B266" s="4">
        <v>48.69</v>
      </c>
      <c r="C266">
        <f t="shared" si="20"/>
        <v>2.4399999999999977</v>
      </c>
      <c r="D266" s="13">
        <f t="shared" si="21"/>
        <v>5.2756756756756708E-2</v>
      </c>
      <c r="E266" t="str">
        <f t="shared" si="22"/>
        <v/>
      </c>
      <c r="F266">
        <f t="shared" si="23"/>
        <v>5.2756756756756708E-2</v>
      </c>
      <c r="G266" s="4" t="str">
        <f t="shared" si="24"/>
        <v/>
      </c>
    </row>
    <row r="267" spans="1:7" x14ac:dyDescent="0.3">
      <c r="A267" s="3">
        <v>42024</v>
      </c>
      <c r="B267" s="4">
        <v>46.39</v>
      </c>
      <c r="C267">
        <f t="shared" si="20"/>
        <v>-2.2999999999999972</v>
      </c>
      <c r="D267" s="13">
        <f t="shared" si="21"/>
        <v>-4.7237625795851251E-2</v>
      </c>
      <c r="E267" t="str">
        <f t="shared" si="22"/>
        <v/>
      </c>
      <c r="F267">
        <f t="shared" si="23"/>
        <v>-4.7237625795851251E-2</v>
      </c>
      <c r="G267" s="4" t="str">
        <f t="shared" si="24"/>
        <v/>
      </c>
    </row>
    <row r="268" spans="1:7" x14ac:dyDescent="0.3">
      <c r="A268" s="3">
        <v>42025</v>
      </c>
      <c r="B268" s="4">
        <v>47.78</v>
      </c>
      <c r="C268">
        <f t="shared" si="20"/>
        <v>1.3900000000000006</v>
      </c>
      <c r="D268" s="13">
        <f t="shared" si="21"/>
        <v>2.9963354171157589E-2</v>
      </c>
      <c r="E268" t="str">
        <f t="shared" si="22"/>
        <v/>
      </c>
      <c r="F268">
        <f t="shared" si="23"/>
        <v>2.9963354171157589E-2</v>
      </c>
      <c r="G268" s="4" t="str">
        <f t="shared" si="24"/>
        <v/>
      </c>
    </row>
    <row r="269" spans="1:7" x14ac:dyDescent="0.3">
      <c r="A269" s="3">
        <v>42026</v>
      </c>
      <c r="B269" s="4">
        <v>46.31</v>
      </c>
      <c r="C269">
        <f t="shared" si="20"/>
        <v>-1.4699999999999989</v>
      </c>
      <c r="D269" s="13">
        <f t="shared" si="21"/>
        <v>-3.076601088321471E-2</v>
      </c>
      <c r="E269" t="str">
        <f t="shared" si="22"/>
        <v/>
      </c>
      <c r="F269">
        <f t="shared" si="23"/>
        <v>-3.076601088321471E-2</v>
      </c>
      <c r="G269" s="4" t="str">
        <f t="shared" si="24"/>
        <v/>
      </c>
    </row>
    <row r="270" spans="1:7" x14ac:dyDescent="0.3">
      <c r="A270" s="3">
        <v>42027</v>
      </c>
      <c r="B270" s="4">
        <v>45.59</v>
      </c>
      <c r="C270">
        <f t="shared" si="20"/>
        <v>-0.71999999999999886</v>
      </c>
      <c r="D270" s="13">
        <f t="shared" si="21"/>
        <v>-1.5547397970200796E-2</v>
      </c>
      <c r="E270" t="str">
        <f t="shared" si="22"/>
        <v/>
      </c>
      <c r="F270">
        <f t="shared" si="23"/>
        <v>-1.5547397970200796E-2</v>
      </c>
      <c r="G270" s="4" t="str">
        <f t="shared" si="24"/>
        <v/>
      </c>
    </row>
    <row r="271" spans="1:7" x14ac:dyDescent="0.3">
      <c r="A271" s="3">
        <v>42030</v>
      </c>
      <c r="B271" s="4">
        <v>45.15</v>
      </c>
      <c r="C271">
        <f t="shared" si="20"/>
        <v>-0.44000000000000483</v>
      </c>
      <c r="D271" s="13">
        <f t="shared" si="21"/>
        <v>-9.6512393068656464E-3</v>
      </c>
      <c r="E271" t="str">
        <f t="shared" si="22"/>
        <v/>
      </c>
      <c r="F271">
        <f t="shared" si="23"/>
        <v>-9.6512393068656464E-3</v>
      </c>
      <c r="G271" s="4" t="str">
        <f t="shared" si="24"/>
        <v/>
      </c>
    </row>
    <row r="272" spans="1:7" x14ac:dyDescent="0.3">
      <c r="A272" s="3">
        <v>42031</v>
      </c>
      <c r="B272" s="4">
        <v>46.23</v>
      </c>
      <c r="C272">
        <f t="shared" si="20"/>
        <v>1.0799999999999983</v>
      </c>
      <c r="D272" s="13">
        <f t="shared" si="21"/>
        <v>2.3920265780730861E-2</v>
      </c>
      <c r="E272" t="str">
        <f t="shared" si="22"/>
        <v/>
      </c>
      <c r="F272">
        <f t="shared" si="23"/>
        <v>2.3920265780730861E-2</v>
      </c>
      <c r="G272" s="4" t="str">
        <f t="shared" si="24"/>
        <v/>
      </c>
    </row>
    <row r="273" spans="1:7" x14ac:dyDescent="0.3">
      <c r="A273" s="3">
        <v>42032</v>
      </c>
      <c r="B273" s="4">
        <v>44.45</v>
      </c>
      <c r="C273">
        <f t="shared" si="20"/>
        <v>-1.779999999999994</v>
      </c>
      <c r="D273" s="13">
        <f t="shared" si="21"/>
        <v>-3.850313649145564E-2</v>
      </c>
      <c r="E273" t="str">
        <f t="shared" si="22"/>
        <v/>
      </c>
      <c r="F273">
        <f t="shared" si="23"/>
        <v>-3.850313649145564E-2</v>
      </c>
      <c r="G273" s="4" t="str">
        <f t="shared" si="24"/>
        <v/>
      </c>
    </row>
    <row r="274" spans="1:7" x14ac:dyDescent="0.3">
      <c r="A274" s="3">
        <v>42033</v>
      </c>
      <c r="B274" s="4">
        <v>44.53</v>
      </c>
      <c r="C274">
        <f t="shared" si="20"/>
        <v>7.9999999999998295E-2</v>
      </c>
      <c r="D274" s="13">
        <f t="shared" si="21"/>
        <v>1.7997750281214463E-3</v>
      </c>
      <c r="E274" t="str">
        <f t="shared" si="22"/>
        <v/>
      </c>
      <c r="F274">
        <f t="shared" si="23"/>
        <v>1.7997750281214463E-3</v>
      </c>
      <c r="G274" s="4" t="str">
        <f t="shared" si="24"/>
        <v/>
      </c>
    </row>
    <row r="275" spans="1:7" x14ac:dyDescent="0.3">
      <c r="A275" s="3">
        <v>42034</v>
      </c>
      <c r="B275" s="4">
        <v>48.24</v>
      </c>
      <c r="C275">
        <f t="shared" si="20"/>
        <v>3.7100000000000009</v>
      </c>
      <c r="D275" s="13">
        <f t="shared" si="21"/>
        <v>8.3314619357736375E-2</v>
      </c>
      <c r="E275" t="str">
        <f t="shared" si="22"/>
        <v/>
      </c>
      <c r="F275">
        <f t="shared" si="23"/>
        <v>8.3314619357736375E-2</v>
      </c>
      <c r="G275" s="4" t="str">
        <f t="shared" si="24"/>
        <v/>
      </c>
    </row>
    <row r="276" spans="1:7" x14ac:dyDescent="0.3">
      <c r="A276" s="3">
        <v>42037</v>
      </c>
      <c r="B276" s="4">
        <v>49.57</v>
      </c>
      <c r="C276">
        <f t="shared" si="20"/>
        <v>1.3299999999999983</v>
      </c>
      <c r="D276" s="13">
        <f t="shared" si="21"/>
        <v>2.7570480928689849E-2</v>
      </c>
      <c r="E276" t="str">
        <f t="shared" si="22"/>
        <v/>
      </c>
      <c r="F276">
        <f t="shared" si="23"/>
        <v>2.7570480928689849E-2</v>
      </c>
      <c r="G276" s="4" t="str">
        <f t="shared" si="24"/>
        <v/>
      </c>
    </row>
    <row r="277" spans="1:7" x14ac:dyDescent="0.3">
      <c r="A277" s="3">
        <v>42038</v>
      </c>
      <c r="B277" s="4">
        <v>53.05</v>
      </c>
      <c r="C277">
        <f t="shared" si="20"/>
        <v>3.4799999999999969</v>
      </c>
      <c r="D277" s="13">
        <f t="shared" si="21"/>
        <v>7.0203752269517791E-2</v>
      </c>
      <c r="E277" t="str">
        <f t="shared" si="22"/>
        <v/>
      </c>
      <c r="F277">
        <f t="shared" si="23"/>
        <v>7.0203752269517791E-2</v>
      </c>
      <c r="G277" s="4" t="str">
        <f t="shared" si="24"/>
        <v/>
      </c>
    </row>
    <row r="278" spans="1:7" x14ac:dyDescent="0.3">
      <c r="A278" s="3">
        <v>42039</v>
      </c>
      <c r="B278" s="4">
        <v>48.45</v>
      </c>
      <c r="C278">
        <f t="shared" si="20"/>
        <v>-4.5999999999999943</v>
      </c>
      <c r="D278" s="13">
        <f t="shared" si="21"/>
        <v>-8.6710650329877376E-2</v>
      </c>
      <c r="E278" t="str">
        <f t="shared" si="22"/>
        <v/>
      </c>
      <c r="F278" t="str">
        <f t="shared" si="23"/>
        <v/>
      </c>
      <c r="G278" s="4">
        <f t="shared" si="24"/>
        <v>-8.6710650329877376E-2</v>
      </c>
    </row>
    <row r="279" spans="1:7" x14ac:dyDescent="0.3">
      <c r="A279" s="3">
        <v>42040</v>
      </c>
      <c r="B279" s="4">
        <v>50.48</v>
      </c>
      <c r="C279">
        <f t="shared" si="20"/>
        <v>2.029999999999994</v>
      </c>
      <c r="D279" s="13">
        <f t="shared" si="21"/>
        <v>4.18988648090814E-2</v>
      </c>
      <c r="E279" t="str">
        <f t="shared" si="22"/>
        <v/>
      </c>
      <c r="F279">
        <f t="shared" si="23"/>
        <v>4.18988648090814E-2</v>
      </c>
      <c r="G279" s="4" t="str">
        <f t="shared" si="24"/>
        <v/>
      </c>
    </row>
    <row r="280" spans="1:7" x14ac:dyDescent="0.3">
      <c r="A280" s="3">
        <v>42041</v>
      </c>
      <c r="B280" s="4">
        <v>51.69</v>
      </c>
      <c r="C280">
        <f t="shared" si="20"/>
        <v>1.2100000000000009</v>
      </c>
      <c r="D280" s="13">
        <f t="shared" si="21"/>
        <v>2.3969889064976248E-2</v>
      </c>
      <c r="E280" t="str">
        <f t="shared" si="22"/>
        <v/>
      </c>
      <c r="F280" t="str">
        <f t="shared" si="23"/>
        <v/>
      </c>
      <c r="G280" s="4">
        <f t="shared" si="24"/>
        <v>2.3969889064976248E-2</v>
      </c>
    </row>
    <row r="281" spans="1:7" x14ac:dyDescent="0.3">
      <c r="A281" s="3">
        <v>42044</v>
      </c>
      <c r="B281" s="4">
        <v>52.86</v>
      </c>
      <c r="C281">
        <f t="shared" si="20"/>
        <v>1.1700000000000017</v>
      </c>
      <c r="D281" s="13">
        <f t="shared" si="21"/>
        <v>2.263493905977949E-2</v>
      </c>
      <c r="E281" t="str">
        <f t="shared" si="22"/>
        <v/>
      </c>
      <c r="F281" t="str">
        <f t="shared" si="23"/>
        <v/>
      </c>
      <c r="G281" s="4">
        <f t="shared" si="24"/>
        <v>2.263493905977949E-2</v>
      </c>
    </row>
    <row r="282" spans="1:7" x14ac:dyDescent="0.3">
      <c r="A282" s="3">
        <v>42045</v>
      </c>
      <c r="B282" s="4">
        <v>50.02</v>
      </c>
      <c r="C282">
        <f t="shared" si="20"/>
        <v>-2.8399999999999963</v>
      </c>
      <c r="D282" s="13">
        <f t="shared" si="21"/>
        <v>-5.3726825576995769E-2</v>
      </c>
      <c r="E282" t="str">
        <f t="shared" si="22"/>
        <v/>
      </c>
      <c r="F282" t="str">
        <f t="shared" si="23"/>
        <v/>
      </c>
      <c r="G282" s="4">
        <f t="shared" si="24"/>
        <v>-5.3726825576995769E-2</v>
      </c>
    </row>
    <row r="283" spans="1:7" x14ac:dyDescent="0.3">
      <c r="A283" s="3">
        <v>42046</v>
      </c>
      <c r="B283" s="4">
        <v>48.84</v>
      </c>
      <c r="C283">
        <f t="shared" si="20"/>
        <v>-1.1799999999999997</v>
      </c>
      <c r="D283" s="13">
        <f t="shared" si="21"/>
        <v>-2.3590563774490196E-2</v>
      </c>
      <c r="E283" t="str">
        <f t="shared" si="22"/>
        <v/>
      </c>
      <c r="F283" t="str">
        <f t="shared" si="23"/>
        <v/>
      </c>
      <c r="G283" s="4">
        <f t="shared" si="24"/>
        <v>-2.3590563774490196E-2</v>
      </c>
    </row>
    <row r="284" spans="1:7" x14ac:dyDescent="0.3">
      <c r="A284" s="3">
        <v>42047</v>
      </c>
      <c r="B284" s="4">
        <v>51.21</v>
      </c>
      <c r="C284">
        <f t="shared" si="20"/>
        <v>2.3699999999999974</v>
      </c>
      <c r="D284" s="13">
        <f t="shared" si="21"/>
        <v>4.8525798525798469E-2</v>
      </c>
      <c r="E284" t="str">
        <f t="shared" si="22"/>
        <v/>
      </c>
      <c r="F284">
        <f t="shared" si="23"/>
        <v>4.8525798525798469E-2</v>
      </c>
      <c r="G284" s="4" t="str">
        <f t="shared" si="24"/>
        <v/>
      </c>
    </row>
    <row r="285" spans="1:7" x14ac:dyDescent="0.3">
      <c r="A285" s="3">
        <v>42048</v>
      </c>
      <c r="B285" s="4">
        <v>52.78</v>
      </c>
      <c r="C285">
        <f t="shared" si="20"/>
        <v>1.5700000000000003</v>
      </c>
      <c r="D285" s="13">
        <f t="shared" si="21"/>
        <v>3.0658074594805709E-2</v>
      </c>
      <c r="E285" t="str">
        <f t="shared" si="22"/>
        <v/>
      </c>
      <c r="F285" t="str">
        <f t="shared" si="23"/>
        <v/>
      </c>
      <c r="G285" s="4">
        <f t="shared" si="24"/>
        <v>3.0658074594805709E-2</v>
      </c>
    </row>
    <row r="286" spans="1:7" x14ac:dyDescent="0.3">
      <c r="A286" s="3">
        <v>42052</v>
      </c>
      <c r="B286" s="4">
        <v>53.53</v>
      </c>
      <c r="C286">
        <f t="shared" si="20"/>
        <v>0.75</v>
      </c>
      <c r="D286" s="13">
        <f t="shared" si="21"/>
        <v>1.420992800303145E-2</v>
      </c>
      <c r="E286" t="str">
        <f t="shared" si="22"/>
        <v/>
      </c>
      <c r="F286" t="str">
        <f t="shared" si="23"/>
        <v/>
      </c>
      <c r="G286" s="4">
        <f t="shared" si="24"/>
        <v>1.420992800303145E-2</v>
      </c>
    </row>
    <row r="287" spans="1:7" x14ac:dyDescent="0.3">
      <c r="A287" s="3">
        <v>42053</v>
      </c>
      <c r="B287" s="4">
        <v>52.14</v>
      </c>
      <c r="C287">
        <f t="shared" si="20"/>
        <v>-1.3900000000000006</v>
      </c>
      <c r="D287" s="13">
        <f t="shared" si="21"/>
        <v>-2.5966747618158051E-2</v>
      </c>
      <c r="E287" t="str">
        <f t="shared" si="22"/>
        <v/>
      </c>
      <c r="F287" t="str">
        <f t="shared" si="23"/>
        <v/>
      </c>
      <c r="G287" s="4">
        <f t="shared" si="24"/>
        <v>-2.5966747618158051E-2</v>
      </c>
    </row>
    <row r="288" spans="1:7" x14ac:dyDescent="0.3">
      <c r="A288" s="3">
        <v>42054</v>
      </c>
      <c r="B288" s="4">
        <v>51.16</v>
      </c>
      <c r="C288">
        <f t="shared" si="20"/>
        <v>-0.98000000000000398</v>
      </c>
      <c r="D288" s="13">
        <f t="shared" si="21"/>
        <v>-1.8795550441120138E-2</v>
      </c>
      <c r="E288" t="str">
        <f t="shared" si="22"/>
        <v/>
      </c>
      <c r="F288" t="str">
        <f t="shared" si="23"/>
        <v/>
      </c>
      <c r="G288" s="4">
        <f t="shared" si="24"/>
        <v>-1.8795550441120138E-2</v>
      </c>
    </row>
    <row r="289" spans="1:7" x14ac:dyDescent="0.3">
      <c r="A289" s="3">
        <v>42055</v>
      </c>
      <c r="B289" s="4">
        <v>50.34</v>
      </c>
      <c r="C289">
        <f t="shared" si="20"/>
        <v>-0.81999999999999318</v>
      </c>
      <c r="D289" s="13">
        <f t="shared" si="21"/>
        <v>-1.6028146989835675E-2</v>
      </c>
      <c r="E289" t="str">
        <f t="shared" si="22"/>
        <v/>
      </c>
      <c r="F289" t="str">
        <f t="shared" si="23"/>
        <v/>
      </c>
      <c r="G289" s="4">
        <f t="shared" si="24"/>
        <v>-1.6028146989835675E-2</v>
      </c>
    </row>
    <row r="290" spans="1:7" x14ac:dyDescent="0.3">
      <c r="A290" s="3">
        <v>42058</v>
      </c>
      <c r="B290" s="4">
        <v>49.45</v>
      </c>
      <c r="C290">
        <f t="shared" si="20"/>
        <v>-0.89000000000000057</v>
      </c>
      <c r="D290" s="13">
        <f t="shared" si="21"/>
        <v>-1.7679777512912206E-2</v>
      </c>
      <c r="E290" t="str">
        <f t="shared" si="22"/>
        <v/>
      </c>
      <c r="F290" t="str">
        <f t="shared" si="23"/>
        <v/>
      </c>
      <c r="G290" s="4">
        <f t="shared" si="24"/>
        <v>-1.7679777512912206E-2</v>
      </c>
    </row>
    <row r="291" spans="1:7" x14ac:dyDescent="0.3">
      <c r="A291" s="3">
        <v>42059</v>
      </c>
      <c r="B291" s="4">
        <v>49.28</v>
      </c>
      <c r="C291">
        <f t="shared" si="20"/>
        <v>-0.17000000000000171</v>
      </c>
      <c r="D291" s="13">
        <f t="shared" si="21"/>
        <v>-3.4378159757330979E-3</v>
      </c>
      <c r="E291" t="str">
        <f t="shared" si="22"/>
        <v/>
      </c>
      <c r="F291">
        <f t="shared" si="23"/>
        <v>-3.4378159757330979E-3</v>
      </c>
      <c r="G291" s="4" t="str">
        <f t="shared" si="24"/>
        <v/>
      </c>
    </row>
    <row r="292" spans="1:7" x14ac:dyDescent="0.3">
      <c r="A292" s="3">
        <v>42060</v>
      </c>
      <c r="B292" s="4">
        <v>50.99</v>
      </c>
      <c r="C292">
        <f t="shared" si="20"/>
        <v>1.7100000000000009</v>
      </c>
      <c r="D292" s="13">
        <f t="shared" si="21"/>
        <v>3.4699675324675341E-2</v>
      </c>
      <c r="E292" t="str">
        <f t="shared" si="22"/>
        <v/>
      </c>
      <c r="F292">
        <f t="shared" si="23"/>
        <v>3.4699675324675341E-2</v>
      </c>
      <c r="G292" s="4" t="str">
        <f t="shared" si="24"/>
        <v/>
      </c>
    </row>
    <row r="293" spans="1:7" x14ac:dyDescent="0.3">
      <c r="A293" s="3">
        <v>42061</v>
      </c>
      <c r="B293" s="4">
        <v>48.17</v>
      </c>
      <c r="C293">
        <f t="shared" si="20"/>
        <v>-2.8200000000000003</v>
      </c>
      <c r="D293" s="13">
        <f t="shared" si="21"/>
        <v>-5.5304961757207297E-2</v>
      </c>
      <c r="E293" t="str">
        <f t="shared" si="22"/>
        <v/>
      </c>
      <c r="F293" t="str">
        <f t="shared" si="23"/>
        <v/>
      </c>
      <c r="G293" s="4">
        <f t="shared" si="24"/>
        <v>-5.5304961757207297E-2</v>
      </c>
    </row>
    <row r="294" spans="1:7" x14ac:dyDescent="0.3">
      <c r="A294" s="3">
        <v>42062</v>
      </c>
      <c r="B294" s="4">
        <v>49.76</v>
      </c>
      <c r="C294">
        <f t="shared" si="20"/>
        <v>1.5899999999999963</v>
      </c>
      <c r="D294" s="13">
        <f t="shared" si="21"/>
        <v>3.3008096325513728E-2</v>
      </c>
      <c r="E294" t="str">
        <f t="shared" si="22"/>
        <v/>
      </c>
      <c r="F294">
        <f t="shared" si="23"/>
        <v>3.3008096325513728E-2</v>
      </c>
      <c r="G294" s="4" t="str">
        <f t="shared" si="24"/>
        <v/>
      </c>
    </row>
    <row r="295" spans="1:7" x14ac:dyDescent="0.3">
      <c r="A295" s="3">
        <v>42065</v>
      </c>
      <c r="B295" s="4">
        <v>49.59</v>
      </c>
      <c r="C295">
        <f t="shared" si="20"/>
        <v>-0.1699999999999946</v>
      </c>
      <c r="D295" s="13">
        <f t="shared" si="21"/>
        <v>-3.4163987138262583E-3</v>
      </c>
      <c r="E295" t="str">
        <f t="shared" si="22"/>
        <v/>
      </c>
      <c r="F295">
        <f t="shared" si="23"/>
        <v>-3.4163987138262583E-3</v>
      </c>
      <c r="G295" s="4" t="str">
        <f t="shared" si="24"/>
        <v/>
      </c>
    </row>
    <row r="296" spans="1:7" x14ac:dyDescent="0.3">
      <c r="A296" s="3">
        <v>42066</v>
      </c>
      <c r="B296" s="4">
        <v>50.52</v>
      </c>
      <c r="C296">
        <f t="shared" si="20"/>
        <v>0.92999999999999972</v>
      </c>
      <c r="D296" s="13">
        <f t="shared" si="21"/>
        <v>1.8753781004234717E-2</v>
      </c>
      <c r="E296" t="str">
        <f t="shared" si="22"/>
        <v/>
      </c>
      <c r="F296">
        <f t="shared" si="23"/>
        <v>1.8753781004234717E-2</v>
      </c>
      <c r="G296" s="4" t="str">
        <f t="shared" si="24"/>
        <v/>
      </c>
    </row>
    <row r="297" spans="1:7" x14ac:dyDescent="0.3">
      <c r="A297" s="3">
        <v>42067</v>
      </c>
      <c r="B297" s="4">
        <v>51.53</v>
      </c>
      <c r="C297">
        <f t="shared" si="20"/>
        <v>1.009999999999998</v>
      </c>
      <c r="D297" s="13">
        <f t="shared" si="21"/>
        <v>1.9992082343626247E-2</v>
      </c>
      <c r="E297" t="str">
        <f t="shared" si="22"/>
        <v/>
      </c>
      <c r="F297" t="str">
        <f t="shared" si="23"/>
        <v/>
      </c>
      <c r="G297" s="4">
        <f t="shared" si="24"/>
        <v>1.9992082343626247E-2</v>
      </c>
    </row>
    <row r="298" spans="1:7" x14ac:dyDescent="0.3">
      <c r="A298" s="3">
        <v>42068</v>
      </c>
      <c r="B298" s="4">
        <v>50.76</v>
      </c>
      <c r="C298">
        <f t="shared" si="20"/>
        <v>-0.77000000000000313</v>
      </c>
      <c r="D298" s="13">
        <f t="shared" si="21"/>
        <v>-1.4942751795070893E-2</v>
      </c>
      <c r="E298" t="str">
        <f t="shared" si="22"/>
        <v/>
      </c>
      <c r="F298" t="str">
        <f t="shared" si="23"/>
        <v/>
      </c>
      <c r="G298" s="4">
        <f t="shared" si="24"/>
        <v>-1.4942751795070893E-2</v>
      </c>
    </row>
    <row r="299" spans="1:7" x14ac:dyDescent="0.3">
      <c r="A299" s="3">
        <v>42069</v>
      </c>
      <c r="B299" s="4">
        <v>49.61</v>
      </c>
      <c r="C299">
        <f t="shared" si="20"/>
        <v>-1.1499999999999986</v>
      </c>
      <c r="D299" s="13">
        <f t="shared" si="21"/>
        <v>-2.2655634357761991E-2</v>
      </c>
      <c r="E299" t="str">
        <f t="shared" si="22"/>
        <v/>
      </c>
      <c r="F299" t="str">
        <f t="shared" si="23"/>
        <v/>
      </c>
      <c r="G299" s="4">
        <f t="shared" si="24"/>
        <v>-2.2655634357761991E-2</v>
      </c>
    </row>
    <row r="300" spans="1:7" x14ac:dyDescent="0.3">
      <c r="A300" s="3">
        <v>42072</v>
      </c>
      <c r="B300" s="4">
        <v>50</v>
      </c>
      <c r="C300">
        <f t="shared" si="20"/>
        <v>0.39000000000000057</v>
      </c>
      <c r="D300" s="13">
        <f t="shared" si="21"/>
        <v>7.8613182826043244E-3</v>
      </c>
      <c r="E300" t="str">
        <f t="shared" si="22"/>
        <v/>
      </c>
      <c r="F300">
        <f t="shared" si="23"/>
        <v>7.8613182826043244E-3</v>
      </c>
      <c r="G300" s="4" t="str">
        <f t="shared" si="24"/>
        <v/>
      </c>
    </row>
    <row r="301" spans="1:7" x14ac:dyDescent="0.3">
      <c r="A301" s="3">
        <v>42073</v>
      </c>
      <c r="B301" s="4">
        <v>48.29</v>
      </c>
      <c r="C301">
        <f t="shared" si="20"/>
        <v>-1.7100000000000009</v>
      </c>
      <c r="D301" s="13">
        <f t="shared" si="21"/>
        <v>-3.4200000000000015E-2</v>
      </c>
      <c r="E301" t="str">
        <f t="shared" si="22"/>
        <v/>
      </c>
      <c r="F301" t="str">
        <f t="shared" si="23"/>
        <v/>
      </c>
      <c r="G301" s="4">
        <f t="shared" si="24"/>
        <v>-3.4200000000000015E-2</v>
      </c>
    </row>
    <row r="302" spans="1:7" x14ac:dyDescent="0.3">
      <c r="A302" s="3">
        <v>42074</v>
      </c>
      <c r="B302" s="4">
        <v>48.17</v>
      </c>
      <c r="C302">
        <f t="shared" si="20"/>
        <v>-0.11999999999999744</v>
      </c>
      <c r="D302" s="13">
        <f t="shared" si="21"/>
        <v>-2.4849865396561906E-3</v>
      </c>
      <c r="E302" t="str">
        <f t="shared" si="22"/>
        <v/>
      </c>
      <c r="F302">
        <f t="shared" si="23"/>
        <v>-2.4849865396561906E-3</v>
      </c>
      <c r="G302" s="4" t="str">
        <f t="shared" si="24"/>
        <v/>
      </c>
    </row>
    <row r="303" spans="1:7" x14ac:dyDescent="0.3">
      <c r="A303" s="3">
        <v>42075</v>
      </c>
      <c r="B303" s="4">
        <v>47.05</v>
      </c>
      <c r="C303">
        <f t="shared" si="20"/>
        <v>-1.1200000000000045</v>
      </c>
      <c r="D303" s="13">
        <f t="shared" si="21"/>
        <v>-2.3250986090928058E-2</v>
      </c>
      <c r="E303" t="str">
        <f t="shared" si="22"/>
        <v/>
      </c>
      <c r="F303">
        <f t="shared" si="23"/>
        <v>-2.3250986090928058E-2</v>
      </c>
      <c r="G303" s="4" t="str">
        <f t="shared" si="24"/>
        <v/>
      </c>
    </row>
    <row r="304" spans="1:7" x14ac:dyDescent="0.3">
      <c r="A304" s="3">
        <v>42076</v>
      </c>
      <c r="B304" s="4">
        <v>44.84</v>
      </c>
      <c r="C304">
        <f t="shared" si="20"/>
        <v>-2.2099999999999937</v>
      </c>
      <c r="D304" s="13">
        <f t="shared" si="21"/>
        <v>-4.6971307120084883E-2</v>
      </c>
      <c r="E304" t="str">
        <f t="shared" si="22"/>
        <v/>
      </c>
      <c r="F304">
        <f t="shared" si="23"/>
        <v>-4.6971307120084883E-2</v>
      </c>
      <c r="G304" s="4" t="str">
        <f t="shared" si="24"/>
        <v/>
      </c>
    </row>
    <row r="305" spans="1:7" x14ac:dyDescent="0.3">
      <c r="A305" s="3">
        <v>42079</v>
      </c>
      <c r="B305" s="4">
        <v>43.88</v>
      </c>
      <c r="C305">
        <f t="shared" si="20"/>
        <v>-0.96000000000000085</v>
      </c>
      <c r="D305" s="13">
        <f t="shared" si="21"/>
        <v>-2.1409455842997343E-2</v>
      </c>
      <c r="E305" t="str">
        <f t="shared" si="22"/>
        <v/>
      </c>
      <c r="F305">
        <f t="shared" si="23"/>
        <v>-2.1409455842997343E-2</v>
      </c>
      <c r="G305" s="4" t="str">
        <f t="shared" si="24"/>
        <v/>
      </c>
    </row>
    <row r="306" spans="1:7" x14ac:dyDescent="0.3">
      <c r="A306" s="3">
        <v>42080</v>
      </c>
      <c r="B306" s="4">
        <v>43.46</v>
      </c>
      <c r="C306">
        <f t="shared" si="20"/>
        <v>-0.42000000000000171</v>
      </c>
      <c r="D306" s="13">
        <f t="shared" si="21"/>
        <v>-9.5715587967183605E-3</v>
      </c>
      <c r="E306" t="str">
        <f t="shared" si="22"/>
        <v/>
      </c>
      <c r="F306">
        <f t="shared" si="23"/>
        <v>-9.5715587967183605E-3</v>
      </c>
      <c r="G306" s="4" t="str">
        <f t="shared" si="24"/>
        <v/>
      </c>
    </row>
    <row r="307" spans="1:7" x14ac:dyDescent="0.3">
      <c r="A307" s="3">
        <v>42081</v>
      </c>
      <c r="B307" s="4">
        <v>44.66</v>
      </c>
      <c r="C307">
        <f t="shared" si="20"/>
        <v>1.1999999999999957</v>
      </c>
      <c r="D307" s="13">
        <f t="shared" si="21"/>
        <v>2.7611596870685588E-2</v>
      </c>
      <c r="E307" t="str">
        <f t="shared" si="22"/>
        <v/>
      </c>
      <c r="F307">
        <f t="shared" si="23"/>
        <v>2.7611596870685588E-2</v>
      </c>
      <c r="G307" s="4" t="str">
        <f t="shared" si="24"/>
        <v/>
      </c>
    </row>
    <row r="308" spans="1:7" x14ac:dyDescent="0.3">
      <c r="A308" s="3">
        <v>42082</v>
      </c>
      <c r="B308" s="4">
        <v>43.96</v>
      </c>
      <c r="C308">
        <f t="shared" si="20"/>
        <v>-0.69999999999999574</v>
      </c>
      <c r="D308" s="13">
        <f t="shared" si="21"/>
        <v>-1.5673981191222475E-2</v>
      </c>
      <c r="E308" t="str">
        <f t="shared" si="22"/>
        <v/>
      </c>
      <c r="F308">
        <f t="shared" si="23"/>
        <v>-1.5673981191222475E-2</v>
      </c>
      <c r="G308" s="4" t="str">
        <f t="shared" si="24"/>
        <v/>
      </c>
    </row>
    <row r="309" spans="1:7" x14ac:dyDescent="0.3">
      <c r="A309" s="3">
        <v>42083</v>
      </c>
      <c r="B309" s="4">
        <v>45.72</v>
      </c>
      <c r="C309">
        <f t="shared" si="20"/>
        <v>1.759999999999998</v>
      </c>
      <c r="D309" s="13">
        <f t="shared" si="21"/>
        <v>4.0036396724294765E-2</v>
      </c>
      <c r="E309" t="str">
        <f t="shared" si="22"/>
        <v/>
      </c>
      <c r="F309">
        <f t="shared" si="23"/>
        <v>4.0036396724294765E-2</v>
      </c>
      <c r="G309" s="4" t="str">
        <f t="shared" si="24"/>
        <v/>
      </c>
    </row>
    <row r="310" spans="1:7" x14ac:dyDescent="0.3">
      <c r="A310" s="3">
        <v>42086</v>
      </c>
      <c r="B310" s="4">
        <v>47.45</v>
      </c>
      <c r="C310">
        <f t="shared" si="20"/>
        <v>1.730000000000004</v>
      </c>
      <c r="D310" s="13">
        <f t="shared" si="21"/>
        <v>3.783902012248478E-2</v>
      </c>
      <c r="E310" t="str">
        <f t="shared" si="22"/>
        <v/>
      </c>
      <c r="F310">
        <f t="shared" si="23"/>
        <v>3.783902012248478E-2</v>
      </c>
      <c r="G310" s="4" t="str">
        <f t="shared" si="24"/>
        <v/>
      </c>
    </row>
    <row r="311" spans="1:7" x14ac:dyDescent="0.3">
      <c r="A311" s="3">
        <v>42087</v>
      </c>
      <c r="B311" s="4">
        <v>47.51</v>
      </c>
      <c r="C311">
        <f t="shared" si="20"/>
        <v>5.9999999999995168E-2</v>
      </c>
      <c r="D311" s="13">
        <f t="shared" si="21"/>
        <v>1.2644889357217104E-3</v>
      </c>
      <c r="E311" t="str">
        <f t="shared" si="22"/>
        <v/>
      </c>
      <c r="F311">
        <f t="shared" si="23"/>
        <v>1.2644889357217104E-3</v>
      </c>
      <c r="G311" s="4" t="str">
        <f t="shared" si="24"/>
        <v/>
      </c>
    </row>
    <row r="312" spans="1:7" x14ac:dyDescent="0.3">
      <c r="A312" s="3">
        <v>42088</v>
      </c>
      <c r="B312" s="4">
        <v>49.21</v>
      </c>
      <c r="C312">
        <f t="shared" si="20"/>
        <v>1.7000000000000028</v>
      </c>
      <c r="D312" s="13">
        <f t="shared" si="21"/>
        <v>3.5781940644074993E-2</v>
      </c>
      <c r="E312" t="str">
        <f t="shared" si="22"/>
        <v/>
      </c>
      <c r="F312">
        <f t="shared" si="23"/>
        <v>3.5781940644074993E-2</v>
      </c>
      <c r="G312" s="4" t="str">
        <f t="shared" si="24"/>
        <v/>
      </c>
    </row>
    <row r="313" spans="1:7" x14ac:dyDescent="0.3">
      <c r="A313" s="3">
        <v>42089</v>
      </c>
      <c r="B313" s="4">
        <v>51.43</v>
      </c>
      <c r="C313">
        <f t="shared" si="20"/>
        <v>2.2199999999999989</v>
      </c>
      <c r="D313" s="13">
        <f t="shared" si="21"/>
        <v>4.5112781954887195E-2</v>
      </c>
      <c r="E313" t="str">
        <f t="shared" si="22"/>
        <v/>
      </c>
      <c r="F313">
        <f t="shared" si="23"/>
        <v>4.5112781954887195E-2</v>
      </c>
      <c r="G313" s="4" t="str">
        <f t="shared" si="24"/>
        <v/>
      </c>
    </row>
    <row r="314" spans="1:7" x14ac:dyDescent="0.3">
      <c r="A314" s="3">
        <v>42090</v>
      </c>
      <c r="B314" s="4">
        <v>48.87</v>
      </c>
      <c r="C314">
        <f t="shared" si="20"/>
        <v>-2.5600000000000023</v>
      </c>
      <c r="D314" s="13">
        <f t="shared" si="21"/>
        <v>-4.977639510013615E-2</v>
      </c>
      <c r="E314" t="str">
        <f t="shared" si="22"/>
        <v/>
      </c>
      <c r="F314" t="str">
        <f t="shared" si="23"/>
        <v/>
      </c>
      <c r="G314" s="4">
        <f t="shared" si="24"/>
        <v>-4.977639510013615E-2</v>
      </c>
    </row>
    <row r="315" spans="1:7" x14ac:dyDescent="0.3">
      <c r="A315" s="3">
        <v>42093</v>
      </c>
      <c r="B315" s="4">
        <v>48.68</v>
      </c>
      <c r="C315">
        <f t="shared" si="20"/>
        <v>-0.18999999999999773</v>
      </c>
      <c r="D315" s="13">
        <f t="shared" si="21"/>
        <v>-3.8878657663187588E-3</v>
      </c>
      <c r="E315" t="str">
        <f t="shared" si="22"/>
        <v/>
      </c>
      <c r="F315">
        <f t="shared" si="23"/>
        <v>-3.8878657663187588E-3</v>
      </c>
      <c r="G315" s="4" t="str">
        <f t="shared" si="24"/>
        <v/>
      </c>
    </row>
    <row r="316" spans="1:7" x14ac:dyDescent="0.3">
      <c r="A316" s="3">
        <v>42094</v>
      </c>
      <c r="B316" s="4">
        <v>47.6</v>
      </c>
      <c r="C316">
        <f t="shared" si="20"/>
        <v>-1.0799999999999983</v>
      </c>
      <c r="D316" s="13">
        <f t="shared" si="21"/>
        <v>-2.2185702547247294E-2</v>
      </c>
      <c r="E316" t="str">
        <f t="shared" si="22"/>
        <v/>
      </c>
      <c r="F316">
        <f t="shared" si="23"/>
        <v>-2.2185702547247294E-2</v>
      </c>
      <c r="G316" s="4" t="str">
        <f t="shared" si="24"/>
        <v/>
      </c>
    </row>
    <row r="317" spans="1:7" x14ac:dyDescent="0.3">
      <c r="A317" s="3">
        <v>42095</v>
      </c>
      <c r="B317" s="4">
        <v>50.09</v>
      </c>
      <c r="C317">
        <f t="shared" si="20"/>
        <v>2.490000000000002</v>
      </c>
      <c r="D317" s="13">
        <f t="shared" si="21"/>
        <v>5.2310924369747942E-2</v>
      </c>
      <c r="E317" t="str">
        <f t="shared" si="22"/>
        <v/>
      </c>
      <c r="F317">
        <f t="shared" si="23"/>
        <v>5.2310924369747942E-2</v>
      </c>
      <c r="G317" s="4" t="str">
        <f t="shared" si="24"/>
        <v/>
      </c>
    </row>
    <row r="318" spans="1:7" x14ac:dyDescent="0.3">
      <c r="A318" s="3">
        <v>42096</v>
      </c>
      <c r="B318" s="4">
        <v>49.14</v>
      </c>
      <c r="C318">
        <f t="shared" si="20"/>
        <v>-0.95000000000000284</v>
      </c>
      <c r="D318" s="13">
        <f t="shared" si="21"/>
        <v>-1.896586144939115E-2</v>
      </c>
      <c r="E318" t="str">
        <f t="shared" si="22"/>
        <v/>
      </c>
      <c r="F318" t="str">
        <f t="shared" si="23"/>
        <v/>
      </c>
      <c r="G318" s="4">
        <f t="shared" si="24"/>
        <v>-1.896586144939115E-2</v>
      </c>
    </row>
    <row r="319" spans="1:7" x14ac:dyDescent="0.3">
      <c r="A319" s="3">
        <v>42100</v>
      </c>
      <c r="B319" s="4">
        <v>52.14</v>
      </c>
      <c r="C319">
        <f t="shared" si="20"/>
        <v>3</v>
      </c>
      <c r="D319" s="13">
        <f t="shared" si="21"/>
        <v>6.1050061050061048E-2</v>
      </c>
      <c r="E319" t="str">
        <f t="shared" si="22"/>
        <v/>
      </c>
      <c r="F319">
        <f t="shared" si="23"/>
        <v>6.1050061050061048E-2</v>
      </c>
      <c r="G319" s="4" t="str">
        <f t="shared" si="24"/>
        <v/>
      </c>
    </row>
    <row r="320" spans="1:7" x14ac:dyDescent="0.3">
      <c r="A320" s="3">
        <v>42101</v>
      </c>
      <c r="B320" s="4">
        <v>53.98</v>
      </c>
      <c r="C320">
        <f t="shared" si="20"/>
        <v>1.8399999999999963</v>
      </c>
      <c r="D320" s="13">
        <f t="shared" si="21"/>
        <v>3.5289604909858004E-2</v>
      </c>
      <c r="E320" t="str">
        <f t="shared" si="22"/>
        <v/>
      </c>
      <c r="F320" t="str">
        <f t="shared" si="23"/>
        <v/>
      </c>
      <c r="G320" s="4">
        <f t="shared" si="24"/>
        <v>3.5289604909858004E-2</v>
      </c>
    </row>
    <row r="321" spans="1:7" x14ac:dyDescent="0.3">
      <c r="A321" s="3">
        <v>42102</v>
      </c>
      <c r="B321" s="4">
        <v>50.42</v>
      </c>
      <c r="C321">
        <f t="shared" si="20"/>
        <v>-3.5599999999999952</v>
      </c>
      <c r="D321" s="13">
        <f t="shared" si="21"/>
        <v>-6.5950351982215549E-2</v>
      </c>
      <c r="E321" t="str">
        <f t="shared" si="22"/>
        <v/>
      </c>
      <c r="F321" t="str">
        <f t="shared" si="23"/>
        <v/>
      </c>
      <c r="G321" s="4">
        <f t="shared" si="24"/>
        <v>-6.5950351982215549E-2</v>
      </c>
    </row>
    <row r="322" spans="1:7" x14ac:dyDescent="0.3">
      <c r="A322" s="3">
        <v>42103</v>
      </c>
      <c r="B322" s="4">
        <v>50.79</v>
      </c>
      <c r="C322">
        <f t="shared" si="20"/>
        <v>0.36999999999999744</v>
      </c>
      <c r="D322" s="13">
        <f t="shared" si="21"/>
        <v>7.3383577945259305E-3</v>
      </c>
      <c r="E322" t="str">
        <f t="shared" si="22"/>
        <v/>
      </c>
      <c r="F322" t="str">
        <f t="shared" si="23"/>
        <v/>
      </c>
      <c r="G322" s="4">
        <f t="shared" si="24"/>
        <v>7.3383577945259305E-3</v>
      </c>
    </row>
    <row r="323" spans="1:7" x14ac:dyDescent="0.3">
      <c r="A323" s="3">
        <v>42104</v>
      </c>
      <c r="B323" s="4">
        <v>51.64</v>
      </c>
      <c r="C323">
        <f t="shared" si="20"/>
        <v>0.85000000000000142</v>
      </c>
      <c r="D323" s="13">
        <f t="shared" si="21"/>
        <v>1.6735577869659408E-2</v>
      </c>
      <c r="E323" t="str">
        <f t="shared" si="22"/>
        <v/>
      </c>
      <c r="F323" t="str">
        <f t="shared" si="23"/>
        <v/>
      </c>
      <c r="G323" s="4">
        <f t="shared" si="24"/>
        <v>1.6735577869659408E-2</v>
      </c>
    </row>
    <row r="324" spans="1:7" x14ac:dyDescent="0.3">
      <c r="A324" s="3">
        <v>42107</v>
      </c>
      <c r="B324" s="4">
        <v>51.91</v>
      </c>
      <c r="C324">
        <f t="shared" si="20"/>
        <v>0.26999999999999602</v>
      </c>
      <c r="D324" s="13">
        <f t="shared" si="21"/>
        <v>5.2285050348566233E-3</v>
      </c>
      <c r="E324" t="str">
        <f t="shared" si="22"/>
        <v/>
      </c>
      <c r="F324" t="str">
        <f t="shared" si="23"/>
        <v/>
      </c>
      <c r="G324" s="4">
        <f t="shared" si="24"/>
        <v>5.2285050348566233E-3</v>
      </c>
    </row>
    <row r="325" spans="1:7" x14ac:dyDescent="0.3">
      <c r="A325" s="3">
        <v>42108</v>
      </c>
      <c r="B325" s="4">
        <v>53.29</v>
      </c>
      <c r="C325">
        <f t="shared" ref="C325:C388" si="25">B325-B324</f>
        <v>1.3800000000000026</v>
      </c>
      <c r="D325" s="13">
        <f t="shared" ref="D325:D388" si="26">C325/B324</f>
        <v>2.6584473126565259E-2</v>
      </c>
      <c r="E325" t="str">
        <f t="shared" ref="E325:E388" si="27">IF(B324&gt;$H$1,D325,"")</f>
        <v/>
      </c>
      <c r="F325" t="str">
        <f t="shared" ref="F325:F388" si="28">IF(B324&lt;$F$1,D325,"")</f>
        <v/>
      </c>
      <c r="G325" s="4">
        <f t="shared" ref="G325:G388" si="29">IF(AND(B324&gt;=$F$1,B324&lt;=$H$1),D325,"")</f>
        <v>2.6584473126565259E-2</v>
      </c>
    </row>
    <row r="326" spans="1:7" x14ac:dyDescent="0.3">
      <c r="A326" s="3">
        <v>42109</v>
      </c>
      <c r="B326" s="4">
        <v>56.39</v>
      </c>
      <c r="C326">
        <f t="shared" si="25"/>
        <v>3.1000000000000014</v>
      </c>
      <c r="D326" s="13">
        <f t="shared" si="26"/>
        <v>5.8172264965284319E-2</v>
      </c>
      <c r="E326" t="str">
        <f t="shared" si="27"/>
        <v/>
      </c>
      <c r="F326" t="str">
        <f t="shared" si="28"/>
        <v/>
      </c>
      <c r="G326" s="4">
        <f t="shared" si="29"/>
        <v>5.8172264965284319E-2</v>
      </c>
    </row>
    <row r="327" spans="1:7" x14ac:dyDescent="0.3">
      <c r="A327" s="3">
        <v>42110</v>
      </c>
      <c r="B327" s="4">
        <v>56.71</v>
      </c>
      <c r="C327">
        <f t="shared" si="25"/>
        <v>0.32000000000000028</v>
      </c>
      <c r="D327" s="13">
        <f t="shared" si="26"/>
        <v>5.6747650292605124E-3</v>
      </c>
      <c r="E327" t="str">
        <f t="shared" si="27"/>
        <v/>
      </c>
      <c r="F327" t="str">
        <f t="shared" si="28"/>
        <v/>
      </c>
      <c r="G327" s="4">
        <f t="shared" si="29"/>
        <v>5.6747650292605124E-3</v>
      </c>
    </row>
    <row r="328" spans="1:7" x14ac:dyDescent="0.3">
      <c r="A328" s="3">
        <v>42111</v>
      </c>
      <c r="B328" s="4">
        <v>55.74</v>
      </c>
      <c r="C328">
        <f t="shared" si="25"/>
        <v>-0.96999999999999886</v>
      </c>
      <c r="D328" s="13">
        <f t="shared" si="26"/>
        <v>-1.7104567095750287E-2</v>
      </c>
      <c r="E328" t="str">
        <f t="shared" si="27"/>
        <v/>
      </c>
      <c r="F328" t="str">
        <f t="shared" si="28"/>
        <v/>
      </c>
      <c r="G328" s="4">
        <f t="shared" si="29"/>
        <v>-1.7104567095750287E-2</v>
      </c>
    </row>
    <row r="329" spans="1:7" x14ac:dyDescent="0.3">
      <c r="A329" s="3">
        <v>42114</v>
      </c>
      <c r="B329" s="4">
        <v>56.38</v>
      </c>
      <c r="C329">
        <f t="shared" si="25"/>
        <v>0.64000000000000057</v>
      </c>
      <c r="D329" s="13">
        <f t="shared" si="26"/>
        <v>1.1481880157875862E-2</v>
      </c>
      <c r="E329" t="str">
        <f t="shared" si="27"/>
        <v/>
      </c>
      <c r="F329" t="str">
        <f t="shared" si="28"/>
        <v/>
      </c>
      <c r="G329" s="4">
        <f t="shared" si="29"/>
        <v>1.1481880157875862E-2</v>
      </c>
    </row>
    <row r="330" spans="1:7" x14ac:dyDescent="0.3">
      <c r="A330" s="3">
        <v>42115</v>
      </c>
      <c r="B330" s="4">
        <v>55.26</v>
      </c>
      <c r="C330">
        <f t="shared" si="25"/>
        <v>-1.1200000000000045</v>
      </c>
      <c r="D330" s="13">
        <f t="shared" si="26"/>
        <v>-1.9865200425682947E-2</v>
      </c>
      <c r="E330" t="str">
        <f t="shared" si="27"/>
        <v/>
      </c>
      <c r="F330" t="str">
        <f t="shared" si="28"/>
        <v/>
      </c>
      <c r="G330" s="4">
        <f t="shared" si="29"/>
        <v>-1.9865200425682947E-2</v>
      </c>
    </row>
    <row r="331" spans="1:7" x14ac:dyDescent="0.3">
      <c r="A331" s="3">
        <v>42116</v>
      </c>
      <c r="B331" s="4">
        <v>56.16</v>
      </c>
      <c r="C331">
        <f t="shared" si="25"/>
        <v>0.89999999999999858</v>
      </c>
      <c r="D331" s="13">
        <f t="shared" si="26"/>
        <v>1.6286644951140041E-2</v>
      </c>
      <c r="E331" t="str">
        <f t="shared" si="27"/>
        <v/>
      </c>
      <c r="F331" t="str">
        <f t="shared" si="28"/>
        <v/>
      </c>
      <c r="G331" s="4">
        <f t="shared" si="29"/>
        <v>1.6286644951140041E-2</v>
      </c>
    </row>
    <row r="332" spans="1:7" x14ac:dyDescent="0.3">
      <c r="A332" s="3">
        <v>42117</v>
      </c>
      <c r="B332" s="4">
        <v>57.74</v>
      </c>
      <c r="C332">
        <f t="shared" si="25"/>
        <v>1.5800000000000054</v>
      </c>
      <c r="D332" s="13">
        <f t="shared" si="26"/>
        <v>2.8133903133903231E-2</v>
      </c>
      <c r="E332" t="str">
        <f t="shared" si="27"/>
        <v/>
      </c>
      <c r="F332" t="str">
        <f t="shared" si="28"/>
        <v/>
      </c>
      <c r="G332" s="4">
        <f t="shared" si="29"/>
        <v>2.8133903133903231E-2</v>
      </c>
    </row>
    <row r="333" spans="1:7" x14ac:dyDescent="0.3">
      <c r="A333" s="3">
        <v>42118</v>
      </c>
      <c r="B333" s="4">
        <v>57.15</v>
      </c>
      <c r="C333">
        <f t="shared" si="25"/>
        <v>-0.59000000000000341</v>
      </c>
      <c r="D333" s="13">
        <f t="shared" si="26"/>
        <v>-1.0218219605126488E-2</v>
      </c>
      <c r="E333" t="str">
        <f t="shared" si="27"/>
        <v/>
      </c>
      <c r="F333" t="str">
        <f t="shared" si="28"/>
        <v/>
      </c>
      <c r="G333" s="4">
        <f t="shared" si="29"/>
        <v>-1.0218219605126488E-2</v>
      </c>
    </row>
    <row r="334" spans="1:7" x14ac:dyDescent="0.3">
      <c r="A334" s="3">
        <v>42121</v>
      </c>
      <c r="B334" s="4">
        <v>56.99</v>
      </c>
      <c r="C334">
        <f t="shared" si="25"/>
        <v>-0.15999999999999659</v>
      </c>
      <c r="D334" s="13">
        <f t="shared" si="26"/>
        <v>-2.7996500437444723E-3</v>
      </c>
      <c r="E334" t="str">
        <f t="shared" si="27"/>
        <v/>
      </c>
      <c r="F334" t="str">
        <f t="shared" si="28"/>
        <v/>
      </c>
      <c r="G334" s="4">
        <f t="shared" si="29"/>
        <v>-2.7996500437444723E-3</v>
      </c>
    </row>
    <row r="335" spans="1:7" x14ac:dyDescent="0.3">
      <c r="A335" s="3">
        <v>42122</v>
      </c>
      <c r="B335" s="4">
        <v>57.06</v>
      </c>
      <c r="C335">
        <f t="shared" si="25"/>
        <v>7.0000000000000284E-2</v>
      </c>
      <c r="D335" s="13">
        <f t="shared" si="26"/>
        <v>1.2282856641516104E-3</v>
      </c>
      <c r="E335" t="str">
        <f t="shared" si="27"/>
        <v/>
      </c>
      <c r="F335" t="str">
        <f t="shared" si="28"/>
        <v/>
      </c>
      <c r="G335" s="4">
        <f t="shared" si="29"/>
        <v>1.2282856641516104E-3</v>
      </c>
    </row>
    <row r="336" spans="1:7" x14ac:dyDescent="0.3">
      <c r="A336" s="3">
        <v>42123</v>
      </c>
      <c r="B336" s="4">
        <v>58.58</v>
      </c>
      <c r="C336">
        <f t="shared" si="25"/>
        <v>1.519999999999996</v>
      </c>
      <c r="D336" s="13">
        <f t="shared" si="26"/>
        <v>2.6638626007711112E-2</v>
      </c>
      <c r="E336" t="str">
        <f t="shared" si="27"/>
        <v/>
      </c>
      <c r="F336" t="str">
        <f t="shared" si="28"/>
        <v/>
      </c>
      <c r="G336" s="4">
        <f t="shared" si="29"/>
        <v>2.6638626007711112E-2</v>
      </c>
    </row>
    <row r="337" spans="1:7" x14ac:dyDescent="0.3">
      <c r="A337" s="3">
        <v>42124</v>
      </c>
      <c r="B337" s="4">
        <v>59.63</v>
      </c>
      <c r="C337">
        <f t="shared" si="25"/>
        <v>1.0500000000000043</v>
      </c>
      <c r="D337" s="13">
        <f t="shared" si="26"/>
        <v>1.7924206213724894E-2</v>
      </c>
      <c r="E337" t="str">
        <f t="shared" si="27"/>
        <v/>
      </c>
      <c r="F337" t="str">
        <f t="shared" si="28"/>
        <v/>
      </c>
      <c r="G337" s="4">
        <f t="shared" si="29"/>
        <v>1.7924206213724894E-2</v>
      </c>
    </row>
    <row r="338" spans="1:7" x14ac:dyDescent="0.3">
      <c r="A338" s="3">
        <v>42125</v>
      </c>
      <c r="B338" s="4">
        <v>59.15</v>
      </c>
      <c r="C338">
        <f t="shared" si="25"/>
        <v>-0.48000000000000398</v>
      </c>
      <c r="D338" s="13">
        <f t="shared" si="26"/>
        <v>-8.049639443233338E-3</v>
      </c>
      <c r="E338" t="str">
        <f t="shared" si="27"/>
        <v/>
      </c>
      <c r="F338" t="str">
        <f t="shared" si="28"/>
        <v/>
      </c>
      <c r="G338" s="4">
        <f t="shared" si="29"/>
        <v>-8.049639443233338E-3</v>
      </c>
    </row>
    <row r="339" spans="1:7" x14ac:dyDescent="0.3">
      <c r="A339" s="3">
        <v>42128</v>
      </c>
      <c r="B339" s="4">
        <v>58.93</v>
      </c>
      <c r="C339">
        <f t="shared" si="25"/>
        <v>-0.21999999999999886</v>
      </c>
      <c r="D339" s="13">
        <f t="shared" si="26"/>
        <v>-3.7193575655113924E-3</v>
      </c>
      <c r="E339" t="str">
        <f t="shared" si="27"/>
        <v/>
      </c>
      <c r="F339" t="str">
        <f t="shared" si="28"/>
        <v/>
      </c>
      <c r="G339" s="4">
        <f t="shared" si="29"/>
        <v>-3.7193575655113924E-3</v>
      </c>
    </row>
    <row r="340" spans="1:7" x14ac:dyDescent="0.3">
      <c r="A340" s="3">
        <v>42129</v>
      </c>
      <c r="B340" s="4">
        <v>60.4</v>
      </c>
      <c r="C340">
        <f t="shared" si="25"/>
        <v>1.4699999999999989</v>
      </c>
      <c r="D340" s="13">
        <f t="shared" si="26"/>
        <v>2.4944849821822483E-2</v>
      </c>
      <c r="E340" t="str">
        <f t="shared" si="27"/>
        <v/>
      </c>
      <c r="F340" t="str">
        <f t="shared" si="28"/>
        <v/>
      </c>
      <c r="G340" s="4">
        <f t="shared" si="29"/>
        <v>2.4944849821822483E-2</v>
      </c>
    </row>
    <row r="341" spans="1:7" x14ac:dyDescent="0.3">
      <c r="A341" s="3">
        <v>42130</v>
      </c>
      <c r="B341" s="4">
        <v>60.93</v>
      </c>
      <c r="C341">
        <f t="shared" si="25"/>
        <v>0.53000000000000114</v>
      </c>
      <c r="D341" s="13">
        <f t="shared" si="26"/>
        <v>8.7748344370861125E-3</v>
      </c>
      <c r="E341" t="str">
        <f t="shared" si="27"/>
        <v/>
      </c>
      <c r="F341" t="str">
        <f t="shared" si="28"/>
        <v/>
      </c>
      <c r="G341" s="4">
        <f t="shared" si="29"/>
        <v>8.7748344370861125E-3</v>
      </c>
    </row>
    <row r="342" spans="1:7" x14ac:dyDescent="0.3">
      <c r="A342" s="3">
        <v>42131</v>
      </c>
      <c r="B342" s="4">
        <v>58.94</v>
      </c>
      <c r="C342">
        <f t="shared" si="25"/>
        <v>-1.990000000000002</v>
      </c>
      <c r="D342" s="13">
        <f t="shared" si="26"/>
        <v>-3.2660430001641261E-2</v>
      </c>
      <c r="E342" t="str">
        <f t="shared" si="27"/>
        <v/>
      </c>
      <c r="F342" t="str">
        <f t="shared" si="28"/>
        <v/>
      </c>
      <c r="G342" s="4">
        <f t="shared" si="29"/>
        <v>-3.2660430001641261E-2</v>
      </c>
    </row>
    <row r="343" spans="1:7" x14ac:dyDescent="0.3">
      <c r="A343" s="3">
        <v>42132</v>
      </c>
      <c r="B343" s="4">
        <v>59.39</v>
      </c>
      <c r="C343">
        <f t="shared" si="25"/>
        <v>0.45000000000000284</v>
      </c>
      <c r="D343" s="13">
        <f t="shared" si="26"/>
        <v>7.6348829317950942E-3</v>
      </c>
      <c r="E343" t="str">
        <f t="shared" si="27"/>
        <v/>
      </c>
      <c r="F343" t="str">
        <f t="shared" si="28"/>
        <v/>
      </c>
      <c r="G343" s="4">
        <f t="shared" si="29"/>
        <v>7.6348829317950942E-3</v>
      </c>
    </row>
    <row r="344" spans="1:7" x14ac:dyDescent="0.3">
      <c r="A344" s="3">
        <v>42135</v>
      </c>
      <c r="B344" s="4">
        <v>59.25</v>
      </c>
      <c r="C344">
        <f t="shared" si="25"/>
        <v>-0.14000000000000057</v>
      </c>
      <c r="D344" s="13">
        <f t="shared" si="26"/>
        <v>-2.3572992086209896E-3</v>
      </c>
      <c r="E344" t="str">
        <f t="shared" si="27"/>
        <v/>
      </c>
      <c r="F344" t="str">
        <f t="shared" si="28"/>
        <v/>
      </c>
      <c r="G344" s="4">
        <f t="shared" si="29"/>
        <v>-2.3572992086209896E-3</v>
      </c>
    </row>
    <row r="345" spans="1:7" x14ac:dyDescent="0.3">
      <c r="A345" s="3">
        <v>42136</v>
      </c>
      <c r="B345" s="4">
        <v>60.75</v>
      </c>
      <c r="C345">
        <f t="shared" si="25"/>
        <v>1.5</v>
      </c>
      <c r="D345" s="13">
        <f t="shared" si="26"/>
        <v>2.5316455696202531E-2</v>
      </c>
      <c r="E345" t="str">
        <f t="shared" si="27"/>
        <v/>
      </c>
      <c r="F345" t="str">
        <f t="shared" si="28"/>
        <v/>
      </c>
      <c r="G345" s="4">
        <f t="shared" si="29"/>
        <v>2.5316455696202531E-2</v>
      </c>
    </row>
    <row r="346" spans="1:7" x14ac:dyDescent="0.3">
      <c r="A346" s="3">
        <v>42137</v>
      </c>
      <c r="B346" s="4">
        <v>60.5</v>
      </c>
      <c r="C346">
        <f t="shared" si="25"/>
        <v>-0.25</v>
      </c>
      <c r="D346" s="13">
        <f t="shared" si="26"/>
        <v>-4.11522633744856E-3</v>
      </c>
      <c r="E346" t="str">
        <f t="shared" si="27"/>
        <v/>
      </c>
      <c r="F346" t="str">
        <f t="shared" si="28"/>
        <v/>
      </c>
      <c r="G346" s="4">
        <f t="shared" si="29"/>
        <v>-4.11522633744856E-3</v>
      </c>
    </row>
    <row r="347" spans="1:7" x14ac:dyDescent="0.3">
      <c r="A347" s="3">
        <v>42138</v>
      </c>
      <c r="B347" s="4">
        <v>59.88</v>
      </c>
      <c r="C347">
        <f t="shared" si="25"/>
        <v>-0.61999999999999744</v>
      </c>
      <c r="D347" s="13">
        <f t="shared" si="26"/>
        <v>-1.0247933884297478E-2</v>
      </c>
      <c r="E347" t="str">
        <f t="shared" si="27"/>
        <v/>
      </c>
      <c r="F347" t="str">
        <f t="shared" si="28"/>
        <v/>
      </c>
      <c r="G347" s="4">
        <f t="shared" si="29"/>
        <v>-1.0247933884297478E-2</v>
      </c>
    </row>
    <row r="348" spans="1:7" x14ac:dyDescent="0.3">
      <c r="A348" s="3">
        <v>42139</v>
      </c>
      <c r="B348" s="4">
        <v>59.69</v>
      </c>
      <c r="C348">
        <f t="shared" si="25"/>
        <v>-0.19000000000000483</v>
      </c>
      <c r="D348" s="13">
        <f t="shared" si="26"/>
        <v>-3.1730126920508487E-3</v>
      </c>
      <c r="E348" t="str">
        <f t="shared" si="27"/>
        <v/>
      </c>
      <c r="F348" t="str">
        <f t="shared" si="28"/>
        <v/>
      </c>
      <c r="G348" s="4">
        <f t="shared" si="29"/>
        <v>-3.1730126920508487E-3</v>
      </c>
    </row>
    <row r="349" spans="1:7" x14ac:dyDescent="0.3">
      <c r="A349" s="3">
        <v>42142</v>
      </c>
      <c r="B349" s="4">
        <v>59.43</v>
      </c>
      <c r="C349">
        <f t="shared" si="25"/>
        <v>-0.25999999999999801</v>
      </c>
      <c r="D349" s="13">
        <f t="shared" si="26"/>
        <v>-4.355838498911007E-3</v>
      </c>
      <c r="E349" t="str">
        <f t="shared" si="27"/>
        <v/>
      </c>
      <c r="F349" t="str">
        <f t="shared" si="28"/>
        <v/>
      </c>
      <c r="G349" s="4">
        <f t="shared" si="29"/>
        <v>-4.355838498911007E-3</v>
      </c>
    </row>
    <row r="350" spans="1:7" x14ac:dyDescent="0.3">
      <c r="A350" s="3">
        <v>42143</v>
      </c>
      <c r="B350" s="4">
        <v>57.26</v>
      </c>
      <c r="C350">
        <f t="shared" si="25"/>
        <v>-2.1700000000000017</v>
      </c>
      <c r="D350" s="13">
        <f t="shared" si="26"/>
        <v>-3.6513545347467639E-2</v>
      </c>
      <c r="E350" t="str">
        <f t="shared" si="27"/>
        <v/>
      </c>
      <c r="F350" t="str">
        <f t="shared" si="28"/>
        <v/>
      </c>
      <c r="G350" s="4">
        <f t="shared" si="29"/>
        <v>-3.6513545347467639E-2</v>
      </c>
    </row>
    <row r="351" spans="1:7" x14ac:dyDescent="0.3">
      <c r="A351" s="3">
        <v>42144</v>
      </c>
      <c r="B351" s="4">
        <v>58.98</v>
      </c>
      <c r="C351">
        <f t="shared" si="25"/>
        <v>1.7199999999999989</v>
      </c>
      <c r="D351" s="13">
        <f t="shared" si="26"/>
        <v>3.0038421236465229E-2</v>
      </c>
      <c r="E351" t="str">
        <f t="shared" si="27"/>
        <v/>
      </c>
      <c r="F351" t="str">
        <f t="shared" si="28"/>
        <v/>
      </c>
      <c r="G351" s="4">
        <f t="shared" si="29"/>
        <v>3.0038421236465229E-2</v>
      </c>
    </row>
    <row r="352" spans="1:7" x14ac:dyDescent="0.3">
      <c r="A352" s="3">
        <v>42145</v>
      </c>
      <c r="B352" s="4">
        <v>60.72</v>
      </c>
      <c r="C352">
        <f t="shared" si="25"/>
        <v>1.740000000000002</v>
      </c>
      <c r="D352" s="13">
        <f t="shared" si="26"/>
        <v>2.9501525940996982E-2</v>
      </c>
      <c r="E352" t="str">
        <f t="shared" si="27"/>
        <v/>
      </c>
      <c r="F352" t="str">
        <f t="shared" si="28"/>
        <v/>
      </c>
      <c r="G352" s="4">
        <f t="shared" si="29"/>
        <v>2.9501525940996982E-2</v>
      </c>
    </row>
    <row r="353" spans="1:7" x14ac:dyDescent="0.3">
      <c r="A353" s="3">
        <v>42146</v>
      </c>
      <c r="B353" s="4">
        <v>59.72</v>
      </c>
      <c r="C353">
        <f t="shared" si="25"/>
        <v>-1</v>
      </c>
      <c r="D353" s="13">
        <f t="shared" si="26"/>
        <v>-1.6469038208168644E-2</v>
      </c>
      <c r="E353" t="str">
        <f t="shared" si="27"/>
        <v/>
      </c>
      <c r="F353" t="str">
        <f t="shared" si="28"/>
        <v/>
      </c>
      <c r="G353" s="4">
        <f t="shared" si="29"/>
        <v>-1.6469038208168644E-2</v>
      </c>
    </row>
    <row r="354" spans="1:7" x14ac:dyDescent="0.3">
      <c r="A354" s="3">
        <v>42150</v>
      </c>
      <c r="B354" s="4">
        <v>58.03</v>
      </c>
      <c r="C354">
        <f t="shared" si="25"/>
        <v>-1.6899999999999977</v>
      </c>
      <c r="D354" s="13">
        <f t="shared" si="26"/>
        <v>-2.8298727394507665E-2</v>
      </c>
      <c r="E354" t="str">
        <f t="shared" si="27"/>
        <v/>
      </c>
      <c r="F354" t="str">
        <f t="shared" si="28"/>
        <v/>
      </c>
      <c r="G354" s="4">
        <f t="shared" si="29"/>
        <v>-2.8298727394507665E-2</v>
      </c>
    </row>
    <row r="355" spans="1:7" x14ac:dyDescent="0.3">
      <c r="A355" s="3">
        <v>42151</v>
      </c>
      <c r="B355" s="4">
        <v>57.51</v>
      </c>
      <c r="C355">
        <f t="shared" si="25"/>
        <v>-0.52000000000000313</v>
      </c>
      <c r="D355" s="13">
        <f t="shared" si="26"/>
        <v>-8.9608823022575071E-3</v>
      </c>
      <c r="E355" t="str">
        <f t="shared" si="27"/>
        <v/>
      </c>
      <c r="F355" t="str">
        <f t="shared" si="28"/>
        <v/>
      </c>
      <c r="G355" s="4">
        <f t="shared" si="29"/>
        <v>-8.9608823022575071E-3</v>
      </c>
    </row>
    <row r="356" spans="1:7" x14ac:dyDescent="0.3">
      <c r="A356" s="3">
        <v>42152</v>
      </c>
      <c r="B356" s="4">
        <v>57.68</v>
      </c>
      <c r="C356">
        <f t="shared" si="25"/>
        <v>0.17000000000000171</v>
      </c>
      <c r="D356" s="13">
        <f t="shared" si="26"/>
        <v>2.9560076508433615E-3</v>
      </c>
      <c r="E356" t="str">
        <f t="shared" si="27"/>
        <v/>
      </c>
      <c r="F356" t="str">
        <f t="shared" si="28"/>
        <v/>
      </c>
      <c r="G356" s="4">
        <f t="shared" si="29"/>
        <v>2.9560076508433615E-3</v>
      </c>
    </row>
    <row r="357" spans="1:7" x14ac:dyDescent="0.3">
      <c r="A357" s="3">
        <v>42153</v>
      </c>
      <c r="B357" s="4">
        <v>60.3</v>
      </c>
      <c r="C357">
        <f t="shared" si="25"/>
        <v>2.6199999999999974</v>
      </c>
      <c r="D357" s="13">
        <f t="shared" si="26"/>
        <v>4.5423023578363343E-2</v>
      </c>
      <c r="E357" t="str">
        <f t="shared" si="27"/>
        <v/>
      </c>
      <c r="F357" t="str">
        <f t="shared" si="28"/>
        <v/>
      </c>
      <c r="G357" s="4">
        <f t="shared" si="29"/>
        <v>4.5423023578363343E-2</v>
      </c>
    </row>
    <row r="358" spans="1:7" x14ac:dyDescent="0.3">
      <c r="A358" s="3">
        <v>42156</v>
      </c>
      <c r="B358" s="4">
        <v>60.2</v>
      </c>
      <c r="C358">
        <f t="shared" si="25"/>
        <v>-9.9999999999994316E-2</v>
      </c>
      <c r="D358" s="13">
        <f t="shared" si="26"/>
        <v>-1.6583747927030566E-3</v>
      </c>
      <c r="E358" t="str">
        <f t="shared" si="27"/>
        <v/>
      </c>
      <c r="F358" t="str">
        <f t="shared" si="28"/>
        <v/>
      </c>
      <c r="G358" s="4">
        <f t="shared" si="29"/>
        <v>-1.6583747927030566E-3</v>
      </c>
    </row>
    <row r="359" spans="1:7" x14ac:dyDescent="0.3">
      <c r="A359" s="3">
        <v>42157</v>
      </c>
      <c r="B359" s="4">
        <v>61.26</v>
      </c>
      <c r="C359">
        <f t="shared" si="25"/>
        <v>1.0599999999999952</v>
      </c>
      <c r="D359" s="13">
        <f t="shared" si="26"/>
        <v>1.7607973421926829E-2</v>
      </c>
      <c r="E359" t="str">
        <f t="shared" si="27"/>
        <v/>
      </c>
      <c r="F359" t="str">
        <f t="shared" si="28"/>
        <v/>
      </c>
      <c r="G359" s="4">
        <f t="shared" si="29"/>
        <v>1.7607973421926829E-2</v>
      </c>
    </row>
    <row r="360" spans="1:7" x14ac:dyDescent="0.3">
      <c r="A360" s="3">
        <v>42158</v>
      </c>
      <c r="B360" s="4">
        <v>59.64</v>
      </c>
      <c r="C360">
        <f t="shared" si="25"/>
        <v>-1.6199999999999974</v>
      </c>
      <c r="D360" s="13">
        <f t="shared" si="26"/>
        <v>-2.6444662095984287E-2</v>
      </c>
      <c r="E360" t="str">
        <f t="shared" si="27"/>
        <v/>
      </c>
      <c r="F360" t="str">
        <f t="shared" si="28"/>
        <v/>
      </c>
      <c r="G360" s="4">
        <f t="shared" si="29"/>
        <v>-2.6444662095984287E-2</v>
      </c>
    </row>
    <row r="361" spans="1:7" x14ac:dyDescent="0.3">
      <c r="A361" s="3">
        <v>42159</v>
      </c>
      <c r="B361" s="4">
        <v>58</v>
      </c>
      <c r="C361">
        <f t="shared" si="25"/>
        <v>-1.6400000000000006</v>
      </c>
      <c r="D361" s="13">
        <f t="shared" si="26"/>
        <v>-2.7498323272971168E-2</v>
      </c>
      <c r="E361" t="str">
        <f t="shared" si="27"/>
        <v/>
      </c>
      <c r="F361" t="str">
        <f t="shared" si="28"/>
        <v/>
      </c>
      <c r="G361" s="4">
        <f t="shared" si="29"/>
        <v>-2.7498323272971168E-2</v>
      </c>
    </row>
    <row r="362" spans="1:7" x14ac:dyDescent="0.3">
      <c r="A362" s="3">
        <v>42160</v>
      </c>
      <c r="B362" s="4">
        <v>59.13</v>
      </c>
      <c r="C362">
        <f t="shared" si="25"/>
        <v>1.1300000000000026</v>
      </c>
      <c r="D362" s="13">
        <f t="shared" si="26"/>
        <v>1.94827586206897E-2</v>
      </c>
      <c r="E362" t="str">
        <f t="shared" si="27"/>
        <v/>
      </c>
      <c r="F362" t="str">
        <f t="shared" si="28"/>
        <v/>
      </c>
      <c r="G362" s="4">
        <f t="shared" si="29"/>
        <v>1.94827586206897E-2</v>
      </c>
    </row>
    <row r="363" spans="1:7" x14ac:dyDescent="0.3">
      <c r="A363" s="3">
        <v>42163</v>
      </c>
      <c r="B363" s="4">
        <v>58.14</v>
      </c>
      <c r="C363">
        <f t="shared" si="25"/>
        <v>-0.99000000000000199</v>
      </c>
      <c r="D363" s="13">
        <f t="shared" si="26"/>
        <v>-1.6742770167427735E-2</v>
      </c>
      <c r="E363" t="str">
        <f t="shared" si="27"/>
        <v/>
      </c>
      <c r="F363" t="str">
        <f t="shared" si="28"/>
        <v/>
      </c>
      <c r="G363" s="4">
        <f t="shared" si="29"/>
        <v>-1.6742770167427735E-2</v>
      </c>
    </row>
    <row r="364" spans="1:7" x14ac:dyDescent="0.3">
      <c r="A364" s="3">
        <v>42164</v>
      </c>
      <c r="B364" s="4">
        <v>60.14</v>
      </c>
      <c r="C364">
        <f t="shared" si="25"/>
        <v>2</v>
      </c>
      <c r="D364" s="13">
        <f t="shared" si="26"/>
        <v>3.4399724802201583E-2</v>
      </c>
      <c r="E364" t="str">
        <f t="shared" si="27"/>
        <v/>
      </c>
      <c r="F364" t="str">
        <f t="shared" si="28"/>
        <v/>
      </c>
      <c r="G364" s="4">
        <f t="shared" si="29"/>
        <v>3.4399724802201583E-2</v>
      </c>
    </row>
    <row r="365" spans="1:7" x14ac:dyDescent="0.3">
      <c r="A365" s="3">
        <v>42165</v>
      </c>
      <c r="B365" s="4">
        <v>61.43</v>
      </c>
      <c r="C365">
        <f t="shared" si="25"/>
        <v>1.2899999999999991</v>
      </c>
      <c r="D365" s="13">
        <f t="shared" si="26"/>
        <v>2.1449950116395063E-2</v>
      </c>
      <c r="E365" t="str">
        <f t="shared" si="27"/>
        <v/>
      </c>
      <c r="F365" t="str">
        <f t="shared" si="28"/>
        <v/>
      </c>
      <c r="G365" s="4">
        <f t="shared" si="29"/>
        <v>2.1449950116395063E-2</v>
      </c>
    </row>
    <row r="366" spans="1:7" x14ac:dyDescent="0.3">
      <c r="A366" s="3">
        <v>42166</v>
      </c>
      <c r="B366" s="4">
        <v>60.77</v>
      </c>
      <c r="C366">
        <f t="shared" si="25"/>
        <v>-0.65999999999999659</v>
      </c>
      <c r="D366" s="13">
        <f t="shared" si="26"/>
        <v>-1.0743936187530468E-2</v>
      </c>
      <c r="E366" t="str">
        <f t="shared" si="27"/>
        <v/>
      </c>
      <c r="F366" t="str">
        <f t="shared" si="28"/>
        <v/>
      </c>
      <c r="G366" s="4">
        <f t="shared" si="29"/>
        <v>-1.0743936187530468E-2</v>
      </c>
    </row>
    <row r="367" spans="1:7" x14ac:dyDescent="0.3">
      <c r="A367" s="3">
        <v>42167</v>
      </c>
      <c r="B367" s="4">
        <v>59.96</v>
      </c>
      <c r="C367">
        <f t="shared" si="25"/>
        <v>-0.81000000000000227</v>
      </c>
      <c r="D367" s="13">
        <f t="shared" si="26"/>
        <v>-1.3328945203225312E-2</v>
      </c>
      <c r="E367" t="str">
        <f t="shared" si="27"/>
        <v/>
      </c>
      <c r="F367" t="str">
        <f t="shared" si="28"/>
        <v/>
      </c>
      <c r="G367" s="4">
        <f t="shared" si="29"/>
        <v>-1.3328945203225312E-2</v>
      </c>
    </row>
    <row r="368" spans="1:7" x14ac:dyDescent="0.3">
      <c r="A368" s="3">
        <v>42170</v>
      </c>
      <c r="B368" s="4">
        <v>59.52</v>
      </c>
      <c r="C368">
        <f t="shared" si="25"/>
        <v>-0.43999999999999773</v>
      </c>
      <c r="D368" s="13">
        <f t="shared" si="26"/>
        <v>-7.3382254836557321E-3</v>
      </c>
      <c r="E368" t="str">
        <f t="shared" si="27"/>
        <v/>
      </c>
      <c r="F368" t="str">
        <f t="shared" si="28"/>
        <v/>
      </c>
      <c r="G368" s="4">
        <f t="shared" si="29"/>
        <v>-7.3382254836557321E-3</v>
      </c>
    </row>
    <row r="369" spans="1:7" x14ac:dyDescent="0.3">
      <c r="A369" s="3">
        <v>42171</v>
      </c>
      <c r="B369" s="4">
        <v>59.97</v>
      </c>
      <c r="C369">
        <f t="shared" si="25"/>
        <v>0.44999999999999574</v>
      </c>
      <c r="D369" s="13">
        <f t="shared" si="26"/>
        <v>7.5604838709676702E-3</v>
      </c>
      <c r="E369" t="str">
        <f t="shared" si="27"/>
        <v/>
      </c>
      <c r="F369" t="str">
        <f t="shared" si="28"/>
        <v/>
      </c>
      <c r="G369" s="4">
        <f t="shared" si="29"/>
        <v>7.5604838709676702E-3</v>
      </c>
    </row>
    <row r="370" spans="1:7" x14ac:dyDescent="0.3">
      <c r="A370" s="3">
        <v>42172</v>
      </c>
      <c r="B370" s="4">
        <v>59.92</v>
      </c>
      <c r="C370">
        <f t="shared" si="25"/>
        <v>-4.9999999999997158E-2</v>
      </c>
      <c r="D370" s="13">
        <f t="shared" si="26"/>
        <v>-8.3375020843750474E-4</v>
      </c>
      <c r="E370" t="str">
        <f t="shared" si="27"/>
        <v/>
      </c>
      <c r="F370" t="str">
        <f t="shared" si="28"/>
        <v/>
      </c>
      <c r="G370" s="4">
        <f t="shared" si="29"/>
        <v>-8.3375020843750474E-4</v>
      </c>
    </row>
    <row r="371" spans="1:7" x14ac:dyDescent="0.3">
      <c r="A371" s="3">
        <v>42173</v>
      </c>
      <c r="B371" s="4">
        <v>60.45</v>
      </c>
      <c r="C371">
        <f t="shared" si="25"/>
        <v>0.53000000000000114</v>
      </c>
      <c r="D371" s="13">
        <f t="shared" si="26"/>
        <v>8.8451268357810607E-3</v>
      </c>
      <c r="E371" t="str">
        <f t="shared" si="27"/>
        <v/>
      </c>
      <c r="F371" t="str">
        <f t="shared" si="28"/>
        <v/>
      </c>
      <c r="G371" s="4">
        <f t="shared" si="29"/>
        <v>8.8451268357810607E-3</v>
      </c>
    </row>
    <row r="372" spans="1:7" x14ac:dyDescent="0.3">
      <c r="A372" s="3">
        <v>42174</v>
      </c>
      <c r="B372" s="4">
        <v>59.61</v>
      </c>
      <c r="C372">
        <f t="shared" si="25"/>
        <v>-0.84000000000000341</v>
      </c>
      <c r="D372" s="13">
        <f t="shared" si="26"/>
        <v>-1.3895781637717177E-2</v>
      </c>
      <c r="E372" t="str">
        <f t="shared" si="27"/>
        <v/>
      </c>
      <c r="F372" t="str">
        <f t="shared" si="28"/>
        <v/>
      </c>
      <c r="G372" s="4">
        <f t="shared" si="29"/>
        <v>-1.3895781637717177E-2</v>
      </c>
    </row>
    <row r="373" spans="1:7" x14ac:dyDescent="0.3">
      <c r="A373" s="3">
        <v>42177</v>
      </c>
      <c r="B373" s="4">
        <v>59.68</v>
      </c>
      <c r="C373">
        <f t="shared" si="25"/>
        <v>7.0000000000000284E-2</v>
      </c>
      <c r="D373" s="13">
        <f t="shared" si="26"/>
        <v>1.174299614158703E-3</v>
      </c>
      <c r="E373" t="str">
        <f t="shared" si="27"/>
        <v/>
      </c>
      <c r="F373" t="str">
        <f t="shared" si="28"/>
        <v/>
      </c>
      <c r="G373" s="4">
        <f t="shared" si="29"/>
        <v>1.174299614158703E-3</v>
      </c>
    </row>
    <row r="374" spans="1:7" x14ac:dyDescent="0.3">
      <c r="A374" s="3">
        <v>42178</v>
      </c>
      <c r="B374" s="4">
        <v>61.01</v>
      </c>
      <c r="C374">
        <f t="shared" si="25"/>
        <v>1.3299999999999983</v>
      </c>
      <c r="D374" s="13">
        <f t="shared" si="26"/>
        <v>2.2285522788203727E-2</v>
      </c>
      <c r="E374" t="str">
        <f t="shared" si="27"/>
        <v/>
      </c>
      <c r="F374" t="str">
        <f t="shared" si="28"/>
        <v/>
      </c>
      <c r="G374" s="4">
        <f t="shared" si="29"/>
        <v>2.2285522788203727E-2</v>
      </c>
    </row>
    <row r="375" spans="1:7" x14ac:dyDescent="0.3">
      <c r="A375" s="3">
        <v>42179</v>
      </c>
      <c r="B375" s="4">
        <v>60.27</v>
      </c>
      <c r="C375">
        <f t="shared" si="25"/>
        <v>-0.73999999999999488</v>
      </c>
      <c r="D375" s="13">
        <f t="shared" si="26"/>
        <v>-1.2129159154236928E-2</v>
      </c>
      <c r="E375" t="str">
        <f t="shared" si="27"/>
        <v/>
      </c>
      <c r="F375" t="str">
        <f t="shared" si="28"/>
        <v/>
      </c>
      <c r="G375" s="4">
        <f t="shared" si="29"/>
        <v>-1.2129159154236928E-2</v>
      </c>
    </row>
    <row r="376" spans="1:7" x14ac:dyDescent="0.3">
      <c r="A376" s="3">
        <v>42180</v>
      </c>
      <c r="B376" s="4">
        <v>59.7</v>
      </c>
      <c r="C376">
        <f t="shared" si="25"/>
        <v>-0.57000000000000028</v>
      </c>
      <c r="D376" s="13">
        <f t="shared" si="26"/>
        <v>-9.4574415131906467E-3</v>
      </c>
      <c r="E376" t="str">
        <f t="shared" si="27"/>
        <v/>
      </c>
      <c r="F376" t="str">
        <f t="shared" si="28"/>
        <v/>
      </c>
      <c r="G376" s="4">
        <f t="shared" si="29"/>
        <v>-9.4574415131906467E-3</v>
      </c>
    </row>
    <row r="377" spans="1:7" x14ac:dyDescent="0.3">
      <c r="A377" s="3">
        <v>42181</v>
      </c>
      <c r="B377" s="4">
        <v>59.63</v>
      </c>
      <c r="C377">
        <f t="shared" si="25"/>
        <v>-7.0000000000000284E-2</v>
      </c>
      <c r="D377" s="13">
        <f t="shared" si="26"/>
        <v>-1.1725293132328356E-3</v>
      </c>
      <c r="E377" t="str">
        <f t="shared" si="27"/>
        <v/>
      </c>
      <c r="F377" t="str">
        <f t="shared" si="28"/>
        <v/>
      </c>
      <c r="G377" s="4">
        <f t="shared" si="29"/>
        <v>-1.1725293132328356E-3</v>
      </c>
    </row>
    <row r="378" spans="1:7" x14ac:dyDescent="0.3">
      <c r="A378" s="3">
        <v>42184</v>
      </c>
      <c r="B378" s="4">
        <v>58.33</v>
      </c>
      <c r="C378">
        <f t="shared" si="25"/>
        <v>-1.3000000000000043</v>
      </c>
      <c r="D378" s="13">
        <f t="shared" si="26"/>
        <v>-2.1801106825423515E-2</v>
      </c>
      <c r="E378" t="str">
        <f t="shared" si="27"/>
        <v/>
      </c>
      <c r="F378" t="str">
        <f t="shared" si="28"/>
        <v/>
      </c>
      <c r="G378" s="4">
        <f t="shared" si="29"/>
        <v>-2.1801106825423515E-2</v>
      </c>
    </row>
    <row r="379" spans="1:7" x14ac:dyDescent="0.3">
      <c r="A379" s="3">
        <v>42185</v>
      </c>
      <c r="B379" s="4">
        <v>59.47</v>
      </c>
      <c r="C379">
        <f t="shared" si="25"/>
        <v>1.1400000000000006</v>
      </c>
      <c r="D379" s="13">
        <f t="shared" si="26"/>
        <v>1.9543973941368087E-2</v>
      </c>
      <c r="E379" t="str">
        <f t="shared" si="27"/>
        <v/>
      </c>
      <c r="F379" t="str">
        <f t="shared" si="28"/>
        <v/>
      </c>
      <c r="G379" s="4">
        <f t="shared" si="29"/>
        <v>1.9543973941368087E-2</v>
      </c>
    </row>
    <row r="380" spans="1:7" x14ac:dyDescent="0.3">
      <c r="A380" s="3">
        <v>42186</v>
      </c>
      <c r="B380" s="4">
        <v>56.96</v>
      </c>
      <c r="C380">
        <f t="shared" si="25"/>
        <v>-2.509999999999998</v>
      </c>
      <c r="D380" s="13">
        <f t="shared" si="26"/>
        <v>-4.2206154363544614E-2</v>
      </c>
      <c r="E380" t="str">
        <f t="shared" si="27"/>
        <v/>
      </c>
      <c r="F380" t="str">
        <f t="shared" si="28"/>
        <v/>
      </c>
      <c r="G380" s="4">
        <f t="shared" si="29"/>
        <v>-4.2206154363544614E-2</v>
      </c>
    </row>
    <row r="381" spans="1:7" x14ac:dyDescent="0.3">
      <c r="A381" s="3">
        <v>42187</v>
      </c>
      <c r="B381" s="4">
        <v>56.93</v>
      </c>
      <c r="C381">
        <f t="shared" si="25"/>
        <v>-3.0000000000001137E-2</v>
      </c>
      <c r="D381" s="13">
        <f t="shared" si="26"/>
        <v>-5.266853932584469E-4</v>
      </c>
      <c r="E381" t="str">
        <f t="shared" si="27"/>
        <v/>
      </c>
      <c r="F381" t="str">
        <f t="shared" si="28"/>
        <v/>
      </c>
      <c r="G381" s="4">
        <f t="shared" si="29"/>
        <v>-5.266853932584469E-4</v>
      </c>
    </row>
    <row r="382" spans="1:7" x14ac:dyDescent="0.3">
      <c r="A382" s="3">
        <v>42191</v>
      </c>
      <c r="B382" s="4">
        <v>52.53</v>
      </c>
      <c r="C382">
        <f t="shared" si="25"/>
        <v>-4.3999999999999986</v>
      </c>
      <c r="D382" s="13">
        <f t="shared" si="26"/>
        <v>-7.7287897417881585E-2</v>
      </c>
      <c r="E382" t="str">
        <f t="shared" si="27"/>
        <v/>
      </c>
      <c r="F382" t="str">
        <f t="shared" si="28"/>
        <v/>
      </c>
      <c r="G382" s="4">
        <f t="shared" si="29"/>
        <v>-7.7287897417881585E-2</v>
      </c>
    </row>
    <row r="383" spans="1:7" x14ac:dyDescent="0.3">
      <c r="A383" s="3">
        <v>42192</v>
      </c>
      <c r="B383" s="4">
        <v>52.33</v>
      </c>
      <c r="C383">
        <f t="shared" si="25"/>
        <v>-0.20000000000000284</v>
      </c>
      <c r="D383" s="13">
        <f t="shared" si="26"/>
        <v>-3.8073481819912969E-3</v>
      </c>
      <c r="E383" t="str">
        <f t="shared" si="27"/>
        <v/>
      </c>
      <c r="F383" t="str">
        <f t="shared" si="28"/>
        <v/>
      </c>
      <c r="G383" s="4">
        <f t="shared" si="29"/>
        <v>-3.8073481819912969E-3</v>
      </c>
    </row>
    <row r="384" spans="1:7" x14ac:dyDescent="0.3">
      <c r="A384" s="3">
        <v>42193</v>
      </c>
      <c r="B384" s="4">
        <v>51.65</v>
      </c>
      <c r="C384">
        <f t="shared" si="25"/>
        <v>-0.67999999999999972</v>
      </c>
      <c r="D384" s="13">
        <f t="shared" si="26"/>
        <v>-1.2994458245748132E-2</v>
      </c>
      <c r="E384" t="str">
        <f t="shared" si="27"/>
        <v/>
      </c>
      <c r="F384" t="str">
        <f t="shared" si="28"/>
        <v/>
      </c>
      <c r="G384" s="4">
        <f t="shared" si="29"/>
        <v>-1.2994458245748132E-2</v>
      </c>
    </row>
    <row r="385" spans="1:7" x14ac:dyDescent="0.3">
      <c r="A385" s="3">
        <v>42194</v>
      </c>
      <c r="B385" s="4">
        <v>52.78</v>
      </c>
      <c r="C385">
        <f t="shared" si="25"/>
        <v>1.1300000000000026</v>
      </c>
      <c r="D385" s="13">
        <f t="shared" si="26"/>
        <v>2.1878025169409537E-2</v>
      </c>
      <c r="E385" t="str">
        <f t="shared" si="27"/>
        <v/>
      </c>
      <c r="F385" t="str">
        <f t="shared" si="28"/>
        <v/>
      </c>
      <c r="G385" s="4">
        <f t="shared" si="29"/>
        <v>2.1878025169409537E-2</v>
      </c>
    </row>
    <row r="386" spans="1:7" x14ac:dyDescent="0.3">
      <c r="A386" s="3">
        <v>42195</v>
      </c>
      <c r="B386" s="4">
        <v>52.74</v>
      </c>
      <c r="C386">
        <f t="shared" si="25"/>
        <v>-3.9999999999999147E-2</v>
      </c>
      <c r="D386" s="13">
        <f t="shared" si="26"/>
        <v>-7.5786282682832791E-4</v>
      </c>
      <c r="E386" t="str">
        <f t="shared" si="27"/>
        <v/>
      </c>
      <c r="F386" t="str">
        <f t="shared" si="28"/>
        <v/>
      </c>
      <c r="G386" s="4">
        <f t="shared" si="29"/>
        <v>-7.5786282682832791E-4</v>
      </c>
    </row>
    <row r="387" spans="1:7" x14ac:dyDescent="0.3">
      <c r="A387" s="3">
        <v>42198</v>
      </c>
      <c r="B387" s="4">
        <v>52.2</v>
      </c>
      <c r="C387">
        <f t="shared" si="25"/>
        <v>-0.53999999999999915</v>
      </c>
      <c r="D387" s="13">
        <f t="shared" si="26"/>
        <v>-1.0238907849829336E-2</v>
      </c>
      <c r="E387" t="str">
        <f t="shared" si="27"/>
        <v/>
      </c>
      <c r="F387" t="str">
        <f t="shared" si="28"/>
        <v/>
      </c>
      <c r="G387" s="4">
        <f t="shared" si="29"/>
        <v>-1.0238907849829336E-2</v>
      </c>
    </row>
    <row r="388" spans="1:7" x14ac:dyDescent="0.3">
      <c r="A388" s="3">
        <v>42199</v>
      </c>
      <c r="B388" s="4">
        <v>53.04</v>
      </c>
      <c r="C388">
        <f t="shared" si="25"/>
        <v>0.83999999999999631</v>
      </c>
      <c r="D388" s="13">
        <f t="shared" si="26"/>
        <v>1.6091954022988433E-2</v>
      </c>
      <c r="E388" t="str">
        <f t="shared" si="27"/>
        <v/>
      </c>
      <c r="F388" t="str">
        <f t="shared" si="28"/>
        <v/>
      </c>
      <c r="G388" s="4">
        <f t="shared" si="29"/>
        <v>1.6091954022988433E-2</v>
      </c>
    </row>
    <row r="389" spans="1:7" x14ac:dyDescent="0.3">
      <c r="A389" s="3">
        <v>42200</v>
      </c>
      <c r="B389" s="4">
        <v>51.41</v>
      </c>
      <c r="C389">
        <f t="shared" ref="C389:C452" si="30">B389-B388</f>
        <v>-1.6300000000000026</v>
      </c>
      <c r="D389" s="13">
        <f t="shared" ref="D389:D452" si="31">C389/B388</f>
        <v>-3.0731523378582253E-2</v>
      </c>
      <c r="E389" t="str">
        <f t="shared" ref="E389:E452" si="32">IF(B388&gt;$H$1,D389,"")</f>
        <v/>
      </c>
      <c r="F389" t="str">
        <f t="shared" ref="F389:F452" si="33">IF(B388&lt;$F$1,D389,"")</f>
        <v/>
      </c>
      <c r="G389" s="4">
        <f t="shared" ref="G389:G452" si="34">IF(AND(B388&gt;=$F$1,B388&lt;=$H$1),D389,"")</f>
        <v>-3.0731523378582253E-2</v>
      </c>
    </row>
    <row r="390" spans="1:7" x14ac:dyDescent="0.3">
      <c r="A390" s="3">
        <v>42201</v>
      </c>
      <c r="B390" s="4">
        <v>50.91</v>
      </c>
      <c r="C390">
        <f t="shared" si="30"/>
        <v>-0.5</v>
      </c>
      <c r="D390" s="13">
        <f t="shared" si="31"/>
        <v>-9.7257342929391172E-3</v>
      </c>
      <c r="E390" t="str">
        <f t="shared" si="32"/>
        <v/>
      </c>
      <c r="F390" t="str">
        <f t="shared" si="33"/>
        <v/>
      </c>
      <c r="G390" s="4">
        <f t="shared" si="34"/>
        <v>-9.7257342929391172E-3</v>
      </c>
    </row>
    <row r="391" spans="1:7" x14ac:dyDescent="0.3">
      <c r="A391" s="3">
        <v>42202</v>
      </c>
      <c r="B391" s="4">
        <v>50.89</v>
      </c>
      <c r="C391">
        <f t="shared" si="30"/>
        <v>-1.9999999999996021E-2</v>
      </c>
      <c r="D391" s="13">
        <f t="shared" si="31"/>
        <v>-3.9285012767621339E-4</v>
      </c>
      <c r="E391" t="str">
        <f t="shared" si="32"/>
        <v/>
      </c>
      <c r="F391" t="str">
        <f t="shared" si="33"/>
        <v/>
      </c>
      <c r="G391" s="4">
        <f t="shared" si="34"/>
        <v>-3.9285012767621339E-4</v>
      </c>
    </row>
    <row r="392" spans="1:7" x14ac:dyDescent="0.3">
      <c r="A392" s="3">
        <v>42205</v>
      </c>
      <c r="B392" s="4">
        <v>50.15</v>
      </c>
      <c r="C392">
        <f t="shared" si="30"/>
        <v>-0.74000000000000199</v>
      </c>
      <c r="D392" s="13">
        <f t="shared" si="31"/>
        <v>-1.4541167223423109E-2</v>
      </c>
      <c r="E392" t="str">
        <f t="shared" si="32"/>
        <v/>
      </c>
      <c r="F392" t="str">
        <f t="shared" si="33"/>
        <v/>
      </c>
      <c r="G392" s="4">
        <f t="shared" si="34"/>
        <v>-1.4541167223423109E-2</v>
      </c>
    </row>
    <row r="393" spans="1:7" x14ac:dyDescent="0.3">
      <c r="A393" s="3">
        <v>42206</v>
      </c>
      <c r="B393" s="4">
        <v>50.36</v>
      </c>
      <c r="C393">
        <f t="shared" si="30"/>
        <v>0.21000000000000085</v>
      </c>
      <c r="D393" s="13">
        <f t="shared" si="31"/>
        <v>4.1874376869391996E-3</v>
      </c>
      <c r="E393" t="str">
        <f t="shared" si="32"/>
        <v/>
      </c>
      <c r="F393" t="str">
        <f t="shared" si="33"/>
        <v/>
      </c>
      <c r="G393" s="4">
        <f t="shared" si="34"/>
        <v>4.1874376869391996E-3</v>
      </c>
    </row>
    <row r="394" spans="1:7" x14ac:dyDescent="0.3">
      <c r="A394" s="3">
        <v>42207</v>
      </c>
      <c r="B394" s="4">
        <v>49.19</v>
      </c>
      <c r="C394">
        <f t="shared" si="30"/>
        <v>-1.1700000000000017</v>
      </c>
      <c r="D394" s="13">
        <f t="shared" si="31"/>
        <v>-2.3232724384432125E-2</v>
      </c>
      <c r="E394" t="str">
        <f t="shared" si="32"/>
        <v/>
      </c>
      <c r="F394" t="str">
        <f t="shared" si="33"/>
        <v/>
      </c>
      <c r="G394" s="4">
        <f t="shared" si="34"/>
        <v>-2.3232724384432125E-2</v>
      </c>
    </row>
    <row r="395" spans="1:7" x14ac:dyDescent="0.3">
      <c r="A395" s="3">
        <v>42208</v>
      </c>
      <c r="B395" s="4">
        <v>48.45</v>
      </c>
      <c r="C395">
        <f t="shared" si="30"/>
        <v>-0.73999999999999488</v>
      </c>
      <c r="D395" s="13">
        <f t="shared" si="31"/>
        <v>-1.5043708070745983E-2</v>
      </c>
      <c r="E395" t="str">
        <f t="shared" si="32"/>
        <v/>
      </c>
      <c r="F395">
        <f t="shared" si="33"/>
        <v>-1.5043708070745983E-2</v>
      </c>
      <c r="G395" s="4" t="str">
        <f t="shared" si="34"/>
        <v/>
      </c>
    </row>
    <row r="396" spans="1:7" x14ac:dyDescent="0.3">
      <c r="A396" s="3">
        <v>42209</v>
      </c>
      <c r="B396" s="4">
        <v>48.14</v>
      </c>
      <c r="C396">
        <f t="shared" si="30"/>
        <v>-0.31000000000000227</v>
      </c>
      <c r="D396" s="13">
        <f t="shared" si="31"/>
        <v>-6.3983488132095413E-3</v>
      </c>
      <c r="E396" t="str">
        <f t="shared" si="32"/>
        <v/>
      </c>
      <c r="F396">
        <f t="shared" si="33"/>
        <v>-6.3983488132095413E-3</v>
      </c>
      <c r="G396" s="4" t="str">
        <f t="shared" si="34"/>
        <v/>
      </c>
    </row>
    <row r="397" spans="1:7" x14ac:dyDescent="0.3">
      <c r="A397" s="3">
        <v>42212</v>
      </c>
      <c r="B397" s="4">
        <v>47.39</v>
      </c>
      <c r="C397">
        <f t="shared" si="30"/>
        <v>-0.75</v>
      </c>
      <c r="D397" s="13">
        <f t="shared" si="31"/>
        <v>-1.557955961778147E-2</v>
      </c>
      <c r="E397" t="str">
        <f t="shared" si="32"/>
        <v/>
      </c>
      <c r="F397">
        <f t="shared" si="33"/>
        <v>-1.557955961778147E-2</v>
      </c>
      <c r="G397" s="4" t="str">
        <f t="shared" si="34"/>
        <v/>
      </c>
    </row>
    <row r="398" spans="1:7" x14ac:dyDescent="0.3">
      <c r="A398" s="3">
        <v>42213</v>
      </c>
      <c r="B398" s="4">
        <v>47.98</v>
      </c>
      <c r="C398">
        <f t="shared" si="30"/>
        <v>0.58999999999999631</v>
      </c>
      <c r="D398" s="13">
        <f t="shared" si="31"/>
        <v>1.2449883941759787E-2</v>
      </c>
      <c r="E398" t="str">
        <f t="shared" si="32"/>
        <v/>
      </c>
      <c r="F398">
        <f t="shared" si="33"/>
        <v>1.2449883941759787E-2</v>
      </c>
      <c r="G398" s="4" t="str">
        <f t="shared" si="34"/>
        <v/>
      </c>
    </row>
    <row r="399" spans="1:7" x14ac:dyDescent="0.3">
      <c r="A399" s="3">
        <v>42214</v>
      </c>
      <c r="B399" s="4">
        <v>48.79</v>
      </c>
      <c r="C399">
        <f t="shared" si="30"/>
        <v>0.81000000000000227</v>
      </c>
      <c r="D399" s="13">
        <f t="shared" si="31"/>
        <v>1.6882034180908761E-2</v>
      </c>
      <c r="E399" t="str">
        <f t="shared" si="32"/>
        <v/>
      </c>
      <c r="F399">
        <f t="shared" si="33"/>
        <v>1.6882034180908761E-2</v>
      </c>
      <c r="G399" s="4" t="str">
        <f t="shared" si="34"/>
        <v/>
      </c>
    </row>
    <row r="400" spans="1:7" x14ac:dyDescent="0.3">
      <c r="A400" s="3">
        <v>42215</v>
      </c>
      <c r="B400" s="4">
        <v>48.52</v>
      </c>
      <c r="C400">
        <f t="shared" si="30"/>
        <v>-0.26999999999999602</v>
      </c>
      <c r="D400" s="13">
        <f t="shared" si="31"/>
        <v>-5.5339208854272605E-3</v>
      </c>
      <c r="E400" t="str">
        <f t="shared" si="32"/>
        <v/>
      </c>
      <c r="F400">
        <f t="shared" si="33"/>
        <v>-5.5339208854272605E-3</v>
      </c>
      <c r="G400" s="4" t="str">
        <f t="shared" si="34"/>
        <v/>
      </c>
    </row>
    <row r="401" spans="1:7" x14ac:dyDescent="0.3">
      <c r="A401" s="3">
        <v>42216</v>
      </c>
      <c r="B401" s="4">
        <v>47.12</v>
      </c>
      <c r="C401">
        <f t="shared" si="30"/>
        <v>-1.4000000000000057</v>
      </c>
      <c r="D401" s="13">
        <f t="shared" si="31"/>
        <v>-2.8854080791426331E-2</v>
      </c>
      <c r="E401" t="str">
        <f t="shared" si="32"/>
        <v/>
      </c>
      <c r="F401">
        <f t="shared" si="33"/>
        <v>-2.8854080791426331E-2</v>
      </c>
      <c r="G401" s="4" t="str">
        <f t="shared" si="34"/>
        <v/>
      </c>
    </row>
    <row r="402" spans="1:7" x14ac:dyDescent="0.3">
      <c r="A402" s="3">
        <v>42219</v>
      </c>
      <c r="B402" s="4">
        <v>45.17</v>
      </c>
      <c r="C402">
        <f t="shared" si="30"/>
        <v>-1.9499999999999957</v>
      </c>
      <c r="D402" s="13">
        <f t="shared" si="31"/>
        <v>-4.138370118845492E-2</v>
      </c>
      <c r="E402" t="str">
        <f t="shared" si="32"/>
        <v/>
      </c>
      <c r="F402">
        <f t="shared" si="33"/>
        <v>-4.138370118845492E-2</v>
      </c>
      <c r="G402" s="4" t="str">
        <f t="shared" si="34"/>
        <v/>
      </c>
    </row>
    <row r="403" spans="1:7" x14ac:dyDescent="0.3">
      <c r="A403" s="3">
        <v>42220</v>
      </c>
      <c r="B403" s="4">
        <v>45.74</v>
      </c>
      <c r="C403">
        <f t="shared" si="30"/>
        <v>0.57000000000000028</v>
      </c>
      <c r="D403" s="13">
        <f t="shared" si="31"/>
        <v>1.2618994908124867E-2</v>
      </c>
      <c r="E403" t="str">
        <f t="shared" si="32"/>
        <v/>
      </c>
      <c r="F403">
        <f t="shared" si="33"/>
        <v>1.2618994908124867E-2</v>
      </c>
      <c r="G403" s="4" t="str">
        <f t="shared" si="34"/>
        <v/>
      </c>
    </row>
    <row r="404" spans="1:7" x14ac:dyDescent="0.3">
      <c r="A404" s="3">
        <v>42221</v>
      </c>
      <c r="B404" s="4">
        <v>45.15</v>
      </c>
      <c r="C404">
        <f t="shared" si="30"/>
        <v>-0.59000000000000341</v>
      </c>
      <c r="D404" s="13">
        <f t="shared" si="31"/>
        <v>-1.2898994315697495E-2</v>
      </c>
      <c r="E404" t="str">
        <f t="shared" si="32"/>
        <v/>
      </c>
      <c r="F404">
        <f t="shared" si="33"/>
        <v>-1.2898994315697495E-2</v>
      </c>
      <c r="G404" s="4" t="str">
        <f t="shared" si="34"/>
        <v/>
      </c>
    </row>
    <row r="405" spans="1:7" x14ac:dyDescent="0.3">
      <c r="A405" s="3">
        <v>42222</v>
      </c>
      <c r="B405" s="4">
        <v>44.66</v>
      </c>
      <c r="C405">
        <f t="shared" si="30"/>
        <v>-0.49000000000000199</v>
      </c>
      <c r="D405" s="13">
        <f t="shared" si="31"/>
        <v>-1.0852713178294619E-2</v>
      </c>
      <c r="E405" t="str">
        <f t="shared" si="32"/>
        <v/>
      </c>
      <c r="F405">
        <f t="shared" si="33"/>
        <v>-1.0852713178294619E-2</v>
      </c>
      <c r="G405" s="4" t="str">
        <f t="shared" si="34"/>
        <v/>
      </c>
    </row>
    <row r="406" spans="1:7" x14ac:dyDescent="0.3">
      <c r="A406" s="3">
        <v>42223</v>
      </c>
      <c r="B406" s="4">
        <v>43.87</v>
      </c>
      <c r="C406">
        <f t="shared" si="30"/>
        <v>-0.78999999999999915</v>
      </c>
      <c r="D406" s="13">
        <f t="shared" si="31"/>
        <v>-1.7689207344379742E-2</v>
      </c>
      <c r="E406" t="str">
        <f t="shared" si="32"/>
        <v/>
      </c>
      <c r="F406">
        <f t="shared" si="33"/>
        <v>-1.7689207344379742E-2</v>
      </c>
      <c r="G406" s="4" t="str">
        <f t="shared" si="34"/>
        <v/>
      </c>
    </row>
    <row r="407" spans="1:7" x14ac:dyDescent="0.3">
      <c r="A407" s="3">
        <v>42226</v>
      </c>
      <c r="B407" s="4">
        <v>44.96</v>
      </c>
      <c r="C407">
        <f t="shared" si="30"/>
        <v>1.0900000000000034</v>
      </c>
      <c r="D407" s="13">
        <f t="shared" si="31"/>
        <v>2.4846136311830486E-2</v>
      </c>
      <c r="E407" t="str">
        <f t="shared" si="32"/>
        <v/>
      </c>
      <c r="F407">
        <f t="shared" si="33"/>
        <v>2.4846136311830486E-2</v>
      </c>
      <c r="G407" s="4" t="str">
        <f t="shared" si="34"/>
        <v/>
      </c>
    </row>
    <row r="408" spans="1:7" x14ac:dyDescent="0.3">
      <c r="A408" s="3">
        <v>42227</v>
      </c>
      <c r="B408" s="4">
        <v>43.08</v>
      </c>
      <c r="C408">
        <f t="shared" si="30"/>
        <v>-1.8800000000000026</v>
      </c>
      <c r="D408" s="13">
        <f t="shared" si="31"/>
        <v>-4.1814946619217135E-2</v>
      </c>
      <c r="E408" t="str">
        <f t="shared" si="32"/>
        <v/>
      </c>
      <c r="F408">
        <f t="shared" si="33"/>
        <v>-4.1814946619217135E-2</v>
      </c>
      <c r="G408" s="4" t="str">
        <f t="shared" si="34"/>
        <v/>
      </c>
    </row>
    <row r="409" spans="1:7" x14ac:dyDescent="0.3">
      <c r="A409" s="3">
        <v>42228</v>
      </c>
      <c r="B409" s="4">
        <v>43.3</v>
      </c>
      <c r="C409">
        <f t="shared" si="30"/>
        <v>0.21999999999999886</v>
      </c>
      <c r="D409" s="13">
        <f t="shared" si="31"/>
        <v>5.1067780872794538E-3</v>
      </c>
      <c r="E409" t="str">
        <f t="shared" si="32"/>
        <v/>
      </c>
      <c r="F409">
        <f t="shared" si="33"/>
        <v>5.1067780872794538E-3</v>
      </c>
      <c r="G409" s="4" t="str">
        <f t="shared" si="34"/>
        <v/>
      </c>
    </row>
    <row r="410" spans="1:7" x14ac:dyDescent="0.3">
      <c r="A410" s="3">
        <v>42229</v>
      </c>
      <c r="B410" s="4">
        <v>42.23</v>
      </c>
      <c r="C410">
        <f t="shared" si="30"/>
        <v>-1.0700000000000003</v>
      </c>
      <c r="D410" s="13">
        <f t="shared" si="31"/>
        <v>-2.4711316397228646E-2</v>
      </c>
      <c r="E410" t="str">
        <f t="shared" si="32"/>
        <v/>
      </c>
      <c r="F410">
        <f t="shared" si="33"/>
        <v>-2.4711316397228646E-2</v>
      </c>
      <c r="G410" s="4" t="str">
        <f t="shared" si="34"/>
        <v/>
      </c>
    </row>
    <row r="411" spans="1:7" x14ac:dyDescent="0.3">
      <c r="A411" s="3">
        <v>42230</v>
      </c>
      <c r="B411" s="4">
        <v>42.5</v>
      </c>
      <c r="C411">
        <f t="shared" si="30"/>
        <v>0.27000000000000313</v>
      </c>
      <c r="D411" s="13">
        <f t="shared" si="31"/>
        <v>6.3935590812219546E-3</v>
      </c>
      <c r="E411" t="str">
        <f t="shared" si="32"/>
        <v/>
      </c>
      <c r="F411">
        <f t="shared" si="33"/>
        <v>6.3935590812219546E-3</v>
      </c>
      <c r="G411" s="4" t="str">
        <f t="shared" si="34"/>
        <v/>
      </c>
    </row>
    <row r="412" spans="1:7" x14ac:dyDescent="0.3">
      <c r="A412" s="3">
        <v>42233</v>
      </c>
      <c r="B412" s="4">
        <v>41.87</v>
      </c>
      <c r="C412">
        <f t="shared" si="30"/>
        <v>-0.63000000000000256</v>
      </c>
      <c r="D412" s="13">
        <f t="shared" si="31"/>
        <v>-1.4823529411764767E-2</v>
      </c>
      <c r="E412" t="str">
        <f t="shared" si="32"/>
        <v/>
      </c>
      <c r="F412">
        <f t="shared" si="33"/>
        <v>-1.4823529411764767E-2</v>
      </c>
      <c r="G412" s="4" t="str">
        <f t="shared" si="34"/>
        <v/>
      </c>
    </row>
    <row r="413" spans="1:7" x14ac:dyDescent="0.3">
      <c r="A413" s="3">
        <v>42234</v>
      </c>
      <c r="B413" s="4">
        <v>42.62</v>
      </c>
      <c r="C413">
        <f t="shared" si="30"/>
        <v>0.75</v>
      </c>
      <c r="D413" s="13">
        <f t="shared" si="31"/>
        <v>1.7912586577501791E-2</v>
      </c>
      <c r="E413" t="str">
        <f t="shared" si="32"/>
        <v/>
      </c>
      <c r="F413">
        <f t="shared" si="33"/>
        <v>1.7912586577501791E-2</v>
      </c>
      <c r="G413" s="4" t="str">
        <f t="shared" si="34"/>
        <v/>
      </c>
    </row>
    <row r="414" spans="1:7" x14ac:dyDescent="0.3">
      <c r="A414" s="3">
        <v>42235</v>
      </c>
      <c r="B414" s="4">
        <v>40.799999999999997</v>
      </c>
      <c r="C414">
        <f t="shared" si="30"/>
        <v>-1.8200000000000003</v>
      </c>
      <c r="D414" s="13">
        <f t="shared" si="31"/>
        <v>-4.270295635851714E-2</v>
      </c>
      <c r="E414" t="str">
        <f t="shared" si="32"/>
        <v/>
      </c>
      <c r="F414">
        <f t="shared" si="33"/>
        <v>-4.270295635851714E-2</v>
      </c>
      <c r="G414" s="4" t="str">
        <f t="shared" si="34"/>
        <v/>
      </c>
    </row>
    <row r="415" spans="1:7" x14ac:dyDescent="0.3">
      <c r="A415" s="3">
        <v>42236</v>
      </c>
      <c r="B415" s="4">
        <v>41.14</v>
      </c>
      <c r="C415">
        <f t="shared" si="30"/>
        <v>0.34000000000000341</v>
      </c>
      <c r="D415" s="13">
        <f t="shared" si="31"/>
        <v>8.3333333333334182E-3</v>
      </c>
      <c r="E415" t="str">
        <f t="shared" si="32"/>
        <v/>
      </c>
      <c r="F415">
        <f t="shared" si="33"/>
        <v>8.3333333333334182E-3</v>
      </c>
      <c r="G415" s="4" t="str">
        <f t="shared" si="34"/>
        <v/>
      </c>
    </row>
    <row r="416" spans="1:7" x14ac:dyDescent="0.3">
      <c r="A416" s="3">
        <v>42237</v>
      </c>
      <c r="B416" s="4">
        <v>40.450000000000003</v>
      </c>
      <c r="C416">
        <f t="shared" si="30"/>
        <v>-0.68999999999999773</v>
      </c>
      <c r="D416" s="13">
        <f t="shared" si="31"/>
        <v>-1.677199805542046E-2</v>
      </c>
      <c r="E416" t="str">
        <f t="shared" si="32"/>
        <v/>
      </c>
      <c r="F416">
        <f t="shared" si="33"/>
        <v>-1.677199805542046E-2</v>
      </c>
      <c r="G416" s="4" t="str">
        <f t="shared" si="34"/>
        <v/>
      </c>
    </row>
    <row r="417" spans="1:7" x14ac:dyDescent="0.3">
      <c r="A417" s="3">
        <v>42240</v>
      </c>
      <c r="B417" s="4">
        <v>38.24</v>
      </c>
      <c r="C417">
        <f t="shared" si="30"/>
        <v>-2.2100000000000009</v>
      </c>
      <c r="D417" s="13">
        <f t="shared" si="31"/>
        <v>-5.4635352286773811E-2</v>
      </c>
      <c r="E417" t="str">
        <f t="shared" si="32"/>
        <v/>
      </c>
      <c r="F417">
        <f t="shared" si="33"/>
        <v>-5.4635352286773811E-2</v>
      </c>
      <c r="G417" s="4" t="str">
        <f t="shared" si="34"/>
        <v/>
      </c>
    </row>
    <row r="418" spans="1:7" x14ac:dyDescent="0.3">
      <c r="A418" s="3">
        <v>42241</v>
      </c>
      <c r="B418" s="4">
        <v>39.31</v>
      </c>
      <c r="C418">
        <f t="shared" si="30"/>
        <v>1.0700000000000003</v>
      </c>
      <c r="D418" s="13">
        <f t="shared" si="31"/>
        <v>2.7981171548117162E-2</v>
      </c>
      <c r="E418" t="str">
        <f t="shared" si="32"/>
        <v/>
      </c>
      <c r="F418">
        <f t="shared" si="33"/>
        <v>2.7981171548117162E-2</v>
      </c>
      <c r="G418" s="4" t="str">
        <f t="shared" si="34"/>
        <v/>
      </c>
    </row>
    <row r="419" spans="1:7" x14ac:dyDescent="0.3">
      <c r="A419" s="3">
        <v>42242</v>
      </c>
      <c r="B419" s="4">
        <v>38.6</v>
      </c>
      <c r="C419">
        <f t="shared" si="30"/>
        <v>-0.71000000000000085</v>
      </c>
      <c r="D419" s="13">
        <f t="shared" si="31"/>
        <v>-1.8061561943525841E-2</v>
      </c>
      <c r="E419" t="str">
        <f t="shared" si="32"/>
        <v/>
      </c>
      <c r="F419">
        <f t="shared" si="33"/>
        <v>-1.8061561943525841E-2</v>
      </c>
      <c r="G419" s="4" t="str">
        <f t="shared" si="34"/>
        <v/>
      </c>
    </row>
    <row r="420" spans="1:7" x14ac:dyDescent="0.3">
      <c r="A420" s="3">
        <v>42243</v>
      </c>
      <c r="B420" s="4">
        <v>42.56</v>
      </c>
      <c r="C420">
        <f t="shared" si="30"/>
        <v>3.9600000000000009</v>
      </c>
      <c r="D420" s="13">
        <f t="shared" si="31"/>
        <v>0.10259067357512955</v>
      </c>
      <c r="E420" t="str">
        <f t="shared" si="32"/>
        <v/>
      </c>
      <c r="F420">
        <f t="shared" si="33"/>
        <v>0.10259067357512955</v>
      </c>
      <c r="G420" s="4" t="str">
        <f t="shared" si="34"/>
        <v/>
      </c>
    </row>
    <row r="421" spans="1:7" x14ac:dyDescent="0.3">
      <c r="A421" s="3">
        <v>42244</v>
      </c>
      <c r="B421" s="4">
        <v>45.22</v>
      </c>
      <c r="C421">
        <f t="shared" si="30"/>
        <v>2.6599999999999966</v>
      </c>
      <c r="D421" s="13">
        <f t="shared" si="31"/>
        <v>6.2499999999999917E-2</v>
      </c>
      <c r="E421" t="str">
        <f t="shared" si="32"/>
        <v/>
      </c>
      <c r="F421">
        <f t="shared" si="33"/>
        <v>6.2499999999999917E-2</v>
      </c>
      <c r="G421" s="4" t="str">
        <f t="shared" si="34"/>
        <v/>
      </c>
    </row>
    <row r="422" spans="1:7" x14ac:dyDescent="0.3">
      <c r="A422" s="3">
        <v>42247</v>
      </c>
      <c r="B422" s="4">
        <v>49.2</v>
      </c>
      <c r="C422">
        <f t="shared" si="30"/>
        <v>3.980000000000004</v>
      </c>
      <c r="D422" s="13">
        <f t="shared" si="31"/>
        <v>8.8014153029633002E-2</v>
      </c>
      <c r="E422" t="str">
        <f t="shared" si="32"/>
        <v/>
      </c>
      <c r="F422">
        <f t="shared" si="33"/>
        <v>8.8014153029633002E-2</v>
      </c>
      <c r="G422" s="4" t="str">
        <f t="shared" si="34"/>
        <v/>
      </c>
    </row>
    <row r="423" spans="1:7" x14ac:dyDescent="0.3">
      <c r="A423" s="3">
        <v>42248</v>
      </c>
      <c r="B423" s="4">
        <v>45.41</v>
      </c>
      <c r="C423">
        <f t="shared" si="30"/>
        <v>-3.7900000000000063</v>
      </c>
      <c r="D423" s="13">
        <f t="shared" si="31"/>
        <v>-7.7032520325203371E-2</v>
      </c>
      <c r="E423" t="str">
        <f t="shared" si="32"/>
        <v/>
      </c>
      <c r="F423">
        <f t="shared" si="33"/>
        <v>-7.7032520325203371E-2</v>
      </c>
      <c r="G423" s="4" t="str">
        <f t="shared" si="34"/>
        <v/>
      </c>
    </row>
    <row r="424" spans="1:7" x14ac:dyDescent="0.3">
      <c r="A424" s="3">
        <v>42249</v>
      </c>
      <c r="B424" s="4">
        <v>46.25</v>
      </c>
      <c r="C424">
        <f t="shared" si="30"/>
        <v>0.84000000000000341</v>
      </c>
      <c r="D424" s="13">
        <f t="shared" si="31"/>
        <v>1.8498128165602368E-2</v>
      </c>
      <c r="E424" t="str">
        <f t="shared" si="32"/>
        <v/>
      </c>
      <c r="F424">
        <f t="shared" si="33"/>
        <v>1.8498128165602368E-2</v>
      </c>
      <c r="G424" s="4" t="str">
        <f t="shared" si="34"/>
        <v/>
      </c>
    </row>
    <row r="425" spans="1:7" x14ac:dyDescent="0.3">
      <c r="A425" s="3">
        <v>42250</v>
      </c>
      <c r="B425" s="4">
        <v>46.75</v>
      </c>
      <c r="C425">
        <f t="shared" si="30"/>
        <v>0.5</v>
      </c>
      <c r="D425" s="13">
        <f t="shared" si="31"/>
        <v>1.0810810810810811E-2</v>
      </c>
      <c r="E425" t="str">
        <f t="shared" si="32"/>
        <v/>
      </c>
      <c r="F425">
        <f t="shared" si="33"/>
        <v>1.0810810810810811E-2</v>
      </c>
      <c r="G425" s="4" t="str">
        <f t="shared" si="34"/>
        <v/>
      </c>
    </row>
    <row r="426" spans="1:7" x14ac:dyDescent="0.3">
      <c r="A426" s="3">
        <v>42251</v>
      </c>
      <c r="B426" s="4">
        <v>46.05</v>
      </c>
      <c r="C426">
        <f t="shared" si="30"/>
        <v>-0.70000000000000284</v>
      </c>
      <c r="D426" s="13">
        <f t="shared" si="31"/>
        <v>-1.4973262032085622E-2</v>
      </c>
      <c r="E426" t="str">
        <f t="shared" si="32"/>
        <v/>
      </c>
      <c r="F426">
        <f t="shared" si="33"/>
        <v>-1.4973262032085622E-2</v>
      </c>
      <c r="G426" s="4" t="str">
        <f t="shared" si="34"/>
        <v/>
      </c>
    </row>
    <row r="427" spans="1:7" x14ac:dyDescent="0.3">
      <c r="A427" s="3">
        <v>42255</v>
      </c>
      <c r="B427" s="4">
        <v>45.94</v>
      </c>
      <c r="C427">
        <f t="shared" si="30"/>
        <v>-0.10999999999999943</v>
      </c>
      <c r="D427" s="13">
        <f t="shared" si="31"/>
        <v>-2.3887079261671975E-3</v>
      </c>
      <c r="E427" t="str">
        <f t="shared" si="32"/>
        <v/>
      </c>
      <c r="F427">
        <f t="shared" si="33"/>
        <v>-2.3887079261671975E-3</v>
      </c>
      <c r="G427" s="4" t="str">
        <f t="shared" si="34"/>
        <v/>
      </c>
    </row>
    <row r="428" spans="1:7" x14ac:dyDescent="0.3">
      <c r="A428" s="3">
        <v>42256</v>
      </c>
      <c r="B428" s="4">
        <v>44.15</v>
      </c>
      <c r="C428">
        <f t="shared" si="30"/>
        <v>-1.7899999999999991</v>
      </c>
      <c r="D428" s="13">
        <f t="shared" si="31"/>
        <v>-3.8963865912059192E-2</v>
      </c>
      <c r="E428" t="str">
        <f t="shared" si="32"/>
        <v/>
      </c>
      <c r="F428">
        <f t="shared" si="33"/>
        <v>-3.8963865912059192E-2</v>
      </c>
      <c r="G428" s="4" t="str">
        <f t="shared" si="34"/>
        <v/>
      </c>
    </row>
    <row r="429" spans="1:7" x14ac:dyDescent="0.3">
      <c r="A429" s="3">
        <v>42257</v>
      </c>
      <c r="B429" s="4">
        <v>45.92</v>
      </c>
      <c r="C429">
        <f t="shared" si="30"/>
        <v>1.7700000000000031</v>
      </c>
      <c r="D429" s="13">
        <f t="shared" si="31"/>
        <v>4.0090600226500642E-2</v>
      </c>
      <c r="E429" t="str">
        <f t="shared" si="32"/>
        <v/>
      </c>
      <c r="F429">
        <f t="shared" si="33"/>
        <v>4.0090600226500642E-2</v>
      </c>
      <c r="G429" s="4" t="str">
        <f t="shared" si="34"/>
        <v/>
      </c>
    </row>
    <row r="430" spans="1:7" x14ac:dyDescent="0.3">
      <c r="A430" s="3">
        <v>42258</v>
      </c>
      <c r="B430" s="4">
        <v>44.63</v>
      </c>
      <c r="C430">
        <f t="shared" si="30"/>
        <v>-1.2899999999999991</v>
      </c>
      <c r="D430" s="13">
        <f t="shared" si="31"/>
        <v>-2.80923344947735E-2</v>
      </c>
      <c r="E430" t="str">
        <f t="shared" si="32"/>
        <v/>
      </c>
      <c r="F430">
        <f t="shared" si="33"/>
        <v>-2.80923344947735E-2</v>
      </c>
      <c r="G430" s="4" t="str">
        <f t="shared" si="34"/>
        <v/>
      </c>
    </row>
    <row r="431" spans="1:7" x14ac:dyDescent="0.3">
      <c r="A431" s="3">
        <v>42261</v>
      </c>
      <c r="B431" s="4">
        <v>44</v>
      </c>
      <c r="C431">
        <f t="shared" si="30"/>
        <v>-0.63000000000000256</v>
      </c>
      <c r="D431" s="13">
        <f t="shared" si="31"/>
        <v>-1.4116065426842987E-2</v>
      </c>
      <c r="E431" t="str">
        <f t="shared" si="32"/>
        <v/>
      </c>
      <c r="F431">
        <f t="shared" si="33"/>
        <v>-1.4116065426842987E-2</v>
      </c>
      <c r="G431" s="4" t="str">
        <f t="shared" si="34"/>
        <v/>
      </c>
    </row>
    <row r="432" spans="1:7" x14ac:dyDescent="0.3">
      <c r="A432" s="3">
        <v>42262</v>
      </c>
      <c r="B432" s="4">
        <v>44.59</v>
      </c>
      <c r="C432">
        <f t="shared" si="30"/>
        <v>0.59000000000000341</v>
      </c>
      <c r="D432" s="13">
        <f t="shared" si="31"/>
        <v>1.3409090909090987E-2</v>
      </c>
      <c r="E432" t="str">
        <f t="shared" si="32"/>
        <v/>
      </c>
      <c r="F432">
        <f t="shared" si="33"/>
        <v>1.3409090909090987E-2</v>
      </c>
      <c r="G432" s="4" t="str">
        <f t="shared" si="34"/>
        <v/>
      </c>
    </row>
    <row r="433" spans="1:7" x14ac:dyDescent="0.3">
      <c r="A433" s="3">
        <v>42263</v>
      </c>
      <c r="B433" s="4">
        <v>47.15</v>
      </c>
      <c r="C433">
        <f t="shared" si="30"/>
        <v>2.5599999999999952</v>
      </c>
      <c r="D433" s="13">
        <f t="shared" si="31"/>
        <v>5.7411975779322603E-2</v>
      </c>
      <c r="E433" t="str">
        <f t="shared" si="32"/>
        <v/>
      </c>
      <c r="F433">
        <f t="shared" si="33"/>
        <v>5.7411975779322603E-2</v>
      </c>
      <c r="G433" s="4" t="str">
        <f t="shared" si="34"/>
        <v/>
      </c>
    </row>
    <row r="434" spans="1:7" x14ac:dyDescent="0.3">
      <c r="A434" s="3">
        <v>42264</v>
      </c>
      <c r="B434" s="4">
        <v>46.9</v>
      </c>
      <c r="C434">
        <f t="shared" si="30"/>
        <v>-0.25</v>
      </c>
      <c r="D434" s="13">
        <f t="shared" si="31"/>
        <v>-5.3022269353128317E-3</v>
      </c>
      <c r="E434" t="str">
        <f t="shared" si="32"/>
        <v/>
      </c>
      <c r="F434">
        <f t="shared" si="33"/>
        <v>-5.3022269353128317E-3</v>
      </c>
      <c r="G434" s="4" t="str">
        <f t="shared" si="34"/>
        <v/>
      </c>
    </row>
    <row r="435" spans="1:7" x14ac:dyDescent="0.3">
      <c r="A435" s="3">
        <v>42265</v>
      </c>
      <c r="B435" s="4">
        <v>44.68</v>
      </c>
      <c r="C435">
        <f t="shared" si="30"/>
        <v>-2.2199999999999989</v>
      </c>
      <c r="D435" s="13">
        <f t="shared" si="31"/>
        <v>-4.7334754797441342E-2</v>
      </c>
      <c r="E435" t="str">
        <f t="shared" si="32"/>
        <v/>
      </c>
      <c r="F435">
        <f t="shared" si="33"/>
        <v>-4.7334754797441342E-2</v>
      </c>
      <c r="G435" s="4" t="str">
        <f t="shared" si="34"/>
        <v/>
      </c>
    </row>
    <row r="436" spans="1:7" x14ac:dyDescent="0.3">
      <c r="A436" s="3">
        <v>42268</v>
      </c>
      <c r="B436" s="4">
        <v>46.68</v>
      </c>
      <c r="C436">
        <f t="shared" si="30"/>
        <v>2</v>
      </c>
      <c r="D436" s="13">
        <f t="shared" si="31"/>
        <v>4.4762757385854966E-2</v>
      </c>
      <c r="E436" t="str">
        <f t="shared" si="32"/>
        <v/>
      </c>
      <c r="F436">
        <f t="shared" si="33"/>
        <v>4.4762757385854966E-2</v>
      </c>
      <c r="G436" s="4" t="str">
        <f t="shared" si="34"/>
        <v/>
      </c>
    </row>
    <row r="437" spans="1:7" x14ac:dyDescent="0.3">
      <c r="A437" s="3">
        <v>42269</v>
      </c>
      <c r="B437" s="4">
        <v>45.83</v>
      </c>
      <c r="C437">
        <f t="shared" si="30"/>
        <v>-0.85000000000000142</v>
      </c>
      <c r="D437" s="13">
        <f t="shared" si="31"/>
        <v>-1.8209083119108856E-2</v>
      </c>
      <c r="E437" t="str">
        <f t="shared" si="32"/>
        <v/>
      </c>
      <c r="F437">
        <f t="shared" si="33"/>
        <v>-1.8209083119108856E-2</v>
      </c>
      <c r="G437" s="4" t="str">
        <f t="shared" si="34"/>
        <v/>
      </c>
    </row>
    <row r="438" spans="1:7" x14ac:dyDescent="0.3">
      <c r="A438" s="3">
        <v>42270</v>
      </c>
      <c r="B438" s="4">
        <v>44.48</v>
      </c>
      <c r="C438">
        <f t="shared" si="30"/>
        <v>-1.3500000000000014</v>
      </c>
      <c r="D438" s="13">
        <f t="shared" si="31"/>
        <v>-2.9456687759109784E-2</v>
      </c>
      <c r="E438" t="str">
        <f t="shared" si="32"/>
        <v/>
      </c>
      <c r="F438">
        <f t="shared" si="33"/>
        <v>-2.9456687759109784E-2</v>
      </c>
      <c r="G438" s="4" t="str">
        <f t="shared" si="34"/>
        <v/>
      </c>
    </row>
    <row r="439" spans="1:7" x14ac:dyDescent="0.3">
      <c r="A439" s="3">
        <v>42271</v>
      </c>
      <c r="B439" s="4">
        <v>44.91</v>
      </c>
      <c r="C439">
        <f t="shared" si="30"/>
        <v>0.42999999999999972</v>
      </c>
      <c r="D439" s="13">
        <f t="shared" si="31"/>
        <v>9.6672661870503534E-3</v>
      </c>
      <c r="E439" t="str">
        <f t="shared" si="32"/>
        <v/>
      </c>
      <c r="F439">
        <f t="shared" si="33"/>
        <v>9.6672661870503534E-3</v>
      </c>
      <c r="G439" s="4" t="str">
        <f t="shared" si="34"/>
        <v/>
      </c>
    </row>
    <row r="440" spans="1:7" x14ac:dyDescent="0.3">
      <c r="A440" s="3">
        <v>42272</v>
      </c>
      <c r="B440" s="4">
        <v>45.7</v>
      </c>
      <c r="C440">
        <f t="shared" si="30"/>
        <v>0.79000000000000625</v>
      </c>
      <c r="D440" s="13">
        <f t="shared" si="31"/>
        <v>1.7590737029614927E-2</v>
      </c>
      <c r="E440" t="str">
        <f t="shared" si="32"/>
        <v/>
      </c>
      <c r="F440">
        <f t="shared" si="33"/>
        <v>1.7590737029614927E-2</v>
      </c>
      <c r="G440" s="4" t="str">
        <f t="shared" si="34"/>
        <v/>
      </c>
    </row>
    <row r="441" spans="1:7" x14ac:dyDescent="0.3">
      <c r="A441" s="3">
        <v>42275</v>
      </c>
      <c r="B441" s="4">
        <v>44.43</v>
      </c>
      <c r="C441">
        <f t="shared" si="30"/>
        <v>-1.2700000000000031</v>
      </c>
      <c r="D441" s="13">
        <f t="shared" si="31"/>
        <v>-2.7789934354485842E-2</v>
      </c>
      <c r="E441" t="str">
        <f t="shared" si="32"/>
        <v/>
      </c>
      <c r="F441">
        <f t="shared" si="33"/>
        <v>-2.7789934354485842E-2</v>
      </c>
      <c r="G441" s="4" t="str">
        <f t="shared" si="34"/>
        <v/>
      </c>
    </row>
    <row r="442" spans="1:7" x14ac:dyDescent="0.3">
      <c r="A442" s="3">
        <v>42276</v>
      </c>
      <c r="B442" s="4">
        <v>45.23</v>
      </c>
      <c r="C442">
        <f t="shared" si="30"/>
        <v>0.79999999999999716</v>
      </c>
      <c r="D442" s="13">
        <f t="shared" si="31"/>
        <v>1.8005851901868042E-2</v>
      </c>
      <c r="E442" t="str">
        <f t="shared" si="32"/>
        <v/>
      </c>
      <c r="F442">
        <f t="shared" si="33"/>
        <v>1.8005851901868042E-2</v>
      </c>
      <c r="G442" s="4" t="str">
        <f t="shared" si="34"/>
        <v/>
      </c>
    </row>
    <row r="443" spans="1:7" x14ac:dyDescent="0.3">
      <c r="A443" s="3">
        <v>42277</v>
      </c>
      <c r="B443" s="4">
        <v>45.09</v>
      </c>
      <c r="C443">
        <f t="shared" si="30"/>
        <v>-0.13999999999999346</v>
      </c>
      <c r="D443" s="13">
        <f t="shared" si="31"/>
        <v>-3.0952907362368667E-3</v>
      </c>
      <c r="E443" t="str">
        <f t="shared" si="32"/>
        <v/>
      </c>
      <c r="F443">
        <f t="shared" si="33"/>
        <v>-3.0952907362368667E-3</v>
      </c>
      <c r="G443" s="4" t="str">
        <f t="shared" si="34"/>
        <v/>
      </c>
    </row>
    <row r="444" spans="1:7" x14ac:dyDescent="0.3">
      <c r="A444" s="3">
        <v>42278</v>
      </c>
      <c r="B444" s="4">
        <v>44.74</v>
      </c>
      <c r="C444">
        <f t="shared" si="30"/>
        <v>-0.35000000000000142</v>
      </c>
      <c r="D444" s="13">
        <f t="shared" si="31"/>
        <v>-7.7622532712353382E-3</v>
      </c>
      <c r="E444" t="str">
        <f t="shared" si="32"/>
        <v/>
      </c>
      <c r="F444">
        <f t="shared" si="33"/>
        <v>-7.7622532712353382E-3</v>
      </c>
      <c r="G444" s="4" t="str">
        <f t="shared" si="34"/>
        <v/>
      </c>
    </row>
    <row r="445" spans="1:7" x14ac:dyDescent="0.3">
      <c r="A445" s="3">
        <v>42279</v>
      </c>
      <c r="B445" s="4">
        <v>45.54</v>
      </c>
      <c r="C445">
        <f t="shared" si="30"/>
        <v>0.79999999999999716</v>
      </c>
      <c r="D445" s="13">
        <f t="shared" si="31"/>
        <v>1.7881090746535475E-2</v>
      </c>
      <c r="E445" t="str">
        <f t="shared" si="32"/>
        <v/>
      </c>
      <c r="F445">
        <f t="shared" si="33"/>
        <v>1.7881090746535475E-2</v>
      </c>
      <c r="G445" s="4" t="str">
        <f t="shared" si="34"/>
        <v/>
      </c>
    </row>
    <row r="446" spans="1:7" x14ac:dyDescent="0.3">
      <c r="A446" s="3">
        <v>42282</v>
      </c>
      <c r="B446" s="4">
        <v>46.26</v>
      </c>
      <c r="C446">
        <f t="shared" si="30"/>
        <v>0.71999999999999886</v>
      </c>
      <c r="D446" s="13">
        <f t="shared" si="31"/>
        <v>1.5810276679841872E-2</v>
      </c>
      <c r="E446" t="str">
        <f t="shared" si="32"/>
        <v/>
      </c>
      <c r="F446">
        <f t="shared" si="33"/>
        <v>1.5810276679841872E-2</v>
      </c>
      <c r="G446" s="4" t="str">
        <f t="shared" si="34"/>
        <v/>
      </c>
    </row>
    <row r="447" spans="1:7" x14ac:dyDescent="0.3">
      <c r="A447" s="3">
        <v>42283</v>
      </c>
      <c r="B447" s="4">
        <v>48.53</v>
      </c>
      <c r="C447">
        <f t="shared" si="30"/>
        <v>2.2700000000000031</v>
      </c>
      <c r="D447" s="13">
        <f t="shared" si="31"/>
        <v>4.9070471249459645E-2</v>
      </c>
      <c r="E447" t="str">
        <f t="shared" si="32"/>
        <v/>
      </c>
      <c r="F447">
        <f t="shared" si="33"/>
        <v>4.9070471249459645E-2</v>
      </c>
      <c r="G447" s="4" t="str">
        <f t="shared" si="34"/>
        <v/>
      </c>
    </row>
    <row r="448" spans="1:7" x14ac:dyDescent="0.3">
      <c r="A448" s="3">
        <v>42284</v>
      </c>
      <c r="B448" s="4">
        <v>47.81</v>
      </c>
      <c r="C448">
        <f t="shared" si="30"/>
        <v>-0.71999999999999886</v>
      </c>
      <c r="D448" s="13">
        <f t="shared" si="31"/>
        <v>-1.4836183803832658E-2</v>
      </c>
      <c r="E448" t="str">
        <f t="shared" si="32"/>
        <v/>
      </c>
      <c r="F448">
        <f t="shared" si="33"/>
        <v>-1.4836183803832658E-2</v>
      </c>
      <c r="G448" s="4" t="str">
        <f t="shared" si="34"/>
        <v/>
      </c>
    </row>
    <row r="449" spans="1:7" x14ac:dyDescent="0.3">
      <c r="A449" s="3">
        <v>42285</v>
      </c>
      <c r="B449" s="4">
        <v>49.43</v>
      </c>
      <c r="C449">
        <f t="shared" si="30"/>
        <v>1.6199999999999974</v>
      </c>
      <c r="D449" s="13">
        <f t="shared" si="31"/>
        <v>3.388412466011289E-2</v>
      </c>
      <c r="E449" t="str">
        <f t="shared" si="32"/>
        <v/>
      </c>
      <c r="F449">
        <f t="shared" si="33"/>
        <v>3.388412466011289E-2</v>
      </c>
      <c r="G449" s="4" t="str">
        <f t="shared" si="34"/>
        <v/>
      </c>
    </row>
    <row r="450" spans="1:7" x14ac:dyDescent="0.3">
      <c r="A450" s="3">
        <v>42286</v>
      </c>
      <c r="B450" s="4">
        <v>49.63</v>
      </c>
      <c r="C450">
        <f t="shared" si="30"/>
        <v>0.20000000000000284</v>
      </c>
      <c r="D450" s="13">
        <f t="shared" si="31"/>
        <v>4.0461258345135106E-3</v>
      </c>
      <c r="E450" t="str">
        <f t="shared" si="32"/>
        <v/>
      </c>
      <c r="F450">
        <f t="shared" si="33"/>
        <v>4.0461258345135106E-3</v>
      </c>
      <c r="G450" s="4" t="str">
        <f t="shared" si="34"/>
        <v/>
      </c>
    </row>
    <row r="451" spans="1:7" x14ac:dyDescent="0.3">
      <c r="A451" s="3">
        <v>42289</v>
      </c>
      <c r="B451" s="4">
        <v>47.1</v>
      </c>
      <c r="C451">
        <f t="shared" si="30"/>
        <v>-2.5300000000000011</v>
      </c>
      <c r="D451" s="13">
        <f t="shared" si="31"/>
        <v>-5.0977231513197684E-2</v>
      </c>
      <c r="E451" t="str">
        <f t="shared" si="32"/>
        <v/>
      </c>
      <c r="F451">
        <f t="shared" si="33"/>
        <v>-5.0977231513197684E-2</v>
      </c>
      <c r="G451" s="4" t="str">
        <f t="shared" si="34"/>
        <v/>
      </c>
    </row>
    <row r="452" spans="1:7" x14ac:dyDescent="0.3">
      <c r="A452" s="3">
        <v>42290</v>
      </c>
      <c r="B452" s="4">
        <v>46.66</v>
      </c>
      <c r="C452">
        <f t="shared" si="30"/>
        <v>-0.44000000000000483</v>
      </c>
      <c r="D452" s="13">
        <f t="shared" si="31"/>
        <v>-9.3418259023355585E-3</v>
      </c>
      <c r="E452" t="str">
        <f t="shared" si="32"/>
        <v/>
      </c>
      <c r="F452">
        <f t="shared" si="33"/>
        <v>-9.3418259023355585E-3</v>
      </c>
      <c r="G452" s="4" t="str">
        <f t="shared" si="34"/>
        <v/>
      </c>
    </row>
    <row r="453" spans="1:7" x14ac:dyDescent="0.3">
      <c r="A453" s="3">
        <v>42291</v>
      </c>
      <c r="B453" s="4">
        <v>46.64</v>
      </c>
      <c r="C453">
        <f t="shared" ref="C453:C516" si="35">B453-B452</f>
        <v>-1.9999999999996021E-2</v>
      </c>
      <c r="D453" s="13">
        <f t="shared" ref="D453:D516" si="36">C453/B452</f>
        <v>-4.2863266180874461E-4</v>
      </c>
      <c r="E453" t="str">
        <f t="shared" ref="E453:E516" si="37">IF(B452&gt;$H$1,D453,"")</f>
        <v/>
      </c>
      <c r="F453">
        <f t="shared" ref="F453:F516" si="38">IF(B452&lt;$F$1,D453,"")</f>
        <v>-4.2863266180874461E-4</v>
      </c>
      <c r="G453" s="4" t="str">
        <f t="shared" ref="G453:G516" si="39">IF(AND(B452&gt;=$F$1,B452&lt;=$H$1),D453,"")</f>
        <v/>
      </c>
    </row>
    <row r="454" spans="1:7" x14ac:dyDescent="0.3">
      <c r="A454" s="3">
        <v>42292</v>
      </c>
      <c r="B454" s="4">
        <v>46.38</v>
      </c>
      <c r="C454">
        <f t="shared" si="35"/>
        <v>-0.25999999999999801</v>
      </c>
      <c r="D454" s="13">
        <f t="shared" si="36"/>
        <v>-5.5746140651800604E-3</v>
      </c>
      <c r="E454" t="str">
        <f t="shared" si="37"/>
        <v/>
      </c>
      <c r="F454">
        <f t="shared" si="38"/>
        <v>-5.5746140651800604E-3</v>
      </c>
      <c r="G454" s="4" t="str">
        <f t="shared" si="39"/>
        <v/>
      </c>
    </row>
    <row r="455" spans="1:7" x14ac:dyDescent="0.3">
      <c r="A455" s="3">
        <v>42293</v>
      </c>
      <c r="B455" s="4">
        <v>47.26</v>
      </c>
      <c r="C455">
        <f t="shared" si="35"/>
        <v>0.87999999999999545</v>
      </c>
      <c r="D455" s="13">
        <f t="shared" si="36"/>
        <v>1.8973695558430259E-2</v>
      </c>
      <c r="E455" t="str">
        <f t="shared" si="37"/>
        <v/>
      </c>
      <c r="F455">
        <f t="shared" si="38"/>
        <v>1.8973695558430259E-2</v>
      </c>
      <c r="G455" s="4" t="str">
        <f t="shared" si="39"/>
        <v/>
      </c>
    </row>
    <row r="456" spans="1:7" x14ac:dyDescent="0.3">
      <c r="A456" s="3">
        <v>42296</v>
      </c>
      <c r="B456" s="4">
        <v>45.89</v>
      </c>
      <c r="C456">
        <f t="shared" si="35"/>
        <v>-1.3699999999999974</v>
      </c>
      <c r="D456" s="13">
        <f t="shared" si="36"/>
        <v>-2.8988573846804856E-2</v>
      </c>
      <c r="E456" t="str">
        <f t="shared" si="37"/>
        <v/>
      </c>
      <c r="F456">
        <f t="shared" si="38"/>
        <v>-2.8988573846804856E-2</v>
      </c>
      <c r="G456" s="4" t="str">
        <f t="shared" si="39"/>
        <v/>
      </c>
    </row>
    <row r="457" spans="1:7" x14ac:dyDescent="0.3">
      <c r="A457" s="3">
        <v>42297</v>
      </c>
      <c r="B457" s="4">
        <v>45.55</v>
      </c>
      <c r="C457">
        <f t="shared" si="35"/>
        <v>-0.34000000000000341</v>
      </c>
      <c r="D457" s="13">
        <f t="shared" si="36"/>
        <v>-7.4090215733275963E-3</v>
      </c>
      <c r="E457" t="str">
        <f t="shared" si="37"/>
        <v/>
      </c>
      <c r="F457">
        <f t="shared" si="38"/>
        <v>-7.4090215733275963E-3</v>
      </c>
      <c r="G457" s="4" t="str">
        <f t="shared" si="39"/>
        <v/>
      </c>
    </row>
    <row r="458" spans="1:7" x14ac:dyDescent="0.3">
      <c r="A458" s="3">
        <v>42298</v>
      </c>
      <c r="B458" s="4">
        <v>45.2</v>
      </c>
      <c r="C458">
        <f t="shared" si="35"/>
        <v>-0.34999999999999432</v>
      </c>
      <c r="D458" s="13">
        <f t="shared" si="36"/>
        <v>-7.6838638858396126E-3</v>
      </c>
      <c r="E458" t="str">
        <f t="shared" si="37"/>
        <v/>
      </c>
      <c r="F458">
        <f t="shared" si="38"/>
        <v>-7.6838638858396126E-3</v>
      </c>
      <c r="G458" s="4" t="str">
        <f t="shared" si="39"/>
        <v/>
      </c>
    </row>
    <row r="459" spans="1:7" x14ac:dyDescent="0.3">
      <c r="A459" s="3">
        <v>42299</v>
      </c>
      <c r="B459" s="4">
        <v>45.38</v>
      </c>
      <c r="C459">
        <f t="shared" si="35"/>
        <v>0.17999999999999972</v>
      </c>
      <c r="D459" s="13">
        <f t="shared" si="36"/>
        <v>3.9823008849557461E-3</v>
      </c>
      <c r="E459" t="str">
        <f t="shared" si="37"/>
        <v/>
      </c>
      <c r="F459">
        <f t="shared" si="38"/>
        <v>3.9823008849557461E-3</v>
      </c>
      <c r="G459" s="4" t="str">
        <f t="shared" si="39"/>
        <v/>
      </c>
    </row>
    <row r="460" spans="1:7" x14ac:dyDescent="0.3">
      <c r="A460" s="3">
        <v>42300</v>
      </c>
      <c r="B460" s="4">
        <v>44.6</v>
      </c>
      <c r="C460">
        <f t="shared" si="35"/>
        <v>-0.78000000000000114</v>
      </c>
      <c r="D460" s="13">
        <f t="shared" si="36"/>
        <v>-1.7188188629352161E-2</v>
      </c>
      <c r="E460" t="str">
        <f t="shared" si="37"/>
        <v/>
      </c>
      <c r="F460">
        <f t="shared" si="38"/>
        <v>-1.7188188629352161E-2</v>
      </c>
      <c r="G460" s="4" t="str">
        <f t="shared" si="39"/>
        <v/>
      </c>
    </row>
    <row r="461" spans="1:7" x14ac:dyDescent="0.3">
      <c r="A461" s="3">
        <v>42303</v>
      </c>
      <c r="B461" s="4">
        <v>43.98</v>
      </c>
      <c r="C461">
        <f t="shared" si="35"/>
        <v>-0.62000000000000455</v>
      </c>
      <c r="D461" s="13">
        <f t="shared" si="36"/>
        <v>-1.3901345291479923E-2</v>
      </c>
      <c r="E461" t="str">
        <f t="shared" si="37"/>
        <v/>
      </c>
      <c r="F461">
        <f t="shared" si="38"/>
        <v>-1.3901345291479923E-2</v>
      </c>
      <c r="G461" s="4" t="str">
        <f t="shared" si="39"/>
        <v/>
      </c>
    </row>
    <row r="462" spans="1:7" x14ac:dyDescent="0.3">
      <c r="A462" s="3">
        <v>42304</v>
      </c>
      <c r="B462" s="4">
        <v>43.2</v>
      </c>
      <c r="C462">
        <f t="shared" si="35"/>
        <v>-0.77999999999999403</v>
      </c>
      <c r="D462" s="13">
        <f t="shared" si="36"/>
        <v>-1.7735334242837519E-2</v>
      </c>
      <c r="E462" t="str">
        <f t="shared" si="37"/>
        <v/>
      </c>
      <c r="F462">
        <f t="shared" si="38"/>
        <v>-1.7735334242837519E-2</v>
      </c>
      <c r="G462" s="4" t="str">
        <f t="shared" si="39"/>
        <v/>
      </c>
    </row>
    <row r="463" spans="1:7" x14ac:dyDescent="0.3">
      <c r="A463" s="3">
        <v>42305</v>
      </c>
      <c r="B463" s="4">
        <v>45.94</v>
      </c>
      <c r="C463">
        <f t="shared" si="35"/>
        <v>2.7399999999999949</v>
      </c>
      <c r="D463" s="13">
        <f t="shared" si="36"/>
        <v>6.3425925925925802E-2</v>
      </c>
      <c r="E463" t="str">
        <f t="shared" si="37"/>
        <v/>
      </c>
      <c r="F463">
        <f t="shared" si="38"/>
        <v>6.3425925925925802E-2</v>
      </c>
      <c r="G463" s="4" t="str">
        <f t="shared" si="39"/>
        <v/>
      </c>
    </row>
    <row r="464" spans="1:7" x14ac:dyDescent="0.3">
      <c r="A464" s="3">
        <v>42306</v>
      </c>
      <c r="B464" s="4">
        <v>46.06</v>
      </c>
      <c r="C464">
        <f t="shared" si="35"/>
        <v>0.12000000000000455</v>
      </c>
      <c r="D464" s="13">
        <f t="shared" si="36"/>
        <v>2.6121027427079791E-3</v>
      </c>
      <c r="E464" t="str">
        <f t="shared" si="37"/>
        <v/>
      </c>
      <c r="F464">
        <f t="shared" si="38"/>
        <v>2.6121027427079791E-3</v>
      </c>
      <c r="G464" s="4" t="str">
        <f t="shared" si="39"/>
        <v/>
      </c>
    </row>
    <row r="465" spans="1:7" x14ac:dyDescent="0.3">
      <c r="A465" s="3">
        <v>42307</v>
      </c>
      <c r="B465" s="4">
        <v>46.59</v>
      </c>
      <c r="C465">
        <f t="shared" si="35"/>
        <v>0.53000000000000114</v>
      </c>
      <c r="D465" s="13">
        <f t="shared" si="36"/>
        <v>1.1506730351715178E-2</v>
      </c>
      <c r="E465" t="str">
        <f t="shared" si="37"/>
        <v/>
      </c>
      <c r="F465">
        <f t="shared" si="38"/>
        <v>1.1506730351715178E-2</v>
      </c>
      <c r="G465" s="4" t="str">
        <f t="shared" si="39"/>
        <v/>
      </c>
    </row>
    <row r="466" spans="1:7" x14ac:dyDescent="0.3">
      <c r="A466" s="3">
        <v>42310</v>
      </c>
      <c r="B466" s="4">
        <v>46.14</v>
      </c>
      <c r="C466">
        <f t="shared" si="35"/>
        <v>-0.45000000000000284</v>
      </c>
      <c r="D466" s="13">
        <f t="shared" si="36"/>
        <v>-9.658725048293685E-3</v>
      </c>
      <c r="E466" t="str">
        <f t="shared" si="37"/>
        <v/>
      </c>
      <c r="F466">
        <f t="shared" si="38"/>
        <v>-9.658725048293685E-3</v>
      </c>
      <c r="G466" s="4" t="str">
        <f t="shared" si="39"/>
        <v/>
      </c>
    </row>
    <row r="467" spans="1:7" x14ac:dyDescent="0.3">
      <c r="A467" s="3">
        <v>42311</v>
      </c>
      <c r="B467" s="4">
        <v>47.9</v>
      </c>
      <c r="C467">
        <f t="shared" si="35"/>
        <v>1.759999999999998</v>
      </c>
      <c r="D467" s="13">
        <f t="shared" si="36"/>
        <v>3.81447767663632E-2</v>
      </c>
      <c r="E467" t="str">
        <f t="shared" si="37"/>
        <v/>
      </c>
      <c r="F467">
        <f t="shared" si="38"/>
        <v>3.81447767663632E-2</v>
      </c>
      <c r="G467" s="4" t="str">
        <f t="shared" si="39"/>
        <v/>
      </c>
    </row>
    <row r="468" spans="1:7" x14ac:dyDescent="0.3">
      <c r="A468" s="3">
        <v>42312</v>
      </c>
      <c r="B468" s="4">
        <v>46.32</v>
      </c>
      <c r="C468">
        <f t="shared" si="35"/>
        <v>-1.5799999999999983</v>
      </c>
      <c r="D468" s="13">
        <f t="shared" si="36"/>
        <v>-3.2985386221294329E-2</v>
      </c>
      <c r="E468" t="str">
        <f t="shared" si="37"/>
        <v/>
      </c>
      <c r="F468">
        <f t="shared" si="38"/>
        <v>-3.2985386221294329E-2</v>
      </c>
      <c r="G468" s="4" t="str">
        <f t="shared" si="39"/>
        <v/>
      </c>
    </row>
    <row r="469" spans="1:7" x14ac:dyDescent="0.3">
      <c r="A469" s="3">
        <v>42313</v>
      </c>
      <c r="B469" s="4">
        <v>45.2</v>
      </c>
      <c r="C469">
        <f t="shared" si="35"/>
        <v>-1.1199999999999974</v>
      </c>
      <c r="D469" s="13">
        <f t="shared" si="36"/>
        <v>-2.417962003454226E-2</v>
      </c>
      <c r="E469" t="str">
        <f t="shared" si="37"/>
        <v/>
      </c>
      <c r="F469">
        <f t="shared" si="38"/>
        <v>-2.417962003454226E-2</v>
      </c>
      <c r="G469" s="4" t="str">
        <f t="shared" si="39"/>
        <v/>
      </c>
    </row>
    <row r="470" spans="1:7" x14ac:dyDescent="0.3">
      <c r="A470" s="3">
        <v>42314</v>
      </c>
      <c r="B470" s="4">
        <v>44.29</v>
      </c>
      <c r="C470">
        <f t="shared" si="35"/>
        <v>-0.91000000000000369</v>
      </c>
      <c r="D470" s="13">
        <f t="shared" si="36"/>
        <v>-2.013274336283194E-2</v>
      </c>
      <c r="E470" t="str">
        <f t="shared" si="37"/>
        <v/>
      </c>
      <c r="F470">
        <f t="shared" si="38"/>
        <v>-2.013274336283194E-2</v>
      </c>
      <c r="G470" s="4" t="str">
        <f t="shared" si="39"/>
        <v/>
      </c>
    </row>
    <row r="471" spans="1:7" x14ac:dyDescent="0.3">
      <c r="A471" s="3">
        <v>42317</v>
      </c>
      <c r="B471" s="4">
        <v>43.87</v>
      </c>
      <c r="C471">
        <f t="shared" si="35"/>
        <v>-0.42000000000000171</v>
      </c>
      <c r="D471" s="13">
        <f t="shared" si="36"/>
        <v>-9.4829532625875304E-3</v>
      </c>
      <c r="E471" t="str">
        <f t="shared" si="37"/>
        <v/>
      </c>
      <c r="F471">
        <f t="shared" si="38"/>
        <v>-9.4829532625875304E-3</v>
      </c>
      <c r="G471" s="4" t="str">
        <f t="shared" si="39"/>
        <v/>
      </c>
    </row>
    <row r="472" spans="1:7" x14ac:dyDescent="0.3">
      <c r="A472" s="3">
        <v>42318</v>
      </c>
      <c r="B472" s="4">
        <v>44.21</v>
      </c>
      <c r="C472">
        <f t="shared" si="35"/>
        <v>0.34000000000000341</v>
      </c>
      <c r="D472" s="13">
        <f t="shared" si="36"/>
        <v>7.7501709596536003E-3</v>
      </c>
      <c r="E472" t="str">
        <f t="shared" si="37"/>
        <v/>
      </c>
      <c r="F472">
        <f t="shared" si="38"/>
        <v>7.7501709596536003E-3</v>
      </c>
      <c r="G472" s="4" t="str">
        <f t="shared" si="39"/>
        <v/>
      </c>
    </row>
    <row r="473" spans="1:7" x14ac:dyDescent="0.3">
      <c r="A473" s="3">
        <v>42319</v>
      </c>
      <c r="B473" s="4">
        <v>42.93</v>
      </c>
      <c r="C473">
        <f t="shared" si="35"/>
        <v>-1.2800000000000011</v>
      </c>
      <c r="D473" s="13">
        <f t="shared" si="36"/>
        <v>-2.8952725627686068E-2</v>
      </c>
      <c r="E473" t="str">
        <f t="shared" si="37"/>
        <v/>
      </c>
      <c r="F473">
        <f t="shared" si="38"/>
        <v>-2.8952725627686068E-2</v>
      </c>
      <c r="G473" s="4" t="str">
        <f t="shared" si="39"/>
        <v/>
      </c>
    </row>
    <row r="474" spans="1:7" x14ac:dyDescent="0.3">
      <c r="A474" s="3">
        <v>42320</v>
      </c>
      <c r="B474" s="4">
        <v>41.75</v>
      </c>
      <c r="C474">
        <f t="shared" si="35"/>
        <v>-1.1799999999999997</v>
      </c>
      <c r="D474" s="13">
        <f t="shared" si="36"/>
        <v>-2.7486606102958298E-2</v>
      </c>
      <c r="E474" t="str">
        <f t="shared" si="37"/>
        <v/>
      </c>
      <c r="F474">
        <f t="shared" si="38"/>
        <v>-2.7486606102958298E-2</v>
      </c>
      <c r="G474" s="4" t="str">
        <f t="shared" si="39"/>
        <v/>
      </c>
    </row>
    <row r="475" spans="1:7" x14ac:dyDescent="0.3">
      <c r="A475" s="3">
        <v>42321</v>
      </c>
      <c r="B475" s="4">
        <v>40.74</v>
      </c>
      <c r="C475">
        <f t="shared" si="35"/>
        <v>-1.009999999999998</v>
      </c>
      <c r="D475" s="13">
        <f t="shared" si="36"/>
        <v>-2.4191616766467017E-2</v>
      </c>
      <c r="E475" t="str">
        <f t="shared" si="37"/>
        <v/>
      </c>
      <c r="F475">
        <f t="shared" si="38"/>
        <v>-2.4191616766467017E-2</v>
      </c>
      <c r="G475" s="4" t="str">
        <f t="shared" si="39"/>
        <v/>
      </c>
    </row>
    <row r="476" spans="1:7" x14ac:dyDescent="0.3">
      <c r="A476" s="3">
        <v>42324</v>
      </c>
      <c r="B476" s="4">
        <v>41.74</v>
      </c>
      <c r="C476">
        <f t="shared" si="35"/>
        <v>1</v>
      </c>
      <c r="D476" s="13">
        <f t="shared" si="36"/>
        <v>2.4545900834560628E-2</v>
      </c>
      <c r="E476" t="str">
        <f t="shared" si="37"/>
        <v/>
      </c>
      <c r="F476">
        <f t="shared" si="38"/>
        <v>2.4545900834560628E-2</v>
      </c>
      <c r="G476" s="4" t="str">
        <f t="shared" si="39"/>
        <v/>
      </c>
    </row>
    <row r="477" spans="1:7" x14ac:dyDescent="0.3">
      <c r="A477" s="3">
        <v>42325</v>
      </c>
      <c r="B477" s="4">
        <v>40.67</v>
      </c>
      <c r="C477">
        <f t="shared" si="35"/>
        <v>-1.0700000000000003</v>
      </c>
      <c r="D477" s="13">
        <f t="shared" si="36"/>
        <v>-2.5634882606612369E-2</v>
      </c>
      <c r="E477" t="str">
        <f t="shared" si="37"/>
        <v/>
      </c>
      <c r="F477">
        <f t="shared" si="38"/>
        <v>-2.5634882606612369E-2</v>
      </c>
      <c r="G477" s="4" t="str">
        <f t="shared" si="39"/>
        <v/>
      </c>
    </row>
    <row r="478" spans="1:7" x14ac:dyDescent="0.3">
      <c r="A478" s="3">
        <v>42326</v>
      </c>
      <c r="B478" s="4">
        <v>40.75</v>
      </c>
      <c r="C478">
        <f t="shared" si="35"/>
        <v>7.9999999999998295E-2</v>
      </c>
      <c r="D478" s="13">
        <f t="shared" si="36"/>
        <v>1.9670518809933191E-3</v>
      </c>
      <c r="E478" t="str">
        <f t="shared" si="37"/>
        <v/>
      </c>
      <c r="F478">
        <f t="shared" si="38"/>
        <v>1.9670518809933191E-3</v>
      </c>
      <c r="G478" s="4" t="str">
        <f t="shared" si="39"/>
        <v/>
      </c>
    </row>
    <row r="479" spans="1:7" x14ac:dyDescent="0.3">
      <c r="A479" s="3">
        <v>42327</v>
      </c>
      <c r="B479" s="4">
        <v>40.54</v>
      </c>
      <c r="C479">
        <f t="shared" si="35"/>
        <v>-0.21000000000000085</v>
      </c>
      <c r="D479" s="13">
        <f t="shared" si="36"/>
        <v>-5.1533742331288553E-3</v>
      </c>
      <c r="E479" t="str">
        <f t="shared" si="37"/>
        <v/>
      </c>
      <c r="F479">
        <f t="shared" si="38"/>
        <v>-5.1533742331288553E-3</v>
      </c>
      <c r="G479" s="4" t="str">
        <f t="shared" si="39"/>
        <v/>
      </c>
    </row>
    <row r="480" spans="1:7" x14ac:dyDescent="0.3">
      <c r="A480" s="3">
        <v>42328</v>
      </c>
      <c r="B480" s="4">
        <v>40.39</v>
      </c>
      <c r="C480">
        <f t="shared" si="35"/>
        <v>-0.14999999999999858</v>
      </c>
      <c r="D480" s="13">
        <f t="shared" si="36"/>
        <v>-3.7000493339910847E-3</v>
      </c>
      <c r="E480" t="str">
        <f t="shared" si="37"/>
        <v/>
      </c>
      <c r="F480">
        <f t="shared" si="38"/>
        <v>-3.7000493339910847E-3</v>
      </c>
      <c r="G480" s="4" t="str">
        <f t="shared" si="39"/>
        <v/>
      </c>
    </row>
    <row r="481" spans="1:7" x14ac:dyDescent="0.3">
      <c r="A481" s="3">
        <v>42331</v>
      </c>
      <c r="B481" s="4">
        <v>41.75</v>
      </c>
      <c r="C481">
        <f t="shared" si="35"/>
        <v>1.3599999999999994</v>
      </c>
      <c r="D481" s="13">
        <f t="shared" si="36"/>
        <v>3.3671700916068317E-2</v>
      </c>
      <c r="E481" t="str">
        <f t="shared" si="37"/>
        <v/>
      </c>
      <c r="F481">
        <f t="shared" si="38"/>
        <v>3.3671700916068317E-2</v>
      </c>
      <c r="G481" s="4" t="str">
        <f t="shared" si="39"/>
        <v/>
      </c>
    </row>
    <row r="482" spans="1:7" x14ac:dyDescent="0.3">
      <c r="A482" s="3">
        <v>42332</v>
      </c>
      <c r="B482" s="4">
        <v>42.87</v>
      </c>
      <c r="C482">
        <f t="shared" si="35"/>
        <v>1.1199999999999974</v>
      </c>
      <c r="D482" s="13">
        <f t="shared" si="36"/>
        <v>2.6826347305389159E-2</v>
      </c>
      <c r="E482" t="str">
        <f t="shared" si="37"/>
        <v/>
      </c>
      <c r="F482">
        <f t="shared" si="38"/>
        <v>2.6826347305389159E-2</v>
      </c>
      <c r="G482" s="4" t="str">
        <f t="shared" si="39"/>
        <v/>
      </c>
    </row>
    <row r="483" spans="1:7" x14ac:dyDescent="0.3">
      <c r="A483" s="3">
        <v>42333</v>
      </c>
      <c r="B483" s="4">
        <v>43.04</v>
      </c>
      <c r="C483">
        <f t="shared" si="35"/>
        <v>0.17000000000000171</v>
      </c>
      <c r="D483" s="13">
        <f t="shared" si="36"/>
        <v>3.9654770235596389E-3</v>
      </c>
      <c r="E483" t="str">
        <f t="shared" si="37"/>
        <v/>
      </c>
      <c r="F483">
        <f t="shared" si="38"/>
        <v>3.9654770235596389E-3</v>
      </c>
      <c r="G483" s="4" t="str">
        <f t="shared" si="39"/>
        <v/>
      </c>
    </row>
    <row r="484" spans="1:7" x14ac:dyDescent="0.3">
      <c r="A484" s="3">
        <v>42335</v>
      </c>
      <c r="B484" s="4">
        <v>41.71</v>
      </c>
      <c r="C484">
        <f t="shared" si="35"/>
        <v>-1.3299999999999983</v>
      </c>
      <c r="D484" s="13">
        <f t="shared" si="36"/>
        <v>-3.0901486988847544E-2</v>
      </c>
      <c r="E484" t="str">
        <f t="shared" si="37"/>
        <v/>
      </c>
      <c r="F484">
        <f t="shared" si="38"/>
        <v>-3.0901486988847544E-2</v>
      </c>
      <c r="G484" s="4" t="str">
        <f t="shared" si="39"/>
        <v/>
      </c>
    </row>
    <row r="485" spans="1:7" x14ac:dyDescent="0.3">
      <c r="A485" s="3">
        <v>42338</v>
      </c>
      <c r="B485" s="4">
        <v>41.65</v>
      </c>
      <c r="C485">
        <f t="shared" si="35"/>
        <v>-6.0000000000002274E-2</v>
      </c>
      <c r="D485" s="13">
        <f t="shared" si="36"/>
        <v>-1.4385039558859332E-3</v>
      </c>
      <c r="E485" t="str">
        <f t="shared" si="37"/>
        <v/>
      </c>
      <c r="F485">
        <f t="shared" si="38"/>
        <v>-1.4385039558859332E-3</v>
      </c>
      <c r="G485" s="4" t="str">
        <f t="shared" si="39"/>
        <v/>
      </c>
    </row>
    <row r="486" spans="1:7" x14ac:dyDescent="0.3">
      <c r="A486" s="3">
        <v>42339</v>
      </c>
      <c r="B486" s="4">
        <v>41.85</v>
      </c>
      <c r="C486">
        <f t="shared" si="35"/>
        <v>0.20000000000000284</v>
      </c>
      <c r="D486" s="13">
        <f t="shared" si="36"/>
        <v>4.8019207683073911E-3</v>
      </c>
      <c r="E486" t="str">
        <f t="shared" si="37"/>
        <v/>
      </c>
      <c r="F486">
        <f t="shared" si="38"/>
        <v>4.8019207683073911E-3</v>
      </c>
      <c r="G486" s="4" t="str">
        <f t="shared" si="39"/>
        <v/>
      </c>
    </row>
    <row r="487" spans="1:7" x14ac:dyDescent="0.3">
      <c r="A487" s="3">
        <v>42340</v>
      </c>
      <c r="B487" s="4">
        <v>39.94</v>
      </c>
      <c r="C487">
        <f t="shared" si="35"/>
        <v>-1.9100000000000037</v>
      </c>
      <c r="D487" s="13">
        <f t="shared" si="36"/>
        <v>-4.563918757467153E-2</v>
      </c>
      <c r="E487" t="str">
        <f t="shared" si="37"/>
        <v/>
      </c>
      <c r="F487">
        <f t="shared" si="38"/>
        <v>-4.563918757467153E-2</v>
      </c>
      <c r="G487" s="4" t="str">
        <f t="shared" si="39"/>
        <v/>
      </c>
    </row>
    <row r="488" spans="1:7" x14ac:dyDescent="0.3">
      <c r="A488" s="3">
        <v>42341</v>
      </c>
      <c r="B488" s="4">
        <v>41.08</v>
      </c>
      <c r="C488">
        <f t="shared" si="35"/>
        <v>1.1400000000000006</v>
      </c>
      <c r="D488" s="13">
        <f t="shared" si="36"/>
        <v>2.8542814221332015E-2</v>
      </c>
      <c r="E488" t="str">
        <f t="shared" si="37"/>
        <v/>
      </c>
      <c r="F488">
        <f t="shared" si="38"/>
        <v>2.8542814221332015E-2</v>
      </c>
      <c r="G488" s="4" t="str">
        <f t="shared" si="39"/>
        <v/>
      </c>
    </row>
    <row r="489" spans="1:7" x14ac:dyDescent="0.3">
      <c r="A489" s="3">
        <v>42342</v>
      </c>
      <c r="B489" s="4">
        <v>39.97</v>
      </c>
      <c r="C489">
        <f t="shared" si="35"/>
        <v>-1.1099999999999994</v>
      </c>
      <c r="D489" s="13">
        <f t="shared" si="36"/>
        <v>-2.7020447906523842E-2</v>
      </c>
      <c r="E489" t="str">
        <f t="shared" si="37"/>
        <v/>
      </c>
      <c r="F489">
        <f t="shared" si="38"/>
        <v>-2.7020447906523842E-2</v>
      </c>
      <c r="G489" s="4" t="str">
        <f t="shared" si="39"/>
        <v/>
      </c>
    </row>
    <row r="490" spans="1:7" x14ac:dyDescent="0.3">
      <c r="A490" s="3">
        <v>42345</v>
      </c>
      <c r="B490" s="4">
        <v>37.65</v>
      </c>
      <c r="C490">
        <f t="shared" si="35"/>
        <v>-2.3200000000000003</v>
      </c>
      <c r="D490" s="13">
        <f t="shared" si="36"/>
        <v>-5.8043532649487126E-2</v>
      </c>
      <c r="E490" t="str">
        <f t="shared" si="37"/>
        <v/>
      </c>
      <c r="F490">
        <f t="shared" si="38"/>
        <v>-5.8043532649487126E-2</v>
      </c>
      <c r="G490" s="4" t="str">
        <f t="shared" si="39"/>
        <v/>
      </c>
    </row>
    <row r="491" spans="1:7" x14ac:dyDescent="0.3">
      <c r="A491" s="3">
        <v>42346</v>
      </c>
      <c r="B491" s="4">
        <v>37.51</v>
      </c>
      <c r="C491">
        <f t="shared" si="35"/>
        <v>-0.14000000000000057</v>
      </c>
      <c r="D491" s="13">
        <f t="shared" si="36"/>
        <v>-3.7184594953519408E-3</v>
      </c>
      <c r="E491" t="str">
        <f t="shared" si="37"/>
        <v/>
      </c>
      <c r="F491">
        <f t="shared" si="38"/>
        <v>-3.7184594953519408E-3</v>
      </c>
      <c r="G491" s="4" t="str">
        <f t="shared" si="39"/>
        <v/>
      </c>
    </row>
    <row r="492" spans="1:7" x14ac:dyDescent="0.3">
      <c r="A492" s="3">
        <v>42347</v>
      </c>
      <c r="B492" s="4">
        <v>37.159999999999997</v>
      </c>
      <c r="C492">
        <f t="shared" si="35"/>
        <v>-0.35000000000000142</v>
      </c>
      <c r="D492" s="13">
        <f t="shared" si="36"/>
        <v>-9.3308451079712456E-3</v>
      </c>
      <c r="E492" t="str">
        <f t="shared" si="37"/>
        <v/>
      </c>
      <c r="F492">
        <f t="shared" si="38"/>
        <v>-9.3308451079712456E-3</v>
      </c>
      <c r="G492" s="4" t="str">
        <f t="shared" si="39"/>
        <v/>
      </c>
    </row>
    <row r="493" spans="1:7" x14ac:dyDescent="0.3">
      <c r="A493" s="3">
        <v>42348</v>
      </c>
      <c r="B493" s="4">
        <v>36.76</v>
      </c>
      <c r="C493">
        <f t="shared" si="35"/>
        <v>-0.39999999999999858</v>
      </c>
      <c r="D493" s="13">
        <f t="shared" si="36"/>
        <v>-1.0764262648008574E-2</v>
      </c>
      <c r="E493" t="str">
        <f t="shared" si="37"/>
        <v/>
      </c>
      <c r="F493">
        <f t="shared" si="38"/>
        <v>-1.0764262648008574E-2</v>
      </c>
      <c r="G493" s="4" t="str">
        <f t="shared" si="39"/>
        <v/>
      </c>
    </row>
    <row r="494" spans="1:7" x14ac:dyDescent="0.3">
      <c r="A494" s="3">
        <v>42349</v>
      </c>
      <c r="B494" s="4">
        <v>35.619999999999997</v>
      </c>
      <c r="C494">
        <f t="shared" si="35"/>
        <v>-1.1400000000000006</v>
      </c>
      <c r="D494" s="13">
        <f t="shared" si="36"/>
        <v>-3.1011969532100125E-2</v>
      </c>
      <c r="E494" t="str">
        <f t="shared" si="37"/>
        <v/>
      </c>
      <c r="F494">
        <f t="shared" si="38"/>
        <v>-3.1011969532100125E-2</v>
      </c>
      <c r="G494" s="4" t="str">
        <f t="shared" si="39"/>
        <v/>
      </c>
    </row>
    <row r="495" spans="1:7" x14ac:dyDescent="0.3">
      <c r="A495" s="3">
        <v>42352</v>
      </c>
      <c r="B495" s="4">
        <v>36.31</v>
      </c>
      <c r="C495">
        <f t="shared" si="35"/>
        <v>0.69000000000000483</v>
      </c>
      <c r="D495" s="13">
        <f t="shared" si="36"/>
        <v>1.937113980909615E-2</v>
      </c>
      <c r="E495" t="str">
        <f t="shared" si="37"/>
        <v/>
      </c>
      <c r="F495">
        <f t="shared" si="38"/>
        <v>1.937113980909615E-2</v>
      </c>
      <c r="G495" s="4" t="str">
        <f t="shared" si="39"/>
        <v/>
      </c>
    </row>
    <row r="496" spans="1:7" x14ac:dyDescent="0.3">
      <c r="A496" s="3">
        <v>42353</v>
      </c>
      <c r="B496" s="4">
        <v>37.35</v>
      </c>
      <c r="C496">
        <f t="shared" si="35"/>
        <v>1.0399999999999991</v>
      </c>
      <c r="D496" s="13">
        <f t="shared" si="36"/>
        <v>2.8642247314789288E-2</v>
      </c>
      <c r="E496" t="str">
        <f t="shared" si="37"/>
        <v/>
      </c>
      <c r="F496">
        <f t="shared" si="38"/>
        <v>2.8642247314789288E-2</v>
      </c>
      <c r="G496" s="4" t="str">
        <f t="shared" si="39"/>
        <v/>
      </c>
    </row>
    <row r="497" spans="1:7" x14ac:dyDescent="0.3">
      <c r="A497" s="3">
        <v>42354</v>
      </c>
      <c r="B497" s="4">
        <v>35.520000000000003</v>
      </c>
      <c r="C497">
        <f t="shared" si="35"/>
        <v>-1.8299999999999983</v>
      </c>
      <c r="D497" s="13">
        <f t="shared" si="36"/>
        <v>-4.8995983935742927E-2</v>
      </c>
      <c r="E497" t="str">
        <f t="shared" si="37"/>
        <v/>
      </c>
      <c r="F497">
        <f t="shared" si="38"/>
        <v>-4.8995983935742927E-2</v>
      </c>
      <c r="G497" s="4" t="str">
        <f t="shared" si="39"/>
        <v/>
      </c>
    </row>
    <row r="498" spans="1:7" x14ac:dyDescent="0.3">
      <c r="A498" s="3">
        <v>42355</v>
      </c>
      <c r="B498" s="4">
        <v>34.950000000000003</v>
      </c>
      <c r="C498">
        <f t="shared" si="35"/>
        <v>-0.57000000000000028</v>
      </c>
      <c r="D498" s="13">
        <f t="shared" si="36"/>
        <v>-1.6047297297297303E-2</v>
      </c>
      <c r="E498" t="str">
        <f t="shared" si="37"/>
        <v/>
      </c>
      <c r="F498">
        <f t="shared" si="38"/>
        <v>-1.6047297297297303E-2</v>
      </c>
      <c r="G498" s="4" t="str">
        <f t="shared" si="39"/>
        <v/>
      </c>
    </row>
    <row r="499" spans="1:7" x14ac:dyDescent="0.3">
      <c r="A499" s="3">
        <v>42356</v>
      </c>
      <c r="B499" s="4">
        <v>34.729999999999997</v>
      </c>
      <c r="C499">
        <f t="shared" si="35"/>
        <v>-0.22000000000000597</v>
      </c>
      <c r="D499" s="13">
        <f t="shared" si="36"/>
        <v>-6.2947067238914439E-3</v>
      </c>
      <c r="E499" t="str">
        <f t="shared" si="37"/>
        <v/>
      </c>
      <c r="F499">
        <f t="shared" si="38"/>
        <v>-6.2947067238914439E-3</v>
      </c>
      <c r="G499" s="4" t="str">
        <f t="shared" si="39"/>
        <v/>
      </c>
    </row>
    <row r="500" spans="1:7" x14ac:dyDescent="0.3">
      <c r="A500" s="3">
        <v>42359</v>
      </c>
      <c r="B500" s="4">
        <v>34.74</v>
      </c>
      <c r="C500">
        <f t="shared" si="35"/>
        <v>1.0000000000005116E-2</v>
      </c>
      <c r="D500" s="13">
        <f t="shared" si="36"/>
        <v>2.8793550244759911E-4</v>
      </c>
      <c r="E500" t="str">
        <f t="shared" si="37"/>
        <v/>
      </c>
      <c r="F500">
        <f t="shared" si="38"/>
        <v>2.8793550244759911E-4</v>
      </c>
      <c r="G500" s="4" t="str">
        <f t="shared" si="39"/>
        <v/>
      </c>
    </row>
    <row r="501" spans="1:7" x14ac:dyDescent="0.3">
      <c r="A501" s="3">
        <v>42360</v>
      </c>
      <c r="B501" s="4">
        <v>36.14</v>
      </c>
      <c r="C501">
        <f t="shared" si="35"/>
        <v>1.3999999999999986</v>
      </c>
      <c r="D501" s="13">
        <f t="shared" si="36"/>
        <v>4.0299366724237146E-2</v>
      </c>
      <c r="E501" t="str">
        <f t="shared" si="37"/>
        <v/>
      </c>
      <c r="F501">
        <f t="shared" si="38"/>
        <v>4.0299366724237146E-2</v>
      </c>
      <c r="G501" s="4" t="str">
        <f t="shared" si="39"/>
        <v/>
      </c>
    </row>
    <row r="502" spans="1:7" x14ac:dyDescent="0.3">
      <c r="A502" s="3">
        <v>42361</v>
      </c>
      <c r="B502" s="4">
        <v>37.5</v>
      </c>
      <c r="C502">
        <f t="shared" si="35"/>
        <v>1.3599999999999994</v>
      </c>
      <c r="D502" s="13">
        <f t="shared" si="36"/>
        <v>3.7631433314886539E-2</v>
      </c>
      <c r="E502" t="str">
        <f t="shared" si="37"/>
        <v/>
      </c>
      <c r="F502">
        <f t="shared" si="38"/>
        <v>3.7631433314886539E-2</v>
      </c>
      <c r="G502" s="4" t="str">
        <f t="shared" si="39"/>
        <v/>
      </c>
    </row>
    <row r="503" spans="1:7" x14ac:dyDescent="0.3">
      <c r="A503" s="3">
        <v>42362</v>
      </c>
      <c r="B503" s="4">
        <v>38.1</v>
      </c>
      <c r="C503">
        <f t="shared" si="35"/>
        <v>0.60000000000000142</v>
      </c>
      <c r="D503" s="13">
        <f t="shared" si="36"/>
        <v>1.6000000000000038E-2</v>
      </c>
      <c r="E503" t="str">
        <f t="shared" si="37"/>
        <v/>
      </c>
      <c r="F503">
        <f t="shared" si="38"/>
        <v>1.6000000000000038E-2</v>
      </c>
      <c r="G503" s="4" t="str">
        <f t="shared" si="39"/>
        <v/>
      </c>
    </row>
    <row r="504" spans="1:7" x14ac:dyDescent="0.3">
      <c r="A504" s="3">
        <v>42366</v>
      </c>
      <c r="B504" s="4">
        <v>36.81</v>
      </c>
      <c r="C504">
        <f t="shared" si="35"/>
        <v>-1.2899999999999991</v>
      </c>
      <c r="D504" s="13">
        <f t="shared" si="36"/>
        <v>-3.3858267716535412E-2</v>
      </c>
      <c r="E504" t="str">
        <f t="shared" si="37"/>
        <v/>
      </c>
      <c r="F504">
        <f t="shared" si="38"/>
        <v>-3.3858267716535412E-2</v>
      </c>
      <c r="G504" s="4" t="str">
        <f t="shared" si="39"/>
        <v/>
      </c>
    </row>
    <row r="505" spans="1:7" x14ac:dyDescent="0.3">
      <c r="A505" s="3">
        <v>42367</v>
      </c>
      <c r="B505" s="4">
        <v>37.869999999999997</v>
      </c>
      <c r="C505">
        <f t="shared" si="35"/>
        <v>1.0599999999999952</v>
      </c>
      <c r="D505" s="13">
        <f t="shared" si="36"/>
        <v>2.8796522684053114E-2</v>
      </c>
      <c r="E505" t="str">
        <f t="shared" si="37"/>
        <v/>
      </c>
      <c r="F505">
        <f t="shared" si="38"/>
        <v>2.8796522684053114E-2</v>
      </c>
      <c r="G505" s="4" t="str">
        <f t="shared" si="39"/>
        <v/>
      </c>
    </row>
    <row r="506" spans="1:7" x14ac:dyDescent="0.3">
      <c r="A506" s="3">
        <v>42368</v>
      </c>
      <c r="B506" s="4">
        <v>36.6</v>
      </c>
      <c r="C506">
        <f t="shared" si="35"/>
        <v>-1.269999999999996</v>
      </c>
      <c r="D506" s="13">
        <f t="shared" si="36"/>
        <v>-3.3535780301029737E-2</v>
      </c>
      <c r="E506" t="str">
        <f t="shared" si="37"/>
        <v/>
      </c>
      <c r="F506">
        <f t="shared" si="38"/>
        <v>-3.3535780301029737E-2</v>
      </c>
      <c r="G506" s="4" t="str">
        <f t="shared" si="39"/>
        <v/>
      </c>
    </row>
    <row r="507" spans="1:7" x14ac:dyDescent="0.3">
      <c r="A507" s="3">
        <v>42369</v>
      </c>
      <c r="B507" s="4">
        <v>37.04</v>
      </c>
      <c r="C507">
        <f t="shared" si="35"/>
        <v>0.43999999999999773</v>
      </c>
      <c r="D507" s="13">
        <f t="shared" si="36"/>
        <v>1.2021857923497204E-2</v>
      </c>
      <c r="E507" t="str">
        <f t="shared" si="37"/>
        <v/>
      </c>
      <c r="F507">
        <f t="shared" si="38"/>
        <v>1.2021857923497204E-2</v>
      </c>
      <c r="G507" s="4" t="str">
        <f t="shared" si="39"/>
        <v/>
      </c>
    </row>
    <row r="508" spans="1:7" x14ac:dyDescent="0.3">
      <c r="A508" s="3">
        <v>42373</v>
      </c>
      <c r="B508" s="4">
        <v>36.76</v>
      </c>
      <c r="C508">
        <f t="shared" si="35"/>
        <v>-0.28000000000000114</v>
      </c>
      <c r="D508" s="13">
        <f t="shared" si="36"/>
        <v>-7.5593952483801602E-3</v>
      </c>
      <c r="E508" t="str">
        <f t="shared" si="37"/>
        <v/>
      </c>
      <c r="F508">
        <f t="shared" si="38"/>
        <v>-7.5593952483801602E-3</v>
      </c>
      <c r="G508" s="4" t="str">
        <f t="shared" si="39"/>
        <v/>
      </c>
    </row>
    <row r="509" spans="1:7" x14ac:dyDescent="0.3">
      <c r="A509" s="3">
        <v>42374</v>
      </c>
      <c r="B509" s="4">
        <v>35.97</v>
      </c>
      <c r="C509">
        <f t="shared" si="35"/>
        <v>-0.78999999999999915</v>
      </c>
      <c r="D509" s="13">
        <f t="shared" si="36"/>
        <v>-2.149075081610444E-2</v>
      </c>
      <c r="E509" t="str">
        <f t="shared" si="37"/>
        <v/>
      </c>
      <c r="F509">
        <f t="shared" si="38"/>
        <v>-2.149075081610444E-2</v>
      </c>
      <c r="G509" s="4" t="str">
        <f t="shared" si="39"/>
        <v/>
      </c>
    </row>
    <row r="510" spans="1:7" x14ac:dyDescent="0.3">
      <c r="A510" s="3">
        <v>42375</v>
      </c>
      <c r="B510" s="4">
        <v>33.97</v>
      </c>
      <c r="C510">
        <f t="shared" si="35"/>
        <v>-2</v>
      </c>
      <c r="D510" s="13">
        <f t="shared" si="36"/>
        <v>-5.5601890464275786E-2</v>
      </c>
      <c r="E510" t="str">
        <f t="shared" si="37"/>
        <v/>
      </c>
      <c r="F510">
        <f t="shared" si="38"/>
        <v>-5.5601890464275786E-2</v>
      </c>
      <c r="G510" s="4" t="str">
        <f t="shared" si="39"/>
        <v/>
      </c>
    </row>
    <row r="511" spans="1:7" x14ac:dyDescent="0.3">
      <c r="A511" s="3">
        <v>42376</v>
      </c>
      <c r="B511" s="4">
        <v>33.270000000000003</v>
      </c>
      <c r="C511">
        <f t="shared" si="35"/>
        <v>-0.69999999999999574</v>
      </c>
      <c r="D511" s="13">
        <f t="shared" si="36"/>
        <v>-2.060641742714147E-2</v>
      </c>
      <c r="E511" t="str">
        <f t="shared" si="37"/>
        <v/>
      </c>
      <c r="F511">
        <f t="shared" si="38"/>
        <v>-2.060641742714147E-2</v>
      </c>
      <c r="G511" s="4" t="str">
        <f t="shared" si="39"/>
        <v/>
      </c>
    </row>
    <row r="512" spans="1:7" x14ac:dyDescent="0.3">
      <c r="A512" s="3">
        <v>42377</v>
      </c>
      <c r="B512" s="4">
        <v>33.159999999999997</v>
      </c>
      <c r="C512">
        <f t="shared" si="35"/>
        <v>-0.11000000000000654</v>
      </c>
      <c r="D512" s="13">
        <f t="shared" si="36"/>
        <v>-3.3062819356779838E-3</v>
      </c>
      <c r="E512" t="str">
        <f t="shared" si="37"/>
        <v/>
      </c>
      <c r="F512">
        <f t="shared" si="38"/>
        <v>-3.3062819356779838E-3</v>
      </c>
      <c r="G512" s="4" t="str">
        <f t="shared" si="39"/>
        <v/>
      </c>
    </row>
    <row r="513" spans="1:7" x14ac:dyDescent="0.3">
      <c r="A513" s="3">
        <v>42380</v>
      </c>
      <c r="B513" s="4">
        <v>31.41</v>
      </c>
      <c r="C513">
        <f t="shared" si="35"/>
        <v>-1.7499999999999964</v>
      </c>
      <c r="D513" s="13">
        <f t="shared" si="36"/>
        <v>-5.2774427020506533E-2</v>
      </c>
      <c r="E513" t="str">
        <f t="shared" si="37"/>
        <v/>
      </c>
      <c r="F513">
        <f t="shared" si="38"/>
        <v>-5.2774427020506533E-2</v>
      </c>
      <c r="G513" s="4" t="str">
        <f t="shared" si="39"/>
        <v/>
      </c>
    </row>
    <row r="514" spans="1:7" x14ac:dyDescent="0.3">
      <c r="A514" s="3">
        <v>42381</v>
      </c>
      <c r="B514" s="4">
        <v>30.44</v>
      </c>
      <c r="C514">
        <f t="shared" si="35"/>
        <v>-0.96999999999999886</v>
      </c>
      <c r="D514" s="13">
        <f t="shared" si="36"/>
        <v>-3.0881884750079556E-2</v>
      </c>
      <c r="E514" t="str">
        <f t="shared" si="37"/>
        <v/>
      </c>
      <c r="F514">
        <f t="shared" si="38"/>
        <v>-3.0881884750079556E-2</v>
      </c>
      <c r="G514" s="4" t="str">
        <f t="shared" si="39"/>
        <v/>
      </c>
    </row>
    <row r="515" spans="1:7" x14ac:dyDescent="0.3">
      <c r="A515" s="3">
        <v>42382</v>
      </c>
      <c r="B515" s="4">
        <v>30.48</v>
      </c>
      <c r="C515">
        <f t="shared" si="35"/>
        <v>3.9999999999999147E-2</v>
      </c>
      <c r="D515" s="13">
        <f t="shared" si="36"/>
        <v>1.3140604467805237E-3</v>
      </c>
      <c r="E515" t="str">
        <f t="shared" si="37"/>
        <v/>
      </c>
      <c r="F515">
        <f t="shared" si="38"/>
        <v>1.3140604467805237E-3</v>
      </c>
      <c r="G515" s="4" t="str">
        <f t="shared" si="39"/>
        <v/>
      </c>
    </row>
    <row r="516" spans="1:7" x14ac:dyDescent="0.3">
      <c r="A516" s="3">
        <v>42383</v>
      </c>
      <c r="B516" s="4">
        <v>31.2</v>
      </c>
      <c r="C516">
        <f t="shared" si="35"/>
        <v>0.71999999999999886</v>
      </c>
      <c r="D516" s="13">
        <f t="shared" si="36"/>
        <v>2.362204724409445E-2</v>
      </c>
      <c r="E516" t="str">
        <f t="shared" si="37"/>
        <v/>
      </c>
      <c r="F516">
        <f t="shared" si="38"/>
        <v>2.362204724409445E-2</v>
      </c>
      <c r="G516" s="4" t="str">
        <f t="shared" si="39"/>
        <v/>
      </c>
    </row>
    <row r="517" spans="1:7" x14ac:dyDescent="0.3">
      <c r="A517" s="3">
        <v>42384</v>
      </c>
      <c r="B517" s="4">
        <v>29.42</v>
      </c>
      <c r="C517">
        <f t="shared" ref="C517:C580" si="40">B517-B516</f>
        <v>-1.7799999999999976</v>
      </c>
      <c r="D517" s="13">
        <f t="shared" ref="D517:D580" si="41">C517/B516</f>
        <v>-5.7051282051281973E-2</v>
      </c>
      <c r="E517" t="str">
        <f t="shared" ref="E517:E580" si="42">IF(B516&gt;$H$1,D517,"")</f>
        <v/>
      </c>
      <c r="F517">
        <f t="shared" ref="F517:F580" si="43">IF(B516&lt;$F$1,D517,"")</f>
        <v>-5.7051282051281973E-2</v>
      </c>
      <c r="G517" s="4" t="str">
        <f t="shared" ref="G517:G580" si="44">IF(AND(B516&gt;=$F$1,B516&lt;=$H$1),D517,"")</f>
        <v/>
      </c>
    </row>
    <row r="518" spans="1:7" x14ac:dyDescent="0.3">
      <c r="A518" s="3">
        <v>42388</v>
      </c>
      <c r="B518" s="4">
        <v>28.46</v>
      </c>
      <c r="C518">
        <f t="shared" si="40"/>
        <v>-0.96000000000000085</v>
      </c>
      <c r="D518" s="13">
        <f t="shared" si="41"/>
        <v>-3.2630863358259717E-2</v>
      </c>
      <c r="E518" t="str">
        <f t="shared" si="42"/>
        <v/>
      </c>
      <c r="F518">
        <f t="shared" si="43"/>
        <v>-3.2630863358259717E-2</v>
      </c>
      <c r="G518" s="4" t="str">
        <f t="shared" si="44"/>
        <v/>
      </c>
    </row>
    <row r="519" spans="1:7" x14ac:dyDescent="0.3">
      <c r="A519" s="3">
        <v>42389</v>
      </c>
      <c r="B519" s="4">
        <v>26.55</v>
      </c>
      <c r="C519">
        <f t="shared" si="40"/>
        <v>-1.9100000000000001</v>
      </c>
      <c r="D519" s="13">
        <f t="shared" si="41"/>
        <v>-6.7111735769501052E-2</v>
      </c>
      <c r="E519" t="str">
        <f t="shared" si="42"/>
        <v/>
      </c>
      <c r="F519">
        <f t="shared" si="43"/>
        <v>-6.7111735769501052E-2</v>
      </c>
      <c r="G519" s="4" t="str">
        <f t="shared" si="44"/>
        <v/>
      </c>
    </row>
    <row r="520" spans="1:7" x14ac:dyDescent="0.3">
      <c r="A520" s="3">
        <v>42390</v>
      </c>
      <c r="B520" s="4">
        <v>29.53</v>
      </c>
      <c r="C520">
        <f t="shared" si="40"/>
        <v>2.9800000000000004</v>
      </c>
      <c r="D520" s="13">
        <f t="shared" si="41"/>
        <v>0.11224105461393598</v>
      </c>
      <c r="E520" t="str">
        <f t="shared" si="42"/>
        <v/>
      </c>
      <c r="F520">
        <f t="shared" si="43"/>
        <v>0.11224105461393598</v>
      </c>
      <c r="G520" s="4" t="str">
        <f t="shared" si="44"/>
        <v/>
      </c>
    </row>
    <row r="521" spans="1:7" x14ac:dyDescent="0.3">
      <c r="A521" s="3">
        <v>42391</v>
      </c>
      <c r="B521" s="4">
        <v>32.19</v>
      </c>
      <c r="C521">
        <f t="shared" si="40"/>
        <v>2.6599999999999966</v>
      </c>
      <c r="D521" s="13">
        <f t="shared" si="41"/>
        <v>9.0077886894683254E-2</v>
      </c>
      <c r="E521" t="str">
        <f t="shared" si="42"/>
        <v/>
      </c>
      <c r="F521">
        <f t="shared" si="43"/>
        <v>9.0077886894683254E-2</v>
      </c>
      <c r="G521" s="4" t="str">
        <f t="shared" si="44"/>
        <v/>
      </c>
    </row>
    <row r="522" spans="1:7" x14ac:dyDescent="0.3">
      <c r="A522" s="3">
        <v>42394</v>
      </c>
      <c r="B522" s="4">
        <v>30.34</v>
      </c>
      <c r="C522">
        <f t="shared" si="40"/>
        <v>-1.8499999999999979</v>
      </c>
      <c r="D522" s="13">
        <f t="shared" si="41"/>
        <v>-5.7471264367816029E-2</v>
      </c>
      <c r="E522" t="str">
        <f t="shared" si="42"/>
        <v/>
      </c>
      <c r="F522">
        <f t="shared" si="43"/>
        <v>-5.7471264367816029E-2</v>
      </c>
      <c r="G522" s="4" t="str">
        <f t="shared" si="44"/>
        <v/>
      </c>
    </row>
    <row r="523" spans="1:7" x14ac:dyDescent="0.3">
      <c r="A523" s="3">
        <v>42395</v>
      </c>
      <c r="B523" s="4">
        <v>31.45</v>
      </c>
      <c r="C523">
        <f t="shared" si="40"/>
        <v>1.1099999999999994</v>
      </c>
      <c r="D523" s="13">
        <f t="shared" si="41"/>
        <v>3.6585365853658521E-2</v>
      </c>
      <c r="E523" t="str">
        <f t="shared" si="42"/>
        <v/>
      </c>
      <c r="F523">
        <f t="shared" si="43"/>
        <v>3.6585365853658521E-2</v>
      </c>
      <c r="G523" s="4" t="str">
        <f t="shared" si="44"/>
        <v/>
      </c>
    </row>
    <row r="524" spans="1:7" x14ac:dyDescent="0.3">
      <c r="A524" s="3">
        <v>42396</v>
      </c>
      <c r="B524" s="4">
        <v>32.299999999999997</v>
      </c>
      <c r="C524">
        <f t="shared" si="40"/>
        <v>0.84999999999999787</v>
      </c>
      <c r="D524" s="13">
        <f t="shared" si="41"/>
        <v>2.7027027027026959E-2</v>
      </c>
      <c r="E524" t="str">
        <f t="shared" si="42"/>
        <v/>
      </c>
      <c r="F524">
        <f t="shared" si="43"/>
        <v>2.7027027027026959E-2</v>
      </c>
      <c r="G524" s="4" t="str">
        <f t="shared" si="44"/>
        <v/>
      </c>
    </row>
    <row r="525" spans="1:7" x14ac:dyDescent="0.3">
      <c r="A525" s="3">
        <v>42397</v>
      </c>
      <c r="B525" s="4">
        <v>33.22</v>
      </c>
      <c r="C525">
        <f t="shared" si="40"/>
        <v>0.92000000000000171</v>
      </c>
      <c r="D525" s="13">
        <f t="shared" si="41"/>
        <v>2.8482972136222966E-2</v>
      </c>
      <c r="E525" t="str">
        <f t="shared" si="42"/>
        <v/>
      </c>
      <c r="F525">
        <f t="shared" si="43"/>
        <v>2.8482972136222966E-2</v>
      </c>
      <c r="G525" s="4" t="str">
        <f t="shared" si="44"/>
        <v/>
      </c>
    </row>
    <row r="526" spans="1:7" x14ac:dyDescent="0.3">
      <c r="A526" s="3">
        <v>42398</v>
      </c>
      <c r="B526" s="4">
        <v>33.619999999999997</v>
      </c>
      <c r="C526">
        <f t="shared" si="40"/>
        <v>0.39999999999999858</v>
      </c>
      <c r="D526" s="13">
        <f t="shared" si="41"/>
        <v>1.2040939193257032E-2</v>
      </c>
      <c r="E526" t="str">
        <f t="shared" si="42"/>
        <v/>
      </c>
      <c r="F526">
        <f t="shared" si="43"/>
        <v>1.2040939193257032E-2</v>
      </c>
      <c r="G526" s="4" t="str">
        <f t="shared" si="44"/>
        <v/>
      </c>
    </row>
    <row r="527" spans="1:7" x14ac:dyDescent="0.3">
      <c r="A527" s="3">
        <v>42401</v>
      </c>
      <c r="B527" s="4">
        <v>31.62</v>
      </c>
      <c r="C527">
        <f t="shared" si="40"/>
        <v>-1.9999999999999964</v>
      </c>
      <c r="D527" s="13">
        <f t="shared" si="41"/>
        <v>-5.9488399762046298E-2</v>
      </c>
      <c r="E527" t="str">
        <f t="shared" si="42"/>
        <v/>
      </c>
      <c r="F527">
        <f t="shared" si="43"/>
        <v>-5.9488399762046298E-2</v>
      </c>
      <c r="G527" s="4" t="str">
        <f t="shared" si="44"/>
        <v/>
      </c>
    </row>
    <row r="528" spans="1:7" x14ac:dyDescent="0.3">
      <c r="A528" s="3">
        <v>42402</v>
      </c>
      <c r="B528" s="4">
        <v>29.88</v>
      </c>
      <c r="C528">
        <f t="shared" si="40"/>
        <v>-1.740000000000002</v>
      </c>
      <c r="D528" s="13">
        <f t="shared" si="41"/>
        <v>-5.5028462998102531E-2</v>
      </c>
      <c r="E528" t="str">
        <f t="shared" si="42"/>
        <v/>
      </c>
      <c r="F528">
        <f t="shared" si="43"/>
        <v>-5.5028462998102531E-2</v>
      </c>
      <c r="G528" s="4" t="str">
        <f t="shared" si="44"/>
        <v/>
      </c>
    </row>
    <row r="529" spans="1:7" x14ac:dyDescent="0.3">
      <c r="A529" s="3">
        <v>42403</v>
      </c>
      <c r="B529" s="4">
        <v>32.28</v>
      </c>
      <c r="C529">
        <f t="shared" si="40"/>
        <v>2.4000000000000021</v>
      </c>
      <c r="D529" s="13">
        <f t="shared" si="41"/>
        <v>8.0321285140562318E-2</v>
      </c>
      <c r="E529" t="str">
        <f t="shared" si="42"/>
        <v/>
      </c>
      <c r="F529">
        <f t="shared" si="43"/>
        <v>8.0321285140562318E-2</v>
      </c>
      <c r="G529" s="4" t="str">
        <f t="shared" si="44"/>
        <v/>
      </c>
    </row>
    <row r="530" spans="1:7" x14ac:dyDescent="0.3">
      <c r="A530" s="3">
        <v>42404</v>
      </c>
      <c r="B530" s="4">
        <v>31.72</v>
      </c>
      <c r="C530">
        <f t="shared" si="40"/>
        <v>-0.56000000000000227</v>
      </c>
      <c r="D530" s="13">
        <f t="shared" si="41"/>
        <v>-1.7348203221809241E-2</v>
      </c>
      <c r="E530" t="str">
        <f t="shared" si="42"/>
        <v/>
      </c>
      <c r="F530">
        <f t="shared" si="43"/>
        <v>-1.7348203221809241E-2</v>
      </c>
      <c r="G530" s="4" t="str">
        <f t="shared" si="44"/>
        <v/>
      </c>
    </row>
    <row r="531" spans="1:7" x14ac:dyDescent="0.3">
      <c r="A531" s="3">
        <v>42405</v>
      </c>
      <c r="B531" s="4">
        <v>30.89</v>
      </c>
      <c r="C531">
        <f t="shared" si="40"/>
        <v>-0.82999999999999829</v>
      </c>
      <c r="D531" s="13">
        <f t="shared" si="41"/>
        <v>-2.6166456494325294E-2</v>
      </c>
      <c r="E531" t="str">
        <f t="shared" si="42"/>
        <v/>
      </c>
      <c r="F531">
        <f t="shared" si="43"/>
        <v>-2.6166456494325294E-2</v>
      </c>
      <c r="G531" s="4" t="str">
        <f t="shared" si="44"/>
        <v/>
      </c>
    </row>
    <row r="532" spans="1:7" x14ac:dyDescent="0.3">
      <c r="A532" s="3">
        <v>42408</v>
      </c>
      <c r="B532" s="4">
        <v>29.69</v>
      </c>
      <c r="C532">
        <f t="shared" si="40"/>
        <v>-1.1999999999999993</v>
      </c>
      <c r="D532" s="13">
        <f t="shared" si="41"/>
        <v>-3.8847523470378738E-2</v>
      </c>
      <c r="E532" t="str">
        <f t="shared" si="42"/>
        <v/>
      </c>
      <c r="F532">
        <f t="shared" si="43"/>
        <v>-3.8847523470378738E-2</v>
      </c>
      <c r="G532" s="4" t="str">
        <f t="shared" si="44"/>
        <v/>
      </c>
    </row>
    <row r="533" spans="1:7" x14ac:dyDescent="0.3">
      <c r="A533" s="3">
        <v>42409</v>
      </c>
      <c r="B533" s="4">
        <v>27.94</v>
      </c>
      <c r="C533">
        <f t="shared" si="40"/>
        <v>-1.75</v>
      </c>
      <c r="D533" s="13">
        <f t="shared" si="41"/>
        <v>-5.8942404850117883E-2</v>
      </c>
      <c r="E533" t="str">
        <f t="shared" si="42"/>
        <v/>
      </c>
      <c r="F533">
        <f t="shared" si="43"/>
        <v>-5.8942404850117883E-2</v>
      </c>
      <c r="G533" s="4" t="str">
        <f t="shared" si="44"/>
        <v/>
      </c>
    </row>
    <row r="534" spans="1:7" x14ac:dyDescent="0.3">
      <c r="A534" s="3">
        <v>42410</v>
      </c>
      <c r="B534" s="4">
        <v>27.45</v>
      </c>
      <c r="C534">
        <f t="shared" si="40"/>
        <v>-0.49000000000000199</v>
      </c>
      <c r="D534" s="13">
        <f t="shared" si="41"/>
        <v>-1.7537580529706585E-2</v>
      </c>
      <c r="E534" t="str">
        <f t="shared" si="42"/>
        <v/>
      </c>
      <c r="F534">
        <f t="shared" si="43"/>
        <v>-1.7537580529706585E-2</v>
      </c>
      <c r="G534" s="4" t="str">
        <f t="shared" si="44"/>
        <v/>
      </c>
    </row>
    <row r="535" spans="1:7" x14ac:dyDescent="0.3">
      <c r="A535" s="3">
        <v>42411</v>
      </c>
      <c r="B535" s="4">
        <v>26.21</v>
      </c>
      <c r="C535">
        <f t="shared" si="40"/>
        <v>-1.2399999999999984</v>
      </c>
      <c r="D535" s="13">
        <f t="shared" si="41"/>
        <v>-4.5173041894353311E-2</v>
      </c>
      <c r="E535" t="str">
        <f t="shared" si="42"/>
        <v/>
      </c>
      <c r="F535">
        <f t="shared" si="43"/>
        <v>-4.5173041894353311E-2</v>
      </c>
      <c r="G535" s="4" t="str">
        <f t="shared" si="44"/>
        <v/>
      </c>
    </row>
    <row r="536" spans="1:7" x14ac:dyDescent="0.3">
      <c r="A536" s="3">
        <v>42412</v>
      </c>
      <c r="B536" s="4">
        <v>29.44</v>
      </c>
      <c r="C536">
        <f t="shared" si="40"/>
        <v>3.2300000000000004</v>
      </c>
      <c r="D536" s="13">
        <f t="shared" si="41"/>
        <v>0.12323540633346053</v>
      </c>
      <c r="E536" t="str">
        <f t="shared" si="42"/>
        <v/>
      </c>
      <c r="F536">
        <f t="shared" si="43"/>
        <v>0.12323540633346053</v>
      </c>
      <c r="G536" s="4" t="str">
        <f t="shared" si="44"/>
        <v/>
      </c>
    </row>
    <row r="537" spans="1:7" x14ac:dyDescent="0.3">
      <c r="A537" s="3">
        <v>42416</v>
      </c>
      <c r="B537" s="4">
        <v>29.04</v>
      </c>
      <c r="C537">
        <f t="shared" si="40"/>
        <v>-0.40000000000000213</v>
      </c>
      <c r="D537" s="13">
        <f t="shared" si="41"/>
        <v>-1.3586956521739203E-2</v>
      </c>
      <c r="E537" t="str">
        <f t="shared" si="42"/>
        <v/>
      </c>
      <c r="F537">
        <f t="shared" si="43"/>
        <v>-1.3586956521739203E-2</v>
      </c>
      <c r="G537" s="4" t="str">
        <f t="shared" si="44"/>
        <v/>
      </c>
    </row>
    <row r="538" spans="1:7" x14ac:dyDescent="0.3">
      <c r="A538" s="3">
        <v>42417</v>
      </c>
      <c r="B538" s="4">
        <v>30.66</v>
      </c>
      <c r="C538">
        <f t="shared" si="40"/>
        <v>1.620000000000001</v>
      </c>
      <c r="D538" s="13">
        <f t="shared" si="41"/>
        <v>5.5785123966942185E-2</v>
      </c>
      <c r="E538" t="str">
        <f t="shared" si="42"/>
        <v/>
      </c>
      <c r="F538">
        <f t="shared" si="43"/>
        <v>5.5785123966942185E-2</v>
      </c>
      <c r="G538" s="4" t="str">
        <f t="shared" si="44"/>
        <v/>
      </c>
    </row>
    <row r="539" spans="1:7" x14ac:dyDescent="0.3">
      <c r="A539" s="3">
        <v>42418</v>
      </c>
      <c r="B539" s="4">
        <v>30.77</v>
      </c>
      <c r="C539">
        <f t="shared" si="40"/>
        <v>0.10999999999999943</v>
      </c>
      <c r="D539" s="13">
        <f t="shared" si="41"/>
        <v>3.5877364644487748E-3</v>
      </c>
      <c r="E539" t="str">
        <f t="shared" si="42"/>
        <v/>
      </c>
      <c r="F539">
        <f t="shared" si="43"/>
        <v>3.5877364644487748E-3</v>
      </c>
      <c r="G539" s="4" t="str">
        <f t="shared" si="44"/>
        <v/>
      </c>
    </row>
    <row r="540" spans="1:7" x14ac:dyDescent="0.3">
      <c r="A540" s="3">
        <v>42419</v>
      </c>
      <c r="B540" s="4">
        <v>29.64</v>
      </c>
      <c r="C540">
        <f t="shared" si="40"/>
        <v>-1.129999999999999</v>
      </c>
      <c r="D540" s="13">
        <f t="shared" si="41"/>
        <v>-3.6724081897952517E-2</v>
      </c>
      <c r="E540" t="str">
        <f t="shared" si="42"/>
        <v/>
      </c>
      <c r="F540">
        <f t="shared" si="43"/>
        <v>-3.6724081897952517E-2</v>
      </c>
      <c r="G540" s="4" t="str">
        <f t="shared" si="44"/>
        <v/>
      </c>
    </row>
    <row r="541" spans="1:7" x14ac:dyDescent="0.3">
      <c r="A541" s="3">
        <v>42422</v>
      </c>
      <c r="B541" s="4">
        <v>31.48</v>
      </c>
      <c r="C541">
        <f t="shared" si="40"/>
        <v>1.8399999999999999</v>
      </c>
      <c r="D541" s="13">
        <f t="shared" si="41"/>
        <v>6.207827260458839E-2</v>
      </c>
      <c r="E541" t="str">
        <f t="shared" si="42"/>
        <v/>
      </c>
      <c r="F541">
        <f t="shared" si="43"/>
        <v>6.207827260458839E-2</v>
      </c>
      <c r="G541" s="4" t="str">
        <f t="shared" si="44"/>
        <v/>
      </c>
    </row>
    <row r="542" spans="1:7" x14ac:dyDescent="0.3">
      <c r="A542" s="3">
        <v>42423</v>
      </c>
      <c r="B542" s="4">
        <v>31.87</v>
      </c>
      <c r="C542">
        <f t="shared" si="40"/>
        <v>0.39000000000000057</v>
      </c>
      <c r="D542" s="13">
        <f t="shared" si="41"/>
        <v>1.2388818297331657E-2</v>
      </c>
      <c r="E542" t="str">
        <f t="shared" si="42"/>
        <v/>
      </c>
      <c r="F542">
        <f t="shared" si="43"/>
        <v>1.2388818297331657E-2</v>
      </c>
      <c r="G542" s="4" t="str">
        <f t="shared" si="44"/>
        <v/>
      </c>
    </row>
    <row r="543" spans="1:7" x14ac:dyDescent="0.3">
      <c r="A543" s="3">
        <v>42424</v>
      </c>
      <c r="B543" s="4">
        <v>32.15</v>
      </c>
      <c r="C543">
        <f t="shared" si="40"/>
        <v>0.27999999999999758</v>
      </c>
      <c r="D543" s="13">
        <f t="shared" si="41"/>
        <v>8.7856918732349409E-3</v>
      </c>
      <c r="E543" t="str">
        <f t="shared" si="42"/>
        <v/>
      </c>
      <c r="F543">
        <f t="shared" si="43"/>
        <v>8.7856918732349409E-3</v>
      </c>
      <c r="G543" s="4" t="str">
        <f t="shared" si="44"/>
        <v/>
      </c>
    </row>
    <row r="544" spans="1:7" x14ac:dyDescent="0.3">
      <c r="A544" s="3">
        <v>42425</v>
      </c>
      <c r="B544" s="4">
        <v>33.07</v>
      </c>
      <c r="C544">
        <f t="shared" si="40"/>
        <v>0.92000000000000171</v>
      </c>
      <c r="D544" s="13">
        <f t="shared" si="41"/>
        <v>2.8615863141524159E-2</v>
      </c>
      <c r="E544" t="str">
        <f t="shared" si="42"/>
        <v/>
      </c>
      <c r="F544">
        <f t="shared" si="43"/>
        <v>2.8615863141524159E-2</v>
      </c>
      <c r="G544" s="4" t="str">
        <f t="shared" si="44"/>
        <v/>
      </c>
    </row>
    <row r="545" spans="1:7" x14ac:dyDescent="0.3">
      <c r="A545" s="3">
        <v>42426</v>
      </c>
      <c r="B545" s="4">
        <v>32.78</v>
      </c>
      <c r="C545">
        <f t="shared" si="40"/>
        <v>-0.28999999999999915</v>
      </c>
      <c r="D545" s="13">
        <f t="shared" si="41"/>
        <v>-8.7692772905956801E-3</v>
      </c>
      <c r="E545" t="str">
        <f t="shared" si="42"/>
        <v/>
      </c>
      <c r="F545">
        <f t="shared" si="43"/>
        <v>-8.7692772905956801E-3</v>
      </c>
      <c r="G545" s="4" t="str">
        <f t="shared" si="44"/>
        <v/>
      </c>
    </row>
    <row r="546" spans="1:7" x14ac:dyDescent="0.3">
      <c r="A546" s="3">
        <v>42429</v>
      </c>
      <c r="B546" s="4">
        <v>33.75</v>
      </c>
      <c r="C546">
        <f t="shared" si="40"/>
        <v>0.96999999999999886</v>
      </c>
      <c r="D546" s="13">
        <f t="shared" si="41"/>
        <v>2.9591214154972508E-2</v>
      </c>
      <c r="E546" t="str">
        <f t="shared" si="42"/>
        <v/>
      </c>
      <c r="F546">
        <f t="shared" si="43"/>
        <v>2.9591214154972508E-2</v>
      </c>
      <c r="G546" s="4" t="str">
        <f t="shared" si="44"/>
        <v/>
      </c>
    </row>
    <row r="547" spans="1:7" x14ac:dyDescent="0.3">
      <c r="A547" s="3">
        <v>42430</v>
      </c>
      <c r="B547" s="4">
        <v>34.4</v>
      </c>
      <c r="C547">
        <f t="shared" si="40"/>
        <v>0.64999999999999858</v>
      </c>
      <c r="D547" s="13">
        <f t="shared" si="41"/>
        <v>1.9259259259259216E-2</v>
      </c>
      <c r="E547" t="str">
        <f t="shared" si="42"/>
        <v/>
      </c>
      <c r="F547">
        <f t="shared" si="43"/>
        <v>1.9259259259259216E-2</v>
      </c>
      <c r="G547" s="4" t="str">
        <f t="shared" si="44"/>
        <v/>
      </c>
    </row>
    <row r="548" spans="1:7" x14ac:dyDescent="0.3">
      <c r="A548" s="3">
        <v>42431</v>
      </c>
      <c r="B548" s="4">
        <v>34.659999999999997</v>
      </c>
      <c r="C548">
        <f t="shared" si="40"/>
        <v>0.25999999999999801</v>
      </c>
      <c r="D548" s="13">
        <f t="shared" si="41"/>
        <v>7.5581395348836636E-3</v>
      </c>
      <c r="E548" t="str">
        <f t="shared" si="42"/>
        <v/>
      </c>
      <c r="F548">
        <f t="shared" si="43"/>
        <v>7.5581395348836636E-3</v>
      </c>
      <c r="G548" s="4" t="str">
        <f t="shared" si="44"/>
        <v/>
      </c>
    </row>
    <row r="549" spans="1:7" x14ac:dyDescent="0.3">
      <c r="A549" s="3">
        <v>42432</v>
      </c>
      <c r="B549" s="4">
        <v>34.57</v>
      </c>
      <c r="C549">
        <f t="shared" si="40"/>
        <v>-8.9999999999996305E-2</v>
      </c>
      <c r="D549" s="13">
        <f t="shared" si="41"/>
        <v>-2.5966532025388433E-3</v>
      </c>
      <c r="E549" t="str">
        <f t="shared" si="42"/>
        <v/>
      </c>
      <c r="F549">
        <f t="shared" si="43"/>
        <v>-2.5966532025388433E-3</v>
      </c>
      <c r="G549" s="4" t="str">
        <f t="shared" si="44"/>
        <v/>
      </c>
    </row>
    <row r="550" spans="1:7" x14ac:dyDescent="0.3">
      <c r="A550" s="3">
        <v>42433</v>
      </c>
      <c r="B550" s="4">
        <v>35.92</v>
      </c>
      <c r="C550">
        <f t="shared" si="40"/>
        <v>1.3500000000000014</v>
      </c>
      <c r="D550" s="13">
        <f t="shared" si="41"/>
        <v>3.9051200462829082E-2</v>
      </c>
      <c r="E550" t="str">
        <f t="shared" si="42"/>
        <v/>
      </c>
      <c r="F550">
        <f t="shared" si="43"/>
        <v>3.9051200462829082E-2</v>
      </c>
      <c r="G550" s="4" t="str">
        <f t="shared" si="44"/>
        <v/>
      </c>
    </row>
    <row r="551" spans="1:7" x14ac:dyDescent="0.3">
      <c r="A551" s="3">
        <v>42436</v>
      </c>
      <c r="B551" s="4">
        <v>37.9</v>
      </c>
      <c r="C551">
        <f t="shared" si="40"/>
        <v>1.9799999999999969</v>
      </c>
      <c r="D551" s="13">
        <f t="shared" si="41"/>
        <v>5.5122494432071178E-2</v>
      </c>
      <c r="E551" t="str">
        <f t="shared" si="42"/>
        <v/>
      </c>
      <c r="F551">
        <f t="shared" si="43"/>
        <v>5.5122494432071178E-2</v>
      </c>
      <c r="G551" s="4" t="str">
        <f t="shared" si="44"/>
        <v/>
      </c>
    </row>
    <row r="552" spans="1:7" x14ac:dyDescent="0.3">
      <c r="A552" s="3">
        <v>42437</v>
      </c>
      <c r="B552" s="4">
        <v>36.5</v>
      </c>
      <c r="C552">
        <f t="shared" si="40"/>
        <v>-1.3999999999999986</v>
      </c>
      <c r="D552" s="13">
        <f t="shared" si="41"/>
        <v>-3.6939313984168831E-2</v>
      </c>
      <c r="E552" t="str">
        <f t="shared" si="42"/>
        <v/>
      </c>
      <c r="F552">
        <f t="shared" si="43"/>
        <v>-3.6939313984168831E-2</v>
      </c>
      <c r="G552" s="4" t="str">
        <f t="shared" si="44"/>
        <v/>
      </c>
    </row>
    <row r="553" spans="1:7" x14ac:dyDescent="0.3">
      <c r="A553" s="3">
        <v>42438</v>
      </c>
      <c r="B553" s="4">
        <v>38.29</v>
      </c>
      <c r="C553">
        <f t="shared" si="40"/>
        <v>1.7899999999999991</v>
      </c>
      <c r="D553" s="13">
        <f t="shared" si="41"/>
        <v>4.9041095890410932E-2</v>
      </c>
      <c r="E553" t="str">
        <f t="shared" si="42"/>
        <v/>
      </c>
      <c r="F553">
        <f t="shared" si="43"/>
        <v>4.9041095890410932E-2</v>
      </c>
      <c r="G553" s="4" t="str">
        <f t="shared" si="44"/>
        <v/>
      </c>
    </row>
    <row r="554" spans="1:7" x14ac:dyDescent="0.3">
      <c r="A554" s="3">
        <v>42439</v>
      </c>
      <c r="B554" s="4">
        <v>37.840000000000003</v>
      </c>
      <c r="C554">
        <f t="shared" si="40"/>
        <v>-0.44999999999999574</v>
      </c>
      <c r="D554" s="13">
        <f t="shared" si="41"/>
        <v>-1.1752415774353505E-2</v>
      </c>
      <c r="E554" t="str">
        <f t="shared" si="42"/>
        <v/>
      </c>
      <c r="F554">
        <f t="shared" si="43"/>
        <v>-1.1752415774353505E-2</v>
      </c>
      <c r="G554" s="4" t="str">
        <f t="shared" si="44"/>
        <v/>
      </c>
    </row>
    <row r="555" spans="1:7" x14ac:dyDescent="0.3">
      <c r="A555" s="3">
        <v>42440</v>
      </c>
      <c r="B555" s="4">
        <v>38.5</v>
      </c>
      <c r="C555">
        <f t="shared" si="40"/>
        <v>0.65999999999999659</v>
      </c>
      <c r="D555" s="13">
        <f t="shared" si="41"/>
        <v>1.7441860465116189E-2</v>
      </c>
      <c r="E555" t="str">
        <f t="shared" si="42"/>
        <v/>
      </c>
      <c r="F555">
        <f t="shared" si="43"/>
        <v>1.7441860465116189E-2</v>
      </c>
      <c r="G555" s="4" t="str">
        <f t="shared" si="44"/>
        <v/>
      </c>
    </row>
    <row r="556" spans="1:7" x14ac:dyDescent="0.3">
      <c r="A556" s="3">
        <v>42443</v>
      </c>
      <c r="B556" s="4">
        <v>37.18</v>
      </c>
      <c r="C556">
        <f t="shared" si="40"/>
        <v>-1.3200000000000003</v>
      </c>
      <c r="D556" s="13">
        <f t="shared" si="41"/>
        <v>-3.4285714285714294E-2</v>
      </c>
      <c r="E556" t="str">
        <f t="shared" si="42"/>
        <v/>
      </c>
      <c r="F556">
        <f t="shared" si="43"/>
        <v>-3.4285714285714294E-2</v>
      </c>
      <c r="G556" s="4" t="str">
        <f t="shared" si="44"/>
        <v/>
      </c>
    </row>
    <row r="557" spans="1:7" x14ac:dyDescent="0.3">
      <c r="A557" s="3">
        <v>42444</v>
      </c>
      <c r="B557" s="4">
        <v>36.340000000000003</v>
      </c>
      <c r="C557">
        <f t="shared" si="40"/>
        <v>-0.83999999999999631</v>
      </c>
      <c r="D557" s="13">
        <f t="shared" si="41"/>
        <v>-2.2592791823560956E-2</v>
      </c>
      <c r="E557" t="str">
        <f t="shared" si="42"/>
        <v/>
      </c>
      <c r="F557">
        <f t="shared" si="43"/>
        <v>-2.2592791823560956E-2</v>
      </c>
      <c r="G557" s="4" t="str">
        <f t="shared" si="44"/>
        <v/>
      </c>
    </row>
    <row r="558" spans="1:7" x14ac:dyDescent="0.3">
      <c r="A558" s="3">
        <v>42445</v>
      </c>
      <c r="B558" s="4">
        <v>38.46</v>
      </c>
      <c r="C558">
        <f t="shared" si="40"/>
        <v>2.1199999999999974</v>
      </c>
      <c r="D558" s="13">
        <f t="shared" si="41"/>
        <v>5.8337919647770978E-2</v>
      </c>
      <c r="E558" t="str">
        <f t="shared" si="42"/>
        <v/>
      </c>
      <c r="F558">
        <f t="shared" si="43"/>
        <v>5.8337919647770978E-2</v>
      </c>
      <c r="G558" s="4" t="str">
        <f t="shared" si="44"/>
        <v/>
      </c>
    </row>
    <row r="559" spans="1:7" x14ac:dyDescent="0.3">
      <c r="A559" s="3">
        <v>42446</v>
      </c>
      <c r="B559" s="4">
        <v>40.200000000000003</v>
      </c>
      <c r="C559">
        <f t="shared" si="40"/>
        <v>1.740000000000002</v>
      </c>
      <c r="D559" s="13">
        <f t="shared" si="41"/>
        <v>4.5241809672386946E-2</v>
      </c>
      <c r="E559" t="str">
        <f t="shared" si="42"/>
        <v/>
      </c>
      <c r="F559">
        <f t="shared" si="43"/>
        <v>4.5241809672386946E-2</v>
      </c>
      <c r="G559" s="4" t="str">
        <f t="shared" si="44"/>
        <v/>
      </c>
    </row>
    <row r="560" spans="1:7" x14ac:dyDescent="0.3">
      <c r="A560" s="3">
        <v>42447</v>
      </c>
      <c r="B560" s="4">
        <v>39.44</v>
      </c>
      <c r="C560">
        <f t="shared" si="40"/>
        <v>-0.76000000000000512</v>
      </c>
      <c r="D560" s="13">
        <f t="shared" si="41"/>
        <v>-1.8905472636816047E-2</v>
      </c>
      <c r="E560" t="str">
        <f t="shared" si="42"/>
        <v/>
      </c>
      <c r="F560">
        <f t="shared" si="43"/>
        <v>-1.8905472636816047E-2</v>
      </c>
      <c r="G560" s="4" t="str">
        <f t="shared" si="44"/>
        <v/>
      </c>
    </row>
    <row r="561" spans="1:7" x14ac:dyDescent="0.3">
      <c r="A561" s="3">
        <v>42450</v>
      </c>
      <c r="B561" s="4">
        <v>39.909999999999997</v>
      </c>
      <c r="C561">
        <f t="shared" si="40"/>
        <v>0.46999999999999886</v>
      </c>
      <c r="D561" s="13">
        <f t="shared" si="41"/>
        <v>1.1916835699797132E-2</v>
      </c>
      <c r="E561" t="str">
        <f t="shared" si="42"/>
        <v/>
      </c>
      <c r="F561">
        <f t="shared" si="43"/>
        <v>1.1916835699797132E-2</v>
      </c>
      <c r="G561" s="4" t="str">
        <f t="shared" si="44"/>
        <v/>
      </c>
    </row>
    <row r="562" spans="1:7" x14ac:dyDescent="0.3">
      <c r="A562" s="3">
        <v>42451</v>
      </c>
      <c r="B562" s="4">
        <v>41.45</v>
      </c>
      <c r="C562">
        <f t="shared" si="40"/>
        <v>1.5400000000000063</v>
      </c>
      <c r="D562" s="13">
        <f t="shared" si="41"/>
        <v>3.8586820345778164E-2</v>
      </c>
      <c r="E562" t="str">
        <f t="shared" si="42"/>
        <v/>
      </c>
      <c r="F562">
        <f t="shared" si="43"/>
        <v>3.8586820345778164E-2</v>
      </c>
      <c r="G562" s="4" t="str">
        <f t="shared" si="44"/>
        <v/>
      </c>
    </row>
    <row r="563" spans="1:7" x14ac:dyDescent="0.3">
      <c r="A563" s="3">
        <v>42452</v>
      </c>
      <c r="B563" s="4">
        <v>39.79</v>
      </c>
      <c r="C563">
        <f t="shared" si="40"/>
        <v>-1.6600000000000037</v>
      </c>
      <c r="D563" s="13">
        <f t="shared" si="41"/>
        <v>-4.0048250904704548E-2</v>
      </c>
      <c r="E563" t="str">
        <f t="shared" si="42"/>
        <v/>
      </c>
      <c r="F563">
        <f t="shared" si="43"/>
        <v>-4.0048250904704548E-2</v>
      </c>
      <c r="G563" s="4" t="str">
        <f t="shared" si="44"/>
        <v/>
      </c>
    </row>
    <row r="564" spans="1:7" x14ac:dyDescent="0.3">
      <c r="A564" s="3">
        <v>42453</v>
      </c>
      <c r="B564" s="4">
        <v>39.46</v>
      </c>
      <c r="C564">
        <f t="shared" si="40"/>
        <v>-0.32999999999999829</v>
      </c>
      <c r="D564" s="13">
        <f t="shared" si="41"/>
        <v>-8.29354109072627E-3</v>
      </c>
      <c r="E564" t="str">
        <f t="shared" si="42"/>
        <v/>
      </c>
      <c r="F564">
        <f t="shared" si="43"/>
        <v>-8.29354109072627E-3</v>
      </c>
      <c r="G564" s="4" t="str">
        <f t="shared" si="44"/>
        <v/>
      </c>
    </row>
    <row r="565" spans="1:7" x14ac:dyDescent="0.3">
      <c r="A565" s="3">
        <v>42457</v>
      </c>
      <c r="B565" s="4">
        <v>39.39</v>
      </c>
      <c r="C565">
        <f t="shared" si="40"/>
        <v>-7.0000000000000284E-2</v>
      </c>
      <c r="D565" s="13">
        <f t="shared" si="41"/>
        <v>-1.7739483020780609E-3</v>
      </c>
      <c r="E565" t="str">
        <f t="shared" si="42"/>
        <v/>
      </c>
      <c r="F565">
        <f t="shared" si="43"/>
        <v>-1.7739483020780609E-3</v>
      </c>
      <c r="G565" s="4" t="str">
        <f t="shared" si="44"/>
        <v/>
      </c>
    </row>
    <row r="566" spans="1:7" x14ac:dyDescent="0.3">
      <c r="A566" s="3">
        <v>42458</v>
      </c>
      <c r="B566" s="4">
        <v>38.28</v>
      </c>
      <c r="C566">
        <f t="shared" si="40"/>
        <v>-1.1099999999999994</v>
      </c>
      <c r="D566" s="13">
        <f t="shared" si="41"/>
        <v>-2.8179741051028166E-2</v>
      </c>
      <c r="E566" t="str">
        <f t="shared" si="42"/>
        <v/>
      </c>
      <c r="F566">
        <f t="shared" si="43"/>
        <v>-2.8179741051028166E-2</v>
      </c>
      <c r="G566" s="4" t="str">
        <f t="shared" si="44"/>
        <v/>
      </c>
    </row>
    <row r="567" spans="1:7" x14ac:dyDescent="0.3">
      <c r="A567" s="3">
        <v>42459</v>
      </c>
      <c r="B567" s="4">
        <v>38.32</v>
      </c>
      <c r="C567">
        <f t="shared" si="40"/>
        <v>3.9999999999999147E-2</v>
      </c>
      <c r="D567" s="13">
        <f t="shared" si="41"/>
        <v>1.0449320794148158E-3</v>
      </c>
      <c r="E567" t="str">
        <f t="shared" si="42"/>
        <v/>
      </c>
      <c r="F567">
        <f t="shared" si="43"/>
        <v>1.0449320794148158E-3</v>
      </c>
      <c r="G567" s="4" t="str">
        <f t="shared" si="44"/>
        <v/>
      </c>
    </row>
    <row r="568" spans="1:7" x14ac:dyDescent="0.3">
      <c r="A568" s="3">
        <v>42460</v>
      </c>
      <c r="B568" s="4">
        <v>38.340000000000003</v>
      </c>
      <c r="C568">
        <f t="shared" si="40"/>
        <v>2.0000000000003126E-2</v>
      </c>
      <c r="D568" s="13">
        <f t="shared" si="41"/>
        <v>5.219206680585367E-4</v>
      </c>
      <c r="E568" t="str">
        <f t="shared" si="42"/>
        <v/>
      </c>
      <c r="F568">
        <f t="shared" si="43"/>
        <v>5.219206680585367E-4</v>
      </c>
      <c r="G568" s="4" t="str">
        <f t="shared" si="44"/>
        <v/>
      </c>
    </row>
    <row r="569" spans="1:7" x14ac:dyDescent="0.3">
      <c r="A569" s="3">
        <v>42461</v>
      </c>
      <c r="B569" s="4">
        <v>36.79</v>
      </c>
      <c r="C569">
        <f t="shared" si="40"/>
        <v>-1.5500000000000043</v>
      </c>
      <c r="D569" s="13">
        <f t="shared" si="41"/>
        <v>-4.0427751695357436E-2</v>
      </c>
      <c r="E569" t="str">
        <f t="shared" si="42"/>
        <v/>
      </c>
      <c r="F569">
        <f t="shared" si="43"/>
        <v>-4.0427751695357436E-2</v>
      </c>
      <c r="G569" s="4" t="str">
        <f t="shared" si="44"/>
        <v/>
      </c>
    </row>
    <row r="570" spans="1:7" x14ac:dyDescent="0.3">
      <c r="A570" s="3">
        <v>42464</v>
      </c>
      <c r="B570" s="4">
        <v>35.700000000000003</v>
      </c>
      <c r="C570">
        <f t="shared" si="40"/>
        <v>-1.0899999999999963</v>
      </c>
      <c r="D570" s="13">
        <f t="shared" si="41"/>
        <v>-2.9627616200054264E-2</v>
      </c>
      <c r="E570" t="str">
        <f t="shared" si="42"/>
        <v/>
      </c>
      <c r="F570">
        <f t="shared" si="43"/>
        <v>-2.9627616200054264E-2</v>
      </c>
      <c r="G570" s="4" t="str">
        <f t="shared" si="44"/>
        <v/>
      </c>
    </row>
    <row r="571" spans="1:7" x14ac:dyDescent="0.3">
      <c r="A571" s="3">
        <v>42465</v>
      </c>
      <c r="B571" s="4">
        <v>35.89</v>
      </c>
      <c r="C571">
        <f t="shared" si="40"/>
        <v>0.18999999999999773</v>
      </c>
      <c r="D571" s="13">
        <f t="shared" si="41"/>
        <v>5.3221288515405522E-3</v>
      </c>
      <c r="E571" t="str">
        <f t="shared" si="42"/>
        <v/>
      </c>
      <c r="F571">
        <f t="shared" si="43"/>
        <v>5.3221288515405522E-3</v>
      </c>
      <c r="G571" s="4" t="str">
        <f t="shared" si="44"/>
        <v/>
      </c>
    </row>
    <row r="572" spans="1:7" x14ac:dyDescent="0.3">
      <c r="A572" s="3">
        <v>42466</v>
      </c>
      <c r="B572" s="4">
        <v>37.75</v>
      </c>
      <c r="C572">
        <f t="shared" si="40"/>
        <v>1.8599999999999994</v>
      </c>
      <c r="D572" s="13">
        <f t="shared" si="41"/>
        <v>5.1825020897185832E-2</v>
      </c>
      <c r="E572" t="str">
        <f t="shared" si="42"/>
        <v/>
      </c>
      <c r="F572">
        <f t="shared" si="43"/>
        <v>5.1825020897185832E-2</v>
      </c>
      <c r="G572" s="4" t="str">
        <f t="shared" si="44"/>
        <v/>
      </c>
    </row>
    <row r="573" spans="1:7" x14ac:dyDescent="0.3">
      <c r="A573" s="3">
        <v>42467</v>
      </c>
      <c r="B573" s="4">
        <v>37.26</v>
      </c>
      <c r="C573">
        <f t="shared" si="40"/>
        <v>-0.49000000000000199</v>
      </c>
      <c r="D573" s="13">
        <f t="shared" si="41"/>
        <v>-1.2980132450331179E-2</v>
      </c>
      <c r="E573" t="str">
        <f t="shared" si="42"/>
        <v/>
      </c>
      <c r="F573">
        <f t="shared" si="43"/>
        <v>-1.2980132450331179E-2</v>
      </c>
      <c r="G573" s="4" t="str">
        <f t="shared" si="44"/>
        <v/>
      </c>
    </row>
    <row r="574" spans="1:7" x14ac:dyDescent="0.3">
      <c r="A574" s="3">
        <v>42468</v>
      </c>
      <c r="B574" s="4">
        <v>39.72</v>
      </c>
      <c r="C574">
        <f t="shared" si="40"/>
        <v>2.4600000000000009</v>
      </c>
      <c r="D574" s="13">
        <f t="shared" si="41"/>
        <v>6.6022544283413878E-2</v>
      </c>
      <c r="E574" t="str">
        <f t="shared" si="42"/>
        <v/>
      </c>
      <c r="F574">
        <f t="shared" si="43"/>
        <v>6.6022544283413878E-2</v>
      </c>
      <c r="G574" s="4" t="str">
        <f t="shared" si="44"/>
        <v/>
      </c>
    </row>
    <row r="575" spans="1:7" x14ac:dyDescent="0.3">
      <c r="A575" s="3">
        <v>42471</v>
      </c>
      <c r="B575" s="4">
        <v>40.36</v>
      </c>
      <c r="C575">
        <f t="shared" si="40"/>
        <v>0.64000000000000057</v>
      </c>
      <c r="D575" s="13">
        <f t="shared" si="41"/>
        <v>1.6112789526686822E-2</v>
      </c>
      <c r="E575" t="str">
        <f t="shared" si="42"/>
        <v/>
      </c>
      <c r="F575">
        <f t="shared" si="43"/>
        <v>1.6112789526686822E-2</v>
      </c>
      <c r="G575" s="4" t="str">
        <f t="shared" si="44"/>
        <v/>
      </c>
    </row>
    <row r="576" spans="1:7" x14ac:dyDescent="0.3">
      <c r="A576" s="3">
        <v>42472</v>
      </c>
      <c r="B576" s="4">
        <v>42.17</v>
      </c>
      <c r="C576">
        <f t="shared" si="40"/>
        <v>1.8100000000000023</v>
      </c>
      <c r="D576" s="13">
        <f t="shared" si="41"/>
        <v>4.4846382556987176E-2</v>
      </c>
      <c r="E576" t="str">
        <f t="shared" si="42"/>
        <v/>
      </c>
      <c r="F576">
        <f t="shared" si="43"/>
        <v>4.4846382556987176E-2</v>
      </c>
      <c r="G576" s="4" t="str">
        <f t="shared" si="44"/>
        <v/>
      </c>
    </row>
    <row r="577" spans="1:7" x14ac:dyDescent="0.3">
      <c r="A577" s="3">
        <v>42473</v>
      </c>
      <c r="B577" s="4">
        <v>41.76</v>
      </c>
      <c r="C577">
        <f t="shared" si="40"/>
        <v>-0.41000000000000369</v>
      </c>
      <c r="D577" s="13">
        <f t="shared" si="41"/>
        <v>-9.7225515769505267E-3</v>
      </c>
      <c r="E577" t="str">
        <f t="shared" si="42"/>
        <v/>
      </c>
      <c r="F577">
        <f t="shared" si="43"/>
        <v>-9.7225515769505267E-3</v>
      </c>
      <c r="G577" s="4" t="str">
        <f t="shared" si="44"/>
        <v/>
      </c>
    </row>
    <row r="578" spans="1:7" x14ac:dyDescent="0.3">
      <c r="A578" s="3">
        <v>42474</v>
      </c>
      <c r="B578" s="4">
        <v>41.5</v>
      </c>
      <c r="C578">
        <f t="shared" si="40"/>
        <v>-0.25999999999999801</v>
      </c>
      <c r="D578" s="13">
        <f t="shared" si="41"/>
        <v>-6.2260536398466961E-3</v>
      </c>
      <c r="E578" t="str">
        <f t="shared" si="42"/>
        <v/>
      </c>
      <c r="F578">
        <f t="shared" si="43"/>
        <v>-6.2260536398466961E-3</v>
      </c>
      <c r="G578" s="4" t="str">
        <f t="shared" si="44"/>
        <v/>
      </c>
    </row>
    <row r="579" spans="1:7" x14ac:dyDescent="0.3">
      <c r="A579" s="3">
        <v>42475</v>
      </c>
      <c r="B579" s="4">
        <v>40.36</v>
      </c>
      <c r="C579">
        <f t="shared" si="40"/>
        <v>-1.1400000000000006</v>
      </c>
      <c r="D579" s="13">
        <f t="shared" si="41"/>
        <v>-2.7469879518072303E-2</v>
      </c>
      <c r="E579" t="str">
        <f t="shared" si="42"/>
        <v/>
      </c>
      <c r="F579">
        <f t="shared" si="43"/>
        <v>-2.7469879518072303E-2</v>
      </c>
      <c r="G579" s="4" t="str">
        <f t="shared" si="44"/>
        <v/>
      </c>
    </row>
    <row r="580" spans="1:7" x14ac:dyDescent="0.3">
      <c r="A580" s="3">
        <v>42478</v>
      </c>
      <c r="B580" s="4">
        <v>39.78</v>
      </c>
      <c r="C580">
        <f t="shared" si="40"/>
        <v>-0.57999999999999829</v>
      </c>
      <c r="D580" s="13">
        <f t="shared" si="41"/>
        <v>-1.4370664023785885E-2</v>
      </c>
      <c r="E580" t="str">
        <f t="shared" si="42"/>
        <v/>
      </c>
      <c r="F580">
        <f t="shared" si="43"/>
        <v>-1.4370664023785885E-2</v>
      </c>
      <c r="G580" s="4" t="str">
        <f t="shared" si="44"/>
        <v/>
      </c>
    </row>
    <row r="581" spans="1:7" x14ac:dyDescent="0.3">
      <c r="A581" s="3">
        <v>42479</v>
      </c>
      <c r="B581" s="4">
        <v>41.08</v>
      </c>
      <c r="C581">
        <f t="shared" ref="C581:C644" si="45">B581-B580</f>
        <v>1.2999999999999972</v>
      </c>
      <c r="D581" s="13">
        <f t="shared" ref="D581:D644" si="46">C581/B580</f>
        <v>3.2679738562091429E-2</v>
      </c>
      <c r="E581" t="str">
        <f t="shared" ref="E581:E644" si="47">IF(B580&gt;$H$1,D581,"")</f>
        <v/>
      </c>
      <c r="F581">
        <f t="shared" ref="F581:F644" si="48">IF(B580&lt;$F$1,D581,"")</f>
        <v>3.2679738562091429E-2</v>
      </c>
      <c r="G581" s="4" t="str">
        <f t="shared" ref="G581:G644" si="49">IF(AND(B580&gt;=$F$1,B580&lt;=$H$1),D581,"")</f>
        <v/>
      </c>
    </row>
    <row r="582" spans="1:7" x14ac:dyDescent="0.3">
      <c r="A582" s="3">
        <v>42480</v>
      </c>
      <c r="B582" s="4">
        <v>42.63</v>
      </c>
      <c r="C582">
        <f t="shared" si="45"/>
        <v>1.5500000000000043</v>
      </c>
      <c r="D582" s="13">
        <f t="shared" si="46"/>
        <v>3.7731256085686574E-2</v>
      </c>
      <c r="E582" t="str">
        <f t="shared" si="47"/>
        <v/>
      </c>
      <c r="F582">
        <f t="shared" si="48"/>
        <v>3.7731256085686574E-2</v>
      </c>
      <c r="G582" s="4" t="str">
        <f t="shared" si="49"/>
        <v/>
      </c>
    </row>
    <row r="583" spans="1:7" x14ac:dyDescent="0.3">
      <c r="A583" s="3">
        <v>42481</v>
      </c>
      <c r="B583" s="4">
        <v>43.18</v>
      </c>
      <c r="C583">
        <f t="shared" si="45"/>
        <v>0.54999999999999716</v>
      </c>
      <c r="D583" s="13">
        <f t="shared" si="46"/>
        <v>1.2901712409101504E-2</v>
      </c>
      <c r="E583" t="str">
        <f t="shared" si="47"/>
        <v/>
      </c>
      <c r="F583">
        <f t="shared" si="48"/>
        <v>1.2901712409101504E-2</v>
      </c>
      <c r="G583" s="4" t="str">
        <f t="shared" si="49"/>
        <v/>
      </c>
    </row>
    <row r="584" spans="1:7" x14ac:dyDescent="0.3">
      <c r="A584" s="3">
        <v>42482</v>
      </c>
      <c r="B584" s="4">
        <v>43.73</v>
      </c>
      <c r="C584">
        <f t="shared" si="45"/>
        <v>0.54999999999999716</v>
      </c>
      <c r="D584" s="13">
        <f t="shared" si="46"/>
        <v>1.2737378415933236E-2</v>
      </c>
      <c r="E584" t="str">
        <f t="shared" si="47"/>
        <v/>
      </c>
      <c r="F584">
        <f t="shared" si="48"/>
        <v>1.2737378415933236E-2</v>
      </c>
      <c r="G584" s="4" t="str">
        <f t="shared" si="49"/>
        <v/>
      </c>
    </row>
    <row r="585" spans="1:7" x14ac:dyDescent="0.3">
      <c r="A585" s="3">
        <v>42485</v>
      </c>
      <c r="B585" s="4">
        <v>42.64</v>
      </c>
      <c r="C585">
        <f t="shared" si="45"/>
        <v>-1.0899999999999963</v>
      </c>
      <c r="D585" s="13">
        <f t="shared" si="46"/>
        <v>-2.4925680310999232E-2</v>
      </c>
      <c r="E585" t="str">
        <f t="shared" si="47"/>
        <v/>
      </c>
      <c r="F585">
        <f t="shared" si="48"/>
        <v>-2.4925680310999232E-2</v>
      </c>
      <c r="G585" s="4" t="str">
        <f t="shared" si="49"/>
        <v/>
      </c>
    </row>
    <row r="586" spans="1:7" x14ac:dyDescent="0.3">
      <c r="A586" s="3">
        <v>42486</v>
      </c>
      <c r="B586" s="4">
        <v>44.04</v>
      </c>
      <c r="C586">
        <f t="shared" si="45"/>
        <v>1.3999999999999986</v>
      </c>
      <c r="D586" s="13">
        <f t="shared" si="46"/>
        <v>3.2833020637898655E-2</v>
      </c>
      <c r="E586" t="str">
        <f t="shared" si="47"/>
        <v/>
      </c>
      <c r="F586">
        <f t="shared" si="48"/>
        <v>3.2833020637898655E-2</v>
      </c>
      <c r="G586" s="4" t="str">
        <f t="shared" si="49"/>
        <v/>
      </c>
    </row>
    <row r="587" spans="1:7" x14ac:dyDescent="0.3">
      <c r="A587" s="3">
        <v>42487</v>
      </c>
      <c r="B587" s="4">
        <v>45.33</v>
      </c>
      <c r="C587">
        <f t="shared" si="45"/>
        <v>1.2899999999999991</v>
      </c>
      <c r="D587" s="13">
        <f t="shared" si="46"/>
        <v>2.9291553133514968E-2</v>
      </c>
      <c r="E587" t="str">
        <f t="shared" si="47"/>
        <v/>
      </c>
      <c r="F587">
        <f t="shared" si="48"/>
        <v>2.9291553133514968E-2</v>
      </c>
      <c r="G587" s="4" t="str">
        <f t="shared" si="49"/>
        <v/>
      </c>
    </row>
    <row r="588" spans="1:7" x14ac:dyDescent="0.3">
      <c r="A588" s="3">
        <v>42488</v>
      </c>
      <c r="B588" s="4">
        <v>46.03</v>
      </c>
      <c r="C588">
        <f t="shared" si="45"/>
        <v>0.70000000000000284</v>
      </c>
      <c r="D588" s="13">
        <f t="shared" si="46"/>
        <v>1.5442311934701145E-2</v>
      </c>
      <c r="E588" t="str">
        <f t="shared" si="47"/>
        <v/>
      </c>
      <c r="F588">
        <f t="shared" si="48"/>
        <v>1.5442311934701145E-2</v>
      </c>
      <c r="G588" s="4" t="str">
        <f t="shared" si="49"/>
        <v/>
      </c>
    </row>
    <row r="589" spans="1:7" x14ac:dyDescent="0.3">
      <c r="A589" s="3">
        <v>42489</v>
      </c>
      <c r="B589" s="4">
        <v>45.92</v>
      </c>
      <c r="C589">
        <f t="shared" si="45"/>
        <v>-0.10999999999999943</v>
      </c>
      <c r="D589" s="13">
        <f t="shared" si="46"/>
        <v>-2.389745817944806E-3</v>
      </c>
      <c r="E589" t="str">
        <f t="shared" si="47"/>
        <v/>
      </c>
      <c r="F589">
        <f t="shared" si="48"/>
        <v>-2.389745817944806E-3</v>
      </c>
      <c r="G589" s="4" t="str">
        <f t="shared" si="49"/>
        <v/>
      </c>
    </row>
    <row r="590" spans="1:7" x14ac:dyDescent="0.3">
      <c r="A590" s="3">
        <v>42492</v>
      </c>
      <c r="B590" s="4">
        <v>44.78</v>
      </c>
      <c r="C590">
        <f t="shared" si="45"/>
        <v>-1.1400000000000006</v>
      </c>
      <c r="D590" s="13">
        <f t="shared" si="46"/>
        <v>-2.4825783972125447E-2</v>
      </c>
      <c r="E590" t="str">
        <f t="shared" si="47"/>
        <v/>
      </c>
      <c r="F590">
        <f t="shared" si="48"/>
        <v>-2.4825783972125447E-2</v>
      </c>
      <c r="G590" s="4" t="str">
        <f t="shared" si="49"/>
        <v/>
      </c>
    </row>
    <row r="591" spans="1:7" x14ac:dyDescent="0.3">
      <c r="A591" s="3">
        <v>42493</v>
      </c>
      <c r="B591" s="4">
        <v>43.65</v>
      </c>
      <c r="C591">
        <f t="shared" si="45"/>
        <v>-1.1300000000000026</v>
      </c>
      <c r="D591" s="13">
        <f t="shared" si="46"/>
        <v>-2.5234479678427926E-2</v>
      </c>
      <c r="E591" t="str">
        <f t="shared" si="47"/>
        <v/>
      </c>
      <c r="F591">
        <f t="shared" si="48"/>
        <v>-2.5234479678427926E-2</v>
      </c>
      <c r="G591" s="4" t="str">
        <f t="shared" si="49"/>
        <v/>
      </c>
    </row>
    <row r="592" spans="1:7" x14ac:dyDescent="0.3">
      <c r="A592" s="3">
        <v>42494</v>
      </c>
      <c r="B592" s="4">
        <v>43.78</v>
      </c>
      <c r="C592">
        <f t="shared" si="45"/>
        <v>0.13000000000000256</v>
      </c>
      <c r="D592" s="13">
        <f t="shared" si="46"/>
        <v>2.9782359679267484E-3</v>
      </c>
      <c r="E592" t="str">
        <f t="shared" si="47"/>
        <v/>
      </c>
      <c r="F592">
        <f t="shared" si="48"/>
        <v>2.9782359679267484E-3</v>
      </c>
      <c r="G592" s="4" t="str">
        <f t="shared" si="49"/>
        <v/>
      </c>
    </row>
    <row r="593" spans="1:7" x14ac:dyDescent="0.3">
      <c r="A593" s="3">
        <v>42495</v>
      </c>
      <c r="B593" s="4">
        <v>44.32</v>
      </c>
      <c r="C593">
        <f t="shared" si="45"/>
        <v>0.53999999999999915</v>
      </c>
      <c r="D593" s="13">
        <f t="shared" si="46"/>
        <v>1.2334399269072616E-2</v>
      </c>
      <c r="E593" t="str">
        <f t="shared" si="47"/>
        <v/>
      </c>
      <c r="F593">
        <f t="shared" si="48"/>
        <v>1.2334399269072616E-2</v>
      </c>
      <c r="G593" s="4" t="str">
        <f t="shared" si="49"/>
        <v/>
      </c>
    </row>
    <row r="594" spans="1:7" x14ac:dyDescent="0.3">
      <c r="A594" s="3">
        <v>42496</v>
      </c>
      <c r="B594" s="4">
        <v>44.66</v>
      </c>
      <c r="C594">
        <f t="shared" si="45"/>
        <v>0.33999999999999631</v>
      </c>
      <c r="D594" s="13">
        <f t="shared" si="46"/>
        <v>7.6714801444042486E-3</v>
      </c>
      <c r="E594" t="str">
        <f t="shared" si="47"/>
        <v/>
      </c>
      <c r="F594">
        <f t="shared" si="48"/>
        <v>7.6714801444042486E-3</v>
      </c>
      <c r="G594" s="4" t="str">
        <f t="shared" si="49"/>
        <v/>
      </c>
    </row>
    <row r="595" spans="1:7" x14ac:dyDescent="0.3">
      <c r="A595" s="3">
        <v>42499</v>
      </c>
      <c r="B595" s="4">
        <v>43.44</v>
      </c>
      <c r="C595">
        <f t="shared" si="45"/>
        <v>-1.2199999999999989</v>
      </c>
      <c r="D595" s="13">
        <f t="shared" si="46"/>
        <v>-2.7317510076130744E-2</v>
      </c>
      <c r="E595" t="str">
        <f t="shared" si="47"/>
        <v/>
      </c>
      <c r="F595">
        <f t="shared" si="48"/>
        <v>-2.7317510076130744E-2</v>
      </c>
      <c r="G595" s="4" t="str">
        <f t="shared" si="49"/>
        <v/>
      </c>
    </row>
    <row r="596" spans="1:7" x14ac:dyDescent="0.3">
      <c r="A596" s="3">
        <v>42500</v>
      </c>
      <c r="B596" s="4">
        <v>44.66</v>
      </c>
      <c r="C596">
        <f t="shared" si="45"/>
        <v>1.2199999999999989</v>
      </c>
      <c r="D596" s="13">
        <f t="shared" si="46"/>
        <v>2.8084714548802923E-2</v>
      </c>
      <c r="E596" t="str">
        <f t="shared" si="47"/>
        <v/>
      </c>
      <c r="F596">
        <f t="shared" si="48"/>
        <v>2.8084714548802923E-2</v>
      </c>
      <c r="G596" s="4" t="str">
        <f t="shared" si="49"/>
        <v/>
      </c>
    </row>
    <row r="597" spans="1:7" x14ac:dyDescent="0.3">
      <c r="A597" s="3">
        <v>42501</v>
      </c>
      <c r="B597" s="4">
        <v>46.23</v>
      </c>
      <c r="C597">
        <f t="shared" si="45"/>
        <v>1.5700000000000003</v>
      </c>
      <c r="D597" s="13">
        <f t="shared" si="46"/>
        <v>3.5154500671742063E-2</v>
      </c>
      <c r="E597" t="str">
        <f t="shared" si="47"/>
        <v/>
      </c>
      <c r="F597">
        <f t="shared" si="48"/>
        <v>3.5154500671742063E-2</v>
      </c>
      <c r="G597" s="4" t="str">
        <f t="shared" si="49"/>
        <v/>
      </c>
    </row>
    <row r="598" spans="1:7" x14ac:dyDescent="0.3">
      <c r="A598" s="3">
        <v>42502</v>
      </c>
      <c r="B598" s="4">
        <v>46.7</v>
      </c>
      <c r="C598">
        <f t="shared" si="45"/>
        <v>0.47000000000000597</v>
      </c>
      <c r="D598" s="13">
        <f t="shared" si="46"/>
        <v>1.0166558511789011E-2</v>
      </c>
      <c r="E598" t="str">
        <f t="shared" si="47"/>
        <v/>
      </c>
      <c r="F598">
        <f t="shared" si="48"/>
        <v>1.0166558511789011E-2</v>
      </c>
      <c r="G598" s="4" t="str">
        <f t="shared" si="49"/>
        <v/>
      </c>
    </row>
    <row r="599" spans="1:7" x14ac:dyDescent="0.3">
      <c r="A599" s="3">
        <v>42503</v>
      </c>
      <c r="B599" s="4">
        <v>46.21</v>
      </c>
      <c r="C599">
        <f t="shared" si="45"/>
        <v>-0.49000000000000199</v>
      </c>
      <c r="D599" s="13">
        <f t="shared" si="46"/>
        <v>-1.0492505353319101E-2</v>
      </c>
      <c r="E599" t="str">
        <f t="shared" si="47"/>
        <v/>
      </c>
      <c r="F599">
        <f t="shared" si="48"/>
        <v>-1.0492505353319101E-2</v>
      </c>
      <c r="G599" s="4" t="str">
        <f t="shared" si="49"/>
        <v/>
      </c>
    </row>
    <row r="600" spans="1:7" x14ac:dyDescent="0.3">
      <c r="A600" s="3">
        <v>42506</v>
      </c>
      <c r="B600" s="4">
        <v>47.72</v>
      </c>
      <c r="C600">
        <f t="shared" si="45"/>
        <v>1.509999999999998</v>
      </c>
      <c r="D600" s="13">
        <f t="shared" si="46"/>
        <v>3.2676909759792212E-2</v>
      </c>
      <c r="E600" t="str">
        <f t="shared" si="47"/>
        <v/>
      </c>
      <c r="F600">
        <f t="shared" si="48"/>
        <v>3.2676909759792212E-2</v>
      </c>
      <c r="G600" s="4" t="str">
        <f t="shared" si="49"/>
        <v/>
      </c>
    </row>
    <row r="601" spans="1:7" x14ac:dyDescent="0.3">
      <c r="A601" s="3">
        <v>42507</v>
      </c>
      <c r="B601" s="4">
        <v>48.31</v>
      </c>
      <c r="C601">
        <f t="shared" si="45"/>
        <v>0.59000000000000341</v>
      </c>
      <c r="D601" s="13">
        <f t="shared" si="46"/>
        <v>1.2363788767812309E-2</v>
      </c>
      <c r="E601" t="str">
        <f t="shared" si="47"/>
        <v/>
      </c>
      <c r="F601">
        <f t="shared" si="48"/>
        <v>1.2363788767812309E-2</v>
      </c>
      <c r="G601" s="4" t="str">
        <f t="shared" si="49"/>
        <v/>
      </c>
    </row>
    <row r="602" spans="1:7" x14ac:dyDescent="0.3">
      <c r="A602" s="3">
        <v>42508</v>
      </c>
      <c r="B602" s="4">
        <v>48.19</v>
      </c>
      <c r="C602">
        <f t="shared" si="45"/>
        <v>-0.12000000000000455</v>
      </c>
      <c r="D602" s="13">
        <f t="shared" si="46"/>
        <v>-2.4839577727179579E-3</v>
      </c>
      <c r="E602" t="str">
        <f t="shared" si="47"/>
        <v/>
      </c>
      <c r="F602">
        <f t="shared" si="48"/>
        <v>-2.4839577727179579E-3</v>
      </c>
      <c r="G602" s="4" t="str">
        <f t="shared" si="49"/>
        <v/>
      </c>
    </row>
    <row r="603" spans="1:7" x14ac:dyDescent="0.3">
      <c r="A603" s="3">
        <v>42509</v>
      </c>
      <c r="B603" s="4">
        <v>48.16</v>
      </c>
      <c r="C603">
        <f t="shared" si="45"/>
        <v>-3.0000000000001137E-2</v>
      </c>
      <c r="D603" s="13">
        <f t="shared" si="46"/>
        <v>-6.2253579580828257E-4</v>
      </c>
      <c r="E603" t="str">
        <f t="shared" si="47"/>
        <v/>
      </c>
      <c r="F603">
        <f t="shared" si="48"/>
        <v>-6.2253579580828257E-4</v>
      </c>
      <c r="G603" s="4" t="str">
        <f t="shared" si="49"/>
        <v/>
      </c>
    </row>
    <row r="604" spans="1:7" x14ac:dyDescent="0.3">
      <c r="A604" s="3">
        <v>42510</v>
      </c>
      <c r="B604" s="4">
        <v>47.75</v>
      </c>
      <c r="C604">
        <f t="shared" si="45"/>
        <v>-0.40999999999999659</v>
      </c>
      <c r="D604" s="13">
        <f t="shared" si="46"/>
        <v>-8.5132890365447796E-3</v>
      </c>
      <c r="E604" t="str">
        <f t="shared" si="47"/>
        <v/>
      </c>
      <c r="F604">
        <f t="shared" si="48"/>
        <v>-8.5132890365447796E-3</v>
      </c>
      <c r="G604" s="4" t="str">
        <f t="shared" si="49"/>
        <v/>
      </c>
    </row>
    <row r="605" spans="1:7" x14ac:dyDescent="0.3">
      <c r="A605" s="3">
        <v>42513</v>
      </c>
      <c r="B605" s="4">
        <v>48.08</v>
      </c>
      <c r="C605">
        <f t="shared" si="45"/>
        <v>0.32999999999999829</v>
      </c>
      <c r="D605" s="13">
        <f t="shared" si="46"/>
        <v>6.9109947643978698E-3</v>
      </c>
      <c r="E605" t="str">
        <f t="shared" si="47"/>
        <v/>
      </c>
      <c r="F605">
        <f t="shared" si="48"/>
        <v>6.9109947643978698E-3</v>
      </c>
      <c r="G605" s="4" t="str">
        <f t="shared" si="49"/>
        <v/>
      </c>
    </row>
    <row r="606" spans="1:7" x14ac:dyDescent="0.3">
      <c r="A606" s="3">
        <v>42514</v>
      </c>
      <c r="B606" s="4">
        <v>48.62</v>
      </c>
      <c r="C606">
        <f t="shared" si="45"/>
        <v>0.53999999999999915</v>
      </c>
      <c r="D606" s="13">
        <f t="shared" si="46"/>
        <v>1.1231281198003311E-2</v>
      </c>
      <c r="E606" t="str">
        <f t="shared" si="47"/>
        <v/>
      </c>
      <c r="F606">
        <f t="shared" si="48"/>
        <v>1.1231281198003311E-2</v>
      </c>
      <c r="G606" s="4" t="str">
        <f t="shared" si="49"/>
        <v/>
      </c>
    </row>
    <row r="607" spans="1:7" x14ac:dyDescent="0.3">
      <c r="A607" s="3">
        <v>42515</v>
      </c>
      <c r="B607" s="4">
        <v>49.56</v>
      </c>
      <c r="C607">
        <f t="shared" si="45"/>
        <v>0.94000000000000483</v>
      </c>
      <c r="D607" s="13">
        <f t="shared" si="46"/>
        <v>1.9333607568901786E-2</v>
      </c>
      <c r="E607" t="str">
        <f t="shared" si="47"/>
        <v/>
      </c>
      <c r="F607">
        <f t="shared" si="48"/>
        <v>1.9333607568901786E-2</v>
      </c>
      <c r="G607" s="4" t="str">
        <f t="shared" si="49"/>
        <v/>
      </c>
    </row>
    <row r="608" spans="1:7" x14ac:dyDescent="0.3">
      <c r="A608" s="3">
        <v>42516</v>
      </c>
      <c r="B608" s="4">
        <v>49.48</v>
      </c>
      <c r="C608">
        <f t="shared" si="45"/>
        <v>-8.00000000000054E-2</v>
      </c>
      <c r="D608" s="13">
        <f t="shared" si="46"/>
        <v>-1.6142050040356213E-3</v>
      </c>
      <c r="E608" t="str">
        <f t="shared" si="47"/>
        <v/>
      </c>
      <c r="F608">
        <f t="shared" si="48"/>
        <v>-1.6142050040356213E-3</v>
      </c>
      <c r="G608" s="4" t="str">
        <f t="shared" si="49"/>
        <v/>
      </c>
    </row>
    <row r="609" spans="1:7" x14ac:dyDescent="0.3">
      <c r="A609" s="3">
        <v>42517</v>
      </c>
      <c r="B609" s="4">
        <v>49.33</v>
      </c>
      <c r="C609">
        <f t="shared" si="45"/>
        <v>-0.14999999999999858</v>
      </c>
      <c r="D609" s="13">
        <f t="shared" si="46"/>
        <v>-3.0315278900565601E-3</v>
      </c>
      <c r="E609" t="str">
        <f t="shared" si="47"/>
        <v/>
      </c>
      <c r="F609">
        <f t="shared" si="48"/>
        <v>-3.0315278900565601E-3</v>
      </c>
      <c r="G609" s="4" t="str">
        <f t="shared" si="49"/>
        <v/>
      </c>
    </row>
    <row r="610" spans="1:7" x14ac:dyDescent="0.3">
      <c r="A610" s="3">
        <v>42521</v>
      </c>
      <c r="B610" s="4">
        <v>49.1</v>
      </c>
      <c r="C610">
        <f t="shared" si="45"/>
        <v>-0.22999999999999687</v>
      </c>
      <c r="D610" s="13">
        <f t="shared" si="46"/>
        <v>-4.6624771944049643E-3</v>
      </c>
      <c r="E610" t="str">
        <f t="shared" si="47"/>
        <v/>
      </c>
      <c r="F610">
        <f t="shared" si="48"/>
        <v>-4.6624771944049643E-3</v>
      </c>
      <c r="G610" s="4" t="str">
        <f t="shared" si="49"/>
        <v/>
      </c>
    </row>
    <row r="611" spans="1:7" x14ac:dyDescent="0.3">
      <c r="A611" s="3">
        <v>42522</v>
      </c>
      <c r="B611" s="4">
        <v>49.01</v>
      </c>
      <c r="C611">
        <f t="shared" si="45"/>
        <v>-9.0000000000003411E-2</v>
      </c>
      <c r="D611" s="13">
        <f t="shared" si="46"/>
        <v>-1.832993890020436E-3</v>
      </c>
      <c r="E611" t="str">
        <f t="shared" si="47"/>
        <v/>
      </c>
      <c r="F611">
        <f t="shared" si="48"/>
        <v>-1.832993890020436E-3</v>
      </c>
      <c r="G611" s="4" t="str">
        <f t="shared" si="49"/>
        <v/>
      </c>
    </row>
    <row r="612" spans="1:7" x14ac:dyDescent="0.3">
      <c r="A612" s="3">
        <v>42523</v>
      </c>
      <c r="B612" s="4">
        <v>49.17</v>
      </c>
      <c r="C612">
        <f t="shared" si="45"/>
        <v>0.16000000000000369</v>
      </c>
      <c r="D612" s="13">
        <f t="shared" si="46"/>
        <v>3.2646398694144807E-3</v>
      </c>
      <c r="E612" t="str">
        <f t="shared" si="47"/>
        <v/>
      </c>
      <c r="F612">
        <f t="shared" si="48"/>
        <v>3.2646398694144807E-3</v>
      </c>
      <c r="G612" s="4" t="str">
        <f t="shared" si="49"/>
        <v/>
      </c>
    </row>
    <row r="613" spans="1:7" x14ac:dyDescent="0.3">
      <c r="A613" s="3">
        <v>42524</v>
      </c>
      <c r="B613" s="4">
        <v>48.62</v>
      </c>
      <c r="C613">
        <f t="shared" si="45"/>
        <v>-0.55000000000000426</v>
      </c>
      <c r="D613" s="13">
        <f t="shared" si="46"/>
        <v>-1.118568232662201E-2</v>
      </c>
      <c r="E613" t="str">
        <f t="shared" si="47"/>
        <v/>
      </c>
      <c r="F613">
        <f t="shared" si="48"/>
        <v>-1.118568232662201E-2</v>
      </c>
      <c r="G613" s="4" t="str">
        <f t="shared" si="49"/>
        <v/>
      </c>
    </row>
    <row r="614" spans="1:7" x14ac:dyDescent="0.3">
      <c r="A614" s="3">
        <v>42527</v>
      </c>
      <c r="B614" s="4">
        <v>49.69</v>
      </c>
      <c r="C614">
        <f t="shared" si="45"/>
        <v>1.0700000000000003</v>
      </c>
      <c r="D614" s="13">
        <f t="shared" si="46"/>
        <v>2.2007404360345543E-2</v>
      </c>
      <c r="E614" t="str">
        <f t="shared" si="47"/>
        <v/>
      </c>
      <c r="F614">
        <f t="shared" si="48"/>
        <v>2.2007404360345543E-2</v>
      </c>
      <c r="G614" s="4" t="str">
        <f t="shared" si="49"/>
        <v/>
      </c>
    </row>
    <row r="615" spans="1:7" x14ac:dyDescent="0.3">
      <c r="A615" s="3">
        <v>42528</v>
      </c>
      <c r="B615" s="4">
        <v>50.36</v>
      </c>
      <c r="C615">
        <f t="shared" si="45"/>
        <v>0.67000000000000171</v>
      </c>
      <c r="D615" s="13">
        <f t="shared" si="46"/>
        <v>1.3483598309519052E-2</v>
      </c>
      <c r="E615" t="str">
        <f t="shared" si="47"/>
        <v/>
      </c>
      <c r="F615">
        <f t="shared" si="48"/>
        <v>1.3483598309519052E-2</v>
      </c>
      <c r="G615" s="4" t="str">
        <f t="shared" si="49"/>
        <v/>
      </c>
    </row>
    <row r="616" spans="1:7" x14ac:dyDescent="0.3">
      <c r="A616" s="3">
        <v>42529</v>
      </c>
      <c r="B616" s="4">
        <v>51.23</v>
      </c>
      <c r="C616">
        <f t="shared" si="45"/>
        <v>0.86999999999999744</v>
      </c>
      <c r="D616" s="13">
        <f t="shared" si="46"/>
        <v>1.727561556791099E-2</v>
      </c>
      <c r="E616" t="str">
        <f t="shared" si="47"/>
        <v/>
      </c>
      <c r="F616" t="str">
        <f t="shared" si="48"/>
        <v/>
      </c>
      <c r="G616" s="4">
        <f t="shared" si="49"/>
        <v>1.727561556791099E-2</v>
      </c>
    </row>
    <row r="617" spans="1:7" x14ac:dyDescent="0.3">
      <c r="A617" s="3">
        <v>42530</v>
      </c>
      <c r="B617" s="4">
        <v>50.56</v>
      </c>
      <c r="C617">
        <f t="shared" si="45"/>
        <v>-0.6699999999999946</v>
      </c>
      <c r="D617" s="13">
        <f t="shared" si="46"/>
        <v>-1.3078274448565189E-2</v>
      </c>
      <c r="E617" t="str">
        <f t="shared" si="47"/>
        <v/>
      </c>
      <c r="F617" t="str">
        <f t="shared" si="48"/>
        <v/>
      </c>
      <c r="G617" s="4">
        <f t="shared" si="49"/>
        <v>-1.3078274448565189E-2</v>
      </c>
    </row>
    <row r="618" spans="1:7" x14ac:dyDescent="0.3">
      <c r="A618" s="3">
        <v>42531</v>
      </c>
      <c r="B618" s="4">
        <v>49.07</v>
      </c>
      <c r="C618">
        <f t="shared" si="45"/>
        <v>-1.490000000000002</v>
      </c>
      <c r="D618" s="13">
        <f t="shared" si="46"/>
        <v>-2.9469936708860799E-2</v>
      </c>
      <c r="E618" t="str">
        <f t="shared" si="47"/>
        <v/>
      </c>
      <c r="F618" t="str">
        <f t="shared" si="48"/>
        <v/>
      </c>
      <c r="G618" s="4">
        <f t="shared" si="49"/>
        <v>-2.9469936708860799E-2</v>
      </c>
    </row>
    <row r="619" spans="1:7" x14ac:dyDescent="0.3">
      <c r="A619" s="3">
        <v>42534</v>
      </c>
      <c r="B619" s="4">
        <v>48.88</v>
      </c>
      <c r="C619">
        <f t="shared" si="45"/>
        <v>-0.18999999999999773</v>
      </c>
      <c r="D619" s="13">
        <f t="shared" si="46"/>
        <v>-3.8720195638882763E-3</v>
      </c>
      <c r="E619" t="str">
        <f t="shared" si="47"/>
        <v/>
      </c>
      <c r="F619">
        <f t="shared" si="48"/>
        <v>-3.8720195638882763E-3</v>
      </c>
      <c r="G619" s="4" t="str">
        <f t="shared" si="49"/>
        <v/>
      </c>
    </row>
    <row r="620" spans="1:7" x14ac:dyDescent="0.3">
      <c r="A620" s="3">
        <v>42535</v>
      </c>
      <c r="B620" s="4">
        <v>48.49</v>
      </c>
      <c r="C620">
        <f t="shared" si="45"/>
        <v>-0.39000000000000057</v>
      </c>
      <c r="D620" s="13">
        <f t="shared" si="46"/>
        <v>-7.9787234042553307E-3</v>
      </c>
      <c r="E620" t="str">
        <f t="shared" si="47"/>
        <v/>
      </c>
      <c r="F620">
        <f t="shared" si="48"/>
        <v>-7.9787234042553307E-3</v>
      </c>
      <c r="G620" s="4" t="str">
        <f t="shared" si="49"/>
        <v/>
      </c>
    </row>
    <row r="621" spans="1:7" x14ac:dyDescent="0.3">
      <c r="A621" s="3">
        <v>42536</v>
      </c>
      <c r="B621" s="4">
        <v>48.01</v>
      </c>
      <c r="C621">
        <f t="shared" si="45"/>
        <v>-0.48000000000000398</v>
      </c>
      <c r="D621" s="13">
        <f t="shared" si="46"/>
        <v>-9.8989482367499264E-3</v>
      </c>
      <c r="E621" t="str">
        <f t="shared" si="47"/>
        <v/>
      </c>
      <c r="F621">
        <f t="shared" si="48"/>
        <v>-9.8989482367499264E-3</v>
      </c>
      <c r="G621" s="4" t="str">
        <f t="shared" si="49"/>
        <v/>
      </c>
    </row>
    <row r="622" spans="1:7" x14ac:dyDescent="0.3">
      <c r="A622" s="3">
        <v>42537</v>
      </c>
      <c r="B622" s="4">
        <v>46.21</v>
      </c>
      <c r="C622">
        <f t="shared" si="45"/>
        <v>-1.7999999999999972</v>
      </c>
      <c r="D622" s="13">
        <f t="shared" si="46"/>
        <v>-3.7492189127265096E-2</v>
      </c>
      <c r="E622" t="str">
        <f t="shared" si="47"/>
        <v/>
      </c>
      <c r="F622">
        <f t="shared" si="48"/>
        <v>-3.7492189127265096E-2</v>
      </c>
      <c r="G622" s="4" t="str">
        <f t="shared" si="49"/>
        <v/>
      </c>
    </row>
    <row r="623" spans="1:7" x14ac:dyDescent="0.3">
      <c r="A623" s="3">
        <v>42538</v>
      </c>
      <c r="B623" s="4">
        <v>47.98</v>
      </c>
      <c r="C623">
        <f t="shared" si="45"/>
        <v>1.769999999999996</v>
      </c>
      <c r="D623" s="13">
        <f t="shared" si="46"/>
        <v>3.8303397533001431E-2</v>
      </c>
      <c r="E623" t="str">
        <f t="shared" si="47"/>
        <v/>
      </c>
      <c r="F623">
        <f t="shared" si="48"/>
        <v>3.8303397533001431E-2</v>
      </c>
      <c r="G623" s="4" t="str">
        <f t="shared" si="49"/>
        <v/>
      </c>
    </row>
    <row r="624" spans="1:7" x14ac:dyDescent="0.3">
      <c r="A624" s="3">
        <v>42541</v>
      </c>
      <c r="B624" s="4">
        <v>49.37</v>
      </c>
      <c r="C624">
        <f t="shared" si="45"/>
        <v>1.3900000000000006</v>
      </c>
      <c r="D624" s="13">
        <f t="shared" si="46"/>
        <v>2.8970404335139654E-2</v>
      </c>
      <c r="E624" t="str">
        <f t="shared" si="47"/>
        <v/>
      </c>
      <c r="F624">
        <f t="shared" si="48"/>
        <v>2.8970404335139654E-2</v>
      </c>
      <c r="G624" s="4" t="str">
        <f t="shared" si="49"/>
        <v/>
      </c>
    </row>
    <row r="625" spans="1:7" x14ac:dyDescent="0.3">
      <c r="A625" s="3">
        <v>42542</v>
      </c>
      <c r="B625" s="4">
        <v>48.85</v>
      </c>
      <c r="C625">
        <f t="shared" si="45"/>
        <v>-0.51999999999999602</v>
      </c>
      <c r="D625" s="13">
        <f t="shared" si="46"/>
        <v>-1.0532712173384567E-2</v>
      </c>
      <c r="E625" t="str">
        <f t="shared" si="47"/>
        <v/>
      </c>
      <c r="F625">
        <f t="shared" si="48"/>
        <v>-1.0532712173384567E-2</v>
      </c>
      <c r="G625" s="4" t="str">
        <f t="shared" si="49"/>
        <v/>
      </c>
    </row>
    <row r="626" spans="1:7" x14ac:dyDescent="0.3">
      <c r="A626" s="3">
        <v>42543</v>
      </c>
      <c r="B626" s="4">
        <v>49.13</v>
      </c>
      <c r="C626">
        <f t="shared" si="45"/>
        <v>0.28000000000000114</v>
      </c>
      <c r="D626" s="13">
        <f t="shared" si="46"/>
        <v>5.7318321392016607E-3</v>
      </c>
      <c r="E626" t="str">
        <f t="shared" si="47"/>
        <v/>
      </c>
      <c r="F626">
        <f t="shared" si="48"/>
        <v>5.7318321392016607E-3</v>
      </c>
      <c r="G626" s="4" t="str">
        <f t="shared" si="49"/>
        <v/>
      </c>
    </row>
    <row r="627" spans="1:7" x14ac:dyDescent="0.3">
      <c r="A627" s="3">
        <v>42544</v>
      </c>
      <c r="B627" s="4">
        <v>50.11</v>
      </c>
      <c r="C627">
        <f t="shared" si="45"/>
        <v>0.97999999999999687</v>
      </c>
      <c r="D627" s="13">
        <f t="shared" si="46"/>
        <v>1.9947079177691774E-2</v>
      </c>
      <c r="E627" t="str">
        <f t="shared" si="47"/>
        <v/>
      </c>
      <c r="F627">
        <f t="shared" si="48"/>
        <v>1.9947079177691774E-2</v>
      </c>
      <c r="G627" s="4" t="str">
        <f t="shared" si="49"/>
        <v/>
      </c>
    </row>
    <row r="628" spans="1:7" x14ac:dyDescent="0.3">
      <c r="A628" s="3">
        <v>42545</v>
      </c>
      <c r="B628" s="4">
        <v>47.64</v>
      </c>
      <c r="C628">
        <f t="shared" si="45"/>
        <v>-2.4699999999999989</v>
      </c>
      <c r="D628" s="13">
        <f t="shared" si="46"/>
        <v>-4.9291558571143465E-2</v>
      </c>
      <c r="E628" t="str">
        <f t="shared" si="47"/>
        <v/>
      </c>
      <c r="F628" t="str">
        <f t="shared" si="48"/>
        <v/>
      </c>
      <c r="G628" s="4">
        <f t="shared" si="49"/>
        <v>-4.9291558571143465E-2</v>
      </c>
    </row>
    <row r="629" spans="1:7" x14ac:dyDescent="0.3">
      <c r="A629" s="3">
        <v>42548</v>
      </c>
      <c r="B629" s="4">
        <v>46.33</v>
      </c>
      <c r="C629">
        <f t="shared" si="45"/>
        <v>-1.3100000000000023</v>
      </c>
      <c r="D629" s="13">
        <f t="shared" si="46"/>
        <v>-2.7497900923593666E-2</v>
      </c>
      <c r="E629" t="str">
        <f t="shared" si="47"/>
        <v/>
      </c>
      <c r="F629">
        <f t="shared" si="48"/>
        <v>-2.7497900923593666E-2</v>
      </c>
      <c r="G629" s="4" t="str">
        <f t="shared" si="49"/>
        <v/>
      </c>
    </row>
    <row r="630" spans="1:7" x14ac:dyDescent="0.3">
      <c r="A630" s="3">
        <v>42549</v>
      </c>
      <c r="B630" s="4">
        <v>47.85</v>
      </c>
      <c r="C630">
        <f t="shared" si="45"/>
        <v>1.5200000000000031</v>
      </c>
      <c r="D630" s="13">
        <f t="shared" si="46"/>
        <v>3.2808115691776454E-2</v>
      </c>
      <c r="E630" t="str">
        <f t="shared" si="47"/>
        <v/>
      </c>
      <c r="F630">
        <f t="shared" si="48"/>
        <v>3.2808115691776454E-2</v>
      </c>
      <c r="G630" s="4" t="str">
        <f t="shared" si="49"/>
        <v/>
      </c>
    </row>
    <row r="631" spans="1:7" x14ac:dyDescent="0.3">
      <c r="A631" s="3">
        <v>42550</v>
      </c>
      <c r="B631" s="4">
        <v>49.88</v>
      </c>
      <c r="C631">
        <f t="shared" si="45"/>
        <v>2.0300000000000011</v>
      </c>
      <c r="D631" s="13">
        <f t="shared" si="46"/>
        <v>4.2424242424242448E-2</v>
      </c>
      <c r="E631" t="str">
        <f t="shared" si="47"/>
        <v/>
      </c>
      <c r="F631">
        <f t="shared" si="48"/>
        <v>4.2424242424242448E-2</v>
      </c>
      <c r="G631" s="4" t="str">
        <f t="shared" si="49"/>
        <v/>
      </c>
    </row>
    <row r="632" spans="1:7" x14ac:dyDescent="0.3">
      <c r="A632" s="3">
        <v>42551</v>
      </c>
      <c r="B632" s="4">
        <v>48.33</v>
      </c>
      <c r="C632">
        <f t="shared" si="45"/>
        <v>-1.5500000000000043</v>
      </c>
      <c r="D632" s="13">
        <f t="shared" si="46"/>
        <v>-3.1074578989575063E-2</v>
      </c>
      <c r="E632" t="str">
        <f t="shared" si="47"/>
        <v/>
      </c>
      <c r="F632">
        <f t="shared" si="48"/>
        <v>-3.1074578989575063E-2</v>
      </c>
      <c r="G632" s="4" t="str">
        <f t="shared" si="49"/>
        <v/>
      </c>
    </row>
    <row r="633" spans="1:7" x14ac:dyDescent="0.3">
      <c r="A633" s="3">
        <v>42552</v>
      </c>
      <c r="B633" s="4">
        <v>48.99</v>
      </c>
      <c r="C633">
        <f t="shared" si="45"/>
        <v>0.66000000000000369</v>
      </c>
      <c r="D633" s="13">
        <f t="shared" si="46"/>
        <v>1.365611421477351E-2</v>
      </c>
      <c r="E633" t="str">
        <f t="shared" si="47"/>
        <v/>
      </c>
      <c r="F633">
        <f t="shared" si="48"/>
        <v>1.365611421477351E-2</v>
      </c>
      <c r="G633" s="4" t="str">
        <f t="shared" si="49"/>
        <v/>
      </c>
    </row>
    <row r="634" spans="1:7" x14ac:dyDescent="0.3">
      <c r="A634" s="3">
        <v>42556</v>
      </c>
      <c r="B634" s="4">
        <v>46.6</v>
      </c>
      <c r="C634">
        <f t="shared" si="45"/>
        <v>-2.3900000000000006</v>
      </c>
      <c r="D634" s="13">
        <f t="shared" si="46"/>
        <v>-4.8785466421718729E-2</v>
      </c>
      <c r="E634" t="str">
        <f t="shared" si="47"/>
        <v/>
      </c>
      <c r="F634">
        <f t="shared" si="48"/>
        <v>-4.8785466421718729E-2</v>
      </c>
      <c r="G634" s="4" t="str">
        <f t="shared" si="49"/>
        <v/>
      </c>
    </row>
    <row r="635" spans="1:7" x14ac:dyDescent="0.3">
      <c r="A635" s="3">
        <v>42557</v>
      </c>
      <c r="B635" s="4">
        <v>47.43</v>
      </c>
      <c r="C635">
        <f t="shared" si="45"/>
        <v>0.82999999999999829</v>
      </c>
      <c r="D635" s="13">
        <f t="shared" si="46"/>
        <v>1.7811158798283225E-2</v>
      </c>
      <c r="E635" t="str">
        <f t="shared" si="47"/>
        <v/>
      </c>
      <c r="F635">
        <f t="shared" si="48"/>
        <v>1.7811158798283225E-2</v>
      </c>
      <c r="G635" s="4" t="str">
        <f t="shared" si="49"/>
        <v/>
      </c>
    </row>
    <row r="636" spans="1:7" x14ac:dyDescent="0.3">
      <c r="A636" s="3">
        <v>42558</v>
      </c>
      <c r="B636" s="4">
        <v>45.14</v>
      </c>
      <c r="C636">
        <f t="shared" si="45"/>
        <v>-2.2899999999999991</v>
      </c>
      <c r="D636" s="13">
        <f t="shared" si="46"/>
        <v>-4.828167826270291E-2</v>
      </c>
      <c r="E636" t="str">
        <f t="shared" si="47"/>
        <v/>
      </c>
      <c r="F636">
        <f t="shared" si="48"/>
        <v>-4.828167826270291E-2</v>
      </c>
      <c r="G636" s="4" t="str">
        <f t="shared" si="49"/>
        <v/>
      </c>
    </row>
    <row r="637" spans="1:7" x14ac:dyDescent="0.3">
      <c r="A637" s="3">
        <v>42559</v>
      </c>
      <c r="B637" s="4">
        <v>45.41</v>
      </c>
      <c r="C637">
        <f t="shared" si="45"/>
        <v>0.26999999999999602</v>
      </c>
      <c r="D637" s="13">
        <f t="shared" si="46"/>
        <v>5.9813912272927783E-3</v>
      </c>
      <c r="E637" t="str">
        <f t="shared" si="47"/>
        <v/>
      </c>
      <c r="F637">
        <f t="shared" si="48"/>
        <v>5.9813912272927783E-3</v>
      </c>
      <c r="G637" s="4" t="str">
        <f t="shared" si="49"/>
        <v/>
      </c>
    </row>
    <row r="638" spans="1:7" x14ac:dyDescent="0.3">
      <c r="A638" s="3">
        <v>42562</v>
      </c>
      <c r="B638" s="4">
        <v>44.76</v>
      </c>
      <c r="C638">
        <f t="shared" si="45"/>
        <v>-0.64999999999999858</v>
      </c>
      <c r="D638" s="13">
        <f t="shared" si="46"/>
        <v>-1.4314027747192218E-2</v>
      </c>
      <c r="E638" t="str">
        <f t="shared" si="47"/>
        <v/>
      </c>
      <c r="F638">
        <f t="shared" si="48"/>
        <v>-1.4314027747192218E-2</v>
      </c>
      <c r="G638" s="4" t="str">
        <f t="shared" si="49"/>
        <v/>
      </c>
    </row>
    <row r="639" spans="1:7" x14ac:dyDescent="0.3">
      <c r="A639" s="3">
        <v>42563</v>
      </c>
      <c r="B639" s="4">
        <v>46.8</v>
      </c>
      <c r="C639">
        <f t="shared" si="45"/>
        <v>2.0399999999999991</v>
      </c>
      <c r="D639" s="13">
        <f t="shared" si="46"/>
        <v>4.5576407506702395E-2</v>
      </c>
      <c r="E639" t="str">
        <f t="shared" si="47"/>
        <v/>
      </c>
      <c r="F639">
        <f t="shared" si="48"/>
        <v>4.5576407506702395E-2</v>
      </c>
      <c r="G639" s="4" t="str">
        <f t="shared" si="49"/>
        <v/>
      </c>
    </row>
    <row r="640" spans="1:7" x14ac:dyDescent="0.3">
      <c r="A640" s="3">
        <v>42564</v>
      </c>
      <c r="B640" s="4">
        <v>44.75</v>
      </c>
      <c r="C640">
        <f t="shared" si="45"/>
        <v>-2.0499999999999972</v>
      </c>
      <c r="D640" s="13">
        <f t="shared" si="46"/>
        <v>-4.3803418803418745E-2</v>
      </c>
      <c r="E640" t="str">
        <f t="shared" si="47"/>
        <v/>
      </c>
      <c r="F640">
        <f t="shared" si="48"/>
        <v>-4.3803418803418745E-2</v>
      </c>
      <c r="G640" s="4" t="str">
        <f t="shared" si="49"/>
        <v/>
      </c>
    </row>
    <row r="641" spans="1:7" x14ac:dyDescent="0.3">
      <c r="A641" s="3">
        <v>42565</v>
      </c>
      <c r="B641" s="4">
        <v>45.68</v>
      </c>
      <c r="C641">
        <f t="shared" si="45"/>
        <v>0.92999999999999972</v>
      </c>
      <c r="D641" s="13">
        <f t="shared" si="46"/>
        <v>2.0782122905027928E-2</v>
      </c>
      <c r="E641" t="str">
        <f t="shared" si="47"/>
        <v/>
      </c>
      <c r="F641">
        <f t="shared" si="48"/>
        <v>2.0782122905027928E-2</v>
      </c>
      <c r="G641" s="4" t="str">
        <f t="shared" si="49"/>
        <v/>
      </c>
    </row>
    <row r="642" spans="1:7" x14ac:dyDescent="0.3">
      <c r="A642" s="3">
        <v>42566</v>
      </c>
      <c r="B642" s="4">
        <v>45.95</v>
      </c>
      <c r="C642">
        <f t="shared" si="45"/>
        <v>0.27000000000000313</v>
      </c>
      <c r="D642" s="13">
        <f t="shared" si="46"/>
        <v>5.910683012259263E-3</v>
      </c>
      <c r="E642" t="str">
        <f t="shared" si="47"/>
        <v/>
      </c>
      <c r="F642">
        <f t="shared" si="48"/>
        <v>5.910683012259263E-3</v>
      </c>
      <c r="G642" s="4" t="str">
        <f t="shared" si="49"/>
        <v/>
      </c>
    </row>
    <row r="643" spans="1:7" x14ac:dyDescent="0.3">
      <c r="A643" s="3">
        <v>42569</v>
      </c>
      <c r="B643" s="4">
        <v>45.24</v>
      </c>
      <c r="C643">
        <f t="shared" si="45"/>
        <v>-0.71000000000000085</v>
      </c>
      <c r="D643" s="13">
        <f t="shared" si="46"/>
        <v>-1.5451577801958669E-2</v>
      </c>
      <c r="E643" t="str">
        <f t="shared" si="47"/>
        <v/>
      </c>
      <c r="F643">
        <f t="shared" si="48"/>
        <v>-1.5451577801958669E-2</v>
      </c>
      <c r="G643" s="4" t="str">
        <f t="shared" si="49"/>
        <v/>
      </c>
    </row>
    <row r="644" spans="1:7" x14ac:dyDescent="0.3">
      <c r="A644" s="3">
        <v>42570</v>
      </c>
      <c r="B644" s="4">
        <v>44.65</v>
      </c>
      <c r="C644">
        <f t="shared" si="45"/>
        <v>-0.59000000000000341</v>
      </c>
      <c r="D644" s="13">
        <f t="shared" si="46"/>
        <v>-1.3041556145004496E-2</v>
      </c>
      <c r="E644" t="str">
        <f t="shared" si="47"/>
        <v/>
      </c>
      <c r="F644">
        <f t="shared" si="48"/>
        <v>-1.3041556145004496E-2</v>
      </c>
      <c r="G644" s="4" t="str">
        <f t="shared" si="49"/>
        <v/>
      </c>
    </row>
    <row r="645" spans="1:7" x14ac:dyDescent="0.3">
      <c r="A645" s="3">
        <v>42571</v>
      </c>
      <c r="B645" s="4">
        <v>44.94</v>
      </c>
      <c r="C645">
        <f t="shared" ref="C645:C708" si="50">B645-B644</f>
        <v>0.28999999999999915</v>
      </c>
      <c r="D645" s="13">
        <f t="shared" ref="D645:D708" si="51">C645/B644</f>
        <v>6.4949608062709781E-3</v>
      </c>
      <c r="E645" t="str">
        <f t="shared" ref="E645:E708" si="52">IF(B644&gt;$H$1,D645,"")</f>
        <v/>
      </c>
      <c r="F645">
        <f t="shared" ref="F645:F708" si="53">IF(B644&lt;$F$1,D645,"")</f>
        <v>6.4949608062709781E-3</v>
      </c>
      <c r="G645" s="4" t="str">
        <f t="shared" ref="G645:G708" si="54">IF(AND(B644&gt;=$F$1,B644&lt;=$H$1),D645,"")</f>
        <v/>
      </c>
    </row>
    <row r="646" spans="1:7" x14ac:dyDescent="0.3">
      <c r="A646" s="3">
        <v>42572</v>
      </c>
      <c r="B646" s="4">
        <v>44.75</v>
      </c>
      <c r="C646">
        <f t="shared" si="50"/>
        <v>-0.18999999999999773</v>
      </c>
      <c r="D646" s="13">
        <f t="shared" si="51"/>
        <v>-4.2278593680462337E-3</v>
      </c>
      <c r="E646" t="str">
        <f t="shared" si="52"/>
        <v/>
      </c>
      <c r="F646">
        <f t="shared" si="53"/>
        <v>-4.2278593680462337E-3</v>
      </c>
      <c r="G646" s="4" t="str">
        <f t="shared" si="54"/>
        <v/>
      </c>
    </row>
    <row r="647" spans="1:7" x14ac:dyDescent="0.3">
      <c r="A647" s="3">
        <v>42573</v>
      </c>
      <c r="B647" s="4">
        <v>44.19</v>
      </c>
      <c r="C647">
        <f t="shared" si="50"/>
        <v>-0.56000000000000227</v>
      </c>
      <c r="D647" s="13">
        <f t="shared" si="51"/>
        <v>-1.2513966480446979E-2</v>
      </c>
      <c r="E647" t="str">
        <f t="shared" si="52"/>
        <v/>
      </c>
      <c r="F647">
        <f t="shared" si="53"/>
        <v>-1.2513966480446979E-2</v>
      </c>
      <c r="G647" s="4" t="str">
        <f t="shared" si="54"/>
        <v/>
      </c>
    </row>
    <row r="648" spans="1:7" x14ac:dyDescent="0.3">
      <c r="A648" s="3">
        <v>42576</v>
      </c>
      <c r="B648" s="4">
        <v>43.13</v>
      </c>
      <c r="C648">
        <f t="shared" si="50"/>
        <v>-1.0599999999999952</v>
      </c>
      <c r="D648" s="13">
        <f t="shared" si="51"/>
        <v>-2.3987327449649133E-2</v>
      </c>
      <c r="E648" t="str">
        <f t="shared" si="52"/>
        <v/>
      </c>
      <c r="F648">
        <f t="shared" si="53"/>
        <v>-2.3987327449649133E-2</v>
      </c>
      <c r="G648" s="4" t="str">
        <f t="shared" si="54"/>
        <v/>
      </c>
    </row>
    <row r="649" spans="1:7" x14ac:dyDescent="0.3">
      <c r="A649" s="3">
        <v>42577</v>
      </c>
      <c r="B649" s="4">
        <v>42.92</v>
      </c>
      <c r="C649">
        <f t="shared" si="50"/>
        <v>-0.21000000000000085</v>
      </c>
      <c r="D649" s="13">
        <f t="shared" si="51"/>
        <v>-4.8690006955715475E-3</v>
      </c>
      <c r="E649" t="str">
        <f t="shared" si="52"/>
        <v/>
      </c>
      <c r="F649">
        <f t="shared" si="53"/>
        <v>-4.8690006955715475E-3</v>
      </c>
      <c r="G649" s="4" t="str">
        <f t="shared" si="54"/>
        <v/>
      </c>
    </row>
    <row r="650" spans="1:7" x14ac:dyDescent="0.3">
      <c r="A650" s="3">
        <v>42578</v>
      </c>
      <c r="B650" s="4">
        <v>41.92</v>
      </c>
      <c r="C650">
        <f t="shared" si="50"/>
        <v>-1</v>
      </c>
      <c r="D650" s="13">
        <f t="shared" si="51"/>
        <v>-2.3299161230195712E-2</v>
      </c>
      <c r="E650" t="str">
        <f t="shared" si="52"/>
        <v/>
      </c>
      <c r="F650">
        <f t="shared" si="53"/>
        <v>-2.3299161230195712E-2</v>
      </c>
      <c r="G650" s="4" t="str">
        <f t="shared" si="54"/>
        <v/>
      </c>
    </row>
    <row r="651" spans="1:7" x14ac:dyDescent="0.3">
      <c r="A651" s="3">
        <v>42579</v>
      </c>
      <c r="B651" s="4">
        <v>41.14</v>
      </c>
      <c r="C651">
        <f t="shared" si="50"/>
        <v>-0.78000000000000114</v>
      </c>
      <c r="D651" s="13">
        <f t="shared" si="51"/>
        <v>-1.8606870229007661E-2</v>
      </c>
      <c r="E651" t="str">
        <f t="shared" si="52"/>
        <v/>
      </c>
      <c r="F651">
        <f t="shared" si="53"/>
        <v>-1.8606870229007661E-2</v>
      </c>
      <c r="G651" s="4" t="str">
        <f t="shared" si="54"/>
        <v/>
      </c>
    </row>
    <row r="652" spans="1:7" x14ac:dyDescent="0.3">
      <c r="A652" s="3">
        <v>42580</v>
      </c>
      <c r="B652" s="4">
        <v>41.6</v>
      </c>
      <c r="C652">
        <f t="shared" si="50"/>
        <v>0.46000000000000085</v>
      </c>
      <c r="D652" s="13">
        <f t="shared" si="51"/>
        <v>1.1181332036947031E-2</v>
      </c>
      <c r="E652" t="str">
        <f t="shared" si="52"/>
        <v/>
      </c>
      <c r="F652">
        <f t="shared" si="53"/>
        <v>1.1181332036947031E-2</v>
      </c>
      <c r="G652" s="4" t="str">
        <f t="shared" si="54"/>
        <v/>
      </c>
    </row>
    <row r="653" spans="1:7" x14ac:dyDescent="0.3">
      <c r="A653" s="3">
        <v>42583</v>
      </c>
      <c r="B653" s="4">
        <v>40.06</v>
      </c>
      <c r="C653">
        <f t="shared" si="50"/>
        <v>-1.5399999999999991</v>
      </c>
      <c r="D653" s="13">
        <f t="shared" si="51"/>
        <v>-3.7019230769230749E-2</v>
      </c>
      <c r="E653" t="str">
        <f t="shared" si="52"/>
        <v/>
      </c>
      <c r="F653">
        <f t="shared" si="53"/>
        <v>-3.7019230769230749E-2</v>
      </c>
      <c r="G653" s="4" t="str">
        <f t="shared" si="54"/>
        <v/>
      </c>
    </row>
    <row r="654" spans="1:7" x14ac:dyDescent="0.3">
      <c r="A654" s="3">
        <v>42584</v>
      </c>
      <c r="B654" s="4">
        <v>39.51</v>
      </c>
      <c r="C654">
        <f t="shared" si="50"/>
        <v>-0.55000000000000426</v>
      </c>
      <c r="D654" s="13">
        <f t="shared" si="51"/>
        <v>-1.372940589116336E-2</v>
      </c>
      <c r="E654" t="str">
        <f t="shared" si="52"/>
        <v/>
      </c>
      <c r="F654">
        <f t="shared" si="53"/>
        <v>-1.372940589116336E-2</v>
      </c>
      <c r="G654" s="4" t="str">
        <f t="shared" si="54"/>
        <v/>
      </c>
    </row>
    <row r="655" spans="1:7" x14ac:dyDescent="0.3">
      <c r="A655" s="3">
        <v>42585</v>
      </c>
      <c r="B655" s="4">
        <v>40.83</v>
      </c>
      <c r="C655">
        <f t="shared" si="50"/>
        <v>1.3200000000000003</v>
      </c>
      <c r="D655" s="13">
        <f t="shared" si="51"/>
        <v>3.3409263477600613E-2</v>
      </c>
      <c r="E655" t="str">
        <f t="shared" si="52"/>
        <v/>
      </c>
      <c r="F655">
        <f t="shared" si="53"/>
        <v>3.3409263477600613E-2</v>
      </c>
      <c r="G655" s="4" t="str">
        <f t="shared" si="54"/>
        <v/>
      </c>
    </row>
    <row r="656" spans="1:7" x14ac:dyDescent="0.3">
      <c r="A656" s="3">
        <v>42586</v>
      </c>
      <c r="B656" s="4">
        <v>41.93</v>
      </c>
      <c r="C656">
        <f t="shared" si="50"/>
        <v>1.1000000000000014</v>
      </c>
      <c r="D656" s="13">
        <f t="shared" si="51"/>
        <v>2.6940974773450931E-2</v>
      </c>
      <c r="E656" t="str">
        <f t="shared" si="52"/>
        <v/>
      </c>
      <c r="F656">
        <f t="shared" si="53"/>
        <v>2.6940974773450931E-2</v>
      </c>
      <c r="G656" s="4" t="str">
        <f t="shared" si="54"/>
        <v/>
      </c>
    </row>
    <row r="657" spans="1:7" x14ac:dyDescent="0.3">
      <c r="A657" s="3">
        <v>42587</v>
      </c>
      <c r="B657" s="4">
        <v>41.8</v>
      </c>
      <c r="C657">
        <f t="shared" si="50"/>
        <v>-0.13000000000000256</v>
      </c>
      <c r="D657" s="13">
        <f t="shared" si="51"/>
        <v>-3.1004054376342132E-3</v>
      </c>
      <c r="E657" t="str">
        <f t="shared" si="52"/>
        <v/>
      </c>
      <c r="F657">
        <f t="shared" si="53"/>
        <v>-3.1004054376342132E-3</v>
      </c>
      <c r="G657" s="4" t="str">
        <f t="shared" si="54"/>
        <v/>
      </c>
    </row>
    <row r="658" spans="1:7" x14ac:dyDescent="0.3">
      <c r="A658" s="3">
        <v>42590</v>
      </c>
      <c r="B658" s="4">
        <v>43.02</v>
      </c>
      <c r="C658">
        <f t="shared" si="50"/>
        <v>1.220000000000006</v>
      </c>
      <c r="D658" s="13">
        <f t="shared" si="51"/>
        <v>2.9186602870813542E-2</v>
      </c>
      <c r="E658" t="str">
        <f t="shared" si="52"/>
        <v/>
      </c>
      <c r="F658">
        <f t="shared" si="53"/>
        <v>2.9186602870813542E-2</v>
      </c>
      <c r="G658" s="4" t="str">
        <f t="shared" si="54"/>
        <v/>
      </c>
    </row>
    <row r="659" spans="1:7" x14ac:dyDescent="0.3">
      <c r="A659" s="3">
        <v>42591</v>
      </c>
      <c r="B659" s="4">
        <v>42.77</v>
      </c>
      <c r="C659">
        <f t="shared" si="50"/>
        <v>-0.25</v>
      </c>
      <c r="D659" s="13">
        <f t="shared" si="51"/>
        <v>-5.8112505811250574E-3</v>
      </c>
      <c r="E659" t="str">
        <f t="shared" si="52"/>
        <v/>
      </c>
      <c r="F659">
        <f t="shared" si="53"/>
        <v>-5.8112505811250574E-3</v>
      </c>
      <c r="G659" s="4" t="str">
        <f t="shared" si="54"/>
        <v/>
      </c>
    </row>
    <row r="660" spans="1:7" x14ac:dyDescent="0.3">
      <c r="A660" s="3">
        <v>42592</v>
      </c>
      <c r="B660" s="4">
        <v>41.71</v>
      </c>
      <c r="C660">
        <f t="shared" si="50"/>
        <v>-1.0600000000000023</v>
      </c>
      <c r="D660" s="13">
        <f t="shared" si="51"/>
        <v>-2.4783726911386538E-2</v>
      </c>
      <c r="E660" t="str">
        <f t="shared" si="52"/>
        <v/>
      </c>
      <c r="F660">
        <f t="shared" si="53"/>
        <v>-2.4783726911386538E-2</v>
      </c>
      <c r="G660" s="4" t="str">
        <f t="shared" si="54"/>
        <v/>
      </c>
    </row>
    <row r="661" spans="1:7" x14ac:dyDescent="0.3">
      <c r="A661" s="3">
        <v>42593</v>
      </c>
      <c r="B661" s="4">
        <v>43.49</v>
      </c>
      <c r="C661">
        <f t="shared" si="50"/>
        <v>1.7800000000000011</v>
      </c>
      <c r="D661" s="13">
        <f t="shared" si="51"/>
        <v>4.2675617357947761E-2</v>
      </c>
      <c r="E661" t="str">
        <f t="shared" si="52"/>
        <v/>
      </c>
      <c r="F661">
        <f t="shared" si="53"/>
        <v>4.2675617357947761E-2</v>
      </c>
      <c r="G661" s="4" t="str">
        <f t="shared" si="54"/>
        <v/>
      </c>
    </row>
    <row r="662" spans="1:7" x14ac:dyDescent="0.3">
      <c r="A662" s="3">
        <v>42594</v>
      </c>
      <c r="B662" s="4">
        <v>44.49</v>
      </c>
      <c r="C662">
        <f t="shared" si="50"/>
        <v>1</v>
      </c>
      <c r="D662" s="13">
        <f t="shared" si="51"/>
        <v>2.2993791676247412E-2</v>
      </c>
      <c r="E662" t="str">
        <f t="shared" si="52"/>
        <v/>
      </c>
      <c r="F662">
        <f t="shared" si="53"/>
        <v>2.2993791676247412E-2</v>
      </c>
      <c r="G662" s="4" t="str">
        <f t="shared" si="54"/>
        <v/>
      </c>
    </row>
    <row r="663" spans="1:7" x14ac:dyDescent="0.3">
      <c r="A663" s="3">
        <v>42597</v>
      </c>
      <c r="B663" s="4">
        <v>45.74</v>
      </c>
      <c r="C663">
        <f t="shared" si="50"/>
        <v>1.25</v>
      </c>
      <c r="D663" s="13">
        <f t="shared" si="51"/>
        <v>2.8096201393571586E-2</v>
      </c>
      <c r="E663" t="str">
        <f t="shared" si="52"/>
        <v/>
      </c>
      <c r="F663">
        <f t="shared" si="53"/>
        <v>2.8096201393571586E-2</v>
      </c>
      <c r="G663" s="4" t="str">
        <f t="shared" si="54"/>
        <v/>
      </c>
    </row>
    <row r="664" spans="1:7" x14ac:dyDescent="0.3">
      <c r="A664" s="3">
        <v>42598</v>
      </c>
      <c r="B664" s="4">
        <v>46.58</v>
      </c>
      <c r="C664">
        <f t="shared" si="50"/>
        <v>0.83999999999999631</v>
      </c>
      <c r="D664" s="13">
        <f t="shared" si="51"/>
        <v>1.8364669873196245E-2</v>
      </c>
      <c r="E664" t="str">
        <f t="shared" si="52"/>
        <v/>
      </c>
      <c r="F664">
        <f t="shared" si="53"/>
        <v>1.8364669873196245E-2</v>
      </c>
      <c r="G664" s="4" t="str">
        <f t="shared" si="54"/>
        <v/>
      </c>
    </row>
    <row r="665" spans="1:7" x14ac:dyDescent="0.3">
      <c r="A665" s="3">
        <v>42599</v>
      </c>
      <c r="B665" s="4">
        <v>46.79</v>
      </c>
      <c r="C665">
        <f t="shared" si="50"/>
        <v>0.21000000000000085</v>
      </c>
      <c r="D665" s="13">
        <f t="shared" si="51"/>
        <v>4.508372692142569E-3</v>
      </c>
      <c r="E665" t="str">
        <f t="shared" si="52"/>
        <v/>
      </c>
      <c r="F665">
        <f t="shared" si="53"/>
        <v>4.508372692142569E-3</v>
      </c>
      <c r="G665" s="4" t="str">
        <f t="shared" si="54"/>
        <v/>
      </c>
    </row>
    <row r="666" spans="1:7" x14ac:dyDescent="0.3">
      <c r="A666" s="3">
        <v>42600</v>
      </c>
      <c r="B666" s="4">
        <v>48.22</v>
      </c>
      <c r="C666">
        <f t="shared" si="50"/>
        <v>1.4299999999999997</v>
      </c>
      <c r="D666" s="13">
        <f t="shared" si="51"/>
        <v>3.0562085915793968E-2</v>
      </c>
      <c r="E666" t="str">
        <f t="shared" si="52"/>
        <v/>
      </c>
      <c r="F666">
        <f t="shared" si="53"/>
        <v>3.0562085915793968E-2</v>
      </c>
      <c r="G666" s="4" t="str">
        <f t="shared" si="54"/>
        <v/>
      </c>
    </row>
    <row r="667" spans="1:7" x14ac:dyDescent="0.3">
      <c r="A667" s="3">
        <v>42601</v>
      </c>
      <c r="B667" s="4">
        <v>48.52</v>
      </c>
      <c r="C667">
        <f t="shared" si="50"/>
        <v>0.30000000000000426</v>
      </c>
      <c r="D667" s="13">
        <f t="shared" si="51"/>
        <v>6.2214848610535932E-3</v>
      </c>
      <c r="E667" t="str">
        <f t="shared" si="52"/>
        <v/>
      </c>
      <c r="F667">
        <f t="shared" si="53"/>
        <v>6.2214848610535932E-3</v>
      </c>
      <c r="G667" s="4" t="str">
        <f t="shared" si="54"/>
        <v/>
      </c>
    </row>
    <row r="668" spans="1:7" x14ac:dyDescent="0.3">
      <c r="A668" s="3">
        <v>42604</v>
      </c>
      <c r="B668" s="4">
        <v>47.05</v>
      </c>
      <c r="C668">
        <f t="shared" si="50"/>
        <v>-1.470000000000006</v>
      </c>
      <c r="D668" s="13">
        <f t="shared" si="51"/>
        <v>-3.0296784830997649E-2</v>
      </c>
      <c r="E668" t="str">
        <f t="shared" si="52"/>
        <v/>
      </c>
      <c r="F668">
        <f t="shared" si="53"/>
        <v>-3.0296784830997649E-2</v>
      </c>
      <c r="G668" s="4" t="str">
        <f t="shared" si="54"/>
        <v/>
      </c>
    </row>
    <row r="669" spans="1:7" x14ac:dyDescent="0.3">
      <c r="A669" s="3">
        <v>42605</v>
      </c>
      <c r="B669" s="4">
        <v>48.1</v>
      </c>
      <c r="C669">
        <f t="shared" si="50"/>
        <v>1.0500000000000043</v>
      </c>
      <c r="D669" s="13">
        <f t="shared" si="51"/>
        <v>2.2316684378321027E-2</v>
      </c>
      <c r="E669" t="str">
        <f t="shared" si="52"/>
        <v/>
      </c>
      <c r="F669">
        <f t="shared" si="53"/>
        <v>2.2316684378321027E-2</v>
      </c>
      <c r="G669" s="4" t="str">
        <f t="shared" si="54"/>
        <v/>
      </c>
    </row>
    <row r="670" spans="1:7" x14ac:dyDescent="0.3">
      <c r="A670" s="3">
        <v>42606</v>
      </c>
      <c r="B670" s="4">
        <v>46.77</v>
      </c>
      <c r="C670">
        <f t="shared" si="50"/>
        <v>-1.3299999999999983</v>
      </c>
      <c r="D670" s="13">
        <f t="shared" si="51"/>
        <v>-2.7650727650727614E-2</v>
      </c>
      <c r="E670" t="str">
        <f t="shared" si="52"/>
        <v/>
      </c>
      <c r="F670">
        <f t="shared" si="53"/>
        <v>-2.7650727650727614E-2</v>
      </c>
      <c r="G670" s="4" t="str">
        <f t="shared" si="54"/>
        <v/>
      </c>
    </row>
    <row r="671" spans="1:7" x14ac:dyDescent="0.3">
      <c r="A671" s="3">
        <v>42607</v>
      </c>
      <c r="B671" s="4">
        <v>47.33</v>
      </c>
      <c r="C671">
        <f t="shared" si="50"/>
        <v>0.55999999999999517</v>
      </c>
      <c r="D671" s="13">
        <f t="shared" si="51"/>
        <v>1.1973487278169662E-2</v>
      </c>
      <c r="E671" t="str">
        <f t="shared" si="52"/>
        <v/>
      </c>
      <c r="F671">
        <f t="shared" si="53"/>
        <v>1.1973487278169662E-2</v>
      </c>
      <c r="G671" s="4" t="str">
        <f t="shared" si="54"/>
        <v/>
      </c>
    </row>
    <row r="672" spans="1:7" x14ac:dyDescent="0.3">
      <c r="A672" s="3">
        <v>42608</v>
      </c>
      <c r="B672" s="4">
        <v>47.64</v>
      </c>
      <c r="C672">
        <f t="shared" si="50"/>
        <v>0.31000000000000227</v>
      </c>
      <c r="D672" s="13">
        <f t="shared" si="51"/>
        <v>6.5497570251426638E-3</v>
      </c>
      <c r="E672" t="str">
        <f t="shared" si="52"/>
        <v/>
      </c>
      <c r="F672">
        <f t="shared" si="53"/>
        <v>6.5497570251426638E-3</v>
      </c>
      <c r="G672" s="4" t="str">
        <f t="shared" si="54"/>
        <v/>
      </c>
    </row>
    <row r="673" spans="1:7" x14ac:dyDescent="0.3">
      <c r="A673" s="3">
        <v>42611</v>
      </c>
      <c r="B673" s="4">
        <v>46.98</v>
      </c>
      <c r="C673">
        <f t="shared" si="50"/>
        <v>-0.66000000000000369</v>
      </c>
      <c r="D673" s="13">
        <f t="shared" si="51"/>
        <v>-1.3853904282115947E-2</v>
      </c>
      <c r="E673" t="str">
        <f t="shared" si="52"/>
        <v/>
      </c>
      <c r="F673">
        <f t="shared" si="53"/>
        <v>-1.3853904282115947E-2</v>
      </c>
      <c r="G673" s="4" t="str">
        <f t="shared" si="54"/>
        <v/>
      </c>
    </row>
    <row r="674" spans="1:7" x14ac:dyDescent="0.3">
      <c r="A674" s="3">
        <v>42612</v>
      </c>
      <c r="B674" s="4">
        <v>46.35</v>
      </c>
      <c r="C674">
        <f t="shared" si="50"/>
        <v>-0.62999999999999545</v>
      </c>
      <c r="D674" s="13">
        <f t="shared" si="51"/>
        <v>-1.3409961685823658E-2</v>
      </c>
      <c r="E674" t="str">
        <f t="shared" si="52"/>
        <v/>
      </c>
      <c r="F674">
        <f t="shared" si="53"/>
        <v>-1.3409961685823658E-2</v>
      </c>
      <c r="G674" s="4" t="str">
        <f t="shared" si="54"/>
        <v/>
      </c>
    </row>
    <row r="675" spans="1:7" x14ac:dyDescent="0.3">
      <c r="A675" s="3">
        <v>42613</v>
      </c>
      <c r="B675" s="4">
        <v>44.7</v>
      </c>
      <c r="C675">
        <f t="shared" si="50"/>
        <v>-1.6499999999999986</v>
      </c>
      <c r="D675" s="13">
        <f t="shared" si="51"/>
        <v>-3.5598705501618089E-2</v>
      </c>
      <c r="E675" t="str">
        <f t="shared" si="52"/>
        <v/>
      </c>
      <c r="F675">
        <f t="shared" si="53"/>
        <v>-3.5598705501618089E-2</v>
      </c>
      <c r="G675" s="4" t="str">
        <f t="shared" si="54"/>
        <v/>
      </c>
    </row>
    <row r="676" spans="1:7" x14ac:dyDescent="0.3">
      <c r="A676" s="3">
        <v>42614</v>
      </c>
      <c r="B676" s="4">
        <v>43.16</v>
      </c>
      <c r="C676">
        <f t="shared" si="50"/>
        <v>-1.5400000000000063</v>
      </c>
      <c r="D676" s="13">
        <f t="shared" si="51"/>
        <v>-3.445190156599566E-2</v>
      </c>
      <c r="E676" t="str">
        <f t="shared" si="52"/>
        <v/>
      </c>
      <c r="F676">
        <f t="shared" si="53"/>
        <v>-3.445190156599566E-2</v>
      </c>
      <c r="G676" s="4" t="str">
        <f t="shared" si="54"/>
        <v/>
      </c>
    </row>
    <row r="677" spans="1:7" x14ac:dyDescent="0.3">
      <c r="A677" s="3">
        <v>42615</v>
      </c>
      <c r="B677" s="4">
        <v>44.44</v>
      </c>
      <c r="C677">
        <f t="shared" si="50"/>
        <v>1.2800000000000011</v>
      </c>
      <c r="D677" s="13">
        <f t="shared" si="51"/>
        <v>2.9657089898053782E-2</v>
      </c>
      <c r="E677" t="str">
        <f t="shared" si="52"/>
        <v/>
      </c>
      <c r="F677">
        <f t="shared" si="53"/>
        <v>2.9657089898053782E-2</v>
      </c>
      <c r="G677" s="4" t="str">
        <f t="shared" si="54"/>
        <v/>
      </c>
    </row>
    <row r="678" spans="1:7" x14ac:dyDescent="0.3">
      <c r="A678" s="3">
        <v>42619</v>
      </c>
      <c r="B678" s="4">
        <v>44.83</v>
      </c>
      <c r="C678">
        <f t="shared" si="50"/>
        <v>0.39000000000000057</v>
      </c>
      <c r="D678" s="13">
        <f t="shared" si="51"/>
        <v>8.7758775877587892E-3</v>
      </c>
      <c r="E678" t="str">
        <f t="shared" si="52"/>
        <v/>
      </c>
      <c r="F678">
        <f t="shared" si="53"/>
        <v>8.7758775877587892E-3</v>
      </c>
      <c r="G678" s="4" t="str">
        <f t="shared" si="54"/>
        <v/>
      </c>
    </row>
    <row r="679" spans="1:7" x14ac:dyDescent="0.3">
      <c r="A679" s="3">
        <v>42620</v>
      </c>
      <c r="B679" s="4">
        <v>45.5</v>
      </c>
      <c r="C679">
        <f t="shared" si="50"/>
        <v>0.67000000000000171</v>
      </c>
      <c r="D679" s="13">
        <f t="shared" si="51"/>
        <v>1.4945349096587145E-2</v>
      </c>
      <c r="E679" t="str">
        <f t="shared" si="52"/>
        <v/>
      </c>
      <c r="F679">
        <f t="shared" si="53"/>
        <v>1.4945349096587145E-2</v>
      </c>
      <c r="G679" s="4" t="str">
        <f t="shared" si="54"/>
        <v/>
      </c>
    </row>
    <row r="680" spans="1:7" x14ac:dyDescent="0.3">
      <c r="A680" s="3">
        <v>42621</v>
      </c>
      <c r="B680" s="4">
        <v>47.62</v>
      </c>
      <c r="C680">
        <f t="shared" si="50"/>
        <v>2.1199999999999974</v>
      </c>
      <c r="D680" s="13">
        <f t="shared" si="51"/>
        <v>4.6593406593406536E-2</v>
      </c>
      <c r="E680" t="str">
        <f t="shared" si="52"/>
        <v/>
      </c>
      <c r="F680">
        <f t="shared" si="53"/>
        <v>4.6593406593406536E-2</v>
      </c>
      <c r="G680" s="4" t="str">
        <f t="shared" si="54"/>
        <v/>
      </c>
    </row>
    <row r="681" spans="1:7" x14ac:dyDescent="0.3">
      <c r="A681" s="3">
        <v>42622</v>
      </c>
      <c r="B681" s="4">
        <v>45.88</v>
      </c>
      <c r="C681">
        <f t="shared" si="50"/>
        <v>-1.7399999999999949</v>
      </c>
      <c r="D681" s="13">
        <f t="shared" si="51"/>
        <v>-3.6539269214615602E-2</v>
      </c>
      <c r="E681" t="str">
        <f t="shared" si="52"/>
        <v/>
      </c>
      <c r="F681">
        <f t="shared" si="53"/>
        <v>-3.6539269214615602E-2</v>
      </c>
      <c r="G681" s="4" t="str">
        <f t="shared" si="54"/>
        <v/>
      </c>
    </row>
    <row r="682" spans="1:7" x14ac:dyDescent="0.3">
      <c r="A682" s="3">
        <v>42625</v>
      </c>
      <c r="B682" s="4">
        <v>46.29</v>
      </c>
      <c r="C682">
        <f t="shared" si="50"/>
        <v>0.40999999999999659</v>
      </c>
      <c r="D682" s="13">
        <f t="shared" si="51"/>
        <v>8.9363557105491837E-3</v>
      </c>
      <c r="E682" t="str">
        <f t="shared" si="52"/>
        <v/>
      </c>
      <c r="F682">
        <f t="shared" si="53"/>
        <v>8.9363557105491837E-3</v>
      </c>
      <c r="G682" s="4" t="str">
        <f t="shared" si="54"/>
        <v/>
      </c>
    </row>
    <row r="683" spans="1:7" x14ac:dyDescent="0.3">
      <c r="A683" s="3">
        <v>42626</v>
      </c>
      <c r="B683" s="4">
        <v>44.9</v>
      </c>
      <c r="C683">
        <f t="shared" si="50"/>
        <v>-1.3900000000000006</v>
      </c>
      <c r="D683" s="13">
        <f t="shared" si="51"/>
        <v>-3.0028083819399452E-2</v>
      </c>
      <c r="E683" t="str">
        <f t="shared" si="52"/>
        <v/>
      </c>
      <c r="F683">
        <f t="shared" si="53"/>
        <v>-3.0028083819399452E-2</v>
      </c>
      <c r="G683" s="4" t="str">
        <f t="shared" si="54"/>
        <v/>
      </c>
    </row>
    <row r="684" spans="1:7" x14ac:dyDescent="0.3">
      <c r="A684" s="3">
        <v>42627</v>
      </c>
      <c r="B684" s="4">
        <v>43.58</v>
      </c>
      <c r="C684">
        <f t="shared" si="50"/>
        <v>-1.3200000000000003</v>
      </c>
      <c r="D684" s="13">
        <f t="shared" si="51"/>
        <v>-2.9398663697104685E-2</v>
      </c>
      <c r="E684" t="str">
        <f t="shared" si="52"/>
        <v/>
      </c>
      <c r="F684">
        <f t="shared" si="53"/>
        <v>-2.9398663697104685E-2</v>
      </c>
      <c r="G684" s="4" t="str">
        <f t="shared" si="54"/>
        <v/>
      </c>
    </row>
    <row r="685" spans="1:7" x14ac:dyDescent="0.3">
      <c r="A685" s="3">
        <v>42628</v>
      </c>
      <c r="B685" s="4">
        <v>43.91</v>
      </c>
      <c r="C685">
        <f t="shared" si="50"/>
        <v>0.32999999999999829</v>
      </c>
      <c r="D685" s="13">
        <f t="shared" si="51"/>
        <v>7.572280862781053E-3</v>
      </c>
      <c r="E685" t="str">
        <f t="shared" si="52"/>
        <v/>
      </c>
      <c r="F685">
        <f t="shared" si="53"/>
        <v>7.572280862781053E-3</v>
      </c>
      <c r="G685" s="4" t="str">
        <f t="shared" si="54"/>
        <v/>
      </c>
    </row>
    <row r="686" spans="1:7" x14ac:dyDescent="0.3">
      <c r="A686" s="3">
        <v>42629</v>
      </c>
      <c r="B686" s="4">
        <v>43.03</v>
      </c>
      <c r="C686">
        <f t="shared" si="50"/>
        <v>-0.87999999999999545</v>
      </c>
      <c r="D686" s="13">
        <f t="shared" si="51"/>
        <v>-2.0040992940104658E-2</v>
      </c>
      <c r="E686" t="str">
        <f t="shared" si="52"/>
        <v/>
      </c>
      <c r="F686">
        <f t="shared" si="53"/>
        <v>-2.0040992940104658E-2</v>
      </c>
      <c r="G686" s="4" t="str">
        <f t="shared" si="54"/>
        <v/>
      </c>
    </row>
    <row r="687" spans="1:7" x14ac:dyDescent="0.3">
      <c r="A687" s="3">
        <v>42632</v>
      </c>
      <c r="B687" s="4">
        <v>43.3</v>
      </c>
      <c r="C687">
        <f t="shared" si="50"/>
        <v>0.26999999999999602</v>
      </c>
      <c r="D687" s="13">
        <f t="shared" si="51"/>
        <v>6.2746920752962121E-3</v>
      </c>
      <c r="E687" t="str">
        <f t="shared" si="52"/>
        <v/>
      </c>
      <c r="F687">
        <f t="shared" si="53"/>
        <v>6.2746920752962121E-3</v>
      </c>
      <c r="G687" s="4" t="str">
        <f t="shared" si="54"/>
        <v/>
      </c>
    </row>
    <row r="688" spans="1:7" x14ac:dyDescent="0.3">
      <c r="A688" s="3">
        <v>42633</v>
      </c>
      <c r="B688" s="4">
        <v>43.44</v>
      </c>
      <c r="C688">
        <f t="shared" si="50"/>
        <v>0.14000000000000057</v>
      </c>
      <c r="D688" s="13">
        <f t="shared" si="51"/>
        <v>3.2332563510392744E-3</v>
      </c>
      <c r="E688" t="str">
        <f t="shared" si="52"/>
        <v/>
      </c>
      <c r="F688">
        <f t="shared" si="53"/>
        <v>3.2332563510392744E-3</v>
      </c>
      <c r="G688" s="4" t="str">
        <f t="shared" si="54"/>
        <v/>
      </c>
    </row>
    <row r="689" spans="1:7" x14ac:dyDescent="0.3">
      <c r="A689" s="3">
        <v>42634</v>
      </c>
      <c r="B689" s="4">
        <v>45.34</v>
      </c>
      <c r="C689">
        <f t="shared" si="50"/>
        <v>1.9000000000000057</v>
      </c>
      <c r="D689" s="13">
        <f t="shared" si="51"/>
        <v>4.3738489871086687E-2</v>
      </c>
      <c r="E689" t="str">
        <f t="shared" si="52"/>
        <v/>
      </c>
      <c r="F689">
        <f t="shared" si="53"/>
        <v>4.3738489871086687E-2</v>
      </c>
      <c r="G689" s="4" t="str">
        <f t="shared" si="54"/>
        <v/>
      </c>
    </row>
    <row r="690" spans="1:7" x14ac:dyDescent="0.3">
      <c r="A690" s="3">
        <v>42635</v>
      </c>
      <c r="B690" s="4">
        <v>46.32</v>
      </c>
      <c r="C690">
        <f t="shared" si="50"/>
        <v>0.97999999999999687</v>
      </c>
      <c r="D690" s="13">
        <f t="shared" si="51"/>
        <v>2.1614468460520442E-2</v>
      </c>
      <c r="E690" t="str">
        <f t="shared" si="52"/>
        <v/>
      </c>
      <c r="F690">
        <f t="shared" si="53"/>
        <v>2.1614468460520442E-2</v>
      </c>
      <c r="G690" s="4" t="str">
        <f t="shared" si="54"/>
        <v/>
      </c>
    </row>
    <row r="691" spans="1:7" x14ac:dyDescent="0.3">
      <c r="A691" s="3">
        <v>42636</v>
      </c>
      <c r="B691" s="4">
        <v>44.48</v>
      </c>
      <c r="C691">
        <f t="shared" si="50"/>
        <v>-1.8400000000000034</v>
      </c>
      <c r="D691" s="13">
        <f t="shared" si="51"/>
        <v>-3.972366148531959E-2</v>
      </c>
      <c r="E691" t="str">
        <f t="shared" si="52"/>
        <v/>
      </c>
      <c r="F691">
        <f t="shared" si="53"/>
        <v>-3.972366148531959E-2</v>
      </c>
      <c r="G691" s="4" t="str">
        <f t="shared" si="54"/>
        <v/>
      </c>
    </row>
    <row r="692" spans="1:7" x14ac:dyDescent="0.3">
      <c r="A692" s="3">
        <v>42639</v>
      </c>
      <c r="B692" s="4">
        <v>45.93</v>
      </c>
      <c r="C692">
        <f t="shared" si="50"/>
        <v>1.4500000000000028</v>
      </c>
      <c r="D692" s="13">
        <f t="shared" si="51"/>
        <v>3.259892086330942E-2</v>
      </c>
      <c r="E692" t="str">
        <f t="shared" si="52"/>
        <v/>
      </c>
      <c r="F692">
        <f t="shared" si="53"/>
        <v>3.259892086330942E-2</v>
      </c>
      <c r="G692" s="4" t="str">
        <f t="shared" si="54"/>
        <v/>
      </c>
    </row>
    <row r="693" spans="1:7" x14ac:dyDescent="0.3">
      <c r="A693" s="3">
        <v>42640</v>
      </c>
      <c r="B693" s="4">
        <v>44.67</v>
      </c>
      <c r="C693">
        <f t="shared" si="50"/>
        <v>-1.259999999999998</v>
      </c>
      <c r="D693" s="13">
        <f t="shared" si="51"/>
        <v>-2.7433050293925496E-2</v>
      </c>
      <c r="E693" t="str">
        <f t="shared" si="52"/>
        <v/>
      </c>
      <c r="F693">
        <f t="shared" si="53"/>
        <v>-2.7433050293925496E-2</v>
      </c>
      <c r="G693" s="4" t="str">
        <f t="shared" si="54"/>
        <v/>
      </c>
    </row>
    <row r="694" spans="1:7" x14ac:dyDescent="0.3">
      <c r="A694" s="3">
        <v>42641</v>
      </c>
      <c r="B694" s="4">
        <v>47.05</v>
      </c>
      <c r="C694">
        <f t="shared" si="50"/>
        <v>2.3799999999999955</v>
      </c>
      <c r="D694" s="13">
        <f t="shared" si="51"/>
        <v>5.3279605999552171E-2</v>
      </c>
      <c r="E694" t="str">
        <f t="shared" si="52"/>
        <v/>
      </c>
      <c r="F694">
        <f t="shared" si="53"/>
        <v>5.3279605999552171E-2</v>
      </c>
      <c r="G694" s="4" t="str">
        <f t="shared" si="54"/>
        <v/>
      </c>
    </row>
    <row r="695" spans="1:7" x14ac:dyDescent="0.3">
      <c r="A695" s="3">
        <v>42642</v>
      </c>
      <c r="B695" s="4">
        <v>47.83</v>
      </c>
      <c r="C695">
        <f t="shared" si="50"/>
        <v>0.78000000000000114</v>
      </c>
      <c r="D695" s="13">
        <f t="shared" si="51"/>
        <v>1.657810839532415E-2</v>
      </c>
      <c r="E695" t="str">
        <f t="shared" si="52"/>
        <v/>
      </c>
      <c r="F695">
        <f t="shared" si="53"/>
        <v>1.657810839532415E-2</v>
      </c>
      <c r="G695" s="4" t="str">
        <f t="shared" si="54"/>
        <v/>
      </c>
    </row>
    <row r="696" spans="1:7" x14ac:dyDescent="0.3">
      <c r="A696" s="3">
        <v>42643</v>
      </c>
      <c r="B696" s="4">
        <v>48.24</v>
      </c>
      <c r="C696">
        <f t="shared" si="50"/>
        <v>0.41000000000000369</v>
      </c>
      <c r="D696" s="13">
        <f t="shared" si="51"/>
        <v>8.5720259251516554E-3</v>
      </c>
      <c r="E696" t="str">
        <f t="shared" si="52"/>
        <v/>
      </c>
      <c r="F696">
        <f t="shared" si="53"/>
        <v>8.5720259251516554E-3</v>
      </c>
      <c r="G696" s="4" t="str">
        <f t="shared" si="54"/>
        <v/>
      </c>
    </row>
    <row r="697" spans="1:7" x14ac:dyDescent="0.3">
      <c r="A697" s="3">
        <v>42646</v>
      </c>
      <c r="B697" s="4">
        <v>48.81</v>
      </c>
      <c r="C697">
        <f t="shared" si="50"/>
        <v>0.57000000000000028</v>
      </c>
      <c r="D697" s="13">
        <f t="shared" si="51"/>
        <v>1.1815920398009955E-2</v>
      </c>
      <c r="E697" t="str">
        <f t="shared" si="52"/>
        <v/>
      </c>
      <c r="F697">
        <f t="shared" si="53"/>
        <v>1.1815920398009955E-2</v>
      </c>
      <c r="G697" s="4" t="str">
        <f t="shared" si="54"/>
        <v/>
      </c>
    </row>
    <row r="698" spans="1:7" x14ac:dyDescent="0.3">
      <c r="A698" s="3">
        <v>42647</v>
      </c>
      <c r="B698" s="4">
        <v>48.69</v>
      </c>
      <c r="C698">
        <f t="shared" si="50"/>
        <v>-0.12000000000000455</v>
      </c>
      <c r="D698" s="13">
        <f t="shared" si="51"/>
        <v>-2.4585125998771674E-3</v>
      </c>
      <c r="E698" t="str">
        <f t="shared" si="52"/>
        <v/>
      </c>
      <c r="F698">
        <f t="shared" si="53"/>
        <v>-2.4585125998771674E-3</v>
      </c>
      <c r="G698" s="4" t="str">
        <f t="shared" si="54"/>
        <v/>
      </c>
    </row>
    <row r="699" spans="1:7" x14ac:dyDescent="0.3">
      <c r="A699" s="3">
        <v>42648</v>
      </c>
      <c r="B699" s="4">
        <v>49.83</v>
      </c>
      <c r="C699">
        <f t="shared" si="50"/>
        <v>1.1400000000000006</v>
      </c>
      <c r="D699" s="13">
        <f t="shared" si="51"/>
        <v>2.3413431916204572E-2</v>
      </c>
      <c r="E699" t="str">
        <f t="shared" si="52"/>
        <v/>
      </c>
      <c r="F699">
        <f t="shared" si="53"/>
        <v>2.3413431916204572E-2</v>
      </c>
      <c r="G699" s="4" t="str">
        <f t="shared" si="54"/>
        <v/>
      </c>
    </row>
    <row r="700" spans="1:7" x14ac:dyDescent="0.3">
      <c r="A700" s="3">
        <v>42649</v>
      </c>
      <c r="B700" s="4">
        <v>50.44</v>
      </c>
      <c r="C700">
        <f t="shared" si="50"/>
        <v>0.60999999999999943</v>
      </c>
      <c r="D700" s="13">
        <f t="shared" si="51"/>
        <v>1.2241621513144681E-2</v>
      </c>
      <c r="E700" t="str">
        <f t="shared" si="52"/>
        <v/>
      </c>
      <c r="F700">
        <f t="shared" si="53"/>
        <v>1.2241621513144681E-2</v>
      </c>
      <c r="G700" s="4" t="str">
        <f t="shared" si="54"/>
        <v/>
      </c>
    </row>
    <row r="701" spans="1:7" x14ac:dyDescent="0.3">
      <c r="A701" s="3">
        <v>42650</v>
      </c>
      <c r="B701" s="4">
        <v>49.81</v>
      </c>
      <c r="C701">
        <f t="shared" si="50"/>
        <v>-0.62999999999999545</v>
      </c>
      <c r="D701" s="13">
        <f t="shared" si="51"/>
        <v>-1.2490087232355184E-2</v>
      </c>
      <c r="E701" t="str">
        <f t="shared" si="52"/>
        <v/>
      </c>
      <c r="F701" t="str">
        <f t="shared" si="53"/>
        <v/>
      </c>
      <c r="G701" s="4">
        <f t="shared" si="54"/>
        <v>-1.2490087232355184E-2</v>
      </c>
    </row>
    <row r="702" spans="1:7" x14ac:dyDescent="0.3">
      <c r="A702" s="3">
        <v>42654</v>
      </c>
      <c r="B702" s="4">
        <v>50.79</v>
      </c>
      <c r="C702">
        <f t="shared" si="50"/>
        <v>0.97999999999999687</v>
      </c>
      <c r="D702" s="13">
        <f t="shared" si="51"/>
        <v>1.9674764103593593E-2</v>
      </c>
      <c r="E702" t="str">
        <f t="shared" si="52"/>
        <v/>
      </c>
      <c r="F702">
        <f t="shared" si="53"/>
        <v>1.9674764103593593E-2</v>
      </c>
      <c r="G702" s="4" t="str">
        <f t="shared" si="54"/>
        <v/>
      </c>
    </row>
    <row r="703" spans="1:7" x14ac:dyDescent="0.3">
      <c r="A703" s="3">
        <v>42655</v>
      </c>
      <c r="B703" s="4">
        <v>50.18</v>
      </c>
      <c r="C703">
        <f t="shared" si="50"/>
        <v>-0.60999999999999943</v>
      </c>
      <c r="D703" s="13">
        <f t="shared" si="51"/>
        <v>-1.2010238235873192E-2</v>
      </c>
      <c r="E703" t="str">
        <f t="shared" si="52"/>
        <v/>
      </c>
      <c r="F703" t="str">
        <f t="shared" si="53"/>
        <v/>
      </c>
      <c r="G703" s="4">
        <f t="shared" si="54"/>
        <v>-1.2010238235873192E-2</v>
      </c>
    </row>
    <row r="704" spans="1:7" x14ac:dyDescent="0.3">
      <c r="A704" s="3">
        <v>42656</v>
      </c>
      <c r="B704" s="4">
        <v>50.44</v>
      </c>
      <c r="C704">
        <f t="shared" si="50"/>
        <v>0.25999999999999801</v>
      </c>
      <c r="D704" s="13">
        <f t="shared" si="51"/>
        <v>5.1813471502590277E-3</v>
      </c>
      <c r="E704" t="str">
        <f t="shared" si="52"/>
        <v/>
      </c>
      <c r="F704" t="str">
        <f t="shared" si="53"/>
        <v/>
      </c>
      <c r="G704" s="4">
        <f t="shared" si="54"/>
        <v>5.1813471502590277E-3</v>
      </c>
    </row>
    <row r="705" spans="1:7" x14ac:dyDescent="0.3">
      <c r="A705" s="3">
        <v>42657</v>
      </c>
      <c r="B705" s="4">
        <v>50.35</v>
      </c>
      <c r="C705">
        <f t="shared" si="50"/>
        <v>-8.9999999999996305E-2</v>
      </c>
      <c r="D705" s="13">
        <f t="shared" si="51"/>
        <v>-1.7842981760506802E-3</v>
      </c>
      <c r="E705" t="str">
        <f t="shared" si="52"/>
        <v/>
      </c>
      <c r="F705" t="str">
        <f t="shared" si="53"/>
        <v/>
      </c>
      <c r="G705" s="4">
        <f t="shared" si="54"/>
        <v>-1.7842981760506802E-3</v>
      </c>
    </row>
    <row r="706" spans="1:7" x14ac:dyDescent="0.3">
      <c r="A706" s="3">
        <v>42660</v>
      </c>
      <c r="B706" s="4">
        <v>49.94</v>
      </c>
      <c r="C706">
        <f t="shared" si="50"/>
        <v>-0.41000000000000369</v>
      </c>
      <c r="D706" s="13">
        <f t="shared" si="51"/>
        <v>-8.1429990069514131E-3</v>
      </c>
      <c r="E706" t="str">
        <f t="shared" si="52"/>
        <v/>
      </c>
      <c r="F706" t="str">
        <f t="shared" si="53"/>
        <v/>
      </c>
      <c r="G706" s="4">
        <f t="shared" si="54"/>
        <v>-8.1429990069514131E-3</v>
      </c>
    </row>
    <row r="707" spans="1:7" x14ac:dyDescent="0.3">
      <c r="A707" s="3">
        <v>42661</v>
      </c>
      <c r="B707" s="4">
        <v>50.29</v>
      </c>
      <c r="C707">
        <f t="shared" si="50"/>
        <v>0.35000000000000142</v>
      </c>
      <c r="D707" s="13">
        <f t="shared" si="51"/>
        <v>7.008410092110561E-3</v>
      </c>
      <c r="E707" t="str">
        <f t="shared" si="52"/>
        <v/>
      </c>
      <c r="F707">
        <f t="shared" si="53"/>
        <v>7.008410092110561E-3</v>
      </c>
      <c r="G707" s="4" t="str">
        <f t="shared" si="54"/>
        <v/>
      </c>
    </row>
    <row r="708" spans="1:7" x14ac:dyDescent="0.3">
      <c r="A708" s="3">
        <v>42662</v>
      </c>
      <c r="B708" s="4">
        <v>51.6</v>
      </c>
      <c r="C708">
        <f t="shared" si="50"/>
        <v>1.3100000000000023</v>
      </c>
      <c r="D708" s="13">
        <f t="shared" si="51"/>
        <v>2.6048916285543892E-2</v>
      </c>
      <c r="E708" t="str">
        <f t="shared" si="52"/>
        <v/>
      </c>
      <c r="F708" t="str">
        <f t="shared" si="53"/>
        <v/>
      </c>
      <c r="G708" s="4">
        <f t="shared" si="54"/>
        <v>2.6048916285543892E-2</v>
      </c>
    </row>
    <row r="709" spans="1:7" x14ac:dyDescent="0.3">
      <c r="A709" s="3">
        <v>42663</v>
      </c>
      <c r="B709" s="4">
        <v>50.43</v>
      </c>
      <c r="C709">
        <f t="shared" ref="C709:C772" si="55">B709-B708</f>
        <v>-1.1700000000000017</v>
      </c>
      <c r="D709" s="13">
        <f t="shared" ref="D709:D772" si="56">C709/B708</f>
        <v>-2.2674418604651195E-2</v>
      </c>
      <c r="E709" t="str">
        <f t="shared" ref="E709:E772" si="57">IF(B708&gt;$H$1,D709,"")</f>
        <v/>
      </c>
      <c r="F709" t="str">
        <f t="shared" ref="F709:F772" si="58">IF(B708&lt;$F$1,D709,"")</f>
        <v/>
      </c>
      <c r="G709" s="4">
        <f t="shared" ref="G709:G772" si="59">IF(AND(B708&gt;=$F$1,B708&lt;=$H$1),D709,"")</f>
        <v>-2.2674418604651195E-2</v>
      </c>
    </row>
    <row r="710" spans="1:7" x14ac:dyDescent="0.3">
      <c r="A710" s="3">
        <v>42664</v>
      </c>
      <c r="B710" s="4">
        <v>50.85</v>
      </c>
      <c r="C710">
        <f t="shared" si="55"/>
        <v>0.42000000000000171</v>
      </c>
      <c r="D710" s="13">
        <f t="shared" si="56"/>
        <v>8.3283759666865301E-3</v>
      </c>
      <c r="E710" t="str">
        <f t="shared" si="57"/>
        <v/>
      </c>
      <c r="F710" t="str">
        <f t="shared" si="58"/>
        <v/>
      </c>
      <c r="G710" s="4">
        <f t="shared" si="59"/>
        <v>8.3283759666865301E-3</v>
      </c>
    </row>
    <row r="711" spans="1:7" x14ac:dyDescent="0.3">
      <c r="A711" s="3">
        <v>42667</v>
      </c>
      <c r="B711" s="4">
        <v>50.52</v>
      </c>
      <c r="C711">
        <f t="shared" si="55"/>
        <v>-0.32999999999999829</v>
      </c>
      <c r="D711" s="13">
        <f t="shared" si="56"/>
        <v>-6.4896755162241549E-3</v>
      </c>
      <c r="E711" t="str">
        <f t="shared" si="57"/>
        <v/>
      </c>
      <c r="F711" t="str">
        <f t="shared" si="58"/>
        <v/>
      </c>
      <c r="G711" s="4">
        <f t="shared" si="59"/>
        <v>-6.4896755162241549E-3</v>
      </c>
    </row>
    <row r="712" spans="1:7" x14ac:dyDescent="0.3">
      <c r="A712" s="3">
        <v>42668</v>
      </c>
      <c r="B712" s="4">
        <v>49.96</v>
      </c>
      <c r="C712">
        <f t="shared" si="55"/>
        <v>-0.56000000000000227</v>
      </c>
      <c r="D712" s="13">
        <f t="shared" si="56"/>
        <v>-1.1084718923198778E-2</v>
      </c>
      <c r="E712" t="str">
        <f t="shared" si="57"/>
        <v/>
      </c>
      <c r="F712" t="str">
        <f t="shared" si="58"/>
        <v/>
      </c>
      <c r="G712" s="4">
        <f t="shared" si="59"/>
        <v>-1.1084718923198778E-2</v>
      </c>
    </row>
    <row r="713" spans="1:7" x14ac:dyDescent="0.3">
      <c r="A713" s="3">
        <v>42669</v>
      </c>
      <c r="B713" s="4">
        <v>49.18</v>
      </c>
      <c r="C713">
        <f t="shared" si="55"/>
        <v>-0.78000000000000114</v>
      </c>
      <c r="D713" s="13">
        <f t="shared" si="56"/>
        <v>-1.5612489991993618E-2</v>
      </c>
      <c r="E713" t="str">
        <f t="shared" si="57"/>
        <v/>
      </c>
      <c r="F713">
        <f t="shared" si="58"/>
        <v>-1.5612489991993618E-2</v>
      </c>
      <c r="G713" s="4" t="str">
        <f t="shared" si="59"/>
        <v/>
      </c>
    </row>
    <row r="714" spans="1:7" x14ac:dyDescent="0.3">
      <c r="A714" s="3">
        <v>42670</v>
      </c>
      <c r="B714" s="4">
        <v>49.72</v>
      </c>
      <c r="C714">
        <f t="shared" si="55"/>
        <v>0.53999999999999915</v>
      </c>
      <c r="D714" s="13">
        <f t="shared" si="56"/>
        <v>1.0980073200487986E-2</v>
      </c>
      <c r="E714" t="str">
        <f t="shared" si="57"/>
        <v/>
      </c>
      <c r="F714">
        <f t="shared" si="58"/>
        <v>1.0980073200487986E-2</v>
      </c>
      <c r="G714" s="4" t="str">
        <f t="shared" si="59"/>
        <v/>
      </c>
    </row>
    <row r="715" spans="1:7" x14ac:dyDescent="0.3">
      <c r="A715" s="3">
        <v>42671</v>
      </c>
      <c r="B715" s="4">
        <v>48.7</v>
      </c>
      <c r="C715">
        <f t="shared" si="55"/>
        <v>-1.019999999999996</v>
      </c>
      <c r="D715" s="13">
        <f t="shared" si="56"/>
        <v>-2.0514883346741675E-2</v>
      </c>
      <c r="E715" t="str">
        <f t="shared" si="57"/>
        <v/>
      </c>
      <c r="F715">
        <f t="shared" si="58"/>
        <v>-2.0514883346741675E-2</v>
      </c>
      <c r="G715" s="4" t="str">
        <f t="shared" si="59"/>
        <v/>
      </c>
    </row>
    <row r="716" spans="1:7" x14ac:dyDescent="0.3">
      <c r="A716" s="3">
        <v>42674</v>
      </c>
      <c r="B716" s="4">
        <v>46.86</v>
      </c>
      <c r="C716">
        <f t="shared" si="55"/>
        <v>-1.8400000000000034</v>
      </c>
      <c r="D716" s="13">
        <f t="shared" si="56"/>
        <v>-3.7782340862423068E-2</v>
      </c>
      <c r="E716" t="str">
        <f t="shared" si="57"/>
        <v/>
      </c>
      <c r="F716">
        <f t="shared" si="58"/>
        <v>-3.7782340862423068E-2</v>
      </c>
      <c r="G716" s="4" t="str">
        <f t="shared" si="59"/>
        <v/>
      </c>
    </row>
    <row r="717" spans="1:7" x14ac:dyDescent="0.3">
      <c r="A717" s="3">
        <v>42675</v>
      </c>
      <c r="B717" s="4">
        <v>46.67</v>
      </c>
      <c r="C717">
        <f t="shared" si="55"/>
        <v>-0.18999999999999773</v>
      </c>
      <c r="D717" s="13">
        <f t="shared" si="56"/>
        <v>-4.0546308151941466E-3</v>
      </c>
      <c r="E717" t="str">
        <f t="shared" si="57"/>
        <v/>
      </c>
      <c r="F717">
        <f t="shared" si="58"/>
        <v>-4.0546308151941466E-3</v>
      </c>
      <c r="G717" s="4" t="str">
        <f t="shared" si="59"/>
        <v/>
      </c>
    </row>
    <row r="718" spans="1:7" x14ac:dyDescent="0.3">
      <c r="A718" s="3">
        <v>42676</v>
      </c>
      <c r="B718" s="4">
        <v>45.34</v>
      </c>
      <c r="C718">
        <f t="shared" si="55"/>
        <v>-1.3299999999999983</v>
      </c>
      <c r="D718" s="13">
        <f t="shared" si="56"/>
        <v>-2.8497964431112025E-2</v>
      </c>
      <c r="E718" t="str">
        <f t="shared" si="57"/>
        <v/>
      </c>
      <c r="F718">
        <f t="shared" si="58"/>
        <v>-2.8497964431112025E-2</v>
      </c>
      <c r="G718" s="4" t="str">
        <f t="shared" si="59"/>
        <v/>
      </c>
    </row>
    <row r="719" spans="1:7" x14ac:dyDescent="0.3">
      <c r="A719" s="3">
        <v>42677</v>
      </c>
      <c r="B719" s="4">
        <v>44.66</v>
      </c>
      <c r="C719">
        <f t="shared" si="55"/>
        <v>-0.68000000000000682</v>
      </c>
      <c r="D719" s="13">
        <f t="shared" si="56"/>
        <v>-1.4997794441993974E-2</v>
      </c>
      <c r="E719" t="str">
        <f t="shared" si="57"/>
        <v/>
      </c>
      <c r="F719">
        <f t="shared" si="58"/>
        <v>-1.4997794441993974E-2</v>
      </c>
      <c r="G719" s="4" t="str">
        <f t="shared" si="59"/>
        <v/>
      </c>
    </row>
    <row r="720" spans="1:7" x14ac:dyDescent="0.3">
      <c r="A720" s="3">
        <v>42678</v>
      </c>
      <c r="B720" s="4">
        <v>44.07</v>
      </c>
      <c r="C720">
        <f t="shared" si="55"/>
        <v>-0.58999999999999631</v>
      </c>
      <c r="D720" s="13">
        <f t="shared" si="56"/>
        <v>-1.3210927004030371E-2</v>
      </c>
      <c r="E720" t="str">
        <f t="shared" si="57"/>
        <v/>
      </c>
      <c r="F720">
        <f t="shared" si="58"/>
        <v>-1.3210927004030371E-2</v>
      </c>
      <c r="G720" s="4" t="str">
        <f t="shared" si="59"/>
        <v/>
      </c>
    </row>
    <row r="721" spans="1:7" x14ac:dyDescent="0.3">
      <c r="A721" s="3">
        <v>42681</v>
      </c>
      <c r="B721" s="4">
        <v>44.89</v>
      </c>
      <c r="C721">
        <f t="shared" si="55"/>
        <v>0.82000000000000028</v>
      </c>
      <c r="D721" s="13">
        <f t="shared" si="56"/>
        <v>1.8606761969593835E-2</v>
      </c>
      <c r="E721" t="str">
        <f t="shared" si="57"/>
        <v/>
      </c>
      <c r="F721">
        <f t="shared" si="58"/>
        <v>1.8606761969593835E-2</v>
      </c>
      <c r="G721" s="4" t="str">
        <f t="shared" si="59"/>
        <v/>
      </c>
    </row>
    <row r="722" spans="1:7" x14ac:dyDescent="0.3">
      <c r="A722" s="3">
        <v>42682</v>
      </c>
      <c r="B722" s="4">
        <v>44.98</v>
      </c>
      <c r="C722">
        <f t="shared" si="55"/>
        <v>8.9999999999996305E-2</v>
      </c>
      <c r="D722" s="13">
        <f t="shared" si="56"/>
        <v>2.004900868790294E-3</v>
      </c>
      <c r="E722" t="str">
        <f t="shared" si="57"/>
        <v/>
      </c>
      <c r="F722">
        <f t="shared" si="58"/>
        <v>2.004900868790294E-3</v>
      </c>
      <c r="G722" s="4" t="str">
        <f t="shared" si="59"/>
        <v/>
      </c>
    </row>
    <row r="723" spans="1:7" x14ac:dyDescent="0.3">
      <c r="A723" s="3">
        <v>42683</v>
      </c>
      <c r="B723" s="4">
        <v>45.27</v>
      </c>
      <c r="C723">
        <f t="shared" si="55"/>
        <v>0.29000000000000625</v>
      </c>
      <c r="D723" s="13">
        <f t="shared" si="56"/>
        <v>6.4473099155181474E-3</v>
      </c>
      <c r="E723" t="str">
        <f t="shared" si="57"/>
        <v/>
      </c>
      <c r="F723">
        <f t="shared" si="58"/>
        <v>6.4473099155181474E-3</v>
      </c>
      <c r="G723" s="4" t="str">
        <f t="shared" si="59"/>
        <v/>
      </c>
    </row>
    <row r="724" spans="1:7" x14ac:dyDescent="0.3">
      <c r="A724" s="3">
        <v>42684</v>
      </c>
      <c r="B724" s="4">
        <v>44.66</v>
      </c>
      <c r="C724">
        <f t="shared" si="55"/>
        <v>-0.61000000000000654</v>
      </c>
      <c r="D724" s="13">
        <f t="shared" si="56"/>
        <v>-1.3474707311685586E-2</v>
      </c>
      <c r="E724" t="str">
        <f t="shared" si="57"/>
        <v/>
      </c>
      <c r="F724">
        <f t="shared" si="58"/>
        <v>-1.3474707311685586E-2</v>
      </c>
      <c r="G724" s="4" t="str">
        <f t="shared" si="59"/>
        <v/>
      </c>
    </row>
    <row r="725" spans="1:7" x14ac:dyDescent="0.3">
      <c r="A725" s="3">
        <v>42688</v>
      </c>
      <c r="B725" s="4">
        <v>43.32</v>
      </c>
      <c r="C725">
        <f t="shared" si="55"/>
        <v>-1.3399999999999963</v>
      </c>
      <c r="D725" s="13">
        <f t="shared" si="56"/>
        <v>-3.0004478280340269E-2</v>
      </c>
      <c r="E725" t="str">
        <f t="shared" si="57"/>
        <v/>
      </c>
      <c r="F725">
        <f t="shared" si="58"/>
        <v>-3.0004478280340269E-2</v>
      </c>
      <c r="G725" s="4" t="str">
        <f t="shared" si="59"/>
        <v/>
      </c>
    </row>
    <row r="726" spans="1:7" x14ac:dyDescent="0.3">
      <c r="A726" s="3">
        <v>42689</v>
      </c>
      <c r="B726" s="4">
        <v>45.81</v>
      </c>
      <c r="C726">
        <f t="shared" si="55"/>
        <v>2.490000000000002</v>
      </c>
      <c r="D726" s="13">
        <f t="shared" si="56"/>
        <v>5.747922437673135E-2</v>
      </c>
      <c r="E726" t="str">
        <f t="shared" si="57"/>
        <v/>
      </c>
      <c r="F726">
        <f t="shared" si="58"/>
        <v>5.747922437673135E-2</v>
      </c>
      <c r="G726" s="4" t="str">
        <f t="shared" si="59"/>
        <v/>
      </c>
    </row>
    <row r="727" spans="1:7" x14ac:dyDescent="0.3">
      <c r="A727" s="3">
        <v>42690</v>
      </c>
      <c r="B727" s="4">
        <v>45.57</v>
      </c>
      <c r="C727">
        <f t="shared" si="55"/>
        <v>-0.24000000000000199</v>
      </c>
      <c r="D727" s="13">
        <f t="shared" si="56"/>
        <v>-5.239030779305872E-3</v>
      </c>
      <c r="E727" t="str">
        <f t="shared" si="57"/>
        <v/>
      </c>
      <c r="F727">
        <f t="shared" si="58"/>
        <v>-5.239030779305872E-3</v>
      </c>
      <c r="G727" s="4" t="str">
        <f t="shared" si="59"/>
        <v/>
      </c>
    </row>
    <row r="728" spans="1:7" x14ac:dyDescent="0.3">
      <c r="A728" s="3">
        <v>42691</v>
      </c>
      <c r="B728" s="4">
        <v>45.42</v>
      </c>
      <c r="C728">
        <f t="shared" si="55"/>
        <v>-0.14999999999999858</v>
      </c>
      <c r="D728" s="13">
        <f t="shared" si="56"/>
        <v>-3.291639236339666E-3</v>
      </c>
      <c r="E728" t="str">
        <f t="shared" si="57"/>
        <v/>
      </c>
      <c r="F728">
        <f t="shared" si="58"/>
        <v>-3.291639236339666E-3</v>
      </c>
      <c r="G728" s="4" t="str">
        <f t="shared" si="59"/>
        <v/>
      </c>
    </row>
    <row r="729" spans="1:7" x14ac:dyDescent="0.3">
      <c r="A729" s="3">
        <v>42692</v>
      </c>
      <c r="B729" s="4">
        <v>45.69</v>
      </c>
      <c r="C729">
        <f t="shared" si="55"/>
        <v>0.26999999999999602</v>
      </c>
      <c r="D729" s="13">
        <f t="shared" si="56"/>
        <v>5.9445178335534128E-3</v>
      </c>
      <c r="E729" t="str">
        <f t="shared" si="57"/>
        <v/>
      </c>
      <c r="F729">
        <f t="shared" si="58"/>
        <v>5.9445178335534128E-3</v>
      </c>
      <c r="G729" s="4" t="str">
        <f t="shared" si="59"/>
        <v/>
      </c>
    </row>
    <row r="730" spans="1:7" x14ac:dyDescent="0.3">
      <c r="A730" s="3">
        <v>42695</v>
      </c>
      <c r="B730" s="4">
        <v>47.49</v>
      </c>
      <c r="C730">
        <f t="shared" si="55"/>
        <v>1.8000000000000043</v>
      </c>
      <c r="D730" s="13">
        <f t="shared" si="56"/>
        <v>3.9395929087327738E-2</v>
      </c>
      <c r="E730" t="str">
        <f t="shared" si="57"/>
        <v/>
      </c>
      <c r="F730">
        <f t="shared" si="58"/>
        <v>3.9395929087327738E-2</v>
      </c>
      <c r="G730" s="4" t="str">
        <f t="shared" si="59"/>
        <v/>
      </c>
    </row>
    <row r="731" spans="1:7" x14ac:dyDescent="0.3">
      <c r="A731" s="3">
        <v>42696</v>
      </c>
      <c r="B731" s="4">
        <v>48.03</v>
      </c>
      <c r="C731">
        <f t="shared" si="55"/>
        <v>0.53999999999999915</v>
      </c>
      <c r="D731" s="13">
        <f t="shared" si="56"/>
        <v>1.137081490840175E-2</v>
      </c>
      <c r="E731" t="str">
        <f t="shared" si="57"/>
        <v/>
      </c>
      <c r="F731">
        <f t="shared" si="58"/>
        <v>1.137081490840175E-2</v>
      </c>
      <c r="G731" s="4" t="str">
        <f t="shared" si="59"/>
        <v/>
      </c>
    </row>
    <row r="732" spans="1:7" x14ac:dyDescent="0.3">
      <c r="A732" s="3">
        <v>42697</v>
      </c>
      <c r="B732" s="4">
        <v>47.96</v>
      </c>
      <c r="C732">
        <f t="shared" si="55"/>
        <v>-7.0000000000000284E-2</v>
      </c>
      <c r="D732" s="13">
        <f t="shared" si="56"/>
        <v>-1.4574224443056481E-3</v>
      </c>
      <c r="E732" t="str">
        <f t="shared" si="57"/>
        <v/>
      </c>
      <c r="F732">
        <f t="shared" si="58"/>
        <v>-1.4574224443056481E-3</v>
      </c>
      <c r="G732" s="4" t="str">
        <f t="shared" si="59"/>
        <v/>
      </c>
    </row>
    <row r="733" spans="1:7" x14ac:dyDescent="0.3">
      <c r="A733" s="3">
        <v>42699</v>
      </c>
      <c r="B733" s="4">
        <v>46.06</v>
      </c>
      <c r="C733">
        <f t="shared" si="55"/>
        <v>-1.8999999999999986</v>
      </c>
      <c r="D733" s="13">
        <f t="shared" si="56"/>
        <v>-3.9616346955796466E-2</v>
      </c>
      <c r="E733" t="str">
        <f t="shared" si="57"/>
        <v/>
      </c>
      <c r="F733">
        <f t="shared" si="58"/>
        <v>-3.9616346955796466E-2</v>
      </c>
      <c r="G733" s="4" t="str">
        <f t="shared" si="59"/>
        <v/>
      </c>
    </row>
    <row r="734" spans="1:7" x14ac:dyDescent="0.3">
      <c r="A734" s="3">
        <v>42702</v>
      </c>
      <c r="B734" s="4">
        <v>47.08</v>
      </c>
      <c r="C734">
        <f t="shared" si="55"/>
        <v>1.019999999999996</v>
      </c>
      <c r="D734" s="13">
        <f t="shared" si="56"/>
        <v>2.2145028224055494E-2</v>
      </c>
      <c r="E734" t="str">
        <f t="shared" si="57"/>
        <v/>
      </c>
      <c r="F734">
        <f t="shared" si="58"/>
        <v>2.2145028224055494E-2</v>
      </c>
      <c r="G734" s="4" t="str">
        <f t="shared" si="59"/>
        <v/>
      </c>
    </row>
    <row r="735" spans="1:7" x14ac:dyDescent="0.3">
      <c r="A735" s="3">
        <v>42703</v>
      </c>
      <c r="B735" s="4">
        <v>45.23</v>
      </c>
      <c r="C735">
        <f t="shared" si="55"/>
        <v>-1.8500000000000014</v>
      </c>
      <c r="D735" s="13">
        <f t="shared" si="56"/>
        <v>-3.9294817332200541E-2</v>
      </c>
      <c r="E735" t="str">
        <f t="shared" si="57"/>
        <v/>
      </c>
      <c r="F735">
        <f t="shared" si="58"/>
        <v>-3.9294817332200541E-2</v>
      </c>
      <c r="G735" s="4" t="str">
        <f t="shared" si="59"/>
        <v/>
      </c>
    </row>
    <row r="736" spans="1:7" x14ac:dyDescent="0.3">
      <c r="A736" s="3">
        <v>42704</v>
      </c>
      <c r="B736" s="4">
        <v>49.44</v>
      </c>
      <c r="C736">
        <f t="shared" si="55"/>
        <v>4.2100000000000009</v>
      </c>
      <c r="D736" s="13">
        <f t="shared" si="56"/>
        <v>9.3079814282555851E-2</v>
      </c>
      <c r="E736" t="str">
        <f t="shared" si="57"/>
        <v/>
      </c>
      <c r="F736">
        <f t="shared" si="58"/>
        <v>9.3079814282555851E-2</v>
      </c>
      <c r="G736" s="4" t="str">
        <f t="shared" si="59"/>
        <v/>
      </c>
    </row>
    <row r="737" spans="1:7" x14ac:dyDescent="0.3">
      <c r="A737" s="3">
        <v>42705</v>
      </c>
      <c r="B737" s="4">
        <v>51.06</v>
      </c>
      <c r="C737">
        <f t="shared" si="55"/>
        <v>1.6200000000000045</v>
      </c>
      <c r="D737" s="13">
        <f t="shared" si="56"/>
        <v>3.2766990291262232E-2</v>
      </c>
      <c r="E737" t="str">
        <f t="shared" si="57"/>
        <v/>
      </c>
      <c r="F737">
        <f t="shared" si="58"/>
        <v>3.2766990291262232E-2</v>
      </c>
      <c r="G737" s="4" t="str">
        <f t="shared" si="59"/>
        <v/>
      </c>
    </row>
    <row r="738" spans="1:7" x14ac:dyDescent="0.3">
      <c r="A738" s="3">
        <v>42706</v>
      </c>
      <c r="B738" s="4">
        <v>51.68</v>
      </c>
      <c r="C738">
        <f t="shared" si="55"/>
        <v>0.61999999999999744</v>
      </c>
      <c r="D738" s="13">
        <f t="shared" si="56"/>
        <v>1.2142577359968614E-2</v>
      </c>
      <c r="E738" t="str">
        <f t="shared" si="57"/>
        <v/>
      </c>
      <c r="F738" t="str">
        <f t="shared" si="58"/>
        <v/>
      </c>
      <c r="G738" s="4">
        <f t="shared" si="59"/>
        <v>1.2142577359968614E-2</v>
      </c>
    </row>
    <row r="739" spans="1:7" x14ac:dyDescent="0.3">
      <c r="A739" s="3">
        <v>42709</v>
      </c>
      <c r="B739" s="4">
        <v>51.79</v>
      </c>
      <c r="C739">
        <f t="shared" si="55"/>
        <v>0.10999999999999943</v>
      </c>
      <c r="D739" s="13">
        <f t="shared" si="56"/>
        <v>2.1284829721362119E-3</v>
      </c>
      <c r="E739" t="str">
        <f t="shared" si="57"/>
        <v/>
      </c>
      <c r="F739" t="str">
        <f t="shared" si="58"/>
        <v/>
      </c>
      <c r="G739" s="4">
        <f t="shared" si="59"/>
        <v>2.1284829721362119E-3</v>
      </c>
    </row>
    <row r="740" spans="1:7" x14ac:dyDescent="0.3">
      <c r="A740" s="3">
        <v>42710</v>
      </c>
      <c r="B740" s="4">
        <v>50.93</v>
      </c>
      <c r="C740">
        <f t="shared" si="55"/>
        <v>-0.85999999999999943</v>
      </c>
      <c r="D740" s="13">
        <f t="shared" si="56"/>
        <v>-1.6605522301602615E-2</v>
      </c>
      <c r="E740" t="str">
        <f t="shared" si="57"/>
        <v/>
      </c>
      <c r="F740" t="str">
        <f t="shared" si="58"/>
        <v/>
      </c>
      <c r="G740" s="4">
        <f t="shared" si="59"/>
        <v>-1.6605522301602615E-2</v>
      </c>
    </row>
    <row r="741" spans="1:7" x14ac:dyDescent="0.3">
      <c r="A741" s="3">
        <v>42711</v>
      </c>
      <c r="B741" s="4">
        <v>49.77</v>
      </c>
      <c r="C741">
        <f t="shared" si="55"/>
        <v>-1.1599999999999966</v>
      </c>
      <c r="D741" s="13">
        <f t="shared" si="56"/>
        <v>-2.2776359709405E-2</v>
      </c>
      <c r="E741" t="str">
        <f t="shared" si="57"/>
        <v/>
      </c>
      <c r="F741" t="str">
        <f t="shared" si="58"/>
        <v/>
      </c>
      <c r="G741" s="4">
        <f t="shared" si="59"/>
        <v>-2.2776359709405E-2</v>
      </c>
    </row>
    <row r="742" spans="1:7" x14ac:dyDescent="0.3">
      <c r="A742" s="3">
        <v>42712</v>
      </c>
      <c r="B742" s="4">
        <v>50.84</v>
      </c>
      <c r="C742">
        <f t="shared" si="55"/>
        <v>1.0700000000000003</v>
      </c>
      <c r="D742" s="13">
        <f t="shared" si="56"/>
        <v>2.149889491661644E-2</v>
      </c>
      <c r="E742" t="str">
        <f t="shared" si="57"/>
        <v/>
      </c>
      <c r="F742">
        <f t="shared" si="58"/>
        <v>2.149889491661644E-2</v>
      </c>
      <c r="G742" s="4" t="str">
        <f t="shared" si="59"/>
        <v/>
      </c>
    </row>
    <row r="743" spans="1:7" x14ac:dyDescent="0.3">
      <c r="A743" s="3">
        <v>42713</v>
      </c>
      <c r="B743" s="4">
        <v>51.5</v>
      </c>
      <c r="C743">
        <f t="shared" si="55"/>
        <v>0.65999999999999659</v>
      </c>
      <c r="D743" s="13">
        <f t="shared" si="56"/>
        <v>1.2981904012588445E-2</v>
      </c>
      <c r="E743" t="str">
        <f t="shared" si="57"/>
        <v/>
      </c>
      <c r="F743" t="str">
        <f t="shared" si="58"/>
        <v/>
      </c>
      <c r="G743" s="4">
        <f t="shared" si="59"/>
        <v>1.2981904012588445E-2</v>
      </c>
    </row>
    <row r="744" spans="1:7" x14ac:dyDescent="0.3">
      <c r="A744" s="3">
        <v>42716</v>
      </c>
      <c r="B744" s="4">
        <v>52.83</v>
      </c>
      <c r="C744">
        <f t="shared" si="55"/>
        <v>1.3299999999999983</v>
      </c>
      <c r="D744" s="13">
        <f t="shared" si="56"/>
        <v>2.5825242718446568E-2</v>
      </c>
      <c r="E744" t="str">
        <f t="shared" si="57"/>
        <v/>
      </c>
      <c r="F744" t="str">
        <f t="shared" si="58"/>
        <v/>
      </c>
      <c r="G744" s="4">
        <f t="shared" si="59"/>
        <v>2.5825242718446568E-2</v>
      </c>
    </row>
    <row r="745" spans="1:7" x14ac:dyDescent="0.3">
      <c r="A745" s="3">
        <v>42717</v>
      </c>
      <c r="B745" s="4">
        <v>52.98</v>
      </c>
      <c r="C745">
        <f t="shared" si="55"/>
        <v>0.14999999999999858</v>
      </c>
      <c r="D745" s="13">
        <f t="shared" si="56"/>
        <v>2.8392958546280254E-3</v>
      </c>
      <c r="E745" t="str">
        <f t="shared" si="57"/>
        <v/>
      </c>
      <c r="F745" t="str">
        <f t="shared" si="58"/>
        <v/>
      </c>
      <c r="G745" s="4">
        <f t="shared" si="59"/>
        <v>2.8392958546280254E-3</v>
      </c>
    </row>
    <row r="746" spans="1:7" x14ac:dyDescent="0.3">
      <c r="A746" s="3">
        <v>42718</v>
      </c>
      <c r="B746" s="4">
        <v>51.04</v>
      </c>
      <c r="C746">
        <f t="shared" si="55"/>
        <v>-1.9399999999999977</v>
      </c>
      <c r="D746" s="13">
        <f t="shared" si="56"/>
        <v>-3.6617591543978818E-2</v>
      </c>
      <c r="E746" t="str">
        <f t="shared" si="57"/>
        <v/>
      </c>
      <c r="F746" t="str">
        <f t="shared" si="58"/>
        <v/>
      </c>
      <c r="G746" s="4">
        <f t="shared" si="59"/>
        <v>-3.6617591543978818E-2</v>
      </c>
    </row>
    <row r="747" spans="1:7" x14ac:dyDescent="0.3">
      <c r="A747" s="3">
        <v>42719</v>
      </c>
      <c r="B747" s="4">
        <v>50.9</v>
      </c>
      <c r="C747">
        <f t="shared" si="55"/>
        <v>-0.14000000000000057</v>
      </c>
      <c r="D747" s="13">
        <f t="shared" si="56"/>
        <v>-2.7429467084639611E-3</v>
      </c>
      <c r="E747" t="str">
        <f t="shared" si="57"/>
        <v/>
      </c>
      <c r="F747" t="str">
        <f t="shared" si="58"/>
        <v/>
      </c>
      <c r="G747" s="4">
        <f t="shared" si="59"/>
        <v>-2.7429467084639611E-3</v>
      </c>
    </row>
    <row r="748" spans="1:7" x14ac:dyDescent="0.3">
      <c r="A748" s="3">
        <v>42720</v>
      </c>
      <c r="B748" s="4">
        <v>51.9</v>
      </c>
      <c r="C748">
        <f t="shared" si="55"/>
        <v>1</v>
      </c>
      <c r="D748" s="13">
        <f t="shared" si="56"/>
        <v>1.9646365422396856E-2</v>
      </c>
      <c r="E748" t="str">
        <f t="shared" si="57"/>
        <v/>
      </c>
      <c r="F748" t="str">
        <f t="shared" si="58"/>
        <v/>
      </c>
      <c r="G748" s="4">
        <f t="shared" si="59"/>
        <v>1.9646365422396856E-2</v>
      </c>
    </row>
    <row r="749" spans="1:7" x14ac:dyDescent="0.3">
      <c r="A749" s="3">
        <v>42723</v>
      </c>
      <c r="B749" s="4">
        <v>52.12</v>
      </c>
      <c r="C749">
        <f t="shared" si="55"/>
        <v>0.21999999999999886</v>
      </c>
      <c r="D749" s="13">
        <f t="shared" si="56"/>
        <v>4.2389210019267605E-3</v>
      </c>
      <c r="E749" t="str">
        <f t="shared" si="57"/>
        <v/>
      </c>
      <c r="F749" t="str">
        <f t="shared" si="58"/>
        <v/>
      </c>
      <c r="G749" s="4">
        <f t="shared" si="59"/>
        <v>4.2389210019267605E-3</v>
      </c>
    </row>
    <row r="750" spans="1:7" x14ac:dyDescent="0.3">
      <c r="A750" s="3">
        <v>42724</v>
      </c>
      <c r="B750" s="4">
        <v>52.23</v>
      </c>
      <c r="C750">
        <f t="shared" si="55"/>
        <v>0.10999999999999943</v>
      </c>
      <c r="D750" s="13">
        <f t="shared" si="56"/>
        <v>2.110514198004594E-3</v>
      </c>
      <c r="E750" t="str">
        <f t="shared" si="57"/>
        <v/>
      </c>
      <c r="F750" t="str">
        <f t="shared" si="58"/>
        <v/>
      </c>
      <c r="G750" s="4">
        <f t="shared" si="59"/>
        <v>2.110514198004594E-3</v>
      </c>
    </row>
    <row r="751" spans="1:7" x14ac:dyDescent="0.3">
      <c r="A751" s="3">
        <v>42725</v>
      </c>
      <c r="B751" s="4">
        <v>52.49</v>
      </c>
      <c r="C751">
        <f t="shared" si="55"/>
        <v>0.26000000000000512</v>
      </c>
      <c r="D751" s="13">
        <f t="shared" si="56"/>
        <v>4.9779820026805499E-3</v>
      </c>
      <c r="E751" t="str">
        <f t="shared" si="57"/>
        <v/>
      </c>
      <c r="F751" t="str">
        <f t="shared" si="58"/>
        <v/>
      </c>
      <c r="G751" s="4">
        <f t="shared" si="59"/>
        <v>4.9779820026805499E-3</v>
      </c>
    </row>
    <row r="752" spans="1:7" x14ac:dyDescent="0.3">
      <c r="A752" s="3">
        <v>42726</v>
      </c>
      <c r="B752" s="4">
        <v>52.95</v>
      </c>
      <c r="C752">
        <f t="shared" si="55"/>
        <v>0.46000000000000085</v>
      </c>
      <c r="D752" s="13">
        <f t="shared" si="56"/>
        <v>8.7635740140979395E-3</v>
      </c>
      <c r="E752" t="str">
        <f t="shared" si="57"/>
        <v/>
      </c>
      <c r="F752" t="str">
        <f t="shared" si="58"/>
        <v/>
      </c>
      <c r="G752" s="4">
        <f t="shared" si="59"/>
        <v>8.7635740140979395E-3</v>
      </c>
    </row>
    <row r="753" spans="1:7" x14ac:dyDescent="0.3">
      <c r="A753" s="3">
        <v>42727</v>
      </c>
      <c r="B753" s="4">
        <v>53.02</v>
      </c>
      <c r="C753">
        <f t="shared" si="55"/>
        <v>7.0000000000000284E-2</v>
      </c>
      <c r="D753" s="13">
        <f t="shared" si="56"/>
        <v>1.3220018885741318E-3</v>
      </c>
      <c r="E753" t="str">
        <f t="shared" si="57"/>
        <v/>
      </c>
      <c r="F753" t="str">
        <f t="shared" si="58"/>
        <v/>
      </c>
      <c r="G753" s="4">
        <f t="shared" si="59"/>
        <v>1.3220018885741318E-3</v>
      </c>
    </row>
    <row r="754" spans="1:7" x14ac:dyDescent="0.3">
      <c r="A754" s="3">
        <v>42731</v>
      </c>
      <c r="B754" s="4">
        <v>53.9</v>
      </c>
      <c r="C754">
        <f t="shared" si="55"/>
        <v>0.87999999999999545</v>
      </c>
      <c r="D754" s="13">
        <f t="shared" si="56"/>
        <v>1.6597510373443897E-2</v>
      </c>
      <c r="E754" t="str">
        <f t="shared" si="57"/>
        <v/>
      </c>
      <c r="F754" t="str">
        <f t="shared" si="58"/>
        <v/>
      </c>
      <c r="G754" s="4">
        <f t="shared" si="59"/>
        <v>1.6597510373443897E-2</v>
      </c>
    </row>
    <row r="755" spans="1:7" x14ac:dyDescent="0.3">
      <c r="A755" s="3">
        <v>42732</v>
      </c>
      <c r="B755" s="4">
        <v>54.06</v>
      </c>
      <c r="C755">
        <f t="shared" si="55"/>
        <v>0.16000000000000369</v>
      </c>
      <c r="D755" s="13">
        <f t="shared" si="56"/>
        <v>2.968460111317323E-3</v>
      </c>
      <c r="E755" t="str">
        <f t="shared" si="57"/>
        <v/>
      </c>
      <c r="F755" t="str">
        <f t="shared" si="58"/>
        <v/>
      </c>
      <c r="G755" s="4">
        <f t="shared" si="59"/>
        <v>2.968460111317323E-3</v>
      </c>
    </row>
    <row r="756" spans="1:7" x14ac:dyDescent="0.3">
      <c r="A756" s="3">
        <v>42733</v>
      </c>
      <c r="B756" s="4">
        <v>53.77</v>
      </c>
      <c r="C756">
        <f t="shared" si="55"/>
        <v>-0.28999999999999915</v>
      </c>
      <c r="D756" s="13">
        <f t="shared" si="56"/>
        <v>-5.3644099149093441E-3</v>
      </c>
      <c r="E756" t="str">
        <f t="shared" si="57"/>
        <v/>
      </c>
      <c r="F756" t="str">
        <f t="shared" si="58"/>
        <v/>
      </c>
      <c r="G756" s="4">
        <f t="shared" si="59"/>
        <v>-5.3644099149093441E-3</v>
      </c>
    </row>
    <row r="757" spans="1:7" x14ac:dyDescent="0.3">
      <c r="A757" s="3">
        <v>42734</v>
      </c>
      <c r="B757" s="4">
        <v>53.72</v>
      </c>
      <c r="C757">
        <f t="shared" si="55"/>
        <v>-5.0000000000004263E-2</v>
      </c>
      <c r="D757" s="13">
        <f t="shared" si="56"/>
        <v>-9.2988655384051066E-4</v>
      </c>
      <c r="E757" t="str">
        <f t="shared" si="57"/>
        <v/>
      </c>
      <c r="F757" t="str">
        <f t="shared" si="58"/>
        <v/>
      </c>
      <c r="G757" s="4">
        <f t="shared" si="59"/>
        <v>-9.2988655384051066E-4</v>
      </c>
    </row>
    <row r="758" spans="1:7" x14ac:dyDescent="0.3">
      <c r="A758" s="3">
        <v>42738</v>
      </c>
      <c r="B758" s="4">
        <v>52.33</v>
      </c>
      <c r="C758">
        <f t="shared" si="55"/>
        <v>-1.3900000000000006</v>
      </c>
      <c r="D758" s="13">
        <f t="shared" si="56"/>
        <v>-2.5874906924795247E-2</v>
      </c>
      <c r="E758" t="str">
        <f t="shared" si="57"/>
        <v/>
      </c>
      <c r="F758" t="str">
        <f t="shared" si="58"/>
        <v/>
      </c>
      <c r="G758" s="4">
        <f t="shared" si="59"/>
        <v>-2.5874906924795247E-2</v>
      </c>
    </row>
    <row r="759" spans="1:7" x14ac:dyDescent="0.3">
      <c r="A759" s="3">
        <v>42739</v>
      </c>
      <c r="B759" s="4">
        <v>53.26</v>
      </c>
      <c r="C759">
        <f t="shared" si="55"/>
        <v>0.92999999999999972</v>
      </c>
      <c r="D759" s="13">
        <f t="shared" si="56"/>
        <v>1.7771832600802593E-2</v>
      </c>
      <c r="E759" t="str">
        <f t="shared" si="57"/>
        <v/>
      </c>
      <c r="F759" t="str">
        <f t="shared" si="58"/>
        <v/>
      </c>
      <c r="G759" s="4">
        <f t="shared" si="59"/>
        <v>1.7771832600802593E-2</v>
      </c>
    </row>
    <row r="760" spans="1:7" x14ac:dyDescent="0.3">
      <c r="A760" s="3">
        <v>42740</v>
      </c>
      <c r="B760" s="4">
        <v>53.76</v>
      </c>
      <c r="C760">
        <f t="shared" si="55"/>
        <v>0.5</v>
      </c>
      <c r="D760" s="13">
        <f t="shared" si="56"/>
        <v>9.3879083740142696E-3</v>
      </c>
      <c r="E760" t="str">
        <f t="shared" si="57"/>
        <v/>
      </c>
      <c r="F760" t="str">
        <f t="shared" si="58"/>
        <v/>
      </c>
      <c r="G760" s="4">
        <f t="shared" si="59"/>
        <v>9.3879083740142696E-3</v>
      </c>
    </row>
    <row r="761" spans="1:7" x14ac:dyDescent="0.3">
      <c r="A761" s="3">
        <v>42741</v>
      </c>
      <c r="B761" s="4">
        <v>53.99</v>
      </c>
      <c r="C761">
        <f t="shared" si="55"/>
        <v>0.23000000000000398</v>
      </c>
      <c r="D761" s="13">
        <f t="shared" si="56"/>
        <v>4.2782738095238837E-3</v>
      </c>
      <c r="E761" t="str">
        <f t="shared" si="57"/>
        <v/>
      </c>
      <c r="F761" t="str">
        <f t="shared" si="58"/>
        <v/>
      </c>
      <c r="G761" s="4">
        <f t="shared" si="59"/>
        <v>4.2782738095238837E-3</v>
      </c>
    </row>
    <row r="762" spans="1:7" x14ac:dyDescent="0.3">
      <c r="A762" s="3">
        <v>42744</v>
      </c>
      <c r="B762" s="4">
        <v>51.96</v>
      </c>
      <c r="C762">
        <f t="shared" si="55"/>
        <v>-2.0300000000000011</v>
      </c>
      <c r="D762" s="13">
        <f t="shared" si="56"/>
        <v>-3.7599555473235804E-2</v>
      </c>
      <c r="E762" t="str">
        <f t="shared" si="57"/>
        <v/>
      </c>
      <c r="F762" t="str">
        <f t="shared" si="58"/>
        <v/>
      </c>
      <c r="G762" s="4">
        <f t="shared" si="59"/>
        <v>-3.7599555473235804E-2</v>
      </c>
    </row>
    <row r="763" spans="1:7" x14ac:dyDescent="0.3">
      <c r="A763" s="3">
        <v>42745</v>
      </c>
      <c r="B763" s="4">
        <v>50.82</v>
      </c>
      <c r="C763">
        <f t="shared" si="55"/>
        <v>-1.1400000000000006</v>
      </c>
      <c r="D763" s="13">
        <f t="shared" si="56"/>
        <v>-2.1939953810623566E-2</v>
      </c>
      <c r="E763" t="str">
        <f t="shared" si="57"/>
        <v/>
      </c>
      <c r="F763" t="str">
        <f t="shared" si="58"/>
        <v/>
      </c>
      <c r="G763" s="4">
        <f t="shared" si="59"/>
        <v>-2.1939953810623566E-2</v>
      </c>
    </row>
    <row r="764" spans="1:7" x14ac:dyDescent="0.3">
      <c r="A764" s="3">
        <v>42746</v>
      </c>
      <c r="B764" s="4">
        <v>52.25</v>
      </c>
      <c r="C764">
        <f t="shared" si="55"/>
        <v>1.4299999999999997</v>
      </c>
      <c r="D764" s="13">
        <f t="shared" si="56"/>
        <v>2.8138528138528133E-2</v>
      </c>
      <c r="E764" t="str">
        <f t="shared" si="57"/>
        <v/>
      </c>
      <c r="F764" t="str">
        <f t="shared" si="58"/>
        <v/>
      </c>
      <c r="G764" s="4">
        <f t="shared" si="59"/>
        <v>2.8138528138528133E-2</v>
      </c>
    </row>
    <row r="765" spans="1:7" x14ac:dyDescent="0.3">
      <c r="A765" s="3">
        <v>42747</v>
      </c>
      <c r="B765" s="4">
        <v>53.01</v>
      </c>
      <c r="C765">
        <f t="shared" si="55"/>
        <v>0.75999999999999801</v>
      </c>
      <c r="D765" s="13">
        <f t="shared" si="56"/>
        <v>1.4545454545454507E-2</v>
      </c>
      <c r="E765" t="str">
        <f t="shared" si="57"/>
        <v/>
      </c>
      <c r="F765" t="str">
        <f t="shared" si="58"/>
        <v/>
      </c>
      <c r="G765" s="4">
        <f t="shared" si="59"/>
        <v>1.4545454545454507E-2</v>
      </c>
    </row>
    <row r="766" spans="1:7" x14ac:dyDescent="0.3">
      <c r="A766" s="3">
        <v>42748</v>
      </c>
      <c r="B766" s="4">
        <v>52.37</v>
      </c>
      <c r="C766">
        <f t="shared" si="55"/>
        <v>-0.64000000000000057</v>
      </c>
      <c r="D766" s="13">
        <f t="shared" si="56"/>
        <v>-1.2073193737030761E-2</v>
      </c>
      <c r="E766" t="str">
        <f t="shared" si="57"/>
        <v/>
      </c>
      <c r="F766" t="str">
        <f t="shared" si="58"/>
        <v/>
      </c>
      <c r="G766" s="4">
        <f t="shared" si="59"/>
        <v>-1.2073193737030761E-2</v>
      </c>
    </row>
    <row r="767" spans="1:7" x14ac:dyDescent="0.3">
      <c r="A767" s="3">
        <v>42752</v>
      </c>
      <c r="B767" s="4">
        <v>52.48</v>
      </c>
      <c r="C767">
        <f t="shared" si="55"/>
        <v>0.10999999999999943</v>
      </c>
      <c r="D767" s="13">
        <f t="shared" si="56"/>
        <v>2.1004391827381982E-3</v>
      </c>
      <c r="E767" t="str">
        <f t="shared" si="57"/>
        <v/>
      </c>
      <c r="F767" t="str">
        <f t="shared" si="58"/>
        <v/>
      </c>
      <c r="G767" s="4">
        <f t="shared" si="59"/>
        <v>2.1004391827381982E-3</v>
      </c>
    </row>
    <row r="768" spans="1:7" x14ac:dyDescent="0.3">
      <c r="A768" s="3">
        <v>42753</v>
      </c>
      <c r="B768" s="4">
        <v>51.08</v>
      </c>
      <c r="C768">
        <f t="shared" si="55"/>
        <v>-1.3999999999999986</v>
      </c>
      <c r="D768" s="13">
        <f t="shared" si="56"/>
        <v>-2.6676829268292658E-2</v>
      </c>
      <c r="E768" t="str">
        <f t="shared" si="57"/>
        <v/>
      </c>
      <c r="F768" t="str">
        <f t="shared" si="58"/>
        <v/>
      </c>
      <c r="G768" s="4">
        <f t="shared" si="59"/>
        <v>-2.6676829268292658E-2</v>
      </c>
    </row>
    <row r="769" spans="1:7" x14ac:dyDescent="0.3">
      <c r="A769" s="3">
        <v>42754</v>
      </c>
      <c r="B769" s="4">
        <v>51.37</v>
      </c>
      <c r="C769">
        <f t="shared" si="55"/>
        <v>0.28999999999999915</v>
      </c>
      <c r="D769" s="13">
        <f t="shared" si="56"/>
        <v>5.6773688332028022E-3</v>
      </c>
      <c r="E769" t="str">
        <f t="shared" si="57"/>
        <v/>
      </c>
      <c r="F769" t="str">
        <f t="shared" si="58"/>
        <v/>
      </c>
      <c r="G769" s="4">
        <f t="shared" si="59"/>
        <v>5.6773688332028022E-3</v>
      </c>
    </row>
    <row r="770" spans="1:7" x14ac:dyDescent="0.3">
      <c r="A770" s="3">
        <v>42755</v>
      </c>
      <c r="B770" s="4">
        <v>52.42</v>
      </c>
      <c r="C770">
        <f t="shared" si="55"/>
        <v>1.0500000000000043</v>
      </c>
      <c r="D770" s="13">
        <f t="shared" si="56"/>
        <v>2.0439945493478769E-2</v>
      </c>
      <c r="E770" t="str">
        <f t="shared" si="57"/>
        <v/>
      </c>
      <c r="F770" t="str">
        <f t="shared" si="58"/>
        <v/>
      </c>
      <c r="G770" s="4">
        <f t="shared" si="59"/>
        <v>2.0439945493478769E-2</v>
      </c>
    </row>
    <row r="771" spans="1:7" x14ac:dyDescent="0.3">
      <c r="A771" s="3">
        <v>42758</v>
      </c>
      <c r="B771" s="4">
        <v>52.75</v>
      </c>
      <c r="C771">
        <f t="shared" si="55"/>
        <v>0.32999999999999829</v>
      </c>
      <c r="D771" s="13">
        <f t="shared" si="56"/>
        <v>6.2953071346813867E-3</v>
      </c>
      <c r="E771" t="str">
        <f t="shared" si="57"/>
        <v/>
      </c>
      <c r="F771" t="str">
        <f t="shared" si="58"/>
        <v/>
      </c>
      <c r="G771" s="4">
        <f t="shared" si="59"/>
        <v>6.2953071346813867E-3</v>
      </c>
    </row>
    <row r="772" spans="1:7" x14ac:dyDescent="0.3">
      <c r="A772" s="3">
        <v>42759</v>
      </c>
      <c r="B772" s="4">
        <v>53.18</v>
      </c>
      <c r="C772">
        <f t="shared" si="55"/>
        <v>0.42999999999999972</v>
      </c>
      <c r="D772" s="13">
        <f t="shared" si="56"/>
        <v>8.1516587677725062E-3</v>
      </c>
      <c r="E772" t="str">
        <f t="shared" si="57"/>
        <v/>
      </c>
      <c r="F772" t="str">
        <f t="shared" si="58"/>
        <v/>
      </c>
      <c r="G772" s="4">
        <f t="shared" si="59"/>
        <v>8.1516587677725062E-3</v>
      </c>
    </row>
    <row r="773" spans="1:7" x14ac:dyDescent="0.3">
      <c r="A773" s="3">
        <v>42760</v>
      </c>
      <c r="B773" s="4">
        <v>52.75</v>
      </c>
      <c r="C773">
        <f t="shared" ref="C773:C836" si="60">B773-B772</f>
        <v>-0.42999999999999972</v>
      </c>
      <c r="D773" s="13">
        <f t="shared" ref="D773:D836" si="61">C773/B772</f>
        <v>-8.0857465212485838E-3</v>
      </c>
      <c r="E773" t="str">
        <f t="shared" ref="E773:E836" si="62">IF(B772&gt;$H$1,D773,"")</f>
        <v/>
      </c>
      <c r="F773" t="str">
        <f t="shared" ref="F773:F836" si="63">IF(B772&lt;$F$1,D773,"")</f>
        <v/>
      </c>
      <c r="G773" s="4">
        <f t="shared" ref="G773:G836" si="64">IF(AND(B772&gt;=$F$1,B772&lt;=$H$1),D773,"")</f>
        <v>-8.0857465212485838E-3</v>
      </c>
    </row>
    <row r="774" spans="1:7" x14ac:dyDescent="0.3">
      <c r="A774" s="3">
        <v>42761</v>
      </c>
      <c r="B774" s="4">
        <v>53.78</v>
      </c>
      <c r="C774">
        <f t="shared" si="60"/>
        <v>1.0300000000000011</v>
      </c>
      <c r="D774" s="13">
        <f t="shared" si="61"/>
        <v>1.9526066350710924E-2</v>
      </c>
      <c r="E774" t="str">
        <f t="shared" si="62"/>
        <v/>
      </c>
      <c r="F774" t="str">
        <f t="shared" si="63"/>
        <v/>
      </c>
      <c r="G774" s="4">
        <f t="shared" si="64"/>
        <v>1.9526066350710924E-2</v>
      </c>
    </row>
    <row r="775" spans="1:7" x14ac:dyDescent="0.3">
      <c r="A775" s="3">
        <v>42762</v>
      </c>
      <c r="B775" s="4">
        <v>53.17</v>
      </c>
      <c r="C775">
        <f t="shared" si="60"/>
        <v>-0.60999999999999943</v>
      </c>
      <c r="D775" s="13">
        <f t="shared" si="61"/>
        <v>-1.1342506507995526E-2</v>
      </c>
      <c r="E775" t="str">
        <f t="shared" si="62"/>
        <v/>
      </c>
      <c r="F775" t="str">
        <f t="shared" si="63"/>
        <v/>
      </c>
      <c r="G775" s="4">
        <f t="shared" si="64"/>
        <v>-1.1342506507995526E-2</v>
      </c>
    </row>
    <row r="776" spans="1:7" x14ac:dyDescent="0.3">
      <c r="A776" s="3">
        <v>42765</v>
      </c>
      <c r="B776" s="4">
        <v>52.63</v>
      </c>
      <c r="C776">
        <f t="shared" si="60"/>
        <v>-0.53999999999999915</v>
      </c>
      <c r="D776" s="13">
        <f t="shared" si="61"/>
        <v>-1.0156103065638501E-2</v>
      </c>
      <c r="E776" t="str">
        <f t="shared" si="62"/>
        <v/>
      </c>
      <c r="F776" t="str">
        <f t="shared" si="63"/>
        <v/>
      </c>
      <c r="G776" s="4">
        <f t="shared" si="64"/>
        <v>-1.0156103065638501E-2</v>
      </c>
    </row>
    <row r="777" spans="1:7" x14ac:dyDescent="0.3">
      <c r="A777" s="3">
        <v>42766</v>
      </c>
      <c r="B777" s="4">
        <v>52.81</v>
      </c>
      <c r="C777">
        <f t="shared" si="60"/>
        <v>0.17999999999999972</v>
      </c>
      <c r="D777" s="13">
        <f t="shared" si="61"/>
        <v>3.420102603078087E-3</v>
      </c>
      <c r="E777" t="str">
        <f t="shared" si="62"/>
        <v/>
      </c>
      <c r="F777" t="str">
        <f t="shared" si="63"/>
        <v/>
      </c>
      <c r="G777" s="4">
        <f t="shared" si="64"/>
        <v>3.420102603078087E-3</v>
      </c>
    </row>
    <row r="778" spans="1:7" x14ac:dyDescent="0.3">
      <c r="A778" s="3">
        <v>42767</v>
      </c>
      <c r="B778" s="4">
        <v>53.88</v>
      </c>
      <c r="C778">
        <f t="shared" si="60"/>
        <v>1.0700000000000003</v>
      </c>
      <c r="D778" s="13">
        <f t="shared" si="61"/>
        <v>2.0261314145048292E-2</v>
      </c>
      <c r="E778" t="str">
        <f t="shared" si="62"/>
        <v/>
      </c>
      <c r="F778" t="str">
        <f t="shared" si="63"/>
        <v/>
      </c>
      <c r="G778" s="4">
        <f t="shared" si="64"/>
        <v>2.0261314145048292E-2</v>
      </c>
    </row>
    <row r="779" spans="1:7" x14ac:dyDescent="0.3">
      <c r="A779" s="3">
        <v>42768</v>
      </c>
      <c r="B779" s="4">
        <v>53.54</v>
      </c>
      <c r="C779">
        <f t="shared" si="60"/>
        <v>-0.34000000000000341</v>
      </c>
      <c r="D779" s="13">
        <f t="shared" si="61"/>
        <v>-6.3103192279139455E-3</v>
      </c>
      <c r="E779" t="str">
        <f t="shared" si="62"/>
        <v/>
      </c>
      <c r="F779" t="str">
        <f t="shared" si="63"/>
        <v/>
      </c>
      <c r="G779" s="4">
        <f t="shared" si="64"/>
        <v>-6.3103192279139455E-3</v>
      </c>
    </row>
    <row r="780" spans="1:7" x14ac:dyDescent="0.3">
      <c r="A780" s="3">
        <v>42769</v>
      </c>
      <c r="B780" s="4">
        <v>53.83</v>
      </c>
      <c r="C780">
        <f t="shared" si="60"/>
        <v>0.28999999999999915</v>
      </c>
      <c r="D780" s="13">
        <f t="shared" si="61"/>
        <v>5.416511019798266E-3</v>
      </c>
      <c r="E780" t="str">
        <f t="shared" si="62"/>
        <v/>
      </c>
      <c r="F780" t="str">
        <f t="shared" si="63"/>
        <v/>
      </c>
      <c r="G780" s="4">
        <f t="shared" si="64"/>
        <v>5.416511019798266E-3</v>
      </c>
    </row>
    <row r="781" spans="1:7" x14ac:dyDescent="0.3">
      <c r="A781" s="3">
        <v>42772</v>
      </c>
      <c r="B781" s="4">
        <v>53.01</v>
      </c>
      <c r="C781">
        <f t="shared" si="60"/>
        <v>-0.82000000000000028</v>
      </c>
      <c r="D781" s="13">
        <f t="shared" si="61"/>
        <v>-1.5233141370982729E-2</v>
      </c>
      <c r="E781" t="str">
        <f t="shared" si="62"/>
        <v/>
      </c>
      <c r="F781" t="str">
        <f t="shared" si="63"/>
        <v/>
      </c>
      <c r="G781" s="4">
        <f t="shared" si="64"/>
        <v>-1.5233141370982729E-2</v>
      </c>
    </row>
    <row r="782" spans="1:7" x14ac:dyDescent="0.3">
      <c r="A782" s="3">
        <v>42773</v>
      </c>
      <c r="B782" s="4">
        <v>52.17</v>
      </c>
      <c r="C782">
        <f t="shared" si="60"/>
        <v>-0.83999999999999631</v>
      </c>
      <c r="D782" s="13">
        <f t="shared" si="61"/>
        <v>-1.5846066779852789E-2</v>
      </c>
      <c r="E782" t="str">
        <f t="shared" si="62"/>
        <v/>
      </c>
      <c r="F782" t="str">
        <f t="shared" si="63"/>
        <v/>
      </c>
      <c r="G782" s="4">
        <f t="shared" si="64"/>
        <v>-1.5846066779852789E-2</v>
      </c>
    </row>
    <row r="783" spans="1:7" x14ac:dyDescent="0.3">
      <c r="A783" s="3">
        <v>42774</v>
      </c>
      <c r="B783" s="4">
        <v>52.34</v>
      </c>
      <c r="C783">
        <f t="shared" si="60"/>
        <v>0.17000000000000171</v>
      </c>
      <c r="D783" s="13">
        <f t="shared" si="61"/>
        <v>3.2585777266628656E-3</v>
      </c>
      <c r="E783" t="str">
        <f t="shared" si="62"/>
        <v/>
      </c>
      <c r="F783" t="str">
        <f t="shared" si="63"/>
        <v/>
      </c>
      <c r="G783" s="4">
        <f t="shared" si="64"/>
        <v>3.2585777266628656E-3</v>
      </c>
    </row>
    <row r="784" spans="1:7" x14ac:dyDescent="0.3">
      <c r="A784" s="3">
        <v>42775</v>
      </c>
      <c r="B784" s="4">
        <v>53</v>
      </c>
      <c r="C784">
        <f t="shared" si="60"/>
        <v>0.65999999999999659</v>
      </c>
      <c r="D784" s="13">
        <f t="shared" si="61"/>
        <v>1.2609858616736655E-2</v>
      </c>
      <c r="E784" t="str">
        <f t="shared" si="62"/>
        <v/>
      </c>
      <c r="F784" t="str">
        <f t="shared" si="63"/>
        <v/>
      </c>
      <c r="G784" s="4">
        <f t="shared" si="64"/>
        <v>1.2609858616736655E-2</v>
      </c>
    </row>
    <row r="785" spans="1:7" x14ac:dyDescent="0.3">
      <c r="A785" s="3">
        <v>42776</v>
      </c>
      <c r="B785" s="4">
        <v>53.86</v>
      </c>
      <c r="C785">
        <f t="shared" si="60"/>
        <v>0.85999999999999943</v>
      </c>
      <c r="D785" s="13">
        <f t="shared" si="61"/>
        <v>1.6226415094339613E-2</v>
      </c>
      <c r="E785" t="str">
        <f t="shared" si="62"/>
        <v/>
      </c>
      <c r="F785" t="str">
        <f t="shared" si="63"/>
        <v/>
      </c>
      <c r="G785" s="4">
        <f t="shared" si="64"/>
        <v>1.6226415094339613E-2</v>
      </c>
    </row>
    <row r="786" spans="1:7" x14ac:dyDescent="0.3">
      <c r="A786" s="3">
        <v>42779</v>
      </c>
      <c r="B786" s="4">
        <v>52.93</v>
      </c>
      <c r="C786">
        <f t="shared" si="60"/>
        <v>-0.92999999999999972</v>
      </c>
      <c r="D786" s="13">
        <f t="shared" si="61"/>
        <v>-1.7266988488674334E-2</v>
      </c>
      <c r="E786" t="str">
        <f t="shared" si="62"/>
        <v/>
      </c>
      <c r="F786" t="str">
        <f t="shared" si="63"/>
        <v/>
      </c>
      <c r="G786" s="4">
        <f t="shared" si="64"/>
        <v>-1.7266988488674334E-2</v>
      </c>
    </row>
    <row r="787" spans="1:7" x14ac:dyDescent="0.3">
      <c r="A787" s="3">
        <v>42780</v>
      </c>
      <c r="B787" s="4">
        <v>53.2</v>
      </c>
      <c r="C787">
        <f t="shared" si="60"/>
        <v>0.27000000000000313</v>
      </c>
      <c r="D787" s="13">
        <f t="shared" si="61"/>
        <v>5.1010768940110167E-3</v>
      </c>
      <c r="E787" t="str">
        <f t="shared" si="62"/>
        <v/>
      </c>
      <c r="F787" t="str">
        <f t="shared" si="63"/>
        <v/>
      </c>
      <c r="G787" s="4">
        <f t="shared" si="64"/>
        <v>5.1010768940110167E-3</v>
      </c>
    </row>
    <row r="788" spans="1:7" x14ac:dyDescent="0.3">
      <c r="A788" s="3">
        <v>42781</v>
      </c>
      <c r="B788" s="4">
        <v>53.11</v>
      </c>
      <c r="C788">
        <f t="shared" si="60"/>
        <v>-9.0000000000003411E-2</v>
      </c>
      <c r="D788" s="13">
        <f t="shared" si="61"/>
        <v>-1.6917293233083346E-3</v>
      </c>
      <c r="E788" t="str">
        <f t="shared" si="62"/>
        <v/>
      </c>
      <c r="F788" t="str">
        <f t="shared" si="63"/>
        <v/>
      </c>
      <c r="G788" s="4">
        <f t="shared" si="64"/>
        <v>-1.6917293233083346E-3</v>
      </c>
    </row>
    <row r="789" spans="1:7" x14ac:dyDescent="0.3">
      <c r="A789" s="3">
        <v>42782</v>
      </c>
      <c r="B789" s="4">
        <v>53.36</v>
      </c>
      <c r="C789">
        <f t="shared" si="60"/>
        <v>0.25</v>
      </c>
      <c r="D789" s="13">
        <f t="shared" si="61"/>
        <v>4.7072114479382414E-3</v>
      </c>
      <c r="E789" t="str">
        <f t="shared" si="62"/>
        <v/>
      </c>
      <c r="F789" t="str">
        <f t="shared" si="63"/>
        <v/>
      </c>
      <c r="G789" s="4">
        <f t="shared" si="64"/>
        <v>4.7072114479382414E-3</v>
      </c>
    </row>
    <row r="790" spans="1:7" x14ac:dyDescent="0.3">
      <c r="A790" s="3">
        <v>42783</v>
      </c>
      <c r="B790" s="4">
        <v>53.4</v>
      </c>
      <c r="C790">
        <f t="shared" si="60"/>
        <v>3.9999999999999147E-2</v>
      </c>
      <c r="D790" s="13">
        <f t="shared" si="61"/>
        <v>7.4962518740628089E-4</v>
      </c>
      <c r="E790" t="str">
        <f t="shared" si="62"/>
        <v/>
      </c>
      <c r="F790" t="str">
        <f t="shared" si="63"/>
        <v/>
      </c>
      <c r="G790" s="4">
        <f t="shared" si="64"/>
        <v>7.4962518740628089E-4</v>
      </c>
    </row>
    <row r="791" spans="1:7" x14ac:dyDescent="0.3">
      <c r="A791" s="3">
        <v>42787</v>
      </c>
      <c r="B791" s="4">
        <v>54.06</v>
      </c>
      <c r="C791">
        <f t="shared" si="60"/>
        <v>0.66000000000000369</v>
      </c>
      <c r="D791" s="13">
        <f t="shared" si="61"/>
        <v>1.2359550561797822E-2</v>
      </c>
      <c r="E791" t="str">
        <f t="shared" si="62"/>
        <v/>
      </c>
      <c r="F791" t="str">
        <f t="shared" si="63"/>
        <v/>
      </c>
      <c r="G791" s="4">
        <f t="shared" si="64"/>
        <v>1.2359550561797822E-2</v>
      </c>
    </row>
    <row r="792" spans="1:7" x14ac:dyDescent="0.3">
      <c r="A792" s="3">
        <v>42788</v>
      </c>
      <c r="B792" s="4">
        <v>53.59</v>
      </c>
      <c r="C792">
        <f t="shared" si="60"/>
        <v>-0.46999999999999886</v>
      </c>
      <c r="D792" s="13">
        <f t="shared" si="61"/>
        <v>-8.6940436551979066E-3</v>
      </c>
      <c r="E792" t="str">
        <f t="shared" si="62"/>
        <v/>
      </c>
      <c r="F792" t="str">
        <f t="shared" si="63"/>
        <v/>
      </c>
      <c r="G792" s="4">
        <f t="shared" si="64"/>
        <v>-8.6940436551979066E-3</v>
      </c>
    </row>
    <row r="793" spans="1:7" x14ac:dyDescent="0.3">
      <c r="A793" s="3">
        <v>42789</v>
      </c>
      <c r="B793" s="4">
        <v>54.45</v>
      </c>
      <c r="C793">
        <f t="shared" si="60"/>
        <v>0.85999999999999943</v>
      </c>
      <c r="D793" s="13">
        <f t="shared" si="61"/>
        <v>1.6047770106363116E-2</v>
      </c>
      <c r="E793" t="str">
        <f t="shared" si="62"/>
        <v/>
      </c>
      <c r="F793" t="str">
        <f t="shared" si="63"/>
        <v/>
      </c>
      <c r="G793" s="4">
        <f t="shared" si="64"/>
        <v>1.6047770106363116E-2</v>
      </c>
    </row>
    <row r="794" spans="1:7" x14ac:dyDescent="0.3">
      <c r="A794" s="3">
        <v>42790</v>
      </c>
      <c r="B794" s="4">
        <v>53.99</v>
      </c>
      <c r="C794">
        <f t="shared" si="60"/>
        <v>-0.46000000000000085</v>
      </c>
      <c r="D794" s="13">
        <f t="shared" si="61"/>
        <v>-8.448117539026646E-3</v>
      </c>
      <c r="E794" t="str">
        <f t="shared" si="62"/>
        <v/>
      </c>
      <c r="F794" t="str">
        <f t="shared" si="63"/>
        <v/>
      </c>
      <c r="G794" s="4">
        <f t="shared" si="64"/>
        <v>-8.448117539026646E-3</v>
      </c>
    </row>
    <row r="795" spans="1:7" x14ac:dyDescent="0.3">
      <c r="A795" s="3">
        <v>42793</v>
      </c>
      <c r="B795" s="4">
        <v>54.05</v>
      </c>
      <c r="C795">
        <f t="shared" si="60"/>
        <v>5.9999999999995168E-2</v>
      </c>
      <c r="D795" s="13">
        <f t="shared" si="61"/>
        <v>1.1113169105388993E-3</v>
      </c>
      <c r="E795" t="str">
        <f t="shared" si="62"/>
        <v/>
      </c>
      <c r="F795" t="str">
        <f t="shared" si="63"/>
        <v/>
      </c>
      <c r="G795" s="4">
        <f t="shared" si="64"/>
        <v>1.1113169105388993E-3</v>
      </c>
    </row>
    <row r="796" spans="1:7" x14ac:dyDescent="0.3">
      <c r="A796" s="3">
        <v>42794</v>
      </c>
      <c r="B796" s="4">
        <v>54.01</v>
      </c>
      <c r="C796">
        <f t="shared" si="60"/>
        <v>-3.9999999999999147E-2</v>
      </c>
      <c r="D796" s="13">
        <f t="shared" si="61"/>
        <v>-7.4005550416279646E-4</v>
      </c>
      <c r="E796" t="str">
        <f t="shared" si="62"/>
        <v/>
      </c>
      <c r="F796" t="str">
        <f t="shared" si="63"/>
        <v/>
      </c>
      <c r="G796" s="4">
        <f t="shared" si="64"/>
        <v>-7.4005550416279646E-4</v>
      </c>
    </row>
    <row r="797" spans="1:7" x14ac:dyDescent="0.3">
      <c r="A797" s="3">
        <v>42795</v>
      </c>
      <c r="B797" s="4">
        <v>53.83</v>
      </c>
      <c r="C797">
        <f t="shared" si="60"/>
        <v>-0.17999999999999972</v>
      </c>
      <c r="D797" s="13">
        <f t="shared" si="61"/>
        <v>-3.3327161636733885E-3</v>
      </c>
      <c r="E797" t="str">
        <f t="shared" si="62"/>
        <v/>
      </c>
      <c r="F797" t="str">
        <f t="shared" si="63"/>
        <v/>
      </c>
      <c r="G797" s="4">
        <f t="shared" si="64"/>
        <v>-3.3327161636733885E-3</v>
      </c>
    </row>
    <row r="798" spans="1:7" x14ac:dyDescent="0.3">
      <c r="A798" s="3">
        <v>42796</v>
      </c>
      <c r="B798" s="4">
        <v>52.61</v>
      </c>
      <c r="C798">
        <f t="shared" si="60"/>
        <v>-1.2199999999999989</v>
      </c>
      <c r="D798" s="13">
        <f t="shared" si="61"/>
        <v>-2.2663942039754765E-2</v>
      </c>
      <c r="E798" t="str">
        <f t="shared" si="62"/>
        <v/>
      </c>
      <c r="F798" t="str">
        <f t="shared" si="63"/>
        <v/>
      </c>
      <c r="G798" s="4">
        <f t="shared" si="64"/>
        <v>-2.2663942039754765E-2</v>
      </c>
    </row>
    <row r="799" spans="1:7" x14ac:dyDescent="0.3">
      <c r="A799" s="3">
        <v>42797</v>
      </c>
      <c r="B799" s="4">
        <v>53.33</v>
      </c>
      <c r="C799">
        <f t="shared" si="60"/>
        <v>0.71999999999999886</v>
      </c>
      <c r="D799" s="13">
        <f t="shared" si="61"/>
        <v>1.3685611100551205E-2</v>
      </c>
      <c r="E799" t="str">
        <f t="shared" si="62"/>
        <v/>
      </c>
      <c r="F799" t="str">
        <f t="shared" si="63"/>
        <v/>
      </c>
      <c r="G799" s="4">
        <f t="shared" si="64"/>
        <v>1.3685611100551205E-2</v>
      </c>
    </row>
    <row r="800" spans="1:7" x14ac:dyDescent="0.3">
      <c r="A800" s="3">
        <v>42800</v>
      </c>
      <c r="B800" s="4">
        <v>53.2</v>
      </c>
      <c r="C800">
        <f t="shared" si="60"/>
        <v>-0.12999999999999545</v>
      </c>
      <c r="D800" s="13">
        <f t="shared" si="61"/>
        <v>-2.4376523532719943E-3</v>
      </c>
      <c r="E800" t="str">
        <f t="shared" si="62"/>
        <v/>
      </c>
      <c r="F800" t="str">
        <f t="shared" si="63"/>
        <v/>
      </c>
      <c r="G800" s="4">
        <f t="shared" si="64"/>
        <v>-2.4376523532719943E-3</v>
      </c>
    </row>
    <row r="801" spans="1:7" x14ac:dyDescent="0.3">
      <c r="A801" s="3">
        <v>42801</v>
      </c>
      <c r="B801" s="4">
        <v>53.14</v>
      </c>
      <c r="C801">
        <f t="shared" si="60"/>
        <v>-6.0000000000002274E-2</v>
      </c>
      <c r="D801" s="13">
        <f t="shared" si="61"/>
        <v>-1.1278195488722232E-3</v>
      </c>
      <c r="E801" t="str">
        <f t="shared" si="62"/>
        <v/>
      </c>
      <c r="F801" t="str">
        <f t="shared" si="63"/>
        <v/>
      </c>
      <c r="G801" s="4">
        <f t="shared" si="64"/>
        <v>-1.1278195488722232E-3</v>
      </c>
    </row>
    <row r="802" spans="1:7" x14ac:dyDescent="0.3">
      <c r="A802" s="3">
        <v>42802</v>
      </c>
      <c r="B802" s="4">
        <v>50.28</v>
      </c>
      <c r="C802">
        <f t="shared" si="60"/>
        <v>-2.8599999999999994</v>
      </c>
      <c r="D802" s="13">
        <f t="shared" si="61"/>
        <v>-5.3820097854723359E-2</v>
      </c>
      <c r="E802" t="str">
        <f t="shared" si="62"/>
        <v/>
      </c>
      <c r="F802" t="str">
        <f t="shared" si="63"/>
        <v/>
      </c>
      <c r="G802" s="4">
        <f t="shared" si="64"/>
        <v>-5.3820097854723359E-2</v>
      </c>
    </row>
    <row r="803" spans="1:7" x14ac:dyDescent="0.3">
      <c r="A803" s="3">
        <v>42803</v>
      </c>
      <c r="B803" s="4">
        <v>49.28</v>
      </c>
      <c r="C803">
        <f t="shared" si="60"/>
        <v>-1</v>
      </c>
      <c r="D803" s="13">
        <f t="shared" si="61"/>
        <v>-1.9888623707239459E-2</v>
      </c>
      <c r="E803" t="str">
        <f t="shared" si="62"/>
        <v/>
      </c>
      <c r="F803" t="str">
        <f t="shared" si="63"/>
        <v/>
      </c>
      <c r="G803" s="4">
        <f t="shared" si="64"/>
        <v>-1.9888623707239459E-2</v>
      </c>
    </row>
    <row r="804" spans="1:7" x14ac:dyDescent="0.3">
      <c r="A804" s="3">
        <v>42804</v>
      </c>
      <c r="B804" s="4">
        <v>48.49</v>
      </c>
      <c r="C804">
        <f t="shared" si="60"/>
        <v>-0.78999999999999915</v>
      </c>
      <c r="D804" s="13">
        <f t="shared" si="61"/>
        <v>-1.6030844155844139E-2</v>
      </c>
      <c r="E804" t="str">
        <f t="shared" si="62"/>
        <v/>
      </c>
      <c r="F804">
        <f t="shared" si="63"/>
        <v>-1.6030844155844139E-2</v>
      </c>
      <c r="G804" s="4" t="str">
        <f t="shared" si="64"/>
        <v/>
      </c>
    </row>
    <row r="805" spans="1:7" x14ac:dyDescent="0.3">
      <c r="A805" s="3">
        <v>42807</v>
      </c>
      <c r="B805" s="4">
        <v>48.4</v>
      </c>
      <c r="C805">
        <f t="shared" si="60"/>
        <v>-9.0000000000003411E-2</v>
      </c>
      <c r="D805" s="13">
        <f t="shared" si="61"/>
        <v>-1.8560527943906663E-3</v>
      </c>
      <c r="E805" t="str">
        <f t="shared" si="62"/>
        <v/>
      </c>
      <c r="F805">
        <f t="shared" si="63"/>
        <v>-1.8560527943906663E-3</v>
      </c>
      <c r="G805" s="4" t="str">
        <f t="shared" si="64"/>
        <v/>
      </c>
    </row>
    <row r="806" spans="1:7" x14ac:dyDescent="0.3">
      <c r="A806" s="3">
        <v>42808</v>
      </c>
      <c r="B806" s="4">
        <v>47.72</v>
      </c>
      <c r="C806">
        <f t="shared" si="60"/>
        <v>-0.67999999999999972</v>
      </c>
      <c r="D806" s="13">
        <f t="shared" si="61"/>
        <v>-1.4049586776859498E-2</v>
      </c>
      <c r="E806" t="str">
        <f t="shared" si="62"/>
        <v/>
      </c>
      <c r="F806">
        <f t="shared" si="63"/>
        <v>-1.4049586776859498E-2</v>
      </c>
      <c r="G806" s="4" t="str">
        <f t="shared" si="64"/>
        <v/>
      </c>
    </row>
    <row r="807" spans="1:7" x14ac:dyDescent="0.3">
      <c r="A807" s="3">
        <v>42809</v>
      </c>
      <c r="B807" s="4">
        <v>48.86</v>
      </c>
      <c r="C807">
        <f t="shared" si="60"/>
        <v>1.1400000000000006</v>
      </c>
      <c r="D807" s="13">
        <f t="shared" si="61"/>
        <v>2.3889354568315185E-2</v>
      </c>
      <c r="E807" t="str">
        <f t="shared" si="62"/>
        <v/>
      </c>
      <c r="F807">
        <f t="shared" si="63"/>
        <v>2.3889354568315185E-2</v>
      </c>
      <c r="G807" s="4" t="str">
        <f t="shared" si="64"/>
        <v/>
      </c>
    </row>
    <row r="808" spans="1:7" x14ac:dyDescent="0.3">
      <c r="A808" s="3">
        <v>42810</v>
      </c>
      <c r="B808" s="4">
        <v>48.75</v>
      </c>
      <c r="C808">
        <f t="shared" si="60"/>
        <v>-0.10999999999999943</v>
      </c>
      <c r="D808" s="13">
        <f t="shared" si="61"/>
        <v>-2.2513303315595465E-3</v>
      </c>
      <c r="E808" t="str">
        <f t="shared" si="62"/>
        <v/>
      </c>
      <c r="F808">
        <f t="shared" si="63"/>
        <v>-2.2513303315595465E-3</v>
      </c>
      <c r="G808" s="4" t="str">
        <f t="shared" si="64"/>
        <v/>
      </c>
    </row>
    <row r="809" spans="1:7" x14ac:dyDescent="0.3">
      <c r="A809" s="3">
        <v>42811</v>
      </c>
      <c r="B809" s="4">
        <v>48.78</v>
      </c>
      <c r="C809">
        <f t="shared" si="60"/>
        <v>3.0000000000001137E-2</v>
      </c>
      <c r="D809" s="13">
        <f t="shared" si="61"/>
        <v>6.1538461538463872E-4</v>
      </c>
      <c r="E809" t="str">
        <f t="shared" si="62"/>
        <v/>
      </c>
      <c r="F809">
        <f t="shared" si="63"/>
        <v>6.1538461538463872E-4</v>
      </c>
      <c r="G809" s="4" t="str">
        <f t="shared" si="64"/>
        <v/>
      </c>
    </row>
    <row r="810" spans="1:7" x14ac:dyDescent="0.3">
      <c r="A810" s="3">
        <v>42814</v>
      </c>
      <c r="B810" s="4">
        <v>48.22</v>
      </c>
      <c r="C810">
        <f t="shared" si="60"/>
        <v>-0.56000000000000227</v>
      </c>
      <c r="D810" s="13">
        <f t="shared" si="61"/>
        <v>-1.1480114801148057E-2</v>
      </c>
      <c r="E810" t="str">
        <f t="shared" si="62"/>
        <v/>
      </c>
      <c r="F810">
        <f t="shared" si="63"/>
        <v>-1.1480114801148057E-2</v>
      </c>
      <c r="G810" s="4" t="str">
        <f t="shared" si="64"/>
        <v/>
      </c>
    </row>
    <row r="811" spans="1:7" x14ac:dyDescent="0.3">
      <c r="A811" s="3">
        <v>42815</v>
      </c>
      <c r="B811" s="4">
        <v>47.34</v>
      </c>
      <c r="C811">
        <f t="shared" si="60"/>
        <v>-0.87999999999999545</v>
      </c>
      <c r="D811" s="13">
        <f t="shared" si="61"/>
        <v>-1.8249688925756853E-2</v>
      </c>
      <c r="E811" t="str">
        <f t="shared" si="62"/>
        <v/>
      </c>
      <c r="F811">
        <f t="shared" si="63"/>
        <v>-1.8249688925756853E-2</v>
      </c>
      <c r="G811" s="4" t="str">
        <f t="shared" si="64"/>
        <v/>
      </c>
    </row>
    <row r="812" spans="1:7" x14ac:dyDescent="0.3">
      <c r="A812" s="3">
        <v>42816</v>
      </c>
      <c r="B812" s="4">
        <v>48.04</v>
      </c>
      <c r="C812">
        <f t="shared" si="60"/>
        <v>0.69999999999999574</v>
      </c>
      <c r="D812" s="13">
        <f t="shared" si="61"/>
        <v>1.478664976763827E-2</v>
      </c>
      <c r="E812" t="str">
        <f t="shared" si="62"/>
        <v/>
      </c>
      <c r="F812">
        <f t="shared" si="63"/>
        <v>1.478664976763827E-2</v>
      </c>
      <c r="G812" s="4" t="str">
        <f t="shared" si="64"/>
        <v/>
      </c>
    </row>
    <row r="813" spans="1:7" x14ac:dyDescent="0.3">
      <c r="A813" s="3">
        <v>42817</v>
      </c>
      <c r="B813" s="4">
        <v>47.7</v>
      </c>
      <c r="C813">
        <f t="shared" si="60"/>
        <v>-0.33999999999999631</v>
      </c>
      <c r="D813" s="13">
        <f t="shared" si="61"/>
        <v>-7.0774354704412224E-3</v>
      </c>
      <c r="E813" t="str">
        <f t="shared" si="62"/>
        <v/>
      </c>
      <c r="F813">
        <f t="shared" si="63"/>
        <v>-7.0774354704412224E-3</v>
      </c>
      <c r="G813" s="4" t="str">
        <f t="shared" si="64"/>
        <v/>
      </c>
    </row>
    <row r="814" spans="1:7" x14ac:dyDescent="0.3">
      <c r="A814" s="3">
        <v>42818</v>
      </c>
      <c r="B814" s="4">
        <v>47.97</v>
      </c>
      <c r="C814">
        <f t="shared" si="60"/>
        <v>0.26999999999999602</v>
      </c>
      <c r="D814" s="13">
        <f t="shared" si="61"/>
        <v>5.6603773584904824E-3</v>
      </c>
      <c r="E814" t="str">
        <f t="shared" si="62"/>
        <v/>
      </c>
      <c r="F814">
        <f t="shared" si="63"/>
        <v>5.6603773584904824E-3</v>
      </c>
      <c r="G814" s="4" t="str">
        <f t="shared" si="64"/>
        <v/>
      </c>
    </row>
    <row r="815" spans="1:7" x14ac:dyDescent="0.3">
      <c r="A815" s="3">
        <v>42821</v>
      </c>
      <c r="B815" s="4">
        <v>47.73</v>
      </c>
      <c r="C815">
        <f t="shared" si="60"/>
        <v>-0.24000000000000199</v>
      </c>
      <c r="D815" s="13">
        <f t="shared" si="61"/>
        <v>-5.0031269543465082E-3</v>
      </c>
      <c r="E815" t="str">
        <f t="shared" si="62"/>
        <v/>
      </c>
      <c r="F815">
        <f t="shared" si="63"/>
        <v>-5.0031269543465082E-3</v>
      </c>
      <c r="G815" s="4" t="str">
        <f t="shared" si="64"/>
        <v/>
      </c>
    </row>
    <row r="816" spans="1:7" x14ac:dyDescent="0.3">
      <c r="A816" s="3">
        <v>42822</v>
      </c>
      <c r="B816" s="4">
        <v>48.37</v>
      </c>
      <c r="C816">
        <f t="shared" si="60"/>
        <v>0.64000000000000057</v>
      </c>
      <c r="D816" s="13">
        <f t="shared" si="61"/>
        <v>1.3408757594804119E-2</v>
      </c>
      <c r="E816" t="str">
        <f t="shared" si="62"/>
        <v/>
      </c>
      <c r="F816">
        <f t="shared" si="63"/>
        <v>1.3408757594804119E-2</v>
      </c>
      <c r="G816" s="4" t="str">
        <f t="shared" si="64"/>
        <v/>
      </c>
    </row>
    <row r="817" spans="1:7" x14ac:dyDescent="0.3">
      <c r="A817" s="3">
        <v>42823</v>
      </c>
      <c r="B817" s="4">
        <v>49.51</v>
      </c>
      <c r="C817">
        <f t="shared" si="60"/>
        <v>1.1400000000000006</v>
      </c>
      <c r="D817" s="13">
        <f t="shared" si="61"/>
        <v>2.3568327475708098E-2</v>
      </c>
      <c r="E817" t="str">
        <f t="shared" si="62"/>
        <v/>
      </c>
      <c r="F817">
        <f t="shared" si="63"/>
        <v>2.3568327475708098E-2</v>
      </c>
      <c r="G817" s="4" t="str">
        <f t="shared" si="64"/>
        <v/>
      </c>
    </row>
    <row r="818" spans="1:7" x14ac:dyDescent="0.3">
      <c r="A818" s="3">
        <v>42824</v>
      </c>
      <c r="B818" s="4">
        <v>50.35</v>
      </c>
      <c r="C818">
        <f t="shared" si="60"/>
        <v>0.84000000000000341</v>
      </c>
      <c r="D818" s="13">
        <f t="shared" si="61"/>
        <v>1.6966269440517136E-2</v>
      </c>
      <c r="E818" t="str">
        <f t="shared" si="62"/>
        <v/>
      </c>
      <c r="F818">
        <f t="shared" si="63"/>
        <v>1.6966269440517136E-2</v>
      </c>
      <c r="G818" s="4" t="str">
        <f t="shared" si="64"/>
        <v/>
      </c>
    </row>
    <row r="819" spans="1:7" x14ac:dyDescent="0.3">
      <c r="A819" s="3">
        <v>42825</v>
      </c>
      <c r="B819" s="4">
        <v>50.6</v>
      </c>
      <c r="C819">
        <f t="shared" si="60"/>
        <v>0.25</v>
      </c>
      <c r="D819" s="13">
        <f t="shared" si="61"/>
        <v>4.9652432969215492E-3</v>
      </c>
      <c r="E819" t="str">
        <f t="shared" si="62"/>
        <v/>
      </c>
      <c r="F819" t="str">
        <f t="shared" si="63"/>
        <v/>
      </c>
      <c r="G819" s="4">
        <f t="shared" si="64"/>
        <v>4.9652432969215492E-3</v>
      </c>
    </row>
    <row r="820" spans="1:7" x14ac:dyDescent="0.3">
      <c r="A820" s="3">
        <v>42828</v>
      </c>
      <c r="B820" s="4">
        <v>50.24</v>
      </c>
      <c r="C820">
        <f t="shared" si="60"/>
        <v>-0.35999999999999943</v>
      </c>
      <c r="D820" s="13">
        <f t="shared" si="61"/>
        <v>-7.1146245059288422E-3</v>
      </c>
      <c r="E820" t="str">
        <f t="shared" si="62"/>
        <v/>
      </c>
      <c r="F820" t="str">
        <f t="shared" si="63"/>
        <v/>
      </c>
      <c r="G820" s="4">
        <f t="shared" si="64"/>
        <v>-7.1146245059288422E-3</v>
      </c>
    </row>
    <row r="821" spans="1:7" x14ac:dyDescent="0.3">
      <c r="A821" s="3">
        <v>42829</v>
      </c>
      <c r="B821" s="4">
        <v>51.03</v>
      </c>
      <c r="C821">
        <f t="shared" si="60"/>
        <v>0.78999999999999915</v>
      </c>
      <c r="D821" s="13">
        <f t="shared" si="61"/>
        <v>1.5724522292993613E-2</v>
      </c>
      <c r="E821" t="str">
        <f t="shared" si="62"/>
        <v/>
      </c>
      <c r="F821" t="str">
        <f t="shared" si="63"/>
        <v/>
      </c>
      <c r="G821" s="4">
        <f t="shared" si="64"/>
        <v>1.5724522292993613E-2</v>
      </c>
    </row>
    <row r="822" spans="1:7" x14ac:dyDescent="0.3">
      <c r="A822" s="3">
        <v>42830</v>
      </c>
      <c r="B822" s="4">
        <v>51.15</v>
      </c>
      <c r="C822">
        <f t="shared" si="60"/>
        <v>0.11999999999999744</v>
      </c>
      <c r="D822" s="13">
        <f t="shared" si="61"/>
        <v>2.3515579071134124E-3</v>
      </c>
      <c r="E822" t="str">
        <f t="shared" si="62"/>
        <v/>
      </c>
      <c r="F822" t="str">
        <f t="shared" si="63"/>
        <v/>
      </c>
      <c r="G822" s="4">
        <f t="shared" si="64"/>
        <v>2.3515579071134124E-3</v>
      </c>
    </row>
    <row r="823" spans="1:7" x14ac:dyDescent="0.3">
      <c r="A823" s="3">
        <v>42831</v>
      </c>
      <c r="B823" s="4">
        <v>51.7</v>
      </c>
      <c r="C823">
        <f t="shared" si="60"/>
        <v>0.55000000000000426</v>
      </c>
      <c r="D823" s="13">
        <f t="shared" si="61"/>
        <v>1.0752688172043095E-2</v>
      </c>
      <c r="E823" t="str">
        <f t="shared" si="62"/>
        <v/>
      </c>
      <c r="F823" t="str">
        <f t="shared" si="63"/>
        <v/>
      </c>
      <c r="G823" s="4">
        <f t="shared" si="64"/>
        <v>1.0752688172043095E-2</v>
      </c>
    </row>
    <row r="824" spans="1:7" x14ac:dyDescent="0.3">
      <c r="A824" s="3">
        <v>42832</v>
      </c>
      <c r="B824" s="4">
        <v>52.24</v>
      </c>
      <c r="C824">
        <f t="shared" si="60"/>
        <v>0.53999999999999915</v>
      </c>
      <c r="D824" s="13">
        <f t="shared" si="61"/>
        <v>1.0444874274661491E-2</v>
      </c>
      <c r="E824" t="str">
        <f t="shared" si="62"/>
        <v/>
      </c>
      <c r="F824" t="str">
        <f t="shared" si="63"/>
        <v/>
      </c>
      <c r="G824" s="4">
        <f t="shared" si="64"/>
        <v>1.0444874274661491E-2</v>
      </c>
    </row>
    <row r="825" spans="1:7" x14ac:dyDescent="0.3">
      <c r="A825" s="3">
        <v>42835</v>
      </c>
      <c r="B825" s="4">
        <v>53.08</v>
      </c>
      <c r="C825">
        <f t="shared" si="60"/>
        <v>0.83999999999999631</v>
      </c>
      <c r="D825" s="13">
        <f t="shared" si="61"/>
        <v>1.6079632465543572E-2</v>
      </c>
      <c r="E825" t="str">
        <f t="shared" si="62"/>
        <v/>
      </c>
      <c r="F825" t="str">
        <f t="shared" si="63"/>
        <v/>
      </c>
      <c r="G825" s="4">
        <f t="shared" si="64"/>
        <v>1.6079632465543572E-2</v>
      </c>
    </row>
    <row r="826" spans="1:7" x14ac:dyDescent="0.3">
      <c r="A826" s="3">
        <v>42836</v>
      </c>
      <c r="B826" s="4">
        <v>53.4</v>
      </c>
      <c r="C826">
        <f t="shared" si="60"/>
        <v>0.32000000000000028</v>
      </c>
      <c r="D826" s="13">
        <f t="shared" si="61"/>
        <v>6.0286360211002313E-3</v>
      </c>
      <c r="E826" t="str">
        <f t="shared" si="62"/>
        <v/>
      </c>
      <c r="F826" t="str">
        <f t="shared" si="63"/>
        <v/>
      </c>
      <c r="G826" s="4">
        <f t="shared" si="64"/>
        <v>6.0286360211002313E-3</v>
      </c>
    </row>
    <row r="827" spans="1:7" x14ac:dyDescent="0.3">
      <c r="A827" s="3">
        <v>42837</v>
      </c>
      <c r="B827" s="4">
        <v>53.11</v>
      </c>
      <c r="C827">
        <f t="shared" si="60"/>
        <v>-0.28999999999999915</v>
      </c>
      <c r="D827" s="13">
        <f t="shared" si="61"/>
        <v>-5.4307116104868759E-3</v>
      </c>
      <c r="E827" t="str">
        <f t="shared" si="62"/>
        <v/>
      </c>
      <c r="F827" t="str">
        <f t="shared" si="63"/>
        <v/>
      </c>
      <c r="G827" s="4">
        <f t="shared" si="64"/>
        <v>-5.4307116104868759E-3</v>
      </c>
    </row>
    <row r="828" spans="1:7" x14ac:dyDescent="0.3">
      <c r="A828" s="3">
        <v>42838</v>
      </c>
      <c r="B828" s="4">
        <v>53.18</v>
      </c>
      <c r="C828">
        <f t="shared" si="60"/>
        <v>7.0000000000000284E-2</v>
      </c>
      <c r="D828" s="13">
        <f t="shared" si="61"/>
        <v>1.318019205422713E-3</v>
      </c>
      <c r="E828" t="str">
        <f t="shared" si="62"/>
        <v/>
      </c>
      <c r="F828" t="str">
        <f t="shared" si="63"/>
        <v/>
      </c>
      <c r="G828" s="4">
        <f t="shared" si="64"/>
        <v>1.318019205422713E-3</v>
      </c>
    </row>
    <row r="829" spans="1:7" x14ac:dyDescent="0.3">
      <c r="A829" s="3">
        <v>42842</v>
      </c>
      <c r="B829" s="4">
        <v>52.65</v>
      </c>
      <c r="C829">
        <f t="shared" si="60"/>
        <v>-0.53000000000000114</v>
      </c>
      <c r="D829" s="13">
        <f t="shared" si="61"/>
        <v>-9.9661526889808418E-3</v>
      </c>
      <c r="E829" t="str">
        <f t="shared" si="62"/>
        <v/>
      </c>
      <c r="F829" t="str">
        <f t="shared" si="63"/>
        <v/>
      </c>
      <c r="G829" s="4">
        <f t="shared" si="64"/>
        <v>-9.9661526889808418E-3</v>
      </c>
    </row>
    <row r="830" spans="1:7" x14ac:dyDescent="0.3">
      <c r="A830" s="3">
        <v>42843</v>
      </c>
      <c r="B830" s="4">
        <v>52.41</v>
      </c>
      <c r="C830">
        <f t="shared" si="60"/>
        <v>-0.24000000000000199</v>
      </c>
      <c r="D830" s="13">
        <f t="shared" si="61"/>
        <v>-4.5584045584045963E-3</v>
      </c>
      <c r="E830" t="str">
        <f t="shared" si="62"/>
        <v/>
      </c>
      <c r="F830" t="str">
        <f t="shared" si="63"/>
        <v/>
      </c>
      <c r="G830" s="4">
        <f t="shared" si="64"/>
        <v>-4.5584045584045963E-3</v>
      </c>
    </row>
    <row r="831" spans="1:7" x14ac:dyDescent="0.3">
      <c r="A831" s="3">
        <v>42844</v>
      </c>
      <c r="B831" s="4">
        <v>50.44</v>
      </c>
      <c r="C831">
        <f t="shared" si="60"/>
        <v>-1.9699999999999989</v>
      </c>
      <c r="D831" s="13">
        <f t="shared" si="61"/>
        <v>-3.7588246517840089E-2</v>
      </c>
      <c r="E831" t="str">
        <f t="shared" si="62"/>
        <v/>
      </c>
      <c r="F831" t="str">
        <f t="shared" si="63"/>
        <v/>
      </c>
      <c r="G831" s="4">
        <f t="shared" si="64"/>
        <v>-3.7588246517840089E-2</v>
      </c>
    </row>
    <row r="832" spans="1:7" x14ac:dyDescent="0.3">
      <c r="A832" s="3">
        <v>42845</v>
      </c>
      <c r="B832" s="4">
        <v>50.27</v>
      </c>
      <c r="C832">
        <f t="shared" si="60"/>
        <v>-0.1699999999999946</v>
      </c>
      <c r="D832" s="13">
        <f t="shared" si="61"/>
        <v>-3.3703409992068716E-3</v>
      </c>
      <c r="E832" t="str">
        <f t="shared" si="62"/>
        <v/>
      </c>
      <c r="F832" t="str">
        <f t="shared" si="63"/>
        <v/>
      </c>
      <c r="G832" s="4">
        <f t="shared" si="64"/>
        <v>-3.3703409992068716E-3</v>
      </c>
    </row>
    <row r="833" spans="1:7" x14ac:dyDescent="0.3">
      <c r="A833" s="3">
        <v>42846</v>
      </c>
      <c r="B833" s="4">
        <v>49.62</v>
      </c>
      <c r="C833">
        <f t="shared" si="60"/>
        <v>-0.65000000000000568</v>
      </c>
      <c r="D833" s="13">
        <f t="shared" si="61"/>
        <v>-1.2930177043962715E-2</v>
      </c>
      <c r="E833" t="str">
        <f t="shared" si="62"/>
        <v/>
      </c>
      <c r="F833" t="str">
        <f t="shared" si="63"/>
        <v/>
      </c>
      <c r="G833" s="4">
        <f t="shared" si="64"/>
        <v>-1.2930177043962715E-2</v>
      </c>
    </row>
    <row r="834" spans="1:7" x14ac:dyDescent="0.3">
      <c r="A834" s="3">
        <v>42849</v>
      </c>
      <c r="B834" s="4">
        <v>49.23</v>
      </c>
      <c r="C834">
        <f t="shared" si="60"/>
        <v>-0.39000000000000057</v>
      </c>
      <c r="D834" s="13">
        <f t="shared" si="61"/>
        <v>-7.8597339782345947E-3</v>
      </c>
      <c r="E834" t="str">
        <f t="shared" si="62"/>
        <v/>
      </c>
      <c r="F834">
        <f t="shared" si="63"/>
        <v>-7.8597339782345947E-3</v>
      </c>
      <c r="G834" s="4" t="str">
        <f t="shared" si="64"/>
        <v/>
      </c>
    </row>
    <row r="835" spans="1:7" x14ac:dyDescent="0.3">
      <c r="A835" s="3">
        <v>42850</v>
      </c>
      <c r="B835" s="4">
        <v>49.56</v>
      </c>
      <c r="C835">
        <f t="shared" si="60"/>
        <v>0.3300000000000054</v>
      </c>
      <c r="D835" s="13">
        <f t="shared" si="61"/>
        <v>6.7032297379647655E-3</v>
      </c>
      <c r="E835" t="str">
        <f t="shared" si="62"/>
        <v/>
      </c>
      <c r="F835">
        <f t="shared" si="63"/>
        <v>6.7032297379647655E-3</v>
      </c>
      <c r="G835" s="4" t="str">
        <f t="shared" si="64"/>
        <v/>
      </c>
    </row>
    <row r="836" spans="1:7" x14ac:dyDescent="0.3">
      <c r="A836" s="3">
        <v>42851</v>
      </c>
      <c r="B836" s="4">
        <v>49.62</v>
      </c>
      <c r="C836">
        <f t="shared" si="60"/>
        <v>5.9999999999995168E-2</v>
      </c>
      <c r="D836" s="13">
        <f t="shared" si="61"/>
        <v>1.2106537530265369E-3</v>
      </c>
      <c r="E836" t="str">
        <f t="shared" si="62"/>
        <v/>
      </c>
      <c r="F836">
        <f t="shared" si="63"/>
        <v>1.2106537530265369E-3</v>
      </c>
      <c r="G836" s="4" t="str">
        <f t="shared" si="64"/>
        <v/>
      </c>
    </row>
    <row r="837" spans="1:7" x14ac:dyDescent="0.3">
      <c r="A837" s="3">
        <v>42852</v>
      </c>
      <c r="B837" s="4">
        <v>48.97</v>
      </c>
      <c r="C837">
        <f t="shared" ref="C837:C900" si="65">B837-B836</f>
        <v>-0.64999999999999858</v>
      </c>
      <c r="D837" s="13">
        <f t="shared" ref="D837:D900" si="66">C837/B836</f>
        <v>-1.3099556630390943E-2</v>
      </c>
      <c r="E837" t="str">
        <f t="shared" ref="E837:E900" si="67">IF(B836&gt;$H$1,D837,"")</f>
        <v/>
      </c>
      <c r="F837">
        <f t="shared" ref="F837:F900" si="68">IF(B836&lt;$F$1,D837,"")</f>
        <v>-1.3099556630390943E-2</v>
      </c>
      <c r="G837" s="4" t="str">
        <f t="shared" ref="G837:G900" si="69">IF(AND(B836&gt;=$F$1,B836&lt;=$H$1),D837,"")</f>
        <v/>
      </c>
    </row>
    <row r="838" spans="1:7" x14ac:dyDescent="0.3">
      <c r="A838" s="3">
        <v>42853</v>
      </c>
      <c r="B838" s="4">
        <v>49.33</v>
      </c>
      <c r="C838">
        <f t="shared" si="65"/>
        <v>0.35999999999999943</v>
      </c>
      <c r="D838" s="13">
        <f t="shared" si="66"/>
        <v>7.3514396569328046E-3</v>
      </c>
      <c r="E838" t="str">
        <f t="shared" si="67"/>
        <v/>
      </c>
      <c r="F838">
        <f t="shared" si="68"/>
        <v>7.3514396569328046E-3</v>
      </c>
      <c r="G838" s="4" t="str">
        <f t="shared" si="69"/>
        <v/>
      </c>
    </row>
    <row r="839" spans="1:7" x14ac:dyDescent="0.3">
      <c r="A839" s="3">
        <v>42856</v>
      </c>
      <c r="B839" s="4">
        <v>48.84</v>
      </c>
      <c r="C839">
        <f t="shared" si="65"/>
        <v>-0.48999999999999488</v>
      </c>
      <c r="D839" s="13">
        <f t="shared" si="66"/>
        <v>-9.9331035880801718E-3</v>
      </c>
      <c r="E839" t="str">
        <f t="shared" si="67"/>
        <v/>
      </c>
      <c r="F839">
        <f t="shared" si="68"/>
        <v>-9.9331035880801718E-3</v>
      </c>
      <c r="G839" s="4" t="str">
        <f t="shared" si="69"/>
        <v/>
      </c>
    </row>
    <row r="840" spans="1:7" x14ac:dyDescent="0.3">
      <c r="A840" s="3">
        <v>42857</v>
      </c>
      <c r="B840" s="4">
        <v>47.66</v>
      </c>
      <c r="C840">
        <f t="shared" si="65"/>
        <v>-1.1800000000000068</v>
      </c>
      <c r="D840" s="13">
        <f t="shared" si="66"/>
        <v>-2.4160524160524298E-2</v>
      </c>
      <c r="E840" t="str">
        <f t="shared" si="67"/>
        <v/>
      </c>
      <c r="F840">
        <f t="shared" si="68"/>
        <v>-2.4160524160524298E-2</v>
      </c>
      <c r="G840" s="4" t="str">
        <f t="shared" si="69"/>
        <v/>
      </c>
    </row>
    <row r="841" spans="1:7" x14ac:dyDescent="0.3">
      <c r="A841" s="3">
        <v>42858</v>
      </c>
      <c r="B841" s="4">
        <v>47.82</v>
      </c>
      <c r="C841">
        <f t="shared" si="65"/>
        <v>0.16000000000000369</v>
      </c>
      <c r="D841" s="13">
        <f t="shared" si="66"/>
        <v>3.3571128829207658E-3</v>
      </c>
      <c r="E841" t="str">
        <f t="shared" si="67"/>
        <v/>
      </c>
      <c r="F841">
        <f t="shared" si="68"/>
        <v>3.3571128829207658E-3</v>
      </c>
      <c r="G841" s="4" t="str">
        <f t="shared" si="69"/>
        <v/>
      </c>
    </row>
    <row r="842" spans="1:7" x14ac:dyDescent="0.3">
      <c r="A842" s="3">
        <v>42859</v>
      </c>
      <c r="B842" s="4">
        <v>45.52</v>
      </c>
      <c r="C842">
        <f t="shared" si="65"/>
        <v>-2.2999999999999972</v>
      </c>
      <c r="D842" s="13">
        <f t="shared" si="66"/>
        <v>-4.809703053115845E-2</v>
      </c>
      <c r="E842" t="str">
        <f t="shared" si="67"/>
        <v/>
      </c>
      <c r="F842">
        <f t="shared" si="68"/>
        <v>-4.809703053115845E-2</v>
      </c>
      <c r="G842" s="4" t="str">
        <f t="shared" si="69"/>
        <v/>
      </c>
    </row>
    <row r="843" spans="1:7" x14ac:dyDescent="0.3">
      <c r="A843" s="3">
        <v>42860</v>
      </c>
      <c r="B843" s="4">
        <v>46.22</v>
      </c>
      <c r="C843">
        <f t="shared" si="65"/>
        <v>0.69999999999999574</v>
      </c>
      <c r="D843" s="13">
        <f t="shared" si="66"/>
        <v>1.5377855887521873E-2</v>
      </c>
      <c r="E843" t="str">
        <f t="shared" si="67"/>
        <v/>
      </c>
      <c r="F843">
        <f t="shared" si="68"/>
        <v>1.5377855887521873E-2</v>
      </c>
      <c r="G843" s="4" t="str">
        <f t="shared" si="69"/>
        <v/>
      </c>
    </row>
    <row r="844" spans="1:7" x14ac:dyDescent="0.3">
      <c r="A844" s="3">
        <v>42863</v>
      </c>
      <c r="B844" s="4">
        <v>46.43</v>
      </c>
      <c r="C844">
        <f t="shared" si="65"/>
        <v>0.21000000000000085</v>
      </c>
      <c r="D844" s="13">
        <f t="shared" si="66"/>
        <v>4.5434876676763488E-3</v>
      </c>
      <c r="E844" t="str">
        <f t="shared" si="67"/>
        <v/>
      </c>
      <c r="F844">
        <f t="shared" si="68"/>
        <v>4.5434876676763488E-3</v>
      </c>
      <c r="G844" s="4" t="str">
        <f t="shared" si="69"/>
        <v/>
      </c>
    </row>
    <row r="845" spans="1:7" x14ac:dyDescent="0.3">
      <c r="A845" s="3">
        <v>42864</v>
      </c>
      <c r="B845" s="4">
        <v>45.88</v>
      </c>
      <c r="C845">
        <f t="shared" si="65"/>
        <v>-0.54999999999999716</v>
      </c>
      <c r="D845" s="13">
        <f t="shared" si="66"/>
        <v>-1.1845789360327314E-2</v>
      </c>
      <c r="E845" t="str">
        <f t="shared" si="67"/>
        <v/>
      </c>
      <c r="F845">
        <f t="shared" si="68"/>
        <v>-1.1845789360327314E-2</v>
      </c>
      <c r="G845" s="4" t="str">
        <f t="shared" si="69"/>
        <v/>
      </c>
    </row>
    <row r="846" spans="1:7" x14ac:dyDescent="0.3">
      <c r="A846" s="3">
        <v>42865</v>
      </c>
      <c r="B846" s="4">
        <v>47.33</v>
      </c>
      <c r="C846">
        <f t="shared" si="65"/>
        <v>1.4499999999999957</v>
      </c>
      <c r="D846" s="13">
        <f t="shared" si="66"/>
        <v>3.1604184829991187E-2</v>
      </c>
      <c r="E846" t="str">
        <f t="shared" si="67"/>
        <v/>
      </c>
      <c r="F846">
        <f t="shared" si="68"/>
        <v>3.1604184829991187E-2</v>
      </c>
      <c r="G846" s="4" t="str">
        <f t="shared" si="69"/>
        <v/>
      </c>
    </row>
    <row r="847" spans="1:7" x14ac:dyDescent="0.3">
      <c r="A847" s="3">
        <v>42866</v>
      </c>
      <c r="B847" s="4">
        <v>47.83</v>
      </c>
      <c r="C847">
        <f t="shared" si="65"/>
        <v>0.5</v>
      </c>
      <c r="D847" s="13">
        <f t="shared" si="66"/>
        <v>1.0564124234100993E-2</v>
      </c>
      <c r="E847" t="str">
        <f t="shared" si="67"/>
        <v/>
      </c>
      <c r="F847">
        <f t="shared" si="68"/>
        <v>1.0564124234100993E-2</v>
      </c>
      <c r="G847" s="4" t="str">
        <f t="shared" si="69"/>
        <v/>
      </c>
    </row>
    <row r="848" spans="1:7" x14ac:dyDescent="0.3">
      <c r="A848" s="3">
        <v>42867</v>
      </c>
      <c r="B848" s="4">
        <v>47.84</v>
      </c>
      <c r="C848">
        <f t="shared" si="65"/>
        <v>1.0000000000005116E-2</v>
      </c>
      <c r="D848" s="13">
        <f t="shared" si="66"/>
        <v>2.090738030525845E-4</v>
      </c>
      <c r="E848" t="str">
        <f t="shared" si="67"/>
        <v/>
      </c>
      <c r="F848">
        <f t="shared" si="68"/>
        <v>2.090738030525845E-4</v>
      </c>
      <c r="G848" s="4" t="str">
        <f t="shared" si="69"/>
        <v/>
      </c>
    </row>
    <row r="849" spans="1:7" x14ac:dyDescent="0.3">
      <c r="A849" s="3">
        <v>42870</v>
      </c>
      <c r="B849" s="4">
        <v>48.85</v>
      </c>
      <c r="C849">
        <f t="shared" si="65"/>
        <v>1.009999999999998</v>
      </c>
      <c r="D849" s="13">
        <f t="shared" si="66"/>
        <v>2.1112040133779222E-2</v>
      </c>
      <c r="E849" t="str">
        <f t="shared" si="67"/>
        <v/>
      </c>
      <c r="F849">
        <f t="shared" si="68"/>
        <v>2.1112040133779222E-2</v>
      </c>
      <c r="G849" s="4" t="str">
        <f t="shared" si="69"/>
        <v/>
      </c>
    </row>
    <row r="850" spans="1:7" x14ac:dyDescent="0.3">
      <c r="A850" s="3">
        <v>42871</v>
      </c>
      <c r="B850" s="4">
        <v>48.66</v>
      </c>
      <c r="C850">
        <f t="shared" si="65"/>
        <v>-0.19000000000000483</v>
      </c>
      <c r="D850" s="13">
        <f t="shared" si="66"/>
        <v>-3.8894575230297816E-3</v>
      </c>
      <c r="E850" t="str">
        <f t="shared" si="67"/>
        <v/>
      </c>
      <c r="F850">
        <f t="shared" si="68"/>
        <v>-3.8894575230297816E-3</v>
      </c>
      <c r="G850" s="4" t="str">
        <f t="shared" si="69"/>
        <v/>
      </c>
    </row>
    <row r="851" spans="1:7" x14ac:dyDescent="0.3">
      <c r="A851" s="3">
        <v>42872</v>
      </c>
      <c r="B851" s="4">
        <v>49.07</v>
      </c>
      <c r="C851">
        <f t="shared" si="65"/>
        <v>0.41000000000000369</v>
      </c>
      <c r="D851" s="13">
        <f t="shared" si="66"/>
        <v>8.425811755035012E-3</v>
      </c>
      <c r="E851" t="str">
        <f t="shared" si="67"/>
        <v/>
      </c>
      <c r="F851">
        <f t="shared" si="68"/>
        <v>8.425811755035012E-3</v>
      </c>
      <c r="G851" s="4" t="str">
        <f t="shared" si="69"/>
        <v/>
      </c>
    </row>
    <row r="852" spans="1:7" x14ac:dyDescent="0.3">
      <c r="A852" s="3">
        <v>42873</v>
      </c>
      <c r="B852" s="4">
        <v>49.35</v>
      </c>
      <c r="C852">
        <f t="shared" si="65"/>
        <v>0.28000000000000114</v>
      </c>
      <c r="D852" s="13">
        <f t="shared" si="66"/>
        <v>5.7061340941512353E-3</v>
      </c>
      <c r="E852" t="str">
        <f t="shared" si="67"/>
        <v/>
      </c>
      <c r="F852">
        <f t="shared" si="68"/>
        <v>5.7061340941512353E-3</v>
      </c>
      <c r="G852" s="4" t="str">
        <f t="shared" si="69"/>
        <v/>
      </c>
    </row>
    <row r="853" spans="1:7" x14ac:dyDescent="0.3">
      <c r="A853" s="3">
        <v>42874</v>
      </c>
      <c r="B853" s="4">
        <v>50.33</v>
      </c>
      <c r="C853">
        <f t="shared" si="65"/>
        <v>0.97999999999999687</v>
      </c>
      <c r="D853" s="13">
        <f t="shared" si="66"/>
        <v>1.9858156028368729E-2</v>
      </c>
      <c r="E853" t="str">
        <f t="shared" si="67"/>
        <v/>
      </c>
      <c r="F853">
        <f t="shared" si="68"/>
        <v>1.9858156028368729E-2</v>
      </c>
      <c r="G853" s="4" t="str">
        <f t="shared" si="69"/>
        <v/>
      </c>
    </row>
    <row r="854" spans="1:7" x14ac:dyDescent="0.3">
      <c r="A854" s="3">
        <v>42877</v>
      </c>
      <c r="B854" s="4">
        <v>50.73</v>
      </c>
      <c r="C854">
        <f t="shared" si="65"/>
        <v>0.39999999999999858</v>
      </c>
      <c r="D854" s="13">
        <f t="shared" si="66"/>
        <v>7.9475461951122317E-3</v>
      </c>
      <c r="E854" t="str">
        <f t="shared" si="67"/>
        <v/>
      </c>
      <c r="F854" t="str">
        <f t="shared" si="68"/>
        <v/>
      </c>
      <c r="G854" s="4">
        <f t="shared" si="69"/>
        <v>7.9475461951122317E-3</v>
      </c>
    </row>
    <row r="855" spans="1:7" x14ac:dyDescent="0.3">
      <c r="A855" s="3">
        <v>42878</v>
      </c>
      <c r="B855" s="4">
        <v>51.47</v>
      </c>
      <c r="C855">
        <f t="shared" si="65"/>
        <v>0.74000000000000199</v>
      </c>
      <c r="D855" s="13">
        <f t="shared" si="66"/>
        <v>1.4587029371180801E-2</v>
      </c>
      <c r="E855" t="str">
        <f t="shared" si="67"/>
        <v/>
      </c>
      <c r="F855" t="str">
        <f t="shared" si="68"/>
        <v/>
      </c>
      <c r="G855" s="4">
        <f t="shared" si="69"/>
        <v>1.4587029371180801E-2</v>
      </c>
    </row>
    <row r="856" spans="1:7" x14ac:dyDescent="0.3">
      <c r="A856" s="3">
        <v>42879</v>
      </c>
      <c r="B856" s="4">
        <v>51.36</v>
      </c>
      <c r="C856">
        <f t="shared" si="65"/>
        <v>-0.10999999999999943</v>
      </c>
      <c r="D856" s="13">
        <f t="shared" si="66"/>
        <v>-2.1371672819117823E-3</v>
      </c>
      <c r="E856" t="str">
        <f t="shared" si="67"/>
        <v/>
      </c>
      <c r="F856" t="str">
        <f t="shared" si="68"/>
        <v/>
      </c>
      <c r="G856" s="4">
        <f t="shared" si="69"/>
        <v>-2.1371672819117823E-3</v>
      </c>
    </row>
    <row r="857" spans="1:7" x14ac:dyDescent="0.3">
      <c r="A857" s="3">
        <v>42880</v>
      </c>
      <c r="B857" s="4">
        <v>48.9</v>
      </c>
      <c r="C857">
        <f t="shared" si="65"/>
        <v>-2.4600000000000009</v>
      </c>
      <c r="D857" s="13">
        <f t="shared" si="66"/>
        <v>-4.7897196261682262E-2</v>
      </c>
      <c r="E857" t="str">
        <f t="shared" si="67"/>
        <v/>
      </c>
      <c r="F857" t="str">
        <f t="shared" si="68"/>
        <v/>
      </c>
      <c r="G857" s="4">
        <f t="shared" si="69"/>
        <v>-4.7897196261682262E-2</v>
      </c>
    </row>
    <row r="858" spans="1:7" x14ac:dyDescent="0.3">
      <c r="A858" s="3">
        <v>42881</v>
      </c>
      <c r="B858" s="4">
        <v>49.8</v>
      </c>
      <c r="C858">
        <f t="shared" si="65"/>
        <v>0.89999999999999858</v>
      </c>
      <c r="D858" s="13">
        <f t="shared" si="66"/>
        <v>1.8404907975460093E-2</v>
      </c>
      <c r="E858" t="str">
        <f t="shared" si="67"/>
        <v/>
      </c>
      <c r="F858">
        <f t="shared" si="68"/>
        <v>1.8404907975460093E-2</v>
      </c>
      <c r="G858" s="4" t="str">
        <f t="shared" si="69"/>
        <v/>
      </c>
    </row>
    <row r="859" spans="1:7" x14ac:dyDescent="0.3">
      <c r="A859" s="3">
        <v>42885</v>
      </c>
      <c r="B859" s="4">
        <v>49.66</v>
      </c>
      <c r="C859">
        <f t="shared" si="65"/>
        <v>-0.14000000000000057</v>
      </c>
      <c r="D859" s="13">
        <f t="shared" si="66"/>
        <v>-2.8112449799196902E-3</v>
      </c>
      <c r="E859" t="str">
        <f t="shared" si="67"/>
        <v/>
      </c>
      <c r="F859">
        <f t="shared" si="68"/>
        <v>-2.8112449799196902E-3</v>
      </c>
      <c r="G859" s="4" t="str">
        <f t="shared" si="69"/>
        <v/>
      </c>
    </row>
    <row r="860" spans="1:7" x14ac:dyDescent="0.3">
      <c r="A860" s="3">
        <v>42886</v>
      </c>
      <c r="B860" s="4">
        <v>48.32</v>
      </c>
      <c r="C860">
        <f t="shared" si="65"/>
        <v>-1.3399999999999963</v>
      </c>
      <c r="D860" s="13">
        <f t="shared" si="66"/>
        <v>-2.6983487716471938E-2</v>
      </c>
      <c r="E860" t="str">
        <f t="shared" si="67"/>
        <v/>
      </c>
      <c r="F860">
        <f t="shared" si="68"/>
        <v>-2.6983487716471938E-2</v>
      </c>
      <c r="G860" s="4" t="str">
        <f t="shared" si="69"/>
        <v/>
      </c>
    </row>
    <row r="861" spans="1:7" x14ac:dyDescent="0.3">
      <c r="A861" s="3">
        <v>42887</v>
      </c>
      <c r="B861" s="4">
        <v>48.36</v>
      </c>
      <c r="C861">
        <f t="shared" si="65"/>
        <v>3.9999999999999147E-2</v>
      </c>
      <c r="D861" s="13">
        <f t="shared" si="66"/>
        <v>8.2781456953640617E-4</v>
      </c>
      <c r="E861" t="str">
        <f t="shared" si="67"/>
        <v/>
      </c>
      <c r="F861">
        <f t="shared" si="68"/>
        <v>8.2781456953640617E-4</v>
      </c>
      <c r="G861" s="4" t="str">
        <f t="shared" si="69"/>
        <v/>
      </c>
    </row>
    <row r="862" spans="1:7" x14ac:dyDescent="0.3">
      <c r="A862" s="3">
        <v>42888</v>
      </c>
      <c r="B862" s="4">
        <v>47.66</v>
      </c>
      <c r="C862">
        <f t="shared" si="65"/>
        <v>-0.70000000000000284</v>
      </c>
      <c r="D862" s="13">
        <f t="shared" si="66"/>
        <v>-1.4474772539288727E-2</v>
      </c>
      <c r="E862" t="str">
        <f t="shared" si="67"/>
        <v/>
      </c>
      <c r="F862">
        <f t="shared" si="68"/>
        <v>-1.4474772539288727E-2</v>
      </c>
      <c r="G862" s="4" t="str">
        <f t="shared" si="69"/>
        <v/>
      </c>
    </row>
    <row r="863" spans="1:7" x14ac:dyDescent="0.3">
      <c r="A863" s="3">
        <v>42891</v>
      </c>
      <c r="B863" s="4">
        <v>47.4</v>
      </c>
      <c r="C863">
        <f t="shared" si="65"/>
        <v>-0.25999999999999801</v>
      </c>
      <c r="D863" s="13">
        <f t="shared" si="66"/>
        <v>-5.4553084347460767E-3</v>
      </c>
      <c r="E863" t="str">
        <f t="shared" si="67"/>
        <v/>
      </c>
      <c r="F863">
        <f t="shared" si="68"/>
        <v>-5.4553084347460767E-3</v>
      </c>
      <c r="G863" s="4" t="str">
        <f t="shared" si="69"/>
        <v/>
      </c>
    </row>
    <row r="864" spans="1:7" x14ac:dyDescent="0.3">
      <c r="A864" s="3">
        <v>42892</v>
      </c>
      <c r="B864" s="4">
        <v>48.19</v>
      </c>
      <c r="C864">
        <f t="shared" si="65"/>
        <v>0.78999999999999915</v>
      </c>
      <c r="D864" s="13">
        <f t="shared" si="66"/>
        <v>1.6666666666666649E-2</v>
      </c>
      <c r="E864" t="str">
        <f t="shared" si="67"/>
        <v/>
      </c>
      <c r="F864">
        <f t="shared" si="68"/>
        <v>1.6666666666666649E-2</v>
      </c>
      <c r="G864" s="4" t="str">
        <f t="shared" si="69"/>
        <v/>
      </c>
    </row>
    <row r="865" spans="1:7" x14ac:dyDescent="0.3">
      <c r="A865" s="3">
        <v>42893</v>
      </c>
      <c r="B865" s="4">
        <v>45.72</v>
      </c>
      <c r="C865">
        <f t="shared" si="65"/>
        <v>-2.4699999999999989</v>
      </c>
      <c r="D865" s="13">
        <f t="shared" si="66"/>
        <v>-5.1255447188213302E-2</v>
      </c>
      <c r="E865" t="str">
        <f t="shared" si="67"/>
        <v/>
      </c>
      <c r="F865">
        <f t="shared" si="68"/>
        <v>-5.1255447188213302E-2</v>
      </c>
      <c r="G865" s="4" t="str">
        <f t="shared" si="69"/>
        <v/>
      </c>
    </row>
    <row r="866" spans="1:7" x14ac:dyDescent="0.3">
      <c r="A866" s="3">
        <v>42894</v>
      </c>
      <c r="B866" s="4">
        <v>45.64</v>
      </c>
      <c r="C866">
        <f t="shared" si="65"/>
        <v>-7.9999999999998295E-2</v>
      </c>
      <c r="D866" s="13">
        <f t="shared" si="66"/>
        <v>-1.7497812773402952E-3</v>
      </c>
      <c r="E866" t="str">
        <f t="shared" si="67"/>
        <v/>
      </c>
      <c r="F866">
        <f t="shared" si="68"/>
        <v>-1.7497812773402952E-3</v>
      </c>
      <c r="G866" s="4" t="str">
        <f t="shared" si="69"/>
        <v/>
      </c>
    </row>
    <row r="867" spans="1:7" x14ac:dyDescent="0.3">
      <c r="A867" s="3">
        <v>42895</v>
      </c>
      <c r="B867" s="4">
        <v>45.83</v>
      </c>
      <c r="C867">
        <f t="shared" si="65"/>
        <v>0.18999999999999773</v>
      </c>
      <c r="D867" s="13">
        <f t="shared" si="66"/>
        <v>4.1630148992111687E-3</v>
      </c>
      <c r="E867" t="str">
        <f t="shared" si="67"/>
        <v/>
      </c>
      <c r="F867">
        <f t="shared" si="68"/>
        <v>4.1630148992111687E-3</v>
      </c>
      <c r="G867" s="4" t="str">
        <f t="shared" si="69"/>
        <v/>
      </c>
    </row>
    <row r="868" spans="1:7" x14ac:dyDescent="0.3">
      <c r="A868" s="3">
        <v>42898</v>
      </c>
      <c r="B868" s="4">
        <v>46.08</v>
      </c>
      <c r="C868">
        <f t="shared" si="65"/>
        <v>0.25</v>
      </c>
      <c r="D868" s="13">
        <f t="shared" si="66"/>
        <v>5.4549421776129174E-3</v>
      </c>
      <c r="E868" t="str">
        <f t="shared" si="67"/>
        <v/>
      </c>
      <c r="F868">
        <f t="shared" si="68"/>
        <v>5.4549421776129174E-3</v>
      </c>
      <c r="G868" s="4" t="str">
        <f t="shared" si="69"/>
        <v/>
      </c>
    </row>
    <row r="869" spans="1:7" x14ac:dyDescent="0.3">
      <c r="A869" s="3">
        <v>42899</v>
      </c>
      <c r="B869" s="4">
        <v>46.46</v>
      </c>
      <c r="C869">
        <f t="shared" si="65"/>
        <v>0.38000000000000256</v>
      </c>
      <c r="D869" s="13">
        <f t="shared" si="66"/>
        <v>8.2465277777778335E-3</v>
      </c>
      <c r="E869" t="str">
        <f t="shared" si="67"/>
        <v/>
      </c>
      <c r="F869">
        <f t="shared" si="68"/>
        <v>8.2465277777778335E-3</v>
      </c>
      <c r="G869" s="4" t="str">
        <f t="shared" si="69"/>
        <v/>
      </c>
    </row>
    <row r="870" spans="1:7" x14ac:dyDescent="0.3">
      <c r="A870" s="3">
        <v>42900</v>
      </c>
      <c r="B870" s="4">
        <v>44.73</v>
      </c>
      <c r="C870">
        <f t="shared" si="65"/>
        <v>-1.730000000000004</v>
      </c>
      <c r="D870" s="13">
        <f t="shared" si="66"/>
        <v>-3.7236332328885145E-2</v>
      </c>
      <c r="E870" t="str">
        <f t="shared" si="67"/>
        <v/>
      </c>
      <c r="F870">
        <f t="shared" si="68"/>
        <v>-3.7236332328885145E-2</v>
      </c>
      <c r="G870" s="4" t="str">
        <f t="shared" si="69"/>
        <v/>
      </c>
    </row>
    <row r="871" spans="1:7" x14ac:dyDescent="0.3">
      <c r="A871" s="3">
        <v>42901</v>
      </c>
      <c r="B871" s="4">
        <v>44.46</v>
      </c>
      <c r="C871">
        <f t="shared" si="65"/>
        <v>-0.26999999999999602</v>
      </c>
      <c r="D871" s="13">
        <f t="shared" si="66"/>
        <v>-6.0362173038228488E-3</v>
      </c>
      <c r="E871" t="str">
        <f t="shared" si="67"/>
        <v/>
      </c>
      <c r="F871">
        <f t="shared" si="68"/>
        <v>-6.0362173038228488E-3</v>
      </c>
      <c r="G871" s="4" t="str">
        <f t="shared" si="69"/>
        <v/>
      </c>
    </row>
    <row r="872" spans="1:7" x14ac:dyDescent="0.3">
      <c r="A872" s="3">
        <v>42902</v>
      </c>
      <c r="B872" s="4">
        <v>44.74</v>
      </c>
      <c r="C872">
        <f t="shared" si="65"/>
        <v>0.28000000000000114</v>
      </c>
      <c r="D872" s="13">
        <f t="shared" si="66"/>
        <v>6.2977957714800076E-3</v>
      </c>
      <c r="E872" t="str">
        <f t="shared" si="67"/>
        <v/>
      </c>
      <c r="F872">
        <f t="shared" si="68"/>
        <v>6.2977957714800076E-3</v>
      </c>
      <c r="G872" s="4" t="str">
        <f t="shared" si="69"/>
        <v/>
      </c>
    </row>
    <row r="873" spans="1:7" x14ac:dyDescent="0.3">
      <c r="A873" s="3">
        <v>42905</v>
      </c>
      <c r="B873" s="4">
        <v>44.2</v>
      </c>
      <c r="C873">
        <f t="shared" si="65"/>
        <v>-0.53999999999999915</v>
      </c>
      <c r="D873" s="13">
        <f t="shared" si="66"/>
        <v>-1.2069736253911469E-2</v>
      </c>
      <c r="E873" t="str">
        <f t="shared" si="67"/>
        <v/>
      </c>
      <c r="F873">
        <f t="shared" si="68"/>
        <v>-1.2069736253911469E-2</v>
      </c>
      <c r="G873" s="4" t="str">
        <f t="shared" si="69"/>
        <v/>
      </c>
    </row>
    <row r="874" spans="1:7" x14ac:dyDescent="0.3">
      <c r="A874" s="3">
        <v>42906</v>
      </c>
      <c r="B874" s="4">
        <v>43.23</v>
      </c>
      <c r="C874">
        <f t="shared" si="65"/>
        <v>-0.97000000000000597</v>
      </c>
      <c r="D874" s="13">
        <f t="shared" si="66"/>
        <v>-2.1945701357466197E-2</v>
      </c>
      <c r="E874" t="str">
        <f t="shared" si="67"/>
        <v/>
      </c>
      <c r="F874">
        <f t="shared" si="68"/>
        <v>-2.1945701357466197E-2</v>
      </c>
      <c r="G874" s="4" t="str">
        <f t="shared" si="69"/>
        <v/>
      </c>
    </row>
    <row r="875" spans="1:7" x14ac:dyDescent="0.3">
      <c r="A875" s="3">
        <v>42907</v>
      </c>
      <c r="B875" s="4">
        <v>42.53</v>
      </c>
      <c r="C875">
        <f t="shared" si="65"/>
        <v>-0.69999999999999574</v>
      </c>
      <c r="D875" s="13">
        <f t="shared" si="66"/>
        <v>-1.6192458940550446E-2</v>
      </c>
      <c r="E875" t="str">
        <f t="shared" si="67"/>
        <v/>
      </c>
      <c r="F875">
        <f t="shared" si="68"/>
        <v>-1.6192458940550446E-2</v>
      </c>
      <c r="G875" s="4" t="str">
        <f t="shared" si="69"/>
        <v/>
      </c>
    </row>
    <row r="876" spans="1:7" x14ac:dyDescent="0.3">
      <c r="A876" s="3">
        <v>42908</v>
      </c>
      <c r="B876" s="4">
        <v>42.74</v>
      </c>
      <c r="C876">
        <f t="shared" si="65"/>
        <v>0.21000000000000085</v>
      </c>
      <c r="D876" s="13">
        <f t="shared" si="66"/>
        <v>4.9376910416177016E-3</v>
      </c>
      <c r="E876" t="str">
        <f t="shared" si="67"/>
        <v/>
      </c>
      <c r="F876">
        <f t="shared" si="68"/>
        <v>4.9376910416177016E-3</v>
      </c>
      <c r="G876" s="4" t="str">
        <f t="shared" si="69"/>
        <v/>
      </c>
    </row>
    <row r="877" spans="1:7" x14ac:dyDescent="0.3">
      <c r="A877" s="3">
        <v>42909</v>
      </c>
      <c r="B877" s="4">
        <v>43.01</v>
      </c>
      <c r="C877">
        <f t="shared" si="65"/>
        <v>0.26999999999999602</v>
      </c>
      <c r="D877" s="13">
        <f t="shared" si="66"/>
        <v>6.3172671970050543E-3</v>
      </c>
      <c r="E877" t="str">
        <f t="shared" si="67"/>
        <v/>
      </c>
      <c r="F877">
        <f t="shared" si="68"/>
        <v>6.3172671970050543E-3</v>
      </c>
      <c r="G877" s="4" t="str">
        <f t="shared" si="69"/>
        <v/>
      </c>
    </row>
    <row r="878" spans="1:7" x14ac:dyDescent="0.3">
      <c r="A878" s="3">
        <v>42912</v>
      </c>
      <c r="B878" s="4">
        <v>43.38</v>
      </c>
      <c r="C878">
        <f t="shared" si="65"/>
        <v>0.37000000000000455</v>
      </c>
      <c r="D878" s="13">
        <f t="shared" si="66"/>
        <v>8.6026505463846683E-3</v>
      </c>
      <c r="E878" t="str">
        <f t="shared" si="67"/>
        <v/>
      </c>
      <c r="F878">
        <f t="shared" si="68"/>
        <v>8.6026505463846683E-3</v>
      </c>
      <c r="G878" s="4" t="str">
        <f t="shared" si="69"/>
        <v/>
      </c>
    </row>
    <row r="879" spans="1:7" x14ac:dyDescent="0.3">
      <c r="A879" s="3">
        <v>42913</v>
      </c>
      <c r="B879" s="4">
        <v>44.24</v>
      </c>
      <c r="C879">
        <f t="shared" si="65"/>
        <v>0.85999999999999943</v>
      </c>
      <c r="D879" s="13">
        <f t="shared" si="66"/>
        <v>1.9824804057169187E-2</v>
      </c>
      <c r="E879" t="str">
        <f t="shared" si="67"/>
        <v/>
      </c>
      <c r="F879">
        <f t="shared" si="68"/>
        <v>1.9824804057169187E-2</v>
      </c>
      <c r="G879" s="4" t="str">
        <f t="shared" si="69"/>
        <v/>
      </c>
    </row>
    <row r="880" spans="1:7" x14ac:dyDescent="0.3">
      <c r="A880" s="3">
        <v>42914</v>
      </c>
      <c r="B880" s="4">
        <v>44.74</v>
      </c>
      <c r="C880">
        <f t="shared" si="65"/>
        <v>0.5</v>
      </c>
      <c r="D880" s="13">
        <f t="shared" si="66"/>
        <v>1.1301989150090416E-2</v>
      </c>
      <c r="E880" t="str">
        <f t="shared" si="67"/>
        <v/>
      </c>
      <c r="F880">
        <f t="shared" si="68"/>
        <v>1.1301989150090416E-2</v>
      </c>
      <c r="G880" s="4" t="str">
        <f t="shared" si="69"/>
        <v/>
      </c>
    </row>
    <row r="881" spans="1:7" x14ac:dyDescent="0.3">
      <c r="A881" s="3">
        <v>42915</v>
      </c>
      <c r="B881" s="4">
        <v>44.93</v>
      </c>
      <c r="C881">
        <f t="shared" si="65"/>
        <v>0.18999999999999773</v>
      </c>
      <c r="D881" s="13">
        <f t="shared" si="66"/>
        <v>4.2467590523021393E-3</v>
      </c>
      <c r="E881" t="str">
        <f t="shared" si="67"/>
        <v/>
      </c>
      <c r="F881">
        <f t="shared" si="68"/>
        <v>4.2467590523021393E-3</v>
      </c>
      <c r="G881" s="4" t="str">
        <f t="shared" si="69"/>
        <v/>
      </c>
    </row>
    <row r="882" spans="1:7" x14ac:dyDescent="0.3">
      <c r="A882" s="3">
        <v>42916</v>
      </c>
      <c r="B882" s="4">
        <v>46.04</v>
      </c>
      <c r="C882">
        <f t="shared" si="65"/>
        <v>1.1099999999999994</v>
      </c>
      <c r="D882" s="13">
        <f t="shared" si="66"/>
        <v>2.4705096817271299E-2</v>
      </c>
      <c r="E882" t="str">
        <f t="shared" si="67"/>
        <v/>
      </c>
      <c r="F882">
        <f t="shared" si="68"/>
        <v>2.4705096817271299E-2</v>
      </c>
      <c r="G882" s="4" t="str">
        <f t="shared" si="69"/>
        <v/>
      </c>
    </row>
    <row r="883" spans="1:7" x14ac:dyDescent="0.3">
      <c r="A883" s="3">
        <v>42919</v>
      </c>
      <c r="B883" s="4">
        <v>47.07</v>
      </c>
      <c r="C883">
        <f t="shared" si="65"/>
        <v>1.0300000000000011</v>
      </c>
      <c r="D883" s="13">
        <f t="shared" si="66"/>
        <v>2.2371850564726351E-2</v>
      </c>
      <c r="E883" t="str">
        <f t="shared" si="67"/>
        <v/>
      </c>
      <c r="F883">
        <f t="shared" si="68"/>
        <v>2.2371850564726351E-2</v>
      </c>
      <c r="G883" s="4" t="str">
        <f t="shared" si="69"/>
        <v/>
      </c>
    </row>
    <row r="884" spans="1:7" x14ac:dyDescent="0.3">
      <c r="A884" s="3">
        <v>42921</v>
      </c>
      <c r="B884" s="4">
        <v>45.13</v>
      </c>
      <c r="C884">
        <f t="shared" si="65"/>
        <v>-1.9399999999999977</v>
      </c>
      <c r="D884" s="13">
        <f t="shared" si="66"/>
        <v>-4.1215211387295468E-2</v>
      </c>
      <c r="E884" t="str">
        <f t="shared" si="67"/>
        <v/>
      </c>
      <c r="F884">
        <f t="shared" si="68"/>
        <v>-4.1215211387295468E-2</v>
      </c>
      <c r="G884" s="4" t="str">
        <f t="shared" si="69"/>
        <v/>
      </c>
    </row>
    <row r="885" spans="1:7" x14ac:dyDescent="0.3">
      <c r="A885" s="3">
        <v>42922</v>
      </c>
      <c r="B885" s="4">
        <v>45.52</v>
      </c>
      <c r="C885">
        <f t="shared" si="65"/>
        <v>0.39000000000000057</v>
      </c>
      <c r="D885" s="13">
        <f t="shared" si="66"/>
        <v>8.6417017504985712E-3</v>
      </c>
      <c r="E885" t="str">
        <f t="shared" si="67"/>
        <v/>
      </c>
      <c r="F885">
        <f t="shared" si="68"/>
        <v>8.6417017504985712E-3</v>
      </c>
      <c r="G885" s="4" t="str">
        <f t="shared" si="69"/>
        <v/>
      </c>
    </row>
    <row r="886" spans="1:7" x14ac:dyDescent="0.3">
      <c r="A886" s="3">
        <v>42923</v>
      </c>
      <c r="B886" s="4">
        <v>44.23</v>
      </c>
      <c r="C886">
        <f t="shared" si="65"/>
        <v>-1.2900000000000063</v>
      </c>
      <c r="D886" s="13">
        <f t="shared" si="66"/>
        <v>-2.8339191564147763E-2</v>
      </c>
      <c r="E886" t="str">
        <f t="shared" si="67"/>
        <v/>
      </c>
      <c r="F886">
        <f t="shared" si="68"/>
        <v>-2.8339191564147763E-2</v>
      </c>
      <c r="G886" s="4" t="str">
        <f t="shared" si="69"/>
        <v/>
      </c>
    </row>
    <row r="887" spans="1:7" x14ac:dyDescent="0.3">
      <c r="A887" s="3">
        <v>42926</v>
      </c>
      <c r="B887" s="4">
        <v>44.4</v>
      </c>
      <c r="C887">
        <f t="shared" si="65"/>
        <v>0.17000000000000171</v>
      </c>
      <c r="D887" s="13">
        <f t="shared" si="66"/>
        <v>3.843545105132302E-3</v>
      </c>
      <c r="E887" t="str">
        <f t="shared" si="67"/>
        <v/>
      </c>
      <c r="F887">
        <f t="shared" si="68"/>
        <v>3.843545105132302E-3</v>
      </c>
      <c r="G887" s="4" t="str">
        <f t="shared" si="69"/>
        <v/>
      </c>
    </row>
    <row r="888" spans="1:7" x14ac:dyDescent="0.3">
      <c r="A888" s="3">
        <v>42927</v>
      </c>
      <c r="B888" s="4">
        <v>45.04</v>
      </c>
      <c r="C888">
        <f t="shared" si="65"/>
        <v>0.64000000000000057</v>
      </c>
      <c r="D888" s="13">
        <f t="shared" si="66"/>
        <v>1.4414414414414429E-2</v>
      </c>
      <c r="E888" t="str">
        <f t="shared" si="67"/>
        <v/>
      </c>
      <c r="F888">
        <f t="shared" si="68"/>
        <v>1.4414414414414429E-2</v>
      </c>
      <c r="G888" s="4" t="str">
        <f t="shared" si="69"/>
        <v/>
      </c>
    </row>
    <row r="889" spans="1:7" x14ac:dyDescent="0.3">
      <c r="A889" s="3">
        <v>42928</v>
      </c>
      <c r="B889" s="4">
        <v>45.49</v>
      </c>
      <c r="C889">
        <f t="shared" si="65"/>
        <v>0.45000000000000284</v>
      </c>
      <c r="D889" s="13">
        <f t="shared" si="66"/>
        <v>9.9911190053286608E-3</v>
      </c>
      <c r="E889" t="str">
        <f t="shared" si="67"/>
        <v/>
      </c>
      <c r="F889">
        <f t="shared" si="68"/>
        <v>9.9911190053286608E-3</v>
      </c>
      <c r="G889" s="4" t="str">
        <f t="shared" si="69"/>
        <v/>
      </c>
    </row>
    <row r="890" spans="1:7" x14ac:dyDescent="0.3">
      <c r="A890" s="3">
        <v>42929</v>
      </c>
      <c r="B890" s="4">
        <v>46.08</v>
      </c>
      <c r="C890">
        <f t="shared" si="65"/>
        <v>0.58999999999999631</v>
      </c>
      <c r="D890" s="13">
        <f t="shared" si="66"/>
        <v>1.2969883490877033E-2</v>
      </c>
      <c r="E890" t="str">
        <f t="shared" si="67"/>
        <v/>
      </c>
      <c r="F890">
        <f t="shared" si="68"/>
        <v>1.2969883490877033E-2</v>
      </c>
      <c r="G890" s="4" t="str">
        <f t="shared" si="69"/>
        <v/>
      </c>
    </row>
    <row r="891" spans="1:7" x14ac:dyDescent="0.3">
      <c r="A891" s="3">
        <v>42930</v>
      </c>
      <c r="B891" s="4">
        <v>46.54</v>
      </c>
      <c r="C891">
        <f t="shared" si="65"/>
        <v>0.46000000000000085</v>
      </c>
      <c r="D891" s="13">
        <f t="shared" si="66"/>
        <v>9.9826388888889072E-3</v>
      </c>
      <c r="E891" t="str">
        <f t="shared" si="67"/>
        <v/>
      </c>
      <c r="F891">
        <f t="shared" si="68"/>
        <v>9.9826388888889072E-3</v>
      </c>
      <c r="G891" s="4" t="str">
        <f t="shared" si="69"/>
        <v/>
      </c>
    </row>
    <row r="892" spans="1:7" x14ac:dyDescent="0.3">
      <c r="A892" s="3">
        <v>42933</v>
      </c>
      <c r="B892" s="4">
        <v>46.02</v>
      </c>
      <c r="C892">
        <f t="shared" si="65"/>
        <v>-0.51999999999999602</v>
      </c>
      <c r="D892" s="13">
        <f t="shared" si="66"/>
        <v>-1.1173184357541815E-2</v>
      </c>
      <c r="E892" t="str">
        <f t="shared" si="67"/>
        <v/>
      </c>
      <c r="F892">
        <f t="shared" si="68"/>
        <v>-1.1173184357541815E-2</v>
      </c>
      <c r="G892" s="4" t="str">
        <f t="shared" si="69"/>
        <v/>
      </c>
    </row>
    <row r="893" spans="1:7" x14ac:dyDescent="0.3">
      <c r="A893" s="3">
        <v>42934</v>
      </c>
      <c r="B893" s="4">
        <v>46.4</v>
      </c>
      <c r="C893">
        <f t="shared" si="65"/>
        <v>0.37999999999999545</v>
      </c>
      <c r="D893" s="13">
        <f t="shared" si="66"/>
        <v>8.2572794437200218E-3</v>
      </c>
      <c r="E893" t="str">
        <f t="shared" si="67"/>
        <v/>
      </c>
      <c r="F893">
        <f t="shared" si="68"/>
        <v>8.2572794437200218E-3</v>
      </c>
      <c r="G893" s="4" t="str">
        <f t="shared" si="69"/>
        <v/>
      </c>
    </row>
    <row r="894" spans="1:7" x14ac:dyDescent="0.3">
      <c r="A894" s="3">
        <v>42935</v>
      </c>
      <c r="B894" s="4">
        <v>47.12</v>
      </c>
      <c r="C894">
        <f t="shared" si="65"/>
        <v>0.71999999999999886</v>
      </c>
      <c r="D894" s="13">
        <f t="shared" si="66"/>
        <v>1.551724137931032E-2</v>
      </c>
      <c r="E894" t="str">
        <f t="shared" si="67"/>
        <v/>
      </c>
      <c r="F894">
        <f t="shared" si="68"/>
        <v>1.551724137931032E-2</v>
      </c>
      <c r="G894" s="4" t="str">
        <f t="shared" si="69"/>
        <v/>
      </c>
    </row>
    <row r="895" spans="1:7" x14ac:dyDescent="0.3">
      <c r="A895" s="3">
        <v>42936</v>
      </c>
      <c r="B895" s="4">
        <v>46.79</v>
      </c>
      <c r="C895">
        <f t="shared" si="65"/>
        <v>-0.32999999999999829</v>
      </c>
      <c r="D895" s="13">
        <f t="shared" si="66"/>
        <v>-7.0033955857385045E-3</v>
      </c>
      <c r="E895" t="str">
        <f t="shared" si="67"/>
        <v/>
      </c>
      <c r="F895">
        <f t="shared" si="68"/>
        <v>-7.0033955857385045E-3</v>
      </c>
      <c r="G895" s="4" t="str">
        <f t="shared" si="69"/>
        <v/>
      </c>
    </row>
    <row r="896" spans="1:7" x14ac:dyDescent="0.3">
      <c r="A896" s="3">
        <v>42937</v>
      </c>
      <c r="B896" s="4">
        <v>45.77</v>
      </c>
      <c r="C896">
        <f t="shared" si="65"/>
        <v>-1.019999999999996</v>
      </c>
      <c r="D896" s="13">
        <f t="shared" si="66"/>
        <v>-2.1799529814062749E-2</v>
      </c>
      <c r="E896" t="str">
        <f t="shared" si="67"/>
        <v/>
      </c>
      <c r="F896">
        <f t="shared" si="68"/>
        <v>-2.1799529814062749E-2</v>
      </c>
      <c r="G896" s="4" t="str">
        <f t="shared" si="69"/>
        <v/>
      </c>
    </row>
    <row r="897" spans="1:7" x14ac:dyDescent="0.3">
      <c r="A897" s="3">
        <v>42940</v>
      </c>
      <c r="B897" s="4">
        <v>46.34</v>
      </c>
      <c r="C897">
        <f t="shared" si="65"/>
        <v>0.57000000000000028</v>
      </c>
      <c r="D897" s="13">
        <f t="shared" si="66"/>
        <v>1.2453572208870445E-2</v>
      </c>
      <c r="E897" t="str">
        <f t="shared" si="67"/>
        <v/>
      </c>
      <c r="F897">
        <f t="shared" si="68"/>
        <v>1.2453572208870445E-2</v>
      </c>
      <c r="G897" s="4" t="str">
        <f t="shared" si="69"/>
        <v/>
      </c>
    </row>
    <row r="898" spans="1:7" x14ac:dyDescent="0.3">
      <c r="A898" s="3">
        <v>42941</v>
      </c>
      <c r="B898" s="4">
        <v>47.89</v>
      </c>
      <c r="C898">
        <f t="shared" si="65"/>
        <v>1.5499999999999972</v>
      </c>
      <c r="D898" s="13">
        <f t="shared" si="66"/>
        <v>3.3448424687095316E-2</v>
      </c>
      <c r="E898" t="str">
        <f t="shared" si="67"/>
        <v/>
      </c>
      <c r="F898">
        <f t="shared" si="68"/>
        <v>3.3448424687095316E-2</v>
      </c>
      <c r="G898" s="4" t="str">
        <f t="shared" si="69"/>
        <v/>
      </c>
    </row>
    <row r="899" spans="1:7" x14ac:dyDescent="0.3">
      <c r="A899" s="3">
        <v>42942</v>
      </c>
      <c r="B899" s="4">
        <v>48.75</v>
      </c>
      <c r="C899">
        <f t="shared" si="65"/>
        <v>0.85999999999999943</v>
      </c>
      <c r="D899" s="13">
        <f t="shared" si="66"/>
        <v>1.7957820004176225E-2</v>
      </c>
      <c r="E899" t="str">
        <f t="shared" si="67"/>
        <v/>
      </c>
      <c r="F899">
        <f t="shared" si="68"/>
        <v>1.7957820004176225E-2</v>
      </c>
      <c r="G899" s="4" t="str">
        <f t="shared" si="69"/>
        <v/>
      </c>
    </row>
    <row r="900" spans="1:7" x14ac:dyDescent="0.3">
      <c r="A900" s="3">
        <v>42943</v>
      </c>
      <c r="B900" s="4">
        <v>49.04</v>
      </c>
      <c r="C900">
        <f t="shared" si="65"/>
        <v>0.28999999999999915</v>
      </c>
      <c r="D900" s="13">
        <f t="shared" si="66"/>
        <v>5.9487179487179315E-3</v>
      </c>
      <c r="E900" t="str">
        <f t="shared" si="67"/>
        <v/>
      </c>
      <c r="F900">
        <f t="shared" si="68"/>
        <v>5.9487179487179315E-3</v>
      </c>
      <c r="G900" s="4" t="str">
        <f t="shared" si="69"/>
        <v/>
      </c>
    </row>
    <row r="901" spans="1:7" x14ac:dyDescent="0.3">
      <c r="A901" s="3">
        <v>42944</v>
      </c>
      <c r="B901" s="4">
        <v>49.71</v>
      </c>
      <c r="C901">
        <f t="shared" ref="C901:C964" si="70">B901-B900</f>
        <v>0.67000000000000171</v>
      </c>
      <c r="D901" s="13">
        <f t="shared" ref="D901:D964" si="71">C901/B900</f>
        <v>1.3662316476345875E-2</v>
      </c>
      <c r="E901" t="str">
        <f t="shared" ref="E901:E964" si="72">IF(B900&gt;$H$1,D901,"")</f>
        <v/>
      </c>
      <c r="F901">
        <f t="shared" ref="F901:F964" si="73">IF(B900&lt;$F$1,D901,"")</f>
        <v>1.3662316476345875E-2</v>
      </c>
      <c r="G901" s="4" t="str">
        <f t="shared" ref="G901:G964" si="74">IF(AND(B900&gt;=$F$1,B900&lt;=$H$1),D901,"")</f>
        <v/>
      </c>
    </row>
    <row r="902" spans="1:7" x14ac:dyDescent="0.3">
      <c r="A902" s="3">
        <v>42947</v>
      </c>
      <c r="B902" s="4">
        <v>50.17</v>
      </c>
      <c r="C902">
        <f t="shared" si="70"/>
        <v>0.46000000000000085</v>
      </c>
      <c r="D902" s="13">
        <f t="shared" si="71"/>
        <v>9.2536712935023299E-3</v>
      </c>
      <c r="E902" t="str">
        <f t="shared" si="72"/>
        <v/>
      </c>
      <c r="F902">
        <f t="shared" si="73"/>
        <v>9.2536712935023299E-3</v>
      </c>
      <c r="G902" s="4" t="str">
        <f t="shared" si="74"/>
        <v/>
      </c>
    </row>
    <row r="903" spans="1:7" x14ac:dyDescent="0.3">
      <c r="A903" s="3">
        <v>42948</v>
      </c>
      <c r="B903" s="4">
        <v>49.16</v>
      </c>
      <c r="C903">
        <f t="shared" si="70"/>
        <v>-1.0100000000000051</v>
      </c>
      <c r="D903" s="13">
        <f t="shared" si="71"/>
        <v>-2.0131552720749554E-2</v>
      </c>
      <c r="E903" t="str">
        <f t="shared" si="72"/>
        <v/>
      </c>
      <c r="F903" t="str">
        <f t="shared" si="73"/>
        <v/>
      </c>
      <c r="G903" s="4">
        <f t="shared" si="74"/>
        <v>-2.0131552720749554E-2</v>
      </c>
    </row>
    <row r="904" spans="1:7" x14ac:dyDescent="0.3">
      <c r="A904" s="3">
        <v>42949</v>
      </c>
      <c r="B904" s="4">
        <v>49.59</v>
      </c>
      <c r="C904">
        <f t="shared" si="70"/>
        <v>0.43000000000000682</v>
      </c>
      <c r="D904" s="13">
        <f t="shared" si="71"/>
        <v>8.7469487388121825E-3</v>
      </c>
      <c r="E904" t="str">
        <f t="shared" si="72"/>
        <v/>
      </c>
      <c r="F904">
        <f t="shared" si="73"/>
        <v>8.7469487388121825E-3</v>
      </c>
      <c r="G904" s="4" t="str">
        <f t="shared" si="74"/>
        <v/>
      </c>
    </row>
    <row r="905" spans="1:7" x14ac:dyDescent="0.3">
      <c r="A905" s="3">
        <v>42950</v>
      </c>
      <c r="B905" s="4">
        <v>49.03</v>
      </c>
      <c r="C905">
        <f t="shared" si="70"/>
        <v>-0.56000000000000227</v>
      </c>
      <c r="D905" s="13">
        <f t="shared" si="71"/>
        <v>-1.1292599314377944E-2</v>
      </c>
      <c r="E905" t="str">
        <f t="shared" si="72"/>
        <v/>
      </c>
      <c r="F905">
        <f t="shared" si="73"/>
        <v>-1.1292599314377944E-2</v>
      </c>
      <c r="G905" s="4" t="str">
        <f t="shared" si="74"/>
        <v/>
      </c>
    </row>
    <row r="906" spans="1:7" x14ac:dyDescent="0.3">
      <c r="A906" s="3">
        <v>42951</v>
      </c>
      <c r="B906" s="4">
        <v>49.58</v>
      </c>
      <c r="C906">
        <f t="shared" si="70"/>
        <v>0.54999999999999716</v>
      </c>
      <c r="D906" s="13">
        <f t="shared" si="71"/>
        <v>1.1217621864164739E-2</v>
      </c>
      <c r="E906" t="str">
        <f t="shared" si="72"/>
        <v/>
      </c>
      <c r="F906">
        <f t="shared" si="73"/>
        <v>1.1217621864164739E-2</v>
      </c>
      <c r="G906" s="4" t="str">
        <f t="shared" si="74"/>
        <v/>
      </c>
    </row>
    <row r="907" spans="1:7" x14ac:dyDescent="0.3">
      <c r="A907" s="3">
        <v>42954</v>
      </c>
      <c r="B907" s="4">
        <v>49.39</v>
      </c>
      <c r="C907">
        <f t="shared" si="70"/>
        <v>-0.18999999999999773</v>
      </c>
      <c r="D907" s="13">
        <f t="shared" si="71"/>
        <v>-3.8321903993545326E-3</v>
      </c>
      <c r="E907" t="str">
        <f t="shared" si="72"/>
        <v/>
      </c>
      <c r="F907">
        <f t="shared" si="73"/>
        <v>-3.8321903993545326E-3</v>
      </c>
      <c r="G907" s="4" t="str">
        <f t="shared" si="74"/>
        <v/>
      </c>
    </row>
    <row r="908" spans="1:7" x14ac:dyDescent="0.3">
      <c r="A908" s="3">
        <v>42955</v>
      </c>
      <c r="B908" s="4">
        <v>49.17</v>
      </c>
      <c r="C908">
        <f t="shared" si="70"/>
        <v>-0.21999999999999886</v>
      </c>
      <c r="D908" s="13">
        <f t="shared" si="71"/>
        <v>-4.4543429844097768E-3</v>
      </c>
      <c r="E908" t="str">
        <f t="shared" si="72"/>
        <v/>
      </c>
      <c r="F908">
        <f t="shared" si="73"/>
        <v>-4.4543429844097768E-3</v>
      </c>
      <c r="G908" s="4" t="str">
        <f t="shared" si="74"/>
        <v/>
      </c>
    </row>
    <row r="909" spans="1:7" x14ac:dyDescent="0.3">
      <c r="A909" s="3">
        <v>42956</v>
      </c>
      <c r="B909" s="4">
        <v>49.56</v>
      </c>
      <c r="C909">
        <f t="shared" si="70"/>
        <v>0.39000000000000057</v>
      </c>
      <c r="D909" s="13">
        <f t="shared" si="71"/>
        <v>7.9316656497864669E-3</v>
      </c>
      <c r="E909" t="str">
        <f t="shared" si="72"/>
        <v/>
      </c>
      <c r="F909">
        <f t="shared" si="73"/>
        <v>7.9316656497864669E-3</v>
      </c>
      <c r="G909" s="4" t="str">
        <f t="shared" si="74"/>
        <v/>
      </c>
    </row>
    <row r="910" spans="1:7" x14ac:dyDescent="0.3">
      <c r="A910" s="3">
        <v>42957</v>
      </c>
      <c r="B910" s="4">
        <v>48.59</v>
      </c>
      <c r="C910">
        <f t="shared" si="70"/>
        <v>-0.96999999999999886</v>
      </c>
      <c r="D910" s="13">
        <f t="shared" si="71"/>
        <v>-1.9572235673930564E-2</v>
      </c>
      <c r="E910" t="str">
        <f t="shared" si="72"/>
        <v/>
      </c>
      <c r="F910">
        <f t="shared" si="73"/>
        <v>-1.9572235673930564E-2</v>
      </c>
      <c r="G910" s="4" t="str">
        <f t="shared" si="74"/>
        <v/>
      </c>
    </row>
    <row r="911" spans="1:7" x14ac:dyDescent="0.3">
      <c r="A911" s="3">
        <v>42958</v>
      </c>
      <c r="B911" s="4">
        <v>48.82</v>
      </c>
      <c r="C911">
        <f t="shared" si="70"/>
        <v>0.22999999999999687</v>
      </c>
      <c r="D911" s="13">
        <f t="shared" si="71"/>
        <v>4.7334842560196929E-3</v>
      </c>
      <c r="E911" t="str">
        <f t="shared" si="72"/>
        <v/>
      </c>
      <c r="F911">
        <f t="shared" si="73"/>
        <v>4.7334842560196929E-3</v>
      </c>
      <c r="G911" s="4" t="str">
        <f t="shared" si="74"/>
        <v/>
      </c>
    </row>
    <row r="912" spans="1:7" x14ac:dyDescent="0.3">
      <c r="A912" s="3">
        <v>42961</v>
      </c>
      <c r="B912" s="4">
        <v>47.59</v>
      </c>
      <c r="C912">
        <f t="shared" si="70"/>
        <v>-1.2299999999999969</v>
      </c>
      <c r="D912" s="13">
        <f t="shared" si="71"/>
        <v>-2.5194592380171996E-2</v>
      </c>
      <c r="E912" t="str">
        <f t="shared" si="72"/>
        <v/>
      </c>
      <c r="F912">
        <f t="shared" si="73"/>
        <v>-2.5194592380171996E-2</v>
      </c>
      <c r="G912" s="4" t="str">
        <f t="shared" si="74"/>
        <v/>
      </c>
    </row>
    <row r="913" spans="1:7" x14ac:dyDescent="0.3">
      <c r="A913" s="3">
        <v>42962</v>
      </c>
      <c r="B913" s="4">
        <v>47.55</v>
      </c>
      <c r="C913">
        <f t="shared" si="70"/>
        <v>-4.0000000000006253E-2</v>
      </c>
      <c r="D913" s="13">
        <f t="shared" si="71"/>
        <v>-8.405127127549117E-4</v>
      </c>
      <c r="E913" t="str">
        <f t="shared" si="72"/>
        <v/>
      </c>
      <c r="F913">
        <f t="shared" si="73"/>
        <v>-8.405127127549117E-4</v>
      </c>
      <c r="G913" s="4" t="str">
        <f t="shared" si="74"/>
        <v/>
      </c>
    </row>
    <row r="914" spans="1:7" x14ac:dyDescent="0.3">
      <c r="A914" s="3">
        <v>42963</v>
      </c>
      <c r="B914" s="4">
        <v>46.78</v>
      </c>
      <c r="C914">
        <f t="shared" si="70"/>
        <v>-0.76999999999999602</v>
      </c>
      <c r="D914" s="13">
        <f t="shared" si="71"/>
        <v>-1.6193480546792767E-2</v>
      </c>
      <c r="E914" t="str">
        <f t="shared" si="72"/>
        <v/>
      </c>
      <c r="F914">
        <f t="shared" si="73"/>
        <v>-1.6193480546792767E-2</v>
      </c>
      <c r="G914" s="4" t="str">
        <f t="shared" si="74"/>
        <v/>
      </c>
    </row>
    <row r="915" spans="1:7" x14ac:dyDescent="0.3">
      <c r="A915" s="3">
        <v>42964</v>
      </c>
      <c r="B915" s="4">
        <v>47.09</v>
      </c>
      <c r="C915">
        <f t="shared" si="70"/>
        <v>0.31000000000000227</v>
      </c>
      <c r="D915" s="13">
        <f t="shared" si="71"/>
        <v>6.626763574177047E-3</v>
      </c>
      <c r="E915" t="str">
        <f t="shared" si="72"/>
        <v/>
      </c>
      <c r="F915">
        <f t="shared" si="73"/>
        <v>6.626763574177047E-3</v>
      </c>
      <c r="G915" s="4" t="str">
        <f t="shared" si="74"/>
        <v/>
      </c>
    </row>
    <row r="916" spans="1:7" x14ac:dyDescent="0.3">
      <c r="A916" s="3">
        <v>42965</v>
      </c>
      <c r="B916" s="4">
        <v>48.51</v>
      </c>
      <c r="C916">
        <f t="shared" si="70"/>
        <v>1.4199999999999946</v>
      </c>
      <c r="D916" s="13">
        <f t="shared" si="71"/>
        <v>3.0155022297727638E-2</v>
      </c>
      <c r="E916" t="str">
        <f t="shared" si="72"/>
        <v/>
      </c>
      <c r="F916">
        <f t="shared" si="73"/>
        <v>3.0155022297727638E-2</v>
      </c>
      <c r="G916" s="4" t="str">
        <f t="shared" si="74"/>
        <v/>
      </c>
    </row>
    <row r="917" spans="1:7" x14ac:dyDescent="0.3">
      <c r="A917" s="3">
        <v>42968</v>
      </c>
      <c r="B917" s="4">
        <v>47.37</v>
      </c>
      <c r="C917">
        <f t="shared" si="70"/>
        <v>-1.1400000000000006</v>
      </c>
      <c r="D917" s="13">
        <f t="shared" si="71"/>
        <v>-2.3500309214594943E-2</v>
      </c>
      <c r="E917" t="str">
        <f t="shared" si="72"/>
        <v/>
      </c>
      <c r="F917">
        <f t="shared" si="73"/>
        <v>-2.3500309214594943E-2</v>
      </c>
      <c r="G917" s="4" t="str">
        <f t="shared" si="74"/>
        <v/>
      </c>
    </row>
    <row r="918" spans="1:7" x14ac:dyDescent="0.3">
      <c r="A918" s="3">
        <v>42969</v>
      </c>
      <c r="B918" s="4">
        <v>47.64</v>
      </c>
      <c r="C918">
        <f t="shared" si="70"/>
        <v>0.27000000000000313</v>
      </c>
      <c r="D918" s="13">
        <f t="shared" si="71"/>
        <v>5.6998100063331888E-3</v>
      </c>
      <c r="E918" t="str">
        <f t="shared" si="72"/>
        <v/>
      </c>
      <c r="F918">
        <f t="shared" si="73"/>
        <v>5.6998100063331888E-3</v>
      </c>
      <c r="G918" s="4" t="str">
        <f t="shared" si="74"/>
        <v/>
      </c>
    </row>
    <row r="919" spans="1:7" x14ac:dyDescent="0.3">
      <c r="A919" s="3">
        <v>42970</v>
      </c>
      <c r="B919" s="4">
        <v>48.41</v>
      </c>
      <c r="C919">
        <f t="shared" si="70"/>
        <v>0.76999999999999602</v>
      </c>
      <c r="D919" s="13">
        <f t="shared" si="71"/>
        <v>1.6162888329135098E-2</v>
      </c>
      <c r="E919" t="str">
        <f t="shared" si="72"/>
        <v/>
      </c>
      <c r="F919">
        <f t="shared" si="73"/>
        <v>1.6162888329135098E-2</v>
      </c>
      <c r="G919" s="4" t="str">
        <f t="shared" si="74"/>
        <v/>
      </c>
    </row>
    <row r="920" spans="1:7" x14ac:dyDescent="0.3">
      <c r="A920" s="3">
        <v>42971</v>
      </c>
      <c r="B920" s="4">
        <v>47.43</v>
      </c>
      <c r="C920">
        <f t="shared" si="70"/>
        <v>-0.97999999999999687</v>
      </c>
      <c r="D920" s="13">
        <f t="shared" si="71"/>
        <v>-2.0243751291055503E-2</v>
      </c>
      <c r="E920" t="str">
        <f t="shared" si="72"/>
        <v/>
      </c>
      <c r="F920">
        <f t="shared" si="73"/>
        <v>-2.0243751291055503E-2</v>
      </c>
      <c r="G920" s="4" t="str">
        <f t="shared" si="74"/>
        <v/>
      </c>
    </row>
    <row r="921" spans="1:7" x14ac:dyDescent="0.3">
      <c r="A921" s="3">
        <v>42972</v>
      </c>
      <c r="B921" s="4">
        <v>47.87</v>
      </c>
      <c r="C921">
        <f t="shared" si="70"/>
        <v>0.43999999999999773</v>
      </c>
      <c r="D921" s="13">
        <f t="shared" si="71"/>
        <v>9.2768290111743135E-3</v>
      </c>
      <c r="E921" t="str">
        <f t="shared" si="72"/>
        <v/>
      </c>
      <c r="F921">
        <f t="shared" si="73"/>
        <v>9.2768290111743135E-3</v>
      </c>
      <c r="G921" s="4" t="str">
        <f t="shared" si="74"/>
        <v/>
      </c>
    </row>
    <row r="922" spans="1:7" x14ac:dyDescent="0.3">
      <c r="A922" s="3">
        <v>42975</v>
      </c>
      <c r="B922" s="4">
        <v>46.57</v>
      </c>
      <c r="C922">
        <f t="shared" si="70"/>
        <v>-1.2999999999999972</v>
      </c>
      <c r="D922" s="13">
        <f t="shared" si="71"/>
        <v>-2.7156883225402072E-2</v>
      </c>
      <c r="E922" t="str">
        <f t="shared" si="72"/>
        <v/>
      </c>
      <c r="F922">
        <f t="shared" si="73"/>
        <v>-2.7156883225402072E-2</v>
      </c>
      <c r="G922" s="4" t="str">
        <f t="shared" si="74"/>
        <v/>
      </c>
    </row>
    <row r="923" spans="1:7" x14ac:dyDescent="0.3">
      <c r="A923" s="3">
        <v>42976</v>
      </c>
      <c r="B923" s="4">
        <v>46.44</v>
      </c>
      <c r="C923">
        <f t="shared" si="70"/>
        <v>-0.13000000000000256</v>
      </c>
      <c r="D923" s="13">
        <f t="shared" si="71"/>
        <v>-2.7914966716771003E-3</v>
      </c>
      <c r="E923" t="str">
        <f t="shared" si="72"/>
        <v/>
      </c>
      <c r="F923">
        <f t="shared" si="73"/>
        <v>-2.7914966716771003E-3</v>
      </c>
      <c r="G923" s="4" t="str">
        <f t="shared" si="74"/>
        <v/>
      </c>
    </row>
    <row r="924" spans="1:7" x14ac:dyDescent="0.3">
      <c r="A924" s="3">
        <v>42977</v>
      </c>
      <c r="B924" s="4">
        <v>45.96</v>
      </c>
      <c r="C924">
        <f t="shared" si="70"/>
        <v>-0.47999999999999687</v>
      </c>
      <c r="D924" s="13">
        <f t="shared" si="71"/>
        <v>-1.0335917312661431E-2</v>
      </c>
      <c r="E924" t="str">
        <f t="shared" si="72"/>
        <v/>
      </c>
      <c r="F924">
        <f t="shared" si="73"/>
        <v>-1.0335917312661431E-2</v>
      </c>
      <c r="G924" s="4" t="str">
        <f t="shared" si="74"/>
        <v/>
      </c>
    </row>
    <row r="925" spans="1:7" x14ac:dyDescent="0.3">
      <c r="A925" s="3">
        <v>42978</v>
      </c>
      <c r="B925" s="4">
        <v>47.23</v>
      </c>
      <c r="C925">
        <f t="shared" si="70"/>
        <v>1.269999999999996</v>
      </c>
      <c r="D925" s="13">
        <f t="shared" si="71"/>
        <v>2.7632724107919844E-2</v>
      </c>
      <c r="E925" t="str">
        <f t="shared" si="72"/>
        <v/>
      </c>
      <c r="F925">
        <f t="shared" si="73"/>
        <v>2.7632724107919844E-2</v>
      </c>
      <c r="G925" s="4" t="str">
        <f t="shared" si="74"/>
        <v/>
      </c>
    </row>
    <row r="926" spans="1:7" x14ac:dyDescent="0.3">
      <c r="A926" s="3">
        <v>42979</v>
      </c>
      <c r="B926" s="4">
        <v>47.29</v>
      </c>
      <c r="C926">
        <f t="shared" si="70"/>
        <v>6.0000000000002274E-2</v>
      </c>
      <c r="D926" s="13">
        <f t="shared" si="71"/>
        <v>1.270378996400641E-3</v>
      </c>
      <c r="E926" t="str">
        <f t="shared" si="72"/>
        <v/>
      </c>
      <c r="F926">
        <f t="shared" si="73"/>
        <v>1.270378996400641E-3</v>
      </c>
      <c r="G926" s="4" t="str">
        <f t="shared" si="74"/>
        <v/>
      </c>
    </row>
    <row r="927" spans="1:7" x14ac:dyDescent="0.3">
      <c r="A927" s="3">
        <v>42983</v>
      </c>
      <c r="B927" s="4">
        <v>48.66</v>
      </c>
      <c r="C927">
        <f t="shared" si="70"/>
        <v>1.3699999999999974</v>
      </c>
      <c r="D927" s="13">
        <f t="shared" si="71"/>
        <v>2.8970183971241223E-2</v>
      </c>
      <c r="E927" t="str">
        <f t="shared" si="72"/>
        <v/>
      </c>
      <c r="F927">
        <f t="shared" si="73"/>
        <v>2.8970183971241223E-2</v>
      </c>
      <c r="G927" s="4" t="str">
        <f t="shared" si="74"/>
        <v/>
      </c>
    </row>
    <row r="928" spans="1:7" x14ac:dyDescent="0.3">
      <c r="A928" s="3">
        <v>42984</v>
      </c>
      <c r="B928" s="4">
        <v>49.16</v>
      </c>
      <c r="C928">
        <f t="shared" si="70"/>
        <v>0.5</v>
      </c>
      <c r="D928" s="13">
        <f t="shared" si="71"/>
        <v>1.0275380189066997E-2</v>
      </c>
      <c r="E928" t="str">
        <f t="shared" si="72"/>
        <v/>
      </c>
      <c r="F928">
        <f t="shared" si="73"/>
        <v>1.0275380189066997E-2</v>
      </c>
      <c r="G928" s="4" t="str">
        <f t="shared" si="74"/>
        <v/>
      </c>
    </row>
    <row r="929" spans="1:7" x14ac:dyDescent="0.3">
      <c r="A929" s="3">
        <v>42985</v>
      </c>
      <c r="B929" s="4">
        <v>49.09</v>
      </c>
      <c r="C929">
        <f t="shared" si="70"/>
        <v>-6.9999999999993179E-2</v>
      </c>
      <c r="D929" s="13">
        <f t="shared" si="71"/>
        <v>-1.4239218877134497E-3</v>
      </c>
      <c r="E929" t="str">
        <f t="shared" si="72"/>
        <v/>
      </c>
      <c r="F929">
        <f t="shared" si="73"/>
        <v>-1.4239218877134497E-3</v>
      </c>
      <c r="G929" s="4" t="str">
        <f t="shared" si="74"/>
        <v/>
      </c>
    </row>
    <row r="930" spans="1:7" x14ac:dyDescent="0.3">
      <c r="A930" s="3">
        <v>42986</v>
      </c>
      <c r="B930" s="4">
        <v>47.48</v>
      </c>
      <c r="C930">
        <f t="shared" si="70"/>
        <v>-1.6100000000000065</v>
      </c>
      <c r="D930" s="13">
        <f t="shared" si="71"/>
        <v>-3.2796903646363951E-2</v>
      </c>
      <c r="E930" t="str">
        <f t="shared" si="72"/>
        <v/>
      </c>
      <c r="F930">
        <f t="shared" si="73"/>
        <v>-3.2796903646363951E-2</v>
      </c>
      <c r="G930" s="4" t="str">
        <f t="shared" si="74"/>
        <v/>
      </c>
    </row>
    <row r="931" spans="1:7" x14ac:dyDescent="0.3">
      <c r="A931" s="3">
        <v>42989</v>
      </c>
      <c r="B931" s="4">
        <v>48.07</v>
      </c>
      <c r="C931">
        <f t="shared" si="70"/>
        <v>0.59000000000000341</v>
      </c>
      <c r="D931" s="13">
        <f t="shared" si="71"/>
        <v>1.2426284751474377E-2</v>
      </c>
      <c r="E931" t="str">
        <f t="shared" si="72"/>
        <v/>
      </c>
      <c r="F931">
        <f t="shared" si="73"/>
        <v>1.2426284751474377E-2</v>
      </c>
      <c r="G931" s="4" t="str">
        <f t="shared" si="74"/>
        <v/>
      </c>
    </row>
    <row r="932" spans="1:7" x14ac:dyDescent="0.3">
      <c r="A932" s="3">
        <v>42990</v>
      </c>
      <c r="B932" s="4">
        <v>48.23</v>
      </c>
      <c r="C932">
        <f t="shared" si="70"/>
        <v>0.15999999999999659</v>
      </c>
      <c r="D932" s="13">
        <f t="shared" si="71"/>
        <v>3.328479301019276E-3</v>
      </c>
      <c r="E932" t="str">
        <f t="shared" si="72"/>
        <v/>
      </c>
      <c r="F932">
        <f t="shared" si="73"/>
        <v>3.328479301019276E-3</v>
      </c>
      <c r="G932" s="4" t="str">
        <f t="shared" si="74"/>
        <v/>
      </c>
    </row>
    <row r="933" spans="1:7" x14ac:dyDescent="0.3">
      <c r="A933" s="3">
        <v>42991</v>
      </c>
      <c r="B933" s="4">
        <v>49.3</v>
      </c>
      <c r="C933">
        <f t="shared" si="70"/>
        <v>1.0700000000000003</v>
      </c>
      <c r="D933" s="13">
        <f t="shared" si="71"/>
        <v>2.2185361808003325E-2</v>
      </c>
      <c r="E933" t="str">
        <f t="shared" si="72"/>
        <v/>
      </c>
      <c r="F933">
        <f t="shared" si="73"/>
        <v>2.2185361808003325E-2</v>
      </c>
      <c r="G933" s="4" t="str">
        <f t="shared" si="74"/>
        <v/>
      </c>
    </row>
    <row r="934" spans="1:7" x14ac:dyDescent="0.3">
      <c r="A934" s="3">
        <v>42992</v>
      </c>
      <c r="B934" s="4">
        <v>49.89</v>
      </c>
      <c r="C934">
        <f t="shared" si="70"/>
        <v>0.59000000000000341</v>
      </c>
      <c r="D934" s="13">
        <f t="shared" si="71"/>
        <v>1.1967545638945302E-2</v>
      </c>
      <c r="E934" t="str">
        <f t="shared" si="72"/>
        <v/>
      </c>
      <c r="F934">
        <f t="shared" si="73"/>
        <v>1.1967545638945302E-2</v>
      </c>
      <c r="G934" s="4" t="str">
        <f t="shared" si="74"/>
        <v/>
      </c>
    </row>
    <row r="935" spans="1:7" x14ac:dyDescent="0.3">
      <c r="A935" s="3">
        <v>42993</v>
      </c>
      <c r="B935" s="4">
        <v>49.89</v>
      </c>
      <c r="C935">
        <f t="shared" si="70"/>
        <v>0</v>
      </c>
      <c r="D935" s="13">
        <f t="shared" si="71"/>
        <v>0</v>
      </c>
      <c r="E935" t="str">
        <f t="shared" si="72"/>
        <v/>
      </c>
      <c r="F935">
        <f t="shared" si="73"/>
        <v>0</v>
      </c>
      <c r="G935" s="4" t="str">
        <f t="shared" si="74"/>
        <v/>
      </c>
    </row>
    <row r="936" spans="1:7" x14ac:dyDescent="0.3">
      <c r="A936" s="3">
        <v>42996</v>
      </c>
      <c r="B936" s="4">
        <v>49.91</v>
      </c>
      <c r="C936">
        <f t="shared" si="70"/>
        <v>1.9999999999996021E-2</v>
      </c>
      <c r="D936" s="13">
        <f t="shared" si="71"/>
        <v>4.0088194026851112E-4</v>
      </c>
      <c r="E936" t="str">
        <f t="shared" si="72"/>
        <v/>
      </c>
      <c r="F936">
        <f t="shared" si="73"/>
        <v>4.0088194026851112E-4</v>
      </c>
      <c r="G936" s="4" t="str">
        <f t="shared" si="74"/>
        <v/>
      </c>
    </row>
    <row r="937" spans="1:7" x14ac:dyDescent="0.3">
      <c r="A937" s="3">
        <v>42997</v>
      </c>
      <c r="B937" s="4">
        <v>49.48</v>
      </c>
      <c r="C937">
        <f t="shared" si="70"/>
        <v>-0.42999999999999972</v>
      </c>
      <c r="D937" s="13">
        <f t="shared" si="71"/>
        <v>-8.6155079142456372E-3</v>
      </c>
      <c r="E937" t="str">
        <f t="shared" si="72"/>
        <v/>
      </c>
      <c r="F937">
        <f t="shared" si="73"/>
        <v>-8.6155079142456372E-3</v>
      </c>
      <c r="G937" s="4" t="str">
        <f t="shared" si="74"/>
        <v/>
      </c>
    </row>
    <row r="938" spans="1:7" x14ac:dyDescent="0.3">
      <c r="A938" s="3">
        <v>42998</v>
      </c>
      <c r="B938" s="4">
        <v>50.41</v>
      </c>
      <c r="C938">
        <f t="shared" si="70"/>
        <v>0.92999999999999972</v>
      </c>
      <c r="D938" s="13">
        <f t="shared" si="71"/>
        <v>1.8795472918350844E-2</v>
      </c>
      <c r="E938" t="str">
        <f t="shared" si="72"/>
        <v/>
      </c>
      <c r="F938">
        <f t="shared" si="73"/>
        <v>1.8795472918350844E-2</v>
      </c>
      <c r="G938" s="4" t="str">
        <f t="shared" si="74"/>
        <v/>
      </c>
    </row>
    <row r="939" spans="1:7" x14ac:dyDescent="0.3">
      <c r="A939" s="3">
        <v>42999</v>
      </c>
      <c r="B939" s="4">
        <v>50.55</v>
      </c>
      <c r="C939">
        <f t="shared" si="70"/>
        <v>0.14000000000000057</v>
      </c>
      <c r="D939" s="13">
        <f t="shared" si="71"/>
        <v>2.777226740726058E-3</v>
      </c>
      <c r="E939" t="str">
        <f t="shared" si="72"/>
        <v/>
      </c>
      <c r="F939" t="str">
        <f t="shared" si="73"/>
        <v/>
      </c>
      <c r="G939" s="4">
        <f t="shared" si="74"/>
        <v>2.777226740726058E-3</v>
      </c>
    </row>
    <row r="940" spans="1:7" x14ac:dyDescent="0.3">
      <c r="A940" s="3">
        <v>43000</v>
      </c>
      <c r="B940" s="4">
        <v>50.66</v>
      </c>
      <c r="C940">
        <f t="shared" si="70"/>
        <v>0.10999999999999943</v>
      </c>
      <c r="D940" s="13">
        <f t="shared" si="71"/>
        <v>2.1760633036597317E-3</v>
      </c>
      <c r="E940" t="str">
        <f t="shared" si="72"/>
        <v/>
      </c>
      <c r="F940" t="str">
        <f t="shared" si="73"/>
        <v/>
      </c>
      <c r="G940" s="4">
        <f t="shared" si="74"/>
        <v>2.1760633036597317E-3</v>
      </c>
    </row>
    <row r="941" spans="1:7" x14ac:dyDescent="0.3">
      <c r="A941" s="3">
        <v>43003</v>
      </c>
      <c r="B941" s="4">
        <v>52.22</v>
      </c>
      <c r="C941">
        <f t="shared" si="70"/>
        <v>1.5600000000000023</v>
      </c>
      <c r="D941" s="13">
        <f t="shared" si="71"/>
        <v>3.0793525463876873E-2</v>
      </c>
      <c r="E941" t="str">
        <f t="shared" si="72"/>
        <v/>
      </c>
      <c r="F941" t="str">
        <f t="shared" si="73"/>
        <v/>
      </c>
      <c r="G941" s="4">
        <f t="shared" si="74"/>
        <v>3.0793525463876873E-2</v>
      </c>
    </row>
    <row r="942" spans="1:7" x14ac:dyDescent="0.3">
      <c r="A942" s="3">
        <v>43004</v>
      </c>
      <c r="B942" s="4">
        <v>51.88</v>
      </c>
      <c r="C942">
        <f t="shared" si="70"/>
        <v>-0.33999999999999631</v>
      </c>
      <c r="D942" s="13">
        <f t="shared" si="71"/>
        <v>-6.5109153581002742E-3</v>
      </c>
      <c r="E942" t="str">
        <f t="shared" si="72"/>
        <v/>
      </c>
      <c r="F942" t="str">
        <f t="shared" si="73"/>
        <v/>
      </c>
      <c r="G942" s="4">
        <f t="shared" si="74"/>
        <v>-6.5109153581002742E-3</v>
      </c>
    </row>
    <row r="943" spans="1:7" x14ac:dyDescent="0.3">
      <c r="A943" s="3">
        <v>43005</v>
      </c>
      <c r="B943" s="4">
        <v>52.14</v>
      </c>
      <c r="C943">
        <f t="shared" si="70"/>
        <v>0.25999999999999801</v>
      </c>
      <c r="D943" s="13">
        <f t="shared" si="71"/>
        <v>5.0115651503469163E-3</v>
      </c>
      <c r="E943" t="str">
        <f t="shared" si="72"/>
        <v/>
      </c>
      <c r="F943" t="str">
        <f t="shared" si="73"/>
        <v/>
      </c>
      <c r="G943" s="4">
        <f t="shared" si="74"/>
        <v>5.0115651503469163E-3</v>
      </c>
    </row>
    <row r="944" spans="1:7" x14ac:dyDescent="0.3">
      <c r="A944" s="3">
        <v>43006</v>
      </c>
      <c r="B944" s="4">
        <v>51.56</v>
      </c>
      <c r="C944">
        <f t="shared" si="70"/>
        <v>-0.57999999999999829</v>
      </c>
      <c r="D944" s="13">
        <f t="shared" si="71"/>
        <v>-1.1123897199846534E-2</v>
      </c>
      <c r="E944" t="str">
        <f t="shared" si="72"/>
        <v/>
      </c>
      <c r="F944" t="str">
        <f t="shared" si="73"/>
        <v/>
      </c>
      <c r="G944" s="4">
        <f t="shared" si="74"/>
        <v>-1.1123897199846534E-2</v>
      </c>
    </row>
    <row r="945" spans="1:7" x14ac:dyDescent="0.3">
      <c r="A945" s="3">
        <v>43007</v>
      </c>
      <c r="B945" s="4">
        <v>51.67</v>
      </c>
      <c r="C945">
        <f t="shared" si="70"/>
        <v>0.10999999999999943</v>
      </c>
      <c r="D945" s="13">
        <f t="shared" si="71"/>
        <v>2.1334367726919983E-3</v>
      </c>
      <c r="E945" t="str">
        <f t="shared" si="72"/>
        <v/>
      </c>
      <c r="F945" t="str">
        <f t="shared" si="73"/>
        <v/>
      </c>
      <c r="G945" s="4">
        <f t="shared" si="74"/>
        <v>2.1334367726919983E-3</v>
      </c>
    </row>
    <row r="946" spans="1:7" x14ac:dyDescent="0.3">
      <c r="A946" s="3">
        <v>43010</v>
      </c>
      <c r="B946" s="4">
        <v>50.58</v>
      </c>
      <c r="C946">
        <f t="shared" si="70"/>
        <v>-1.0900000000000034</v>
      </c>
      <c r="D946" s="13">
        <f t="shared" si="71"/>
        <v>-2.1095413199148507E-2</v>
      </c>
      <c r="E946" t="str">
        <f t="shared" si="72"/>
        <v/>
      </c>
      <c r="F946" t="str">
        <f t="shared" si="73"/>
        <v/>
      </c>
      <c r="G946" s="4">
        <f t="shared" si="74"/>
        <v>-2.1095413199148507E-2</v>
      </c>
    </row>
    <row r="947" spans="1:7" x14ac:dyDescent="0.3">
      <c r="A947" s="3">
        <v>43011</v>
      </c>
      <c r="B947" s="4">
        <v>50.42</v>
      </c>
      <c r="C947">
        <f t="shared" si="70"/>
        <v>-0.15999999999999659</v>
      </c>
      <c r="D947" s="13">
        <f t="shared" si="71"/>
        <v>-3.1633056544087901E-3</v>
      </c>
      <c r="E947" t="str">
        <f t="shared" si="72"/>
        <v/>
      </c>
      <c r="F947" t="str">
        <f t="shared" si="73"/>
        <v/>
      </c>
      <c r="G947" s="4">
        <f t="shared" si="74"/>
        <v>-3.1633056544087901E-3</v>
      </c>
    </row>
    <row r="948" spans="1:7" x14ac:dyDescent="0.3">
      <c r="A948" s="3">
        <v>43012</v>
      </c>
      <c r="B948" s="4">
        <v>49.98</v>
      </c>
      <c r="C948">
        <f t="shared" si="70"/>
        <v>-0.44000000000000483</v>
      </c>
      <c r="D948" s="13">
        <f t="shared" si="71"/>
        <v>-8.7266957556526147E-3</v>
      </c>
      <c r="E948" t="str">
        <f t="shared" si="72"/>
        <v/>
      </c>
      <c r="F948" t="str">
        <f t="shared" si="73"/>
        <v/>
      </c>
      <c r="G948" s="4">
        <f t="shared" si="74"/>
        <v>-8.7266957556526147E-3</v>
      </c>
    </row>
    <row r="949" spans="1:7" x14ac:dyDescent="0.3">
      <c r="A949" s="3">
        <v>43013</v>
      </c>
      <c r="B949" s="4">
        <v>50.79</v>
      </c>
      <c r="C949">
        <f t="shared" si="70"/>
        <v>0.81000000000000227</v>
      </c>
      <c r="D949" s="13">
        <f t="shared" si="71"/>
        <v>1.6206482593037263E-2</v>
      </c>
      <c r="E949" t="str">
        <f t="shared" si="72"/>
        <v/>
      </c>
      <c r="F949">
        <f t="shared" si="73"/>
        <v>1.6206482593037263E-2</v>
      </c>
      <c r="G949" s="4" t="str">
        <f t="shared" si="74"/>
        <v/>
      </c>
    </row>
    <row r="950" spans="1:7" x14ac:dyDescent="0.3">
      <c r="A950" s="3">
        <v>43014</v>
      </c>
      <c r="B950" s="4">
        <v>49.29</v>
      </c>
      <c r="C950">
        <f t="shared" si="70"/>
        <v>-1.5</v>
      </c>
      <c r="D950" s="13">
        <f t="shared" si="71"/>
        <v>-2.9533372711163616E-2</v>
      </c>
      <c r="E950" t="str">
        <f t="shared" si="72"/>
        <v/>
      </c>
      <c r="F950" t="str">
        <f t="shared" si="73"/>
        <v/>
      </c>
      <c r="G950" s="4">
        <f t="shared" si="74"/>
        <v>-2.9533372711163616E-2</v>
      </c>
    </row>
    <row r="951" spans="1:7" x14ac:dyDescent="0.3">
      <c r="A951" s="3">
        <v>43017</v>
      </c>
      <c r="B951" s="4">
        <v>49.58</v>
      </c>
      <c r="C951">
        <f t="shared" si="70"/>
        <v>0.28999999999999915</v>
      </c>
      <c r="D951" s="13">
        <f t="shared" si="71"/>
        <v>5.8835463582876677E-3</v>
      </c>
      <c r="E951" t="str">
        <f t="shared" si="72"/>
        <v/>
      </c>
      <c r="F951">
        <f t="shared" si="73"/>
        <v>5.8835463582876677E-3</v>
      </c>
      <c r="G951" s="4" t="str">
        <f t="shared" si="74"/>
        <v/>
      </c>
    </row>
    <row r="952" spans="1:7" x14ac:dyDescent="0.3">
      <c r="A952" s="3">
        <v>43018</v>
      </c>
      <c r="B952" s="4">
        <v>50.92</v>
      </c>
      <c r="C952">
        <f t="shared" si="70"/>
        <v>1.3400000000000034</v>
      </c>
      <c r="D952" s="13">
        <f t="shared" si="71"/>
        <v>2.7027027027027098E-2</v>
      </c>
      <c r="E952" t="str">
        <f t="shared" si="72"/>
        <v/>
      </c>
      <c r="F952">
        <f t="shared" si="73"/>
        <v>2.7027027027027098E-2</v>
      </c>
      <c r="G952" s="4" t="str">
        <f t="shared" si="74"/>
        <v/>
      </c>
    </row>
    <row r="953" spans="1:7" x14ac:dyDescent="0.3">
      <c r="A953" s="3">
        <v>43019</v>
      </c>
      <c r="B953" s="4">
        <v>51.3</v>
      </c>
      <c r="C953">
        <f t="shared" si="70"/>
        <v>0.37999999999999545</v>
      </c>
      <c r="D953" s="13">
        <f t="shared" si="71"/>
        <v>7.4626865671640896E-3</v>
      </c>
      <c r="E953" t="str">
        <f t="shared" si="72"/>
        <v/>
      </c>
      <c r="F953" t="str">
        <f t="shared" si="73"/>
        <v/>
      </c>
      <c r="G953" s="4">
        <f t="shared" si="74"/>
        <v>7.4626865671640896E-3</v>
      </c>
    </row>
    <row r="954" spans="1:7" x14ac:dyDescent="0.3">
      <c r="A954" s="3">
        <v>43020</v>
      </c>
      <c r="B954" s="4">
        <v>50.6</v>
      </c>
      <c r="C954">
        <f t="shared" si="70"/>
        <v>-0.69999999999999574</v>
      </c>
      <c r="D954" s="13">
        <f t="shared" si="71"/>
        <v>-1.3645224171539879E-2</v>
      </c>
      <c r="E954" t="str">
        <f t="shared" si="72"/>
        <v/>
      </c>
      <c r="F954" t="str">
        <f t="shared" si="73"/>
        <v/>
      </c>
      <c r="G954" s="4">
        <f t="shared" si="74"/>
        <v>-1.3645224171539879E-2</v>
      </c>
    </row>
    <row r="955" spans="1:7" x14ac:dyDescent="0.3">
      <c r="A955" s="3">
        <v>43021</v>
      </c>
      <c r="B955" s="4">
        <v>51.45</v>
      </c>
      <c r="C955">
        <f t="shared" si="70"/>
        <v>0.85000000000000142</v>
      </c>
      <c r="D955" s="13">
        <f t="shared" si="71"/>
        <v>1.6798418972332044E-2</v>
      </c>
      <c r="E955" t="str">
        <f t="shared" si="72"/>
        <v/>
      </c>
      <c r="F955" t="str">
        <f t="shared" si="73"/>
        <v/>
      </c>
      <c r="G955" s="4">
        <f t="shared" si="74"/>
        <v>1.6798418972332044E-2</v>
      </c>
    </row>
    <row r="956" spans="1:7" x14ac:dyDescent="0.3">
      <c r="A956" s="3">
        <v>43024</v>
      </c>
      <c r="B956" s="4">
        <v>51.87</v>
      </c>
      <c r="C956">
        <f t="shared" si="70"/>
        <v>0.4199999999999946</v>
      </c>
      <c r="D956" s="13">
        <f t="shared" si="71"/>
        <v>8.1632653061223439E-3</v>
      </c>
      <c r="E956" t="str">
        <f t="shared" si="72"/>
        <v/>
      </c>
      <c r="F956" t="str">
        <f t="shared" si="73"/>
        <v/>
      </c>
      <c r="G956" s="4">
        <f t="shared" si="74"/>
        <v>8.1632653061223439E-3</v>
      </c>
    </row>
    <row r="957" spans="1:7" x14ac:dyDescent="0.3">
      <c r="A957" s="3">
        <v>43025</v>
      </c>
      <c r="B957" s="4">
        <v>51.88</v>
      </c>
      <c r="C957">
        <f t="shared" si="70"/>
        <v>1.0000000000005116E-2</v>
      </c>
      <c r="D957" s="13">
        <f t="shared" si="71"/>
        <v>1.9278966647397563E-4</v>
      </c>
      <c r="E957" t="str">
        <f t="shared" si="72"/>
        <v/>
      </c>
      <c r="F957" t="str">
        <f t="shared" si="73"/>
        <v/>
      </c>
      <c r="G957" s="4">
        <f t="shared" si="74"/>
        <v>1.9278966647397563E-4</v>
      </c>
    </row>
    <row r="958" spans="1:7" x14ac:dyDescent="0.3">
      <c r="A958" s="3">
        <v>43026</v>
      </c>
      <c r="B958" s="4">
        <v>52.04</v>
      </c>
      <c r="C958">
        <f t="shared" si="70"/>
        <v>0.15999999999999659</v>
      </c>
      <c r="D958" s="13">
        <f t="shared" si="71"/>
        <v>3.0840400925211367E-3</v>
      </c>
      <c r="E958" t="str">
        <f t="shared" si="72"/>
        <v/>
      </c>
      <c r="F958" t="str">
        <f t="shared" si="73"/>
        <v/>
      </c>
      <c r="G958" s="4">
        <f t="shared" si="74"/>
        <v>3.0840400925211367E-3</v>
      </c>
    </row>
    <row r="959" spans="1:7" x14ac:dyDescent="0.3">
      <c r="A959" s="3">
        <v>43027</v>
      </c>
      <c r="B959" s="4">
        <v>51.29</v>
      </c>
      <c r="C959">
        <f t="shared" si="70"/>
        <v>-0.75</v>
      </c>
      <c r="D959" s="13">
        <f t="shared" si="71"/>
        <v>-1.4411990776325904E-2</v>
      </c>
      <c r="E959" t="str">
        <f t="shared" si="72"/>
        <v/>
      </c>
      <c r="F959" t="str">
        <f t="shared" si="73"/>
        <v/>
      </c>
      <c r="G959" s="4">
        <f t="shared" si="74"/>
        <v>-1.4411990776325904E-2</v>
      </c>
    </row>
    <row r="960" spans="1:7" x14ac:dyDescent="0.3">
      <c r="A960" s="3">
        <v>43028</v>
      </c>
      <c r="B960" s="4">
        <v>51.47</v>
      </c>
      <c r="C960">
        <f t="shared" si="70"/>
        <v>0.17999999999999972</v>
      </c>
      <c r="D960" s="13">
        <f t="shared" si="71"/>
        <v>3.5094560343146759E-3</v>
      </c>
      <c r="E960" t="str">
        <f t="shared" si="72"/>
        <v/>
      </c>
      <c r="F960" t="str">
        <f t="shared" si="73"/>
        <v/>
      </c>
      <c r="G960" s="4">
        <f t="shared" si="74"/>
        <v>3.5094560343146759E-3</v>
      </c>
    </row>
    <row r="961" spans="1:7" x14ac:dyDescent="0.3">
      <c r="A961" s="3">
        <v>43031</v>
      </c>
      <c r="B961" s="4">
        <v>51.9</v>
      </c>
      <c r="C961">
        <f t="shared" si="70"/>
        <v>0.42999999999999972</v>
      </c>
      <c r="D961" s="13">
        <f t="shared" si="71"/>
        <v>8.3543811929279142E-3</v>
      </c>
      <c r="E961" t="str">
        <f t="shared" si="72"/>
        <v/>
      </c>
      <c r="F961" t="str">
        <f t="shared" si="73"/>
        <v/>
      </c>
      <c r="G961" s="4">
        <f t="shared" si="74"/>
        <v>8.3543811929279142E-3</v>
      </c>
    </row>
    <row r="962" spans="1:7" x14ac:dyDescent="0.3">
      <c r="A962" s="3">
        <v>43032</v>
      </c>
      <c r="B962" s="4">
        <v>52.47</v>
      </c>
      <c r="C962">
        <f t="shared" si="70"/>
        <v>0.57000000000000028</v>
      </c>
      <c r="D962" s="13">
        <f t="shared" si="71"/>
        <v>1.0982658959537577E-2</v>
      </c>
      <c r="E962" t="str">
        <f t="shared" si="72"/>
        <v/>
      </c>
      <c r="F962" t="str">
        <f t="shared" si="73"/>
        <v/>
      </c>
      <c r="G962" s="4">
        <f t="shared" si="74"/>
        <v>1.0982658959537577E-2</v>
      </c>
    </row>
    <row r="963" spans="1:7" x14ac:dyDescent="0.3">
      <c r="A963" s="3">
        <v>43033</v>
      </c>
      <c r="B963" s="4">
        <v>52.18</v>
      </c>
      <c r="C963">
        <f t="shared" si="70"/>
        <v>-0.28999999999999915</v>
      </c>
      <c r="D963" s="13">
        <f t="shared" si="71"/>
        <v>-5.5269677911187181E-3</v>
      </c>
      <c r="E963" t="str">
        <f t="shared" si="72"/>
        <v/>
      </c>
      <c r="F963" t="str">
        <f t="shared" si="73"/>
        <v/>
      </c>
      <c r="G963" s="4">
        <f t="shared" si="74"/>
        <v>-5.5269677911187181E-3</v>
      </c>
    </row>
    <row r="964" spans="1:7" x14ac:dyDescent="0.3">
      <c r="A964" s="3">
        <v>43034</v>
      </c>
      <c r="B964" s="4">
        <v>52.64</v>
      </c>
      <c r="C964">
        <f t="shared" si="70"/>
        <v>0.46000000000000085</v>
      </c>
      <c r="D964" s="13">
        <f t="shared" si="71"/>
        <v>8.8156381755462032E-3</v>
      </c>
      <c r="E964" t="str">
        <f t="shared" si="72"/>
        <v/>
      </c>
      <c r="F964" t="str">
        <f t="shared" si="73"/>
        <v/>
      </c>
      <c r="G964" s="4">
        <f t="shared" si="74"/>
        <v>8.8156381755462032E-3</v>
      </c>
    </row>
    <row r="965" spans="1:7" x14ac:dyDescent="0.3">
      <c r="A965" s="3">
        <v>43035</v>
      </c>
      <c r="B965" s="4">
        <v>53.9</v>
      </c>
      <c r="C965">
        <f t="shared" ref="C965:C1028" si="75">B965-B964</f>
        <v>1.259999999999998</v>
      </c>
      <c r="D965" s="13">
        <f t="shared" ref="D965:D1028" si="76">C965/B964</f>
        <v>2.3936170212765919E-2</v>
      </c>
      <c r="E965" t="str">
        <f t="shared" ref="E965:E1028" si="77">IF(B964&gt;$H$1,D965,"")</f>
        <v/>
      </c>
      <c r="F965" t="str">
        <f t="shared" ref="F965:F1028" si="78">IF(B964&lt;$F$1,D965,"")</f>
        <v/>
      </c>
      <c r="G965" s="4">
        <f t="shared" ref="G965:G1028" si="79">IF(AND(B964&gt;=$F$1,B964&lt;=$H$1),D965,"")</f>
        <v>2.3936170212765919E-2</v>
      </c>
    </row>
    <row r="966" spans="1:7" x14ac:dyDescent="0.3">
      <c r="A966" s="3">
        <v>43038</v>
      </c>
      <c r="B966" s="4">
        <v>54.15</v>
      </c>
      <c r="C966">
        <f t="shared" si="75"/>
        <v>0.25</v>
      </c>
      <c r="D966" s="13">
        <f t="shared" si="76"/>
        <v>4.6382189239332098E-3</v>
      </c>
      <c r="E966" t="str">
        <f t="shared" si="77"/>
        <v/>
      </c>
      <c r="F966" t="str">
        <f t="shared" si="78"/>
        <v/>
      </c>
      <c r="G966" s="4">
        <f t="shared" si="79"/>
        <v>4.6382189239332098E-3</v>
      </c>
    </row>
    <row r="967" spans="1:7" x14ac:dyDescent="0.3">
      <c r="A967" s="3">
        <v>43039</v>
      </c>
      <c r="B967" s="4">
        <v>54.38</v>
      </c>
      <c r="C967">
        <f t="shared" si="75"/>
        <v>0.23000000000000398</v>
      </c>
      <c r="D967" s="13">
        <f t="shared" si="76"/>
        <v>4.2474607571561214E-3</v>
      </c>
      <c r="E967" t="str">
        <f t="shared" si="77"/>
        <v/>
      </c>
      <c r="F967" t="str">
        <f t="shared" si="78"/>
        <v/>
      </c>
      <c r="G967" s="4">
        <f t="shared" si="79"/>
        <v>4.2474607571561214E-3</v>
      </c>
    </row>
    <row r="968" spans="1:7" x14ac:dyDescent="0.3">
      <c r="A968" s="3">
        <v>43040</v>
      </c>
      <c r="B968" s="4">
        <v>54.3</v>
      </c>
      <c r="C968">
        <f t="shared" si="75"/>
        <v>-8.00000000000054E-2</v>
      </c>
      <c r="D968" s="13">
        <f t="shared" si="76"/>
        <v>-1.4711290915778851E-3</v>
      </c>
      <c r="E968" t="str">
        <f t="shared" si="77"/>
        <v/>
      </c>
      <c r="F968" t="str">
        <f t="shared" si="78"/>
        <v/>
      </c>
      <c r="G968" s="4">
        <f t="shared" si="79"/>
        <v>-1.4711290915778851E-3</v>
      </c>
    </row>
    <row r="969" spans="1:7" x14ac:dyDescent="0.3">
      <c r="A969" s="3">
        <v>43041</v>
      </c>
      <c r="B969" s="4">
        <v>54.54</v>
      </c>
      <c r="C969">
        <f t="shared" si="75"/>
        <v>0.24000000000000199</v>
      </c>
      <c r="D969" s="13">
        <f t="shared" si="76"/>
        <v>4.4198895027624677E-3</v>
      </c>
      <c r="E969" t="str">
        <f t="shared" si="77"/>
        <v/>
      </c>
      <c r="F969" t="str">
        <f t="shared" si="78"/>
        <v/>
      </c>
      <c r="G969" s="4">
        <f t="shared" si="79"/>
        <v>4.4198895027624677E-3</v>
      </c>
    </row>
    <row r="970" spans="1:7" x14ac:dyDescent="0.3">
      <c r="A970" s="3">
        <v>43042</v>
      </c>
      <c r="B970" s="4">
        <v>55.64</v>
      </c>
      <c r="C970">
        <f t="shared" si="75"/>
        <v>1.1000000000000014</v>
      </c>
      <c r="D970" s="13">
        <f t="shared" si="76"/>
        <v>2.0168683535020195E-2</v>
      </c>
      <c r="E970" t="str">
        <f t="shared" si="77"/>
        <v/>
      </c>
      <c r="F970" t="str">
        <f t="shared" si="78"/>
        <v/>
      </c>
      <c r="G970" s="4">
        <f t="shared" si="79"/>
        <v>2.0168683535020195E-2</v>
      </c>
    </row>
    <row r="971" spans="1:7" x14ac:dyDescent="0.3">
      <c r="A971" s="3">
        <v>43045</v>
      </c>
      <c r="B971" s="4">
        <v>57.35</v>
      </c>
      <c r="C971">
        <f t="shared" si="75"/>
        <v>1.7100000000000009</v>
      </c>
      <c r="D971" s="13">
        <f t="shared" si="76"/>
        <v>3.0733285406182618E-2</v>
      </c>
      <c r="E971" t="str">
        <f t="shared" si="77"/>
        <v/>
      </c>
      <c r="F971" t="str">
        <f t="shared" si="78"/>
        <v/>
      </c>
      <c r="G971" s="4">
        <f t="shared" si="79"/>
        <v>3.0733285406182618E-2</v>
      </c>
    </row>
    <row r="972" spans="1:7" x14ac:dyDescent="0.3">
      <c r="A972" s="3">
        <v>43046</v>
      </c>
      <c r="B972" s="4">
        <v>57.2</v>
      </c>
      <c r="C972">
        <f t="shared" si="75"/>
        <v>-0.14999999999999858</v>
      </c>
      <c r="D972" s="13">
        <f t="shared" si="76"/>
        <v>-2.6155187445509776E-3</v>
      </c>
      <c r="E972" t="str">
        <f t="shared" si="77"/>
        <v/>
      </c>
      <c r="F972" t="str">
        <f t="shared" si="78"/>
        <v/>
      </c>
      <c r="G972" s="4">
        <f t="shared" si="79"/>
        <v>-2.6155187445509776E-3</v>
      </c>
    </row>
    <row r="973" spans="1:7" x14ac:dyDescent="0.3">
      <c r="A973" s="3">
        <v>43047</v>
      </c>
      <c r="B973" s="4">
        <v>56.81</v>
      </c>
      <c r="C973">
        <f t="shared" si="75"/>
        <v>-0.39000000000000057</v>
      </c>
      <c r="D973" s="13">
        <f t="shared" si="76"/>
        <v>-6.8181818181818274E-3</v>
      </c>
      <c r="E973" t="str">
        <f t="shared" si="77"/>
        <v/>
      </c>
      <c r="F973" t="str">
        <f t="shared" si="78"/>
        <v/>
      </c>
      <c r="G973" s="4">
        <f t="shared" si="79"/>
        <v>-6.8181818181818274E-3</v>
      </c>
    </row>
    <row r="974" spans="1:7" x14ac:dyDescent="0.3">
      <c r="A974" s="3">
        <v>43048</v>
      </c>
      <c r="B974" s="4">
        <v>57.17</v>
      </c>
      <c r="C974">
        <f t="shared" si="75"/>
        <v>0.35999999999999943</v>
      </c>
      <c r="D974" s="13">
        <f t="shared" si="76"/>
        <v>6.336912515402208E-3</v>
      </c>
      <c r="E974" t="str">
        <f t="shared" si="77"/>
        <v/>
      </c>
      <c r="F974" t="str">
        <f t="shared" si="78"/>
        <v/>
      </c>
      <c r="G974" s="4">
        <f t="shared" si="79"/>
        <v>6.336912515402208E-3</v>
      </c>
    </row>
    <row r="975" spans="1:7" x14ac:dyDescent="0.3">
      <c r="A975" s="3">
        <v>43049</v>
      </c>
      <c r="B975" s="4">
        <v>56.74</v>
      </c>
      <c r="C975">
        <f t="shared" si="75"/>
        <v>-0.42999999999999972</v>
      </c>
      <c r="D975" s="13">
        <f t="shared" si="76"/>
        <v>-7.5214273220220347E-3</v>
      </c>
      <c r="E975" t="str">
        <f t="shared" si="77"/>
        <v/>
      </c>
      <c r="F975" t="str">
        <f t="shared" si="78"/>
        <v/>
      </c>
      <c r="G975" s="4">
        <f t="shared" si="79"/>
        <v>-7.5214273220220347E-3</v>
      </c>
    </row>
    <row r="976" spans="1:7" x14ac:dyDescent="0.3">
      <c r="A976" s="3">
        <v>43052</v>
      </c>
      <c r="B976" s="4">
        <v>56.76</v>
      </c>
      <c r="C976">
        <f t="shared" si="75"/>
        <v>1.9999999999996021E-2</v>
      </c>
      <c r="D976" s="13">
        <f t="shared" si="76"/>
        <v>3.5248501938660591E-4</v>
      </c>
      <c r="E976" t="str">
        <f t="shared" si="77"/>
        <v/>
      </c>
      <c r="F976" t="str">
        <f t="shared" si="78"/>
        <v/>
      </c>
      <c r="G976" s="4">
        <f t="shared" si="79"/>
        <v>3.5248501938660591E-4</v>
      </c>
    </row>
    <row r="977" spans="1:7" x14ac:dyDescent="0.3">
      <c r="A977" s="3">
        <v>43053</v>
      </c>
      <c r="B977" s="4">
        <v>55.7</v>
      </c>
      <c r="C977">
        <f t="shared" si="75"/>
        <v>-1.0599999999999952</v>
      </c>
      <c r="D977" s="13">
        <f t="shared" si="76"/>
        <v>-1.8675123326286031E-2</v>
      </c>
      <c r="E977" t="str">
        <f t="shared" si="77"/>
        <v/>
      </c>
      <c r="F977" t="str">
        <f t="shared" si="78"/>
        <v/>
      </c>
      <c r="G977" s="4">
        <f t="shared" si="79"/>
        <v>-1.8675123326286031E-2</v>
      </c>
    </row>
    <row r="978" spans="1:7" x14ac:dyDescent="0.3">
      <c r="A978" s="3">
        <v>43054</v>
      </c>
      <c r="B978" s="4">
        <v>55.33</v>
      </c>
      <c r="C978">
        <f t="shared" si="75"/>
        <v>-0.37000000000000455</v>
      </c>
      <c r="D978" s="13">
        <f t="shared" si="76"/>
        <v>-6.6427289048474778E-3</v>
      </c>
      <c r="E978" t="str">
        <f t="shared" si="77"/>
        <v/>
      </c>
      <c r="F978" t="str">
        <f t="shared" si="78"/>
        <v/>
      </c>
      <c r="G978" s="4">
        <f t="shared" si="79"/>
        <v>-6.6427289048474778E-3</v>
      </c>
    </row>
    <row r="979" spans="1:7" x14ac:dyDescent="0.3">
      <c r="A979" s="3">
        <v>43055</v>
      </c>
      <c r="B979" s="4">
        <v>55.14</v>
      </c>
      <c r="C979">
        <f t="shared" si="75"/>
        <v>-0.18999999999999773</v>
      </c>
      <c r="D979" s="13">
        <f t="shared" si="76"/>
        <v>-3.4339418037230749E-3</v>
      </c>
      <c r="E979" t="str">
        <f t="shared" si="77"/>
        <v/>
      </c>
      <c r="F979" t="str">
        <f t="shared" si="78"/>
        <v/>
      </c>
      <c r="G979" s="4">
        <f t="shared" si="79"/>
        <v>-3.4339418037230749E-3</v>
      </c>
    </row>
    <row r="980" spans="1:7" x14ac:dyDescent="0.3">
      <c r="A980" s="3">
        <v>43056</v>
      </c>
      <c r="B980" s="4">
        <v>56.55</v>
      </c>
      <c r="C980">
        <f t="shared" si="75"/>
        <v>1.4099999999999966</v>
      </c>
      <c r="D980" s="13">
        <f t="shared" si="76"/>
        <v>2.5571273122959676E-2</v>
      </c>
      <c r="E980" t="str">
        <f t="shared" si="77"/>
        <v/>
      </c>
      <c r="F980" t="str">
        <f t="shared" si="78"/>
        <v/>
      </c>
      <c r="G980" s="4">
        <f t="shared" si="79"/>
        <v>2.5571273122959676E-2</v>
      </c>
    </row>
    <row r="981" spans="1:7" x14ac:dyDescent="0.3">
      <c r="A981" s="3">
        <v>43059</v>
      </c>
      <c r="B981" s="4">
        <v>56.09</v>
      </c>
      <c r="C981">
        <f t="shared" si="75"/>
        <v>-0.45999999999999375</v>
      </c>
      <c r="D981" s="13">
        <f t="shared" si="76"/>
        <v>-8.1343943412907835E-3</v>
      </c>
      <c r="E981" t="str">
        <f t="shared" si="77"/>
        <v/>
      </c>
      <c r="F981" t="str">
        <f t="shared" si="78"/>
        <v/>
      </c>
      <c r="G981" s="4">
        <f t="shared" si="79"/>
        <v>-8.1343943412907835E-3</v>
      </c>
    </row>
    <row r="982" spans="1:7" x14ac:dyDescent="0.3">
      <c r="A982" s="3">
        <v>43060</v>
      </c>
      <c r="B982" s="4">
        <v>56.83</v>
      </c>
      <c r="C982">
        <f t="shared" si="75"/>
        <v>0.73999999999999488</v>
      </c>
      <c r="D982" s="13">
        <f t="shared" si="76"/>
        <v>1.319308254590827E-2</v>
      </c>
      <c r="E982" t="str">
        <f t="shared" si="77"/>
        <v/>
      </c>
      <c r="F982" t="str">
        <f t="shared" si="78"/>
        <v/>
      </c>
      <c r="G982" s="4">
        <f t="shared" si="79"/>
        <v>1.319308254590827E-2</v>
      </c>
    </row>
    <row r="983" spans="1:7" x14ac:dyDescent="0.3">
      <c r="A983" s="3">
        <v>43061</v>
      </c>
      <c r="B983" s="4">
        <v>58.02</v>
      </c>
      <c r="C983">
        <f t="shared" si="75"/>
        <v>1.1900000000000048</v>
      </c>
      <c r="D983" s="13">
        <f t="shared" si="76"/>
        <v>2.0939644553932869E-2</v>
      </c>
      <c r="E983" t="str">
        <f t="shared" si="77"/>
        <v/>
      </c>
      <c r="F983" t="str">
        <f t="shared" si="78"/>
        <v/>
      </c>
      <c r="G983" s="4">
        <f t="shared" si="79"/>
        <v>2.0939644553932869E-2</v>
      </c>
    </row>
    <row r="984" spans="1:7" x14ac:dyDescent="0.3">
      <c r="A984" s="3">
        <v>43063</v>
      </c>
      <c r="B984" s="4">
        <v>58.95</v>
      </c>
      <c r="C984">
        <f t="shared" si="75"/>
        <v>0.92999999999999972</v>
      </c>
      <c r="D984" s="13">
        <f t="shared" si="76"/>
        <v>1.6028955532574968E-2</v>
      </c>
      <c r="E984" t="str">
        <f t="shared" si="77"/>
        <v/>
      </c>
      <c r="F984" t="str">
        <f t="shared" si="78"/>
        <v/>
      </c>
      <c r="G984" s="4">
        <f t="shared" si="79"/>
        <v>1.6028955532574968E-2</v>
      </c>
    </row>
    <row r="985" spans="1:7" x14ac:dyDescent="0.3">
      <c r="A985" s="3">
        <v>43066</v>
      </c>
      <c r="B985" s="4">
        <v>58.11</v>
      </c>
      <c r="C985">
        <f t="shared" si="75"/>
        <v>-0.84000000000000341</v>
      </c>
      <c r="D985" s="13">
        <f t="shared" si="76"/>
        <v>-1.4249363867684536E-2</v>
      </c>
      <c r="E985" t="str">
        <f t="shared" si="77"/>
        <v/>
      </c>
      <c r="F985" t="str">
        <f t="shared" si="78"/>
        <v/>
      </c>
      <c r="G985" s="4">
        <f t="shared" si="79"/>
        <v>-1.4249363867684536E-2</v>
      </c>
    </row>
    <row r="986" spans="1:7" x14ac:dyDescent="0.3">
      <c r="A986" s="3">
        <v>43067</v>
      </c>
      <c r="B986" s="4">
        <v>57.99</v>
      </c>
      <c r="C986">
        <f t="shared" si="75"/>
        <v>-0.11999999999999744</v>
      </c>
      <c r="D986" s="13">
        <f t="shared" si="76"/>
        <v>-2.0650490449147726E-3</v>
      </c>
      <c r="E986" t="str">
        <f t="shared" si="77"/>
        <v/>
      </c>
      <c r="F986" t="str">
        <f t="shared" si="78"/>
        <v/>
      </c>
      <c r="G986" s="4">
        <f t="shared" si="79"/>
        <v>-2.0650490449147726E-3</v>
      </c>
    </row>
    <row r="987" spans="1:7" x14ac:dyDescent="0.3">
      <c r="A987" s="3">
        <v>43068</v>
      </c>
      <c r="B987" s="4">
        <v>57.3</v>
      </c>
      <c r="C987">
        <f t="shared" si="75"/>
        <v>-0.69000000000000483</v>
      </c>
      <c r="D987" s="13">
        <f t="shared" si="76"/>
        <v>-1.1898603207449643E-2</v>
      </c>
      <c r="E987" t="str">
        <f t="shared" si="77"/>
        <v/>
      </c>
      <c r="F987" t="str">
        <f t="shared" si="78"/>
        <v/>
      </c>
      <c r="G987" s="4">
        <f t="shared" si="79"/>
        <v>-1.1898603207449643E-2</v>
      </c>
    </row>
    <row r="988" spans="1:7" x14ac:dyDescent="0.3">
      <c r="A988" s="3">
        <v>43069</v>
      </c>
      <c r="B988" s="4">
        <v>57.4</v>
      </c>
      <c r="C988">
        <f t="shared" si="75"/>
        <v>0.10000000000000142</v>
      </c>
      <c r="D988" s="13">
        <f t="shared" si="76"/>
        <v>1.7452006980803042E-3</v>
      </c>
      <c r="E988" t="str">
        <f t="shared" si="77"/>
        <v/>
      </c>
      <c r="F988" t="str">
        <f t="shared" si="78"/>
        <v/>
      </c>
      <c r="G988" s="4">
        <f t="shared" si="79"/>
        <v>1.7452006980803042E-3</v>
      </c>
    </row>
    <row r="989" spans="1:7" x14ac:dyDescent="0.3">
      <c r="A989" s="3">
        <v>43070</v>
      </c>
      <c r="B989" s="4">
        <v>58.36</v>
      </c>
      <c r="C989">
        <f t="shared" si="75"/>
        <v>0.96000000000000085</v>
      </c>
      <c r="D989" s="13">
        <f t="shared" si="76"/>
        <v>1.6724738675958202E-2</v>
      </c>
      <c r="E989" t="str">
        <f t="shared" si="77"/>
        <v/>
      </c>
      <c r="F989" t="str">
        <f t="shared" si="78"/>
        <v/>
      </c>
      <c r="G989" s="4">
        <f t="shared" si="79"/>
        <v>1.6724738675958202E-2</v>
      </c>
    </row>
    <row r="990" spans="1:7" x14ac:dyDescent="0.3">
      <c r="A990" s="3">
        <v>43073</v>
      </c>
      <c r="B990" s="4">
        <v>57.47</v>
      </c>
      <c r="C990">
        <f t="shared" si="75"/>
        <v>-0.89000000000000057</v>
      </c>
      <c r="D990" s="13">
        <f t="shared" si="76"/>
        <v>-1.5250171350239899E-2</v>
      </c>
      <c r="E990" t="str">
        <f t="shared" si="77"/>
        <v/>
      </c>
      <c r="F990" t="str">
        <f t="shared" si="78"/>
        <v/>
      </c>
      <c r="G990" s="4">
        <f t="shared" si="79"/>
        <v>-1.5250171350239899E-2</v>
      </c>
    </row>
    <row r="991" spans="1:7" x14ac:dyDescent="0.3">
      <c r="A991" s="3">
        <v>43074</v>
      </c>
      <c r="B991" s="4">
        <v>57.62</v>
      </c>
      <c r="C991">
        <f t="shared" si="75"/>
        <v>0.14999999999999858</v>
      </c>
      <c r="D991" s="13">
        <f t="shared" si="76"/>
        <v>2.6100574212632433E-3</v>
      </c>
      <c r="E991" t="str">
        <f t="shared" si="77"/>
        <v/>
      </c>
      <c r="F991" t="str">
        <f t="shared" si="78"/>
        <v/>
      </c>
      <c r="G991" s="4">
        <f t="shared" si="79"/>
        <v>2.6100574212632433E-3</v>
      </c>
    </row>
    <row r="992" spans="1:7" x14ac:dyDescent="0.3">
      <c r="A992" s="3">
        <v>43075</v>
      </c>
      <c r="B992" s="4">
        <v>55.96</v>
      </c>
      <c r="C992">
        <f t="shared" si="75"/>
        <v>-1.6599999999999966</v>
      </c>
      <c r="D992" s="13">
        <f t="shared" si="76"/>
        <v>-2.8809441166261655E-2</v>
      </c>
      <c r="E992" t="str">
        <f t="shared" si="77"/>
        <v/>
      </c>
      <c r="F992" t="str">
        <f t="shared" si="78"/>
        <v/>
      </c>
      <c r="G992" s="4">
        <f t="shared" si="79"/>
        <v>-2.8809441166261655E-2</v>
      </c>
    </row>
    <row r="993" spans="1:7" x14ac:dyDescent="0.3">
      <c r="A993" s="3">
        <v>43076</v>
      </c>
      <c r="B993" s="4">
        <v>56.69</v>
      </c>
      <c r="C993">
        <f t="shared" si="75"/>
        <v>0.72999999999999687</v>
      </c>
      <c r="D993" s="13">
        <f t="shared" si="76"/>
        <v>1.3045032165832682E-2</v>
      </c>
      <c r="E993" t="str">
        <f t="shared" si="77"/>
        <v/>
      </c>
      <c r="F993" t="str">
        <f t="shared" si="78"/>
        <v/>
      </c>
      <c r="G993" s="4">
        <f t="shared" si="79"/>
        <v>1.3045032165832682E-2</v>
      </c>
    </row>
    <row r="994" spans="1:7" x14ac:dyDescent="0.3">
      <c r="A994" s="3">
        <v>43077</v>
      </c>
      <c r="B994" s="4">
        <v>57.36</v>
      </c>
      <c r="C994">
        <f t="shared" si="75"/>
        <v>0.67000000000000171</v>
      </c>
      <c r="D994" s="13">
        <f t="shared" si="76"/>
        <v>1.181866290351035E-2</v>
      </c>
      <c r="E994" t="str">
        <f t="shared" si="77"/>
        <v/>
      </c>
      <c r="F994" t="str">
        <f t="shared" si="78"/>
        <v/>
      </c>
      <c r="G994" s="4">
        <f t="shared" si="79"/>
        <v>1.181866290351035E-2</v>
      </c>
    </row>
    <row r="995" spans="1:7" x14ac:dyDescent="0.3">
      <c r="A995" s="3">
        <v>43080</v>
      </c>
      <c r="B995" s="4">
        <v>57.99</v>
      </c>
      <c r="C995">
        <f t="shared" si="75"/>
        <v>0.63000000000000256</v>
      </c>
      <c r="D995" s="13">
        <f t="shared" si="76"/>
        <v>1.0983263598326404E-2</v>
      </c>
      <c r="E995" t="str">
        <f t="shared" si="77"/>
        <v/>
      </c>
      <c r="F995" t="str">
        <f t="shared" si="78"/>
        <v/>
      </c>
      <c r="G995" s="4">
        <f t="shared" si="79"/>
        <v>1.0983263598326404E-2</v>
      </c>
    </row>
    <row r="996" spans="1:7" x14ac:dyDescent="0.3">
      <c r="A996" s="3">
        <v>43081</v>
      </c>
      <c r="B996" s="4">
        <v>57.14</v>
      </c>
      <c r="C996">
        <f t="shared" si="75"/>
        <v>-0.85000000000000142</v>
      </c>
      <c r="D996" s="13">
        <f t="shared" si="76"/>
        <v>-1.4657699603379917E-2</v>
      </c>
      <c r="E996" t="str">
        <f t="shared" si="77"/>
        <v/>
      </c>
      <c r="F996" t="str">
        <f t="shared" si="78"/>
        <v/>
      </c>
      <c r="G996" s="4">
        <f t="shared" si="79"/>
        <v>-1.4657699603379917E-2</v>
      </c>
    </row>
    <row r="997" spans="1:7" x14ac:dyDescent="0.3">
      <c r="A997" s="3">
        <v>43082</v>
      </c>
      <c r="B997" s="4">
        <v>56.6</v>
      </c>
      <c r="C997">
        <f t="shared" si="75"/>
        <v>-0.53999999999999915</v>
      </c>
      <c r="D997" s="13">
        <f t="shared" si="76"/>
        <v>-9.4504725236261664E-3</v>
      </c>
      <c r="E997" t="str">
        <f t="shared" si="77"/>
        <v/>
      </c>
      <c r="F997" t="str">
        <f t="shared" si="78"/>
        <v/>
      </c>
      <c r="G997" s="4">
        <f t="shared" si="79"/>
        <v>-9.4504725236261664E-3</v>
      </c>
    </row>
    <row r="998" spans="1:7" x14ac:dyDescent="0.3">
      <c r="A998" s="3">
        <v>43083</v>
      </c>
      <c r="B998" s="4">
        <v>57.04</v>
      </c>
      <c r="C998">
        <f t="shared" si="75"/>
        <v>0.43999999999999773</v>
      </c>
      <c r="D998" s="13">
        <f t="shared" si="76"/>
        <v>7.7738515901059667E-3</v>
      </c>
      <c r="E998" t="str">
        <f t="shared" si="77"/>
        <v/>
      </c>
      <c r="F998" t="str">
        <f t="shared" si="78"/>
        <v/>
      </c>
      <c r="G998" s="4">
        <f t="shared" si="79"/>
        <v>7.7738515901059667E-3</v>
      </c>
    </row>
    <row r="999" spans="1:7" x14ac:dyDescent="0.3">
      <c r="A999" s="3">
        <v>43084</v>
      </c>
      <c r="B999" s="4">
        <v>57.3</v>
      </c>
      <c r="C999">
        <f t="shared" si="75"/>
        <v>0.25999999999999801</v>
      </c>
      <c r="D999" s="13">
        <f t="shared" si="76"/>
        <v>4.5582047685834154E-3</v>
      </c>
      <c r="E999" t="str">
        <f t="shared" si="77"/>
        <v/>
      </c>
      <c r="F999" t="str">
        <f t="shared" si="78"/>
        <v/>
      </c>
      <c r="G999" s="4">
        <f t="shared" si="79"/>
        <v>4.5582047685834154E-3</v>
      </c>
    </row>
    <row r="1000" spans="1:7" x14ac:dyDescent="0.3">
      <c r="A1000" s="3">
        <v>43087</v>
      </c>
      <c r="B1000" s="4">
        <v>57.16</v>
      </c>
      <c r="C1000">
        <f t="shared" si="75"/>
        <v>-0.14000000000000057</v>
      </c>
      <c r="D1000" s="13">
        <f t="shared" si="76"/>
        <v>-2.4432809773124011E-3</v>
      </c>
      <c r="E1000" t="str">
        <f t="shared" si="77"/>
        <v/>
      </c>
      <c r="F1000" t="str">
        <f t="shared" si="78"/>
        <v/>
      </c>
      <c r="G1000" s="4">
        <f t="shared" si="79"/>
        <v>-2.4432809773124011E-3</v>
      </c>
    </row>
    <row r="1001" spans="1:7" x14ac:dyDescent="0.3">
      <c r="A1001" s="3">
        <v>43088</v>
      </c>
      <c r="B1001" s="4">
        <v>57.46</v>
      </c>
      <c r="C1001">
        <f t="shared" si="75"/>
        <v>0.30000000000000426</v>
      </c>
      <c r="D1001" s="13">
        <f t="shared" si="76"/>
        <v>5.2484254723583678E-3</v>
      </c>
      <c r="E1001" t="str">
        <f t="shared" si="77"/>
        <v/>
      </c>
      <c r="F1001" t="str">
        <f t="shared" si="78"/>
        <v/>
      </c>
      <c r="G1001" s="4">
        <f t="shared" si="79"/>
        <v>5.2484254723583678E-3</v>
      </c>
    </row>
    <row r="1002" spans="1:7" x14ac:dyDescent="0.3">
      <c r="A1002" s="3">
        <v>43089</v>
      </c>
      <c r="B1002" s="4">
        <v>58.09</v>
      </c>
      <c r="C1002">
        <f t="shared" si="75"/>
        <v>0.63000000000000256</v>
      </c>
      <c r="D1002" s="13">
        <f t="shared" si="76"/>
        <v>1.0964148973198791E-2</v>
      </c>
      <c r="E1002" t="str">
        <f t="shared" si="77"/>
        <v/>
      </c>
      <c r="F1002" t="str">
        <f t="shared" si="78"/>
        <v/>
      </c>
      <c r="G1002" s="4">
        <f t="shared" si="79"/>
        <v>1.0964148973198791E-2</v>
      </c>
    </row>
    <row r="1003" spans="1:7" x14ac:dyDescent="0.3">
      <c r="A1003" s="3">
        <v>43090</v>
      </c>
      <c r="B1003" s="4">
        <v>58.36</v>
      </c>
      <c r="C1003">
        <f t="shared" si="75"/>
        <v>0.26999999999999602</v>
      </c>
      <c r="D1003" s="13">
        <f t="shared" si="76"/>
        <v>4.6479600619727321E-3</v>
      </c>
      <c r="E1003" t="str">
        <f t="shared" si="77"/>
        <v/>
      </c>
      <c r="F1003" t="str">
        <f t="shared" si="78"/>
        <v/>
      </c>
      <c r="G1003" s="4">
        <f t="shared" si="79"/>
        <v>4.6479600619727321E-3</v>
      </c>
    </row>
    <row r="1004" spans="1:7" x14ac:dyDescent="0.3">
      <c r="A1004" s="3">
        <v>43091</v>
      </c>
      <c r="B1004" s="4">
        <v>58.47</v>
      </c>
      <c r="C1004">
        <f t="shared" si="75"/>
        <v>0.10999999999999943</v>
      </c>
      <c r="D1004" s="13">
        <f t="shared" si="76"/>
        <v>1.8848526387936846E-3</v>
      </c>
      <c r="E1004" t="str">
        <f t="shared" si="77"/>
        <v/>
      </c>
      <c r="F1004" t="str">
        <f t="shared" si="78"/>
        <v/>
      </c>
      <c r="G1004" s="4">
        <f t="shared" si="79"/>
        <v>1.8848526387936846E-3</v>
      </c>
    </row>
    <row r="1005" spans="1:7" x14ac:dyDescent="0.3">
      <c r="A1005" s="3">
        <v>43095</v>
      </c>
      <c r="B1005" s="4">
        <v>59.97</v>
      </c>
      <c r="C1005">
        <f t="shared" si="75"/>
        <v>1.5</v>
      </c>
      <c r="D1005" s="13">
        <f t="shared" si="76"/>
        <v>2.5654181631605953E-2</v>
      </c>
      <c r="E1005" t="str">
        <f t="shared" si="77"/>
        <v/>
      </c>
      <c r="F1005" t="str">
        <f t="shared" si="78"/>
        <v/>
      </c>
      <c r="G1005" s="4">
        <f t="shared" si="79"/>
        <v>2.5654181631605953E-2</v>
      </c>
    </row>
    <row r="1006" spans="1:7" x14ac:dyDescent="0.3">
      <c r="A1006" s="3">
        <v>43096</v>
      </c>
      <c r="B1006" s="4">
        <v>59.64</v>
      </c>
      <c r="C1006">
        <f t="shared" si="75"/>
        <v>-0.32999999999999829</v>
      </c>
      <c r="D1006" s="13">
        <f t="shared" si="76"/>
        <v>-5.5027513756878152E-3</v>
      </c>
      <c r="E1006" t="str">
        <f t="shared" si="77"/>
        <v/>
      </c>
      <c r="F1006" t="str">
        <f t="shared" si="78"/>
        <v/>
      </c>
      <c r="G1006" s="4">
        <f t="shared" si="79"/>
        <v>-5.5027513756878152E-3</v>
      </c>
    </row>
    <row r="1007" spans="1:7" x14ac:dyDescent="0.3">
      <c r="A1007" s="3">
        <v>43097</v>
      </c>
      <c r="B1007" s="4">
        <v>59.84</v>
      </c>
      <c r="C1007">
        <f t="shared" si="75"/>
        <v>0.20000000000000284</v>
      </c>
      <c r="D1007" s="13">
        <f t="shared" si="76"/>
        <v>3.3534540576794572E-3</v>
      </c>
      <c r="E1007" t="str">
        <f t="shared" si="77"/>
        <v/>
      </c>
      <c r="F1007" t="str">
        <f t="shared" si="78"/>
        <v/>
      </c>
      <c r="G1007" s="4">
        <f t="shared" si="79"/>
        <v>3.3534540576794572E-3</v>
      </c>
    </row>
    <row r="1008" spans="1:7" x14ac:dyDescent="0.3">
      <c r="A1008" s="3">
        <v>43098</v>
      </c>
      <c r="B1008" s="4">
        <v>60.42</v>
      </c>
      <c r="C1008">
        <f t="shared" si="75"/>
        <v>0.57999999999999829</v>
      </c>
      <c r="D1008" s="13">
        <f t="shared" si="76"/>
        <v>9.6925133689839283E-3</v>
      </c>
      <c r="E1008" t="str">
        <f t="shared" si="77"/>
        <v/>
      </c>
      <c r="F1008" t="str">
        <f t="shared" si="78"/>
        <v/>
      </c>
      <c r="G1008" s="4">
        <f t="shared" si="79"/>
        <v>9.6925133689839283E-3</v>
      </c>
    </row>
    <row r="1009" spans="1:7" x14ac:dyDescent="0.3">
      <c r="A1009" s="3">
        <v>43102</v>
      </c>
      <c r="B1009" s="4">
        <v>60.37</v>
      </c>
      <c r="C1009">
        <f t="shared" si="75"/>
        <v>-5.0000000000004263E-2</v>
      </c>
      <c r="D1009" s="13">
        <f t="shared" si="76"/>
        <v>-8.2754054948699538E-4</v>
      </c>
      <c r="E1009" t="str">
        <f t="shared" si="77"/>
        <v/>
      </c>
      <c r="F1009" t="str">
        <f t="shared" si="78"/>
        <v/>
      </c>
      <c r="G1009" s="4">
        <f t="shared" si="79"/>
        <v>-8.2754054948699538E-4</v>
      </c>
    </row>
    <row r="1010" spans="1:7" x14ac:dyDescent="0.3">
      <c r="A1010" s="3">
        <v>43103</v>
      </c>
      <c r="B1010" s="4">
        <v>61.63</v>
      </c>
      <c r="C1010">
        <f t="shared" si="75"/>
        <v>1.2600000000000051</v>
      </c>
      <c r="D1010" s="13">
        <f t="shared" si="76"/>
        <v>2.0871293688918421E-2</v>
      </c>
      <c r="E1010" t="str">
        <f t="shared" si="77"/>
        <v/>
      </c>
      <c r="F1010" t="str">
        <f t="shared" si="78"/>
        <v/>
      </c>
      <c r="G1010" s="4">
        <f t="shared" si="79"/>
        <v>2.0871293688918421E-2</v>
      </c>
    </row>
    <row r="1011" spans="1:7" x14ac:dyDescent="0.3">
      <c r="A1011" s="3">
        <v>43104</v>
      </c>
      <c r="B1011" s="4">
        <v>62.01</v>
      </c>
      <c r="C1011">
        <f t="shared" si="75"/>
        <v>0.37999999999999545</v>
      </c>
      <c r="D1011" s="13">
        <f t="shared" si="76"/>
        <v>6.1658283303585174E-3</v>
      </c>
      <c r="E1011" t="str">
        <f t="shared" si="77"/>
        <v/>
      </c>
      <c r="F1011" t="str">
        <f t="shared" si="78"/>
        <v/>
      </c>
      <c r="G1011" s="4">
        <f t="shared" si="79"/>
        <v>6.1658283303585174E-3</v>
      </c>
    </row>
    <row r="1012" spans="1:7" x14ac:dyDescent="0.3">
      <c r="A1012" s="3">
        <v>43105</v>
      </c>
      <c r="B1012" s="4">
        <v>61.44</v>
      </c>
      <c r="C1012">
        <f t="shared" si="75"/>
        <v>-0.57000000000000028</v>
      </c>
      <c r="D1012" s="13">
        <f t="shared" si="76"/>
        <v>-9.192065795839385E-3</v>
      </c>
      <c r="E1012" t="str">
        <f t="shared" si="77"/>
        <v/>
      </c>
      <c r="F1012" t="str">
        <f t="shared" si="78"/>
        <v/>
      </c>
      <c r="G1012" s="4">
        <f t="shared" si="79"/>
        <v>-9.192065795839385E-3</v>
      </c>
    </row>
    <row r="1013" spans="1:7" x14ac:dyDescent="0.3">
      <c r="A1013" s="3">
        <v>43108</v>
      </c>
      <c r="B1013" s="4">
        <v>61.73</v>
      </c>
      <c r="C1013">
        <f t="shared" si="75"/>
        <v>0.28999999999999915</v>
      </c>
      <c r="D1013" s="13">
        <f t="shared" si="76"/>
        <v>4.72005208333332E-3</v>
      </c>
      <c r="E1013" t="str">
        <f t="shared" si="77"/>
        <v/>
      </c>
      <c r="F1013" t="str">
        <f t="shared" si="78"/>
        <v/>
      </c>
      <c r="G1013" s="4">
        <f t="shared" si="79"/>
        <v>4.72005208333332E-3</v>
      </c>
    </row>
    <row r="1014" spans="1:7" x14ac:dyDescent="0.3">
      <c r="A1014" s="3">
        <v>43109</v>
      </c>
      <c r="B1014" s="4">
        <v>62.96</v>
      </c>
      <c r="C1014">
        <f t="shared" si="75"/>
        <v>1.230000000000004</v>
      </c>
      <c r="D1014" s="13">
        <f t="shared" si="76"/>
        <v>1.9925481937469691E-2</v>
      </c>
      <c r="E1014" t="str">
        <f t="shared" si="77"/>
        <v/>
      </c>
      <c r="F1014" t="str">
        <f t="shared" si="78"/>
        <v/>
      </c>
      <c r="G1014" s="4">
        <f t="shared" si="79"/>
        <v>1.9925481937469691E-2</v>
      </c>
    </row>
    <row r="1015" spans="1:7" x14ac:dyDescent="0.3">
      <c r="A1015" s="3">
        <v>43110</v>
      </c>
      <c r="B1015" s="4">
        <v>63.57</v>
      </c>
      <c r="C1015">
        <f t="shared" si="75"/>
        <v>0.60999999999999943</v>
      </c>
      <c r="D1015" s="13">
        <f t="shared" si="76"/>
        <v>9.6886912325285807E-3</v>
      </c>
      <c r="E1015" t="str">
        <f t="shared" si="77"/>
        <v/>
      </c>
      <c r="F1015" t="str">
        <f t="shared" si="78"/>
        <v/>
      </c>
      <c r="G1015" s="4">
        <f t="shared" si="79"/>
        <v>9.6886912325285807E-3</v>
      </c>
    </row>
    <row r="1016" spans="1:7" x14ac:dyDescent="0.3">
      <c r="A1016" s="3">
        <v>43111</v>
      </c>
      <c r="B1016" s="4">
        <v>63.8</v>
      </c>
      <c r="C1016">
        <f t="shared" si="75"/>
        <v>0.22999999999999687</v>
      </c>
      <c r="D1016" s="13">
        <f t="shared" si="76"/>
        <v>3.6180588327827099E-3</v>
      </c>
      <c r="E1016" t="str">
        <f t="shared" si="77"/>
        <v/>
      </c>
      <c r="F1016" t="str">
        <f t="shared" si="78"/>
        <v/>
      </c>
      <c r="G1016" s="4">
        <f t="shared" si="79"/>
        <v>3.6180588327827099E-3</v>
      </c>
    </row>
    <row r="1017" spans="1:7" x14ac:dyDescent="0.3">
      <c r="A1017" s="3">
        <v>43112</v>
      </c>
      <c r="B1017" s="4">
        <v>64.3</v>
      </c>
      <c r="C1017">
        <f t="shared" si="75"/>
        <v>0.5</v>
      </c>
      <c r="D1017" s="13">
        <f t="shared" si="76"/>
        <v>7.8369905956112863E-3</v>
      </c>
      <c r="E1017" t="str">
        <f t="shared" si="77"/>
        <v/>
      </c>
      <c r="F1017" t="str">
        <f t="shared" si="78"/>
        <v/>
      </c>
      <c r="G1017" s="4">
        <f t="shared" si="79"/>
        <v>7.8369905956112863E-3</v>
      </c>
    </row>
    <row r="1018" spans="1:7" x14ac:dyDescent="0.3">
      <c r="A1018" s="3">
        <v>43116</v>
      </c>
      <c r="B1018" s="4">
        <v>63.73</v>
      </c>
      <c r="C1018">
        <f t="shared" si="75"/>
        <v>-0.57000000000000028</v>
      </c>
      <c r="D1018" s="13">
        <f t="shared" si="76"/>
        <v>-8.8646967340591035E-3</v>
      </c>
      <c r="E1018" t="str">
        <f t="shared" si="77"/>
        <v/>
      </c>
      <c r="F1018" t="str">
        <f t="shared" si="78"/>
        <v/>
      </c>
      <c r="G1018" s="4">
        <f t="shared" si="79"/>
        <v>-8.8646967340591035E-3</v>
      </c>
    </row>
    <row r="1019" spans="1:7" x14ac:dyDescent="0.3">
      <c r="A1019" s="3">
        <v>43117</v>
      </c>
      <c r="B1019" s="4">
        <v>63.97</v>
      </c>
      <c r="C1019">
        <f t="shared" si="75"/>
        <v>0.24000000000000199</v>
      </c>
      <c r="D1019" s="13">
        <f t="shared" si="76"/>
        <v>3.7658873372038602E-3</v>
      </c>
      <c r="E1019" t="str">
        <f t="shared" si="77"/>
        <v/>
      </c>
      <c r="F1019" t="str">
        <f t="shared" si="78"/>
        <v/>
      </c>
      <c r="G1019" s="4">
        <f t="shared" si="79"/>
        <v>3.7658873372038602E-3</v>
      </c>
    </row>
    <row r="1020" spans="1:7" x14ac:dyDescent="0.3">
      <c r="A1020" s="3">
        <v>43118</v>
      </c>
      <c r="B1020" s="4">
        <v>63.95</v>
      </c>
      <c r="C1020">
        <f t="shared" si="75"/>
        <v>-1.9999999999996021E-2</v>
      </c>
      <c r="D1020" s="13">
        <f t="shared" si="76"/>
        <v>-3.126465530716902E-4</v>
      </c>
      <c r="E1020" t="str">
        <f t="shared" si="77"/>
        <v/>
      </c>
      <c r="F1020" t="str">
        <f t="shared" si="78"/>
        <v/>
      </c>
      <c r="G1020" s="4">
        <f t="shared" si="79"/>
        <v>-3.126465530716902E-4</v>
      </c>
    </row>
    <row r="1021" spans="1:7" x14ac:dyDescent="0.3">
      <c r="A1021" s="3">
        <v>43119</v>
      </c>
      <c r="B1021" s="4">
        <v>63.37</v>
      </c>
      <c r="C1021">
        <f t="shared" si="75"/>
        <v>-0.5800000000000054</v>
      </c>
      <c r="D1021" s="13">
        <f t="shared" si="76"/>
        <v>-9.0695856137608354E-3</v>
      </c>
      <c r="E1021" t="str">
        <f t="shared" si="77"/>
        <v/>
      </c>
      <c r="F1021" t="str">
        <f t="shared" si="78"/>
        <v/>
      </c>
      <c r="G1021" s="4">
        <f t="shared" si="79"/>
        <v>-9.0695856137608354E-3</v>
      </c>
    </row>
    <row r="1022" spans="1:7" x14ac:dyDescent="0.3">
      <c r="A1022" s="3">
        <v>43122</v>
      </c>
      <c r="B1022" s="4">
        <v>63.49</v>
      </c>
      <c r="C1022">
        <f t="shared" si="75"/>
        <v>0.12000000000000455</v>
      </c>
      <c r="D1022" s="13">
        <f t="shared" si="76"/>
        <v>1.8936405239072835E-3</v>
      </c>
      <c r="E1022" t="str">
        <f t="shared" si="77"/>
        <v/>
      </c>
      <c r="F1022" t="str">
        <f t="shared" si="78"/>
        <v/>
      </c>
      <c r="G1022" s="4">
        <f t="shared" si="79"/>
        <v>1.8936405239072835E-3</v>
      </c>
    </row>
    <row r="1023" spans="1:7" x14ac:dyDescent="0.3">
      <c r="A1023" s="3">
        <v>43123</v>
      </c>
      <c r="B1023" s="4">
        <v>64.47</v>
      </c>
      <c r="C1023">
        <f t="shared" si="75"/>
        <v>0.97999999999999687</v>
      </c>
      <c r="D1023" s="13">
        <f t="shared" si="76"/>
        <v>1.5435501653803699E-2</v>
      </c>
      <c r="E1023" t="str">
        <f t="shared" si="77"/>
        <v/>
      </c>
      <c r="F1023" t="str">
        <f t="shared" si="78"/>
        <v/>
      </c>
      <c r="G1023" s="4">
        <f t="shared" si="79"/>
        <v>1.5435501653803699E-2</v>
      </c>
    </row>
    <row r="1024" spans="1:7" x14ac:dyDescent="0.3">
      <c r="A1024" s="3">
        <v>43124</v>
      </c>
      <c r="B1024" s="4">
        <v>65.61</v>
      </c>
      <c r="C1024">
        <f t="shared" si="75"/>
        <v>1.1400000000000006</v>
      </c>
      <c r="D1024" s="13">
        <f t="shared" si="76"/>
        <v>1.7682643089809224E-2</v>
      </c>
      <c r="E1024" t="str">
        <f t="shared" si="77"/>
        <v/>
      </c>
      <c r="F1024" t="str">
        <f t="shared" si="78"/>
        <v/>
      </c>
      <c r="G1024" s="4">
        <f t="shared" si="79"/>
        <v>1.7682643089809224E-2</v>
      </c>
    </row>
    <row r="1025" spans="1:7" x14ac:dyDescent="0.3">
      <c r="A1025" s="3">
        <v>43125</v>
      </c>
      <c r="B1025" s="4">
        <v>65.510000000000005</v>
      </c>
      <c r="C1025">
        <f t="shared" si="75"/>
        <v>-9.9999999999994316E-2</v>
      </c>
      <c r="D1025" s="13">
        <f t="shared" si="76"/>
        <v>-1.5241579027586393E-3</v>
      </c>
      <c r="E1025" t="str">
        <f t="shared" si="77"/>
        <v/>
      </c>
      <c r="F1025" t="str">
        <f t="shared" si="78"/>
        <v/>
      </c>
      <c r="G1025" s="4">
        <f t="shared" si="79"/>
        <v>-1.5241579027586393E-3</v>
      </c>
    </row>
    <row r="1026" spans="1:7" x14ac:dyDescent="0.3">
      <c r="A1026" s="3">
        <v>43126</v>
      </c>
      <c r="B1026" s="4">
        <v>66.14</v>
      </c>
      <c r="C1026">
        <f t="shared" si="75"/>
        <v>0.62999999999999545</v>
      </c>
      <c r="D1026" s="13">
        <f t="shared" si="76"/>
        <v>9.6168523889481813E-3</v>
      </c>
      <c r="E1026" t="str">
        <f t="shared" si="77"/>
        <v/>
      </c>
      <c r="F1026" t="str">
        <f t="shared" si="78"/>
        <v/>
      </c>
      <c r="G1026" s="4">
        <f t="shared" si="79"/>
        <v>9.6168523889481813E-3</v>
      </c>
    </row>
    <row r="1027" spans="1:7" x14ac:dyDescent="0.3">
      <c r="A1027" s="3">
        <v>43129</v>
      </c>
      <c r="B1027" s="4">
        <v>65.56</v>
      </c>
      <c r="C1027">
        <f t="shared" si="75"/>
        <v>-0.57999999999999829</v>
      </c>
      <c r="D1027" s="13">
        <f t="shared" si="76"/>
        <v>-8.7692772905956801E-3</v>
      </c>
      <c r="E1027" t="str">
        <f t="shared" si="77"/>
        <v/>
      </c>
      <c r="F1027" t="str">
        <f t="shared" si="78"/>
        <v/>
      </c>
      <c r="G1027" s="4">
        <f t="shared" si="79"/>
        <v>-8.7692772905956801E-3</v>
      </c>
    </row>
    <row r="1028" spans="1:7" x14ac:dyDescent="0.3">
      <c r="A1028" s="3">
        <v>43130</v>
      </c>
      <c r="B1028" s="4">
        <v>64.5</v>
      </c>
      <c r="C1028">
        <f t="shared" si="75"/>
        <v>-1.0600000000000023</v>
      </c>
      <c r="D1028" s="13">
        <f t="shared" si="76"/>
        <v>-1.6168395363026271E-2</v>
      </c>
      <c r="E1028" t="str">
        <f t="shared" si="77"/>
        <v/>
      </c>
      <c r="F1028" t="str">
        <f t="shared" si="78"/>
        <v/>
      </c>
      <c r="G1028" s="4">
        <f t="shared" si="79"/>
        <v>-1.6168395363026271E-2</v>
      </c>
    </row>
    <row r="1029" spans="1:7" x14ac:dyDescent="0.3">
      <c r="A1029" s="3">
        <v>43131</v>
      </c>
      <c r="B1029" s="4">
        <v>64.73</v>
      </c>
      <c r="C1029">
        <f t="shared" ref="C1029:C1092" si="80">B1029-B1028</f>
        <v>0.23000000000000398</v>
      </c>
      <c r="D1029" s="13">
        <f t="shared" ref="D1029:D1092" si="81">C1029/B1028</f>
        <v>3.5658914728682787E-3</v>
      </c>
      <c r="E1029" t="str">
        <f t="shared" ref="E1029:E1092" si="82">IF(B1028&gt;$H$1,D1029,"")</f>
        <v/>
      </c>
      <c r="F1029" t="str">
        <f t="shared" ref="F1029:F1092" si="83">IF(B1028&lt;$F$1,D1029,"")</f>
        <v/>
      </c>
      <c r="G1029" s="4">
        <f t="shared" ref="G1029:G1092" si="84">IF(AND(B1028&gt;=$F$1,B1028&lt;=$H$1),D1029,"")</f>
        <v>3.5658914728682787E-3</v>
      </c>
    </row>
    <row r="1030" spans="1:7" x14ac:dyDescent="0.3">
      <c r="A1030" s="3">
        <v>43132</v>
      </c>
      <c r="B1030" s="4">
        <v>65.8</v>
      </c>
      <c r="C1030">
        <f t="shared" si="80"/>
        <v>1.0699999999999932</v>
      </c>
      <c r="D1030" s="13">
        <f t="shared" si="81"/>
        <v>1.6530202379113134E-2</v>
      </c>
      <c r="E1030" t="str">
        <f t="shared" si="82"/>
        <v/>
      </c>
      <c r="F1030" t="str">
        <f t="shared" si="83"/>
        <v/>
      </c>
      <c r="G1030" s="4">
        <f t="shared" si="84"/>
        <v>1.6530202379113134E-2</v>
      </c>
    </row>
    <row r="1031" spans="1:7" x14ac:dyDescent="0.3">
      <c r="A1031" s="3">
        <v>43133</v>
      </c>
      <c r="B1031" s="4">
        <v>65.45</v>
      </c>
      <c r="C1031">
        <f t="shared" si="80"/>
        <v>-0.34999999999999432</v>
      </c>
      <c r="D1031" s="13">
        <f t="shared" si="81"/>
        <v>-5.3191489361701268E-3</v>
      </c>
      <c r="E1031" t="str">
        <f t="shared" si="82"/>
        <v/>
      </c>
      <c r="F1031" t="str">
        <f t="shared" si="83"/>
        <v/>
      </c>
      <c r="G1031" s="4">
        <f t="shared" si="84"/>
        <v>-5.3191489361701268E-3</v>
      </c>
    </row>
    <row r="1032" spans="1:7" x14ac:dyDescent="0.3">
      <c r="A1032" s="3">
        <v>43136</v>
      </c>
      <c r="B1032" s="4">
        <v>64.150000000000006</v>
      </c>
      <c r="C1032">
        <f t="shared" si="80"/>
        <v>-1.2999999999999972</v>
      </c>
      <c r="D1032" s="13">
        <f t="shared" si="81"/>
        <v>-1.98624904507257E-2</v>
      </c>
      <c r="E1032" t="str">
        <f t="shared" si="82"/>
        <v/>
      </c>
      <c r="F1032" t="str">
        <f t="shared" si="83"/>
        <v/>
      </c>
      <c r="G1032" s="4">
        <f t="shared" si="84"/>
        <v>-1.98624904507257E-2</v>
      </c>
    </row>
    <row r="1033" spans="1:7" x14ac:dyDescent="0.3">
      <c r="A1033" s="3">
        <v>43137</v>
      </c>
      <c r="B1033" s="4">
        <v>63.39</v>
      </c>
      <c r="C1033">
        <f t="shared" si="80"/>
        <v>-0.76000000000000512</v>
      </c>
      <c r="D1033" s="13">
        <f t="shared" si="81"/>
        <v>-1.1847233047544896E-2</v>
      </c>
      <c r="E1033" t="str">
        <f t="shared" si="82"/>
        <v/>
      </c>
      <c r="F1033" t="str">
        <f t="shared" si="83"/>
        <v/>
      </c>
      <c r="G1033" s="4">
        <f t="shared" si="84"/>
        <v>-1.1847233047544896E-2</v>
      </c>
    </row>
    <row r="1034" spans="1:7" x14ac:dyDescent="0.3">
      <c r="A1034" s="3">
        <v>43138</v>
      </c>
      <c r="B1034" s="4">
        <v>61.79</v>
      </c>
      <c r="C1034">
        <f t="shared" si="80"/>
        <v>-1.6000000000000014</v>
      </c>
      <c r="D1034" s="13">
        <f t="shared" si="81"/>
        <v>-2.5240574223063597E-2</v>
      </c>
      <c r="E1034" t="str">
        <f t="shared" si="82"/>
        <v/>
      </c>
      <c r="F1034" t="str">
        <f t="shared" si="83"/>
        <v/>
      </c>
      <c r="G1034" s="4">
        <f t="shared" si="84"/>
        <v>-2.5240574223063597E-2</v>
      </c>
    </row>
    <row r="1035" spans="1:7" x14ac:dyDescent="0.3">
      <c r="A1035" s="3">
        <v>43139</v>
      </c>
      <c r="B1035" s="4">
        <v>61.15</v>
      </c>
      <c r="C1035">
        <f t="shared" si="80"/>
        <v>-0.64000000000000057</v>
      </c>
      <c r="D1035" s="13">
        <f t="shared" si="81"/>
        <v>-1.0357663052273839E-2</v>
      </c>
      <c r="E1035" t="str">
        <f t="shared" si="82"/>
        <v/>
      </c>
      <c r="F1035" t="str">
        <f t="shared" si="83"/>
        <v/>
      </c>
      <c r="G1035" s="4">
        <f t="shared" si="84"/>
        <v>-1.0357663052273839E-2</v>
      </c>
    </row>
    <row r="1036" spans="1:7" x14ac:dyDescent="0.3">
      <c r="A1036" s="3">
        <v>43140</v>
      </c>
      <c r="B1036" s="4">
        <v>59.2</v>
      </c>
      <c r="C1036">
        <f t="shared" si="80"/>
        <v>-1.9499999999999957</v>
      </c>
      <c r="D1036" s="13">
        <f t="shared" si="81"/>
        <v>-3.1888798037612361E-2</v>
      </c>
      <c r="E1036" t="str">
        <f t="shared" si="82"/>
        <v/>
      </c>
      <c r="F1036" t="str">
        <f t="shared" si="83"/>
        <v/>
      </c>
      <c r="G1036" s="4">
        <f t="shared" si="84"/>
        <v>-3.1888798037612361E-2</v>
      </c>
    </row>
    <row r="1037" spans="1:7" x14ac:dyDescent="0.3">
      <c r="A1037" s="3">
        <v>43143</v>
      </c>
      <c r="B1037" s="4">
        <v>59.29</v>
      </c>
      <c r="C1037">
        <f t="shared" si="80"/>
        <v>8.9999999999996305E-2</v>
      </c>
      <c r="D1037" s="13">
        <f t="shared" si="81"/>
        <v>1.5202702702702077E-3</v>
      </c>
      <c r="E1037" t="str">
        <f t="shared" si="82"/>
        <v/>
      </c>
      <c r="F1037" t="str">
        <f t="shared" si="83"/>
        <v/>
      </c>
      <c r="G1037" s="4">
        <f t="shared" si="84"/>
        <v>1.5202702702702077E-3</v>
      </c>
    </row>
    <row r="1038" spans="1:7" x14ac:dyDescent="0.3">
      <c r="A1038" s="3">
        <v>43144</v>
      </c>
      <c r="B1038" s="4">
        <v>59.19</v>
      </c>
      <c r="C1038">
        <f t="shared" si="80"/>
        <v>-0.10000000000000142</v>
      </c>
      <c r="D1038" s="13">
        <f t="shared" si="81"/>
        <v>-1.6866250632484639E-3</v>
      </c>
      <c r="E1038" t="str">
        <f t="shared" si="82"/>
        <v/>
      </c>
      <c r="F1038" t="str">
        <f t="shared" si="83"/>
        <v/>
      </c>
      <c r="G1038" s="4">
        <f t="shared" si="84"/>
        <v>-1.6866250632484639E-3</v>
      </c>
    </row>
    <row r="1039" spans="1:7" x14ac:dyDescent="0.3">
      <c r="A1039" s="3">
        <v>43145</v>
      </c>
      <c r="B1039" s="4">
        <v>60.6</v>
      </c>
      <c r="C1039">
        <f t="shared" si="80"/>
        <v>1.4100000000000037</v>
      </c>
      <c r="D1039" s="13">
        <f t="shared" si="81"/>
        <v>2.3821591485048213E-2</v>
      </c>
      <c r="E1039" t="str">
        <f t="shared" si="82"/>
        <v/>
      </c>
      <c r="F1039" t="str">
        <f t="shared" si="83"/>
        <v/>
      </c>
      <c r="G1039" s="4">
        <f t="shared" si="84"/>
        <v>2.3821591485048213E-2</v>
      </c>
    </row>
    <row r="1040" spans="1:7" x14ac:dyDescent="0.3">
      <c r="A1040" s="3">
        <v>43146</v>
      </c>
      <c r="B1040" s="4">
        <v>61.34</v>
      </c>
      <c r="C1040">
        <f t="shared" si="80"/>
        <v>0.74000000000000199</v>
      </c>
      <c r="D1040" s="13">
        <f t="shared" si="81"/>
        <v>1.2211221122112243E-2</v>
      </c>
      <c r="E1040" t="str">
        <f t="shared" si="82"/>
        <v/>
      </c>
      <c r="F1040" t="str">
        <f t="shared" si="83"/>
        <v/>
      </c>
      <c r="G1040" s="4">
        <f t="shared" si="84"/>
        <v>1.2211221122112243E-2</v>
      </c>
    </row>
    <row r="1041" spans="1:7" x14ac:dyDescent="0.3">
      <c r="A1041" s="3">
        <v>43147</v>
      </c>
      <c r="B1041" s="4">
        <v>61.68</v>
      </c>
      <c r="C1041">
        <f t="shared" si="80"/>
        <v>0.33999999999999631</v>
      </c>
      <c r="D1041" s="13">
        <f t="shared" si="81"/>
        <v>5.5428757743722903E-3</v>
      </c>
      <c r="E1041" t="str">
        <f t="shared" si="82"/>
        <v/>
      </c>
      <c r="F1041" t="str">
        <f t="shared" si="83"/>
        <v/>
      </c>
      <c r="G1041" s="4">
        <f t="shared" si="84"/>
        <v>5.5428757743722903E-3</v>
      </c>
    </row>
    <row r="1042" spans="1:7" x14ac:dyDescent="0.3">
      <c r="A1042" s="3">
        <v>43151</v>
      </c>
      <c r="B1042" s="4">
        <v>61.9</v>
      </c>
      <c r="C1042">
        <f t="shared" si="80"/>
        <v>0.21999999999999886</v>
      </c>
      <c r="D1042" s="13">
        <f t="shared" si="81"/>
        <v>3.5667963683527703E-3</v>
      </c>
      <c r="E1042" t="str">
        <f t="shared" si="82"/>
        <v/>
      </c>
      <c r="F1042" t="str">
        <f t="shared" si="83"/>
        <v/>
      </c>
      <c r="G1042" s="4">
        <f t="shared" si="84"/>
        <v>3.5667963683527703E-3</v>
      </c>
    </row>
    <row r="1043" spans="1:7" x14ac:dyDescent="0.3">
      <c r="A1043" s="3">
        <v>43152</v>
      </c>
      <c r="B1043" s="4">
        <v>61.68</v>
      </c>
      <c r="C1043">
        <f t="shared" si="80"/>
        <v>-0.21999999999999886</v>
      </c>
      <c r="D1043" s="13">
        <f t="shared" si="81"/>
        <v>-3.5541195476574937E-3</v>
      </c>
      <c r="E1043" t="str">
        <f t="shared" si="82"/>
        <v/>
      </c>
      <c r="F1043" t="str">
        <f t="shared" si="83"/>
        <v/>
      </c>
      <c r="G1043" s="4">
        <f t="shared" si="84"/>
        <v>-3.5541195476574937E-3</v>
      </c>
    </row>
    <row r="1044" spans="1:7" x14ac:dyDescent="0.3">
      <c r="A1044" s="3">
        <v>43153</v>
      </c>
      <c r="B1044" s="4">
        <v>62.77</v>
      </c>
      <c r="C1044">
        <f t="shared" si="80"/>
        <v>1.0900000000000034</v>
      </c>
      <c r="D1044" s="13">
        <f t="shared" si="81"/>
        <v>1.7671854734111599E-2</v>
      </c>
      <c r="E1044" t="str">
        <f t="shared" si="82"/>
        <v/>
      </c>
      <c r="F1044" t="str">
        <f t="shared" si="83"/>
        <v/>
      </c>
      <c r="G1044" s="4">
        <f t="shared" si="84"/>
        <v>1.7671854734111599E-2</v>
      </c>
    </row>
    <row r="1045" spans="1:7" x14ac:dyDescent="0.3">
      <c r="A1045" s="3">
        <v>43154</v>
      </c>
      <c r="B1045" s="4">
        <v>63.55</v>
      </c>
      <c r="C1045">
        <f t="shared" si="80"/>
        <v>0.77999999999999403</v>
      </c>
      <c r="D1045" s="13">
        <f t="shared" si="81"/>
        <v>1.2426318304922638E-2</v>
      </c>
      <c r="E1045" t="str">
        <f t="shared" si="82"/>
        <v/>
      </c>
      <c r="F1045" t="str">
        <f t="shared" si="83"/>
        <v/>
      </c>
      <c r="G1045" s="4">
        <f t="shared" si="84"/>
        <v>1.2426318304922638E-2</v>
      </c>
    </row>
    <row r="1046" spans="1:7" x14ac:dyDescent="0.3">
      <c r="A1046" s="3">
        <v>43157</v>
      </c>
      <c r="B1046" s="4">
        <v>63.91</v>
      </c>
      <c r="C1046">
        <f t="shared" si="80"/>
        <v>0.35999999999999943</v>
      </c>
      <c r="D1046" s="13">
        <f t="shared" si="81"/>
        <v>5.664830841856797E-3</v>
      </c>
      <c r="E1046" t="str">
        <f t="shared" si="82"/>
        <v/>
      </c>
      <c r="F1046" t="str">
        <f t="shared" si="83"/>
        <v/>
      </c>
      <c r="G1046" s="4">
        <f t="shared" si="84"/>
        <v>5.664830841856797E-3</v>
      </c>
    </row>
    <row r="1047" spans="1:7" x14ac:dyDescent="0.3">
      <c r="A1047" s="3">
        <v>43158</v>
      </c>
      <c r="B1047" s="4">
        <v>63.01</v>
      </c>
      <c r="C1047">
        <f t="shared" si="80"/>
        <v>-0.89999999999999858</v>
      </c>
      <c r="D1047" s="13">
        <f t="shared" si="81"/>
        <v>-1.4082303238929724E-2</v>
      </c>
      <c r="E1047" t="str">
        <f t="shared" si="82"/>
        <v/>
      </c>
      <c r="F1047" t="str">
        <f t="shared" si="83"/>
        <v/>
      </c>
      <c r="G1047" s="4">
        <f t="shared" si="84"/>
        <v>-1.4082303238929724E-2</v>
      </c>
    </row>
    <row r="1048" spans="1:7" x14ac:dyDescent="0.3">
      <c r="A1048" s="3">
        <v>43159</v>
      </c>
      <c r="B1048" s="4">
        <v>61.64</v>
      </c>
      <c r="C1048">
        <f t="shared" si="80"/>
        <v>-1.3699999999999974</v>
      </c>
      <c r="D1048" s="13">
        <f t="shared" si="81"/>
        <v>-2.1742580542770947E-2</v>
      </c>
      <c r="E1048" t="str">
        <f t="shared" si="82"/>
        <v/>
      </c>
      <c r="F1048" t="str">
        <f t="shared" si="83"/>
        <v/>
      </c>
      <c r="G1048" s="4">
        <f t="shared" si="84"/>
        <v>-2.1742580542770947E-2</v>
      </c>
    </row>
    <row r="1049" spans="1:7" x14ac:dyDescent="0.3">
      <c r="A1049" s="3">
        <v>43160</v>
      </c>
      <c r="B1049" s="4">
        <v>60.99</v>
      </c>
      <c r="C1049">
        <f t="shared" si="80"/>
        <v>-0.64999999999999858</v>
      </c>
      <c r="D1049" s="13">
        <f t="shared" si="81"/>
        <v>-1.0545100584036318E-2</v>
      </c>
      <c r="E1049" t="str">
        <f t="shared" si="82"/>
        <v/>
      </c>
      <c r="F1049" t="str">
        <f t="shared" si="83"/>
        <v/>
      </c>
      <c r="G1049" s="4">
        <f t="shared" si="84"/>
        <v>-1.0545100584036318E-2</v>
      </c>
    </row>
    <row r="1050" spans="1:7" x14ac:dyDescent="0.3">
      <c r="A1050" s="3">
        <v>43161</v>
      </c>
      <c r="B1050" s="4">
        <v>61.25</v>
      </c>
      <c r="C1050">
        <f t="shared" si="80"/>
        <v>0.25999999999999801</v>
      </c>
      <c r="D1050" s="13">
        <f t="shared" si="81"/>
        <v>4.2629939334316771E-3</v>
      </c>
      <c r="E1050" t="str">
        <f t="shared" si="82"/>
        <v/>
      </c>
      <c r="F1050" t="str">
        <f t="shared" si="83"/>
        <v/>
      </c>
      <c r="G1050" s="4">
        <f t="shared" si="84"/>
        <v>4.2629939334316771E-3</v>
      </c>
    </row>
    <row r="1051" spans="1:7" x14ac:dyDescent="0.3">
      <c r="A1051" s="3">
        <v>43164</v>
      </c>
      <c r="B1051" s="4">
        <v>62.57</v>
      </c>
      <c r="C1051">
        <f t="shared" si="80"/>
        <v>1.3200000000000003</v>
      </c>
      <c r="D1051" s="13">
        <f t="shared" si="81"/>
        <v>2.1551020408163271E-2</v>
      </c>
      <c r="E1051" t="str">
        <f t="shared" si="82"/>
        <v/>
      </c>
      <c r="F1051" t="str">
        <f t="shared" si="83"/>
        <v/>
      </c>
      <c r="G1051" s="4">
        <f t="shared" si="84"/>
        <v>2.1551020408163271E-2</v>
      </c>
    </row>
    <row r="1052" spans="1:7" x14ac:dyDescent="0.3">
      <c r="A1052" s="3">
        <v>43165</v>
      </c>
      <c r="B1052" s="4">
        <v>62.6</v>
      </c>
      <c r="C1052">
        <f t="shared" si="80"/>
        <v>3.0000000000001137E-2</v>
      </c>
      <c r="D1052" s="13">
        <f t="shared" si="81"/>
        <v>4.7946300143840719E-4</v>
      </c>
      <c r="E1052" t="str">
        <f t="shared" si="82"/>
        <v/>
      </c>
      <c r="F1052" t="str">
        <f t="shared" si="83"/>
        <v/>
      </c>
      <c r="G1052" s="4">
        <f t="shared" si="84"/>
        <v>4.7946300143840719E-4</v>
      </c>
    </row>
    <row r="1053" spans="1:7" x14ac:dyDescent="0.3">
      <c r="A1053" s="3">
        <v>43166</v>
      </c>
      <c r="B1053" s="4">
        <v>61.15</v>
      </c>
      <c r="C1053">
        <f t="shared" si="80"/>
        <v>-1.4500000000000028</v>
      </c>
      <c r="D1053" s="13">
        <f t="shared" si="81"/>
        <v>-2.3162939297124645E-2</v>
      </c>
      <c r="E1053" t="str">
        <f t="shared" si="82"/>
        <v/>
      </c>
      <c r="F1053" t="str">
        <f t="shared" si="83"/>
        <v/>
      </c>
      <c r="G1053" s="4">
        <f t="shared" si="84"/>
        <v>-2.3162939297124645E-2</v>
      </c>
    </row>
    <row r="1054" spans="1:7" x14ac:dyDescent="0.3">
      <c r="A1054" s="3">
        <v>43167</v>
      </c>
      <c r="B1054" s="4">
        <v>60.12</v>
      </c>
      <c r="C1054">
        <f t="shared" si="80"/>
        <v>-1.0300000000000011</v>
      </c>
      <c r="D1054" s="13">
        <f t="shared" si="81"/>
        <v>-1.6843826655764532E-2</v>
      </c>
      <c r="E1054" t="str">
        <f t="shared" si="82"/>
        <v/>
      </c>
      <c r="F1054" t="str">
        <f t="shared" si="83"/>
        <v/>
      </c>
      <c r="G1054" s="4">
        <f t="shared" si="84"/>
        <v>-1.6843826655764532E-2</v>
      </c>
    </row>
    <row r="1055" spans="1:7" x14ac:dyDescent="0.3">
      <c r="A1055" s="3">
        <v>43168</v>
      </c>
      <c r="B1055" s="4">
        <v>62.04</v>
      </c>
      <c r="C1055">
        <f t="shared" si="80"/>
        <v>1.9200000000000017</v>
      </c>
      <c r="D1055" s="13">
        <f t="shared" si="81"/>
        <v>3.193612774451101E-2</v>
      </c>
      <c r="E1055" t="str">
        <f t="shared" si="82"/>
        <v/>
      </c>
      <c r="F1055" t="str">
        <f t="shared" si="83"/>
        <v/>
      </c>
      <c r="G1055" s="4">
        <f t="shared" si="84"/>
        <v>3.193612774451101E-2</v>
      </c>
    </row>
    <row r="1056" spans="1:7" x14ac:dyDescent="0.3">
      <c r="A1056" s="3">
        <v>43171</v>
      </c>
      <c r="B1056" s="4">
        <v>61.36</v>
      </c>
      <c r="C1056">
        <f t="shared" si="80"/>
        <v>-0.67999999999999972</v>
      </c>
      <c r="D1056" s="13">
        <f t="shared" si="81"/>
        <v>-1.0960670535138616E-2</v>
      </c>
      <c r="E1056" t="str">
        <f t="shared" si="82"/>
        <v/>
      </c>
      <c r="F1056" t="str">
        <f t="shared" si="83"/>
        <v/>
      </c>
      <c r="G1056" s="4">
        <f t="shared" si="84"/>
        <v>-1.0960670535138616E-2</v>
      </c>
    </row>
    <row r="1057" spans="1:7" x14ac:dyDescent="0.3">
      <c r="A1057" s="3">
        <v>43172</v>
      </c>
      <c r="B1057" s="4">
        <v>60.71</v>
      </c>
      <c r="C1057">
        <f t="shared" si="80"/>
        <v>-0.64999999999999858</v>
      </c>
      <c r="D1057" s="13">
        <f t="shared" si="81"/>
        <v>-1.0593220338983028E-2</v>
      </c>
      <c r="E1057" t="str">
        <f t="shared" si="82"/>
        <v/>
      </c>
      <c r="F1057" t="str">
        <f t="shared" si="83"/>
        <v/>
      </c>
      <c r="G1057" s="4">
        <f t="shared" si="84"/>
        <v>-1.0593220338983028E-2</v>
      </c>
    </row>
    <row r="1058" spans="1:7" x14ac:dyDescent="0.3">
      <c r="A1058" s="3">
        <v>43173</v>
      </c>
      <c r="B1058" s="4">
        <v>60.96</v>
      </c>
      <c r="C1058">
        <f t="shared" si="80"/>
        <v>0.25</v>
      </c>
      <c r="D1058" s="13">
        <f t="shared" si="81"/>
        <v>4.1179377367814201E-3</v>
      </c>
      <c r="E1058" t="str">
        <f t="shared" si="82"/>
        <v/>
      </c>
      <c r="F1058" t="str">
        <f t="shared" si="83"/>
        <v/>
      </c>
      <c r="G1058" s="4">
        <f t="shared" si="84"/>
        <v>4.1179377367814201E-3</v>
      </c>
    </row>
    <row r="1059" spans="1:7" x14ac:dyDescent="0.3">
      <c r="A1059" s="3">
        <v>43174</v>
      </c>
      <c r="B1059" s="4">
        <v>61.19</v>
      </c>
      <c r="C1059">
        <f t="shared" si="80"/>
        <v>0.22999999999999687</v>
      </c>
      <c r="D1059" s="13">
        <f t="shared" si="81"/>
        <v>3.7729658792650406E-3</v>
      </c>
      <c r="E1059" t="str">
        <f t="shared" si="82"/>
        <v/>
      </c>
      <c r="F1059" t="str">
        <f t="shared" si="83"/>
        <v/>
      </c>
      <c r="G1059" s="4">
        <f t="shared" si="84"/>
        <v>3.7729658792650406E-3</v>
      </c>
    </row>
    <row r="1060" spans="1:7" x14ac:dyDescent="0.3">
      <c r="A1060" s="3">
        <v>43175</v>
      </c>
      <c r="B1060" s="4">
        <v>62.34</v>
      </c>
      <c r="C1060">
        <f t="shared" si="80"/>
        <v>1.1500000000000057</v>
      </c>
      <c r="D1060" s="13">
        <f t="shared" si="81"/>
        <v>1.879392057525749E-2</v>
      </c>
      <c r="E1060" t="str">
        <f t="shared" si="82"/>
        <v/>
      </c>
      <c r="F1060" t="str">
        <f t="shared" si="83"/>
        <v/>
      </c>
      <c r="G1060" s="4">
        <f t="shared" si="84"/>
        <v>1.879392057525749E-2</v>
      </c>
    </row>
    <row r="1061" spans="1:7" x14ac:dyDescent="0.3">
      <c r="A1061" s="3">
        <v>43178</v>
      </c>
      <c r="B1061" s="4">
        <v>62.06</v>
      </c>
      <c r="C1061">
        <f t="shared" si="80"/>
        <v>-0.28000000000000114</v>
      </c>
      <c r="D1061" s="13">
        <f t="shared" si="81"/>
        <v>-4.4914982354828537E-3</v>
      </c>
      <c r="E1061" t="str">
        <f t="shared" si="82"/>
        <v/>
      </c>
      <c r="F1061" t="str">
        <f t="shared" si="83"/>
        <v/>
      </c>
      <c r="G1061" s="4">
        <f t="shared" si="84"/>
        <v>-4.4914982354828537E-3</v>
      </c>
    </row>
    <row r="1062" spans="1:7" x14ac:dyDescent="0.3">
      <c r="A1062" s="3">
        <v>43179</v>
      </c>
      <c r="B1062" s="4">
        <v>63.4</v>
      </c>
      <c r="C1062">
        <f t="shared" si="80"/>
        <v>1.3399999999999963</v>
      </c>
      <c r="D1062" s="13">
        <f t="shared" si="81"/>
        <v>2.1592007734450473E-2</v>
      </c>
      <c r="E1062" t="str">
        <f t="shared" si="82"/>
        <v/>
      </c>
      <c r="F1062" t="str">
        <f t="shared" si="83"/>
        <v/>
      </c>
      <c r="G1062" s="4">
        <f t="shared" si="84"/>
        <v>2.1592007734450473E-2</v>
      </c>
    </row>
    <row r="1063" spans="1:7" x14ac:dyDescent="0.3">
      <c r="A1063" s="3">
        <v>43180</v>
      </c>
      <c r="B1063" s="4">
        <v>65.17</v>
      </c>
      <c r="C1063">
        <f t="shared" si="80"/>
        <v>1.7700000000000031</v>
      </c>
      <c r="D1063" s="13">
        <f t="shared" si="81"/>
        <v>2.7917981072555255E-2</v>
      </c>
      <c r="E1063" t="str">
        <f t="shared" si="82"/>
        <v/>
      </c>
      <c r="F1063" t="str">
        <f t="shared" si="83"/>
        <v/>
      </c>
      <c r="G1063" s="4">
        <f t="shared" si="84"/>
        <v>2.7917981072555255E-2</v>
      </c>
    </row>
    <row r="1064" spans="1:7" x14ac:dyDescent="0.3">
      <c r="A1064" s="3">
        <v>43181</v>
      </c>
      <c r="B1064" s="4">
        <v>64.3</v>
      </c>
      <c r="C1064">
        <f t="shared" si="80"/>
        <v>-0.87000000000000455</v>
      </c>
      <c r="D1064" s="13">
        <f t="shared" si="81"/>
        <v>-1.3349700782568736E-2</v>
      </c>
      <c r="E1064" t="str">
        <f t="shared" si="82"/>
        <v/>
      </c>
      <c r="F1064" t="str">
        <f t="shared" si="83"/>
        <v/>
      </c>
      <c r="G1064" s="4">
        <f t="shared" si="84"/>
        <v>-1.3349700782568736E-2</v>
      </c>
    </row>
    <row r="1065" spans="1:7" x14ac:dyDescent="0.3">
      <c r="A1065" s="3">
        <v>43182</v>
      </c>
      <c r="B1065" s="4">
        <v>65.88</v>
      </c>
      <c r="C1065">
        <f t="shared" si="80"/>
        <v>1.5799999999999983</v>
      </c>
      <c r="D1065" s="13">
        <f t="shared" si="81"/>
        <v>2.4572317262830455E-2</v>
      </c>
      <c r="E1065" t="str">
        <f t="shared" si="82"/>
        <v/>
      </c>
      <c r="F1065" t="str">
        <f t="shared" si="83"/>
        <v/>
      </c>
      <c r="G1065" s="4">
        <f t="shared" si="84"/>
        <v>2.4572317262830455E-2</v>
      </c>
    </row>
    <row r="1066" spans="1:7" x14ac:dyDescent="0.3">
      <c r="A1066" s="3">
        <v>43185</v>
      </c>
      <c r="B1066" s="4">
        <v>65.55</v>
      </c>
      <c r="C1066">
        <f t="shared" si="80"/>
        <v>-0.32999999999999829</v>
      </c>
      <c r="D1066" s="13">
        <f t="shared" si="81"/>
        <v>-5.0091074681238362E-3</v>
      </c>
      <c r="E1066" t="str">
        <f t="shared" si="82"/>
        <v/>
      </c>
      <c r="F1066" t="str">
        <f t="shared" si="83"/>
        <v/>
      </c>
      <c r="G1066" s="4">
        <f t="shared" si="84"/>
        <v>-5.0091074681238362E-3</v>
      </c>
    </row>
    <row r="1067" spans="1:7" x14ac:dyDescent="0.3">
      <c r="A1067" s="3">
        <v>43186</v>
      </c>
      <c r="B1067" s="4">
        <v>65.25</v>
      </c>
      <c r="C1067">
        <f t="shared" si="80"/>
        <v>-0.29999999999999716</v>
      </c>
      <c r="D1067" s="13">
        <f t="shared" si="81"/>
        <v>-4.5766590389015585E-3</v>
      </c>
      <c r="E1067" t="str">
        <f t="shared" si="82"/>
        <v/>
      </c>
      <c r="F1067" t="str">
        <f t="shared" si="83"/>
        <v/>
      </c>
      <c r="G1067" s="4">
        <f t="shared" si="84"/>
        <v>-4.5766590389015585E-3</v>
      </c>
    </row>
    <row r="1068" spans="1:7" x14ac:dyDescent="0.3">
      <c r="A1068" s="3">
        <v>43187</v>
      </c>
      <c r="B1068" s="4">
        <v>64.38</v>
      </c>
      <c r="C1068">
        <f t="shared" si="80"/>
        <v>-0.87000000000000455</v>
      </c>
      <c r="D1068" s="13">
        <f t="shared" si="81"/>
        <v>-1.3333333333333404E-2</v>
      </c>
      <c r="E1068" t="str">
        <f t="shared" si="82"/>
        <v/>
      </c>
      <c r="F1068" t="str">
        <f t="shared" si="83"/>
        <v/>
      </c>
      <c r="G1068" s="4">
        <f t="shared" si="84"/>
        <v>-1.3333333333333404E-2</v>
      </c>
    </row>
    <row r="1069" spans="1:7" x14ac:dyDescent="0.3">
      <c r="A1069" s="3">
        <v>43188</v>
      </c>
      <c r="B1069" s="4">
        <v>64.94</v>
      </c>
      <c r="C1069">
        <f t="shared" si="80"/>
        <v>0.56000000000000227</v>
      </c>
      <c r="D1069" s="13">
        <f t="shared" si="81"/>
        <v>8.6983535259397681E-3</v>
      </c>
      <c r="E1069" t="str">
        <f t="shared" si="82"/>
        <v/>
      </c>
      <c r="F1069" t="str">
        <f t="shared" si="83"/>
        <v/>
      </c>
      <c r="G1069" s="4">
        <f t="shared" si="84"/>
        <v>8.6983535259397681E-3</v>
      </c>
    </row>
    <row r="1070" spans="1:7" x14ac:dyDescent="0.3">
      <c r="A1070" s="3">
        <v>43192</v>
      </c>
      <c r="B1070" s="4">
        <v>63.01</v>
      </c>
      <c r="C1070">
        <f t="shared" si="80"/>
        <v>-1.9299999999999997</v>
      </c>
      <c r="D1070" s="13">
        <f t="shared" si="81"/>
        <v>-2.9719741299661224E-2</v>
      </c>
      <c r="E1070" t="str">
        <f t="shared" si="82"/>
        <v/>
      </c>
      <c r="F1070" t="str">
        <f t="shared" si="83"/>
        <v/>
      </c>
      <c r="G1070" s="4">
        <f t="shared" si="84"/>
        <v>-2.9719741299661224E-2</v>
      </c>
    </row>
    <row r="1071" spans="1:7" x14ac:dyDescent="0.3">
      <c r="A1071" s="3">
        <v>43193</v>
      </c>
      <c r="B1071" s="4">
        <v>63.51</v>
      </c>
      <c r="C1071">
        <f t="shared" si="80"/>
        <v>0.5</v>
      </c>
      <c r="D1071" s="13">
        <f t="shared" si="81"/>
        <v>7.9352483732740842E-3</v>
      </c>
      <c r="E1071" t="str">
        <f t="shared" si="82"/>
        <v/>
      </c>
      <c r="F1071" t="str">
        <f t="shared" si="83"/>
        <v/>
      </c>
      <c r="G1071" s="4">
        <f t="shared" si="84"/>
        <v>7.9352483732740842E-3</v>
      </c>
    </row>
    <row r="1072" spans="1:7" x14ac:dyDescent="0.3">
      <c r="A1072" s="3">
        <v>43194</v>
      </c>
      <c r="B1072" s="4">
        <v>63.37</v>
      </c>
      <c r="C1072">
        <f t="shared" si="80"/>
        <v>-0.14000000000000057</v>
      </c>
      <c r="D1072" s="13">
        <f t="shared" si="81"/>
        <v>-2.2043772634230919E-3</v>
      </c>
      <c r="E1072" t="str">
        <f t="shared" si="82"/>
        <v/>
      </c>
      <c r="F1072" t="str">
        <f t="shared" si="83"/>
        <v/>
      </c>
      <c r="G1072" s="4">
        <f t="shared" si="84"/>
        <v>-2.2043772634230919E-3</v>
      </c>
    </row>
    <row r="1073" spans="1:7" x14ac:dyDescent="0.3">
      <c r="A1073" s="3">
        <v>43195</v>
      </c>
      <c r="B1073" s="4">
        <v>63.54</v>
      </c>
      <c r="C1073">
        <f t="shared" si="80"/>
        <v>0.17000000000000171</v>
      </c>
      <c r="D1073" s="13">
        <f t="shared" si="81"/>
        <v>2.6826574088685768E-3</v>
      </c>
      <c r="E1073" t="str">
        <f t="shared" si="82"/>
        <v/>
      </c>
      <c r="F1073" t="str">
        <f t="shared" si="83"/>
        <v/>
      </c>
      <c r="G1073" s="4">
        <f t="shared" si="84"/>
        <v>2.6826574088685768E-3</v>
      </c>
    </row>
    <row r="1074" spans="1:7" x14ac:dyDescent="0.3">
      <c r="A1074" s="3">
        <v>43196</v>
      </c>
      <c r="B1074" s="4">
        <v>62.06</v>
      </c>
      <c r="C1074">
        <f t="shared" si="80"/>
        <v>-1.4799999999999969</v>
      </c>
      <c r="D1074" s="13">
        <f t="shared" si="81"/>
        <v>-2.3292414227258373E-2</v>
      </c>
      <c r="E1074" t="str">
        <f t="shared" si="82"/>
        <v/>
      </c>
      <c r="F1074" t="str">
        <f t="shared" si="83"/>
        <v/>
      </c>
      <c r="G1074" s="4">
        <f t="shared" si="84"/>
        <v>-2.3292414227258373E-2</v>
      </c>
    </row>
    <row r="1075" spans="1:7" x14ac:dyDescent="0.3">
      <c r="A1075" s="3">
        <v>43199</v>
      </c>
      <c r="B1075" s="4">
        <v>63.42</v>
      </c>
      <c r="C1075">
        <f t="shared" si="80"/>
        <v>1.3599999999999994</v>
      </c>
      <c r="D1075" s="13">
        <f t="shared" si="81"/>
        <v>2.19142765066065E-2</v>
      </c>
      <c r="E1075" t="str">
        <f t="shared" si="82"/>
        <v/>
      </c>
      <c r="F1075" t="str">
        <f t="shared" si="83"/>
        <v/>
      </c>
      <c r="G1075" s="4">
        <f t="shared" si="84"/>
        <v>2.19142765066065E-2</v>
      </c>
    </row>
    <row r="1076" spans="1:7" x14ac:dyDescent="0.3">
      <c r="A1076" s="3">
        <v>43200</v>
      </c>
      <c r="B1076" s="4">
        <v>65.510000000000005</v>
      </c>
      <c r="C1076">
        <f t="shared" si="80"/>
        <v>2.0900000000000034</v>
      </c>
      <c r="D1076" s="13">
        <f t="shared" si="81"/>
        <v>3.2954903815831021E-2</v>
      </c>
      <c r="E1076" t="str">
        <f t="shared" si="82"/>
        <v/>
      </c>
      <c r="F1076" t="str">
        <f t="shared" si="83"/>
        <v/>
      </c>
      <c r="G1076" s="4">
        <f t="shared" si="84"/>
        <v>3.2954903815831021E-2</v>
      </c>
    </row>
    <row r="1077" spans="1:7" x14ac:dyDescent="0.3">
      <c r="A1077" s="3">
        <v>43201</v>
      </c>
      <c r="B1077" s="4">
        <v>66.819999999999993</v>
      </c>
      <c r="C1077">
        <f t="shared" si="80"/>
        <v>1.3099999999999881</v>
      </c>
      <c r="D1077" s="13">
        <f t="shared" si="81"/>
        <v>1.9996947030987453E-2</v>
      </c>
      <c r="E1077" t="str">
        <f t="shared" si="82"/>
        <v/>
      </c>
      <c r="F1077" t="str">
        <f t="shared" si="83"/>
        <v/>
      </c>
      <c r="G1077" s="4">
        <f t="shared" si="84"/>
        <v>1.9996947030987453E-2</v>
      </c>
    </row>
    <row r="1078" spans="1:7" x14ac:dyDescent="0.3">
      <c r="A1078" s="3">
        <v>43202</v>
      </c>
      <c r="B1078" s="4">
        <v>67.069999999999993</v>
      </c>
      <c r="C1078">
        <f t="shared" si="80"/>
        <v>0.25</v>
      </c>
      <c r="D1078" s="13">
        <f t="shared" si="81"/>
        <v>3.7413947919784502E-3</v>
      </c>
      <c r="E1078" t="str">
        <f t="shared" si="82"/>
        <v/>
      </c>
      <c r="F1078" t="str">
        <f t="shared" si="83"/>
        <v/>
      </c>
      <c r="G1078" s="4">
        <f t="shared" si="84"/>
        <v>3.7413947919784502E-3</v>
      </c>
    </row>
    <row r="1079" spans="1:7" x14ac:dyDescent="0.3">
      <c r="A1079" s="3">
        <v>43203</v>
      </c>
      <c r="B1079" s="4">
        <v>67.39</v>
      </c>
      <c r="C1079">
        <f t="shared" si="80"/>
        <v>0.32000000000000739</v>
      </c>
      <c r="D1079" s="13">
        <f t="shared" si="81"/>
        <v>4.7711346354556046E-3</v>
      </c>
      <c r="E1079" t="str">
        <f t="shared" si="82"/>
        <v/>
      </c>
      <c r="F1079" t="str">
        <f t="shared" si="83"/>
        <v/>
      </c>
      <c r="G1079" s="4">
        <f t="shared" si="84"/>
        <v>4.7711346354556046E-3</v>
      </c>
    </row>
    <row r="1080" spans="1:7" x14ac:dyDescent="0.3">
      <c r="A1080" s="3">
        <v>43206</v>
      </c>
      <c r="B1080" s="4">
        <v>66.22</v>
      </c>
      <c r="C1080">
        <f t="shared" si="80"/>
        <v>-1.1700000000000017</v>
      </c>
      <c r="D1080" s="13">
        <f t="shared" si="81"/>
        <v>-1.7361626354058492E-2</v>
      </c>
      <c r="E1080" t="str">
        <f t="shared" si="82"/>
        <v/>
      </c>
      <c r="F1080" t="str">
        <f t="shared" si="83"/>
        <v/>
      </c>
      <c r="G1080" s="4">
        <f t="shared" si="84"/>
        <v>-1.7361626354058492E-2</v>
      </c>
    </row>
    <row r="1081" spans="1:7" x14ac:dyDescent="0.3">
      <c r="A1081" s="3">
        <v>43207</v>
      </c>
      <c r="B1081" s="4">
        <v>66.52</v>
      </c>
      <c r="C1081">
        <f t="shared" si="80"/>
        <v>0.29999999999999716</v>
      </c>
      <c r="D1081" s="13">
        <f t="shared" si="81"/>
        <v>4.530353367562627E-3</v>
      </c>
      <c r="E1081" t="str">
        <f t="shared" si="82"/>
        <v/>
      </c>
      <c r="F1081" t="str">
        <f t="shared" si="83"/>
        <v/>
      </c>
      <c r="G1081" s="4">
        <f t="shared" si="84"/>
        <v>4.530353367562627E-3</v>
      </c>
    </row>
    <row r="1082" spans="1:7" x14ac:dyDescent="0.3">
      <c r="A1082" s="3">
        <v>43208</v>
      </c>
      <c r="B1082" s="4">
        <v>68.47</v>
      </c>
      <c r="C1082">
        <f t="shared" si="80"/>
        <v>1.9500000000000028</v>
      </c>
      <c r="D1082" s="13">
        <f t="shared" si="81"/>
        <v>2.9314491882140754E-2</v>
      </c>
      <c r="E1082" t="str">
        <f t="shared" si="82"/>
        <v/>
      </c>
      <c r="F1082" t="str">
        <f t="shared" si="83"/>
        <v/>
      </c>
      <c r="G1082" s="4">
        <f t="shared" si="84"/>
        <v>2.9314491882140754E-2</v>
      </c>
    </row>
    <row r="1083" spans="1:7" x14ac:dyDescent="0.3">
      <c r="A1083" s="3">
        <v>43209</v>
      </c>
      <c r="B1083" s="4">
        <v>68.290000000000006</v>
      </c>
      <c r="C1083">
        <f t="shared" si="80"/>
        <v>-0.17999999999999261</v>
      </c>
      <c r="D1083" s="13">
        <f t="shared" si="81"/>
        <v>-2.6288885643346374E-3</v>
      </c>
      <c r="E1083" t="str">
        <f t="shared" si="82"/>
        <v/>
      </c>
      <c r="F1083" t="str">
        <f t="shared" si="83"/>
        <v/>
      </c>
      <c r="G1083" s="4">
        <f t="shared" si="84"/>
        <v>-2.6288885643346374E-3</v>
      </c>
    </row>
    <row r="1084" spans="1:7" x14ac:dyDescent="0.3">
      <c r="A1084" s="3">
        <v>43210</v>
      </c>
      <c r="B1084" s="4">
        <v>68.38</v>
      </c>
      <c r="C1084">
        <f t="shared" si="80"/>
        <v>8.99999999999892E-2</v>
      </c>
      <c r="D1084" s="13">
        <f t="shared" si="81"/>
        <v>1.3179089178501858E-3</v>
      </c>
      <c r="E1084" t="str">
        <f t="shared" si="82"/>
        <v/>
      </c>
      <c r="F1084" t="str">
        <f t="shared" si="83"/>
        <v/>
      </c>
      <c r="G1084" s="4">
        <f t="shared" si="84"/>
        <v>1.3179089178501858E-3</v>
      </c>
    </row>
    <row r="1085" spans="1:7" x14ac:dyDescent="0.3">
      <c r="A1085" s="3">
        <v>43213</v>
      </c>
      <c r="B1085" s="4">
        <v>68.64</v>
      </c>
      <c r="C1085">
        <f t="shared" si="80"/>
        <v>0.26000000000000512</v>
      </c>
      <c r="D1085" s="13">
        <f t="shared" si="81"/>
        <v>3.8022813688213678E-3</v>
      </c>
      <c r="E1085" t="str">
        <f t="shared" si="82"/>
        <v/>
      </c>
      <c r="F1085" t="str">
        <f t="shared" si="83"/>
        <v/>
      </c>
      <c r="G1085" s="4">
        <f t="shared" si="84"/>
        <v>3.8022813688213678E-3</v>
      </c>
    </row>
    <row r="1086" spans="1:7" x14ac:dyDescent="0.3">
      <c r="A1086" s="3">
        <v>43214</v>
      </c>
      <c r="B1086" s="4">
        <v>67.7</v>
      </c>
      <c r="C1086">
        <f t="shared" si="80"/>
        <v>-0.93999999999999773</v>
      </c>
      <c r="D1086" s="13">
        <f t="shared" si="81"/>
        <v>-1.3694638694638661E-2</v>
      </c>
      <c r="E1086" t="str">
        <f t="shared" si="82"/>
        <v/>
      </c>
      <c r="F1086" t="str">
        <f t="shared" si="83"/>
        <v/>
      </c>
      <c r="G1086" s="4">
        <f t="shared" si="84"/>
        <v>-1.3694638694638661E-2</v>
      </c>
    </row>
    <row r="1087" spans="1:7" x14ac:dyDescent="0.3">
      <c r="A1087" s="3">
        <v>43215</v>
      </c>
      <c r="B1087" s="4">
        <v>68.05</v>
      </c>
      <c r="C1087">
        <f t="shared" si="80"/>
        <v>0.34999999999999432</v>
      </c>
      <c r="D1087" s="13">
        <f t="shared" si="81"/>
        <v>5.1698670605612156E-3</v>
      </c>
      <c r="E1087" t="str">
        <f t="shared" si="82"/>
        <v/>
      </c>
      <c r="F1087" t="str">
        <f t="shared" si="83"/>
        <v/>
      </c>
      <c r="G1087" s="4">
        <f t="shared" si="84"/>
        <v>5.1698670605612156E-3</v>
      </c>
    </row>
    <row r="1088" spans="1:7" x14ac:dyDescent="0.3">
      <c r="A1088" s="3">
        <v>43216</v>
      </c>
      <c r="B1088" s="4">
        <v>68.19</v>
      </c>
      <c r="C1088">
        <f t="shared" si="80"/>
        <v>0.14000000000000057</v>
      </c>
      <c r="D1088" s="13">
        <f t="shared" si="81"/>
        <v>2.0573108008817131E-3</v>
      </c>
      <c r="E1088" t="str">
        <f t="shared" si="82"/>
        <v/>
      </c>
      <c r="F1088" t="str">
        <f t="shared" si="83"/>
        <v/>
      </c>
      <c r="G1088" s="4">
        <f t="shared" si="84"/>
        <v>2.0573108008817131E-3</v>
      </c>
    </row>
    <row r="1089" spans="1:7" x14ac:dyDescent="0.3">
      <c r="A1089" s="3">
        <v>43217</v>
      </c>
      <c r="B1089" s="4">
        <v>68.099999999999994</v>
      </c>
      <c r="C1089">
        <f t="shared" si="80"/>
        <v>-9.0000000000003411E-2</v>
      </c>
      <c r="D1089" s="13">
        <f t="shared" si="81"/>
        <v>-1.3198416190057694E-3</v>
      </c>
      <c r="E1089" t="str">
        <f t="shared" si="82"/>
        <v/>
      </c>
      <c r="F1089" t="str">
        <f t="shared" si="83"/>
        <v/>
      </c>
      <c r="G1089" s="4">
        <f t="shared" si="84"/>
        <v>-1.3198416190057694E-3</v>
      </c>
    </row>
    <row r="1090" spans="1:7" x14ac:dyDescent="0.3">
      <c r="A1090" s="3">
        <v>43220</v>
      </c>
      <c r="B1090" s="4">
        <v>68.569999999999993</v>
      </c>
      <c r="C1090">
        <f t="shared" si="80"/>
        <v>0.46999999999999886</v>
      </c>
      <c r="D1090" s="13">
        <f t="shared" si="81"/>
        <v>6.9016152716593086E-3</v>
      </c>
      <c r="E1090" t="str">
        <f t="shared" si="82"/>
        <v/>
      </c>
      <c r="F1090" t="str">
        <f t="shared" si="83"/>
        <v/>
      </c>
      <c r="G1090" s="4">
        <f t="shared" si="84"/>
        <v>6.9016152716593086E-3</v>
      </c>
    </row>
    <row r="1091" spans="1:7" x14ac:dyDescent="0.3">
      <c r="A1091" s="3">
        <v>43221</v>
      </c>
      <c r="B1091" s="4">
        <v>67.25</v>
      </c>
      <c r="C1091">
        <f t="shared" si="80"/>
        <v>-1.3199999999999932</v>
      </c>
      <c r="D1091" s="13">
        <f t="shared" si="81"/>
        <v>-1.9250401050021779E-2</v>
      </c>
      <c r="E1091" t="str">
        <f t="shared" si="82"/>
        <v/>
      </c>
      <c r="F1091" t="str">
        <f t="shared" si="83"/>
        <v/>
      </c>
      <c r="G1091" s="4">
        <f t="shared" si="84"/>
        <v>-1.9250401050021779E-2</v>
      </c>
    </row>
    <row r="1092" spans="1:7" x14ac:dyDescent="0.3">
      <c r="A1092" s="3">
        <v>43222</v>
      </c>
      <c r="B1092" s="4">
        <v>67.930000000000007</v>
      </c>
      <c r="C1092">
        <f t="shared" si="80"/>
        <v>0.68000000000000682</v>
      </c>
      <c r="D1092" s="13">
        <f t="shared" si="81"/>
        <v>1.0111524163568874E-2</v>
      </c>
      <c r="E1092" t="str">
        <f t="shared" si="82"/>
        <v/>
      </c>
      <c r="F1092" t="str">
        <f t="shared" si="83"/>
        <v/>
      </c>
      <c r="G1092" s="4">
        <f t="shared" si="84"/>
        <v>1.0111524163568874E-2</v>
      </c>
    </row>
    <row r="1093" spans="1:7" x14ac:dyDescent="0.3">
      <c r="A1093" s="3">
        <v>43223</v>
      </c>
      <c r="B1093" s="4">
        <v>68.430000000000007</v>
      </c>
      <c r="C1093">
        <f t="shared" ref="C1093:C1156" si="85">B1093-B1092</f>
        <v>0.5</v>
      </c>
      <c r="D1093" s="13">
        <f t="shared" ref="D1093:D1156" si="86">C1093/B1092</f>
        <v>7.3605181804799052E-3</v>
      </c>
      <c r="E1093" t="str">
        <f t="shared" ref="E1093:E1156" si="87">IF(B1092&gt;$H$1,D1093,"")</f>
        <v/>
      </c>
      <c r="F1093" t="str">
        <f t="shared" ref="F1093:F1156" si="88">IF(B1092&lt;$F$1,D1093,"")</f>
        <v/>
      </c>
      <c r="G1093" s="4">
        <f t="shared" ref="G1093:G1156" si="89">IF(AND(B1092&gt;=$F$1,B1092&lt;=$H$1),D1093,"")</f>
        <v>7.3605181804799052E-3</v>
      </c>
    </row>
    <row r="1094" spans="1:7" x14ac:dyDescent="0.3">
      <c r="A1094" s="3">
        <v>43224</v>
      </c>
      <c r="B1094" s="4">
        <v>69.72</v>
      </c>
      <c r="C1094">
        <f t="shared" si="85"/>
        <v>1.289999999999992</v>
      </c>
      <c r="D1094" s="13">
        <f t="shared" si="86"/>
        <v>1.8851380973257226E-2</v>
      </c>
      <c r="E1094" t="str">
        <f t="shared" si="87"/>
        <v/>
      </c>
      <c r="F1094" t="str">
        <f t="shared" si="88"/>
        <v/>
      </c>
      <c r="G1094" s="4">
        <f t="shared" si="89"/>
        <v>1.8851380973257226E-2</v>
      </c>
    </row>
    <row r="1095" spans="1:7" x14ac:dyDescent="0.3">
      <c r="A1095" s="3">
        <v>43227</v>
      </c>
      <c r="B1095" s="4">
        <v>70.73</v>
      </c>
      <c r="C1095">
        <f t="shared" si="85"/>
        <v>1.0100000000000051</v>
      </c>
      <c r="D1095" s="13">
        <f t="shared" si="86"/>
        <v>1.4486517498565764E-2</v>
      </c>
      <c r="E1095" t="str">
        <f t="shared" si="87"/>
        <v/>
      </c>
      <c r="F1095" t="str">
        <f t="shared" si="88"/>
        <v/>
      </c>
      <c r="G1095" s="4">
        <f t="shared" si="89"/>
        <v>1.4486517498565764E-2</v>
      </c>
    </row>
    <row r="1096" spans="1:7" x14ac:dyDescent="0.3">
      <c r="A1096" s="3">
        <v>43228</v>
      </c>
      <c r="B1096" s="4">
        <v>69.06</v>
      </c>
      <c r="C1096">
        <f t="shared" si="85"/>
        <v>-1.6700000000000017</v>
      </c>
      <c r="D1096" s="13">
        <f t="shared" si="86"/>
        <v>-2.3610914746218035E-2</v>
      </c>
      <c r="E1096" t="str">
        <f t="shared" si="87"/>
        <v/>
      </c>
      <c r="F1096" t="str">
        <f t="shared" si="88"/>
        <v/>
      </c>
      <c r="G1096" s="4">
        <f t="shared" si="89"/>
        <v>-2.3610914746218035E-2</v>
      </c>
    </row>
    <row r="1097" spans="1:7" x14ac:dyDescent="0.3">
      <c r="A1097" s="3">
        <v>43229</v>
      </c>
      <c r="B1097" s="4">
        <v>71.14</v>
      </c>
      <c r="C1097">
        <f t="shared" si="85"/>
        <v>2.0799999999999983</v>
      </c>
      <c r="D1097" s="13">
        <f t="shared" si="86"/>
        <v>3.0118737329858068E-2</v>
      </c>
      <c r="E1097" t="str">
        <f t="shared" si="87"/>
        <v/>
      </c>
      <c r="F1097" t="str">
        <f t="shared" si="88"/>
        <v/>
      </c>
      <c r="G1097" s="4">
        <f t="shared" si="89"/>
        <v>3.0118737329858068E-2</v>
      </c>
    </row>
    <row r="1098" spans="1:7" x14ac:dyDescent="0.3">
      <c r="A1098" s="3">
        <v>43230</v>
      </c>
      <c r="B1098" s="4">
        <v>71.36</v>
      </c>
      <c r="C1098">
        <f t="shared" si="85"/>
        <v>0.21999999999999886</v>
      </c>
      <c r="D1098" s="13">
        <f t="shared" si="86"/>
        <v>3.0924936744447409E-3</v>
      </c>
      <c r="E1098" t="str">
        <f t="shared" si="87"/>
        <v/>
      </c>
      <c r="F1098" t="str">
        <f t="shared" si="88"/>
        <v/>
      </c>
      <c r="G1098" s="4">
        <f t="shared" si="89"/>
        <v>3.0924936744447409E-3</v>
      </c>
    </row>
    <row r="1099" spans="1:7" x14ac:dyDescent="0.3">
      <c r="A1099" s="3">
        <v>43231</v>
      </c>
      <c r="B1099" s="4">
        <v>70.7</v>
      </c>
      <c r="C1099">
        <f t="shared" si="85"/>
        <v>-0.65999999999999659</v>
      </c>
      <c r="D1099" s="13">
        <f t="shared" si="86"/>
        <v>-9.2488789237667682E-3</v>
      </c>
      <c r="E1099" t="str">
        <f t="shared" si="87"/>
        <v/>
      </c>
      <c r="F1099" t="str">
        <f t="shared" si="88"/>
        <v/>
      </c>
      <c r="G1099" s="4">
        <f t="shared" si="89"/>
        <v>-9.2488789237667682E-3</v>
      </c>
    </row>
    <row r="1100" spans="1:7" x14ac:dyDescent="0.3">
      <c r="A1100" s="3">
        <v>43234</v>
      </c>
      <c r="B1100" s="4">
        <v>70.959999999999994</v>
      </c>
      <c r="C1100">
        <f t="shared" si="85"/>
        <v>0.25999999999999091</v>
      </c>
      <c r="D1100" s="13">
        <f t="shared" si="86"/>
        <v>3.6775106082035489E-3</v>
      </c>
      <c r="E1100" t="str">
        <f t="shared" si="87"/>
        <v/>
      </c>
      <c r="F1100" t="str">
        <f t="shared" si="88"/>
        <v/>
      </c>
      <c r="G1100" s="4">
        <f t="shared" si="89"/>
        <v>3.6775106082035489E-3</v>
      </c>
    </row>
    <row r="1101" spans="1:7" x14ac:dyDescent="0.3">
      <c r="A1101" s="3">
        <v>43235</v>
      </c>
      <c r="B1101" s="4">
        <v>71.31</v>
      </c>
      <c r="C1101">
        <f t="shared" si="85"/>
        <v>0.35000000000000853</v>
      </c>
      <c r="D1101" s="13">
        <f t="shared" si="86"/>
        <v>4.932356257046344E-3</v>
      </c>
      <c r="E1101" t="str">
        <f t="shared" si="87"/>
        <v/>
      </c>
      <c r="F1101" t="str">
        <f t="shared" si="88"/>
        <v/>
      </c>
      <c r="G1101" s="4">
        <f t="shared" si="89"/>
        <v>4.932356257046344E-3</v>
      </c>
    </row>
    <row r="1102" spans="1:7" x14ac:dyDescent="0.3">
      <c r="A1102" s="3">
        <v>43236</v>
      </c>
      <c r="B1102" s="4">
        <v>71.489999999999995</v>
      </c>
      <c r="C1102">
        <f t="shared" si="85"/>
        <v>0.17999999999999261</v>
      </c>
      <c r="D1102" s="13">
        <f t="shared" si="86"/>
        <v>2.5241901556582892E-3</v>
      </c>
      <c r="E1102" t="str">
        <f t="shared" si="87"/>
        <v/>
      </c>
      <c r="F1102" t="str">
        <f t="shared" si="88"/>
        <v/>
      </c>
      <c r="G1102" s="4">
        <f t="shared" si="89"/>
        <v>2.5241901556582892E-3</v>
      </c>
    </row>
    <row r="1103" spans="1:7" x14ac:dyDescent="0.3">
      <c r="A1103" s="3">
        <v>43237</v>
      </c>
      <c r="B1103" s="4">
        <v>71.489999999999995</v>
      </c>
      <c r="C1103">
        <f t="shared" si="85"/>
        <v>0</v>
      </c>
      <c r="D1103" s="13">
        <f t="shared" si="86"/>
        <v>0</v>
      </c>
      <c r="E1103" t="str">
        <f t="shared" si="87"/>
        <v/>
      </c>
      <c r="F1103" t="str">
        <f t="shared" si="88"/>
        <v/>
      </c>
      <c r="G1103" s="4">
        <f t="shared" si="89"/>
        <v>0</v>
      </c>
    </row>
    <row r="1104" spans="1:7" x14ac:dyDescent="0.3">
      <c r="A1104" s="3">
        <v>43238</v>
      </c>
      <c r="B1104" s="4">
        <v>71.28</v>
      </c>
      <c r="C1104">
        <f t="shared" si="85"/>
        <v>-0.20999999999999375</v>
      </c>
      <c r="D1104" s="13">
        <f t="shared" si="86"/>
        <v>-2.9374737725555151E-3</v>
      </c>
      <c r="E1104" t="str">
        <f t="shared" si="87"/>
        <v/>
      </c>
      <c r="F1104" t="str">
        <f t="shared" si="88"/>
        <v/>
      </c>
      <c r="G1104" s="4">
        <f t="shared" si="89"/>
        <v>-2.9374737725555151E-3</v>
      </c>
    </row>
    <row r="1105" spans="1:7" x14ac:dyDescent="0.3">
      <c r="A1105" s="3">
        <v>43241</v>
      </c>
      <c r="B1105" s="4">
        <v>72.239999999999995</v>
      </c>
      <c r="C1105">
        <f t="shared" si="85"/>
        <v>0.95999999999999375</v>
      </c>
      <c r="D1105" s="13">
        <f t="shared" si="86"/>
        <v>1.3468013468013381E-2</v>
      </c>
      <c r="E1105" t="str">
        <f t="shared" si="87"/>
        <v/>
      </c>
      <c r="F1105" t="str">
        <f t="shared" si="88"/>
        <v/>
      </c>
      <c r="G1105" s="4">
        <f t="shared" si="89"/>
        <v>1.3468013468013381E-2</v>
      </c>
    </row>
    <row r="1106" spans="1:7" x14ac:dyDescent="0.3">
      <c r="A1106" s="3">
        <v>43242</v>
      </c>
      <c r="B1106" s="4">
        <v>72.13</v>
      </c>
      <c r="C1106">
        <f t="shared" si="85"/>
        <v>-0.10999999999999943</v>
      </c>
      <c r="D1106" s="13">
        <f t="shared" si="86"/>
        <v>-1.5227021040974452E-3</v>
      </c>
      <c r="E1106" t="str">
        <f t="shared" si="87"/>
        <v/>
      </c>
      <c r="F1106" t="str">
        <f t="shared" si="88"/>
        <v/>
      </c>
      <c r="G1106" s="4">
        <f t="shared" si="89"/>
        <v>-1.5227021040974452E-3</v>
      </c>
    </row>
    <row r="1107" spans="1:7" x14ac:dyDescent="0.3">
      <c r="A1107" s="3">
        <v>43243</v>
      </c>
      <c r="B1107" s="4">
        <v>71.84</v>
      </c>
      <c r="C1107">
        <f t="shared" si="85"/>
        <v>-0.28999999999999204</v>
      </c>
      <c r="D1107" s="13">
        <f t="shared" si="86"/>
        <v>-4.0205185082488847E-3</v>
      </c>
      <c r="E1107" t="str">
        <f t="shared" si="87"/>
        <v/>
      </c>
      <c r="F1107" t="str">
        <f t="shared" si="88"/>
        <v/>
      </c>
      <c r="G1107" s="4">
        <f t="shared" si="89"/>
        <v>-4.0205185082488847E-3</v>
      </c>
    </row>
    <row r="1108" spans="1:7" x14ac:dyDescent="0.3">
      <c r="A1108" s="3">
        <v>43244</v>
      </c>
      <c r="B1108" s="4">
        <v>70.709999999999994</v>
      </c>
      <c r="C1108">
        <f t="shared" si="85"/>
        <v>-1.1300000000000097</v>
      </c>
      <c r="D1108" s="13">
        <f t="shared" si="86"/>
        <v>-1.5729398663697238E-2</v>
      </c>
      <c r="E1108" t="str">
        <f t="shared" si="87"/>
        <v/>
      </c>
      <c r="F1108" t="str">
        <f t="shared" si="88"/>
        <v/>
      </c>
      <c r="G1108" s="4">
        <f t="shared" si="89"/>
        <v>-1.5729398663697238E-2</v>
      </c>
    </row>
    <row r="1109" spans="1:7" x14ac:dyDescent="0.3">
      <c r="A1109" s="3">
        <v>43245</v>
      </c>
      <c r="B1109" s="4">
        <v>67.88</v>
      </c>
      <c r="C1109">
        <f t="shared" si="85"/>
        <v>-2.8299999999999983</v>
      </c>
      <c r="D1109" s="13">
        <f t="shared" si="86"/>
        <v>-4.0022627633997998E-2</v>
      </c>
      <c r="E1109" t="str">
        <f t="shared" si="87"/>
        <v/>
      </c>
      <c r="F1109" t="str">
        <f t="shared" si="88"/>
        <v/>
      </c>
      <c r="G1109" s="4">
        <f t="shared" si="89"/>
        <v>-4.0022627633997998E-2</v>
      </c>
    </row>
    <row r="1110" spans="1:7" x14ac:dyDescent="0.3">
      <c r="A1110" s="3">
        <v>43249</v>
      </c>
      <c r="B1110" s="4">
        <v>66.73</v>
      </c>
      <c r="C1110">
        <f t="shared" si="85"/>
        <v>-1.1499999999999915</v>
      </c>
      <c r="D1110" s="13">
        <f t="shared" si="86"/>
        <v>-1.6941661756039946E-2</v>
      </c>
      <c r="E1110" t="str">
        <f t="shared" si="87"/>
        <v/>
      </c>
      <c r="F1110" t="str">
        <f t="shared" si="88"/>
        <v/>
      </c>
      <c r="G1110" s="4">
        <f t="shared" si="89"/>
        <v>-1.6941661756039946E-2</v>
      </c>
    </row>
    <row r="1111" spans="1:7" x14ac:dyDescent="0.3">
      <c r="A1111" s="3">
        <v>43250</v>
      </c>
      <c r="B1111" s="4">
        <v>68.209999999999994</v>
      </c>
      <c r="C1111">
        <f t="shared" si="85"/>
        <v>1.4799999999999898</v>
      </c>
      <c r="D1111" s="13">
        <f t="shared" si="86"/>
        <v>2.2178930016484185E-2</v>
      </c>
      <c r="E1111" t="str">
        <f t="shared" si="87"/>
        <v/>
      </c>
      <c r="F1111" t="str">
        <f t="shared" si="88"/>
        <v/>
      </c>
      <c r="G1111" s="4">
        <f t="shared" si="89"/>
        <v>2.2178930016484185E-2</v>
      </c>
    </row>
    <row r="1112" spans="1:7" x14ac:dyDescent="0.3">
      <c r="A1112" s="3">
        <v>43251</v>
      </c>
      <c r="B1112" s="4">
        <v>67.040000000000006</v>
      </c>
      <c r="C1112">
        <f t="shared" si="85"/>
        <v>-1.1699999999999875</v>
      </c>
      <c r="D1112" s="13">
        <f t="shared" si="86"/>
        <v>-1.7152910130479222E-2</v>
      </c>
      <c r="E1112" t="str">
        <f t="shared" si="87"/>
        <v/>
      </c>
      <c r="F1112" t="str">
        <f t="shared" si="88"/>
        <v/>
      </c>
      <c r="G1112" s="4">
        <f t="shared" si="89"/>
        <v>-1.7152910130479222E-2</v>
      </c>
    </row>
    <row r="1113" spans="1:7" x14ac:dyDescent="0.3">
      <c r="A1113" s="3">
        <v>43252</v>
      </c>
      <c r="B1113" s="4">
        <v>65.81</v>
      </c>
      <c r="C1113">
        <f t="shared" si="85"/>
        <v>-1.230000000000004</v>
      </c>
      <c r="D1113" s="13">
        <f t="shared" si="86"/>
        <v>-1.8347255369928459E-2</v>
      </c>
      <c r="E1113" t="str">
        <f t="shared" si="87"/>
        <v/>
      </c>
      <c r="F1113" t="str">
        <f t="shared" si="88"/>
        <v/>
      </c>
      <c r="G1113" s="4">
        <f t="shared" si="89"/>
        <v>-1.8347255369928459E-2</v>
      </c>
    </row>
    <row r="1114" spans="1:7" x14ac:dyDescent="0.3">
      <c r="A1114" s="3">
        <v>43255</v>
      </c>
      <c r="B1114" s="4">
        <v>64.75</v>
      </c>
      <c r="C1114">
        <f t="shared" si="85"/>
        <v>-1.0600000000000023</v>
      </c>
      <c r="D1114" s="13">
        <f t="shared" si="86"/>
        <v>-1.6106974623917372E-2</v>
      </c>
      <c r="E1114" t="str">
        <f t="shared" si="87"/>
        <v/>
      </c>
      <c r="F1114" t="str">
        <f t="shared" si="88"/>
        <v/>
      </c>
      <c r="G1114" s="4">
        <f t="shared" si="89"/>
        <v>-1.6106974623917372E-2</v>
      </c>
    </row>
    <row r="1115" spans="1:7" x14ac:dyDescent="0.3">
      <c r="A1115" s="3">
        <v>43256</v>
      </c>
      <c r="B1115" s="4">
        <v>65.52</v>
      </c>
      <c r="C1115">
        <f t="shared" si="85"/>
        <v>0.76999999999999602</v>
      </c>
      <c r="D1115" s="13">
        <f t="shared" si="86"/>
        <v>1.1891891891891831E-2</v>
      </c>
      <c r="E1115" t="str">
        <f t="shared" si="87"/>
        <v/>
      </c>
      <c r="F1115" t="str">
        <f t="shared" si="88"/>
        <v/>
      </c>
      <c r="G1115" s="4">
        <f t="shared" si="89"/>
        <v>1.1891891891891831E-2</v>
      </c>
    </row>
    <row r="1116" spans="1:7" x14ac:dyDescent="0.3">
      <c r="A1116" s="3">
        <v>43257</v>
      </c>
      <c r="B1116" s="4">
        <v>64.73</v>
      </c>
      <c r="C1116">
        <f t="shared" si="85"/>
        <v>-0.78999999999999204</v>
      </c>
      <c r="D1116" s="13">
        <f t="shared" si="86"/>
        <v>-1.2057387057386936E-2</v>
      </c>
      <c r="E1116" t="str">
        <f t="shared" si="87"/>
        <v/>
      </c>
      <c r="F1116" t="str">
        <f t="shared" si="88"/>
        <v/>
      </c>
      <c r="G1116" s="4">
        <f t="shared" si="89"/>
        <v>-1.2057387057386936E-2</v>
      </c>
    </row>
    <row r="1117" spans="1:7" x14ac:dyDescent="0.3">
      <c r="A1117" s="3">
        <v>43258</v>
      </c>
      <c r="B1117" s="4">
        <v>65.95</v>
      </c>
      <c r="C1117">
        <f t="shared" si="85"/>
        <v>1.2199999999999989</v>
      </c>
      <c r="D1117" s="13">
        <f t="shared" si="86"/>
        <v>1.8847520469643116E-2</v>
      </c>
      <c r="E1117" t="str">
        <f t="shared" si="87"/>
        <v/>
      </c>
      <c r="F1117" t="str">
        <f t="shared" si="88"/>
        <v/>
      </c>
      <c r="G1117" s="4">
        <f t="shared" si="89"/>
        <v>1.8847520469643116E-2</v>
      </c>
    </row>
    <row r="1118" spans="1:7" x14ac:dyDescent="0.3">
      <c r="A1118" s="3">
        <v>43259</v>
      </c>
      <c r="B1118" s="4">
        <v>65.739999999999995</v>
      </c>
      <c r="C1118">
        <f t="shared" si="85"/>
        <v>-0.21000000000000796</v>
      </c>
      <c r="D1118" s="13">
        <f t="shared" si="86"/>
        <v>-3.1842304776346923E-3</v>
      </c>
      <c r="E1118" t="str">
        <f t="shared" si="87"/>
        <v/>
      </c>
      <c r="F1118" t="str">
        <f t="shared" si="88"/>
        <v/>
      </c>
      <c r="G1118" s="4">
        <f t="shared" si="89"/>
        <v>-3.1842304776346923E-3</v>
      </c>
    </row>
    <row r="1119" spans="1:7" x14ac:dyDescent="0.3">
      <c r="A1119" s="3">
        <v>43262</v>
      </c>
      <c r="B1119" s="4">
        <v>66.099999999999994</v>
      </c>
      <c r="C1119">
        <f t="shared" si="85"/>
        <v>0.35999999999999943</v>
      </c>
      <c r="D1119" s="13">
        <f t="shared" si="86"/>
        <v>5.4761180407666482E-3</v>
      </c>
      <c r="E1119" t="str">
        <f t="shared" si="87"/>
        <v/>
      </c>
      <c r="F1119" t="str">
        <f t="shared" si="88"/>
        <v/>
      </c>
      <c r="G1119" s="4">
        <f t="shared" si="89"/>
        <v>5.4761180407666482E-3</v>
      </c>
    </row>
    <row r="1120" spans="1:7" x14ac:dyDescent="0.3">
      <c r="A1120" s="3">
        <v>43263</v>
      </c>
      <c r="B1120" s="4">
        <v>66.36</v>
      </c>
      <c r="C1120">
        <f t="shared" si="85"/>
        <v>0.26000000000000512</v>
      </c>
      <c r="D1120" s="13">
        <f t="shared" si="86"/>
        <v>3.9334341906203498E-3</v>
      </c>
      <c r="E1120" t="str">
        <f t="shared" si="87"/>
        <v/>
      </c>
      <c r="F1120" t="str">
        <f t="shared" si="88"/>
        <v/>
      </c>
      <c r="G1120" s="4">
        <f t="shared" si="89"/>
        <v>3.9334341906203498E-3</v>
      </c>
    </row>
    <row r="1121" spans="1:7" x14ac:dyDescent="0.3">
      <c r="A1121" s="3">
        <v>43264</v>
      </c>
      <c r="B1121" s="4">
        <v>66.64</v>
      </c>
      <c r="C1121">
        <f t="shared" si="85"/>
        <v>0.28000000000000114</v>
      </c>
      <c r="D1121" s="13">
        <f t="shared" si="86"/>
        <v>4.2194092827004389E-3</v>
      </c>
      <c r="E1121" t="str">
        <f t="shared" si="87"/>
        <v/>
      </c>
      <c r="F1121" t="str">
        <f t="shared" si="88"/>
        <v/>
      </c>
      <c r="G1121" s="4">
        <f t="shared" si="89"/>
        <v>4.2194092827004389E-3</v>
      </c>
    </row>
    <row r="1122" spans="1:7" x14ac:dyDescent="0.3">
      <c r="A1122" s="3">
        <v>43265</v>
      </c>
      <c r="B1122" s="4">
        <v>66.89</v>
      </c>
      <c r="C1122">
        <f t="shared" si="85"/>
        <v>0.25</v>
      </c>
      <c r="D1122" s="13">
        <f t="shared" si="86"/>
        <v>3.751500600240096E-3</v>
      </c>
      <c r="E1122" t="str">
        <f t="shared" si="87"/>
        <v/>
      </c>
      <c r="F1122" t="str">
        <f t="shared" si="88"/>
        <v/>
      </c>
      <c r="G1122" s="4">
        <f t="shared" si="89"/>
        <v>3.751500600240096E-3</v>
      </c>
    </row>
    <row r="1123" spans="1:7" x14ac:dyDescent="0.3">
      <c r="A1123" s="3">
        <v>43266</v>
      </c>
      <c r="B1123" s="4">
        <v>65.06</v>
      </c>
      <c r="C1123">
        <f t="shared" si="85"/>
        <v>-1.8299999999999983</v>
      </c>
      <c r="D1123" s="13">
        <f t="shared" si="86"/>
        <v>-2.7358349529077564E-2</v>
      </c>
      <c r="E1123" t="str">
        <f t="shared" si="87"/>
        <v/>
      </c>
      <c r="F1123" t="str">
        <f t="shared" si="88"/>
        <v/>
      </c>
      <c r="G1123" s="4">
        <f t="shared" si="89"/>
        <v>-2.7358349529077564E-2</v>
      </c>
    </row>
    <row r="1124" spans="1:7" x14ac:dyDescent="0.3">
      <c r="A1124" s="3">
        <v>43269</v>
      </c>
      <c r="B1124" s="4">
        <v>65.849999999999994</v>
      </c>
      <c r="C1124">
        <f t="shared" si="85"/>
        <v>0.78999999999999204</v>
      </c>
      <c r="D1124" s="13">
        <f t="shared" si="86"/>
        <v>1.2142637565324193E-2</v>
      </c>
      <c r="E1124" t="str">
        <f t="shared" si="87"/>
        <v/>
      </c>
      <c r="F1124" t="str">
        <f t="shared" si="88"/>
        <v/>
      </c>
      <c r="G1124" s="4">
        <f t="shared" si="89"/>
        <v>1.2142637565324193E-2</v>
      </c>
    </row>
    <row r="1125" spans="1:7" x14ac:dyDescent="0.3">
      <c r="A1125" s="3">
        <v>43270</v>
      </c>
      <c r="B1125" s="4">
        <v>65.069999999999993</v>
      </c>
      <c r="C1125">
        <f t="shared" si="85"/>
        <v>-0.78000000000000114</v>
      </c>
      <c r="D1125" s="13">
        <f t="shared" si="86"/>
        <v>-1.1845102505694779E-2</v>
      </c>
      <c r="E1125" t="str">
        <f t="shared" si="87"/>
        <v/>
      </c>
      <c r="F1125" t="str">
        <f t="shared" si="88"/>
        <v/>
      </c>
      <c r="G1125" s="4">
        <f t="shared" si="89"/>
        <v>-1.1845102505694779E-2</v>
      </c>
    </row>
    <row r="1126" spans="1:7" x14ac:dyDescent="0.3">
      <c r="A1126" s="3">
        <v>43271</v>
      </c>
      <c r="B1126" s="4">
        <v>66.22</v>
      </c>
      <c r="C1126">
        <f t="shared" si="85"/>
        <v>1.1500000000000057</v>
      </c>
      <c r="D1126" s="13">
        <f t="shared" si="86"/>
        <v>1.7673274934685811E-2</v>
      </c>
      <c r="E1126" t="str">
        <f t="shared" si="87"/>
        <v/>
      </c>
      <c r="F1126" t="str">
        <f t="shared" si="88"/>
        <v/>
      </c>
      <c r="G1126" s="4">
        <f t="shared" si="89"/>
        <v>1.7673274934685811E-2</v>
      </c>
    </row>
    <row r="1127" spans="1:7" x14ac:dyDescent="0.3">
      <c r="A1127" s="3">
        <v>43272</v>
      </c>
      <c r="B1127" s="4">
        <v>65.540000000000006</v>
      </c>
      <c r="C1127">
        <f t="shared" si="85"/>
        <v>-0.67999999999999261</v>
      </c>
      <c r="D1127" s="13">
        <f t="shared" si="86"/>
        <v>-1.0268800966475273E-2</v>
      </c>
      <c r="E1127" t="str">
        <f t="shared" si="87"/>
        <v/>
      </c>
      <c r="F1127" t="str">
        <f t="shared" si="88"/>
        <v/>
      </c>
      <c r="G1127" s="4">
        <f t="shared" si="89"/>
        <v>-1.0268800966475273E-2</v>
      </c>
    </row>
    <row r="1128" spans="1:7" x14ac:dyDescent="0.3">
      <c r="A1128" s="3">
        <v>43273</v>
      </c>
      <c r="B1128" s="4">
        <v>68.58</v>
      </c>
      <c r="C1128">
        <f t="shared" si="85"/>
        <v>3.039999999999992</v>
      </c>
      <c r="D1128" s="13">
        <f t="shared" si="86"/>
        <v>4.638388770216649E-2</v>
      </c>
      <c r="E1128" t="str">
        <f t="shared" si="87"/>
        <v/>
      </c>
      <c r="F1128" t="str">
        <f t="shared" si="88"/>
        <v/>
      </c>
      <c r="G1128" s="4">
        <f t="shared" si="89"/>
        <v>4.638388770216649E-2</v>
      </c>
    </row>
    <row r="1129" spans="1:7" x14ac:dyDescent="0.3">
      <c r="A1129" s="3">
        <v>43276</v>
      </c>
      <c r="B1129" s="4">
        <v>68.08</v>
      </c>
      <c r="C1129">
        <f t="shared" si="85"/>
        <v>-0.5</v>
      </c>
      <c r="D1129" s="13">
        <f t="shared" si="86"/>
        <v>-7.2907553222513856E-3</v>
      </c>
      <c r="E1129" t="str">
        <f t="shared" si="87"/>
        <v/>
      </c>
      <c r="F1129" t="str">
        <f t="shared" si="88"/>
        <v/>
      </c>
      <c r="G1129" s="4">
        <f t="shared" si="89"/>
        <v>-7.2907553222513856E-3</v>
      </c>
    </row>
    <row r="1130" spans="1:7" x14ac:dyDescent="0.3">
      <c r="A1130" s="3">
        <v>43277</v>
      </c>
      <c r="B1130" s="4">
        <v>70.53</v>
      </c>
      <c r="C1130">
        <f t="shared" si="85"/>
        <v>2.4500000000000028</v>
      </c>
      <c r="D1130" s="13">
        <f t="shared" si="86"/>
        <v>3.5987074030552332E-2</v>
      </c>
      <c r="E1130" t="str">
        <f t="shared" si="87"/>
        <v/>
      </c>
      <c r="F1130" t="str">
        <f t="shared" si="88"/>
        <v/>
      </c>
      <c r="G1130" s="4">
        <f t="shared" si="89"/>
        <v>3.5987074030552332E-2</v>
      </c>
    </row>
    <row r="1131" spans="1:7" x14ac:dyDescent="0.3">
      <c r="A1131" s="3">
        <v>43278</v>
      </c>
      <c r="B1131" s="4">
        <v>72.760000000000005</v>
      </c>
      <c r="C1131">
        <f t="shared" si="85"/>
        <v>2.230000000000004</v>
      </c>
      <c r="D1131" s="13">
        <f t="shared" si="86"/>
        <v>3.1617751311498708E-2</v>
      </c>
      <c r="E1131" t="str">
        <f t="shared" si="87"/>
        <v/>
      </c>
      <c r="F1131" t="str">
        <f t="shared" si="88"/>
        <v/>
      </c>
      <c r="G1131" s="4">
        <f t="shared" si="89"/>
        <v>3.1617751311498708E-2</v>
      </c>
    </row>
    <row r="1132" spans="1:7" x14ac:dyDescent="0.3">
      <c r="A1132" s="3">
        <v>43279</v>
      </c>
      <c r="B1132" s="4">
        <v>73.45</v>
      </c>
      <c r="C1132">
        <f t="shared" si="85"/>
        <v>0.68999999999999773</v>
      </c>
      <c r="D1132" s="13">
        <f t="shared" si="86"/>
        <v>9.4832325453545578E-3</v>
      </c>
      <c r="E1132" t="str">
        <f t="shared" si="87"/>
        <v/>
      </c>
      <c r="F1132" t="str">
        <f t="shared" si="88"/>
        <v/>
      </c>
      <c r="G1132" s="4">
        <f t="shared" si="89"/>
        <v>9.4832325453545578E-3</v>
      </c>
    </row>
    <row r="1133" spans="1:7" x14ac:dyDescent="0.3">
      <c r="A1133" s="3">
        <v>43280</v>
      </c>
      <c r="B1133" s="4">
        <v>74.150000000000006</v>
      </c>
      <c r="C1133">
        <f t="shared" si="85"/>
        <v>0.70000000000000284</v>
      </c>
      <c r="D1133" s="13">
        <f t="shared" si="86"/>
        <v>9.5302927161334625E-3</v>
      </c>
      <c r="E1133" t="str">
        <f t="shared" si="87"/>
        <v/>
      </c>
      <c r="F1133" t="str">
        <f t="shared" si="88"/>
        <v/>
      </c>
      <c r="G1133" s="4">
        <f t="shared" si="89"/>
        <v>9.5302927161334625E-3</v>
      </c>
    </row>
    <row r="1134" spans="1:7" x14ac:dyDescent="0.3">
      <c r="A1134" s="3">
        <v>43283</v>
      </c>
      <c r="B1134" s="4">
        <v>73.94</v>
      </c>
      <c r="C1134">
        <f t="shared" si="85"/>
        <v>-0.21000000000000796</v>
      </c>
      <c r="D1134" s="13">
        <f t="shared" si="86"/>
        <v>-2.8320971004721232E-3</v>
      </c>
      <c r="E1134" t="str">
        <f t="shared" si="87"/>
        <v/>
      </c>
      <c r="F1134" t="str">
        <f t="shared" si="88"/>
        <v/>
      </c>
      <c r="G1134" s="4">
        <f t="shared" si="89"/>
        <v>-2.8320971004721232E-3</v>
      </c>
    </row>
    <row r="1135" spans="1:7" x14ac:dyDescent="0.3">
      <c r="A1135" s="3">
        <v>43284</v>
      </c>
      <c r="B1135" s="4">
        <v>74.14</v>
      </c>
      <c r="C1135">
        <f t="shared" si="85"/>
        <v>0.20000000000000284</v>
      </c>
      <c r="D1135" s="13">
        <f t="shared" si="86"/>
        <v>2.7048958615093705E-3</v>
      </c>
      <c r="E1135" t="str">
        <f t="shared" si="87"/>
        <v/>
      </c>
      <c r="F1135" t="str">
        <f t="shared" si="88"/>
        <v/>
      </c>
      <c r="G1135" s="4">
        <f t="shared" si="89"/>
        <v>2.7048958615093705E-3</v>
      </c>
    </row>
    <row r="1136" spans="1:7" x14ac:dyDescent="0.3">
      <c r="A1136" s="3">
        <v>43286</v>
      </c>
      <c r="B1136" s="4">
        <v>72.94</v>
      </c>
      <c r="C1136">
        <f t="shared" si="85"/>
        <v>-1.2000000000000028</v>
      </c>
      <c r="D1136" s="13">
        <f t="shared" si="86"/>
        <v>-1.6185594820609696E-2</v>
      </c>
      <c r="E1136" t="str">
        <f t="shared" si="87"/>
        <v/>
      </c>
      <c r="F1136" t="str">
        <f t="shared" si="88"/>
        <v/>
      </c>
      <c r="G1136" s="4">
        <f t="shared" si="89"/>
        <v>-1.6185594820609696E-2</v>
      </c>
    </row>
    <row r="1137" spans="1:7" x14ac:dyDescent="0.3">
      <c r="A1137" s="3">
        <v>43287</v>
      </c>
      <c r="B1137" s="4">
        <v>73.8</v>
      </c>
      <c r="C1137">
        <f t="shared" si="85"/>
        <v>0.85999999999999943</v>
      </c>
      <c r="D1137" s="13">
        <f t="shared" si="86"/>
        <v>1.179051275020564E-2</v>
      </c>
      <c r="E1137" t="str">
        <f t="shared" si="87"/>
        <v/>
      </c>
      <c r="F1137" t="str">
        <f t="shared" si="88"/>
        <v/>
      </c>
      <c r="G1137" s="4">
        <f t="shared" si="89"/>
        <v>1.179051275020564E-2</v>
      </c>
    </row>
    <row r="1138" spans="1:7" x14ac:dyDescent="0.3">
      <c r="A1138" s="3">
        <v>43290</v>
      </c>
      <c r="B1138" s="4">
        <v>73.849999999999994</v>
      </c>
      <c r="C1138">
        <f t="shared" si="85"/>
        <v>4.9999999999997158E-2</v>
      </c>
      <c r="D1138" s="13">
        <f t="shared" si="86"/>
        <v>6.7750677506771219E-4</v>
      </c>
      <c r="E1138" t="str">
        <f t="shared" si="87"/>
        <v/>
      </c>
      <c r="F1138" t="str">
        <f t="shared" si="88"/>
        <v/>
      </c>
      <c r="G1138" s="4">
        <f t="shared" si="89"/>
        <v>6.7750677506771219E-4</v>
      </c>
    </row>
    <row r="1139" spans="1:7" x14ac:dyDescent="0.3">
      <c r="A1139" s="3">
        <v>43291</v>
      </c>
      <c r="B1139" s="4">
        <v>74.11</v>
      </c>
      <c r="C1139">
        <f t="shared" si="85"/>
        <v>0.26000000000000512</v>
      </c>
      <c r="D1139" s="13">
        <f t="shared" si="86"/>
        <v>3.520649966147666E-3</v>
      </c>
      <c r="E1139" t="str">
        <f t="shared" si="87"/>
        <v/>
      </c>
      <c r="F1139" t="str">
        <f t="shared" si="88"/>
        <v/>
      </c>
      <c r="G1139" s="4">
        <f t="shared" si="89"/>
        <v>3.520649966147666E-3</v>
      </c>
    </row>
    <row r="1140" spans="1:7" x14ac:dyDescent="0.3">
      <c r="A1140" s="3">
        <v>43292</v>
      </c>
      <c r="B1140" s="4">
        <v>70.38</v>
      </c>
      <c r="C1140">
        <f t="shared" si="85"/>
        <v>-3.730000000000004</v>
      </c>
      <c r="D1140" s="13">
        <f t="shared" si="86"/>
        <v>-5.0330589664013006E-2</v>
      </c>
      <c r="E1140" t="str">
        <f t="shared" si="87"/>
        <v/>
      </c>
      <c r="F1140" t="str">
        <f t="shared" si="88"/>
        <v/>
      </c>
      <c r="G1140" s="4">
        <f t="shared" si="89"/>
        <v>-5.0330589664013006E-2</v>
      </c>
    </row>
    <row r="1141" spans="1:7" x14ac:dyDescent="0.3">
      <c r="A1141" s="3">
        <v>43293</v>
      </c>
      <c r="B1141" s="4">
        <v>70.33</v>
      </c>
      <c r="C1141">
        <f t="shared" si="85"/>
        <v>-4.9999999999997158E-2</v>
      </c>
      <c r="D1141" s="13">
        <f t="shared" si="86"/>
        <v>-7.1042909917586191E-4</v>
      </c>
      <c r="E1141" t="str">
        <f t="shared" si="87"/>
        <v/>
      </c>
      <c r="F1141" t="str">
        <f t="shared" si="88"/>
        <v/>
      </c>
      <c r="G1141" s="4">
        <f t="shared" si="89"/>
        <v>-7.1042909917586191E-4</v>
      </c>
    </row>
    <row r="1142" spans="1:7" x14ac:dyDescent="0.3">
      <c r="A1142" s="3">
        <v>43294</v>
      </c>
      <c r="B1142" s="4">
        <v>71.010000000000005</v>
      </c>
      <c r="C1142">
        <f t="shared" si="85"/>
        <v>0.68000000000000682</v>
      </c>
      <c r="D1142" s="13">
        <f t="shared" si="86"/>
        <v>9.6687046779469193E-3</v>
      </c>
      <c r="E1142" t="str">
        <f t="shared" si="87"/>
        <v/>
      </c>
      <c r="F1142" t="str">
        <f t="shared" si="88"/>
        <v/>
      </c>
      <c r="G1142" s="4">
        <f t="shared" si="89"/>
        <v>9.6687046779469193E-3</v>
      </c>
    </row>
    <row r="1143" spans="1:7" x14ac:dyDescent="0.3">
      <c r="A1143" s="3">
        <v>43297</v>
      </c>
      <c r="B1143" s="4">
        <v>68.06</v>
      </c>
      <c r="C1143">
        <f t="shared" si="85"/>
        <v>-2.9500000000000028</v>
      </c>
      <c r="D1143" s="13">
        <f t="shared" si="86"/>
        <v>-4.154344458526972E-2</v>
      </c>
      <c r="E1143" t="str">
        <f t="shared" si="87"/>
        <v/>
      </c>
      <c r="F1143" t="str">
        <f t="shared" si="88"/>
        <v/>
      </c>
      <c r="G1143" s="4">
        <f t="shared" si="89"/>
        <v>-4.154344458526972E-2</v>
      </c>
    </row>
    <row r="1144" spans="1:7" x14ac:dyDescent="0.3">
      <c r="A1144" s="3">
        <v>43298</v>
      </c>
      <c r="B1144" s="4">
        <v>68.08</v>
      </c>
      <c r="C1144">
        <f t="shared" si="85"/>
        <v>1.9999999999996021E-2</v>
      </c>
      <c r="D1144" s="13">
        <f t="shared" si="86"/>
        <v>2.9385836027029122E-4</v>
      </c>
      <c r="E1144" t="str">
        <f t="shared" si="87"/>
        <v/>
      </c>
      <c r="F1144" t="str">
        <f t="shared" si="88"/>
        <v/>
      </c>
      <c r="G1144" s="4">
        <f t="shared" si="89"/>
        <v>2.9385836027029122E-4</v>
      </c>
    </row>
    <row r="1145" spans="1:7" x14ac:dyDescent="0.3">
      <c r="A1145" s="3">
        <v>43299</v>
      </c>
      <c r="B1145" s="4">
        <v>68.760000000000005</v>
      </c>
      <c r="C1145">
        <f t="shared" si="85"/>
        <v>0.68000000000000682</v>
      </c>
      <c r="D1145" s="13">
        <f t="shared" si="86"/>
        <v>9.9882491186840013E-3</v>
      </c>
      <c r="E1145" t="str">
        <f t="shared" si="87"/>
        <v/>
      </c>
      <c r="F1145" t="str">
        <f t="shared" si="88"/>
        <v/>
      </c>
      <c r="G1145" s="4">
        <f t="shared" si="89"/>
        <v>9.9882491186840013E-3</v>
      </c>
    </row>
    <row r="1146" spans="1:7" x14ac:dyDescent="0.3">
      <c r="A1146" s="3">
        <v>43300</v>
      </c>
      <c r="B1146" s="4">
        <v>69.459999999999994</v>
      </c>
      <c r="C1146">
        <f t="shared" si="85"/>
        <v>0.69999999999998863</v>
      </c>
      <c r="D1146" s="13">
        <f t="shared" si="86"/>
        <v>1.0180337405468129E-2</v>
      </c>
      <c r="E1146" t="str">
        <f t="shared" si="87"/>
        <v/>
      </c>
      <c r="F1146" t="str">
        <f t="shared" si="88"/>
        <v/>
      </c>
      <c r="G1146" s="4">
        <f t="shared" si="89"/>
        <v>1.0180337405468129E-2</v>
      </c>
    </row>
    <row r="1147" spans="1:7" x14ac:dyDescent="0.3">
      <c r="A1147" s="3">
        <v>43301</v>
      </c>
      <c r="B1147" s="4">
        <v>70.459999999999994</v>
      </c>
      <c r="C1147">
        <f t="shared" si="85"/>
        <v>1</v>
      </c>
      <c r="D1147" s="13">
        <f t="shared" si="86"/>
        <v>1.439677512237259E-2</v>
      </c>
      <c r="E1147" t="str">
        <f t="shared" si="87"/>
        <v/>
      </c>
      <c r="F1147" t="str">
        <f t="shared" si="88"/>
        <v/>
      </c>
      <c r="G1147" s="4">
        <f t="shared" si="89"/>
        <v>1.439677512237259E-2</v>
      </c>
    </row>
    <row r="1148" spans="1:7" x14ac:dyDescent="0.3">
      <c r="A1148" s="3">
        <v>43304</v>
      </c>
      <c r="B1148" s="4">
        <v>67.89</v>
      </c>
      <c r="C1148">
        <f t="shared" si="85"/>
        <v>-2.5699999999999932</v>
      </c>
      <c r="D1148" s="13">
        <f t="shared" si="86"/>
        <v>-3.647459551518583E-2</v>
      </c>
      <c r="E1148" t="str">
        <f t="shared" si="87"/>
        <v/>
      </c>
      <c r="F1148" t="str">
        <f t="shared" si="88"/>
        <v/>
      </c>
      <c r="G1148" s="4">
        <f t="shared" si="89"/>
        <v>-3.647459551518583E-2</v>
      </c>
    </row>
    <row r="1149" spans="1:7" x14ac:dyDescent="0.3">
      <c r="A1149" s="3">
        <v>43305</v>
      </c>
      <c r="B1149" s="4">
        <v>68.52</v>
      </c>
      <c r="C1149">
        <f t="shared" si="85"/>
        <v>0.62999999999999545</v>
      </c>
      <c r="D1149" s="13">
        <f t="shared" si="86"/>
        <v>9.2797171895712977E-3</v>
      </c>
      <c r="E1149" t="str">
        <f t="shared" si="87"/>
        <v/>
      </c>
      <c r="F1149" t="str">
        <f t="shared" si="88"/>
        <v/>
      </c>
      <c r="G1149" s="4">
        <f t="shared" si="89"/>
        <v>9.2797171895712977E-3</v>
      </c>
    </row>
    <row r="1150" spans="1:7" x14ac:dyDescent="0.3">
      <c r="A1150" s="3">
        <v>43306</v>
      </c>
      <c r="B1150" s="4">
        <v>69.3</v>
      </c>
      <c r="C1150">
        <f t="shared" si="85"/>
        <v>0.78000000000000114</v>
      </c>
      <c r="D1150" s="13">
        <f t="shared" si="86"/>
        <v>1.1383537653239947E-2</v>
      </c>
      <c r="E1150" t="str">
        <f t="shared" si="87"/>
        <v/>
      </c>
      <c r="F1150" t="str">
        <f t="shared" si="88"/>
        <v/>
      </c>
      <c r="G1150" s="4">
        <f t="shared" si="89"/>
        <v>1.1383537653239947E-2</v>
      </c>
    </row>
    <row r="1151" spans="1:7" x14ac:dyDescent="0.3">
      <c r="A1151" s="3">
        <v>43307</v>
      </c>
      <c r="B1151" s="4">
        <v>69.61</v>
      </c>
      <c r="C1151">
        <f t="shared" si="85"/>
        <v>0.31000000000000227</v>
      </c>
      <c r="D1151" s="13">
        <f t="shared" si="86"/>
        <v>4.4733044733045067E-3</v>
      </c>
      <c r="E1151" t="str">
        <f t="shared" si="87"/>
        <v/>
      </c>
      <c r="F1151" t="str">
        <f t="shared" si="88"/>
        <v/>
      </c>
      <c r="G1151" s="4">
        <f t="shared" si="89"/>
        <v>4.4733044733045067E-3</v>
      </c>
    </row>
    <row r="1152" spans="1:7" x14ac:dyDescent="0.3">
      <c r="A1152" s="3">
        <v>43308</v>
      </c>
      <c r="B1152" s="4">
        <v>68.69</v>
      </c>
      <c r="C1152">
        <f t="shared" si="85"/>
        <v>-0.92000000000000171</v>
      </c>
      <c r="D1152" s="13">
        <f t="shared" si="86"/>
        <v>-1.3216491883350117E-2</v>
      </c>
      <c r="E1152" t="str">
        <f t="shared" si="87"/>
        <v/>
      </c>
      <c r="F1152" t="str">
        <f t="shared" si="88"/>
        <v/>
      </c>
      <c r="G1152" s="4">
        <f t="shared" si="89"/>
        <v>-1.3216491883350117E-2</v>
      </c>
    </row>
    <row r="1153" spans="1:7" x14ac:dyDescent="0.3">
      <c r="A1153" s="3">
        <v>43311</v>
      </c>
      <c r="B1153" s="4">
        <v>70.13</v>
      </c>
      <c r="C1153">
        <f t="shared" si="85"/>
        <v>1.4399999999999977</v>
      </c>
      <c r="D1153" s="13">
        <f t="shared" si="86"/>
        <v>2.0963750181976964E-2</v>
      </c>
      <c r="E1153" t="str">
        <f t="shared" si="87"/>
        <v/>
      </c>
      <c r="F1153" t="str">
        <f t="shared" si="88"/>
        <v/>
      </c>
      <c r="G1153" s="4">
        <f t="shared" si="89"/>
        <v>2.0963750181976964E-2</v>
      </c>
    </row>
    <row r="1154" spans="1:7" x14ac:dyDescent="0.3">
      <c r="A1154" s="3">
        <v>43312</v>
      </c>
      <c r="B1154" s="4">
        <v>68.760000000000005</v>
      </c>
      <c r="C1154">
        <f t="shared" si="85"/>
        <v>-1.3699999999999903</v>
      </c>
      <c r="D1154" s="13">
        <f t="shared" si="86"/>
        <v>-1.953514900898318E-2</v>
      </c>
      <c r="E1154" t="str">
        <f t="shared" si="87"/>
        <v/>
      </c>
      <c r="F1154" t="str">
        <f t="shared" si="88"/>
        <v/>
      </c>
      <c r="G1154" s="4">
        <f t="shared" si="89"/>
        <v>-1.953514900898318E-2</v>
      </c>
    </row>
    <row r="1155" spans="1:7" x14ac:dyDescent="0.3">
      <c r="A1155" s="3">
        <v>43313</v>
      </c>
      <c r="B1155" s="4">
        <v>67.66</v>
      </c>
      <c r="C1155">
        <f t="shared" si="85"/>
        <v>-1.1000000000000085</v>
      </c>
      <c r="D1155" s="13">
        <f t="shared" si="86"/>
        <v>-1.5997673065736014E-2</v>
      </c>
      <c r="E1155" t="str">
        <f t="shared" si="87"/>
        <v/>
      </c>
      <c r="F1155" t="str">
        <f t="shared" si="88"/>
        <v/>
      </c>
      <c r="G1155" s="4">
        <f t="shared" si="89"/>
        <v>-1.5997673065736014E-2</v>
      </c>
    </row>
    <row r="1156" spans="1:7" x14ac:dyDescent="0.3">
      <c r="A1156" s="3">
        <v>43314</v>
      </c>
      <c r="B1156" s="4">
        <v>68.959999999999994</v>
      </c>
      <c r="C1156">
        <f t="shared" si="85"/>
        <v>1.2999999999999972</v>
      </c>
      <c r="D1156" s="13">
        <f t="shared" si="86"/>
        <v>1.9213715637008532E-2</v>
      </c>
      <c r="E1156" t="str">
        <f t="shared" si="87"/>
        <v/>
      </c>
      <c r="F1156" t="str">
        <f t="shared" si="88"/>
        <v/>
      </c>
      <c r="G1156" s="4">
        <f t="shared" si="89"/>
        <v>1.9213715637008532E-2</v>
      </c>
    </row>
    <row r="1157" spans="1:7" x14ac:dyDescent="0.3">
      <c r="A1157" s="3">
        <v>43315</v>
      </c>
      <c r="B1157" s="4">
        <v>68.489999999999995</v>
      </c>
      <c r="C1157">
        <f t="shared" ref="C1157:C1220" si="90">B1157-B1156</f>
        <v>-0.46999999999999886</v>
      </c>
      <c r="D1157" s="13">
        <f t="shared" ref="D1157:D1220" si="91">C1157/B1156</f>
        <v>-6.8155452436194737E-3</v>
      </c>
      <c r="E1157" t="str">
        <f t="shared" ref="E1157:E1220" si="92">IF(B1156&gt;$H$1,D1157,"")</f>
        <v/>
      </c>
      <c r="F1157" t="str">
        <f t="shared" ref="F1157:F1220" si="93">IF(B1156&lt;$F$1,D1157,"")</f>
        <v/>
      </c>
      <c r="G1157" s="4">
        <f t="shared" ref="G1157:G1220" si="94">IF(AND(B1156&gt;=$F$1,B1156&lt;=$H$1),D1157,"")</f>
        <v>-6.8155452436194737E-3</v>
      </c>
    </row>
    <row r="1158" spans="1:7" x14ac:dyDescent="0.3">
      <c r="A1158" s="3">
        <v>43318</v>
      </c>
      <c r="B1158" s="4">
        <v>69.010000000000005</v>
      </c>
      <c r="C1158">
        <f t="shared" si="90"/>
        <v>0.52000000000001023</v>
      </c>
      <c r="D1158" s="13">
        <f t="shared" si="91"/>
        <v>7.5923492480655611E-3</v>
      </c>
      <c r="E1158" t="str">
        <f t="shared" si="92"/>
        <v/>
      </c>
      <c r="F1158" t="str">
        <f t="shared" si="93"/>
        <v/>
      </c>
      <c r="G1158" s="4">
        <f t="shared" si="94"/>
        <v>7.5923492480655611E-3</v>
      </c>
    </row>
    <row r="1159" spans="1:7" x14ac:dyDescent="0.3">
      <c r="A1159" s="3">
        <v>43319</v>
      </c>
      <c r="B1159" s="4">
        <v>69.17</v>
      </c>
      <c r="C1159">
        <f t="shared" si="90"/>
        <v>0.15999999999999659</v>
      </c>
      <c r="D1159" s="13">
        <f t="shared" si="91"/>
        <v>2.3185045645558117E-3</v>
      </c>
      <c r="E1159" t="str">
        <f t="shared" si="92"/>
        <v/>
      </c>
      <c r="F1159" t="str">
        <f t="shared" si="93"/>
        <v/>
      </c>
      <c r="G1159" s="4">
        <f t="shared" si="94"/>
        <v>2.3185045645558117E-3</v>
      </c>
    </row>
    <row r="1160" spans="1:7" x14ac:dyDescent="0.3">
      <c r="A1160" s="3">
        <v>43320</v>
      </c>
      <c r="B1160" s="4">
        <v>66.94</v>
      </c>
      <c r="C1160">
        <f t="shared" si="90"/>
        <v>-2.230000000000004</v>
      </c>
      <c r="D1160" s="13">
        <f t="shared" si="91"/>
        <v>-3.2239410148908541E-2</v>
      </c>
      <c r="E1160" t="str">
        <f t="shared" si="92"/>
        <v/>
      </c>
      <c r="F1160" t="str">
        <f t="shared" si="93"/>
        <v/>
      </c>
      <c r="G1160" s="4">
        <f t="shared" si="94"/>
        <v>-3.2239410148908541E-2</v>
      </c>
    </row>
    <row r="1161" spans="1:7" x14ac:dyDescent="0.3">
      <c r="A1161" s="3">
        <v>43321</v>
      </c>
      <c r="B1161" s="4">
        <v>66.81</v>
      </c>
      <c r="C1161">
        <f t="shared" si="90"/>
        <v>-0.12999999999999545</v>
      </c>
      <c r="D1161" s="13">
        <f t="shared" si="91"/>
        <v>-1.9420376456527556E-3</v>
      </c>
      <c r="E1161" t="str">
        <f t="shared" si="92"/>
        <v/>
      </c>
      <c r="F1161" t="str">
        <f t="shared" si="93"/>
        <v/>
      </c>
      <c r="G1161" s="4">
        <f t="shared" si="94"/>
        <v>-1.9420376456527556E-3</v>
      </c>
    </row>
    <row r="1162" spans="1:7" x14ac:dyDescent="0.3">
      <c r="A1162" s="3">
        <v>43322</v>
      </c>
      <c r="B1162" s="4">
        <v>67.63</v>
      </c>
      <c r="C1162">
        <f t="shared" si="90"/>
        <v>0.81999999999999318</v>
      </c>
      <c r="D1162" s="13">
        <f t="shared" si="91"/>
        <v>1.2273611734770141E-2</v>
      </c>
      <c r="E1162" t="str">
        <f t="shared" si="92"/>
        <v/>
      </c>
      <c r="F1162" t="str">
        <f t="shared" si="93"/>
        <v/>
      </c>
      <c r="G1162" s="4">
        <f t="shared" si="94"/>
        <v>1.2273611734770141E-2</v>
      </c>
    </row>
    <row r="1163" spans="1:7" x14ac:dyDescent="0.3">
      <c r="A1163" s="3">
        <v>43325</v>
      </c>
      <c r="B1163" s="4">
        <v>67.2</v>
      </c>
      <c r="C1163">
        <f t="shared" si="90"/>
        <v>-0.42999999999999261</v>
      </c>
      <c r="D1163" s="13">
        <f t="shared" si="91"/>
        <v>-6.3581250924144997E-3</v>
      </c>
      <c r="E1163" t="str">
        <f t="shared" si="92"/>
        <v/>
      </c>
      <c r="F1163" t="str">
        <f t="shared" si="93"/>
        <v/>
      </c>
      <c r="G1163" s="4">
        <f t="shared" si="94"/>
        <v>-6.3581250924144997E-3</v>
      </c>
    </row>
    <row r="1164" spans="1:7" x14ac:dyDescent="0.3">
      <c r="A1164" s="3">
        <v>43326</v>
      </c>
      <c r="B1164" s="4">
        <v>67.040000000000006</v>
      </c>
      <c r="C1164">
        <f t="shared" si="90"/>
        <v>-0.15999999999999659</v>
      </c>
      <c r="D1164" s="13">
        <f t="shared" si="91"/>
        <v>-2.38095238095233E-3</v>
      </c>
      <c r="E1164" t="str">
        <f t="shared" si="92"/>
        <v/>
      </c>
      <c r="F1164" t="str">
        <f t="shared" si="93"/>
        <v/>
      </c>
      <c r="G1164" s="4">
        <f t="shared" si="94"/>
        <v>-2.38095238095233E-3</v>
      </c>
    </row>
    <row r="1165" spans="1:7" x14ac:dyDescent="0.3">
      <c r="A1165" s="3">
        <v>43327</v>
      </c>
      <c r="B1165" s="4">
        <v>65.010000000000005</v>
      </c>
      <c r="C1165">
        <f t="shared" si="90"/>
        <v>-2.0300000000000011</v>
      </c>
      <c r="D1165" s="13">
        <f t="shared" si="91"/>
        <v>-3.0280429594272091E-2</v>
      </c>
      <c r="E1165" t="str">
        <f t="shared" si="92"/>
        <v/>
      </c>
      <c r="F1165" t="str">
        <f t="shared" si="93"/>
        <v/>
      </c>
      <c r="G1165" s="4">
        <f t="shared" si="94"/>
        <v>-3.0280429594272091E-2</v>
      </c>
    </row>
    <row r="1166" spans="1:7" x14ac:dyDescent="0.3">
      <c r="A1166" s="3">
        <v>43328</v>
      </c>
      <c r="B1166" s="4">
        <v>65.459999999999994</v>
      </c>
      <c r="C1166">
        <f t="shared" si="90"/>
        <v>0.44999999999998863</v>
      </c>
      <c r="D1166" s="13">
        <f t="shared" si="91"/>
        <v>6.9220119981539549E-3</v>
      </c>
      <c r="E1166" t="str">
        <f t="shared" si="92"/>
        <v/>
      </c>
      <c r="F1166" t="str">
        <f t="shared" si="93"/>
        <v/>
      </c>
      <c r="G1166" s="4">
        <f t="shared" si="94"/>
        <v>6.9220119981539549E-3</v>
      </c>
    </row>
    <row r="1167" spans="1:7" x14ac:dyDescent="0.3">
      <c r="A1167" s="3">
        <v>43329</v>
      </c>
      <c r="B1167" s="4">
        <v>65.91</v>
      </c>
      <c r="C1167">
        <f t="shared" si="90"/>
        <v>0.45000000000000284</v>
      </c>
      <c r="D1167" s="13">
        <f t="shared" si="91"/>
        <v>6.8744271310724548E-3</v>
      </c>
      <c r="E1167" t="str">
        <f t="shared" si="92"/>
        <v/>
      </c>
      <c r="F1167" t="str">
        <f t="shared" si="93"/>
        <v/>
      </c>
      <c r="G1167" s="4">
        <f t="shared" si="94"/>
        <v>6.8744271310724548E-3</v>
      </c>
    </row>
    <row r="1168" spans="1:7" x14ac:dyDescent="0.3">
      <c r="A1168" s="3">
        <v>43332</v>
      </c>
      <c r="B1168" s="4">
        <v>66.430000000000007</v>
      </c>
      <c r="C1168">
        <f t="shared" si="90"/>
        <v>0.52000000000001023</v>
      </c>
      <c r="D1168" s="13">
        <f t="shared" si="91"/>
        <v>7.8895463510849674E-3</v>
      </c>
      <c r="E1168" t="str">
        <f t="shared" si="92"/>
        <v/>
      </c>
      <c r="F1168" t="str">
        <f t="shared" si="93"/>
        <v/>
      </c>
      <c r="G1168" s="4">
        <f t="shared" si="94"/>
        <v>7.8895463510849674E-3</v>
      </c>
    </row>
    <row r="1169" spans="1:7" x14ac:dyDescent="0.3">
      <c r="A1169" s="3">
        <v>43333</v>
      </c>
      <c r="B1169" s="4">
        <v>67.349999999999994</v>
      </c>
      <c r="C1169">
        <f t="shared" si="90"/>
        <v>0.91999999999998749</v>
      </c>
      <c r="D1169" s="13">
        <f t="shared" si="91"/>
        <v>1.3849164534095851E-2</v>
      </c>
      <c r="E1169" t="str">
        <f t="shared" si="92"/>
        <v/>
      </c>
      <c r="F1169" t="str">
        <f t="shared" si="93"/>
        <v/>
      </c>
      <c r="G1169" s="4">
        <f t="shared" si="94"/>
        <v>1.3849164534095851E-2</v>
      </c>
    </row>
    <row r="1170" spans="1:7" x14ac:dyDescent="0.3">
      <c r="A1170" s="3">
        <v>43334</v>
      </c>
      <c r="B1170" s="4">
        <v>67.86</v>
      </c>
      <c r="C1170">
        <f t="shared" si="90"/>
        <v>0.51000000000000512</v>
      </c>
      <c r="D1170" s="13">
        <f t="shared" si="91"/>
        <v>7.5723830734967358E-3</v>
      </c>
      <c r="E1170" t="str">
        <f t="shared" si="92"/>
        <v/>
      </c>
      <c r="F1170" t="str">
        <f t="shared" si="93"/>
        <v/>
      </c>
      <c r="G1170" s="4">
        <f t="shared" si="94"/>
        <v>7.5723830734967358E-3</v>
      </c>
    </row>
    <row r="1171" spans="1:7" x14ac:dyDescent="0.3">
      <c r="A1171" s="3">
        <v>43335</v>
      </c>
      <c r="B1171" s="4">
        <v>67.83</v>
      </c>
      <c r="C1171">
        <f t="shared" si="90"/>
        <v>-3.0000000000001137E-2</v>
      </c>
      <c r="D1171" s="13">
        <f t="shared" si="91"/>
        <v>-4.4208664898321749E-4</v>
      </c>
      <c r="E1171" t="str">
        <f t="shared" si="92"/>
        <v/>
      </c>
      <c r="F1171" t="str">
        <f t="shared" si="93"/>
        <v/>
      </c>
      <c r="G1171" s="4">
        <f t="shared" si="94"/>
        <v>-4.4208664898321749E-4</v>
      </c>
    </row>
    <row r="1172" spans="1:7" x14ac:dyDescent="0.3">
      <c r="A1172" s="3">
        <v>43336</v>
      </c>
      <c r="B1172" s="4">
        <v>68.72</v>
      </c>
      <c r="C1172">
        <f t="shared" si="90"/>
        <v>0.89000000000000057</v>
      </c>
      <c r="D1172" s="13">
        <f t="shared" si="91"/>
        <v>1.3121037888839756E-2</v>
      </c>
      <c r="E1172" t="str">
        <f t="shared" si="92"/>
        <v/>
      </c>
      <c r="F1172" t="str">
        <f t="shared" si="93"/>
        <v/>
      </c>
      <c r="G1172" s="4">
        <f t="shared" si="94"/>
        <v>1.3121037888839756E-2</v>
      </c>
    </row>
    <row r="1173" spans="1:7" x14ac:dyDescent="0.3">
      <c r="A1173" s="3">
        <v>43339</v>
      </c>
      <c r="B1173" s="4">
        <v>68.87</v>
      </c>
      <c r="C1173">
        <f t="shared" si="90"/>
        <v>0.15000000000000568</v>
      </c>
      <c r="D1173" s="13">
        <f t="shared" si="91"/>
        <v>2.1827706635623645E-3</v>
      </c>
      <c r="E1173" t="str">
        <f t="shared" si="92"/>
        <v/>
      </c>
      <c r="F1173" t="str">
        <f t="shared" si="93"/>
        <v/>
      </c>
      <c r="G1173" s="4">
        <f t="shared" si="94"/>
        <v>2.1827706635623645E-3</v>
      </c>
    </row>
    <row r="1174" spans="1:7" x14ac:dyDescent="0.3">
      <c r="A1174" s="3">
        <v>43340</v>
      </c>
      <c r="B1174" s="4">
        <v>68.53</v>
      </c>
      <c r="C1174">
        <f t="shared" si="90"/>
        <v>-0.34000000000000341</v>
      </c>
      <c r="D1174" s="13">
        <f t="shared" si="91"/>
        <v>-4.9368375199652006E-3</v>
      </c>
      <c r="E1174" t="str">
        <f t="shared" si="92"/>
        <v/>
      </c>
      <c r="F1174" t="str">
        <f t="shared" si="93"/>
        <v/>
      </c>
      <c r="G1174" s="4">
        <f t="shared" si="94"/>
        <v>-4.9368375199652006E-3</v>
      </c>
    </row>
    <row r="1175" spans="1:7" x14ac:dyDescent="0.3">
      <c r="A1175" s="3">
        <v>43341</v>
      </c>
      <c r="B1175" s="4">
        <v>69.510000000000005</v>
      </c>
      <c r="C1175">
        <f t="shared" si="90"/>
        <v>0.98000000000000398</v>
      </c>
      <c r="D1175" s="13">
        <f t="shared" si="91"/>
        <v>1.4300306435137954E-2</v>
      </c>
      <c r="E1175" t="str">
        <f t="shared" si="92"/>
        <v/>
      </c>
      <c r="F1175" t="str">
        <f t="shared" si="93"/>
        <v/>
      </c>
      <c r="G1175" s="4">
        <f t="shared" si="94"/>
        <v>1.4300306435137954E-2</v>
      </c>
    </row>
    <row r="1176" spans="1:7" x14ac:dyDescent="0.3">
      <c r="A1176" s="3">
        <v>43342</v>
      </c>
      <c r="B1176" s="4">
        <v>70.25</v>
      </c>
      <c r="C1176">
        <f t="shared" si="90"/>
        <v>0.73999999999999488</v>
      </c>
      <c r="D1176" s="13">
        <f t="shared" si="91"/>
        <v>1.0645950222989423E-2</v>
      </c>
      <c r="E1176" t="str">
        <f t="shared" si="92"/>
        <v/>
      </c>
      <c r="F1176" t="str">
        <f t="shared" si="93"/>
        <v/>
      </c>
      <c r="G1176" s="4">
        <f t="shared" si="94"/>
        <v>1.0645950222989423E-2</v>
      </c>
    </row>
    <row r="1177" spans="1:7" x14ac:dyDescent="0.3">
      <c r="A1177" s="3">
        <v>43343</v>
      </c>
      <c r="B1177" s="4">
        <v>69.8</v>
      </c>
      <c r="C1177">
        <f t="shared" si="90"/>
        <v>-0.45000000000000284</v>
      </c>
      <c r="D1177" s="13">
        <f t="shared" si="91"/>
        <v>-6.4056939501779767E-3</v>
      </c>
      <c r="E1177" t="str">
        <f t="shared" si="92"/>
        <v/>
      </c>
      <c r="F1177" t="str">
        <f t="shared" si="93"/>
        <v/>
      </c>
      <c r="G1177" s="4">
        <f t="shared" si="94"/>
        <v>-6.4056939501779767E-3</v>
      </c>
    </row>
    <row r="1178" spans="1:7" x14ac:dyDescent="0.3">
      <c r="A1178" s="3">
        <v>43347</v>
      </c>
      <c r="B1178" s="4">
        <v>69.87</v>
      </c>
      <c r="C1178">
        <f t="shared" si="90"/>
        <v>7.000000000000739E-2</v>
      </c>
      <c r="D1178" s="13">
        <f t="shared" si="91"/>
        <v>1.0028653295129999E-3</v>
      </c>
      <c r="E1178" t="str">
        <f t="shared" si="92"/>
        <v/>
      </c>
      <c r="F1178" t="str">
        <f t="shared" si="93"/>
        <v/>
      </c>
      <c r="G1178" s="4">
        <f t="shared" si="94"/>
        <v>1.0028653295129999E-3</v>
      </c>
    </row>
    <row r="1179" spans="1:7" x14ac:dyDescent="0.3">
      <c r="A1179" s="3">
        <v>43348</v>
      </c>
      <c r="B1179" s="4">
        <v>68.72</v>
      </c>
      <c r="C1179">
        <f t="shared" si="90"/>
        <v>-1.1500000000000057</v>
      </c>
      <c r="D1179" s="13">
        <f t="shared" si="91"/>
        <v>-1.6459138399885581E-2</v>
      </c>
      <c r="E1179" t="str">
        <f t="shared" si="92"/>
        <v/>
      </c>
      <c r="F1179" t="str">
        <f t="shared" si="93"/>
        <v/>
      </c>
      <c r="G1179" s="4">
        <f t="shared" si="94"/>
        <v>-1.6459138399885581E-2</v>
      </c>
    </row>
    <row r="1180" spans="1:7" x14ac:dyDescent="0.3">
      <c r="A1180" s="3">
        <v>43349</v>
      </c>
      <c r="B1180" s="4">
        <v>67.77</v>
      </c>
      <c r="C1180">
        <f t="shared" si="90"/>
        <v>-0.95000000000000284</v>
      </c>
      <c r="D1180" s="13">
        <f t="shared" si="91"/>
        <v>-1.3824214202561158E-2</v>
      </c>
      <c r="E1180" t="str">
        <f t="shared" si="92"/>
        <v/>
      </c>
      <c r="F1180" t="str">
        <f t="shared" si="93"/>
        <v/>
      </c>
      <c r="G1180" s="4">
        <f t="shared" si="94"/>
        <v>-1.3824214202561158E-2</v>
      </c>
    </row>
    <row r="1181" spans="1:7" x14ac:dyDescent="0.3">
      <c r="A1181" s="3">
        <v>43350</v>
      </c>
      <c r="B1181" s="4">
        <v>67.75</v>
      </c>
      <c r="C1181">
        <f t="shared" si="90"/>
        <v>-1.9999999999996021E-2</v>
      </c>
      <c r="D1181" s="13">
        <f t="shared" si="91"/>
        <v>-2.9511583296437985E-4</v>
      </c>
      <c r="E1181" t="str">
        <f t="shared" si="92"/>
        <v/>
      </c>
      <c r="F1181" t="str">
        <f t="shared" si="93"/>
        <v/>
      </c>
      <c r="G1181" s="4">
        <f t="shared" si="94"/>
        <v>-2.9511583296437985E-4</v>
      </c>
    </row>
    <row r="1182" spans="1:7" x14ac:dyDescent="0.3">
      <c r="A1182" s="3">
        <v>43353</v>
      </c>
      <c r="B1182" s="4">
        <v>67.540000000000006</v>
      </c>
      <c r="C1182">
        <f t="shared" si="90"/>
        <v>-0.20999999999999375</v>
      </c>
      <c r="D1182" s="13">
        <f t="shared" si="91"/>
        <v>-3.0996309963098709E-3</v>
      </c>
      <c r="E1182" t="str">
        <f t="shared" si="92"/>
        <v/>
      </c>
      <c r="F1182" t="str">
        <f t="shared" si="93"/>
        <v/>
      </c>
      <c r="G1182" s="4">
        <f t="shared" si="94"/>
        <v>-3.0996309963098709E-3</v>
      </c>
    </row>
    <row r="1183" spans="1:7" x14ac:dyDescent="0.3">
      <c r="A1183" s="3">
        <v>43354</v>
      </c>
      <c r="B1183" s="4">
        <v>69.25</v>
      </c>
      <c r="C1183">
        <f t="shared" si="90"/>
        <v>1.7099999999999937</v>
      </c>
      <c r="D1183" s="13">
        <f t="shared" si="91"/>
        <v>2.5318329878590371E-2</v>
      </c>
      <c r="E1183" t="str">
        <f t="shared" si="92"/>
        <v/>
      </c>
      <c r="F1183" t="str">
        <f t="shared" si="93"/>
        <v/>
      </c>
      <c r="G1183" s="4">
        <f t="shared" si="94"/>
        <v>2.5318329878590371E-2</v>
      </c>
    </row>
    <row r="1184" spans="1:7" x14ac:dyDescent="0.3">
      <c r="A1184" s="3">
        <v>43355</v>
      </c>
      <c r="B1184" s="4">
        <v>70.37</v>
      </c>
      <c r="C1184">
        <f t="shared" si="90"/>
        <v>1.1200000000000045</v>
      </c>
      <c r="D1184" s="13">
        <f t="shared" si="91"/>
        <v>1.6173285198556021E-2</v>
      </c>
      <c r="E1184" t="str">
        <f t="shared" si="92"/>
        <v/>
      </c>
      <c r="F1184" t="str">
        <f t="shared" si="93"/>
        <v/>
      </c>
      <c r="G1184" s="4">
        <f t="shared" si="94"/>
        <v>1.6173285198556021E-2</v>
      </c>
    </row>
    <row r="1185" spans="1:7" x14ac:dyDescent="0.3">
      <c r="A1185" s="3">
        <v>43356</v>
      </c>
      <c r="B1185" s="4">
        <v>68.59</v>
      </c>
      <c r="C1185">
        <f t="shared" si="90"/>
        <v>-1.7800000000000011</v>
      </c>
      <c r="D1185" s="13">
        <f t="shared" si="91"/>
        <v>-2.5294869972999873E-2</v>
      </c>
      <c r="E1185" t="str">
        <f t="shared" si="92"/>
        <v/>
      </c>
      <c r="F1185" t="str">
        <f t="shared" si="93"/>
        <v/>
      </c>
      <c r="G1185" s="4">
        <f t="shared" si="94"/>
        <v>-2.5294869972999873E-2</v>
      </c>
    </row>
    <row r="1186" spans="1:7" x14ac:dyDescent="0.3">
      <c r="A1186" s="3">
        <v>43357</v>
      </c>
      <c r="B1186" s="4">
        <v>68.989999999999995</v>
      </c>
      <c r="C1186">
        <f t="shared" si="90"/>
        <v>0.39999999999999147</v>
      </c>
      <c r="D1186" s="13">
        <f t="shared" si="91"/>
        <v>5.8317538999852958E-3</v>
      </c>
      <c r="E1186" t="str">
        <f t="shared" si="92"/>
        <v/>
      </c>
      <c r="F1186" t="str">
        <f t="shared" si="93"/>
        <v/>
      </c>
      <c r="G1186" s="4">
        <f t="shared" si="94"/>
        <v>5.8317538999852958E-3</v>
      </c>
    </row>
    <row r="1187" spans="1:7" x14ac:dyDescent="0.3">
      <c r="A1187" s="3">
        <v>43360</v>
      </c>
      <c r="B1187" s="4">
        <v>68.91</v>
      </c>
      <c r="C1187">
        <f t="shared" si="90"/>
        <v>-7.9999999999998295E-2</v>
      </c>
      <c r="D1187" s="13">
        <f t="shared" si="91"/>
        <v>-1.1595883461370967E-3</v>
      </c>
      <c r="E1187" t="str">
        <f t="shared" si="92"/>
        <v/>
      </c>
      <c r="F1187" t="str">
        <f t="shared" si="93"/>
        <v/>
      </c>
      <c r="G1187" s="4">
        <f t="shared" si="94"/>
        <v>-1.1595883461370967E-3</v>
      </c>
    </row>
    <row r="1188" spans="1:7" x14ac:dyDescent="0.3">
      <c r="A1188" s="3">
        <v>43361</v>
      </c>
      <c r="B1188" s="4">
        <v>69.849999999999994</v>
      </c>
      <c r="C1188">
        <f t="shared" si="90"/>
        <v>0.93999999999999773</v>
      </c>
      <c r="D1188" s="13">
        <f t="shared" si="91"/>
        <v>1.3640980989696674E-2</v>
      </c>
      <c r="E1188" t="str">
        <f t="shared" si="92"/>
        <v/>
      </c>
      <c r="F1188" t="str">
        <f t="shared" si="93"/>
        <v/>
      </c>
      <c r="G1188" s="4">
        <f t="shared" si="94"/>
        <v>1.3640980989696674E-2</v>
      </c>
    </row>
    <row r="1189" spans="1:7" x14ac:dyDescent="0.3">
      <c r="A1189" s="3">
        <v>43362</v>
      </c>
      <c r="B1189" s="4">
        <v>71.12</v>
      </c>
      <c r="C1189">
        <f t="shared" si="90"/>
        <v>1.2700000000000102</v>
      </c>
      <c r="D1189" s="13">
        <f t="shared" si="91"/>
        <v>1.818181818181833E-2</v>
      </c>
      <c r="E1189" t="str">
        <f t="shared" si="92"/>
        <v/>
      </c>
      <c r="F1189" t="str">
        <f t="shared" si="93"/>
        <v/>
      </c>
      <c r="G1189" s="4">
        <f t="shared" si="94"/>
        <v>1.818181818181833E-2</v>
      </c>
    </row>
    <row r="1190" spans="1:7" x14ac:dyDescent="0.3">
      <c r="A1190" s="3">
        <v>43363</v>
      </c>
      <c r="B1190" s="4">
        <v>70.8</v>
      </c>
      <c r="C1190">
        <f t="shared" si="90"/>
        <v>-0.32000000000000739</v>
      </c>
      <c r="D1190" s="13">
        <f t="shared" si="91"/>
        <v>-4.4994375703038157E-3</v>
      </c>
      <c r="E1190" t="str">
        <f t="shared" si="92"/>
        <v/>
      </c>
      <c r="F1190" t="str">
        <f t="shared" si="93"/>
        <v/>
      </c>
      <c r="G1190" s="4">
        <f t="shared" si="94"/>
        <v>-4.4994375703038157E-3</v>
      </c>
    </row>
    <row r="1191" spans="1:7" x14ac:dyDescent="0.3">
      <c r="A1191" s="3">
        <v>43364</v>
      </c>
      <c r="B1191" s="4">
        <v>70.78</v>
      </c>
      <c r="C1191">
        <f t="shared" si="90"/>
        <v>-1.9999999999996021E-2</v>
      </c>
      <c r="D1191" s="13">
        <f t="shared" si="91"/>
        <v>-2.8248587570615848E-4</v>
      </c>
      <c r="E1191" t="str">
        <f t="shared" si="92"/>
        <v/>
      </c>
      <c r="F1191" t="str">
        <f t="shared" si="93"/>
        <v/>
      </c>
      <c r="G1191" s="4">
        <f t="shared" si="94"/>
        <v>-2.8248587570615848E-4</v>
      </c>
    </row>
    <row r="1192" spans="1:7" x14ac:dyDescent="0.3">
      <c r="A1192" s="3">
        <v>43367</v>
      </c>
      <c r="B1192" s="4">
        <v>72.08</v>
      </c>
      <c r="C1192">
        <f t="shared" si="90"/>
        <v>1.2999999999999972</v>
      </c>
      <c r="D1192" s="13">
        <f t="shared" si="91"/>
        <v>1.8366770274088687E-2</v>
      </c>
      <c r="E1192" t="str">
        <f t="shared" si="92"/>
        <v/>
      </c>
      <c r="F1192" t="str">
        <f t="shared" si="93"/>
        <v/>
      </c>
      <c r="G1192" s="4">
        <f t="shared" si="94"/>
        <v>1.8366770274088687E-2</v>
      </c>
    </row>
    <row r="1193" spans="1:7" x14ac:dyDescent="0.3">
      <c r="A1193" s="3">
        <v>43368</v>
      </c>
      <c r="B1193" s="4">
        <v>72.28</v>
      </c>
      <c r="C1193">
        <f t="shared" si="90"/>
        <v>0.20000000000000284</v>
      </c>
      <c r="D1193" s="13">
        <f t="shared" si="91"/>
        <v>2.7746947835738463E-3</v>
      </c>
      <c r="E1193" t="str">
        <f t="shared" si="92"/>
        <v/>
      </c>
      <c r="F1193" t="str">
        <f t="shared" si="93"/>
        <v/>
      </c>
      <c r="G1193" s="4">
        <f t="shared" si="94"/>
        <v>2.7746947835738463E-3</v>
      </c>
    </row>
    <row r="1194" spans="1:7" x14ac:dyDescent="0.3">
      <c r="A1194" s="3">
        <v>43369</v>
      </c>
      <c r="B1194" s="4">
        <v>71.569999999999993</v>
      </c>
      <c r="C1194">
        <f t="shared" si="90"/>
        <v>-0.71000000000000796</v>
      </c>
      <c r="D1194" s="13">
        <f t="shared" si="91"/>
        <v>-9.8229109020477028E-3</v>
      </c>
      <c r="E1194" t="str">
        <f t="shared" si="92"/>
        <v/>
      </c>
      <c r="F1194" t="str">
        <f t="shared" si="93"/>
        <v/>
      </c>
      <c r="G1194" s="4">
        <f t="shared" si="94"/>
        <v>-9.8229109020477028E-3</v>
      </c>
    </row>
    <row r="1195" spans="1:7" x14ac:dyDescent="0.3">
      <c r="A1195" s="3">
        <v>43370</v>
      </c>
      <c r="B1195" s="4">
        <v>72.12</v>
      </c>
      <c r="C1195">
        <f t="shared" si="90"/>
        <v>0.55000000000001137</v>
      </c>
      <c r="D1195" s="13">
        <f t="shared" si="91"/>
        <v>7.6847841274278531E-3</v>
      </c>
      <c r="E1195" t="str">
        <f t="shared" si="92"/>
        <v/>
      </c>
      <c r="F1195" t="str">
        <f t="shared" si="93"/>
        <v/>
      </c>
      <c r="G1195" s="4">
        <f t="shared" si="94"/>
        <v>7.6847841274278531E-3</v>
      </c>
    </row>
    <row r="1196" spans="1:7" x14ac:dyDescent="0.3">
      <c r="A1196" s="3">
        <v>43371</v>
      </c>
      <c r="B1196" s="4">
        <v>73.25</v>
      </c>
      <c r="C1196">
        <f t="shared" si="90"/>
        <v>1.1299999999999955</v>
      </c>
      <c r="D1196" s="13">
        <f t="shared" si="91"/>
        <v>1.5668330560177419E-2</v>
      </c>
      <c r="E1196" t="str">
        <f t="shared" si="92"/>
        <v/>
      </c>
      <c r="F1196" t="str">
        <f t="shared" si="93"/>
        <v/>
      </c>
      <c r="G1196" s="4">
        <f t="shared" si="94"/>
        <v>1.5668330560177419E-2</v>
      </c>
    </row>
    <row r="1197" spans="1:7" x14ac:dyDescent="0.3">
      <c r="A1197" s="3">
        <v>43374</v>
      </c>
      <c r="B1197" s="4">
        <v>75.3</v>
      </c>
      <c r="C1197">
        <f t="shared" si="90"/>
        <v>2.0499999999999972</v>
      </c>
      <c r="D1197" s="13">
        <f t="shared" si="91"/>
        <v>2.7986348122866857E-2</v>
      </c>
      <c r="E1197" t="str">
        <f t="shared" si="92"/>
        <v/>
      </c>
      <c r="F1197" t="str">
        <f t="shared" si="93"/>
        <v/>
      </c>
      <c r="G1197" s="4">
        <f t="shared" si="94"/>
        <v>2.7986348122866857E-2</v>
      </c>
    </row>
    <row r="1198" spans="1:7" x14ac:dyDescent="0.3">
      <c r="A1198" s="3">
        <v>43375</v>
      </c>
      <c r="B1198" s="4">
        <v>75.23</v>
      </c>
      <c r="C1198">
        <f t="shared" si="90"/>
        <v>-6.9999999999993179E-2</v>
      </c>
      <c r="D1198" s="13">
        <f t="shared" si="91"/>
        <v>-9.2961487383789088E-4</v>
      </c>
      <c r="E1198" t="str">
        <f t="shared" si="92"/>
        <v/>
      </c>
      <c r="F1198" t="str">
        <f t="shared" si="93"/>
        <v/>
      </c>
      <c r="G1198" s="4">
        <f t="shared" si="94"/>
        <v>-9.2961487383789088E-4</v>
      </c>
    </row>
    <row r="1199" spans="1:7" x14ac:dyDescent="0.3">
      <c r="A1199" s="3">
        <v>43376</v>
      </c>
      <c r="B1199" s="4">
        <v>76.41</v>
      </c>
      <c r="C1199">
        <f t="shared" si="90"/>
        <v>1.1799999999999926</v>
      </c>
      <c r="D1199" s="13">
        <f t="shared" si="91"/>
        <v>1.5685231955336866E-2</v>
      </c>
      <c r="E1199" t="str">
        <f t="shared" si="92"/>
        <v/>
      </c>
      <c r="F1199" t="str">
        <f t="shared" si="93"/>
        <v/>
      </c>
      <c r="G1199" s="4">
        <f t="shared" si="94"/>
        <v>1.5685231955336866E-2</v>
      </c>
    </row>
    <row r="1200" spans="1:7" x14ac:dyDescent="0.3">
      <c r="A1200" s="3">
        <v>43377</v>
      </c>
      <c r="B1200" s="4">
        <v>74.33</v>
      </c>
      <c r="C1200">
        <f t="shared" si="90"/>
        <v>-2.0799999999999983</v>
      </c>
      <c r="D1200" s="13">
        <f t="shared" si="91"/>
        <v>-2.7221567857610238E-2</v>
      </c>
      <c r="E1200" t="str">
        <f t="shared" si="92"/>
        <v/>
      </c>
      <c r="F1200" t="str">
        <f t="shared" si="93"/>
        <v/>
      </c>
      <c r="G1200" s="4">
        <f t="shared" si="94"/>
        <v>-2.7221567857610238E-2</v>
      </c>
    </row>
    <row r="1201" spans="1:7" x14ac:dyDescent="0.3">
      <c r="A1201" s="3">
        <v>43378</v>
      </c>
      <c r="B1201" s="4">
        <v>74.34</v>
      </c>
      <c r="C1201">
        <f t="shared" si="90"/>
        <v>1.0000000000005116E-2</v>
      </c>
      <c r="D1201" s="13">
        <f t="shared" si="91"/>
        <v>1.3453518094988721E-4</v>
      </c>
      <c r="E1201" t="str">
        <f t="shared" si="92"/>
        <v/>
      </c>
      <c r="F1201" t="str">
        <f t="shared" si="93"/>
        <v/>
      </c>
      <c r="G1201" s="4">
        <f t="shared" si="94"/>
        <v>1.3453518094988721E-4</v>
      </c>
    </row>
    <row r="1202" spans="1:7" x14ac:dyDescent="0.3">
      <c r="A1202" s="3">
        <v>43381</v>
      </c>
      <c r="B1202" s="4">
        <v>74.290000000000006</v>
      </c>
      <c r="C1202">
        <f t="shared" si="90"/>
        <v>-4.9999999999997158E-2</v>
      </c>
      <c r="D1202" s="13">
        <f t="shared" si="91"/>
        <v>-6.7258541834809191E-4</v>
      </c>
      <c r="E1202" t="str">
        <f t="shared" si="92"/>
        <v/>
      </c>
      <c r="F1202" t="str">
        <f t="shared" si="93"/>
        <v/>
      </c>
      <c r="G1202" s="4">
        <f t="shared" si="94"/>
        <v>-6.7258541834809191E-4</v>
      </c>
    </row>
    <row r="1203" spans="1:7" x14ac:dyDescent="0.3">
      <c r="A1203" s="3">
        <v>43382</v>
      </c>
      <c r="B1203" s="4">
        <v>74.959999999999994</v>
      </c>
      <c r="C1203">
        <f t="shared" si="90"/>
        <v>0.66999999999998749</v>
      </c>
      <c r="D1203" s="13">
        <f t="shared" si="91"/>
        <v>9.0187104590118104E-3</v>
      </c>
      <c r="E1203" t="str">
        <f t="shared" si="92"/>
        <v/>
      </c>
      <c r="F1203" t="str">
        <f t="shared" si="93"/>
        <v/>
      </c>
      <c r="G1203" s="4">
        <f t="shared" si="94"/>
        <v>9.0187104590118104E-3</v>
      </c>
    </row>
    <row r="1204" spans="1:7" x14ac:dyDescent="0.3">
      <c r="A1204" s="3">
        <v>43383</v>
      </c>
      <c r="B1204" s="4">
        <v>73.17</v>
      </c>
      <c r="C1204">
        <f t="shared" si="90"/>
        <v>-1.789999999999992</v>
      </c>
      <c r="D1204" s="13">
        <f t="shared" si="91"/>
        <v>-2.3879402347918785E-2</v>
      </c>
      <c r="E1204" t="str">
        <f t="shared" si="92"/>
        <v/>
      </c>
      <c r="F1204" t="str">
        <f t="shared" si="93"/>
        <v/>
      </c>
      <c r="G1204" s="4">
        <f t="shared" si="94"/>
        <v>-2.3879402347918785E-2</v>
      </c>
    </row>
    <row r="1205" spans="1:7" x14ac:dyDescent="0.3">
      <c r="A1205" s="3">
        <v>43384</v>
      </c>
      <c r="B1205" s="4">
        <v>70.97</v>
      </c>
      <c r="C1205">
        <f t="shared" si="90"/>
        <v>-2.2000000000000028</v>
      </c>
      <c r="D1205" s="13">
        <f t="shared" si="91"/>
        <v>-3.0066967336340067E-2</v>
      </c>
      <c r="E1205" t="str">
        <f t="shared" si="92"/>
        <v/>
      </c>
      <c r="F1205" t="str">
        <f t="shared" si="93"/>
        <v/>
      </c>
      <c r="G1205" s="4">
        <f t="shared" si="94"/>
        <v>-3.0066967336340067E-2</v>
      </c>
    </row>
    <row r="1206" spans="1:7" x14ac:dyDescent="0.3">
      <c r="A1206" s="3">
        <v>43385</v>
      </c>
      <c r="B1206" s="4">
        <v>71.34</v>
      </c>
      <c r="C1206">
        <f t="shared" si="90"/>
        <v>0.37000000000000455</v>
      </c>
      <c r="D1206" s="13">
        <f t="shared" si="91"/>
        <v>5.2134704804847757E-3</v>
      </c>
      <c r="E1206" t="str">
        <f t="shared" si="92"/>
        <v/>
      </c>
      <c r="F1206" t="str">
        <f t="shared" si="93"/>
        <v/>
      </c>
      <c r="G1206" s="4">
        <f t="shared" si="94"/>
        <v>5.2134704804847757E-3</v>
      </c>
    </row>
    <row r="1207" spans="1:7" x14ac:dyDescent="0.3">
      <c r="A1207" s="3">
        <v>43388</v>
      </c>
      <c r="B1207" s="4">
        <v>71.78</v>
      </c>
      <c r="C1207">
        <f t="shared" si="90"/>
        <v>0.43999999999999773</v>
      </c>
      <c r="D1207" s="13">
        <f t="shared" si="91"/>
        <v>6.167647883375353E-3</v>
      </c>
      <c r="E1207" t="str">
        <f t="shared" si="92"/>
        <v/>
      </c>
      <c r="F1207" t="str">
        <f t="shared" si="93"/>
        <v/>
      </c>
      <c r="G1207" s="4">
        <f t="shared" si="94"/>
        <v>6.167647883375353E-3</v>
      </c>
    </row>
    <row r="1208" spans="1:7" x14ac:dyDescent="0.3">
      <c r="A1208" s="3">
        <v>43389</v>
      </c>
      <c r="B1208" s="4">
        <v>71.92</v>
      </c>
      <c r="C1208">
        <f t="shared" si="90"/>
        <v>0.14000000000000057</v>
      </c>
      <c r="D1208" s="13">
        <f t="shared" si="91"/>
        <v>1.9504040122596902E-3</v>
      </c>
      <c r="E1208" t="str">
        <f t="shared" si="92"/>
        <v/>
      </c>
      <c r="F1208" t="str">
        <f t="shared" si="93"/>
        <v/>
      </c>
      <c r="G1208" s="4">
        <f t="shared" si="94"/>
        <v>1.9504040122596902E-3</v>
      </c>
    </row>
    <row r="1209" spans="1:7" x14ac:dyDescent="0.3">
      <c r="A1209" s="3">
        <v>43390</v>
      </c>
      <c r="B1209" s="4">
        <v>69.75</v>
      </c>
      <c r="C1209">
        <f t="shared" si="90"/>
        <v>-2.1700000000000017</v>
      </c>
      <c r="D1209" s="13">
        <f t="shared" si="91"/>
        <v>-3.017241379310347E-2</v>
      </c>
      <c r="E1209" t="str">
        <f t="shared" si="92"/>
        <v/>
      </c>
      <c r="F1209" t="str">
        <f t="shared" si="93"/>
        <v/>
      </c>
      <c r="G1209" s="4">
        <f t="shared" si="94"/>
        <v>-3.017241379310347E-2</v>
      </c>
    </row>
    <row r="1210" spans="1:7" x14ac:dyDescent="0.3">
      <c r="A1210" s="3">
        <v>43391</v>
      </c>
      <c r="B1210" s="4">
        <v>68.650000000000006</v>
      </c>
      <c r="C1210">
        <f t="shared" si="90"/>
        <v>-1.0999999999999943</v>
      </c>
      <c r="D1210" s="13">
        <f t="shared" si="91"/>
        <v>-1.5770609318996334E-2</v>
      </c>
      <c r="E1210" t="str">
        <f t="shared" si="92"/>
        <v/>
      </c>
      <c r="F1210" t="str">
        <f t="shared" si="93"/>
        <v/>
      </c>
      <c r="G1210" s="4">
        <f t="shared" si="94"/>
        <v>-1.5770609318996334E-2</v>
      </c>
    </row>
    <row r="1211" spans="1:7" x14ac:dyDescent="0.3">
      <c r="A1211" s="3">
        <v>43392</v>
      </c>
      <c r="B1211" s="4">
        <v>69.12</v>
      </c>
      <c r="C1211">
        <f t="shared" si="90"/>
        <v>0.46999999999999886</v>
      </c>
      <c r="D1211" s="13">
        <f t="shared" si="91"/>
        <v>6.8463219227967781E-3</v>
      </c>
      <c r="E1211" t="str">
        <f t="shared" si="92"/>
        <v/>
      </c>
      <c r="F1211" t="str">
        <f t="shared" si="93"/>
        <v/>
      </c>
      <c r="G1211" s="4">
        <f t="shared" si="94"/>
        <v>6.8463219227967781E-3</v>
      </c>
    </row>
    <row r="1212" spans="1:7" x14ac:dyDescent="0.3">
      <c r="A1212" s="3">
        <v>43395</v>
      </c>
      <c r="B1212" s="4">
        <v>69.17</v>
      </c>
      <c r="C1212">
        <f t="shared" si="90"/>
        <v>4.9999999999997158E-2</v>
      </c>
      <c r="D1212" s="13">
        <f t="shared" si="91"/>
        <v>7.233796296295885E-4</v>
      </c>
      <c r="E1212" t="str">
        <f t="shared" si="92"/>
        <v/>
      </c>
      <c r="F1212" t="str">
        <f t="shared" si="93"/>
        <v/>
      </c>
      <c r="G1212" s="4">
        <f t="shared" si="94"/>
        <v>7.233796296295885E-4</v>
      </c>
    </row>
    <row r="1213" spans="1:7" x14ac:dyDescent="0.3">
      <c r="A1213" s="3">
        <v>43396</v>
      </c>
      <c r="B1213" s="4">
        <v>66.430000000000007</v>
      </c>
      <c r="C1213">
        <f t="shared" si="90"/>
        <v>-2.7399999999999949</v>
      </c>
      <c r="D1213" s="13">
        <f t="shared" si="91"/>
        <v>-3.9612548792829189E-2</v>
      </c>
      <c r="E1213" t="str">
        <f t="shared" si="92"/>
        <v/>
      </c>
      <c r="F1213" t="str">
        <f t="shared" si="93"/>
        <v/>
      </c>
      <c r="G1213" s="4">
        <f t="shared" si="94"/>
        <v>-3.9612548792829189E-2</v>
      </c>
    </row>
    <row r="1214" spans="1:7" x14ac:dyDescent="0.3">
      <c r="A1214" s="3">
        <v>43397</v>
      </c>
      <c r="B1214" s="4">
        <v>66.819999999999993</v>
      </c>
      <c r="C1214">
        <f t="shared" si="90"/>
        <v>0.38999999999998636</v>
      </c>
      <c r="D1214" s="13">
        <f t="shared" si="91"/>
        <v>5.8708414872796376E-3</v>
      </c>
      <c r="E1214" t="str">
        <f t="shared" si="92"/>
        <v/>
      </c>
      <c r="F1214" t="str">
        <f t="shared" si="93"/>
        <v/>
      </c>
      <c r="G1214" s="4">
        <f t="shared" si="94"/>
        <v>5.8708414872796376E-3</v>
      </c>
    </row>
    <row r="1215" spans="1:7" x14ac:dyDescent="0.3">
      <c r="A1215" s="3">
        <v>43398</v>
      </c>
      <c r="B1215" s="4">
        <v>67.33</v>
      </c>
      <c r="C1215">
        <f t="shared" si="90"/>
        <v>0.51000000000000512</v>
      </c>
      <c r="D1215" s="13">
        <f t="shared" si="91"/>
        <v>7.6324453756361141E-3</v>
      </c>
      <c r="E1215" t="str">
        <f t="shared" si="92"/>
        <v/>
      </c>
      <c r="F1215" t="str">
        <f t="shared" si="93"/>
        <v/>
      </c>
      <c r="G1215" s="4">
        <f t="shared" si="94"/>
        <v>7.6324453756361141E-3</v>
      </c>
    </row>
    <row r="1216" spans="1:7" x14ac:dyDescent="0.3">
      <c r="A1216" s="3">
        <v>43399</v>
      </c>
      <c r="B1216" s="4">
        <v>67.59</v>
      </c>
      <c r="C1216">
        <f t="shared" si="90"/>
        <v>0.26000000000000512</v>
      </c>
      <c r="D1216" s="13">
        <f t="shared" si="91"/>
        <v>3.8615773058072941E-3</v>
      </c>
      <c r="E1216" t="str">
        <f t="shared" si="92"/>
        <v/>
      </c>
      <c r="F1216" t="str">
        <f t="shared" si="93"/>
        <v/>
      </c>
      <c r="G1216" s="4">
        <f t="shared" si="94"/>
        <v>3.8615773058072941E-3</v>
      </c>
    </row>
    <row r="1217" spans="1:7" x14ac:dyDescent="0.3">
      <c r="A1217" s="3">
        <v>43402</v>
      </c>
      <c r="B1217" s="4">
        <v>67.040000000000006</v>
      </c>
      <c r="C1217">
        <f t="shared" si="90"/>
        <v>-0.54999999999999716</v>
      </c>
      <c r="D1217" s="13">
        <f t="shared" si="91"/>
        <v>-8.1372984169255386E-3</v>
      </c>
      <c r="E1217" t="str">
        <f t="shared" si="92"/>
        <v/>
      </c>
      <c r="F1217" t="str">
        <f t="shared" si="93"/>
        <v/>
      </c>
      <c r="G1217" s="4">
        <f t="shared" si="94"/>
        <v>-8.1372984169255386E-3</v>
      </c>
    </row>
    <row r="1218" spans="1:7" x14ac:dyDescent="0.3">
      <c r="A1218" s="3">
        <v>43403</v>
      </c>
      <c r="B1218" s="4">
        <v>66.180000000000007</v>
      </c>
      <c r="C1218">
        <f t="shared" si="90"/>
        <v>-0.85999999999999943</v>
      </c>
      <c r="D1218" s="13">
        <f t="shared" si="91"/>
        <v>-1.2828162291169442E-2</v>
      </c>
      <c r="E1218" t="str">
        <f t="shared" si="92"/>
        <v/>
      </c>
      <c r="F1218" t="str">
        <f t="shared" si="93"/>
        <v/>
      </c>
      <c r="G1218" s="4">
        <f t="shared" si="94"/>
        <v>-1.2828162291169442E-2</v>
      </c>
    </row>
    <row r="1219" spans="1:7" x14ac:dyDescent="0.3">
      <c r="A1219" s="3">
        <v>43404</v>
      </c>
      <c r="B1219" s="4">
        <v>65.31</v>
      </c>
      <c r="C1219">
        <f t="shared" si="90"/>
        <v>-0.87000000000000455</v>
      </c>
      <c r="D1219" s="13">
        <f t="shared" si="91"/>
        <v>-1.3145965548504147E-2</v>
      </c>
      <c r="E1219" t="str">
        <f t="shared" si="92"/>
        <v/>
      </c>
      <c r="F1219" t="str">
        <f t="shared" si="93"/>
        <v/>
      </c>
      <c r="G1219" s="4">
        <f t="shared" si="94"/>
        <v>-1.3145965548504147E-2</v>
      </c>
    </row>
    <row r="1220" spans="1:7" x14ac:dyDescent="0.3">
      <c r="A1220" s="3">
        <v>43405</v>
      </c>
      <c r="B1220" s="4">
        <v>63.69</v>
      </c>
      <c r="C1220">
        <f t="shared" si="90"/>
        <v>-1.6200000000000045</v>
      </c>
      <c r="D1220" s="13">
        <f t="shared" si="91"/>
        <v>-2.4804777216352849E-2</v>
      </c>
      <c r="E1220" t="str">
        <f t="shared" si="92"/>
        <v/>
      </c>
      <c r="F1220" t="str">
        <f t="shared" si="93"/>
        <v/>
      </c>
      <c r="G1220" s="4">
        <f t="shared" si="94"/>
        <v>-2.4804777216352849E-2</v>
      </c>
    </row>
    <row r="1221" spans="1:7" x14ac:dyDescent="0.3">
      <c r="A1221" s="3">
        <v>43406</v>
      </c>
      <c r="B1221" s="4">
        <v>63.14</v>
      </c>
      <c r="C1221">
        <f t="shared" ref="C1221:C1284" si="95">B1221-B1220</f>
        <v>-0.54999999999999716</v>
      </c>
      <c r="D1221" s="13">
        <f t="shared" ref="D1221:D1284" si="96">C1221/B1220</f>
        <v>-8.6355785837650672E-3</v>
      </c>
      <c r="E1221" t="str">
        <f t="shared" ref="E1221:E1284" si="97">IF(B1220&gt;$H$1,D1221,"")</f>
        <v/>
      </c>
      <c r="F1221" t="str">
        <f t="shared" ref="F1221:F1284" si="98">IF(B1220&lt;$F$1,D1221,"")</f>
        <v/>
      </c>
      <c r="G1221" s="4">
        <f t="shared" ref="G1221:G1284" si="99">IF(AND(B1220&gt;=$F$1,B1220&lt;=$H$1),D1221,"")</f>
        <v>-8.6355785837650672E-3</v>
      </c>
    </row>
    <row r="1222" spans="1:7" x14ac:dyDescent="0.3">
      <c r="A1222" s="3">
        <v>43409</v>
      </c>
      <c r="B1222" s="4">
        <v>63.1</v>
      </c>
      <c r="C1222">
        <f t="shared" si="95"/>
        <v>-3.9999999999999147E-2</v>
      </c>
      <c r="D1222" s="13">
        <f t="shared" si="96"/>
        <v>-6.335128286347663E-4</v>
      </c>
      <c r="E1222" t="str">
        <f t="shared" si="97"/>
        <v/>
      </c>
      <c r="F1222" t="str">
        <f t="shared" si="98"/>
        <v/>
      </c>
      <c r="G1222" s="4">
        <f t="shared" si="99"/>
        <v>-6.335128286347663E-4</v>
      </c>
    </row>
    <row r="1223" spans="1:7" x14ac:dyDescent="0.3">
      <c r="A1223" s="3">
        <v>43410</v>
      </c>
      <c r="B1223" s="4">
        <v>62.21</v>
      </c>
      <c r="C1223">
        <f t="shared" si="95"/>
        <v>-0.89000000000000057</v>
      </c>
      <c r="D1223" s="13">
        <f t="shared" si="96"/>
        <v>-1.4104595879556269E-2</v>
      </c>
      <c r="E1223" t="str">
        <f t="shared" si="97"/>
        <v/>
      </c>
      <c r="F1223" t="str">
        <f t="shared" si="98"/>
        <v/>
      </c>
      <c r="G1223" s="4">
        <f t="shared" si="99"/>
        <v>-1.4104595879556269E-2</v>
      </c>
    </row>
    <row r="1224" spans="1:7" x14ac:dyDescent="0.3">
      <c r="A1224" s="3">
        <v>43411</v>
      </c>
      <c r="B1224" s="4">
        <v>61.67</v>
      </c>
      <c r="C1224">
        <f t="shared" si="95"/>
        <v>-0.53999999999999915</v>
      </c>
      <c r="D1224" s="13">
        <f t="shared" si="96"/>
        <v>-8.6802764828805522E-3</v>
      </c>
      <c r="E1224" t="str">
        <f t="shared" si="97"/>
        <v/>
      </c>
      <c r="F1224" t="str">
        <f t="shared" si="98"/>
        <v/>
      </c>
      <c r="G1224" s="4">
        <f t="shared" si="99"/>
        <v>-8.6802764828805522E-3</v>
      </c>
    </row>
    <row r="1225" spans="1:7" x14ac:dyDescent="0.3">
      <c r="A1225" s="3">
        <v>43412</v>
      </c>
      <c r="B1225" s="4">
        <v>60.67</v>
      </c>
      <c r="C1225">
        <f t="shared" si="95"/>
        <v>-1</v>
      </c>
      <c r="D1225" s="13">
        <f t="shared" si="96"/>
        <v>-1.6215339711366954E-2</v>
      </c>
      <c r="E1225" t="str">
        <f t="shared" si="97"/>
        <v/>
      </c>
      <c r="F1225" t="str">
        <f t="shared" si="98"/>
        <v/>
      </c>
      <c r="G1225" s="4">
        <f t="shared" si="99"/>
        <v>-1.6215339711366954E-2</v>
      </c>
    </row>
    <row r="1226" spans="1:7" x14ac:dyDescent="0.3">
      <c r="A1226" s="3">
        <v>43413</v>
      </c>
      <c r="B1226" s="4">
        <v>60.19</v>
      </c>
      <c r="C1226">
        <f t="shared" si="95"/>
        <v>-0.48000000000000398</v>
      </c>
      <c r="D1226" s="13">
        <f t="shared" si="96"/>
        <v>-7.9116532058678742E-3</v>
      </c>
      <c r="E1226" t="str">
        <f t="shared" si="97"/>
        <v/>
      </c>
      <c r="F1226" t="str">
        <f t="shared" si="98"/>
        <v/>
      </c>
      <c r="G1226" s="4">
        <f t="shared" si="99"/>
        <v>-7.9116532058678742E-3</v>
      </c>
    </row>
    <row r="1227" spans="1:7" x14ac:dyDescent="0.3">
      <c r="A1227" s="3">
        <v>43416</v>
      </c>
      <c r="B1227" s="4">
        <v>59.93</v>
      </c>
      <c r="C1227">
        <f t="shared" si="95"/>
        <v>-0.25999999999999801</v>
      </c>
      <c r="D1227" s="13">
        <f t="shared" si="96"/>
        <v>-4.3196544276457556E-3</v>
      </c>
      <c r="E1227" t="str">
        <f t="shared" si="97"/>
        <v/>
      </c>
      <c r="F1227" t="str">
        <f t="shared" si="98"/>
        <v/>
      </c>
      <c r="G1227" s="4">
        <f t="shared" si="99"/>
        <v>-4.3196544276457556E-3</v>
      </c>
    </row>
    <row r="1228" spans="1:7" x14ac:dyDescent="0.3">
      <c r="A1228" s="3">
        <v>43417</v>
      </c>
      <c r="B1228" s="4">
        <v>55.69</v>
      </c>
      <c r="C1228">
        <f t="shared" si="95"/>
        <v>-4.240000000000002</v>
      </c>
      <c r="D1228" s="13">
        <f t="shared" si="96"/>
        <v>-7.0749207408643447E-2</v>
      </c>
      <c r="E1228" t="str">
        <f t="shared" si="97"/>
        <v/>
      </c>
      <c r="F1228" t="str">
        <f t="shared" si="98"/>
        <v/>
      </c>
      <c r="G1228" s="4">
        <f t="shared" si="99"/>
        <v>-7.0749207408643447E-2</v>
      </c>
    </row>
    <row r="1229" spans="1:7" x14ac:dyDescent="0.3">
      <c r="A1229" s="3">
        <v>43418</v>
      </c>
      <c r="B1229" s="4">
        <v>56.25</v>
      </c>
      <c r="C1229">
        <f t="shared" si="95"/>
        <v>0.56000000000000227</v>
      </c>
      <c r="D1229" s="13">
        <f t="shared" si="96"/>
        <v>1.0055665289998246E-2</v>
      </c>
      <c r="E1229" t="str">
        <f t="shared" si="97"/>
        <v/>
      </c>
      <c r="F1229" t="str">
        <f t="shared" si="98"/>
        <v/>
      </c>
      <c r="G1229" s="4">
        <f t="shared" si="99"/>
        <v>1.0055665289998246E-2</v>
      </c>
    </row>
    <row r="1230" spans="1:7" x14ac:dyDescent="0.3">
      <c r="A1230" s="3">
        <v>43419</v>
      </c>
      <c r="B1230" s="4">
        <v>56.46</v>
      </c>
      <c r="C1230">
        <f t="shared" si="95"/>
        <v>0.21000000000000085</v>
      </c>
      <c r="D1230" s="13">
        <f t="shared" si="96"/>
        <v>3.7333333333333485E-3</v>
      </c>
      <c r="E1230" t="str">
        <f t="shared" si="97"/>
        <v/>
      </c>
      <c r="F1230" t="str">
        <f t="shared" si="98"/>
        <v/>
      </c>
      <c r="G1230" s="4">
        <f t="shared" si="99"/>
        <v>3.7333333333333485E-3</v>
      </c>
    </row>
    <row r="1231" spans="1:7" x14ac:dyDescent="0.3">
      <c r="A1231" s="3">
        <v>43420</v>
      </c>
      <c r="B1231" s="4">
        <v>56.46</v>
      </c>
      <c r="C1231">
        <f t="shared" si="95"/>
        <v>0</v>
      </c>
      <c r="D1231" s="13">
        <f t="shared" si="96"/>
        <v>0</v>
      </c>
      <c r="E1231" t="str">
        <f t="shared" si="97"/>
        <v/>
      </c>
      <c r="F1231" t="str">
        <f t="shared" si="98"/>
        <v/>
      </c>
      <c r="G1231" s="4">
        <f t="shared" si="99"/>
        <v>0</v>
      </c>
    </row>
    <row r="1232" spans="1:7" x14ac:dyDescent="0.3">
      <c r="A1232" s="3">
        <v>43423</v>
      </c>
      <c r="B1232" s="4">
        <v>56.76</v>
      </c>
      <c r="C1232">
        <f t="shared" si="95"/>
        <v>0.29999999999999716</v>
      </c>
      <c r="D1232" s="13">
        <f t="shared" si="96"/>
        <v>5.3134962805525534E-3</v>
      </c>
      <c r="E1232" t="str">
        <f t="shared" si="97"/>
        <v/>
      </c>
      <c r="F1232" t="str">
        <f t="shared" si="98"/>
        <v/>
      </c>
      <c r="G1232" s="4">
        <f t="shared" si="99"/>
        <v>5.3134962805525534E-3</v>
      </c>
    </row>
    <row r="1233" spans="1:7" x14ac:dyDescent="0.3">
      <c r="A1233" s="3">
        <v>43424</v>
      </c>
      <c r="B1233" s="4">
        <v>53.43</v>
      </c>
      <c r="C1233">
        <f t="shared" si="95"/>
        <v>-3.3299999999999983</v>
      </c>
      <c r="D1233" s="13">
        <f t="shared" si="96"/>
        <v>-5.8668076109936546E-2</v>
      </c>
      <c r="E1233" t="str">
        <f t="shared" si="97"/>
        <v/>
      </c>
      <c r="F1233" t="str">
        <f t="shared" si="98"/>
        <v/>
      </c>
      <c r="G1233" s="4">
        <f t="shared" si="99"/>
        <v>-5.8668076109936546E-2</v>
      </c>
    </row>
    <row r="1234" spans="1:7" x14ac:dyDescent="0.3">
      <c r="A1234" s="3">
        <v>43425</v>
      </c>
      <c r="B1234" s="4">
        <v>54.63</v>
      </c>
      <c r="C1234">
        <f t="shared" si="95"/>
        <v>1.2000000000000028</v>
      </c>
      <c r="D1234" s="13">
        <f t="shared" si="96"/>
        <v>2.2459292532285288E-2</v>
      </c>
      <c r="E1234" t="str">
        <f t="shared" si="97"/>
        <v/>
      </c>
      <c r="F1234" t="str">
        <f t="shared" si="98"/>
        <v/>
      </c>
      <c r="G1234" s="4">
        <f t="shared" si="99"/>
        <v>2.2459292532285288E-2</v>
      </c>
    </row>
    <row r="1235" spans="1:7" x14ac:dyDescent="0.3">
      <c r="A1235" s="3">
        <v>43427</v>
      </c>
      <c r="B1235" s="4">
        <v>50.42</v>
      </c>
      <c r="C1235">
        <f t="shared" si="95"/>
        <v>-4.2100000000000009</v>
      </c>
      <c r="D1235" s="13">
        <f t="shared" si="96"/>
        <v>-7.7063884312648739E-2</v>
      </c>
      <c r="E1235" t="str">
        <f t="shared" si="97"/>
        <v/>
      </c>
      <c r="F1235" t="str">
        <f t="shared" si="98"/>
        <v/>
      </c>
      <c r="G1235" s="4">
        <f t="shared" si="99"/>
        <v>-7.7063884312648739E-2</v>
      </c>
    </row>
    <row r="1236" spans="1:7" x14ac:dyDescent="0.3">
      <c r="A1236" s="3">
        <v>43430</v>
      </c>
      <c r="B1236" s="4">
        <v>51.63</v>
      </c>
      <c r="C1236">
        <f t="shared" si="95"/>
        <v>1.2100000000000009</v>
      </c>
      <c r="D1236" s="13">
        <f t="shared" si="96"/>
        <v>2.3998413328044442E-2</v>
      </c>
      <c r="E1236" t="str">
        <f t="shared" si="97"/>
        <v/>
      </c>
      <c r="F1236" t="str">
        <f t="shared" si="98"/>
        <v/>
      </c>
      <c r="G1236" s="4">
        <f t="shared" si="99"/>
        <v>2.3998413328044442E-2</v>
      </c>
    </row>
    <row r="1237" spans="1:7" x14ac:dyDescent="0.3">
      <c r="A1237" s="3">
        <v>43431</v>
      </c>
      <c r="B1237" s="4">
        <v>51.56</v>
      </c>
      <c r="C1237">
        <f t="shared" si="95"/>
        <v>-7.0000000000000284E-2</v>
      </c>
      <c r="D1237" s="13">
        <f t="shared" si="96"/>
        <v>-1.3558008909548766E-3</v>
      </c>
      <c r="E1237" t="str">
        <f t="shared" si="97"/>
        <v/>
      </c>
      <c r="F1237" t="str">
        <f t="shared" si="98"/>
        <v/>
      </c>
      <c r="G1237" s="4">
        <f t="shared" si="99"/>
        <v>-1.3558008909548766E-3</v>
      </c>
    </row>
    <row r="1238" spans="1:7" x14ac:dyDescent="0.3">
      <c r="A1238" s="3">
        <v>43432</v>
      </c>
      <c r="B1238" s="4">
        <v>50.29</v>
      </c>
      <c r="C1238">
        <f t="shared" si="95"/>
        <v>-1.2700000000000031</v>
      </c>
      <c r="D1238" s="13">
        <f t="shared" si="96"/>
        <v>-2.4631497284716895E-2</v>
      </c>
      <c r="E1238" t="str">
        <f t="shared" si="97"/>
        <v/>
      </c>
      <c r="F1238" t="str">
        <f t="shared" si="98"/>
        <v/>
      </c>
      <c r="G1238" s="4">
        <f t="shared" si="99"/>
        <v>-2.4631497284716895E-2</v>
      </c>
    </row>
    <row r="1239" spans="1:7" x14ac:dyDescent="0.3">
      <c r="A1239" s="3">
        <v>43433</v>
      </c>
      <c r="B1239" s="4">
        <v>51.45</v>
      </c>
      <c r="C1239">
        <f t="shared" si="95"/>
        <v>1.1600000000000037</v>
      </c>
      <c r="D1239" s="13">
        <f t="shared" si="96"/>
        <v>2.3066215947504548E-2</v>
      </c>
      <c r="E1239" t="str">
        <f t="shared" si="97"/>
        <v/>
      </c>
      <c r="F1239" t="str">
        <f t="shared" si="98"/>
        <v/>
      </c>
      <c r="G1239" s="4">
        <f t="shared" si="99"/>
        <v>2.3066215947504548E-2</v>
      </c>
    </row>
    <row r="1240" spans="1:7" x14ac:dyDescent="0.3">
      <c r="A1240" s="3">
        <v>43434</v>
      </c>
      <c r="B1240" s="4">
        <v>50.93</v>
      </c>
      <c r="C1240">
        <f t="shared" si="95"/>
        <v>-0.52000000000000313</v>
      </c>
      <c r="D1240" s="13">
        <f t="shared" si="96"/>
        <v>-1.010689990281833E-2</v>
      </c>
      <c r="E1240" t="str">
        <f t="shared" si="97"/>
        <v/>
      </c>
      <c r="F1240" t="str">
        <f t="shared" si="98"/>
        <v/>
      </c>
      <c r="G1240" s="4">
        <f t="shared" si="99"/>
        <v>-1.010689990281833E-2</v>
      </c>
    </row>
    <row r="1241" spans="1:7" x14ac:dyDescent="0.3">
      <c r="A1241" s="3">
        <v>43437</v>
      </c>
      <c r="B1241" s="4">
        <v>52.95</v>
      </c>
      <c r="C1241">
        <f t="shared" si="95"/>
        <v>2.0200000000000031</v>
      </c>
      <c r="D1241" s="13">
        <f t="shared" si="96"/>
        <v>3.9662281562929572E-2</v>
      </c>
      <c r="E1241" t="str">
        <f t="shared" si="97"/>
        <v/>
      </c>
      <c r="F1241" t="str">
        <f t="shared" si="98"/>
        <v/>
      </c>
      <c r="G1241" s="4">
        <f t="shared" si="99"/>
        <v>3.9662281562929572E-2</v>
      </c>
    </row>
    <row r="1242" spans="1:7" x14ac:dyDescent="0.3">
      <c r="A1242" s="3">
        <v>43438</v>
      </c>
      <c r="B1242" s="4">
        <v>53.25</v>
      </c>
      <c r="C1242">
        <f t="shared" si="95"/>
        <v>0.29999999999999716</v>
      </c>
      <c r="D1242" s="13">
        <f t="shared" si="96"/>
        <v>5.6657223796033451E-3</v>
      </c>
      <c r="E1242" t="str">
        <f t="shared" si="97"/>
        <v/>
      </c>
      <c r="F1242" t="str">
        <f t="shared" si="98"/>
        <v/>
      </c>
      <c r="G1242" s="4">
        <f t="shared" si="99"/>
        <v>5.6657223796033451E-3</v>
      </c>
    </row>
    <row r="1243" spans="1:7" x14ac:dyDescent="0.3">
      <c r="A1243" s="3">
        <v>43440</v>
      </c>
      <c r="B1243" s="4">
        <v>51.49</v>
      </c>
      <c r="C1243">
        <f t="shared" si="95"/>
        <v>-1.759999999999998</v>
      </c>
      <c r="D1243" s="13">
        <f t="shared" si="96"/>
        <v>-3.3051643192488225E-2</v>
      </c>
      <c r="E1243" t="str">
        <f t="shared" si="97"/>
        <v/>
      </c>
      <c r="F1243" t="str">
        <f t="shared" si="98"/>
        <v/>
      </c>
      <c r="G1243" s="4">
        <f t="shared" si="99"/>
        <v>-3.3051643192488225E-2</v>
      </c>
    </row>
    <row r="1244" spans="1:7" x14ac:dyDescent="0.3">
      <c r="A1244" s="3">
        <v>43441</v>
      </c>
      <c r="B1244" s="4">
        <v>52.61</v>
      </c>
      <c r="C1244">
        <f t="shared" si="95"/>
        <v>1.1199999999999974</v>
      </c>
      <c r="D1244" s="13">
        <f t="shared" si="96"/>
        <v>2.1751796465333022E-2</v>
      </c>
      <c r="E1244" t="str">
        <f t="shared" si="97"/>
        <v/>
      </c>
      <c r="F1244" t="str">
        <f t="shared" si="98"/>
        <v/>
      </c>
      <c r="G1244" s="4">
        <f t="shared" si="99"/>
        <v>2.1751796465333022E-2</v>
      </c>
    </row>
    <row r="1245" spans="1:7" x14ac:dyDescent="0.3">
      <c r="A1245" s="3">
        <v>43444</v>
      </c>
      <c r="B1245" s="4">
        <v>51</v>
      </c>
      <c r="C1245">
        <f t="shared" si="95"/>
        <v>-1.6099999999999994</v>
      </c>
      <c r="D1245" s="13">
        <f t="shared" si="96"/>
        <v>-3.0602547044288147E-2</v>
      </c>
      <c r="E1245" t="str">
        <f t="shared" si="97"/>
        <v/>
      </c>
      <c r="F1245" t="str">
        <f t="shared" si="98"/>
        <v/>
      </c>
      <c r="G1245" s="4">
        <f t="shared" si="99"/>
        <v>-3.0602547044288147E-2</v>
      </c>
    </row>
    <row r="1246" spans="1:7" x14ac:dyDescent="0.3">
      <c r="A1246" s="3">
        <v>43445</v>
      </c>
      <c r="B1246" s="4">
        <v>51.65</v>
      </c>
      <c r="C1246">
        <f t="shared" si="95"/>
        <v>0.64999999999999858</v>
      </c>
      <c r="D1246" s="13">
        <f t="shared" si="96"/>
        <v>1.2745098039215658E-2</v>
      </c>
      <c r="E1246" t="str">
        <f t="shared" si="97"/>
        <v/>
      </c>
      <c r="F1246" t="str">
        <f t="shared" si="98"/>
        <v/>
      </c>
      <c r="G1246" s="4">
        <f t="shared" si="99"/>
        <v>1.2745098039215658E-2</v>
      </c>
    </row>
    <row r="1247" spans="1:7" x14ac:dyDescent="0.3">
      <c r="A1247" s="3">
        <v>43446</v>
      </c>
      <c r="B1247" s="4">
        <v>51.15</v>
      </c>
      <c r="C1247">
        <f t="shared" si="95"/>
        <v>-0.5</v>
      </c>
      <c r="D1247" s="13">
        <f t="shared" si="96"/>
        <v>-9.6805421103581795E-3</v>
      </c>
      <c r="E1247" t="str">
        <f t="shared" si="97"/>
        <v/>
      </c>
      <c r="F1247" t="str">
        <f t="shared" si="98"/>
        <v/>
      </c>
      <c r="G1247" s="4">
        <f t="shared" si="99"/>
        <v>-9.6805421103581795E-3</v>
      </c>
    </row>
    <row r="1248" spans="1:7" x14ac:dyDescent="0.3">
      <c r="A1248" s="3">
        <v>43447</v>
      </c>
      <c r="B1248" s="4">
        <v>52.58</v>
      </c>
      <c r="C1248">
        <f t="shared" si="95"/>
        <v>1.4299999999999997</v>
      </c>
      <c r="D1248" s="13">
        <f t="shared" si="96"/>
        <v>2.7956989247311822E-2</v>
      </c>
      <c r="E1248" t="str">
        <f t="shared" si="97"/>
        <v/>
      </c>
      <c r="F1248" t="str">
        <f t="shared" si="98"/>
        <v/>
      </c>
      <c r="G1248" s="4">
        <f t="shared" si="99"/>
        <v>2.7956989247311822E-2</v>
      </c>
    </row>
    <row r="1249" spans="1:7" x14ac:dyDescent="0.3">
      <c r="A1249" s="3">
        <v>43448</v>
      </c>
      <c r="B1249" s="4">
        <v>51.2</v>
      </c>
      <c r="C1249">
        <f t="shared" si="95"/>
        <v>-1.3799999999999955</v>
      </c>
      <c r="D1249" s="13">
        <f t="shared" si="96"/>
        <v>-2.6245720806390177E-2</v>
      </c>
      <c r="E1249" t="str">
        <f t="shared" si="97"/>
        <v/>
      </c>
      <c r="F1249" t="str">
        <f t="shared" si="98"/>
        <v/>
      </c>
      <c r="G1249" s="4">
        <f t="shared" si="99"/>
        <v>-2.6245720806390177E-2</v>
      </c>
    </row>
    <row r="1250" spans="1:7" x14ac:dyDescent="0.3">
      <c r="A1250" s="3">
        <v>43451</v>
      </c>
      <c r="B1250" s="4">
        <v>49.88</v>
      </c>
      <c r="C1250">
        <f t="shared" si="95"/>
        <v>-1.3200000000000003</v>
      </c>
      <c r="D1250" s="13">
        <f t="shared" si="96"/>
        <v>-2.5781250000000006E-2</v>
      </c>
      <c r="E1250" t="str">
        <f t="shared" si="97"/>
        <v/>
      </c>
      <c r="F1250" t="str">
        <f t="shared" si="98"/>
        <v/>
      </c>
      <c r="G1250" s="4">
        <f t="shared" si="99"/>
        <v>-2.5781250000000006E-2</v>
      </c>
    </row>
    <row r="1251" spans="1:7" x14ac:dyDescent="0.3">
      <c r="A1251" s="3">
        <v>43452</v>
      </c>
      <c r="B1251" s="4">
        <v>46.24</v>
      </c>
      <c r="C1251">
        <f t="shared" si="95"/>
        <v>-3.6400000000000006</v>
      </c>
      <c r="D1251" s="13">
        <f t="shared" si="96"/>
        <v>-7.2975140336808353E-2</v>
      </c>
      <c r="E1251" t="str">
        <f t="shared" si="97"/>
        <v/>
      </c>
      <c r="F1251">
        <f t="shared" si="98"/>
        <v>-7.2975140336808353E-2</v>
      </c>
      <c r="G1251" s="4" t="str">
        <f t="shared" si="99"/>
        <v/>
      </c>
    </row>
    <row r="1252" spans="1:7" x14ac:dyDescent="0.3">
      <c r="A1252" s="3">
        <v>43453</v>
      </c>
      <c r="B1252" s="4">
        <v>47.2</v>
      </c>
      <c r="C1252">
        <f t="shared" si="95"/>
        <v>0.96000000000000085</v>
      </c>
      <c r="D1252" s="13">
        <f t="shared" si="96"/>
        <v>2.0761245674740501E-2</v>
      </c>
      <c r="E1252" t="str">
        <f t="shared" si="97"/>
        <v/>
      </c>
      <c r="F1252">
        <f t="shared" si="98"/>
        <v>2.0761245674740501E-2</v>
      </c>
      <c r="G1252" s="4" t="str">
        <f t="shared" si="99"/>
        <v/>
      </c>
    </row>
    <row r="1253" spans="1:7" x14ac:dyDescent="0.3">
      <c r="A1253" s="3">
        <v>43454</v>
      </c>
      <c r="B1253" s="4">
        <v>45.88</v>
      </c>
      <c r="C1253">
        <f t="shared" si="95"/>
        <v>-1.3200000000000003</v>
      </c>
      <c r="D1253" s="13">
        <f t="shared" si="96"/>
        <v>-2.7966101694915257E-2</v>
      </c>
      <c r="E1253" t="str">
        <f t="shared" si="97"/>
        <v/>
      </c>
      <c r="F1253">
        <f t="shared" si="98"/>
        <v>-2.7966101694915257E-2</v>
      </c>
      <c r="G1253" s="4" t="str">
        <f t="shared" si="99"/>
        <v/>
      </c>
    </row>
    <row r="1254" spans="1:7" x14ac:dyDescent="0.3">
      <c r="A1254" s="3">
        <v>43455</v>
      </c>
      <c r="B1254" s="4">
        <v>45.59</v>
      </c>
      <c r="C1254">
        <f t="shared" si="95"/>
        <v>-0.28999999999999915</v>
      </c>
      <c r="D1254" s="13">
        <f t="shared" si="96"/>
        <v>-6.3208369659982378E-3</v>
      </c>
      <c r="E1254" t="str">
        <f t="shared" si="97"/>
        <v/>
      </c>
      <c r="F1254">
        <f t="shared" si="98"/>
        <v>-6.3208369659982378E-3</v>
      </c>
      <c r="G1254" s="4" t="str">
        <f t="shared" si="99"/>
        <v/>
      </c>
    </row>
    <row r="1255" spans="1:7" x14ac:dyDescent="0.3">
      <c r="A1255" s="3">
        <v>43458</v>
      </c>
      <c r="B1255" s="4">
        <v>42.53</v>
      </c>
      <c r="C1255">
        <f t="shared" si="95"/>
        <v>-3.0600000000000023</v>
      </c>
      <c r="D1255" s="13">
        <f t="shared" si="96"/>
        <v>-6.7119982452292212E-2</v>
      </c>
      <c r="E1255" t="str">
        <f t="shared" si="97"/>
        <v/>
      </c>
      <c r="F1255">
        <f t="shared" si="98"/>
        <v>-6.7119982452292212E-2</v>
      </c>
      <c r="G1255" s="4" t="str">
        <f t="shared" si="99"/>
        <v/>
      </c>
    </row>
    <row r="1256" spans="1:7" x14ac:dyDescent="0.3">
      <c r="A1256" s="3">
        <v>43460</v>
      </c>
      <c r="B1256" s="4">
        <v>46.22</v>
      </c>
      <c r="C1256">
        <f t="shared" si="95"/>
        <v>3.6899999999999977</v>
      </c>
      <c r="D1256" s="13">
        <f t="shared" si="96"/>
        <v>8.6762285445567786E-2</v>
      </c>
      <c r="E1256" t="str">
        <f t="shared" si="97"/>
        <v/>
      </c>
      <c r="F1256">
        <f t="shared" si="98"/>
        <v>8.6762285445567786E-2</v>
      </c>
      <c r="G1256" s="4" t="str">
        <f t="shared" si="99"/>
        <v/>
      </c>
    </row>
    <row r="1257" spans="1:7" x14ac:dyDescent="0.3">
      <c r="A1257" s="3">
        <v>43461</v>
      </c>
      <c r="B1257" s="4">
        <v>44.61</v>
      </c>
      <c r="C1257">
        <f t="shared" si="95"/>
        <v>-1.6099999999999994</v>
      </c>
      <c r="D1257" s="13">
        <f t="shared" si="96"/>
        <v>-3.483340545218519E-2</v>
      </c>
      <c r="E1257" t="str">
        <f t="shared" si="97"/>
        <v/>
      </c>
      <c r="F1257">
        <f t="shared" si="98"/>
        <v>-3.483340545218519E-2</v>
      </c>
      <c r="G1257" s="4" t="str">
        <f t="shared" si="99"/>
        <v/>
      </c>
    </row>
    <row r="1258" spans="1:7" x14ac:dyDescent="0.3">
      <c r="A1258" s="3">
        <v>43462</v>
      </c>
      <c r="B1258" s="4">
        <v>45.33</v>
      </c>
      <c r="C1258">
        <f t="shared" si="95"/>
        <v>0.71999999999999886</v>
      </c>
      <c r="D1258" s="13">
        <f t="shared" si="96"/>
        <v>1.6139878950907842E-2</v>
      </c>
      <c r="E1258" t="str">
        <f t="shared" si="97"/>
        <v/>
      </c>
      <c r="F1258">
        <f t="shared" si="98"/>
        <v>1.6139878950907842E-2</v>
      </c>
      <c r="G1258" s="4" t="str">
        <f t="shared" si="99"/>
        <v/>
      </c>
    </row>
    <row r="1259" spans="1:7" x14ac:dyDescent="0.3">
      <c r="A1259" s="3">
        <v>43465</v>
      </c>
      <c r="B1259" s="4">
        <v>45.41</v>
      </c>
      <c r="C1259">
        <f t="shared" si="95"/>
        <v>7.9999999999998295E-2</v>
      </c>
      <c r="D1259" s="13">
        <f t="shared" si="96"/>
        <v>1.764835649680086E-3</v>
      </c>
      <c r="E1259" t="str">
        <f t="shared" si="97"/>
        <v/>
      </c>
      <c r="F1259">
        <f t="shared" si="98"/>
        <v>1.764835649680086E-3</v>
      </c>
      <c r="G1259" s="4" t="str">
        <f t="shared" si="99"/>
        <v/>
      </c>
    </row>
    <row r="1260" spans="1:7" x14ac:dyDescent="0.3">
      <c r="A1260" s="3">
        <v>43467</v>
      </c>
      <c r="B1260" s="4">
        <v>46.54</v>
      </c>
      <c r="C1260">
        <f t="shared" si="95"/>
        <v>1.1300000000000026</v>
      </c>
      <c r="D1260" s="13">
        <f t="shared" si="96"/>
        <v>2.4884386698965043E-2</v>
      </c>
      <c r="E1260" t="str">
        <f t="shared" si="97"/>
        <v/>
      </c>
      <c r="F1260">
        <f t="shared" si="98"/>
        <v>2.4884386698965043E-2</v>
      </c>
      <c r="G1260" s="4" t="str">
        <f t="shared" si="99"/>
        <v/>
      </c>
    </row>
    <row r="1261" spans="1:7" x14ac:dyDescent="0.3">
      <c r="A1261" s="3">
        <v>43468</v>
      </c>
      <c r="B1261" s="4">
        <v>47.09</v>
      </c>
      <c r="C1261">
        <f t="shared" si="95"/>
        <v>0.55000000000000426</v>
      </c>
      <c r="D1261" s="13">
        <f t="shared" si="96"/>
        <v>1.1817791147400178E-2</v>
      </c>
      <c r="E1261" t="str">
        <f t="shared" si="97"/>
        <v/>
      </c>
      <c r="F1261">
        <f t="shared" si="98"/>
        <v>1.1817791147400178E-2</v>
      </c>
      <c r="G1261" s="4" t="str">
        <f t="shared" si="99"/>
        <v/>
      </c>
    </row>
    <row r="1262" spans="1:7" x14ac:dyDescent="0.3">
      <c r="A1262" s="3">
        <v>43469</v>
      </c>
      <c r="B1262" s="4">
        <v>47.96</v>
      </c>
      <c r="C1262">
        <f t="shared" si="95"/>
        <v>0.86999999999999744</v>
      </c>
      <c r="D1262" s="13">
        <f t="shared" si="96"/>
        <v>1.8475260140157091E-2</v>
      </c>
      <c r="E1262" t="str">
        <f t="shared" si="97"/>
        <v/>
      </c>
      <c r="F1262">
        <f t="shared" si="98"/>
        <v>1.8475260140157091E-2</v>
      </c>
      <c r="G1262" s="4" t="str">
        <f t="shared" si="99"/>
        <v/>
      </c>
    </row>
    <row r="1263" spans="1:7" x14ac:dyDescent="0.3">
      <c r="A1263" s="3">
        <v>43472</v>
      </c>
      <c r="B1263" s="4">
        <v>48.52</v>
      </c>
      <c r="C1263">
        <f t="shared" si="95"/>
        <v>0.56000000000000227</v>
      </c>
      <c r="D1263" s="13">
        <f t="shared" si="96"/>
        <v>1.1676396997497961E-2</v>
      </c>
      <c r="E1263" t="str">
        <f t="shared" si="97"/>
        <v/>
      </c>
      <c r="F1263">
        <f t="shared" si="98"/>
        <v>1.1676396997497961E-2</v>
      </c>
      <c r="G1263" s="4" t="str">
        <f t="shared" si="99"/>
        <v/>
      </c>
    </row>
    <row r="1264" spans="1:7" x14ac:dyDescent="0.3">
      <c r="A1264" s="3">
        <v>43473</v>
      </c>
      <c r="B1264" s="4">
        <v>49.78</v>
      </c>
      <c r="C1264">
        <f t="shared" si="95"/>
        <v>1.259999999999998</v>
      </c>
      <c r="D1264" s="13">
        <f t="shared" si="96"/>
        <v>2.5968672712283553E-2</v>
      </c>
      <c r="E1264" t="str">
        <f t="shared" si="97"/>
        <v/>
      </c>
      <c r="F1264">
        <f t="shared" si="98"/>
        <v>2.5968672712283553E-2</v>
      </c>
      <c r="G1264" s="4" t="str">
        <f t="shared" si="99"/>
        <v/>
      </c>
    </row>
    <row r="1265" spans="1:7" x14ac:dyDescent="0.3">
      <c r="A1265" s="3">
        <v>43474</v>
      </c>
      <c r="B1265" s="4">
        <v>52.36</v>
      </c>
      <c r="C1265">
        <f t="shared" si="95"/>
        <v>2.5799999999999983</v>
      </c>
      <c r="D1265" s="13">
        <f t="shared" si="96"/>
        <v>5.1828043390920016E-2</v>
      </c>
      <c r="E1265" t="str">
        <f t="shared" si="97"/>
        <v/>
      </c>
      <c r="F1265">
        <f t="shared" si="98"/>
        <v>5.1828043390920016E-2</v>
      </c>
      <c r="G1265" s="4" t="str">
        <f t="shared" si="99"/>
        <v/>
      </c>
    </row>
    <row r="1266" spans="1:7" x14ac:dyDescent="0.3">
      <c r="A1266" s="3">
        <v>43475</v>
      </c>
      <c r="B1266" s="4">
        <v>52.59</v>
      </c>
      <c r="C1266">
        <f t="shared" si="95"/>
        <v>0.23000000000000398</v>
      </c>
      <c r="D1266" s="13">
        <f t="shared" si="96"/>
        <v>4.3926661573721161E-3</v>
      </c>
      <c r="E1266" t="str">
        <f t="shared" si="97"/>
        <v/>
      </c>
      <c r="F1266" t="str">
        <f t="shared" si="98"/>
        <v/>
      </c>
      <c r="G1266" s="4">
        <f t="shared" si="99"/>
        <v>4.3926661573721161E-3</v>
      </c>
    </row>
    <row r="1267" spans="1:7" x14ac:dyDescent="0.3">
      <c r="A1267" s="3">
        <v>43476</v>
      </c>
      <c r="B1267" s="4">
        <v>51.59</v>
      </c>
      <c r="C1267">
        <f t="shared" si="95"/>
        <v>-1</v>
      </c>
      <c r="D1267" s="13">
        <f t="shared" si="96"/>
        <v>-1.9015021867275148E-2</v>
      </c>
      <c r="E1267" t="str">
        <f t="shared" si="97"/>
        <v/>
      </c>
      <c r="F1267" t="str">
        <f t="shared" si="98"/>
        <v/>
      </c>
      <c r="G1267" s="4">
        <f t="shared" si="99"/>
        <v>-1.9015021867275148E-2</v>
      </c>
    </row>
    <row r="1268" spans="1:7" x14ac:dyDescent="0.3">
      <c r="A1268" s="3">
        <v>43479</v>
      </c>
      <c r="B1268" s="4">
        <v>50.51</v>
      </c>
      <c r="C1268">
        <f t="shared" si="95"/>
        <v>-1.0800000000000054</v>
      </c>
      <c r="D1268" s="13">
        <f t="shared" si="96"/>
        <v>-2.0934289591006114E-2</v>
      </c>
      <c r="E1268" t="str">
        <f t="shared" si="97"/>
        <v/>
      </c>
      <c r="F1268" t="str">
        <f t="shared" si="98"/>
        <v/>
      </c>
      <c r="G1268" s="4">
        <f t="shared" si="99"/>
        <v>-2.0934289591006114E-2</v>
      </c>
    </row>
    <row r="1269" spans="1:7" x14ac:dyDescent="0.3">
      <c r="A1269" s="3">
        <v>43480</v>
      </c>
      <c r="B1269" s="4">
        <v>52.11</v>
      </c>
      <c r="C1269">
        <f t="shared" si="95"/>
        <v>1.6000000000000014</v>
      </c>
      <c r="D1269" s="13">
        <f t="shared" si="96"/>
        <v>3.1676895664224936E-2</v>
      </c>
      <c r="E1269" t="str">
        <f t="shared" si="97"/>
        <v/>
      </c>
      <c r="F1269" t="str">
        <f t="shared" si="98"/>
        <v/>
      </c>
      <c r="G1269" s="4">
        <f t="shared" si="99"/>
        <v>3.1676895664224936E-2</v>
      </c>
    </row>
    <row r="1270" spans="1:7" x14ac:dyDescent="0.3">
      <c r="A1270" s="3">
        <v>43481</v>
      </c>
      <c r="B1270" s="4">
        <v>52.31</v>
      </c>
      <c r="C1270">
        <f t="shared" si="95"/>
        <v>0.20000000000000284</v>
      </c>
      <c r="D1270" s="13">
        <f t="shared" si="96"/>
        <v>3.8380349261178822E-3</v>
      </c>
      <c r="E1270" t="str">
        <f t="shared" si="97"/>
        <v/>
      </c>
      <c r="F1270" t="str">
        <f t="shared" si="98"/>
        <v/>
      </c>
      <c r="G1270" s="4">
        <f t="shared" si="99"/>
        <v>3.8380349261178822E-3</v>
      </c>
    </row>
    <row r="1271" spans="1:7" x14ac:dyDescent="0.3">
      <c r="A1271" s="3">
        <v>43482</v>
      </c>
      <c r="B1271" s="4">
        <v>52.07</v>
      </c>
      <c r="C1271">
        <f t="shared" si="95"/>
        <v>-0.24000000000000199</v>
      </c>
      <c r="D1271" s="13">
        <f t="shared" si="96"/>
        <v>-4.5880328809023508E-3</v>
      </c>
      <c r="E1271" t="str">
        <f t="shared" si="97"/>
        <v/>
      </c>
      <c r="F1271" t="str">
        <f t="shared" si="98"/>
        <v/>
      </c>
      <c r="G1271" s="4">
        <f t="shared" si="99"/>
        <v>-4.5880328809023508E-3</v>
      </c>
    </row>
    <row r="1272" spans="1:7" x14ac:dyDescent="0.3">
      <c r="A1272" s="3">
        <v>43483</v>
      </c>
      <c r="B1272" s="4">
        <v>53.8</v>
      </c>
      <c r="C1272">
        <f t="shared" si="95"/>
        <v>1.7299999999999969</v>
      </c>
      <c r="D1272" s="13">
        <f t="shared" si="96"/>
        <v>3.3224505473401132E-2</v>
      </c>
      <c r="E1272" t="str">
        <f t="shared" si="97"/>
        <v/>
      </c>
      <c r="F1272" t="str">
        <f t="shared" si="98"/>
        <v/>
      </c>
      <c r="G1272" s="4">
        <f t="shared" si="99"/>
        <v>3.3224505473401132E-2</v>
      </c>
    </row>
    <row r="1273" spans="1:7" x14ac:dyDescent="0.3">
      <c r="A1273" s="3">
        <v>43487</v>
      </c>
      <c r="B1273" s="4">
        <v>52.57</v>
      </c>
      <c r="C1273">
        <f t="shared" si="95"/>
        <v>-1.2299999999999969</v>
      </c>
      <c r="D1273" s="13">
        <f t="shared" si="96"/>
        <v>-2.2862453531598458E-2</v>
      </c>
      <c r="E1273" t="str">
        <f t="shared" si="97"/>
        <v/>
      </c>
      <c r="F1273" t="str">
        <f t="shared" si="98"/>
        <v/>
      </c>
      <c r="G1273" s="4">
        <f t="shared" si="99"/>
        <v>-2.2862453531598458E-2</v>
      </c>
    </row>
    <row r="1274" spans="1:7" x14ac:dyDescent="0.3">
      <c r="A1274" s="3">
        <v>43488</v>
      </c>
      <c r="B1274" s="4">
        <v>52.62</v>
      </c>
      <c r="C1274">
        <f t="shared" si="95"/>
        <v>4.9999999999997158E-2</v>
      </c>
      <c r="D1274" s="13">
        <f t="shared" si="96"/>
        <v>9.5111280197826054E-4</v>
      </c>
      <c r="E1274" t="str">
        <f t="shared" si="97"/>
        <v/>
      </c>
      <c r="F1274" t="str">
        <f t="shared" si="98"/>
        <v/>
      </c>
      <c r="G1274" s="4">
        <f t="shared" si="99"/>
        <v>9.5111280197826054E-4</v>
      </c>
    </row>
    <row r="1275" spans="1:7" x14ac:dyDescent="0.3">
      <c r="A1275" s="3">
        <v>43489</v>
      </c>
      <c r="B1275" s="4">
        <v>53.13</v>
      </c>
      <c r="C1275">
        <f t="shared" si="95"/>
        <v>0.51000000000000512</v>
      </c>
      <c r="D1275" s="13">
        <f t="shared" si="96"/>
        <v>9.6921322690992993E-3</v>
      </c>
      <c r="E1275" t="str">
        <f t="shared" si="97"/>
        <v/>
      </c>
      <c r="F1275" t="str">
        <f t="shared" si="98"/>
        <v/>
      </c>
      <c r="G1275" s="4">
        <f t="shared" si="99"/>
        <v>9.6921322690992993E-3</v>
      </c>
    </row>
    <row r="1276" spans="1:7" x14ac:dyDescent="0.3">
      <c r="A1276" s="3">
        <v>43490</v>
      </c>
      <c r="B1276" s="4">
        <v>53.69</v>
      </c>
      <c r="C1276">
        <f t="shared" si="95"/>
        <v>0.55999999999999517</v>
      </c>
      <c r="D1276" s="13">
        <f t="shared" si="96"/>
        <v>1.054018445322784E-2</v>
      </c>
      <c r="E1276" t="str">
        <f t="shared" si="97"/>
        <v/>
      </c>
      <c r="F1276" t="str">
        <f t="shared" si="98"/>
        <v/>
      </c>
      <c r="G1276" s="4">
        <f t="shared" si="99"/>
        <v>1.054018445322784E-2</v>
      </c>
    </row>
    <row r="1277" spans="1:7" x14ac:dyDescent="0.3">
      <c r="A1277" s="3">
        <v>43493</v>
      </c>
      <c r="B1277" s="4">
        <v>51.99</v>
      </c>
      <c r="C1277">
        <f t="shared" si="95"/>
        <v>-1.6999999999999957</v>
      </c>
      <c r="D1277" s="13">
        <f t="shared" si="96"/>
        <v>-3.1663252002234972E-2</v>
      </c>
      <c r="E1277" t="str">
        <f t="shared" si="97"/>
        <v/>
      </c>
      <c r="F1277" t="str">
        <f t="shared" si="98"/>
        <v/>
      </c>
      <c r="G1277" s="4">
        <f t="shared" si="99"/>
        <v>-3.1663252002234972E-2</v>
      </c>
    </row>
    <row r="1278" spans="1:7" x14ac:dyDescent="0.3">
      <c r="A1278" s="3">
        <v>43494</v>
      </c>
      <c r="B1278" s="4">
        <v>53.31</v>
      </c>
      <c r="C1278">
        <f t="shared" si="95"/>
        <v>1.3200000000000003</v>
      </c>
      <c r="D1278" s="13">
        <f t="shared" si="96"/>
        <v>2.5389497980380846E-2</v>
      </c>
      <c r="E1278" t="str">
        <f t="shared" si="97"/>
        <v/>
      </c>
      <c r="F1278" t="str">
        <f t="shared" si="98"/>
        <v/>
      </c>
      <c r="G1278" s="4">
        <f t="shared" si="99"/>
        <v>2.5389497980380846E-2</v>
      </c>
    </row>
    <row r="1279" spans="1:7" x14ac:dyDescent="0.3">
      <c r="A1279" s="3">
        <v>43495</v>
      </c>
      <c r="B1279" s="4">
        <v>54.23</v>
      </c>
      <c r="C1279">
        <f t="shared" si="95"/>
        <v>0.9199999999999946</v>
      </c>
      <c r="D1279" s="13">
        <f t="shared" si="96"/>
        <v>1.7257550178202862E-2</v>
      </c>
      <c r="E1279" t="str">
        <f t="shared" si="97"/>
        <v/>
      </c>
      <c r="F1279" t="str">
        <f t="shared" si="98"/>
        <v/>
      </c>
      <c r="G1279" s="4">
        <f t="shared" si="99"/>
        <v>1.7257550178202862E-2</v>
      </c>
    </row>
    <row r="1280" spans="1:7" x14ac:dyDescent="0.3">
      <c r="A1280" s="3">
        <v>43496</v>
      </c>
      <c r="B1280" s="4">
        <v>53.79</v>
      </c>
      <c r="C1280">
        <f t="shared" si="95"/>
        <v>-0.43999999999999773</v>
      </c>
      <c r="D1280" s="13">
        <f t="shared" si="96"/>
        <v>-8.1135902636916418E-3</v>
      </c>
      <c r="E1280" t="str">
        <f t="shared" si="97"/>
        <v/>
      </c>
      <c r="F1280" t="str">
        <f t="shared" si="98"/>
        <v/>
      </c>
      <c r="G1280" s="4">
        <f t="shared" si="99"/>
        <v>-8.1135902636916418E-3</v>
      </c>
    </row>
    <row r="1281" spans="1:7" x14ac:dyDescent="0.3">
      <c r="A1281" s="3">
        <v>43497</v>
      </c>
      <c r="B1281" s="4">
        <v>55.26</v>
      </c>
      <c r="C1281">
        <f t="shared" si="95"/>
        <v>1.4699999999999989</v>
      </c>
      <c r="D1281" s="13">
        <f t="shared" si="96"/>
        <v>2.7328499721137739E-2</v>
      </c>
      <c r="E1281" t="str">
        <f t="shared" si="97"/>
        <v/>
      </c>
      <c r="F1281" t="str">
        <f t="shared" si="98"/>
        <v/>
      </c>
      <c r="G1281" s="4">
        <f t="shared" si="99"/>
        <v>2.7328499721137739E-2</v>
      </c>
    </row>
    <row r="1282" spans="1:7" x14ac:dyDescent="0.3">
      <c r="A1282" s="3">
        <v>43500</v>
      </c>
      <c r="B1282" s="4">
        <v>54.56</v>
      </c>
      <c r="C1282">
        <f t="shared" si="95"/>
        <v>-0.69999999999999574</v>
      </c>
      <c r="D1282" s="13">
        <f t="shared" si="96"/>
        <v>-1.2667390517553308E-2</v>
      </c>
      <c r="E1282" t="str">
        <f t="shared" si="97"/>
        <v/>
      </c>
      <c r="F1282" t="str">
        <f t="shared" si="98"/>
        <v/>
      </c>
      <c r="G1282" s="4">
        <f t="shared" si="99"/>
        <v>-1.2667390517553308E-2</v>
      </c>
    </row>
    <row r="1283" spans="1:7" x14ac:dyDescent="0.3">
      <c r="A1283" s="3">
        <v>43501</v>
      </c>
      <c r="B1283" s="4">
        <v>53.66</v>
      </c>
      <c r="C1283">
        <f t="shared" si="95"/>
        <v>-0.90000000000000568</v>
      </c>
      <c r="D1283" s="13">
        <f t="shared" si="96"/>
        <v>-1.6495601173020631E-2</v>
      </c>
      <c r="E1283" t="str">
        <f t="shared" si="97"/>
        <v/>
      </c>
      <c r="F1283" t="str">
        <f t="shared" si="98"/>
        <v/>
      </c>
      <c r="G1283" s="4">
        <f t="shared" si="99"/>
        <v>-1.6495601173020631E-2</v>
      </c>
    </row>
    <row r="1284" spans="1:7" x14ac:dyDescent="0.3">
      <c r="A1284" s="3">
        <v>43502</v>
      </c>
      <c r="B1284" s="4">
        <v>54.01</v>
      </c>
      <c r="C1284">
        <f t="shared" si="95"/>
        <v>0.35000000000000142</v>
      </c>
      <c r="D1284" s="13">
        <f t="shared" si="96"/>
        <v>6.5225493850167996E-3</v>
      </c>
      <c r="E1284" t="str">
        <f t="shared" si="97"/>
        <v/>
      </c>
      <c r="F1284" t="str">
        <f t="shared" si="98"/>
        <v/>
      </c>
      <c r="G1284" s="4">
        <f t="shared" si="99"/>
        <v>6.5225493850167996E-3</v>
      </c>
    </row>
    <row r="1285" spans="1:7" x14ac:dyDescent="0.3">
      <c r="A1285" s="3">
        <v>43503</v>
      </c>
      <c r="B1285" s="4">
        <v>52.64</v>
      </c>
      <c r="C1285">
        <f t="shared" ref="C1285:C1348" si="100">B1285-B1284</f>
        <v>-1.3699999999999974</v>
      </c>
      <c r="D1285" s="13">
        <f t="shared" ref="D1285:D1348" si="101">C1285/B1284</f>
        <v>-2.5365673023514116E-2</v>
      </c>
      <c r="E1285" t="str">
        <f t="shared" ref="E1285:E1348" si="102">IF(B1284&gt;$H$1,D1285,"")</f>
        <v/>
      </c>
      <c r="F1285" t="str">
        <f t="shared" ref="F1285:F1348" si="103">IF(B1284&lt;$F$1,D1285,"")</f>
        <v/>
      </c>
      <c r="G1285" s="4">
        <f t="shared" ref="G1285:G1348" si="104">IF(AND(B1284&gt;=$F$1,B1284&lt;=$H$1),D1285,"")</f>
        <v>-2.5365673023514116E-2</v>
      </c>
    </row>
    <row r="1286" spans="1:7" x14ac:dyDescent="0.3">
      <c r="A1286" s="3">
        <v>43504</v>
      </c>
      <c r="B1286" s="4">
        <v>52.72</v>
      </c>
      <c r="C1286">
        <f t="shared" si="100"/>
        <v>7.9999999999998295E-2</v>
      </c>
      <c r="D1286" s="13">
        <f t="shared" si="101"/>
        <v>1.5197568389057428E-3</v>
      </c>
      <c r="E1286" t="str">
        <f t="shared" si="102"/>
        <v/>
      </c>
      <c r="F1286" t="str">
        <f t="shared" si="103"/>
        <v/>
      </c>
      <c r="G1286" s="4">
        <f t="shared" si="104"/>
        <v>1.5197568389057428E-3</v>
      </c>
    </row>
    <row r="1287" spans="1:7" x14ac:dyDescent="0.3">
      <c r="A1287" s="3">
        <v>43507</v>
      </c>
      <c r="B1287" s="4">
        <v>52.41</v>
      </c>
      <c r="C1287">
        <f t="shared" si="100"/>
        <v>-0.31000000000000227</v>
      </c>
      <c r="D1287" s="13">
        <f t="shared" si="101"/>
        <v>-5.8801213960546711E-3</v>
      </c>
      <c r="E1287" t="str">
        <f t="shared" si="102"/>
        <v/>
      </c>
      <c r="F1287" t="str">
        <f t="shared" si="103"/>
        <v/>
      </c>
      <c r="G1287" s="4">
        <f t="shared" si="104"/>
        <v>-5.8801213960546711E-3</v>
      </c>
    </row>
    <row r="1288" spans="1:7" x14ac:dyDescent="0.3">
      <c r="A1288" s="3">
        <v>43508</v>
      </c>
      <c r="B1288" s="4">
        <v>53.1</v>
      </c>
      <c r="C1288">
        <f t="shared" si="100"/>
        <v>0.69000000000000483</v>
      </c>
      <c r="D1288" s="13">
        <f t="shared" si="101"/>
        <v>1.3165426445334952E-2</v>
      </c>
      <c r="E1288" t="str">
        <f t="shared" si="102"/>
        <v/>
      </c>
      <c r="F1288" t="str">
        <f t="shared" si="103"/>
        <v/>
      </c>
      <c r="G1288" s="4">
        <f t="shared" si="104"/>
        <v>1.3165426445334952E-2</v>
      </c>
    </row>
    <row r="1289" spans="1:7" x14ac:dyDescent="0.3">
      <c r="A1289" s="3">
        <v>43509</v>
      </c>
      <c r="B1289" s="4">
        <v>53.9</v>
      </c>
      <c r="C1289">
        <f t="shared" si="100"/>
        <v>0.79999999999999716</v>
      </c>
      <c r="D1289" s="13">
        <f t="shared" si="101"/>
        <v>1.5065913370998062E-2</v>
      </c>
      <c r="E1289" t="str">
        <f t="shared" si="102"/>
        <v/>
      </c>
      <c r="F1289" t="str">
        <f t="shared" si="103"/>
        <v/>
      </c>
      <c r="G1289" s="4">
        <f t="shared" si="104"/>
        <v>1.5065913370998062E-2</v>
      </c>
    </row>
    <row r="1290" spans="1:7" x14ac:dyDescent="0.3">
      <c r="A1290" s="3">
        <v>43510</v>
      </c>
      <c r="B1290" s="4">
        <v>54.41</v>
      </c>
      <c r="C1290">
        <f t="shared" si="100"/>
        <v>0.50999999999999801</v>
      </c>
      <c r="D1290" s="13">
        <f t="shared" si="101"/>
        <v>9.4619666048237107E-3</v>
      </c>
      <c r="E1290" t="str">
        <f t="shared" si="102"/>
        <v/>
      </c>
      <c r="F1290" t="str">
        <f t="shared" si="103"/>
        <v/>
      </c>
      <c r="G1290" s="4">
        <f t="shared" si="104"/>
        <v>9.4619666048237107E-3</v>
      </c>
    </row>
    <row r="1291" spans="1:7" x14ac:dyDescent="0.3">
      <c r="A1291" s="3">
        <v>43511</v>
      </c>
      <c r="B1291" s="4">
        <v>55.59</v>
      </c>
      <c r="C1291">
        <f t="shared" si="100"/>
        <v>1.1800000000000068</v>
      </c>
      <c r="D1291" s="13">
        <f t="shared" si="101"/>
        <v>2.1687189854806228E-2</v>
      </c>
      <c r="E1291" t="str">
        <f t="shared" si="102"/>
        <v/>
      </c>
      <c r="F1291" t="str">
        <f t="shared" si="103"/>
        <v/>
      </c>
      <c r="G1291" s="4">
        <f t="shared" si="104"/>
        <v>2.1687189854806228E-2</v>
      </c>
    </row>
    <row r="1292" spans="1:7" x14ac:dyDescent="0.3">
      <c r="A1292" s="3">
        <v>43515</v>
      </c>
      <c r="B1292" s="4">
        <v>56.09</v>
      </c>
      <c r="C1292">
        <f t="shared" si="100"/>
        <v>0.5</v>
      </c>
      <c r="D1292" s="13">
        <f t="shared" si="101"/>
        <v>8.9944234574563763E-3</v>
      </c>
      <c r="E1292" t="str">
        <f t="shared" si="102"/>
        <v/>
      </c>
      <c r="F1292" t="str">
        <f t="shared" si="103"/>
        <v/>
      </c>
      <c r="G1292" s="4">
        <f t="shared" si="104"/>
        <v>8.9944234574563763E-3</v>
      </c>
    </row>
    <row r="1293" spans="1:7" x14ac:dyDescent="0.3">
      <c r="A1293" s="3">
        <v>43516</v>
      </c>
      <c r="B1293" s="4">
        <v>56.92</v>
      </c>
      <c r="C1293">
        <f t="shared" si="100"/>
        <v>0.82999999999999829</v>
      </c>
      <c r="D1293" s="13">
        <f t="shared" si="101"/>
        <v>1.4797646639329618E-2</v>
      </c>
      <c r="E1293" t="str">
        <f t="shared" si="102"/>
        <v/>
      </c>
      <c r="F1293" t="str">
        <f t="shared" si="103"/>
        <v/>
      </c>
      <c r="G1293" s="4">
        <f t="shared" si="104"/>
        <v>1.4797646639329618E-2</v>
      </c>
    </row>
    <row r="1294" spans="1:7" x14ac:dyDescent="0.3">
      <c r="A1294" s="3">
        <v>43517</v>
      </c>
      <c r="B1294" s="4">
        <v>56.96</v>
      </c>
      <c r="C1294">
        <f t="shared" si="100"/>
        <v>3.9999999999999147E-2</v>
      </c>
      <c r="D1294" s="13">
        <f t="shared" si="101"/>
        <v>7.0274068868585995E-4</v>
      </c>
      <c r="E1294" t="str">
        <f t="shared" si="102"/>
        <v/>
      </c>
      <c r="F1294" t="str">
        <f t="shared" si="103"/>
        <v/>
      </c>
      <c r="G1294" s="4">
        <f t="shared" si="104"/>
        <v>7.0274068868585995E-4</v>
      </c>
    </row>
    <row r="1295" spans="1:7" x14ac:dyDescent="0.3">
      <c r="A1295" s="3">
        <v>43518</v>
      </c>
      <c r="B1295" s="4">
        <v>57.26</v>
      </c>
      <c r="C1295">
        <f t="shared" si="100"/>
        <v>0.29999999999999716</v>
      </c>
      <c r="D1295" s="13">
        <f t="shared" si="101"/>
        <v>5.2668539325842201E-3</v>
      </c>
      <c r="E1295" t="str">
        <f t="shared" si="102"/>
        <v/>
      </c>
      <c r="F1295" t="str">
        <f t="shared" si="103"/>
        <v/>
      </c>
      <c r="G1295" s="4">
        <f t="shared" si="104"/>
        <v>5.2668539325842201E-3</v>
      </c>
    </row>
    <row r="1296" spans="1:7" x14ac:dyDescent="0.3">
      <c r="A1296" s="3">
        <v>43521</v>
      </c>
      <c r="B1296" s="4">
        <v>55.48</v>
      </c>
      <c r="C1296">
        <f t="shared" si="100"/>
        <v>-1.7800000000000011</v>
      </c>
      <c r="D1296" s="13">
        <f t="shared" si="101"/>
        <v>-3.1086273140062893E-2</v>
      </c>
      <c r="E1296" t="str">
        <f t="shared" si="102"/>
        <v/>
      </c>
      <c r="F1296" t="str">
        <f t="shared" si="103"/>
        <v/>
      </c>
      <c r="G1296" s="4">
        <f t="shared" si="104"/>
        <v>-3.1086273140062893E-2</v>
      </c>
    </row>
    <row r="1297" spans="1:7" x14ac:dyDescent="0.3">
      <c r="A1297" s="3">
        <v>43522</v>
      </c>
      <c r="B1297" s="4">
        <v>55.5</v>
      </c>
      <c r="C1297">
        <f t="shared" si="100"/>
        <v>2.0000000000003126E-2</v>
      </c>
      <c r="D1297" s="13">
        <f t="shared" si="101"/>
        <v>3.6049026676285376E-4</v>
      </c>
      <c r="E1297" t="str">
        <f t="shared" si="102"/>
        <v/>
      </c>
      <c r="F1297" t="str">
        <f t="shared" si="103"/>
        <v/>
      </c>
      <c r="G1297" s="4">
        <f t="shared" si="104"/>
        <v>3.6049026676285376E-4</v>
      </c>
    </row>
    <row r="1298" spans="1:7" x14ac:dyDescent="0.3">
      <c r="A1298" s="3">
        <v>43523</v>
      </c>
      <c r="B1298" s="4">
        <v>56.94</v>
      </c>
      <c r="C1298">
        <f t="shared" si="100"/>
        <v>1.4399999999999977</v>
      </c>
      <c r="D1298" s="13">
        <f t="shared" si="101"/>
        <v>2.5945945945945906E-2</v>
      </c>
      <c r="E1298" t="str">
        <f t="shared" si="102"/>
        <v/>
      </c>
      <c r="F1298" t="str">
        <f t="shared" si="103"/>
        <v/>
      </c>
      <c r="G1298" s="4">
        <f t="shared" si="104"/>
        <v>2.5945945945945906E-2</v>
      </c>
    </row>
    <row r="1299" spans="1:7" x14ac:dyDescent="0.3">
      <c r="A1299" s="3">
        <v>43524</v>
      </c>
      <c r="B1299" s="4">
        <v>57.22</v>
      </c>
      <c r="C1299">
        <f t="shared" si="100"/>
        <v>0.28000000000000114</v>
      </c>
      <c r="D1299" s="13">
        <f t="shared" si="101"/>
        <v>4.9174569722515125E-3</v>
      </c>
      <c r="E1299" t="str">
        <f t="shared" si="102"/>
        <v/>
      </c>
      <c r="F1299" t="str">
        <f t="shared" si="103"/>
        <v/>
      </c>
      <c r="G1299" s="4">
        <f t="shared" si="104"/>
        <v>4.9174569722515125E-3</v>
      </c>
    </row>
    <row r="1300" spans="1:7" x14ac:dyDescent="0.3">
      <c r="A1300" s="3">
        <v>43525</v>
      </c>
      <c r="B1300" s="4">
        <v>55.8</v>
      </c>
      <c r="C1300">
        <f t="shared" si="100"/>
        <v>-1.4200000000000017</v>
      </c>
      <c r="D1300" s="13">
        <f t="shared" si="101"/>
        <v>-2.4816497728067141E-2</v>
      </c>
      <c r="E1300" t="str">
        <f t="shared" si="102"/>
        <v/>
      </c>
      <c r="F1300" t="str">
        <f t="shared" si="103"/>
        <v/>
      </c>
      <c r="G1300" s="4">
        <f t="shared" si="104"/>
        <v>-2.4816497728067141E-2</v>
      </c>
    </row>
    <row r="1301" spans="1:7" x14ac:dyDescent="0.3">
      <c r="A1301" s="3">
        <v>43528</v>
      </c>
      <c r="B1301" s="4">
        <v>56.59</v>
      </c>
      <c r="C1301">
        <f t="shared" si="100"/>
        <v>0.79000000000000625</v>
      </c>
      <c r="D1301" s="13">
        <f t="shared" si="101"/>
        <v>1.4157706093190076E-2</v>
      </c>
      <c r="E1301" t="str">
        <f t="shared" si="102"/>
        <v/>
      </c>
      <c r="F1301" t="str">
        <f t="shared" si="103"/>
        <v/>
      </c>
      <c r="G1301" s="4">
        <f t="shared" si="104"/>
        <v>1.4157706093190076E-2</v>
      </c>
    </row>
    <row r="1302" spans="1:7" x14ac:dyDescent="0.3">
      <c r="A1302" s="3">
        <v>43529</v>
      </c>
      <c r="B1302" s="4">
        <v>56.56</v>
      </c>
      <c r="C1302">
        <f t="shared" si="100"/>
        <v>-3.0000000000001137E-2</v>
      </c>
      <c r="D1302" s="13">
        <f t="shared" si="101"/>
        <v>-5.3012899805621378E-4</v>
      </c>
      <c r="E1302" t="str">
        <f t="shared" si="102"/>
        <v/>
      </c>
      <c r="F1302" t="str">
        <f t="shared" si="103"/>
        <v/>
      </c>
      <c r="G1302" s="4">
        <f t="shared" si="104"/>
        <v>-5.3012899805621378E-4</v>
      </c>
    </row>
    <row r="1303" spans="1:7" x14ac:dyDescent="0.3">
      <c r="A1303" s="3">
        <v>43530</v>
      </c>
      <c r="B1303" s="4">
        <v>56.22</v>
      </c>
      <c r="C1303">
        <f t="shared" si="100"/>
        <v>-0.34000000000000341</v>
      </c>
      <c r="D1303" s="13">
        <f t="shared" si="101"/>
        <v>-6.0113154172560714E-3</v>
      </c>
      <c r="E1303" t="str">
        <f t="shared" si="102"/>
        <v/>
      </c>
      <c r="F1303" t="str">
        <f t="shared" si="103"/>
        <v/>
      </c>
      <c r="G1303" s="4">
        <f t="shared" si="104"/>
        <v>-6.0113154172560714E-3</v>
      </c>
    </row>
    <row r="1304" spans="1:7" x14ac:dyDescent="0.3">
      <c r="A1304" s="3">
        <v>43531</v>
      </c>
      <c r="B1304" s="4">
        <v>56.66</v>
      </c>
      <c r="C1304">
        <f t="shared" si="100"/>
        <v>0.43999999999999773</v>
      </c>
      <c r="D1304" s="13">
        <f t="shared" si="101"/>
        <v>7.8263963002489813E-3</v>
      </c>
      <c r="E1304" t="str">
        <f t="shared" si="102"/>
        <v/>
      </c>
      <c r="F1304" t="str">
        <f t="shared" si="103"/>
        <v/>
      </c>
      <c r="G1304" s="4">
        <f t="shared" si="104"/>
        <v>7.8263963002489813E-3</v>
      </c>
    </row>
    <row r="1305" spans="1:7" x14ac:dyDescent="0.3">
      <c r="A1305" s="3">
        <v>43532</v>
      </c>
      <c r="B1305" s="4">
        <v>56.07</v>
      </c>
      <c r="C1305">
        <f t="shared" si="100"/>
        <v>-0.58999999999999631</v>
      </c>
      <c r="D1305" s="13">
        <f t="shared" si="101"/>
        <v>-1.0412989763501523E-2</v>
      </c>
      <c r="E1305" t="str">
        <f t="shared" si="102"/>
        <v/>
      </c>
      <c r="F1305" t="str">
        <f t="shared" si="103"/>
        <v/>
      </c>
      <c r="G1305" s="4">
        <f t="shared" si="104"/>
        <v>-1.0412989763501523E-2</v>
      </c>
    </row>
    <row r="1306" spans="1:7" x14ac:dyDescent="0.3">
      <c r="A1306" s="3">
        <v>43535</v>
      </c>
      <c r="B1306" s="4">
        <v>56.79</v>
      </c>
      <c r="C1306">
        <f t="shared" si="100"/>
        <v>0.71999999999999886</v>
      </c>
      <c r="D1306" s="13">
        <f t="shared" si="101"/>
        <v>1.2841091492776865E-2</v>
      </c>
      <c r="E1306" t="str">
        <f t="shared" si="102"/>
        <v/>
      </c>
      <c r="F1306" t="str">
        <f t="shared" si="103"/>
        <v/>
      </c>
      <c r="G1306" s="4">
        <f t="shared" si="104"/>
        <v>1.2841091492776865E-2</v>
      </c>
    </row>
    <row r="1307" spans="1:7" x14ac:dyDescent="0.3">
      <c r="A1307" s="3">
        <v>43536</v>
      </c>
      <c r="B1307" s="4">
        <v>56.87</v>
      </c>
      <c r="C1307">
        <f t="shared" si="100"/>
        <v>7.9999999999998295E-2</v>
      </c>
      <c r="D1307" s="13">
        <f t="shared" si="101"/>
        <v>1.4086987145623929E-3</v>
      </c>
      <c r="E1307" t="str">
        <f t="shared" si="102"/>
        <v/>
      </c>
      <c r="F1307" t="str">
        <f t="shared" si="103"/>
        <v/>
      </c>
      <c r="G1307" s="4">
        <f t="shared" si="104"/>
        <v>1.4086987145623929E-3</v>
      </c>
    </row>
    <row r="1308" spans="1:7" x14ac:dyDescent="0.3">
      <c r="A1308" s="3">
        <v>43537</v>
      </c>
      <c r="B1308" s="4">
        <v>58.26</v>
      </c>
      <c r="C1308">
        <f t="shared" si="100"/>
        <v>1.3900000000000006</v>
      </c>
      <c r="D1308" s="13">
        <f t="shared" si="101"/>
        <v>2.4441709161244957E-2</v>
      </c>
      <c r="E1308" t="str">
        <f t="shared" si="102"/>
        <v/>
      </c>
      <c r="F1308" t="str">
        <f t="shared" si="103"/>
        <v/>
      </c>
      <c r="G1308" s="4">
        <f t="shared" si="104"/>
        <v>2.4441709161244957E-2</v>
      </c>
    </row>
    <row r="1309" spans="1:7" x14ac:dyDescent="0.3">
      <c r="A1309" s="3">
        <v>43538</v>
      </c>
      <c r="B1309" s="4">
        <v>58.61</v>
      </c>
      <c r="C1309">
        <f t="shared" si="100"/>
        <v>0.35000000000000142</v>
      </c>
      <c r="D1309" s="13">
        <f t="shared" si="101"/>
        <v>6.0075523515276596E-3</v>
      </c>
      <c r="E1309" t="str">
        <f t="shared" si="102"/>
        <v/>
      </c>
      <c r="F1309" t="str">
        <f t="shared" si="103"/>
        <v/>
      </c>
      <c r="G1309" s="4">
        <f t="shared" si="104"/>
        <v>6.0075523515276596E-3</v>
      </c>
    </row>
    <row r="1310" spans="1:7" x14ac:dyDescent="0.3">
      <c r="A1310" s="3">
        <v>43539</v>
      </c>
      <c r="B1310" s="4">
        <v>58.52</v>
      </c>
      <c r="C1310">
        <f t="shared" si="100"/>
        <v>-8.9999999999996305E-2</v>
      </c>
      <c r="D1310" s="13">
        <f t="shared" si="101"/>
        <v>-1.5355741341067446E-3</v>
      </c>
      <c r="E1310" t="str">
        <f t="shared" si="102"/>
        <v/>
      </c>
      <c r="F1310" t="str">
        <f t="shared" si="103"/>
        <v/>
      </c>
      <c r="G1310" s="4">
        <f t="shared" si="104"/>
        <v>-1.5355741341067446E-3</v>
      </c>
    </row>
    <row r="1311" spans="1:7" x14ac:dyDescent="0.3">
      <c r="A1311" s="3">
        <v>43542</v>
      </c>
      <c r="B1311" s="4">
        <v>59.09</v>
      </c>
      <c r="C1311">
        <f t="shared" si="100"/>
        <v>0.57000000000000028</v>
      </c>
      <c r="D1311" s="13">
        <f t="shared" si="101"/>
        <v>9.7402597402597452E-3</v>
      </c>
      <c r="E1311" t="str">
        <f t="shared" si="102"/>
        <v/>
      </c>
      <c r="F1311" t="str">
        <f t="shared" si="103"/>
        <v/>
      </c>
      <c r="G1311" s="4">
        <f t="shared" si="104"/>
        <v>9.7402597402597452E-3</v>
      </c>
    </row>
    <row r="1312" spans="1:7" x14ac:dyDescent="0.3">
      <c r="A1312" s="3">
        <v>43543</v>
      </c>
      <c r="B1312" s="4">
        <v>59.03</v>
      </c>
      <c r="C1312">
        <f t="shared" si="100"/>
        <v>-6.0000000000002274E-2</v>
      </c>
      <c r="D1312" s="13">
        <f t="shared" si="101"/>
        <v>-1.0154002369267604E-3</v>
      </c>
      <c r="E1312" t="str">
        <f t="shared" si="102"/>
        <v/>
      </c>
      <c r="F1312" t="str">
        <f t="shared" si="103"/>
        <v/>
      </c>
      <c r="G1312" s="4">
        <f t="shared" si="104"/>
        <v>-1.0154002369267604E-3</v>
      </c>
    </row>
    <row r="1313" spans="1:7" x14ac:dyDescent="0.3">
      <c r="A1313" s="3">
        <v>43544</v>
      </c>
      <c r="B1313" s="4">
        <v>59.83</v>
      </c>
      <c r="C1313">
        <f t="shared" si="100"/>
        <v>0.79999999999999716</v>
      </c>
      <c r="D1313" s="13">
        <f t="shared" si="101"/>
        <v>1.3552430967304713E-2</v>
      </c>
      <c r="E1313" t="str">
        <f t="shared" si="102"/>
        <v/>
      </c>
      <c r="F1313" t="str">
        <f t="shared" si="103"/>
        <v/>
      </c>
      <c r="G1313" s="4">
        <f t="shared" si="104"/>
        <v>1.3552430967304713E-2</v>
      </c>
    </row>
    <row r="1314" spans="1:7" x14ac:dyDescent="0.3">
      <c r="A1314" s="3">
        <v>43545</v>
      </c>
      <c r="B1314" s="4">
        <v>59.98</v>
      </c>
      <c r="C1314">
        <f t="shared" si="100"/>
        <v>0.14999999999999858</v>
      </c>
      <c r="D1314" s="13">
        <f t="shared" si="101"/>
        <v>2.5071034598027507E-3</v>
      </c>
      <c r="E1314" t="str">
        <f t="shared" si="102"/>
        <v/>
      </c>
      <c r="F1314" t="str">
        <f t="shared" si="103"/>
        <v/>
      </c>
      <c r="G1314" s="4">
        <f t="shared" si="104"/>
        <v>2.5071034598027507E-3</v>
      </c>
    </row>
    <row r="1315" spans="1:7" x14ac:dyDescent="0.3">
      <c r="A1315" s="3">
        <v>43546</v>
      </c>
      <c r="B1315" s="4">
        <v>59.04</v>
      </c>
      <c r="C1315">
        <f t="shared" si="100"/>
        <v>-0.93999999999999773</v>
      </c>
      <c r="D1315" s="13">
        <f t="shared" si="101"/>
        <v>-1.5671890630210034E-2</v>
      </c>
      <c r="E1315" t="str">
        <f t="shared" si="102"/>
        <v/>
      </c>
      <c r="F1315" t="str">
        <f t="shared" si="103"/>
        <v/>
      </c>
      <c r="G1315" s="4">
        <f t="shared" si="104"/>
        <v>-1.5671890630210034E-2</v>
      </c>
    </row>
    <row r="1316" spans="1:7" x14ac:dyDescent="0.3">
      <c r="A1316" s="3">
        <v>43549</v>
      </c>
      <c r="B1316" s="4">
        <v>58.82</v>
      </c>
      <c r="C1316">
        <f t="shared" si="100"/>
        <v>-0.21999999999999886</v>
      </c>
      <c r="D1316" s="13">
        <f t="shared" si="101"/>
        <v>-3.7262872628726095E-3</v>
      </c>
      <c r="E1316" t="str">
        <f t="shared" si="102"/>
        <v/>
      </c>
      <c r="F1316" t="str">
        <f t="shared" si="103"/>
        <v/>
      </c>
      <c r="G1316" s="4">
        <f t="shared" si="104"/>
        <v>-3.7262872628726095E-3</v>
      </c>
    </row>
    <row r="1317" spans="1:7" x14ac:dyDescent="0.3">
      <c r="A1317" s="3">
        <v>43550</v>
      </c>
      <c r="B1317" s="4">
        <v>59.94</v>
      </c>
      <c r="C1317">
        <f t="shared" si="100"/>
        <v>1.1199999999999974</v>
      </c>
      <c r="D1317" s="13">
        <f t="shared" si="101"/>
        <v>1.9041142468548069E-2</v>
      </c>
      <c r="E1317" t="str">
        <f t="shared" si="102"/>
        <v/>
      </c>
      <c r="F1317" t="str">
        <f t="shared" si="103"/>
        <v/>
      </c>
      <c r="G1317" s="4">
        <f t="shared" si="104"/>
        <v>1.9041142468548069E-2</v>
      </c>
    </row>
    <row r="1318" spans="1:7" x14ac:dyDescent="0.3">
      <c r="A1318" s="3">
        <v>43551</v>
      </c>
      <c r="B1318" s="4">
        <v>59.41</v>
      </c>
      <c r="C1318">
        <f t="shared" si="100"/>
        <v>-0.53000000000000114</v>
      </c>
      <c r="D1318" s="13">
        <f t="shared" si="101"/>
        <v>-8.8421755088421948E-3</v>
      </c>
      <c r="E1318" t="str">
        <f t="shared" si="102"/>
        <v/>
      </c>
      <c r="F1318" t="str">
        <f t="shared" si="103"/>
        <v/>
      </c>
      <c r="G1318" s="4">
        <f t="shared" si="104"/>
        <v>-8.8421755088421948E-3</v>
      </c>
    </row>
    <row r="1319" spans="1:7" x14ac:dyDescent="0.3">
      <c r="A1319" s="3">
        <v>43552</v>
      </c>
      <c r="B1319" s="4">
        <v>59.3</v>
      </c>
      <c r="C1319">
        <f t="shared" si="100"/>
        <v>-0.10999999999999943</v>
      </c>
      <c r="D1319" s="13">
        <f t="shared" si="101"/>
        <v>-1.8515401447567654E-3</v>
      </c>
      <c r="E1319" t="str">
        <f t="shared" si="102"/>
        <v/>
      </c>
      <c r="F1319" t="str">
        <f t="shared" si="103"/>
        <v/>
      </c>
      <c r="G1319" s="4">
        <f t="shared" si="104"/>
        <v>-1.8515401447567654E-3</v>
      </c>
    </row>
    <row r="1320" spans="1:7" x14ac:dyDescent="0.3">
      <c r="A1320" s="3">
        <v>43553</v>
      </c>
      <c r="B1320" s="4">
        <v>60.14</v>
      </c>
      <c r="C1320">
        <f t="shared" si="100"/>
        <v>0.84000000000000341</v>
      </c>
      <c r="D1320" s="13">
        <f t="shared" si="101"/>
        <v>1.4165261382799384E-2</v>
      </c>
      <c r="E1320" t="str">
        <f t="shared" si="102"/>
        <v/>
      </c>
      <c r="F1320" t="str">
        <f t="shared" si="103"/>
        <v/>
      </c>
      <c r="G1320" s="4">
        <f t="shared" si="104"/>
        <v>1.4165261382799384E-2</v>
      </c>
    </row>
    <row r="1321" spans="1:7" x14ac:dyDescent="0.3">
      <c r="A1321" s="3">
        <v>43556</v>
      </c>
      <c r="B1321" s="4">
        <v>61.59</v>
      </c>
      <c r="C1321">
        <f t="shared" si="100"/>
        <v>1.4500000000000028</v>
      </c>
      <c r="D1321" s="13">
        <f t="shared" si="101"/>
        <v>2.4110409045560405E-2</v>
      </c>
      <c r="E1321" t="str">
        <f t="shared" si="102"/>
        <v/>
      </c>
      <c r="F1321" t="str">
        <f t="shared" si="103"/>
        <v/>
      </c>
      <c r="G1321" s="4">
        <f t="shared" si="104"/>
        <v>2.4110409045560405E-2</v>
      </c>
    </row>
    <row r="1322" spans="1:7" x14ac:dyDescent="0.3">
      <c r="A1322" s="3">
        <v>43557</v>
      </c>
      <c r="B1322" s="4">
        <v>62.58</v>
      </c>
      <c r="C1322">
        <f t="shared" si="100"/>
        <v>0.98999999999999488</v>
      </c>
      <c r="D1322" s="13">
        <f t="shared" si="101"/>
        <v>1.6074037993180627E-2</v>
      </c>
      <c r="E1322" t="str">
        <f t="shared" si="102"/>
        <v/>
      </c>
      <c r="F1322" t="str">
        <f t="shared" si="103"/>
        <v/>
      </c>
      <c r="G1322" s="4">
        <f t="shared" si="104"/>
        <v>1.6074037993180627E-2</v>
      </c>
    </row>
    <row r="1323" spans="1:7" x14ac:dyDescent="0.3">
      <c r="A1323" s="3">
        <v>43558</v>
      </c>
      <c r="B1323" s="4">
        <v>62.46</v>
      </c>
      <c r="C1323">
        <f t="shared" si="100"/>
        <v>-0.11999999999999744</v>
      </c>
      <c r="D1323" s="13">
        <f t="shared" si="101"/>
        <v>-1.9175455417065747E-3</v>
      </c>
      <c r="E1323" t="str">
        <f t="shared" si="102"/>
        <v/>
      </c>
      <c r="F1323" t="str">
        <f t="shared" si="103"/>
        <v/>
      </c>
      <c r="G1323" s="4">
        <f t="shared" si="104"/>
        <v>-1.9175455417065747E-3</v>
      </c>
    </row>
    <row r="1324" spans="1:7" x14ac:dyDescent="0.3">
      <c r="A1324" s="3">
        <v>43559</v>
      </c>
      <c r="B1324" s="4">
        <v>62.1</v>
      </c>
      <c r="C1324">
        <f t="shared" si="100"/>
        <v>-0.35999999999999943</v>
      </c>
      <c r="D1324" s="13">
        <f t="shared" si="101"/>
        <v>-5.7636887608069074E-3</v>
      </c>
      <c r="E1324" t="str">
        <f t="shared" si="102"/>
        <v/>
      </c>
      <c r="F1324" t="str">
        <f t="shared" si="103"/>
        <v/>
      </c>
      <c r="G1324" s="4">
        <f t="shared" si="104"/>
        <v>-5.7636887608069074E-3</v>
      </c>
    </row>
    <row r="1325" spans="1:7" x14ac:dyDescent="0.3">
      <c r="A1325" s="3">
        <v>43560</v>
      </c>
      <c r="B1325" s="4">
        <v>63.08</v>
      </c>
      <c r="C1325">
        <f t="shared" si="100"/>
        <v>0.97999999999999687</v>
      </c>
      <c r="D1325" s="13">
        <f t="shared" si="101"/>
        <v>1.578099838969399E-2</v>
      </c>
      <c r="E1325" t="str">
        <f t="shared" si="102"/>
        <v/>
      </c>
      <c r="F1325" t="str">
        <f t="shared" si="103"/>
        <v/>
      </c>
      <c r="G1325" s="4">
        <f t="shared" si="104"/>
        <v>1.578099838969399E-2</v>
      </c>
    </row>
    <row r="1326" spans="1:7" x14ac:dyDescent="0.3">
      <c r="A1326" s="3">
        <v>43563</v>
      </c>
      <c r="B1326" s="4">
        <v>64.400000000000006</v>
      </c>
      <c r="C1326">
        <f t="shared" si="100"/>
        <v>1.3200000000000074</v>
      </c>
      <c r="D1326" s="13">
        <f t="shared" si="101"/>
        <v>2.0925808497146599E-2</v>
      </c>
      <c r="E1326" t="str">
        <f t="shared" si="102"/>
        <v/>
      </c>
      <c r="F1326" t="str">
        <f t="shared" si="103"/>
        <v/>
      </c>
      <c r="G1326" s="4">
        <f t="shared" si="104"/>
        <v>2.0925808497146599E-2</v>
      </c>
    </row>
    <row r="1327" spans="1:7" x14ac:dyDescent="0.3">
      <c r="A1327" s="3">
        <v>43564</v>
      </c>
      <c r="B1327" s="4">
        <v>63.98</v>
      </c>
      <c r="C1327">
        <f t="shared" si="100"/>
        <v>-0.42000000000000881</v>
      </c>
      <c r="D1327" s="13">
        <f t="shared" si="101"/>
        <v>-6.5217391304349184E-3</v>
      </c>
      <c r="E1327" t="str">
        <f t="shared" si="102"/>
        <v/>
      </c>
      <c r="F1327" t="str">
        <f t="shared" si="103"/>
        <v/>
      </c>
      <c r="G1327" s="4">
        <f t="shared" si="104"/>
        <v>-6.5217391304349184E-3</v>
      </c>
    </row>
    <row r="1328" spans="1:7" x14ac:dyDescent="0.3">
      <c r="A1328" s="3">
        <v>43565</v>
      </c>
      <c r="B1328" s="4">
        <v>64.61</v>
      </c>
      <c r="C1328">
        <f t="shared" si="100"/>
        <v>0.63000000000000256</v>
      </c>
      <c r="D1328" s="13">
        <f t="shared" si="101"/>
        <v>9.8468271334792527E-3</v>
      </c>
      <c r="E1328" t="str">
        <f t="shared" si="102"/>
        <v/>
      </c>
      <c r="F1328" t="str">
        <f t="shared" si="103"/>
        <v/>
      </c>
      <c r="G1328" s="4">
        <f t="shared" si="104"/>
        <v>9.8468271334792527E-3</v>
      </c>
    </row>
    <row r="1329" spans="1:7" x14ac:dyDescent="0.3">
      <c r="A1329" s="3">
        <v>43566</v>
      </c>
      <c r="B1329" s="4">
        <v>63.58</v>
      </c>
      <c r="C1329">
        <f t="shared" si="100"/>
        <v>-1.0300000000000011</v>
      </c>
      <c r="D1329" s="13">
        <f t="shared" si="101"/>
        <v>-1.5941804674199058E-2</v>
      </c>
      <c r="E1329" t="str">
        <f t="shared" si="102"/>
        <v/>
      </c>
      <c r="F1329" t="str">
        <f t="shared" si="103"/>
        <v/>
      </c>
      <c r="G1329" s="4">
        <f t="shared" si="104"/>
        <v>-1.5941804674199058E-2</v>
      </c>
    </row>
    <row r="1330" spans="1:7" x14ac:dyDescent="0.3">
      <c r="A1330" s="3">
        <v>43567</v>
      </c>
      <c r="B1330" s="4">
        <v>63.89</v>
      </c>
      <c r="C1330">
        <f t="shared" si="100"/>
        <v>0.31000000000000227</v>
      </c>
      <c r="D1330" s="13">
        <f t="shared" si="101"/>
        <v>4.8757470902799985E-3</v>
      </c>
      <c r="E1330" t="str">
        <f t="shared" si="102"/>
        <v/>
      </c>
      <c r="F1330" t="str">
        <f t="shared" si="103"/>
        <v/>
      </c>
      <c r="G1330" s="4">
        <f t="shared" si="104"/>
        <v>4.8757470902799985E-3</v>
      </c>
    </row>
    <row r="1331" spans="1:7" x14ac:dyDescent="0.3">
      <c r="A1331" s="3">
        <v>43570</v>
      </c>
      <c r="B1331" s="4">
        <v>63.4</v>
      </c>
      <c r="C1331">
        <f t="shared" si="100"/>
        <v>-0.49000000000000199</v>
      </c>
      <c r="D1331" s="13">
        <f t="shared" si="101"/>
        <v>-7.6694318359681012E-3</v>
      </c>
      <c r="E1331" t="str">
        <f t="shared" si="102"/>
        <v/>
      </c>
      <c r="F1331" t="str">
        <f t="shared" si="103"/>
        <v/>
      </c>
      <c r="G1331" s="4">
        <f t="shared" si="104"/>
        <v>-7.6694318359681012E-3</v>
      </c>
    </row>
    <row r="1332" spans="1:7" x14ac:dyDescent="0.3">
      <c r="A1332" s="3">
        <v>43571</v>
      </c>
      <c r="B1332" s="4">
        <v>64.05</v>
      </c>
      <c r="C1332">
        <f t="shared" si="100"/>
        <v>0.64999999999999858</v>
      </c>
      <c r="D1332" s="13">
        <f t="shared" si="101"/>
        <v>1.0252365930599347E-2</v>
      </c>
      <c r="E1332" t="str">
        <f t="shared" si="102"/>
        <v/>
      </c>
      <c r="F1332" t="str">
        <f t="shared" si="103"/>
        <v/>
      </c>
      <c r="G1332" s="4">
        <f t="shared" si="104"/>
        <v>1.0252365930599347E-2</v>
      </c>
    </row>
    <row r="1333" spans="1:7" x14ac:dyDescent="0.3">
      <c r="A1333" s="3">
        <v>43572</v>
      </c>
      <c r="B1333" s="4">
        <v>63.76</v>
      </c>
      <c r="C1333">
        <f t="shared" si="100"/>
        <v>-0.28999999999999915</v>
      </c>
      <c r="D1333" s="13">
        <f t="shared" si="101"/>
        <v>-4.5277127244340229E-3</v>
      </c>
      <c r="E1333" t="str">
        <f t="shared" si="102"/>
        <v/>
      </c>
      <c r="F1333" t="str">
        <f t="shared" si="103"/>
        <v/>
      </c>
      <c r="G1333" s="4">
        <f t="shared" si="104"/>
        <v>-4.5277127244340229E-3</v>
      </c>
    </row>
    <row r="1334" spans="1:7" x14ac:dyDescent="0.3">
      <c r="A1334" s="3">
        <v>43573</v>
      </c>
      <c r="B1334" s="4">
        <v>64</v>
      </c>
      <c r="C1334">
        <f t="shared" si="100"/>
        <v>0.24000000000000199</v>
      </c>
      <c r="D1334" s="13">
        <f t="shared" si="101"/>
        <v>3.7641154328733059E-3</v>
      </c>
      <c r="E1334" t="str">
        <f t="shared" si="102"/>
        <v/>
      </c>
      <c r="F1334" t="str">
        <f t="shared" si="103"/>
        <v/>
      </c>
      <c r="G1334" s="4">
        <f t="shared" si="104"/>
        <v>3.7641154328733059E-3</v>
      </c>
    </row>
    <row r="1335" spans="1:7" x14ac:dyDescent="0.3">
      <c r="A1335" s="3">
        <v>43577</v>
      </c>
      <c r="B1335" s="4">
        <v>65.7</v>
      </c>
      <c r="C1335">
        <f t="shared" si="100"/>
        <v>1.7000000000000028</v>
      </c>
      <c r="D1335" s="13">
        <f t="shared" si="101"/>
        <v>2.6562500000000044E-2</v>
      </c>
      <c r="E1335" t="str">
        <f t="shared" si="102"/>
        <v/>
      </c>
      <c r="F1335" t="str">
        <f t="shared" si="103"/>
        <v/>
      </c>
      <c r="G1335" s="4">
        <f t="shared" si="104"/>
        <v>2.6562500000000044E-2</v>
      </c>
    </row>
    <row r="1336" spans="1:7" x14ac:dyDescent="0.3">
      <c r="A1336" s="3">
        <v>43578</v>
      </c>
      <c r="B1336" s="4">
        <v>66.3</v>
      </c>
      <c r="C1336">
        <f t="shared" si="100"/>
        <v>0.59999999999999432</v>
      </c>
      <c r="D1336" s="13">
        <f t="shared" si="101"/>
        <v>9.1324200913241137E-3</v>
      </c>
      <c r="E1336" t="str">
        <f t="shared" si="102"/>
        <v/>
      </c>
      <c r="F1336" t="str">
        <f t="shared" si="103"/>
        <v/>
      </c>
      <c r="G1336" s="4">
        <f t="shared" si="104"/>
        <v>9.1324200913241137E-3</v>
      </c>
    </row>
    <row r="1337" spans="1:7" x14ac:dyDescent="0.3">
      <c r="A1337" s="3">
        <v>43579</v>
      </c>
      <c r="B1337" s="4">
        <v>65.89</v>
      </c>
      <c r="C1337">
        <f t="shared" si="100"/>
        <v>-0.40999999999999659</v>
      </c>
      <c r="D1337" s="13">
        <f t="shared" si="101"/>
        <v>-6.1840120663649561E-3</v>
      </c>
      <c r="E1337" t="str">
        <f t="shared" si="102"/>
        <v/>
      </c>
      <c r="F1337" t="str">
        <f t="shared" si="103"/>
        <v/>
      </c>
      <c r="G1337" s="4">
        <f t="shared" si="104"/>
        <v>-6.1840120663649561E-3</v>
      </c>
    </row>
    <row r="1338" spans="1:7" x14ac:dyDescent="0.3">
      <c r="A1338" s="3">
        <v>43580</v>
      </c>
      <c r="B1338" s="4">
        <v>65.209999999999994</v>
      </c>
      <c r="C1338">
        <f t="shared" si="100"/>
        <v>-0.68000000000000682</v>
      </c>
      <c r="D1338" s="13">
        <f t="shared" si="101"/>
        <v>-1.0320230687509589E-2</v>
      </c>
      <c r="E1338" t="str">
        <f t="shared" si="102"/>
        <v/>
      </c>
      <c r="F1338" t="str">
        <f t="shared" si="103"/>
        <v/>
      </c>
      <c r="G1338" s="4">
        <f t="shared" si="104"/>
        <v>-1.0320230687509589E-2</v>
      </c>
    </row>
    <row r="1339" spans="1:7" x14ac:dyDescent="0.3">
      <c r="A1339" s="3">
        <v>43581</v>
      </c>
      <c r="B1339" s="4">
        <v>63.3</v>
      </c>
      <c r="C1339">
        <f t="shared" si="100"/>
        <v>-1.9099999999999966</v>
      </c>
      <c r="D1339" s="13">
        <f t="shared" si="101"/>
        <v>-2.9289986198435772E-2</v>
      </c>
      <c r="E1339" t="str">
        <f t="shared" si="102"/>
        <v/>
      </c>
      <c r="F1339" t="str">
        <f t="shared" si="103"/>
        <v/>
      </c>
      <c r="G1339" s="4">
        <f t="shared" si="104"/>
        <v>-2.9289986198435772E-2</v>
      </c>
    </row>
    <row r="1340" spans="1:7" x14ac:dyDescent="0.3">
      <c r="A1340" s="3">
        <v>43584</v>
      </c>
      <c r="B1340" s="4">
        <v>63.5</v>
      </c>
      <c r="C1340">
        <f t="shared" si="100"/>
        <v>0.20000000000000284</v>
      </c>
      <c r="D1340" s="13">
        <f t="shared" si="101"/>
        <v>3.1595576619273752E-3</v>
      </c>
      <c r="E1340" t="str">
        <f t="shared" si="102"/>
        <v/>
      </c>
      <c r="F1340" t="str">
        <f t="shared" si="103"/>
        <v/>
      </c>
      <c r="G1340" s="4">
        <f t="shared" si="104"/>
        <v>3.1595576619273752E-3</v>
      </c>
    </row>
    <row r="1341" spans="1:7" x14ac:dyDescent="0.3">
      <c r="A1341" s="3">
        <v>43585</v>
      </c>
      <c r="B1341" s="4">
        <v>63.91</v>
      </c>
      <c r="C1341">
        <f t="shared" si="100"/>
        <v>0.40999999999999659</v>
      </c>
      <c r="D1341" s="13">
        <f t="shared" si="101"/>
        <v>6.4566929133857733E-3</v>
      </c>
      <c r="E1341" t="str">
        <f t="shared" si="102"/>
        <v/>
      </c>
      <c r="F1341" t="str">
        <f t="shared" si="103"/>
        <v/>
      </c>
      <c r="G1341" s="4">
        <f t="shared" si="104"/>
        <v>6.4566929133857733E-3</v>
      </c>
    </row>
    <row r="1342" spans="1:7" x14ac:dyDescent="0.3">
      <c r="A1342" s="3">
        <v>43586</v>
      </c>
      <c r="B1342" s="4">
        <v>63.6</v>
      </c>
      <c r="C1342">
        <f t="shared" si="100"/>
        <v>-0.30999999999999517</v>
      </c>
      <c r="D1342" s="13">
        <f t="shared" si="101"/>
        <v>-4.8505711156312812E-3</v>
      </c>
      <c r="E1342" t="str">
        <f t="shared" si="102"/>
        <v/>
      </c>
      <c r="F1342" t="str">
        <f t="shared" si="103"/>
        <v/>
      </c>
      <c r="G1342" s="4">
        <f t="shared" si="104"/>
        <v>-4.8505711156312812E-3</v>
      </c>
    </row>
    <row r="1343" spans="1:7" x14ac:dyDescent="0.3">
      <c r="A1343" s="3">
        <v>43587</v>
      </c>
      <c r="B1343" s="4">
        <v>61.81</v>
      </c>
      <c r="C1343">
        <f t="shared" si="100"/>
        <v>-1.7899999999999991</v>
      </c>
      <c r="D1343" s="13">
        <f t="shared" si="101"/>
        <v>-2.8144654088050301E-2</v>
      </c>
      <c r="E1343" t="str">
        <f t="shared" si="102"/>
        <v/>
      </c>
      <c r="F1343" t="str">
        <f t="shared" si="103"/>
        <v/>
      </c>
      <c r="G1343" s="4">
        <f t="shared" si="104"/>
        <v>-2.8144654088050301E-2</v>
      </c>
    </row>
    <row r="1344" spans="1:7" x14ac:dyDescent="0.3">
      <c r="A1344" s="3">
        <v>43588</v>
      </c>
      <c r="B1344" s="4">
        <v>61.94</v>
      </c>
      <c r="C1344">
        <f t="shared" si="100"/>
        <v>0.12999999999999545</v>
      </c>
      <c r="D1344" s="13">
        <f t="shared" si="101"/>
        <v>2.1032195437630714E-3</v>
      </c>
      <c r="E1344" t="str">
        <f t="shared" si="102"/>
        <v/>
      </c>
      <c r="F1344" t="str">
        <f t="shared" si="103"/>
        <v/>
      </c>
      <c r="G1344" s="4">
        <f t="shared" si="104"/>
        <v>2.1032195437630714E-3</v>
      </c>
    </row>
    <row r="1345" spans="1:7" x14ac:dyDescent="0.3">
      <c r="A1345" s="3">
        <v>43591</v>
      </c>
      <c r="B1345" s="4">
        <v>62.25</v>
      </c>
      <c r="C1345">
        <f t="shared" si="100"/>
        <v>0.31000000000000227</v>
      </c>
      <c r="D1345" s="13">
        <f t="shared" si="101"/>
        <v>5.0048433968356842E-3</v>
      </c>
      <c r="E1345" t="str">
        <f t="shared" si="102"/>
        <v/>
      </c>
      <c r="F1345" t="str">
        <f t="shared" si="103"/>
        <v/>
      </c>
      <c r="G1345" s="4">
        <f t="shared" si="104"/>
        <v>5.0048433968356842E-3</v>
      </c>
    </row>
    <row r="1346" spans="1:7" x14ac:dyDescent="0.3">
      <c r="A1346" s="3">
        <v>43592</v>
      </c>
      <c r="B1346" s="4">
        <v>61.4</v>
      </c>
      <c r="C1346">
        <f t="shared" si="100"/>
        <v>-0.85000000000000142</v>
      </c>
      <c r="D1346" s="13">
        <f t="shared" si="101"/>
        <v>-1.3654618473895605E-2</v>
      </c>
      <c r="E1346" t="str">
        <f t="shared" si="102"/>
        <v/>
      </c>
      <c r="F1346" t="str">
        <f t="shared" si="103"/>
        <v/>
      </c>
      <c r="G1346" s="4">
        <f t="shared" si="104"/>
        <v>-1.3654618473895605E-2</v>
      </c>
    </row>
    <row r="1347" spans="1:7" x14ac:dyDescent="0.3">
      <c r="A1347" s="3">
        <v>43593</v>
      </c>
      <c r="B1347" s="4">
        <v>62.12</v>
      </c>
      <c r="C1347">
        <f t="shared" si="100"/>
        <v>0.71999999999999886</v>
      </c>
      <c r="D1347" s="13">
        <f t="shared" si="101"/>
        <v>1.1726384364820829E-2</v>
      </c>
      <c r="E1347" t="str">
        <f t="shared" si="102"/>
        <v/>
      </c>
      <c r="F1347" t="str">
        <f t="shared" si="103"/>
        <v/>
      </c>
      <c r="G1347" s="4">
        <f t="shared" si="104"/>
        <v>1.1726384364820829E-2</v>
      </c>
    </row>
    <row r="1348" spans="1:7" x14ac:dyDescent="0.3">
      <c r="A1348" s="3">
        <v>43594</v>
      </c>
      <c r="B1348" s="4">
        <v>61.7</v>
      </c>
      <c r="C1348">
        <f t="shared" si="100"/>
        <v>-0.4199999999999946</v>
      </c>
      <c r="D1348" s="13">
        <f t="shared" si="101"/>
        <v>-6.7611075338054509E-3</v>
      </c>
      <c r="E1348" t="str">
        <f t="shared" si="102"/>
        <v/>
      </c>
      <c r="F1348" t="str">
        <f t="shared" si="103"/>
        <v/>
      </c>
      <c r="G1348" s="4">
        <f t="shared" si="104"/>
        <v>-6.7611075338054509E-3</v>
      </c>
    </row>
    <row r="1349" spans="1:7" x14ac:dyDescent="0.3">
      <c r="A1349" s="3">
        <v>43595</v>
      </c>
      <c r="B1349" s="4">
        <v>61.66</v>
      </c>
      <c r="C1349">
        <f t="shared" ref="C1349:C1412" si="105">B1349-B1348</f>
        <v>-4.0000000000006253E-2</v>
      </c>
      <c r="D1349" s="13">
        <f t="shared" ref="D1349:D1412" si="106">C1349/B1348</f>
        <v>-6.4829821718000408E-4</v>
      </c>
      <c r="E1349" t="str">
        <f t="shared" ref="E1349:E1412" si="107">IF(B1348&gt;$H$1,D1349,"")</f>
        <v/>
      </c>
      <c r="F1349" t="str">
        <f t="shared" ref="F1349:F1412" si="108">IF(B1348&lt;$F$1,D1349,"")</f>
        <v/>
      </c>
      <c r="G1349" s="4">
        <f t="shared" ref="G1349:G1412" si="109">IF(AND(B1348&gt;=$F$1,B1348&lt;=$H$1),D1349,"")</f>
        <v>-6.4829821718000408E-4</v>
      </c>
    </row>
    <row r="1350" spans="1:7" x14ac:dyDescent="0.3">
      <c r="A1350" s="3">
        <v>43598</v>
      </c>
      <c r="B1350" s="4">
        <v>61.04</v>
      </c>
      <c r="C1350">
        <f t="shared" si="105"/>
        <v>-0.61999999999999744</v>
      </c>
      <c r="D1350" s="13">
        <f t="shared" si="106"/>
        <v>-1.0055141096334697E-2</v>
      </c>
      <c r="E1350" t="str">
        <f t="shared" si="107"/>
        <v/>
      </c>
      <c r="F1350" t="str">
        <f t="shared" si="108"/>
        <v/>
      </c>
      <c r="G1350" s="4">
        <f t="shared" si="109"/>
        <v>-1.0055141096334697E-2</v>
      </c>
    </row>
    <row r="1351" spans="1:7" x14ac:dyDescent="0.3">
      <c r="A1351" s="3">
        <v>43599</v>
      </c>
      <c r="B1351" s="4">
        <v>61.78</v>
      </c>
      <c r="C1351">
        <f t="shared" si="105"/>
        <v>0.74000000000000199</v>
      </c>
      <c r="D1351" s="13">
        <f t="shared" si="106"/>
        <v>1.212319790301445E-2</v>
      </c>
      <c r="E1351" t="str">
        <f t="shared" si="107"/>
        <v/>
      </c>
      <c r="F1351" t="str">
        <f t="shared" si="108"/>
        <v/>
      </c>
      <c r="G1351" s="4">
        <f t="shared" si="109"/>
        <v>1.212319790301445E-2</v>
      </c>
    </row>
    <row r="1352" spans="1:7" x14ac:dyDescent="0.3">
      <c r="A1352" s="3">
        <v>43600</v>
      </c>
      <c r="B1352" s="4">
        <v>62.02</v>
      </c>
      <c r="C1352">
        <f t="shared" si="105"/>
        <v>0.24000000000000199</v>
      </c>
      <c r="D1352" s="13">
        <f t="shared" si="106"/>
        <v>3.8847523470379084E-3</v>
      </c>
      <c r="E1352" t="str">
        <f t="shared" si="107"/>
        <v/>
      </c>
      <c r="F1352" t="str">
        <f t="shared" si="108"/>
        <v/>
      </c>
      <c r="G1352" s="4">
        <f t="shared" si="109"/>
        <v>3.8847523470379084E-3</v>
      </c>
    </row>
    <row r="1353" spans="1:7" x14ac:dyDescent="0.3">
      <c r="A1353" s="3">
        <v>43601</v>
      </c>
      <c r="B1353" s="4">
        <v>62.87</v>
      </c>
      <c r="C1353">
        <f t="shared" si="105"/>
        <v>0.84999999999999432</v>
      </c>
      <c r="D1353" s="13">
        <f t="shared" si="106"/>
        <v>1.3705256368913161E-2</v>
      </c>
      <c r="E1353" t="str">
        <f t="shared" si="107"/>
        <v/>
      </c>
      <c r="F1353" t="str">
        <f t="shared" si="108"/>
        <v/>
      </c>
      <c r="G1353" s="4">
        <f t="shared" si="109"/>
        <v>1.3705256368913161E-2</v>
      </c>
    </row>
    <row r="1354" spans="1:7" x14ac:dyDescent="0.3">
      <c r="A1354" s="3">
        <v>43602</v>
      </c>
      <c r="B1354" s="4">
        <v>62.76</v>
      </c>
      <c r="C1354">
        <f t="shared" si="105"/>
        <v>-0.10999999999999943</v>
      </c>
      <c r="D1354" s="13">
        <f t="shared" si="106"/>
        <v>-1.7496421186575383E-3</v>
      </c>
      <c r="E1354" t="str">
        <f t="shared" si="107"/>
        <v/>
      </c>
      <c r="F1354" t="str">
        <f t="shared" si="108"/>
        <v/>
      </c>
      <c r="G1354" s="4">
        <f t="shared" si="109"/>
        <v>-1.7496421186575383E-3</v>
      </c>
    </row>
    <row r="1355" spans="1:7" x14ac:dyDescent="0.3">
      <c r="A1355" s="3">
        <v>43605</v>
      </c>
      <c r="B1355" s="4">
        <v>63.1</v>
      </c>
      <c r="C1355">
        <f t="shared" si="105"/>
        <v>0.34000000000000341</v>
      </c>
      <c r="D1355" s="13">
        <f t="shared" si="106"/>
        <v>5.4174633524538465E-3</v>
      </c>
      <c r="E1355" t="str">
        <f t="shared" si="107"/>
        <v/>
      </c>
      <c r="F1355" t="str">
        <f t="shared" si="108"/>
        <v/>
      </c>
      <c r="G1355" s="4">
        <f t="shared" si="109"/>
        <v>5.4174633524538465E-3</v>
      </c>
    </row>
    <row r="1356" spans="1:7" x14ac:dyDescent="0.3">
      <c r="A1356" s="3">
        <v>43606</v>
      </c>
      <c r="B1356" s="4">
        <v>62.99</v>
      </c>
      <c r="C1356">
        <f t="shared" si="105"/>
        <v>-0.10999999999999943</v>
      </c>
      <c r="D1356" s="13">
        <f t="shared" si="106"/>
        <v>-1.7432646592709894E-3</v>
      </c>
      <c r="E1356" t="str">
        <f t="shared" si="107"/>
        <v/>
      </c>
      <c r="F1356" t="str">
        <f t="shared" si="108"/>
        <v/>
      </c>
      <c r="G1356" s="4">
        <f t="shared" si="109"/>
        <v>-1.7432646592709894E-3</v>
      </c>
    </row>
    <row r="1357" spans="1:7" x14ac:dyDescent="0.3">
      <c r="A1357" s="3">
        <v>43607</v>
      </c>
      <c r="B1357" s="4">
        <v>61.42</v>
      </c>
      <c r="C1357">
        <f t="shared" si="105"/>
        <v>-1.5700000000000003</v>
      </c>
      <c r="D1357" s="13">
        <f t="shared" si="106"/>
        <v>-2.4924591204953172E-2</v>
      </c>
      <c r="E1357" t="str">
        <f t="shared" si="107"/>
        <v/>
      </c>
      <c r="F1357" t="str">
        <f t="shared" si="108"/>
        <v/>
      </c>
      <c r="G1357" s="4">
        <f t="shared" si="109"/>
        <v>-2.4924591204953172E-2</v>
      </c>
    </row>
    <row r="1358" spans="1:7" x14ac:dyDescent="0.3">
      <c r="A1358" s="3">
        <v>43608</v>
      </c>
      <c r="B1358" s="4">
        <v>57.91</v>
      </c>
      <c r="C1358">
        <f t="shared" si="105"/>
        <v>-3.5100000000000051</v>
      </c>
      <c r="D1358" s="13">
        <f t="shared" si="106"/>
        <v>-5.7147508954737955E-2</v>
      </c>
      <c r="E1358" t="str">
        <f t="shared" si="107"/>
        <v/>
      </c>
      <c r="F1358" t="str">
        <f t="shared" si="108"/>
        <v/>
      </c>
      <c r="G1358" s="4">
        <f t="shared" si="109"/>
        <v>-5.7147508954737955E-2</v>
      </c>
    </row>
    <row r="1359" spans="1:7" x14ac:dyDescent="0.3">
      <c r="A1359" s="3">
        <v>43609</v>
      </c>
      <c r="B1359" s="4">
        <v>58.63</v>
      </c>
      <c r="C1359">
        <f t="shared" si="105"/>
        <v>0.72000000000000597</v>
      </c>
      <c r="D1359" s="13">
        <f t="shared" si="106"/>
        <v>1.2433085822828632E-2</v>
      </c>
      <c r="E1359" t="str">
        <f t="shared" si="107"/>
        <v/>
      </c>
      <c r="F1359" t="str">
        <f t="shared" si="108"/>
        <v/>
      </c>
      <c r="G1359" s="4">
        <f t="shared" si="109"/>
        <v>1.2433085822828632E-2</v>
      </c>
    </row>
    <row r="1360" spans="1:7" x14ac:dyDescent="0.3">
      <c r="A1360" s="3">
        <v>43613</v>
      </c>
      <c r="B1360" s="4">
        <v>59.14</v>
      </c>
      <c r="C1360">
        <f t="shared" si="105"/>
        <v>0.50999999999999801</v>
      </c>
      <c r="D1360" s="13">
        <f t="shared" si="106"/>
        <v>8.6986184547159819E-3</v>
      </c>
      <c r="E1360" t="str">
        <f t="shared" si="107"/>
        <v/>
      </c>
      <c r="F1360" t="str">
        <f t="shared" si="108"/>
        <v/>
      </c>
      <c r="G1360" s="4">
        <f t="shared" si="109"/>
        <v>8.6986184547159819E-3</v>
      </c>
    </row>
    <row r="1361" spans="1:7" x14ac:dyDescent="0.3">
      <c r="A1361" s="3">
        <v>43614</v>
      </c>
      <c r="B1361" s="4">
        <v>58.81</v>
      </c>
      <c r="C1361">
        <f t="shared" si="105"/>
        <v>-0.32999999999999829</v>
      </c>
      <c r="D1361" s="13">
        <f t="shared" si="106"/>
        <v>-5.579979709164665E-3</v>
      </c>
      <c r="E1361" t="str">
        <f t="shared" si="107"/>
        <v/>
      </c>
      <c r="F1361" t="str">
        <f t="shared" si="108"/>
        <v/>
      </c>
      <c r="G1361" s="4">
        <f t="shared" si="109"/>
        <v>-5.579979709164665E-3</v>
      </c>
    </row>
    <row r="1362" spans="1:7" x14ac:dyDescent="0.3">
      <c r="A1362" s="3">
        <v>43615</v>
      </c>
      <c r="B1362" s="4">
        <v>56.59</v>
      </c>
      <c r="C1362">
        <f t="shared" si="105"/>
        <v>-2.2199999999999989</v>
      </c>
      <c r="D1362" s="13">
        <f t="shared" si="106"/>
        <v>-3.7748682196905269E-2</v>
      </c>
      <c r="E1362" t="str">
        <f t="shared" si="107"/>
        <v/>
      </c>
      <c r="F1362" t="str">
        <f t="shared" si="108"/>
        <v/>
      </c>
      <c r="G1362" s="4">
        <f t="shared" si="109"/>
        <v>-3.7748682196905269E-2</v>
      </c>
    </row>
    <row r="1363" spans="1:7" x14ac:dyDescent="0.3">
      <c r="A1363" s="3">
        <v>43616</v>
      </c>
      <c r="B1363" s="4">
        <v>53.5</v>
      </c>
      <c r="C1363">
        <f t="shared" si="105"/>
        <v>-3.0900000000000034</v>
      </c>
      <c r="D1363" s="13">
        <f t="shared" si="106"/>
        <v>-5.4603286799788008E-2</v>
      </c>
      <c r="E1363" t="str">
        <f t="shared" si="107"/>
        <v/>
      </c>
      <c r="F1363" t="str">
        <f t="shared" si="108"/>
        <v/>
      </c>
      <c r="G1363" s="4">
        <f t="shared" si="109"/>
        <v>-5.4603286799788008E-2</v>
      </c>
    </row>
    <row r="1364" spans="1:7" x14ac:dyDescent="0.3">
      <c r="A1364" s="3">
        <v>43619</v>
      </c>
      <c r="B1364" s="4">
        <v>53.25</v>
      </c>
      <c r="C1364">
        <f t="shared" si="105"/>
        <v>-0.25</v>
      </c>
      <c r="D1364" s="13">
        <f t="shared" si="106"/>
        <v>-4.6728971962616819E-3</v>
      </c>
      <c r="E1364" t="str">
        <f t="shared" si="107"/>
        <v/>
      </c>
      <c r="F1364" t="str">
        <f t="shared" si="108"/>
        <v/>
      </c>
      <c r="G1364" s="4">
        <f t="shared" si="109"/>
        <v>-4.6728971962616819E-3</v>
      </c>
    </row>
    <row r="1365" spans="1:7" x14ac:dyDescent="0.3">
      <c r="A1365" s="3">
        <v>43620</v>
      </c>
      <c r="B1365" s="4">
        <v>53.48</v>
      </c>
      <c r="C1365">
        <f t="shared" si="105"/>
        <v>0.22999999999999687</v>
      </c>
      <c r="D1365" s="13">
        <f t="shared" si="106"/>
        <v>4.3192488262910212E-3</v>
      </c>
      <c r="E1365" t="str">
        <f t="shared" si="107"/>
        <v/>
      </c>
      <c r="F1365" t="str">
        <f t="shared" si="108"/>
        <v/>
      </c>
      <c r="G1365" s="4">
        <f t="shared" si="109"/>
        <v>4.3192488262910212E-3</v>
      </c>
    </row>
    <row r="1366" spans="1:7" x14ac:dyDescent="0.3">
      <c r="A1366" s="3">
        <v>43621</v>
      </c>
      <c r="B1366" s="4">
        <v>51.68</v>
      </c>
      <c r="C1366">
        <f t="shared" si="105"/>
        <v>-1.7999999999999972</v>
      </c>
      <c r="D1366" s="13">
        <f t="shared" si="106"/>
        <v>-3.3657442034405335E-2</v>
      </c>
      <c r="E1366" t="str">
        <f t="shared" si="107"/>
        <v/>
      </c>
      <c r="F1366" t="str">
        <f t="shared" si="108"/>
        <v/>
      </c>
      <c r="G1366" s="4">
        <f t="shared" si="109"/>
        <v>-3.3657442034405335E-2</v>
      </c>
    </row>
    <row r="1367" spans="1:7" x14ac:dyDescent="0.3">
      <c r="A1367" s="3">
        <v>43622</v>
      </c>
      <c r="B1367" s="4">
        <v>52.59</v>
      </c>
      <c r="C1367">
        <f t="shared" si="105"/>
        <v>0.91000000000000369</v>
      </c>
      <c r="D1367" s="13">
        <f t="shared" si="106"/>
        <v>1.7608359133127006E-2</v>
      </c>
      <c r="E1367" t="str">
        <f t="shared" si="107"/>
        <v/>
      </c>
      <c r="F1367" t="str">
        <f t="shared" si="108"/>
        <v/>
      </c>
      <c r="G1367" s="4">
        <f t="shared" si="109"/>
        <v>1.7608359133127006E-2</v>
      </c>
    </row>
    <row r="1368" spans="1:7" x14ac:dyDescent="0.3">
      <c r="A1368" s="3">
        <v>43623</v>
      </c>
      <c r="B1368" s="4">
        <v>53.99</v>
      </c>
      <c r="C1368">
        <f t="shared" si="105"/>
        <v>1.3999999999999986</v>
      </c>
      <c r="D1368" s="13">
        <f t="shared" si="106"/>
        <v>2.6621030614185179E-2</v>
      </c>
      <c r="E1368" t="str">
        <f t="shared" si="107"/>
        <v/>
      </c>
      <c r="F1368" t="str">
        <f t="shared" si="108"/>
        <v/>
      </c>
      <c r="G1368" s="4">
        <f t="shared" si="109"/>
        <v>2.6621030614185179E-2</v>
      </c>
    </row>
    <row r="1369" spans="1:7" x14ac:dyDescent="0.3">
      <c r="A1369" s="3">
        <v>43626</v>
      </c>
      <c r="B1369" s="4">
        <v>53.26</v>
      </c>
      <c r="C1369">
        <f t="shared" si="105"/>
        <v>-0.73000000000000398</v>
      </c>
      <c r="D1369" s="13">
        <f t="shared" si="106"/>
        <v>-1.3521022411557769E-2</v>
      </c>
      <c r="E1369" t="str">
        <f t="shared" si="107"/>
        <v/>
      </c>
      <c r="F1369" t="str">
        <f t="shared" si="108"/>
        <v/>
      </c>
      <c r="G1369" s="4">
        <f t="shared" si="109"/>
        <v>-1.3521022411557769E-2</v>
      </c>
    </row>
    <row r="1370" spans="1:7" x14ac:dyDescent="0.3">
      <c r="A1370" s="3">
        <v>43627</v>
      </c>
      <c r="B1370" s="4">
        <v>53.27</v>
      </c>
      <c r="C1370">
        <f t="shared" si="105"/>
        <v>1.0000000000005116E-2</v>
      </c>
      <c r="D1370" s="13">
        <f t="shared" si="106"/>
        <v>1.8775816748038145E-4</v>
      </c>
      <c r="E1370" t="str">
        <f t="shared" si="107"/>
        <v/>
      </c>
      <c r="F1370" t="str">
        <f t="shared" si="108"/>
        <v/>
      </c>
      <c r="G1370" s="4">
        <f t="shared" si="109"/>
        <v>1.8775816748038145E-4</v>
      </c>
    </row>
    <row r="1371" spans="1:7" x14ac:dyDescent="0.3">
      <c r="A1371" s="3">
        <v>43628</v>
      </c>
      <c r="B1371" s="4">
        <v>51.14</v>
      </c>
      <c r="C1371">
        <f t="shared" si="105"/>
        <v>-2.1300000000000026</v>
      </c>
      <c r="D1371" s="13">
        <f t="shared" si="106"/>
        <v>-3.9984982166322555E-2</v>
      </c>
      <c r="E1371" t="str">
        <f t="shared" si="107"/>
        <v/>
      </c>
      <c r="F1371" t="str">
        <f t="shared" si="108"/>
        <v/>
      </c>
      <c r="G1371" s="4">
        <f t="shared" si="109"/>
        <v>-3.9984982166322555E-2</v>
      </c>
    </row>
    <row r="1372" spans="1:7" x14ac:dyDescent="0.3">
      <c r="A1372" s="3">
        <v>43629</v>
      </c>
      <c r="B1372" s="4">
        <v>52.28</v>
      </c>
      <c r="C1372">
        <f t="shared" si="105"/>
        <v>1.1400000000000006</v>
      </c>
      <c r="D1372" s="13">
        <f t="shared" si="106"/>
        <v>2.2291748142354333E-2</v>
      </c>
      <c r="E1372" t="str">
        <f t="shared" si="107"/>
        <v/>
      </c>
      <c r="F1372" t="str">
        <f t="shared" si="108"/>
        <v/>
      </c>
      <c r="G1372" s="4">
        <f t="shared" si="109"/>
        <v>2.2291748142354333E-2</v>
      </c>
    </row>
    <row r="1373" spans="1:7" x14ac:dyDescent="0.3">
      <c r="A1373" s="3">
        <v>43630</v>
      </c>
      <c r="B1373" s="4">
        <v>52.51</v>
      </c>
      <c r="C1373">
        <f t="shared" si="105"/>
        <v>0.22999999999999687</v>
      </c>
      <c r="D1373" s="13">
        <f t="shared" si="106"/>
        <v>4.3993879112470711E-3</v>
      </c>
      <c r="E1373" t="str">
        <f t="shared" si="107"/>
        <v/>
      </c>
      <c r="F1373" t="str">
        <f t="shared" si="108"/>
        <v/>
      </c>
      <c r="G1373" s="4">
        <f t="shared" si="109"/>
        <v>4.3993879112470711E-3</v>
      </c>
    </row>
    <row r="1374" spans="1:7" x14ac:dyDescent="0.3">
      <c r="A1374" s="3">
        <v>43633</v>
      </c>
      <c r="B1374" s="4">
        <v>51.93</v>
      </c>
      <c r="C1374">
        <f t="shared" si="105"/>
        <v>-0.57999999999999829</v>
      </c>
      <c r="D1374" s="13">
        <f t="shared" si="106"/>
        <v>-1.1045515139973306E-2</v>
      </c>
      <c r="E1374" t="str">
        <f t="shared" si="107"/>
        <v/>
      </c>
      <c r="F1374" t="str">
        <f t="shared" si="108"/>
        <v/>
      </c>
      <c r="G1374" s="4">
        <f t="shared" si="109"/>
        <v>-1.1045515139973306E-2</v>
      </c>
    </row>
    <row r="1375" spans="1:7" x14ac:dyDescent="0.3">
      <c r="A1375" s="3">
        <v>43634</v>
      </c>
      <c r="B1375" s="4">
        <v>53.9</v>
      </c>
      <c r="C1375">
        <f t="shared" si="105"/>
        <v>1.9699999999999989</v>
      </c>
      <c r="D1375" s="13">
        <f t="shared" si="106"/>
        <v>3.7935682649720755E-2</v>
      </c>
      <c r="E1375" t="str">
        <f t="shared" si="107"/>
        <v/>
      </c>
      <c r="F1375" t="str">
        <f t="shared" si="108"/>
        <v/>
      </c>
      <c r="G1375" s="4">
        <f t="shared" si="109"/>
        <v>3.7935682649720755E-2</v>
      </c>
    </row>
    <row r="1376" spans="1:7" x14ac:dyDescent="0.3">
      <c r="A1376" s="3">
        <v>43635</v>
      </c>
      <c r="B1376" s="4">
        <v>53.76</v>
      </c>
      <c r="C1376">
        <f t="shared" si="105"/>
        <v>-0.14000000000000057</v>
      </c>
      <c r="D1376" s="13">
        <f t="shared" si="106"/>
        <v>-2.5974025974026078E-3</v>
      </c>
      <c r="E1376" t="str">
        <f t="shared" si="107"/>
        <v/>
      </c>
      <c r="F1376" t="str">
        <f t="shared" si="108"/>
        <v/>
      </c>
      <c r="G1376" s="4">
        <f t="shared" si="109"/>
        <v>-2.5974025974026078E-3</v>
      </c>
    </row>
    <row r="1377" spans="1:7" x14ac:dyDescent="0.3">
      <c r="A1377" s="3">
        <v>43636</v>
      </c>
      <c r="B1377" s="4">
        <v>56.65</v>
      </c>
      <c r="C1377">
        <f t="shared" si="105"/>
        <v>2.8900000000000006</v>
      </c>
      <c r="D1377" s="13">
        <f t="shared" si="106"/>
        <v>5.3757440476190486E-2</v>
      </c>
      <c r="E1377" t="str">
        <f t="shared" si="107"/>
        <v/>
      </c>
      <c r="F1377" t="str">
        <f t="shared" si="108"/>
        <v/>
      </c>
      <c r="G1377" s="4">
        <f t="shared" si="109"/>
        <v>5.3757440476190486E-2</v>
      </c>
    </row>
    <row r="1378" spans="1:7" x14ac:dyDescent="0.3">
      <c r="A1378" s="3">
        <v>43637</v>
      </c>
      <c r="B1378" s="4">
        <v>57.43</v>
      </c>
      <c r="C1378">
        <f t="shared" si="105"/>
        <v>0.78000000000000114</v>
      </c>
      <c r="D1378" s="13">
        <f t="shared" si="106"/>
        <v>1.3768755516328352E-2</v>
      </c>
      <c r="E1378" t="str">
        <f t="shared" si="107"/>
        <v/>
      </c>
      <c r="F1378" t="str">
        <f t="shared" si="108"/>
        <v/>
      </c>
      <c r="G1378" s="4">
        <f t="shared" si="109"/>
        <v>1.3768755516328352E-2</v>
      </c>
    </row>
    <row r="1379" spans="1:7" x14ac:dyDescent="0.3">
      <c r="A1379" s="3">
        <v>43640</v>
      </c>
      <c r="B1379" s="4">
        <v>57.9</v>
      </c>
      <c r="C1379">
        <f t="shared" si="105"/>
        <v>0.46999999999999886</v>
      </c>
      <c r="D1379" s="13">
        <f t="shared" si="106"/>
        <v>8.1838760229844838E-3</v>
      </c>
      <c r="E1379" t="str">
        <f t="shared" si="107"/>
        <v/>
      </c>
      <c r="F1379" t="str">
        <f t="shared" si="108"/>
        <v/>
      </c>
      <c r="G1379" s="4">
        <f t="shared" si="109"/>
        <v>8.1838760229844838E-3</v>
      </c>
    </row>
    <row r="1380" spans="1:7" x14ac:dyDescent="0.3">
      <c r="A1380" s="3">
        <v>43641</v>
      </c>
      <c r="B1380" s="4">
        <v>57.83</v>
      </c>
      <c r="C1380">
        <f t="shared" si="105"/>
        <v>-7.0000000000000284E-2</v>
      </c>
      <c r="D1380" s="13">
        <f t="shared" si="106"/>
        <v>-1.2089810017271206E-3</v>
      </c>
      <c r="E1380" t="str">
        <f t="shared" si="107"/>
        <v/>
      </c>
      <c r="F1380" t="str">
        <f t="shared" si="108"/>
        <v/>
      </c>
      <c r="G1380" s="4">
        <f t="shared" si="109"/>
        <v>-1.2089810017271206E-3</v>
      </c>
    </row>
    <row r="1381" spans="1:7" x14ac:dyDescent="0.3">
      <c r="A1381" s="3">
        <v>43642</v>
      </c>
      <c r="B1381" s="4">
        <v>59.38</v>
      </c>
      <c r="C1381">
        <f t="shared" si="105"/>
        <v>1.5500000000000043</v>
      </c>
      <c r="D1381" s="13">
        <f t="shared" si="106"/>
        <v>2.6802697561819199E-2</v>
      </c>
      <c r="E1381" t="str">
        <f t="shared" si="107"/>
        <v/>
      </c>
      <c r="F1381" t="str">
        <f t="shared" si="108"/>
        <v/>
      </c>
      <c r="G1381" s="4">
        <f t="shared" si="109"/>
        <v>2.6802697561819199E-2</v>
      </c>
    </row>
    <row r="1382" spans="1:7" x14ac:dyDescent="0.3">
      <c r="A1382" s="3">
        <v>43643</v>
      </c>
      <c r="B1382" s="4">
        <v>59.43</v>
      </c>
      <c r="C1382">
        <f t="shared" si="105"/>
        <v>4.9999999999997158E-2</v>
      </c>
      <c r="D1382" s="13">
        <f t="shared" si="106"/>
        <v>8.4203435500163613E-4</v>
      </c>
      <c r="E1382" t="str">
        <f t="shared" si="107"/>
        <v/>
      </c>
      <c r="F1382" t="str">
        <f t="shared" si="108"/>
        <v/>
      </c>
      <c r="G1382" s="4">
        <f t="shared" si="109"/>
        <v>8.4203435500163613E-4</v>
      </c>
    </row>
    <row r="1383" spans="1:7" x14ac:dyDescent="0.3">
      <c r="A1383" s="3">
        <v>43644</v>
      </c>
      <c r="B1383" s="4">
        <v>58.47</v>
      </c>
      <c r="C1383">
        <f t="shared" si="105"/>
        <v>-0.96000000000000085</v>
      </c>
      <c r="D1383" s="13">
        <f t="shared" si="106"/>
        <v>-1.6153457849570937E-2</v>
      </c>
      <c r="E1383" t="str">
        <f t="shared" si="107"/>
        <v/>
      </c>
      <c r="F1383" t="str">
        <f t="shared" si="108"/>
        <v/>
      </c>
      <c r="G1383" s="4">
        <f t="shared" si="109"/>
        <v>-1.6153457849570937E-2</v>
      </c>
    </row>
    <row r="1384" spans="1:7" x14ac:dyDescent="0.3">
      <c r="A1384" s="3">
        <v>43647</v>
      </c>
      <c r="B1384" s="4">
        <v>59.09</v>
      </c>
      <c r="C1384">
        <f t="shared" si="105"/>
        <v>0.62000000000000455</v>
      </c>
      <c r="D1384" s="13">
        <f t="shared" si="106"/>
        <v>1.0603728407730538E-2</v>
      </c>
      <c r="E1384" t="str">
        <f t="shared" si="107"/>
        <v/>
      </c>
      <c r="F1384" t="str">
        <f t="shared" si="108"/>
        <v/>
      </c>
      <c r="G1384" s="4">
        <f t="shared" si="109"/>
        <v>1.0603728407730538E-2</v>
      </c>
    </row>
    <row r="1385" spans="1:7" x14ac:dyDescent="0.3">
      <c r="A1385" s="3">
        <v>43648</v>
      </c>
      <c r="B1385" s="4">
        <v>56.25</v>
      </c>
      <c r="C1385">
        <f t="shared" si="105"/>
        <v>-2.8400000000000034</v>
      </c>
      <c r="D1385" s="13">
        <f t="shared" si="106"/>
        <v>-4.8062277881198226E-2</v>
      </c>
      <c r="E1385" t="str">
        <f t="shared" si="107"/>
        <v/>
      </c>
      <c r="F1385" t="str">
        <f t="shared" si="108"/>
        <v/>
      </c>
      <c r="G1385" s="4">
        <f t="shared" si="109"/>
        <v>-4.8062277881198226E-2</v>
      </c>
    </row>
    <row r="1386" spans="1:7" x14ac:dyDescent="0.3">
      <c r="A1386" s="3">
        <v>43649</v>
      </c>
      <c r="B1386" s="4">
        <v>57.34</v>
      </c>
      <c r="C1386">
        <f t="shared" si="105"/>
        <v>1.0900000000000034</v>
      </c>
      <c r="D1386" s="13">
        <f t="shared" si="106"/>
        <v>1.9377777777777837E-2</v>
      </c>
      <c r="E1386" t="str">
        <f t="shared" si="107"/>
        <v/>
      </c>
      <c r="F1386" t="str">
        <f t="shared" si="108"/>
        <v/>
      </c>
      <c r="G1386" s="4">
        <f t="shared" si="109"/>
        <v>1.9377777777777837E-2</v>
      </c>
    </row>
    <row r="1387" spans="1:7" x14ac:dyDescent="0.3">
      <c r="A1387" s="3">
        <v>43651</v>
      </c>
      <c r="B1387" s="4">
        <v>57.51</v>
      </c>
      <c r="C1387">
        <f t="shared" si="105"/>
        <v>0.1699999999999946</v>
      </c>
      <c r="D1387" s="13">
        <f t="shared" si="106"/>
        <v>2.9647715381931391E-3</v>
      </c>
      <c r="E1387" t="str">
        <f t="shared" si="107"/>
        <v/>
      </c>
      <c r="F1387" t="str">
        <f t="shared" si="108"/>
        <v/>
      </c>
      <c r="G1387" s="4">
        <f t="shared" si="109"/>
        <v>2.9647715381931391E-3</v>
      </c>
    </row>
    <row r="1388" spans="1:7" x14ac:dyDescent="0.3">
      <c r="A1388" s="3">
        <v>43654</v>
      </c>
      <c r="B1388" s="4">
        <v>57.66</v>
      </c>
      <c r="C1388">
        <f t="shared" si="105"/>
        <v>0.14999999999999858</v>
      </c>
      <c r="D1388" s="13">
        <f t="shared" si="106"/>
        <v>2.6082420448617387E-3</v>
      </c>
      <c r="E1388" t="str">
        <f t="shared" si="107"/>
        <v/>
      </c>
      <c r="F1388" t="str">
        <f t="shared" si="108"/>
        <v/>
      </c>
      <c r="G1388" s="4">
        <f t="shared" si="109"/>
        <v>2.6082420448617387E-3</v>
      </c>
    </row>
    <row r="1389" spans="1:7" x14ac:dyDescent="0.3">
      <c r="A1389" s="3">
        <v>43655</v>
      </c>
      <c r="B1389" s="4">
        <v>57.83</v>
      </c>
      <c r="C1389">
        <f t="shared" si="105"/>
        <v>0.17000000000000171</v>
      </c>
      <c r="D1389" s="13">
        <f t="shared" si="106"/>
        <v>2.9483177245924683E-3</v>
      </c>
      <c r="E1389" t="str">
        <f t="shared" si="107"/>
        <v/>
      </c>
      <c r="F1389" t="str">
        <f t="shared" si="108"/>
        <v/>
      </c>
      <c r="G1389" s="4">
        <f t="shared" si="109"/>
        <v>2.9483177245924683E-3</v>
      </c>
    </row>
    <row r="1390" spans="1:7" x14ac:dyDescent="0.3">
      <c r="A1390" s="3">
        <v>43656</v>
      </c>
      <c r="B1390" s="4">
        <v>60.43</v>
      </c>
      <c r="C1390">
        <f t="shared" si="105"/>
        <v>2.6000000000000014</v>
      </c>
      <c r="D1390" s="13">
        <f t="shared" si="106"/>
        <v>4.4959363652083723E-2</v>
      </c>
      <c r="E1390" t="str">
        <f t="shared" si="107"/>
        <v/>
      </c>
      <c r="F1390" t="str">
        <f t="shared" si="108"/>
        <v/>
      </c>
      <c r="G1390" s="4">
        <f t="shared" si="109"/>
        <v>4.4959363652083723E-2</v>
      </c>
    </row>
    <row r="1391" spans="1:7" x14ac:dyDescent="0.3">
      <c r="A1391" s="3">
        <v>43657</v>
      </c>
      <c r="B1391" s="4">
        <v>60.2</v>
      </c>
      <c r="C1391">
        <f t="shared" si="105"/>
        <v>-0.22999999999999687</v>
      </c>
      <c r="D1391" s="13">
        <f t="shared" si="106"/>
        <v>-3.8060565944067E-3</v>
      </c>
      <c r="E1391" t="str">
        <f t="shared" si="107"/>
        <v/>
      </c>
      <c r="F1391" t="str">
        <f t="shared" si="108"/>
        <v/>
      </c>
      <c r="G1391" s="4">
        <f t="shared" si="109"/>
        <v>-3.8060565944067E-3</v>
      </c>
    </row>
    <row r="1392" spans="1:7" x14ac:dyDescent="0.3">
      <c r="A1392" s="3">
        <v>43658</v>
      </c>
      <c r="B1392" s="4">
        <v>60.21</v>
      </c>
      <c r="C1392">
        <f t="shared" si="105"/>
        <v>9.9999999999980105E-3</v>
      </c>
      <c r="D1392" s="13">
        <f t="shared" si="106"/>
        <v>1.6611295681059817E-4</v>
      </c>
      <c r="E1392" t="str">
        <f t="shared" si="107"/>
        <v/>
      </c>
      <c r="F1392" t="str">
        <f t="shared" si="108"/>
        <v/>
      </c>
      <c r="G1392" s="4">
        <f t="shared" si="109"/>
        <v>1.6611295681059817E-4</v>
      </c>
    </row>
    <row r="1393" spans="1:7" x14ac:dyDescent="0.3">
      <c r="A1393" s="3">
        <v>43661</v>
      </c>
      <c r="B1393" s="4">
        <v>59.58</v>
      </c>
      <c r="C1393">
        <f t="shared" si="105"/>
        <v>-0.63000000000000256</v>
      </c>
      <c r="D1393" s="13">
        <f t="shared" si="106"/>
        <v>-1.0463378176382702E-2</v>
      </c>
      <c r="E1393" t="str">
        <f t="shared" si="107"/>
        <v/>
      </c>
      <c r="F1393" t="str">
        <f t="shared" si="108"/>
        <v/>
      </c>
      <c r="G1393" s="4">
        <f t="shared" si="109"/>
        <v>-1.0463378176382702E-2</v>
      </c>
    </row>
    <row r="1394" spans="1:7" x14ac:dyDescent="0.3">
      <c r="A1394" s="3">
        <v>43662</v>
      </c>
      <c r="B1394" s="4">
        <v>57.62</v>
      </c>
      <c r="C1394">
        <f t="shared" si="105"/>
        <v>-1.9600000000000009</v>
      </c>
      <c r="D1394" s="13">
        <f t="shared" si="106"/>
        <v>-3.2896945283652244E-2</v>
      </c>
      <c r="E1394" t="str">
        <f t="shared" si="107"/>
        <v/>
      </c>
      <c r="F1394" t="str">
        <f t="shared" si="108"/>
        <v/>
      </c>
      <c r="G1394" s="4">
        <f t="shared" si="109"/>
        <v>-3.2896945283652244E-2</v>
      </c>
    </row>
    <row r="1395" spans="1:7" x14ac:dyDescent="0.3">
      <c r="A1395" s="3">
        <v>43663</v>
      </c>
      <c r="B1395" s="4">
        <v>56.78</v>
      </c>
      <c r="C1395">
        <f t="shared" si="105"/>
        <v>-0.83999999999999631</v>
      </c>
      <c r="D1395" s="13">
        <f t="shared" si="106"/>
        <v>-1.457827143352996E-2</v>
      </c>
      <c r="E1395" t="str">
        <f t="shared" si="107"/>
        <v/>
      </c>
      <c r="F1395" t="str">
        <f t="shared" si="108"/>
        <v/>
      </c>
      <c r="G1395" s="4">
        <f t="shared" si="109"/>
        <v>-1.457827143352996E-2</v>
      </c>
    </row>
    <row r="1396" spans="1:7" x14ac:dyDescent="0.3">
      <c r="A1396" s="3">
        <v>43664</v>
      </c>
      <c r="B1396" s="4">
        <v>55.3</v>
      </c>
      <c r="C1396">
        <f t="shared" si="105"/>
        <v>-1.480000000000004</v>
      </c>
      <c r="D1396" s="13">
        <f t="shared" si="106"/>
        <v>-2.6065516026770059E-2</v>
      </c>
      <c r="E1396" t="str">
        <f t="shared" si="107"/>
        <v/>
      </c>
      <c r="F1396" t="str">
        <f t="shared" si="108"/>
        <v/>
      </c>
      <c r="G1396" s="4">
        <f t="shared" si="109"/>
        <v>-2.6065516026770059E-2</v>
      </c>
    </row>
    <row r="1397" spans="1:7" x14ac:dyDescent="0.3">
      <c r="A1397" s="3">
        <v>43665</v>
      </c>
      <c r="B1397" s="4">
        <v>55.63</v>
      </c>
      <c r="C1397">
        <f t="shared" si="105"/>
        <v>0.3300000000000054</v>
      </c>
      <c r="D1397" s="13">
        <f t="shared" si="106"/>
        <v>5.9674502712478376E-3</v>
      </c>
      <c r="E1397" t="str">
        <f t="shared" si="107"/>
        <v/>
      </c>
      <c r="F1397" t="str">
        <f t="shared" si="108"/>
        <v/>
      </c>
      <c r="G1397" s="4">
        <f t="shared" si="109"/>
        <v>5.9674502712478376E-3</v>
      </c>
    </row>
    <row r="1398" spans="1:7" x14ac:dyDescent="0.3">
      <c r="A1398" s="3">
        <v>43668</v>
      </c>
      <c r="B1398" s="4">
        <v>56.22</v>
      </c>
      <c r="C1398">
        <f t="shared" si="105"/>
        <v>0.58999999999999631</v>
      </c>
      <c r="D1398" s="13">
        <f t="shared" si="106"/>
        <v>1.0605788243753304E-2</v>
      </c>
      <c r="E1398" t="str">
        <f t="shared" si="107"/>
        <v/>
      </c>
      <c r="F1398" t="str">
        <f t="shared" si="108"/>
        <v/>
      </c>
      <c r="G1398" s="4">
        <f t="shared" si="109"/>
        <v>1.0605788243753304E-2</v>
      </c>
    </row>
    <row r="1399" spans="1:7" x14ac:dyDescent="0.3">
      <c r="A1399" s="3">
        <v>43669</v>
      </c>
      <c r="B1399" s="4">
        <v>56.77</v>
      </c>
      <c r="C1399">
        <f t="shared" si="105"/>
        <v>0.55000000000000426</v>
      </c>
      <c r="D1399" s="13">
        <f t="shared" si="106"/>
        <v>9.7829953753113524E-3</v>
      </c>
      <c r="E1399" t="str">
        <f t="shared" si="107"/>
        <v/>
      </c>
      <c r="F1399" t="str">
        <f t="shared" si="108"/>
        <v/>
      </c>
      <c r="G1399" s="4">
        <f t="shared" si="109"/>
        <v>9.7829953753113524E-3</v>
      </c>
    </row>
    <row r="1400" spans="1:7" x14ac:dyDescent="0.3">
      <c r="A1400" s="3">
        <v>43670</v>
      </c>
      <c r="B1400" s="4">
        <v>55.88</v>
      </c>
      <c r="C1400">
        <f t="shared" si="105"/>
        <v>-0.89000000000000057</v>
      </c>
      <c r="D1400" s="13">
        <f t="shared" si="106"/>
        <v>-1.5677294345605081E-2</v>
      </c>
      <c r="E1400" t="str">
        <f t="shared" si="107"/>
        <v/>
      </c>
      <c r="F1400" t="str">
        <f t="shared" si="108"/>
        <v/>
      </c>
      <c r="G1400" s="4">
        <f t="shared" si="109"/>
        <v>-1.5677294345605081E-2</v>
      </c>
    </row>
    <row r="1401" spans="1:7" x14ac:dyDescent="0.3">
      <c r="A1401" s="3">
        <v>43671</v>
      </c>
      <c r="B1401" s="4">
        <v>56.02</v>
      </c>
      <c r="C1401">
        <f t="shared" si="105"/>
        <v>0.14000000000000057</v>
      </c>
      <c r="D1401" s="13">
        <f t="shared" si="106"/>
        <v>2.5053686471009405E-3</v>
      </c>
      <c r="E1401" t="str">
        <f t="shared" si="107"/>
        <v/>
      </c>
      <c r="F1401" t="str">
        <f t="shared" si="108"/>
        <v/>
      </c>
      <c r="G1401" s="4">
        <f t="shared" si="109"/>
        <v>2.5053686471009405E-3</v>
      </c>
    </row>
    <row r="1402" spans="1:7" x14ac:dyDescent="0.3">
      <c r="A1402" s="3">
        <v>43672</v>
      </c>
      <c r="B1402" s="4">
        <v>56.2</v>
      </c>
      <c r="C1402">
        <f t="shared" si="105"/>
        <v>0.17999999999999972</v>
      </c>
      <c r="D1402" s="13">
        <f t="shared" si="106"/>
        <v>3.2131381649410872E-3</v>
      </c>
      <c r="E1402" t="str">
        <f t="shared" si="107"/>
        <v/>
      </c>
      <c r="F1402" t="str">
        <f t="shared" si="108"/>
        <v/>
      </c>
      <c r="G1402" s="4">
        <f t="shared" si="109"/>
        <v>3.2131381649410872E-3</v>
      </c>
    </row>
    <row r="1403" spans="1:7" x14ac:dyDescent="0.3">
      <c r="A1403" s="3">
        <v>43675</v>
      </c>
      <c r="B1403" s="4">
        <v>56.87</v>
      </c>
      <c r="C1403">
        <f t="shared" si="105"/>
        <v>0.6699999999999946</v>
      </c>
      <c r="D1403" s="13">
        <f t="shared" si="106"/>
        <v>1.1921708185053285E-2</v>
      </c>
      <c r="E1403" t="str">
        <f t="shared" si="107"/>
        <v/>
      </c>
      <c r="F1403" t="str">
        <f t="shared" si="108"/>
        <v/>
      </c>
      <c r="G1403" s="4">
        <f t="shared" si="109"/>
        <v>1.1921708185053285E-2</v>
      </c>
    </row>
    <row r="1404" spans="1:7" x14ac:dyDescent="0.3">
      <c r="A1404" s="3">
        <v>43676</v>
      </c>
      <c r="B1404" s="4">
        <v>58.05</v>
      </c>
      <c r="C1404">
        <f t="shared" si="105"/>
        <v>1.1799999999999997</v>
      </c>
      <c r="D1404" s="13">
        <f t="shared" si="106"/>
        <v>2.0749076841920164E-2</v>
      </c>
      <c r="E1404" t="str">
        <f t="shared" si="107"/>
        <v/>
      </c>
      <c r="F1404" t="str">
        <f t="shared" si="108"/>
        <v/>
      </c>
      <c r="G1404" s="4">
        <f t="shared" si="109"/>
        <v>2.0749076841920164E-2</v>
      </c>
    </row>
    <row r="1405" spans="1:7" x14ac:dyDescent="0.3">
      <c r="A1405" s="3">
        <v>43677</v>
      </c>
      <c r="B1405" s="4">
        <v>58.58</v>
      </c>
      <c r="C1405">
        <f t="shared" si="105"/>
        <v>0.53000000000000114</v>
      </c>
      <c r="D1405" s="13">
        <f t="shared" si="106"/>
        <v>9.1300602928510114E-3</v>
      </c>
      <c r="E1405" t="str">
        <f t="shared" si="107"/>
        <v/>
      </c>
      <c r="F1405" t="str">
        <f t="shared" si="108"/>
        <v/>
      </c>
      <c r="G1405" s="4">
        <f t="shared" si="109"/>
        <v>9.1300602928510114E-3</v>
      </c>
    </row>
    <row r="1406" spans="1:7" x14ac:dyDescent="0.3">
      <c r="A1406" s="3">
        <v>43678</v>
      </c>
      <c r="B1406" s="4">
        <v>53.95</v>
      </c>
      <c r="C1406">
        <f t="shared" si="105"/>
        <v>-4.6299999999999955</v>
      </c>
      <c r="D1406" s="13">
        <f t="shared" si="106"/>
        <v>-7.9037214066234138E-2</v>
      </c>
      <c r="E1406" t="str">
        <f t="shared" si="107"/>
        <v/>
      </c>
      <c r="F1406" t="str">
        <f t="shared" si="108"/>
        <v/>
      </c>
      <c r="G1406" s="4">
        <f t="shared" si="109"/>
        <v>-7.9037214066234138E-2</v>
      </c>
    </row>
    <row r="1407" spans="1:7" x14ac:dyDescent="0.3">
      <c r="A1407" s="3">
        <v>43679</v>
      </c>
      <c r="B1407" s="4">
        <v>55.66</v>
      </c>
      <c r="C1407">
        <f t="shared" si="105"/>
        <v>1.7099999999999937</v>
      </c>
      <c r="D1407" s="13">
        <f t="shared" si="106"/>
        <v>3.1696014828544831E-2</v>
      </c>
      <c r="E1407" t="str">
        <f t="shared" si="107"/>
        <v/>
      </c>
      <c r="F1407" t="str">
        <f t="shared" si="108"/>
        <v/>
      </c>
      <c r="G1407" s="4">
        <f t="shared" si="109"/>
        <v>3.1696014828544831E-2</v>
      </c>
    </row>
    <row r="1408" spans="1:7" x14ac:dyDescent="0.3">
      <c r="A1408" s="3">
        <v>43682</v>
      </c>
      <c r="B1408" s="4">
        <v>54.69</v>
      </c>
      <c r="C1408">
        <f t="shared" si="105"/>
        <v>-0.96999999999999886</v>
      </c>
      <c r="D1408" s="13">
        <f t="shared" si="106"/>
        <v>-1.7427236794825707E-2</v>
      </c>
      <c r="E1408" t="str">
        <f t="shared" si="107"/>
        <v/>
      </c>
      <c r="F1408" t="str">
        <f t="shared" si="108"/>
        <v/>
      </c>
      <c r="G1408" s="4">
        <f t="shared" si="109"/>
        <v>-1.7427236794825707E-2</v>
      </c>
    </row>
    <row r="1409" spans="1:7" x14ac:dyDescent="0.3">
      <c r="A1409" s="3">
        <v>43683</v>
      </c>
      <c r="B1409" s="4">
        <v>53.63</v>
      </c>
      <c r="C1409">
        <f t="shared" si="105"/>
        <v>-1.0599999999999952</v>
      </c>
      <c r="D1409" s="13">
        <f t="shared" si="106"/>
        <v>-1.9381971109892031E-2</v>
      </c>
      <c r="E1409" t="str">
        <f t="shared" si="107"/>
        <v/>
      </c>
      <c r="F1409" t="str">
        <f t="shared" si="108"/>
        <v/>
      </c>
      <c r="G1409" s="4">
        <f t="shared" si="109"/>
        <v>-1.9381971109892031E-2</v>
      </c>
    </row>
    <row r="1410" spans="1:7" x14ac:dyDescent="0.3">
      <c r="A1410" s="3">
        <v>43684</v>
      </c>
      <c r="B1410" s="4">
        <v>51.09</v>
      </c>
      <c r="C1410">
        <f t="shared" si="105"/>
        <v>-2.5399999999999991</v>
      </c>
      <c r="D1410" s="13">
        <f t="shared" si="106"/>
        <v>-4.7361551370501569E-2</v>
      </c>
      <c r="E1410" t="str">
        <f t="shared" si="107"/>
        <v/>
      </c>
      <c r="F1410" t="str">
        <f t="shared" si="108"/>
        <v/>
      </c>
      <c r="G1410" s="4">
        <f t="shared" si="109"/>
        <v>-4.7361551370501569E-2</v>
      </c>
    </row>
    <row r="1411" spans="1:7" x14ac:dyDescent="0.3">
      <c r="A1411" s="3">
        <v>43685</v>
      </c>
      <c r="B1411" s="4">
        <v>52.54</v>
      </c>
      <c r="C1411">
        <f t="shared" si="105"/>
        <v>1.4499999999999957</v>
      </c>
      <c r="D1411" s="13">
        <f t="shared" si="106"/>
        <v>2.8381287923272571E-2</v>
      </c>
      <c r="E1411" t="str">
        <f t="shared" si="107"/>
        <v/>
      </c>
      <c r="F1411" t="str">
        <f t="shared" si="108"/>
        <v/>
      </c>
      <c r="G1411" s="4">
        <f t="shared" si="109"/>
        <v>2.8381287923272571E-2</v>
      </c>
    </row>
    <row r="1412" spans="1:7" x14ac:dyDescent="0.3">
      <c r="A1412" s="3">
        <v>43686</v>
      </c>
      <c r="B1412" s="4">
        <v>54.5</v>
      </c>
      <c r="C1412">
        <f t="shared" si="105"/>
        <v>1.9600000000000009</v>
      </c>
      <c r="D1412" s="13">
        <f t="shared" si="106"/>
        <v>3.7304910544347182E-2</v>
      </c>
      <c r="E1412" t="str">
        <f t="shared" si="107"/>
        <v/>
      </c>
      <c r="F1412" t="str">
        <f t="shared" si="108"/>
        <v/>
      </c>
      <c r="G1412" s="4">
        <f t="shared" si="109"/>
        <v>3.7304910544347182E-2</v>
      </c>
    </row>
    <row r="1413" spans="1:7" x14ac:dyDescent="0.3">
      <c r="A1413" s="3">
        <v>43689</v>
      </c>
      <c r="B1413" s="4">
        <v>54.93</v>
      </c>
      <c r="C1413">
        <f t="shared" ref="C1413:C1476" si="110">B1413-B1412</f>
        <v>0.42999999999999972</v>
      </c>
      <c r="D1413" s="13">
        <f t="shared" ref="D1413:D1476" si="111">C1413/B1412</f>
        <v>7.8899082568807295E-3</v>
      </c>
      <c r="E1413" t="str">
        <f t="shared" ref="E1413:E1476" si="112">IF(B1412&gt;$H$1,D1413,"")</f>
        <v/>
      </c>
      <c r="F1413" t="str">
        <f t="shared" ref="F1413:F1476" si="113">IF(B1412&lt;$F$1,D1413,"")</f>
        <v/>
      </c>
      <c r="G1413" s="4">
        <f t="shared" ref="G1413:G1476" si="114">IF(AND(B1412&gt;=$F$1,B1412&lt;=$H$1),D1413,"")</f>
        <v>7.8899082568807295E-3</v>
      </c>
    </row>
    <row r="1414" spans="1:7" x14ac:dyDescent="0.3">
      <c r="A1414" s="3">
        <v>43690</v>
      </c>
      <c r="B1414" s="4">
        <v>57.1</v>
      </c>
      <c r="C1414">
        <f t="shared" si="110"/>
        <v>2.1700000000000017</v>
      </c>
      <c r="D1414" s="13">
        <f t="shared" si="111"/>
        <v>3.9504824321864224E-2</v>
      </c>
      <c r="E1414" t="str">
        <f t="shared" si="112"/>
        <v/>
      </c>
      <c r="F1414" t="str">
        <f t="shared" si="113"/>
        <v/>
      </c>
      <c r="G1414" s="4">
        <f t="shared" si="114"/>
        <v>3.9504824321864224E-2</v>
      </c>
    </row>
    <row r="1415" spans="1:7" x14ac:dyDescent="0.3">
      <c r="A1415" s="3">
        <v>43691</v>
      </c>
      <c r="B1415" s="4">
        <v>55.23</v>
      </c>
      <c r="C1415">
        <f t="shared" si="110"/>
        <v>-1.8700000000000045</v>
      </c>
      <c r="D1415" s="13">
        <f t="shared" si="111"/>
        <v>-3.2749562171628797E-2</v>
      </c>
      <c r="E1415" t="str">
        <f t="shared" si="112"/>
        <v/>
      </c>
      <c r="F1415" t="str">
        <f t="shared" si="113"/>
        <v/>
      </c>
      <c r="G1415" s="4">
        <f t="shared" si="114"/>
        <v>-3.2749562171628797E-2</v>
      </c>
    </row>
    <row r="1416" spans="1:7" x14ac:dyDescent="0.3">
      <c r="A1416" s="3">
        <v>43692</v>
      </c>
      <c r="B1416" s="4">
        <v>54.47</v>
      </c>
      <c r="C1416">
        <f t="shared" si="110"/>
        <v>-0.75999999999999801</v>
      </c>
      <c r="D1416" s="13">
        <f t="shared" si="111"/>
        <v>-1.3760637334781787E-2</v>
      </c>
      <c r="E1416" t="str">
        <f t="shared" si="112"/>
        <v/>
      </c>
      <c r="F1416" t="str">
        <f t="shared" si="113"/>
        <v/>
      </c>
      <c r="G1416" s="4">
        <f t="shared" si="114"/>
        <v>-1.3760637334781787E-2</v>
      </c>
    </row>
    <row r="1417" spans="1:7" x14ac:dyDescent="0.3">
      <c r="A1417" s="3">
        <v>43693</v>
      </c>
      <c r="B1417" s="4">
        <v>54.87</v>
      </c>
      <c r="C1417">
        <f t="shared" si="110"/>
        <v>0.39999999999999858</v>
      </c>
      <c r="D1417" s="13">
        <f t="shared" si="111"/>
        <v>7.3434918303653127E-3</v>
      </c>
      <c r="E1417" t="str">
        <f t="shared" si="112"/>
        <v/>
      </c>
      <c r="F1417" t="str">
        <f t="shared" si="113"/>
        <v/>
      </c>
      <c r="G1417" s="4">
        <f t="shared" si="114"/>
        <v>7.3434918303653127E-3</v>
      </c>
    </row>
    <row r="1418" spans="1:7" x14ac:dyDescent="0.3">
      <c r="A1418" s="3">
        <v>43696</v>
      </c>
      <c r="B1418" s="4">
        <v>56.21</v>
      </c>
      <c r="C1418">
        <f t="shared" si="110"/>
        <v>1.3400000000000034</v>
      </c>
      <c r="D1418" s="13">
        <f t="shared" si="111"/>
        <v>2.4421359577182493E-2</v>
      </c>
      <c r="E1418" t="str">
        <f t="shared" si="112"/>
        <v/>
      </c>
      <c r="F1418" t="str">
        <f t="shared" si="113"/>
        <v/>
      </c>
      <c r="G1418" s="4">
        <f t="shared" si="114"/>
        <v>2.4421359577182493E-2</v>
      </c>
    </row>
    <row r="1419" spans="1:7" x14ac:dyDescent="0.3">
      <c r="A1419" s="3">
        <v>43697</v>
      </c>
      <c r="B1419" s="4">
        <v>56.34</v>
      </c>
      <c r="C1419">
        <f t="shared" si="110"/>
        <v>0.13000000000000256</v>
      </c>
      <c r="D1419" s="13">
        <f t="shared" si="111"/>
        <v>2.3127557374133171E-3</v>
      </c>
      <c r="E1419" t="str">
        <f t="shared" si="112"/>
        <v/>
      </c>
      <c r="F1419" t="str">
        <f t="shared" si="113"/>
        <v/>
      </c>
      <c r="G1419" s="4">
        <f t="shared" si="114"/>
        <v>2.3127557374133171E-3</v>
      </c>
    </row>
    <row r="1420" spans="1:7" x14ac:dyDescent="0.3">
      <c r="A1420" s="3">
        <v>43698</v>
      </c>
      <c r="B1420" s="4">
        <v>55.68</v>
      </c>
      <c r="C1420">
        <f t="shared" si="110"/>
        <v>-0.66000000000000369</v>
      </c>
      <c r="D1420" s="13">
        <f t="shared" si="111"/>
        <v>-1.1714589989350438E-2</v>
      </c>
      <c r="E1420" t="str">
        <f t="shared" si="112"/>
        <v/>
      </c>
      <c r="F1420" t="str">
        <f t="shared" si="113"/>
        <v/>
      </c>
      <c r="G1420" s="4">
        <f t="shared" si="114"/>
        <v>-1.1714589989350438E-2</v>
      </c>
    </row>
    <row r="1421" spans="1:7" x14ac:dyDescent="0.3">
      <c r="A1421" s="3">
        <v>43699</v>
      </c>
      <c r="B1421" s="4">
        <v>55.35</v>
      </c>
      <c r="C1421">
        <f t="shared" si="110"/>
        <v>-0.32999999999999829</v>
      </c>
      <c r="D1421" s="13">
        <f t="shared" si="111"/>
        <v>-5.9267241379310038E-3</v>
      </c>
      <c r="E1421" t="str">
        <f t="shared" si="112"/>
        <v/>
      </c>
      <c r="F1421" t="str">
        <f t="shared" si="113"/>
        <v/>
      </c>
      <c r="G1421" s="4">
        <f t="shared" si="114"/>
        <v>-5.9267241379310038E-3</v>
      </c>
    </row>
    <row r="1422" spans="1:7" x14ac:dyDescent="0.3">
      <c r="A1422" s="3">
        <v>43700</v>
      </c>
      <c r="B1422" s="4">
        <v>54.17</v>
      </c>
      <c r="C1422">
        <f t="shared" si="110"/>
        <v>-1.1799999999999997</v>
      </c>
      <c r="D1422" s="13">
        <f t="shared" si="111"/>
        <v>-2.1318879855465215E-2</v>
      </c>
      <c r="E1422" t="str">
        <f t="shared" si="112"/>
        <v/>
      </c>
      <c r="F1422" t="str">
        <f t="shared" si="113"/>
        <v/>
      </c>
      <c r="G1422" s="4">
        <f t="shared" si="114"/>
        <v>-2.1318879855465215E-2</v>
      </c>
    </row>
    <row r="1423" spans="1:7" x14ac:dyDescent="0.3">
      <c r="A1423" s="3">
        <v>43703</v>
      </c>
      <c r="B1423" s="4">
        <v>53.64</v>
      </c>
      <c r="C1423">
        <f t="shared" si="110"/>
        <v>-0.53000000000000114</v>
      </c>
      <c r="D1423" s="13">
        <f t="shared" si="111"/>
        <v>-9.7840132914897744E-3</v>
      </c>
      <c r="E1423" t="str">
        <f t="shared" si="112"/>
        <v/>
      </c>
      <c r="F1423" t="str">
        <f t="shared" si="113"/>
        <v/>
      </c>
      <c r="G1423" s="4">
        <f t="shared" si="114"/>
        <v>-9.7840132914897744E-3</v>
      </c>
    </row>
    <row r="1424" spans="1:7" x14ac:dyDescent="0.3">
      <c r="A1424" s="3">
        <v>43704</v>
      </c>
      <c r="B1424" s="4">
        <v>54.93</v>
      </c>
      <c r="C1424">
        <f t="shared" si="110"/>
        <v>1.2899999999999991</v>
      </c>
      <c r="D1424" s="13">
        <f t="shared" si="111"/>
        <v>2.4049217002237121E-2</v>
      </c>
      <c r="E1424" t="str">
        <f t="shared" si="112"/>
        <v/>
      </c>
      <c r="F1424" t="str">
        <f t="shared" si="113"/>
        <v/>
      </c>
      <c r="G1424" s="4">
        <f t="shared" si="114"/>
        <v>2.4049217002237121E-2</v>
      </c>
    </row>
    <row r="1425" spans="1:7" x14ac:dyDescent="0.3">
      <c r="A1425" s="3">
        <v>43705</v>
      </c>
      <c r="B1425" s="4">
        <v>55.78</v>
      </c>
      <c r="C1425">
        <f t="shared" si="110"/>
        <v>0.85000000000000142</v>
      </c>
      <c r="D1425" s="13">
        <f t="shared" si="111"/>
        <v>1.5474239941744064E-2</v>
      </c>
      <c r="E1425" t="str">
        <f t="shared" si="112"/>
        <v/>
      </c>
      <c r="F1425" t="str">
        <f t="shared" si="113"/>
        <v/>
      </c>
      <c r="G1425" s="4">
        <f t="shared" si="114"/>
        <v>1.5474239941744064E-2</v>
      </c>
    </row>
    <row r="1426" spans="1:7" x14ac:dyDescent="0.3">
      <c r="A1426" s="3">
        <v>43706</v>
      </c>
      <c r="B1426" s="4">
        <v>56.71</v>
      </c>
      <c r="C1426">
        <f t="shared" si="110"/>
        <v>0.92999999999999972</v>
      </c>
      <c r="D1426" s="13">
        <f t="shared" si="111"/>
        <v>1.6672642524202218E-2</v>
      </c>
      <c r="E1426" t="str">
        <f t="shared" si="112"/>
        <v/>
      </c>
      <c r="F1426" t="str">
        <f t="shared" si="113"/>
        <v/>
      </c>
      <c r="G1426" s="4">
        <f t="shared" si="114"/>
        <v>1.6672642524202218E-2</v>
      </c>
    </row>
    <row r="1427" spans="1:7" x14ac:dyDescent="0.3">
      <c r="A1427" s="3">
        <v>43707</v>
      </c>
      <c r="B1427" s="4">
        <v>55.1</v>
      </c>
      <c r="C1427">
        <f t="shared" si="110"/>
        <v>-1.6099999999999994</v>
      </c>
      <c r="D1427" s="13">
        <f t="shared" si="111"/>
        <v>-2.83900546640804E-2</v>
      </c>
      <c r="E1427" t="str">
        <f t="shared" si="112"/>
        <v/>
      </c>
      <c r="F1427" t="str">
        <f t="shared" si="113"/>
        <v/>
      </c>
      <c r="G1427" s="4">
        <f t="shared" si="114"/>
        <v>-2.83900546640804E-2</v>
      </c>
    </row>
    <row r="1428" spans="1:7" x14ac:dyDescent="0.3">
      <c r="A1428" s="3">
        <v>43711</v>
      </c>
      <c r="B1428" s="4">
        <v>53.94</v>
      </c>
      <c r="C1428">
        <f t="shared" si="110"/>
        <v>-1.1600000000000037</v>
      </c>
      <c r="D1428" s="13">
        <f t="shared" si="111"/>
        <v>-2.1052631578947434E-2</v>
      </c>
      <c r="E1428" t="str">
        <f t="shared" si="112"/>
        <v/>
      </c>
      <c r="F1428" t="str">
        <f t="shared" si="113"/>
        <v/>
      </c>
      <c r="G1428" s="4">
        <f t="shared" si="114"/>
        <v>-2.1052631578947434E-2</v>
      </c>
    </row>
    <row r="1429" spans="1:7" x14ac:dyDescent="0.3">
      <c r="A1429" s="3">
        <v>43712</v>
      </c>
      <c r="B1429" s="4">
        <v>56.26</v>
      </c>
      <c r="C1429">
        <f t="shared" si="110"/>
        <v>2.3200000000000003</v>
      </c>
      <c r="D1429" s="13">
        <f t="shared" si="111"/>
        <v>4.3010752688172053E-2</v>
      </c>
      <c r="E1429" t="str">
        <f t="shared" si="112"/>
        <v/>
      </c>
      <c r="F1429" t="str">
        <f t="shared" si="113"/>
        <v/>
      </c>
      <c r="G1429" s="4">
        <f t="shared" si="114"/>
        <v>4.3010752688172053E-2</v>
      </c>
    </row>
    <row r="1430" spans="1:7" x14ac:dyDescent="0.3">
      <c r="A1430" s="3">
        <v>43713</v>
      </c>
      <c r="B1430" s="4">
        <v>56.3</v>
      </c>
      <c r="C1430">
        <f t="shared" si="110"/>
        <v>3.9999999999999147E-2</v>
      </c>
      <c r="D1430" s="13">
        <f t="shared" si="111"/>
        <v>7.1098471382863759E-4</v>
      </c>
      <c r="E1430" t="str">
        <f t="shared" si="112"/>
        <v/>
      </c>
      <c r="F1430" t="str">
        <f t="shared" si="113"/>
        <v/>
      </c>
      <c r="G1430" s="4">
        <f t="shared" si="114"/>
        <v>7.1098471382863759E-4</v>
      </c>
    </row>
    <row r="1431" spans="1:7" x14ac:dyDescent="0.3">
      <c r="A1431" s="3">
        <v>43714</v>
      </c>
      <c r="B1431" s="4">
        <v>56.52</v>
      </c>
      <c r="C1431">
        <f t="shared" si="110"/>
        <v>0.22000000000000597</v>
      </c>
      <c r="D1431" s="13">
        <f t="shared" si="111"/>
        <v>3.9076376554175131E-3</v>
      </c>
      <c r="E1431" t="str">
        <f t="shared" si="112"/>
        <v/>
      </c>
      <c r="F1431" t="str">
        <f t="shared" si="113"/>
        <v/>
      </c>
      <c r="G1431" s="4">
        <f t="shared" si="114"/>
        <v>3.9076376554175131E-3</v>
      </c>
    </row>
    <row r="1432" spans="1:7" x14ac:dyDescent="0.3">
      <c r="A1432" s="3">
        <v>43717</v>
      </c>
      <c r="B1432" s="4">
        <v>57.85</v>
      </c>
      <c r="C1432">
        <f t="shared" si="110"/>
        <v>1.3299999999999983</v>
      </c>
      <c r="D1432" s="13">
        <f t="shared" si="111"/>
        <v>2.3531493276716175E-2</v>
      </c>
      <c r="E1432" t="str">
        <f t="shared" si="112"/>
        <v/>
      </c>
      <c r="F1432" t="str">
        <f t="shared" si="113"/>
        <v/>
      </c>
      <c r="G1432" s="4">
        <f t="shared" si="114"/>
        <v>2.3531493276716175E-2</v>
      </c>
    </row>
    <row r="1433" spans="1:7" x14ac:dyDescent="0.3">
      <c r="A1433" s="3">
        <v>43718</v>
      </c>
      <c r="B1433" s="4">
        <v>57.4</v>
      </c>
      <c r="C1433">
        <f t="shared" si="110"/>
        <v>-0.45000000000000284</v>
      </c>
      <c r="D1433" s="13">
        <f t="shared" si="111"/>
        <v>-7.7787381158168165E-3</v>
      </c>
      <c r="E1433" t="str">
        <f t="shared" si="112"/>
        <v/>
      </c>
      <c r="F1433" t="str">
        <f t="shared" si="113"/>
        <v/>
      </c>
      <c r="G1433" s="4">
        <f t="shared" si="114"/>
        <v>-7.7787381158168165E-3</v>
      </c>
    </row>
    <row r="1434" spans="1:7" x14ac:dyDescent="0.3">
      <c r="A1434" s="3">
        <v>43719</v>
      </c>
      <c r="B1434" s="4">
        <v>55.75</v>
      </c>
      <c r="C1434">
        <f t="shared" si="110"/>
        <v>-1.6499999999999986</v>
      </c>
      <c r="D1434" s="13">
        <f t="shared" si="111"/>
        <v>-2.8745644599303111E-2</v>
      </c>
      <c r="E1434" t="str">
        <f t="shared" si="112"/>
        <v/>
      </c>
      <c r="F1434" t="str">
        <f t="shared" si="113"/>
        <v/>
      </c>
      <c r="G1434" s="4">
        <f t="shared" si="114"/>
        <v>-2.8745644599303111E-2</v>
      </c>
    </row>
    <row r="1435" spans="1:7" x14ac:dyDescent="0.3">
      <c r="A1435" s="3">
        <v>43720</v>
      </c>
      <c r="B1435" s="4">
        <v>55.09</v>
      </c>
      <c r="C1435">
        <f t="shared" si="110"/>
        <v>-0.65999999999999659</v>
      </c>
      <c r="D1435" s="13">
        <f t="shared" si="111"/>
        <v>-1.1838565022421463E-2</v>
      </c>
      <c r="E1435" t="str">
        <f t="shared" si="112"/>
        <v/>
      </c>
      <c r="F1435" t="str">
        <f t="shared" si="113"/>
        <v/>
      </c>
      <c r="G1435" s="4">
        <f t="shared" si="114"/>
        <v>-1.1838565022421463E-2</v>
      </c>
    </row>
    <row r="1436" spans="1:7" x14ac:dyDescent="0.3">
      <c r="A1436" s="3">
        <v>43721</v>
      </c>
      <c r="B1436" s="4">
        <v>54.85</v>
      </c>
      <c r="C1436">
        <f t="shared" si="110"/>
        <v>-0.24000000000000199</v>
      </c>
      <c r="D1436" s="13">
        <f t="shared" si="111"/>
        <v>-4.3565075331276452E-3</v>
      </c>
      <c r="E1436" t="str">
        <f t="shared" si="112"/>
        <v/>
      </c>
      <c r="F1436" t="str">
        <f t="shared" si="113"/>
        <v/>
      </c>
      <c r="G1436" s="4">
        <f t="shared" si="114"/>
        <v>-4.3565075331276452E-3</v>
      </c>
    </row>
    <row r="1437" spans="1:7" x14ac:dyDescent="0.3">
      <c r="A1437" s="3">
        <v>43724</v>
      </c>
      <c r="B1437" s="4">
        <v>62.9</v>
      </c>
      <c r="C1437">
        <f t="shared" si="110"/>
        <v>8.0499999999999972</v>
      </c>
      <c r="D1437" s="13">
        <f t="shared" si="111"/>
        <v>0.14676390154968089</v>
      </c>
      <c r="E1437" t="str">
        <f t="shared" si="112"/>
        <v/>
      </c>
      <c r="F1437" t="str">
        <f t="shared" si="113"/>
        <v/>
      </c>
      <c r="G1437" s="4">
        <f t="shared" si="114"/>
        <v>0.14676390154968089</v>
      </c>
    </row>
    <row r="1438" spans="1:7" x14ac:dyDescent="0.3">
      <c r="A1438" s="3">
        <v>43725</v>
      </c>
      <c r="B1438" s="4">
        <v>59.34</v>
      </c>
      <c r="C1438">
        <f t="shared" si="110"/>
        <v>-3.5599999999999952</v>
      </c>
      <c r="D1438" s="13">
        <f t="shared" si="111"/>
        <v>-5.6597774244832991E-2</v>
      </c>
      <c r="E1438" t="str">
        <f t="shared" si="112"/>
        <v/>
      </c>
      <c r="F1438" t="str">
        <f t="shared" si="113"/>
        <v/>
      </c>
      <c r="G1438" s="4">
        <f t="shared" si="114"/>
        <v>-5.6597774244832991E-2</v>
      </c>
    </row>
    <row r="1439" spans="1:7" x14ac:dyDescent="0.3">
      <c r="A1439" s="3">
        <v>43726</v>
      </c>
      <c r="B1439" s="4">
        <v>58.11</v>
      </c>
      <c r="C1439">
        <f t="shared" si="110"/>
        <v>-1.230000000000004</v>
      </c>
      <c r="D1439" s="13">
        <f t="shared" si="111"/>
        <v>-2.0728008088978834E-2</v>
      </c>
      <c r="E1439" t="str">
        <f t="shared" si="112"/>
        <v/>
      </c>
      <c r="F1439" t="str">
        <f t="shared" si="113"/>
        <v/>
      </c>
      <c r="G1439" s="4">
        <f t="shared" si="114"/>
        <v>-2.0728008088978834E-2</v>
      </c>
    </row>
    <row r="1440" spans="1:7" x14ac:dyDescent="0.3">
      <c r="A1440" s="3">
        <v>43727</v>
      </c>
      <c r="B1440" s="4">
        <v>58.13</v>
      </c>
      <c r="C1440">
        <f t="shared" si="110"/>
        <v>2.0000000000003126E-2</v>
      </c>
      <c r="D1440" s="13">
        <f t="shared" si="111"/>
        <v>3.4417484081918992E-4</v>
      </c>
      <c r="E1440" t="str">
        <f t="shared" si="112"/>
        <v/>
      </c>
      <c r="F1440" t="str">
        <f t="shared" si="113"/>
        <v/>
      </c>
      <c r="G1440" s="4">
        <f t="shared" si="114"/>
        <v>3.4417484081918992E-4</v>
      </c>
    </row>
    <row r="1441" spans="1:7" x14ac:dyDescent="0.3">
      <c r="A1441" s="3">
        <v>43728</v>
      </c>
      <c r="B1441" s="4">
        <v>58.09</v>
      </c>
      <c r="C1441">
        <f t="shared" si="110"/>
        <v>-3.9999999999999147E-2</v>
      </c>
      <c r="D1441" s="13">
        <f t="shared" si="111"/>
        <v>-6.8811285050746854E-4</v>
      </c>
      <c r="E1441" t="str">
        <f t="shared" si="112"/>
        <v/>
      </c>
      <c r="F1441" t="str">
        <f t="shared" si="113"/>
        <v/>
      </c>
      <c r="G1441" s="4">
        <f t="shared" si="114"/>
        <v>-6.8811285050746854E-4</v>
      </c>
    </row>
    <row r="1442" spans="1:7" x14ac:dyDescent="0.3">
      <c r="A1442" s="3">
        <v>43731</v>
      </c>
      <c r="B1442" s="4">
        <v>58.64</v>
      </c>
      <c r="C1442">
        <f t="shared" si="110"/>
        <v>0.54999999999999716</v>
      </c>
      <c r="D1442" s="13">
        <f t="shared" si="111"/>
        <v>9.4680667929075077E-3</v>
      </c>
      <c r="E1442" t="str">
        <f t="shared" si="112"/>
        <v/>
      </c>
      <c r="F1442" t="str">
        <f t="shared" si="113"/>
        <v/>
      </c>
      <c r="G1442" s="4">
        <f t="shared" si="114"/>
        <v>9.4680667929075077E-3</v>
      </c>
    </row>
    <row r="1443" spans="1:7" x14ac:dyDescent="0.3">
      <c r="A1443" s="3">
        <v>43732</v>
      </c>
      <c r="B1443" s="4">
        <v>57.29</v>
      </c>
      <c r="C1443">
        <f t="shared" si="110"/>
        <v>-1.3500000000000014</v>
      </c>
      <c r="D1443" s="13">
        <f t="shared" si="111"/>
        <v>-2.3021828103683518E-2</v>
      </c>
      <c r="E1443" t="str">
        <f t="shared" si="112"/>
        <v/>
      </c>
      <c r="F1443" t="str">
        <f t="shared" si="113"/>
        <v/>
      </c>
      <c r="G1443" s="4">
        <f t="shared" si="114"/>
        <v>-2.3021828103683518E-2</v>
      </c>
    </row>
    <row r="1444" spans="1:7" x14ac:dyDescent="0.3">
      <c r="A1444" s="3">
        <v>43733</v>
      </c>
      <c r="B1444" s="4">
        <v>56.49</v>
      </c>
      <c r="C1444">
        <f t="shared" si="110"/>
        <v>-0.79999999999999716</v>
      </c>
      <c r="D1444" s="13">
        <f t="shared" si="111"/>
        <v>-1.396404259032985E-2</v>
      </c>
      <c r="E1444" t="str">
        <f t="shared" si="112"/>
        <v/>
      </c>
      <c r="F1444" t="str">
        <f t="shared" si="113"/>
        <v/>
      </c>
      <c r="G1444" s="4">
        <f t="shared" si="114"/>
        <v>-1.396404259032985E-2</v>
      </c>
    </row>
    <row r="1445" spans="1:7" x14ac:dyDescent="0.3">
      <c r="A1445" s="3">
        <v>43734</v>
      </c>
      <c r="B1445" s="4">
        <v>56.41</v>
      </c>
      <c r="C1445">
        <f t="shared" si="110"/>
        <v>-8.00000000000054E-2</v>
      </c>
      <c r="D1445" s="13">
        <f t="shared" si="111"/>
        <v>-1.4161798548416604E-3</v>
      </c>
      <c r="E1445" t="str">
        <f t="shared" si="112"/>
        <v/>
      </c>
      <c r="F1445" t="str">
        <f t="shared" si="113"/>
        <v/>
      </c>
      <c r="G1445" s="4">
        <f t="shared" si="114"/>
        <v>-1.4161798548416604E-3</v>
      </c>
    </row>
    <row r="1446" spans="1:7" x14ac:dyDescent="0.3">
      <c r="A1446" s="3">
        <v>43735</v>
      </c>
      <c r="B1446" s="4">
        <v>55.91</v>
      </c>
      <c r="C1446">
        <f t="shared" si="110"/>
        <v>-0.5</v>
      </c>
      <c r="D1446" s="13">
        <f t="shared" si="111"/>
        <v>-8.8636766530756968E-3</v>
      </c>
      <c r="E1446" t="str">
        <f t="shared" si="112"/>
        <v/>
      </c>
      <c r="F1446" t="str">
        <f t="shared" si="113"/>
        <v/>
      </c>
      <c r="G1446" s="4">
        <f t="shared" si="114"/>
        <v>-8.8636766530756968E-3</v>
      </c>
    </row>
    <row r="1447" spans="1:7" x14ac:dyDescent="0.3">
      <c r="A1447" s="3">
        <v>43738</v>
      </c>
      <c r="B1447" s="4">
        <v>54.07</v>
      </c>
      <c r="C1447">
        <f t="shared" si="110"/>
        <v>-1.8399999999999963</v>
      </c>
      <c r="D1447" s="13">
        <f t="shared" si="111"/>
        <v>-3.2910033983187204E-2</v>
      </c>
      <c r="E1447" t="str">
        <f t="shared" si="112"/>
        <v/>
      </c>
      <c r="F1447" t="str">
        <f t="shared" si="113"/>
        <v/>
      </c>
      <c r="G1447" s="4">
        <f t="shared" si="114"/>
        <v>-3.2910033983187204E-2</v>
      </c>
    </row>
    <row r="1448" spans="1:7" x14ac:dyDescent="0.3">
      <c r="A1448" s="3">
        <v>43739</v>
      </c>
      <c r="B1448" s="4">
        <v>53.62</v>
      </c>
      <c r="C1448">
        <f t="shared" si="110"/>
        <v>-0.45000000000000284</v>
      </c>
      <c r="D1448" s="13">
        <f t="shared" si="111"/>
        <v>-8.3225448492695187E-3</v>
      </c>
      <c r="E1448" t="str">
        <f t="shared" si="112"/>
        <v/>
      </c>
      <c r="F1448" t="str">
        <f t="shared" si="113"/>
        <v/>
      </c>
      <c r="G1448" s="4">
        <f t="shared" si="114"/>
        <v>-8.3225448492695187E-3</v>
      </c>
    </row>
    <row r="1449" spans="1:7" x14ac:dyDescent="0.3">
      <c r="A1449" s="3">
        <v>43740</v>
      </c>
      <c r="B1449" s="4">
        <v>52.64</v>
      </c>
      <c r="C1449">
        <f t="shared" si="110"/>
        <v>-0.97999999999999687</v>
      </c>
      <c r="D1449" s="13">
        <f t="shared" si="111"/>
        <v>-1.8276762402088715E-2</v>
      </c>
      <c r="E1449" t="str">
        <f t="shared" si="112"/>
        <v/>
      </c>
      <c r="F1449" t="str">
        <f t="shared" si="113"/>
        <v/>
      </c>
      <c r="G1449" s="4">
        <f t="shared" si="114"/>
        <v>-1.8276762402088715E-2</v>
      </c>
    </row>
    <row r="1450" spans="1:7" x14ac:dyDescent="0.3">
      <c r="A1450" s="3">
        <v>43741</v>
      </c>
      <c r="B1450" s="4">
        <v>52.45</v>
      </c>
      <c r="C1450">
        <f t="shared" si="110"/>
        <v>-0.18999999999999773</v>
      </c>
      <c r="D1450" s="13">
        <f t="shared" si="111"/>
        <v>-3.6094224924011725E-3</v>
      </c>
      <c r="E1450" t="str">
        <f t="shared" si="112"/>
        <v/>
      </c>
      <c r="F1450" t="str">
        <f t="shared" si="113"/>
        <v/>
      </c>
      <c r="G1450" s="4">
        <f t="shared" si="114"/>
        <v>-3.6094224924011725E-3</v>
      </c>
    </row>
    <row r="1451" spans="1:7" x14ac:dyDescent="0.3">
      <c r="A1451" s="3">
        <v>43742</v>
      </c>
      <c r="B1451" s="4">
        <v>52.81</v>
      </c>
      <c r="C1451">
        <f t="shared" si="110"/>
        <v>0.35999999999999943</v>
      </c>
      <c r="D1451" s="13">
        <f t="shared" si="111"/>
        <v>6.863679694947558E-3</v>
      </c>
      <c r="E1451" t="str">
        <f t="shared" si="112"/>
        <v/>
      </c>
      <c r="F1451" t="str">
        <f t="shared" si="113"/>
        <v/>
      </c>
      <c r="G1451" s="4">
        <f t="shared" si="114"/>
        <v>6.863679694947558E-3</v>
      </c>
    </row>
    <row r="1452" spans="1:7" x14ac:dyDescent="0.3">
      <c r="A1452" s="3">
        <v>43745</v>
      </c>
      <c r="B1452" s="4">
        <v>52.75</v>
      </c>
      <c r="C1452">
        <f t="shared" si="110"/>
        <v>-6.0000000000002274E-2</v>
      </c>
      <c r="D1452" s="13">
        <f t="shared" si="111"/>
        <v>-1.1361484567317226E-3</v>
      </c>
      <c r="E1452" t="str">
        <f t="shared" si="112"/>
        <v/>
      </c>
      <c r="F1452" t="str">
        <f t="shared" si="113"/>
        <v/>
      </c>
      <c r="G1452" s="4">
        <f t="shared" si="114"/>
        <v>-1.1361484567317226E-3</v>
      </c>
    </row>
    <row r="1453" spans="1:7" x14ac:dyDescent="0.3">
      <c r="A1453" s="3">
        <v>43746</v>
      </c>
      <c r="B1453" s="4">
        <v>52.63</v>
      </c>
      <c r="C1453">
        <f t="shared" si="110"/>
        <v>-0.11999999999999744</v>
      </c>
      <c r="D1453" s="13">
        <f t="shared" si="111"/>
        <v>-2.2748815165876293E-3</v>
      </c>
      <c r="E1453" t="str">
        <f t="shared" si="112"/>
        <v/>
      </c>
      <c r="F1453" t="str">
        <f t="shared" si="113"/>
        <v/>
      </c>
      <c r="G1453" s="4">
        <f t="shared" si="114"/>
        <v>-2.2748815165876293E-3</v>
      </c>
    </row>
    <row r="1454" spans="1:7" x14ac:dyDescent="0.3">
      <c r="A1454" s="3">
        <v>43747</v>
      </c>
      <c r="B1454" s="4">
        <v>52.59</v>
      </c>
      <c r="C1454">
        <f t="shared" si="110"/>
        <v>-3.9999999999999147E-2</v>
      </c>
      <c r="D1454" s="13">
        <f t="shared" si="111"/>
        <v>-7.600228006840043E-4</v>
      </c>
      <c r="E1454" t="str">
        <f t="shared" si="112"/>
        <v/>
      </c>
      <c r="F1454" t="str">
        <f t="shared" si="113"/>
        <v/>
      </c>
      <c r="G1454" s="4">
        <f t="shared" si="114"/>
        <v>-7.600228006840043E-4</v>
      </c>
    </row>
    <row r="1455" spans="1:7" x14ac:dyDescent="0.3">
      <c r="A1455" s="3">
        <v>43748</v>
      </c>
      <c r="B1455" s="4">
        <v>53.55</v>
      </c>
      <c r="C1455">
        <f t="shared" si="110"/>
        <v>0.95999999999999375</v>
      </c>
      <c r="D1455" s="13">
        <f t="shared" si="111"/>
        <v>1.8254420992584022E-2</v>
      </c>
      <c r="E1455" t="str">
        <f t="shared" si="112"/>
        <v/>
      </c>
      <c r="F1455" t="str">
        <f t="shared" si="113"/>
        <v/>
      </c>
      <c r="G1455" s="4">
        <f t="shared" si="114"/>
        <v>1.8254420992584022E-2</v>
      </c>
    </row>
    <row r="1456" spans="1:7" x14ac:dyDescent="0.3">
      <c r="A1456" s="3">
        <v>43749</v>
      </c>
      <c r="B1456" s="4">
        <v>54.7</v>
      </c>
      <c r="C1456">
        <f t="shared" si="110"/>
        <v>1.1500000000000057</v>
      </c>
      <c r="D1456" s="13">
        <f t="shared" si="111"/>
        <v>2.1475256769374524E-2</v>
      </c>
      <c r="E1456" t="str">
        <f t="shared" si="112"/>
        <v/>
      </c>
      <c r="F1456" t="str">
        <f t="shared" si="113"/>
        <v/>
      </c>
      <c r="G1456" s="4">
        <f t="shared" si="114"/>
        <v>2.1475256769374524E-2</v>
      </c>
    </row>
    <row r="1457" spans="1:7" x14ac:dyDescent="0.3">
      <c r="A1457" s="3">
        <v>43752</v>
      </c>
      <c r="B1457" s="4">
        <v>53.59</v>
      </c>
      <c r="C1457">
        <f t="shared" si="110"/>
        <v>-1.1099999999999994</v>
      </c>
      <c r="D1457" s="13">
        <f t="shared" si="111"/>
        <v>-2.0292504570383899E-2</v>
      </c>
      <c r="E1457" t="str">
        <f t="shared" si="112"/>
        <v/>
      </c>
      <c r="F1457" t="str">
        <f t="shared" si="113"/>
        <v/>
      </c>
      <c r="G1457" s="4">
        <f t="shared" si="114"/>
        <v>-2.0292504570383899E-2</v>
      </c>
    </row>
    <row r="1458" spans="1:7" x14ac:dyDescent="0.3">
      <c r="A1458" s="3">
        <v>43753</v>
      </c>
      <c r="B1458" s="4">
        <v>52.81</v>
      </c>
      <c r="C1458">
        <f t="shared" si="110"/>
        <v>-0.78000000000000114</v>
      </c>
      <c r="D1458" s="13">
        <f t="shared" si="111"/>
        <v>-1.4554954282515416E-2</v>
      </c>
      <c r="E1458" t="str">
        <f t="shared" si="112"/>
        <v/>
      </c>
      <c r="F1458" t="str">
        <f t="shared" si="113"/>
        <v/>
      </c>
      <c r="G1458" s="4">
        <f t="shared" si="114"/>
        <v>-1.4554954282515416E-2</v>
      </c>
    </row>
    <row r="1459" spans="1:7" x14ac:dyDescent="0.3">
      <c r="A1459" s="3">
        <v>43754</v>
      </c>
      <c r="B1459" s="4">
        <v>53.36</v>
      </c>
      <c r="C1459">
        <f t="shared" si="110"/>
        <v>0.54999999999999716</v>
      </c>
      <c r="D1459" s="13">
        <f t="shared" si="111"/>
        <v>1.041469418670701E-2</v>
      </c>
      <c r="E1459" t="str">
        <f t="shared" si="112"/>
        <v/>
      </c>
      <c r="F1459" t="str">
        <f t="shared" si="113"/>
        <v/>
      </c>
      <c r="G1459" s="4">
        <f t="shared" si="114"/>
        <v>1.041469418670701E-2</v>
      </c>
    </row>
    <row r="1460" spans="1:7" x14ac:dyDescent="0.3">
      <c r="A1460" s="3">
        <v>43755</v>
      </c>
      <c r="B1460" s="4">
        <v>53.93</v>
      </c>
      <c r="C1460">
        <f t="shared" si="110"/>
        <v>0.57000000000000028</v>
      </c>
      <c r="D1460" s="13">
        <f t="shared" si="111"/>
        <v>1.0682158920539735E-2</v>
      </c>
      <c r="E1460" t="str">
        <f t="shared" si="112"/>
        <v/>
      </c>
      <c r="F1460" t="str">
        <f t="shared" si="113"/>
        <v/>
      </c>
      <c r="G1460" s="4">
        <f t="shared" si="114"/>
        <v>1.0682158920539735E-2</v>
      </c>
    </row>
    <row r="1461" spans="1:7" x14ac:dyDescent="0.3">
      <c r="A1461" s="3">
        <v>43756</v>
      </c>
      <c r="B1461" s="4">
        <v>53.78</v>
      </c>
      <c r="C1461">
        <f t="shared" si="110"/>
        <v>-0.14999999999999858</v>
      </c>
      <c r="D1461" s="13">
        <f t="shared" si="111"/>
        <v>-2.7813832746152157E-3</v>
      </c>
      <c r="E1461" t="str">
        <f t="shared" si="112"/>
        <v/>
      </c>
      <c r="F1461" t="str">
        <f t="shared" si="113"/>
        <v/>
      </c>
      <c r="G1461" s="4">
        <f t="shared" si="114"/>
        <v>-2.7813832746152157E-3</v>
      </c>
    </row>
    <row r="1462" spans="1:7" x14ac:dyDescent="0.3">
      <c r="A1462" s="3">
        <v>43759</v>
      </c>
      <c r="B1462" s="4">
        <v>53.31</v>
      </c>
      <c r="C1462">
        <f t="shared" si="110"/>
        <v>-0.46999999999999886</v>
      </c>
      <c r="D1462" s="13">
        <f t="shared" si="111"/>
        <v>-8.7393082930457208E-3</v>
      </c>
      <c r="E1462" t="str">
        <f t="shared" si="112"/>
        <v/>
      </c>
      <c r="F1462" t="str">
        <f t="shared" si="113"/>
        <v/>
      </c>
      <c r="G1462" s="4">
        <f t="shared" si="114"/>
        <v>-8.7393082930457208E-3</v>
      </c>
    </row>
    <row r="1463" spans="1:7" x14ac:dyDescent="0.3">
      <c r="A1463" s="3">
        <v>43760</v>
      </c>
      <c r="B1463" s="4">
        <v>54.16</v>
      </c>
      <c r="C1463">
        <f t="shared" si="110"/>
        <v>0.84999999999999432</v>
      </c>
      <c r="D1463" s="13">
        <f t="shared" si="111"/>
        <v>1.5944475708122196E-2</v>
      </c>
      <c r="E1463" t="str">
        <f t="shared" si="112"/>
        <v/>
      </c>
      <c r="F1463" t="str">
        <f t="shared" si="113"/>
        <v/>
      </c>
      <c r="G1463" s="4">
        <f t="shared" si="114"/>
        <v>1.5944475708122196E-2</v>
      </c>
    </row>
    <row r="1464" spans="1:7" x14ac:dyDescent="0.3">
      <c r="A1464" s="3">
        <v>43761</v>
      </c>
      <c r="B1464" s="4">
        <v>55.97</v>
      </c>
      <c r="C1464">
        <f t="shared" si="110"/>
        <v>1.8100000000000023</v>
      </c>
      <c r="D1464" s="13">
        <f t="shared" si="111"/>
        <v>3.3419497784342729E-2</v>
      </c>
      <c r="E1464" t="str">
        <f t="shared" si="112"/>
        <v/>
      </c>
      <c r="F1464" t="str">
        <f t="shared" si="113"/>
        <v/>
      </c>
      <c r="G1464" s="4">
        <f t="shared" si="114"/>
        <v>3.3419497784342729E-2</v>
      </c>
    </row>
    <row r="1465" spans="1:7" x14ac:dyDescent="0.3">
      <c r="A1465" s="3">
        <v>43762</v>
      </c>
      <c r="B1465" s="4">
        <v>56.23</v>
      </c>
      <c r="C1465">
        <f t="shared" si="110"/>
        <v>0.25999999999999801</v>
      </c>
      <c r="D1465" s="13">
        <f t="shared" si="111"/>
        <v>4.6453457209218868E-3</v>
      </c>
      <c r="E1465" t="str">
        <f t="shared" si="112"/>
        <v/>
      </c>
      <c r="F1465" t="str">
        <f t="shared" si="113"/>
        <v/>
      </c>
      <c r="G1465" s="4">
        <f t="shared" si="114"/>
        <v>4.6453457209218868E-3</v>
      </c>
    </row>
    <row r="1466" spans="1:7" x14ac:dyDescent="0.3">
      <c r="A1466" s="3">
        <v>43763</v>
      </c>
      <c r="B1466" s="4">
        <v>56.66</v>
      </c>
      <c r="C1466">
        <f t="shared" si="110"/>
        <v>0.42999999999999972</v>
      </c>
      <c r="D1466" s="13">
        <f t="shared" si="111"/>
        <v>7.6471634358883109E-3</v>
      </c>
      <c r="E1466" t="str">
        <f t="shared" si="112"/>
        <v/>
      </c>
      <c r="F1466" t="str">
        <f t="shared" si="113"/>
        <v/>
      </c>
      <c r="G1466" s="4">
        <f t="shared" si="114"/>
        <v>7.6471634358883109E-3</v>
      </c>
    </row>
    <row r="1467" spans="1:7" x14ac:dyDescent="0.3">
      <c r="A1467" s="3">
        <v>43766</v>
      </c>
      <c r="B1467" s="4">
        <v>55.81</v>
      </c>
      <c r="C1467">
        <f t="shared" si="110"/>
        <v>-0.84999999999999432</v>
      </c>
      <c r="D1467" s="13">
        <f t="shared" si="111"/>
        <v>-1.5001764913519138E-2</v>
      </c>
      <c r="E1467" t="str">
        <f t="shared" si="112"/>
        <v/>
      </c>
      <c r="F1467" t="str">
        <f t="shared" si="113"/>
        <v/>
      </c>
      <c r="G1467" s="4">
        <f t="shared" si="114"/>
        <v>-1.5001764913519138E-2</v>
      </c>
    </row>
    <row r="1468" spans="1:7" x14ac:dyDescent="0.3">
      <c r="A1468" s="3">
        <v>43767</v>
      </c>
      <c r="B1468" s="4">
        <v>55.54</v>
      </c>
      <c r="C1468">
        <f t="shared" si="110"/>
        <v>-0.27000000000000313</v>
      </c>
      <c r="D1468" s="13">
        <f t="shared" si="111"/>
        <v>-4.8378426805232595E-3</v>
      </c>
      <c r="E1468" t="str">
        <f t="shared" si="112"/>
        <v/>
      </c>
      <c r="F1468" t="str">
        <f t="shared" si="113"/>
        <v/>
      </c>
      <c r="G1468" s="4">
        <f t="shared" si="114"/>
        <v>-4.8378426805232595E-3</v>
      </c>
    </row>
    <row r="1469" spans="1:7" x14ac:dyDescent="0.3">
      <c r="A1469" s="3">
        <v>43768</v>
      </c>
      <c r="B1469" s="4">
        <v>55.06</v>
      </c>
      <c r="C1469">
        <f t="shared" si="110"/>
        <v>-0.47999999999999687</v>
      </c>
      <c r="D1469" s="13">
        <f t="shared" si="111"/>
        <v>-8.6424198775656626E-3</v>
      </c>
      <c r="E1469" t="str">
        <f t="shared" si="112"/>
        <v/>
      </c>
      <c r="F1469" t="str">
        <f t="shared" si="113"/>
        <v/>
      </c>
      <c r="G1469" s="4">
        <f t="shared" si="114"/>
        <v>-8.6424198775656626E-3</v>
      </c>
    </row>
    <row r="1470" spans="1:7" x14ac:dyDescent="0.3">
      <c r="A1470" s="3">
        <v>43769</v>
      </c>
      <c r="B1470" s="4">
        <v>54.18</v>
      </c>
      <c r="C1470">
        <f t="shared" si="110"/>
        <v>-0.88000000000000256</v>
      </c>
      <c r="D1470" s="13">
        <f t="shared" si="111"/>
        <v>-1.5982564475118099E-2</v>
      </c>
      <c r="E1470" t="str">
        <f t="shared" si="112"/>
        <v/>
      </c>
      <c r="F1470" t="str">
        <f t="shared" si="113"/>
        <v/>
      </c>
      <c r="G1470" s="4">
        <f t="shared" si="114"/>
        <v>-1.5982564475118099E-2</v>
      </c>
    </row>
    <row r="1471" spans="1:7" x14ac:dyDescent="0.3">
      <c r="A1471" s="3">
        <v>43770</v>
      </c>
      <c r="B1471" s="4">
        <v>56.2</v>
      </c>
      <c r="C1471">
        <f t="shared" si="110"/>
        <v>2.0200000000000031</v>
      </c>
      <c r="D1471" s="13">
        <f t="shared" si="111"/>
        <v>3.7283130306386178E-2</v>
      </c>
      <c r="E1471" t="str">
        <f t="shared" si="112"/>
        <v/>
      </c>
      <c r="F1471" t="str">
        <f t="shared" si="113"/>
        <v/>
      </c>
      <c r="G1471" s="4">
        <f t="shared" si="114"/>
        <v>3.7283130306386178E-2</v>
      </c>
    </row>
    <row r="1472" spans="1:7" x14ac:dyDescent="0.3">
      <c r="A1472" s="3">
        <v>43773</v>
      </c>
      <c r="B1472" s="4">
        <v>56.54</v>
      </c>
      <c r="C1472">
        <f t="shared" si="110"/>
        <v>0.33999999999999631</v>
      </c>
      <c r="D1472" s="13">
        <f t="shared" si="111"/>
        <v>6.0498220640568734E-3</v>
      </c>
      <c r="E1472" t="str">
        <f t="shared" si="112"/>
        <v/>
      </c>
      <c r="F1472" t="str">
        <f t="shared" si="113"/>
        <v/>
      </c>
      <c r="G1472" s="4">
        <f t="shared" si="114"/>
        <v>6.0498220640568734E-3</v>
      </c>
    </row>
    <row r="1473" spans="1:7" x14ac:dyDescent="0.3">
      <c r="A1473" s="3">
        <v>43774</v>
      </c>
      <c r="B1473" s="4">
        <v>57.23</v>
      </c>
      <c r="C1473">
        <f t="shared" si="110"/>
        <v>0.68999999999999773</v>
      </c>
      <c r="D1473" s="13">
        <f t="shared" si="111"/>
        <v>1.2203749557835122E-2</v>
      </c>
      <c r="E1473" t="str">
        <f t="shared" si="112"/>
        <v/>
      </c>
      <c r="F1473" t="str">
        <f t="shared" si="113"/>
        <v/>
      </c>
      <c r="G1473" s="4">
        <f t="shared" si="114"/>
        <v>1.2203749557835122E-2</v>
      </c>
    </row>
    <row r="1474" spans="1:7" x14ac:dyDescent="0.3">
      <c r="A1474" s="3">
        <v>43775</v>
      </c>
      <c r="B1474" s="4">
        <v>56.35</v>
      </c>
      <c r="C1474">
        <f t="shared" si="110"/>
        <v>-0.87999999999999545</v>
      </c>
      <c r="D1474" s="13">
        <f t="shared" si="111"/>
        <v>-1.5376550760090783E-2</v>
      </c>
      <c r="E1474" t="str">
        <f t="shared" si="112"/>
        <v/>
      </c>
      <c r="F1474" t="str">
        <f t="shared" si="113"/>
        <v/>
      </c>
      <c r="G1474" s="4">
        <f t="shared" si="114"/>
        <v>-1.5376550760090783E-2</v>
      </c>
    </row>
    <row r="1475" spans="1:7" x14ac:dyDescent="0.3">
      <c r="A1475" s="3">
        <v>43776</v>
      </c>
      <c r="B1475" s="4">
        <v>57.15</v>
      </c>
      <c r="C1475">
        <f t="shared" si="110"/>
        <v>0.79999999999999716</v>
      </c>
      <c r="D1475" s="13">
        <f t="shared" si="111"/>
        <v>1.4196983141082468E-2</v>
      </c>
      <c r="E1475" t="str">
        <f t="shared" si="112"/>
        <v/>
      </c>
      <c r="F1475" t="str">
        <f t="shared" si="113"/>
        <v/>
      </c>
      <c r="G1475" s="4">
        <f t="shared" si="114"/>
        <v>1.4196983141082468E-2</v>
      </c>
    </row>
    <row r="1476" spans="1:7" x14ac:dyDescent="0.3">
      <c r="A1476" s="3">
        <v>43777</v>
      </c>
      <c r="B1476" s="4">
        <v>57.24</v>
      </c>
      <c r="C1476">
        <f t="shared" si="110"/>
        <v>9.0000000000003411E-2</v>
      </c>
      <c r="D1476" s="13">
        <f t="shared" si="111"/>
        <v>1.5748031496063588E-3</v>
      </c>
      <c r="E1476" t="str">
        <f t="shared" si="112"/>
        <v/>
      </c>
      <c r="F1476" t="str">
        <f t="shared" si="113"/>
        <v/>
      </c>
      <c r="G1476" s="4">
        <f t="shared" si="114"/>
        <v>1.5748031496063588E-3</v>
      </c>
    </row>
    <row r="1477" spans="1:7" x14ac:dyDescent="0.3">
      <c r="A1477" s="3">
        <v>43780</v>
      </c>
      <c r="B1477" s="4">
        <v>56.86</v>
      </c>
      <c r="C1477">
        <f t="shared" ref="C1477:C1540" si="115">B1477-B1476</f>
        <v>-0.38000000000000256</v>
      </c>
      <c r="D1477" s="13">
        <f t="shared" ref="D1477:D1540" si="116">C1477/B1476</f>
        <v>-6.6387141858840421E-3</v>
      </c>
      <c r="E1477" t="str">
        <f t="shared" ref="E1477:E1540" si="117">IF(B1476&gt;$H$1,D1477,"")</f>
        <v/>
      </c>
      <c r="F1477" t="str">
        <f t="shared" ref="F1477:F1540" si="118">IF(B1476&lt;$F$1,D1477,"")</f>
        <v/>
      </c>
      <c r="G1477" s="4">
        <f t="shared" ref="G1477:G1540" si="119">IF(AND(B1476&gt;=$F$1,B1476&lt;=$H$1),D1477,"")</f>
        <v>-6.6387141858840421E-3</v>
      </c>
    </row>
    <row r="1478" spans="1:7" x14ac:dyDescent="0.3">
      <c r="A1478" s="3">
        <v>43781</v>
      </c>
      <c r="B1478" s="4">
        <v>56.8</v>
      </c>
      <c r="C1478">
        <f t="shared" si="115"/>
        <v>-6.0000000000002274E-2</v>
      </c>
      <c r="D1478" s="13">
        <f t="shared" si="116"/>
        <v>-1.0552233556103108E-3</v>
      </c>
      <c r="E1478" t="str">
        <f t="shared" si="117"/>
        <v/>
      </c>
      <c r="F1478" t="str">
        <f t="shared" si="118"/>
        <v/>
      </c>
      <c r="G1478" s="4">
        <f t="shared" si="119"/>
        <v>-1.0552233556103108E-3</v>
      </c>
    </row>
    <row r="1479" spans="1:7" x14ac:dyDescent="0.3">
      <c r="A1479" s="3">
        <v>43782</v>
      </c>
      <c r="B1479" s="4">
        <v>57.12</v>
      </c>
      <c r="C1479">
        <f t="shared" si="115"/>
        <v>0.32000000000000028</v>
      </c>
      <c r="D1479" s="13">
        <f t="shared" si="116"/>
        <v>5.633802816901414E-3</v>
      </c>
      <c r="E1479" t="str">
        <f t="shared" si="117"/>
        <v/>
      </c>
      <c r="F1479" t="str">
        <f t="shared" si="118"/>
        <v/>
      </c>
      <c r="G1479" s="4">
        <f t="shared" si="119"/>
        <v>5.633802816901414E-3</v>
      </c>
    </row>
    <row r="1480" spans="1:7" x14ac:dyDescent="0.3">
      <c r="A1480" s="3">
        <v>43783</v>
      </c>
      <c r="B1480" s="4">
        <v>56.77</v>
      </c>
      <c r="C1480">
        <f t="shared" si="115"/>
        <v>-0.34999999999999432</v>
      </c>
      <c r="D1480" s="13">
        <f t="shared" si="116"/>
        <v>-6.1274509803920579E-3</v>
      </c>
      <c r="E1480" t="str">
        <f t="shared" si="117"/>
        <v/>
      </c>
      <c r="F1480" t="str">
        <f t="shared" si="118"/>
        <v/>
      </c>
      <c r="G1480" s="4">
        <f t="shared" si="119"/>
        <v>-6.1274509803920579E-3</v>
      </c>
    </row>
    <row r="1481" spans="1:7" x14ac:dyDescent="0.3">
      <c r="A1481" s="3">
        <v>43784</v>
      </c>
      <c r="B1481" s="4">
        <v>57.72</v>
      </c>
      <c r="C1481">
        <f t="shared" si="115"/>
        <v>0.94999999999999574</v>
      </c>
      <c r="D1481" s="13">
        <f t="shared" si="116"/>
        <v>1.6734190593623317E-2</v>
      </c>
      <c r="E1481" t="str">
        <f t="shared" si="117"/>
        <v/>
      </c>
      <c r="F1481" t="str">
        <f t="shared" si="118"/>
        <v/>
      </c>
      <c r="G1481" s="4">
        <f t="shared" si="119"/>
        <v>1.6734190593623317E-2</v>
      </c>
    </row>
    <row r="1482" spans="1:7" x14ac:dyDescent="0.3">
      <c r="A1482" s="3">
        <v>43787</v>
      </c>
      <c r="B1482" s="4">
        <v>57.05</v>
      </c>
      <c r="C1482">
        <f t="shared" si="115"/>
        <v>-0.67000000000000171</v>
      </c>
      <c r="D1482" s="13">
        <f t="shared" si="116"/>
        <v>-1.1607761607761637E-2</v>
      </c>
      <c r="E1482" t="str">
        <f t="shared" si="117"/>
        <v/>
      </c>
      <c r="F1482" t="str">
        <f t="shared" si="118"/>
        <v/>
      </c>
      <c r="G1482" s="4">
        <f t="shared" si="119"/>
        <v>-1.1607761607761637E-2</v>
      </c>
    </row>
    <row r="1483" spans="1:7" x14ac:dyDescent="0.3">
      <c r="A1483" s="3">
        <v>43788</v>
      </c>
      <c r="B1483" s="4">
        <v>55.21</v>
      </c>
      <c r="C1483">
        <f t="shared" si="115"/>
        <v>-1.8399999999999963</v>
      </c>
      <c r="D1483" s="13">
        <f t="shared" si="116"/>
        <v>-3.2252410166520536E-2</v>
      </c>
      <c r="E1483" t="str">
        <f t="shared" si="117"/>
        <v/>
      </c>
      <c r="F1483" t="str">
        <f t="shared" si="118"/>
        <v/>
      </c>
      <c r="G1483" s="4">
        <f t="shared" si="119"/>
        <v>-3.2252410166520536E-2</v>
      </c>
    </row>
    <row r="1484" spans="1:7" x14ac:dyDescent="0.3">
      <c r="A1484" s="3">
        <v>43789</v>
      </c>
      <c r="B1484" s="4">
        <v>57.11</v>
      </c>
      <c r="C1484">
        <f t="shared" si="115"/>
        <v>1.8999999999999986</v>
      </c>
      <c r="D1484" s="13">
        <f t="shared" si="116"/>
        <v>3.4414055424741866E-2</v>
      </c>
      <c r="E1484" t="str">
        <f t="shared" si="117"/>
        <v/>
      </c>
      <c r="F1484" t="str">
        <f t="shared" si="118"/>
        <v/>
      </c>
      <c r="G1484" s="4">
        <f t="shared" si="119"/>
        <v>3.4414055424741866E-2</v>
      </c>
    </row>
    <row r="1485" spans="1:7" x14ac:dyDescent="0.3">
      <c r="A1485" s="3">
        <v>43790</v>
      </c>
      <c r="B1485" s="4">
        <v>58.58</v>
      </c>
      <c r="C1485">
        <f t="shared" si="115"/>
        <v>1.4699999999999989</v>
      </c>
      <c r="D1485" s="13">
        <f t="shared" si="116"/>
        <v>2.5739800385221483E-2</v>
      </c>
      <c r="E1485" t="str">
        <f t="shared" si="117"/>
        <v/>
      </c>
      <c r="F1485" t="str">
        <f t="shared" si="118"/>
        <v/>
      </c>
      <c r="G1485" s="4">
        <f t="shared" si="119"/>
        <v>2.5739800385221483E-2</v>
      </c>
    </row>
    <row r="1486" spans="1:7" x14ac:dyDescent="0.3">
      <c r="A1486" s="3">
        <v>43791</v>
      </c>
      <c r="B1486" s="4">
        <v>57.77</v>
      </c>
      <c r="C1486">
        <f t="shared" si="115"/>
        <v>-0.80999999999999517</v>
      </c>
      <c r="D1486" s="13">
        <f t="shared" si="116"/>
        <v>-1.3827244793444779E-2</v>
      </c>
      <c r="E1486" t="str">
        <f t="shared" si="117"/>
        <v/>
      </c>
      <c r="F1486" t="str">
        <f t="shared" si="118"/>
        <v/>
      </c>
      <c r="G1486" s="4">
        <f t="shared" si="119"/>
        <v>-1.3827244793444779E-2</v>
      </c>
    </row>
    <row r="1487" spans="1:7" x14ac:dyDescent="0.3">
      <c r="A1487" s="3">
        <v>43794</v>
      </c>
      <c r="B1487" s="4">
        <v>58.01</v>
      </c>
      <c r="C1487">
        <f t="shared" si="115"/>
        <v>0.23999999999999488</v>
      </c>
      <c r="D1487" s="13">
        <f t="shared" si="116"/>
        <v>4.1544054007269324E-3</v>
      </c>
      <c r="E1487" t="str">
        <f t="shared" si="117"/>
        <v/>
      </c>
      <c r="F1487" t="str">
        <f t="shared" si="118"/>
        <v/>
      </c>
      <c r="G1487" s="4">
        <f t="shared" si="119"/>
        <v>4.1544054007269324E-3</v>
      </c>
    </row>
    <row r="1488" spans="1:7" x14ac:dyDescent="0.3">
      <c r="A1488" s="3">
        <v>43795</v>
      </c>
      <c r="B1488" s="4">
        <v>58.41</v>
      </c>
      <c r="C1488">
        <f t="shared" si="115"/>
        <v>0.39999999999999858</v>
      </c>
      <c r="D1488" s="13">
        <f t="shared" si="116"/>
        <v>6.8953628684709292E-3</v>
      </c>
      <c r="E1488" t="str">
        <f t="shared" si="117"/>
        <v/>
      </c>
      <c r="F1488" t="str">
        <f t="shared" si="118"/>
        <v/>
      </c>
      <c r="G1488" s="4">
        <f t="shared" si="119"/>
        <v>6.8953628684709292E-3</v>
      </c>
    </row>
    <row r="1489" spans="1:7" x14ac:dyDescent="0.3">
      <c r="A1489" s="3">
        <v>43796</v>
      </c>
      <c r="B1489" s="4">
        <v>58.11</v>
      </c>
      <c r="C1489">
        <f t="shared" si="115"/>
        <v>-0.29999999999999716</v>
      </c>
      <c r="D1489" s="13">
        <f t="shared" si="116"/>
        <v>-5.1361068310220373E-3</v>
      </c>
      <c r="E1489" t="str">
        <f t="shared" si="117"/>
        <v/>
      </c>
      <c r="F1489" t="str">
        <f t="shared" si="118"/>
        <v/>
      </c>
      <c r="G1489" s="4">
        <f t="shared" si="119"/>
        <v>-5.1361068310220373E-3</v>
      </c>
    </row>
    <row r="1490" spans="1:7" x14ac:dyDescent="0.3">
      <c r="A1490" s="3">
        <v>43798</v>
      </c>
      <c r="B1490" s="4">
        <v>55.17</v>
      </c>
      <c r="C1490">
        <f t="shared" si="115"/>
        <v>-2.9399999999999977</v>
      </c>
      <c r="D1490" s="13">
        <f t="shared" si="116"/>
        <v>-5.0593701600412974E-2</v>
      </c>
      <c r="E1490" t="str">
        <f t="shared" si="117"/>
        <v/>
      </c>
      <c r="F1490" t="str">
        <f t="shared" si="118"/>
        <v/>
      </c>
      <c r="G1490" s="4">
        <f t="shared" si="119"/>
        <v>-5.0593701600412974E-2</v>
      </c>
    </row>
    <row r="1491" spans="1:7" x14ac:dyDescent="0.3">
      <c r="A1491" s="3">
        <v>43801</v>
      </c>
      <c r="B1491" s="4">
        <v>55.96</v>
      </c>
      <c r="C1491">
        <f t="shared" si="115"/>
        <v>0.78999999999999915</v>
      </c>
      <c r="D1491" s="13">
        <f t="shared" si="116"/>
        <v>1.4319376472720666E-2</v>
      </c>
      <c r="E1491" t="str">
        <f t="shared" si="117"/>
        <v/>
      </c>
      <c r="F1491" t="str">
        <f t="shared" si="118"/>
        <v/>
      </c>
      <c r="G1491" s="4">
        <f t="shared" si="119"/>
        <v>1.4319376472720666E-2</v>
      </c>
    </row>
    <row r="1492" spans="1:7" x14ac:dyDescent="0.3">
      <c r="A1492" s="3">
        <v>43802</v>
      </c>
      <c r="B1492" s="4">
        <v>56.1</v>
      </c>
      <c r="C1492">
        <f t="shared" si="115"/>
        <v>0.14000000000000057</v>
      </c>
      <c r="D1492" s="13">
        <f t="shared" si="116"/>
        <v>2.5017869907076585E-3</v>
      </c>
      <c r="E1492" t="str">
        <f t="shared" si="117"/>
        <v/>
      </c>
      <c r="F1492" t="str">
        <f t="shared" si="118"/>
        <v/>
      </c>
      <c r="G1492" s="4">
        <f t="shared" si="119"/>
        <v>2.5017869907076585E-3</v>
      </c>
    </row>
    <row r="1493" spans="1:7" x14ac:dyDescent="0.3">
      <c r="A1493" s="3">
        <v>43803</v>
      </c>
      <c r="B1493" s="4">
        <v>58.43</v>
      </c>
      <c r="C1493">
        <f t="shared" si="115"/>
        <v>2.3299999999999983</v>
      </c>
      <c r="D1493" s="13">
        <f t="shared" si="116"/>
        <v>4.1532976827094441E-2</v>
      </c>
      <c r="E1493" t="str">
        <f t="shared" si="117"/>
        <v/>
      </c>
      <c r="F1493" t="str">
        <f t="shared" si="118"/>
        <v/>
      </c>
      <c r="G1493" s="4">
        <f t="shared" si="119"/>
        <v>4.1532976827094441E-2</v>
      </c>
    </row>
    <row r="1494" spans="1:7" x14ac:dyDescent="0.3">
      <c r="A1494" s="3">
        <v>43804</v>
      </c>
      <c r="B1494" s="4">
        <v>58.43</v>
      </c>
      <c r="C1494">
        <f t="shared" si="115"/>
        <v>0</v>
      </c>
      <c r="D1494" s="13">
        <f t="shared" si="116"/>
        <v>0</v>
      </c>
      <c r="E1494" t="str">
        <f t="shared" si="117"/>
        <v/>
      </c>
      <c r="F1494" t="str">
        <f t="shared" si="118"/>
        <v/>
      </c>
      <c r="G1494" s="4">
        <f t="shared" si="119"/>
        <v>0</v>
      </c>
    </row>
    <row r="1495" spans="1:7" x14ac:dyDescent="0.3">
      <c r="A1495" s="3">
        <v>43805</v>
      </c>
      <c r="B1495" s="4">
        <v>59.2</v>
      </c>
      <c r="C1495">
        <f t="shared" si="115"/>
        <v>0.77000000000000313</v>
      </c>
      <c r="D1495" s="13">
        <f t="shared" si="116"/>
        <v>1.3178161903132006E-2</v>
      </c>
      <c r="E1495" t="str">
        <f t="shared" si="117"/>
        <v/>
      </c>
      <c r="F1495" t="str">
        <f t="shared" si="118"/>
        <v/>
      </c>
      <c r="G1495" s="4">
        <f t="shared" si="119"/>
        <v>1.3178161903132006E-2</v>
      </c>
    </row>
    <row r="1496" spans="1:7" x14ac:dyDescent="0.3">
      <c r="A1496" s="3">
        <v>43808</v>
      </c>
      <c r="B1496" s="4">
        <v>59.02</v>
      </c>
      <c r="C1496">
        <f t="shared" si="115"/>
        <v>-0.17999999999999972</v>
      </c>
      <c r="D1496" s="13">
        <f t="shared" si="116"/>
        <v>-3.0405405405405355E-3</v>
      </c>
      <c r="E1496" t="str">
        <f t="shared" si="117"/>
        <v/>
      </c>
      <c r="F1496" t="str">
        <f t="shared" si="118"/>
        <v/>
      </c>
      <c r="G1496" s="4">
        <f t="shared" si="119"/>
        <v>-3.0405405405405355E-3</v>
      </c>
    </row>
    <row r="1497" spans="1:7" x14ac:dyDescent="0.3">
      <c r="A1497" s="3">
        <v>43809</v>
      </c>
      <c r="B1497" s="4">
        <v>59.24</v>
      </c>
      <c r="C1497">
        <f t="shared" si="115"/>
        <v>0.21999999999999886</v>
      </c>
      <c r="D1497" s="13">
        <f t="shared" si="116"/>
        <v>3.7275499830565716E-3</v>
      </c>
      <c r="E1497" t="str">
        <f t="shared" si="117"/>
        <v/>
      </c>
      <c r="F1497" t="str">
        <f t="shared" si="118"/>
        <v/>
      </c>
      <c r="G1497" s="4">
        <f t="shared" si="119"/>
        <v>3.7275499830565716E-3</v>
      </c>
    </row>
    <row r="1498" spans="1:7" x14ac:dyDescent="0.3">
      <c r="A1498" s="3">
        <v>43810</v>
      </c>
      <c r="B1498" s="4">
        <v>58.76</v>
      </c>
      <c r="C1498">
        <f t="shared" si="115"/>
        <v>-0.48000000000000398</v>
      </c>
      <c r="D1498" s="13">
        <f t="shared" si="116"/>
        <v>-8.1026333558407142E-3</v>
      </c>
      <c r="E1498" t="str">
        <f t="shared" si="117"/>
        <v/>
      </c>
      <c r="F1498" t="str">
        <f t="shared" si="118"/>
        <v/>
      </c>
      <c r="G1498" s="4">
        <f t="shared" si="119"/>
        <v>-8.1026333558407142E-3</v>
      </c>
    </row>
    <row r="1499" spans="1:7" x14ac:dyDescent="0.3">
      <c r="A1499" s="3">
        <v>43811</v>
      </c>
      <c r="B1499" s="4">
        <v>59.18</v>
      </c>
      <c r="C1499">
        <f t="shared" si="115"/>
        <v>0.42000000000000171</v>
      </c>
      <c r="D1499" s="13">
        <f t="shared" si="116"/>
        <v>7.1477195371000973E-3</v>
      </c>
      <c r="E1499" t="str">
        <f t="shared" si="117"/>
        <v/>
      </c>
      <c r="F1499" t="str">
        <f t="shared" si="118"/>
        <v/>
      </c>
      <c r="G1499" s="4">
        <f t="shared" si="119"/>
        <v>7.1477195371000973E-3</v>
      </c>
    </row>
    <row r="1500" spans="1:7" x14ac:dyDescent="0.3">
      <c r="A1500" s="3">
        <v>43812</v>
      </c>
      <c r="B1500" s="4">
        <v>60.07</v>
      </c>
      <c r="C1500">
        <f t="shared" si="115"/>
        <v>0.89000000000000057</v>
      </c>
      <c r="D1500" s="13">
        <f t="shared" si="116"/>
        <v>1.5038864481243672E-2</v>
      </c>
      <c r="E1500" t="str">
        <f t="shared" si="117"/>
        <v/>
      </c>
      <c r="F1500" t="str">
        <f t="shared" si="118"/>
        <v/>
      </c>
      <c r="G1500" s="4">
        <f t="shared" si="119"/>
        <v>1.5038864481243672E-2</v>
      </c>
    </row>
    <row r="1501" spans="1:7" x14ac:dyDescent="0.3">
      <c r="A1501" s="3">
        <v>43815</v>
      </c>
      <c r="B1501" s="4">
        <v>60.21</v>
      </c>
      <c r="C1501">
        <f t="shared" si="115"/>
        <v>0.14000000000000057</v>
      </c>
      <c r="D1501" s="13">
        <f t="shared" si="116"/>
        <v>2.3306142833361175E-3</v>
      </c>
      <c r="E1501" t="str">
        <f t="shared" si="117"/>
        <v/>
      </c>
      <c r="F1501" t="str">
        <f t="shared" si="118"/>
        <v/>
      </c>
      <c r="G1501" s="4">
        <f t="shared" si="119"/>
        <v>2.3306142833361175E-3</v>
      </c>
    </row>
    <row r="1502" spans="1:7" x14ac:dyDescent="0.3">
      <c r="A1502" s="3">
        <v>43816</v>
      </c>
      <c r="B1502" s="4">
        <v>60.94</v>
      </c>
      <c r="C1502">
        <f t="shared" si="115"/>
        <v>0.72999999999999687</v>
      </c>
      <c r="D1502" s="13">
        <f t="shared" si="116"/>
        <v>1.2124231855173508E-2</v>
      </c>
      <c r="E1502" t="str">
        <f t="shared" si="117"/>
        <v/>
      </c>
      <c r="F1502" t="str">
        <f t="shared" si="118"/>
        <v/>
      </c>
      <c r="G1502" s="4">
        <f t="shared" si="119"/>
        <v>1.2124231855173508E-2</v>
      </c>
    </row>
    <row r="1503" spans="1:7" x14ac:dyDescent="0.3">
      <c r="A1503" s="3">
        <v>43817</v>
      </c>
      <c r="B1503" s="4">
        <v>60.93</v>
      </c>
      <c r="C1503">
        <f t="shared" si="115"/>
        <v>-9.9999999999980105E-3</v>
      </c>
      <c r="D1503" s="13">
        <f t="shared" si="116"/>
        <v>-1.6409583196583542E-4</v>
      </c>
      <c r="E1503" t="str">
        <f t="shared" si="117"/>
        <v/>
      </c>
      <c r="F1503" t="str">
        <f t="shared" si="118"/>
        <v/>
      </c>
      <c r="G1503" s="4">
        <f t="shared" si="119"/>
        <v>-1.6409583196583542E-4</v>
      </c>
    </row>
    <row r="1504" spans="1:7" x14ac:dyDescent="0.3">
      <c r="A1504" s="3">
        <v>43818</v>
      </c>
      <c r="B1504" s="4">
        <v>61.22</v>
      </c>
      <c r="C1504">
        <f t="shared" si="115"/>
        <v>0.28999999999999915</v>
      </c>
      <c r="D1504" s="13">
        <f t="shared" si="116"/>
        <v>4.7595601509929286E-3</v>
      </c>
      <c r="E1504" t="str">
        <f t="shared" si="117"/>
        <v/>
      </c>
      <c r="F1504" t="str">
        <f t="shared" si="118"/>
        <v/>
      </c>
      <c r="G1504" s="4">
        <f t="shared" si="119"/>
        <v>4.7595601509929286E-3</v>
      </c>
    </row>
    <row r="1505" spans="1:7" x14ac:dyDescent="0.3">
      <c r="A1505" s="3">
        <v>43819</v>
      </c>
      <c r="B1505" s="4">
        <v>60.44</v>
      </c>
      <c r="C1505">
        <f t="shared" si="115"/>
        <v>-0.78000000000000114</v>
      </c>
      <c r="D1505" s="13">
        <f t="shared" si="116"/>
        <v>-1.2740934335184599E-2</v>
      </c>
      <c r="E1505" t="str">
        <f t="shared" si="117"/>
        <v/>
      </c>
      <c r="F1505" t="str">
        <f t="shared" si="118"/>
        <v/>
      </c>
      <c r="G1505" s="4">
        <f t="shared" si="119"/>
        <v>-1.2740934335184599E-2</v>
      </c>
    </row>
    <row r="1506" spans="1:7" x14ac:dyDescent="0.3">
      <c r="A1506" s="3">
        <v>43822</v>
      </c>
      <c r="B1506" s="4">
        <v>60.52</v>
      </c>
      <c r="C1506">
        <f t="shared" si="115"/>
        <v>8.00000000000054E-2</v>
      </c>
      <c r="D1506" s="13">
        <f t="shared" si="116"/>
        <v>1.323626737260182E-3</v>
      </c>
      <c r="E1506" t="str">
        <f t="shared" si="117"/>
        <v/>
      </c>
      <c r="F1506" t="str">
        <f t="shared" si="118"/>
        <v/>
      </c>
      <c r="G1506" s="4">
        <f t="shared" si="119"/>
        <v>1.323626737260182E-3</v>
      </c>
    </row>
    <row r="1507" spans="1:7" x14ac:dyDescent="0.3">
      <c r="A1507" s="3">
        <v>43823</v>
      </c>
      <c r="B1507" s="4">
        <v>61.11</v>
      </c>
      <c r="C1507">
        <f t="shared" si="115"/>
        <v>0.58999999999999631</v>
      </c>
      <c r="D1507" s="13">
        <f t="shared" si="116"/>
        <v>9.7488433575676839E-3</v>
      </c>
      <c r="E1507" t="str">
        <f t="shared" si="117"/>
        <v/>
      </c>
      <c r="F1507" t="str">
        <f t="shared" si="118"/>
        <v/>
      </c>
      <c r="G1507" s="4">
        <f t="shared" si="119"/>
        <v>9.7488433575676839E-3</v>
      </c>
    </row>
    <row r="1508" spans="1:7" x14ac:dyDescent="0.3">
      <c r="A1508" s="3">
        <v>43825</v>
      </c>
      <c r="B1508" s="4">
        <v>61.68</v>
      </c>
      <c r="C1508">
        <f t="shared" si="115"/>
        <v>0.57000000000000028</v>
      </c>
      <c r="D1508" s="13">
        <f t="shared" si="116"/>
        <v>9.3274423171330438E-3</v>
      </c>
      <c r="E1508" t="str">
        <f t="shared" si="117"/>
        <v/>
      </c>
      <c r="F1508" t="str">
        <f t="shared" si="118"/>
        <v/>
      </c>
      <c r="G1508" s="4">
        <f t="shared" si="119"/>
        <v>9.3274423171330438E-3</v>
      </c>
    </row>
    <row r="1509" spans="1:7" x14ac:dyDescent="0.3">
      <c r="A1509" s="3">
        <v>43826</v>
      </c>
      <c r="B1509" s="4">
        <v>61.72</v>
      </c>
      <c r="C1509">
        <f t="shared" si="115"/>
        <v>3.9999999999999147E-2</v>
      </c>
      <c r="D1509" s="13">
        <f t="shared" si="116"/>
        <v>6.4850843060958413E-4</v>
      </c>
      <c r="E1509" t="str">
        <f t="shared" si="117"/>
        <v/>
      </c>
      <c r="F1509" t="str">
        <f t="shared" si="118"/>
        <v/>
      </c>
      <c r="G1509" s="4">
        <f t="shared" si="119"/>
        <v>6.4850843060958413E-4</v>
      </c>
    </row>
    <row r="1510" spans="1:7" x14ac:dyDescent="0.3">
      <c r="A1510" s="3">
        <v>43829</v>
      </c>
      <c r="B1510" s="4">
        <v>61.68</v>
      </c>
      <c r="C1510">
        <f t="shared" si="115"/>
        <v>-3.9999999999999147E-2</v>
      </c>
      <c r="D1510" s="13">
        <f t="shared" si="116"/>
        <v>-6.4808813998702447E-4</v>
      </c>
      <c r="E1510" t="str">
        <f t="shared" si="117"/>
        <v/>
      </c>
      <c r="F1510" t="str">
        <f t="shared" si="118"/>
        <v/>
      </c>
      <c r="G1510" s="4">
        <f t="shared" si="119"/>
        <v>-6.4808813998702447E-4</v>
      </c>
    </row>
    <row r="1511" spans="1:7" x14ac:dyDescent="0.3">
      <c r="A1511" s="3">
        <v>43830</v>
      </c>
      <c r="B1511" s="4">
        <v>61.06</v>
      </c>
      <c r="C1511">
        <f t="shared" si="115"/>
        <v>-0.61999999999999744</v>
      </c>
      <c r="D1511" s="13">
        <f t="shared" si="116"/>
        <v>-1.0051880674448727E-2</v>
      </c>
      <c r="E1511" t="str">
        <f t="shared" si="117"/>
        <v/>
      </c>
      <c r="F1511" t="str">
        <f t="shared" si="118"/>
        <v/>
      </c>
      <c r="G1511" s="4">
        <f t="shared" si="119"/>
        <v>-1.0051880674448727E-2</v>
      </c>
    </row>
    <row r="1512" spans="1:7" x14ac:dyDescent="0.3">
      <c r="A1512" s="3">
        <v>43832</v>
      </c>
      <c r="B1512" s="4">
        <v>61.18</v>
      </c>
      <c r="C1512">
        <f t="shared" si="115"/>
        <v>0.11999999999999744</v>
      </c>
      <c r="D1512" s="13">
        <f t="shared" si="116"/>
        <v>1.9652800524074263E-3</v>
      </c>
      <c r="E1512" t="str">
        <f t="shared" si="117"/>
        <v/>
      </c>
      <c r="F1512" t="str">
        <f t="shared" si="118"/>
        <v/>
      </c>
      <c r="G1512" s="4">
        <f t="shared" si="119"/>
        <v>1.9652800524074263E-3</v>
      </c>
    </row>
    <row r="1513" spans="1:7" x14ac:dyDescent="0.3">
      <c r="A1513" s="3">
        <v>43833</v>
      </c>
      <c r="B1513" s="4">
        <v>63.05</v>
      </c>
      <c r="C1513">
        <f t="shared" si="115"/>
        <v>1.8699999999999974</v>
      </c>
      <c r="D1513" s="13">
        <f t="shared" si="116"/>
        <v>3.0565544295521371E-2</v>
      </c>
      <c r="E1513" t="str">
        <f t="shared" si="117"/>
        <v/>
      </c>
      <c r="F1513" t="str">
        <f t="shared" si="118"/>
        <v/>
      </c>
      <c r="G1513" s="4">
        <f t="shared" si="119"/>
        <v>3.0565544295521371E-2</v>
      </c>
    </row>
    <row r="1514" spans="1:7" x14ac:dyDescent="0.3">
      <c r="A1514" s="3">
        <v>43836</v>
      </c>
      <c r="B1514" s="4">
        <v>63.27</v>
      </c>
      <c r="C1514">
        <f t="shared" si="115"/>
        <v>0.22000000000000597</v>
      </c>
      <c r="D1514" s="13">
        <f t="shared" si="116"/>
        <v>3.4892942109437902E-3</v>
      </c>
      <c r="E1514" t="str">
        <f t="shared" si="117"/>
        <v/>
      </c>
      <c r="F1514" t="str">
        <f t="shared" si="118"/>
        <v/>
      </c>
      <c r="G1514" s="4">
        <f t="shared" si="119"/>
        <v>3.4892942109437902E-3</v>
      </c>
    </row>
    <row r="1515" spans="1:7" x14ac:dyDescent="0.3">
      <c r="A1515" s="3">
        <v>43837</v>
      </c>
      <c r="B1515" s="4">
        <v>62.7</v>
      </c>
      <c r="C1515">
        <f t="shared" si="115"/>
        <v>-0.57000000000000028</v>
      </c>
      <c r="D1515" s="13">
        <f t="shared" si="116"/>
        <v>-9.0090090090090124E-3</v>
      </c>
      <c r="E1515" t="str">
        <f t="shared" si="117"/>
        <v/>
      </c>
      <c r="F1515" t="str">
        <f t="shared" si="118"/>
        <v/>
      </c>
      <c r="G1515" s="4">
        <f t="shared" si="119"/>
        <v>-9.0090090090090124E-3</v>
      </c>
    </row>
    <row r="1516" spans="1:7" x14ac:dyDescent="0.3">
      <c r="A1516" s="3">
        <v>43838</v>
      </c>
      <c r="B1516" s="4">
        <v>59.61</v>
      </c>
      <c r="C1516">
        <f t="shared" si="115"/>
        <v>-3.0900000000000034</v>
      </c>
      <c r="D1516" s="13">
        <f t="shared" si="116"/>
        <v>-4.9282296650717754E-2</v>
      </c>
      <c r="E1516" t="str">
        <f t="shared" si="117"/>
        <v/>
      </c>
      <c r="F1516" t="str">
        <f t="shared" si="118"/>
        <v/>
      </c>
      <c r="G1516" s="4">
        <f t="shared" si="119"/>
        <v>-4.9282296650717754E-2</v>
      </c>
    </row>
    <row r="1517" spans="1:7" x14ac:dyDescent="0.3">
      <c r="A1517" s="3">
        <v>43839</v>
      </c>
      <c r="B1517" s="4">
        <v>59.56</v>
      </c>
      <c r="C1517">
        <f t="shared" si="115"/>
        <v>-4.9999999999997158E-2</v>
      </c>
      <c r="D1517" s="13">
        <f t="shared" si="116"/>
        <v>-8.3878543868473674E-4</v>
      </c>
      <c r="E1517" t="str">
        <f t="shared" si="117"/>
        <v/>
      </c>
      <c r="F1517" t="str">
        <f t="shared" si="118"/>
        <v/>
      </c>
      <c r="G1517" s="4">
        <f t="shared" si="119"/>
        <v>-8.3878543868473674E-4</v>
      </c>
    </row>
    <row r="1518" spans="1:7" x14ac:dyDescent="0.3">
      <c r="A1518" s="3">
        <v>43840</v>
      </c>
      <c r="B1518" s="4">
        <v>59.04</v>
      </c>
      <c r="C1518">
        <f t="shared" si="115"/>
        <v>-0.52000000000000313</v>
      </c>
      <c r="D1518" s="13">
        <f t="shared" si="116"/>
        <v>-8.7306917394224838E-3</v>
      </c>
      <c r="E1518" t="str">
        <f t="shared" si="117"/>
        <v/>
      </c>
      <c r="F1518" t="str">
        <f t="shared" si="118"/>
        <v/>
      </c>
      <c r="G1518" s="4">
        <f t="shared" si="119"/>
        <v>-8.7306917394224838E-3</v>
      </c>
    </row>
    <row r="1519" spans="1:7" x14ac:dyDescent="0.3">
      <c r="A1519" s="3">
        <v>43843</v>
      </c>
      <c r="B1519" s="4">
        <v>58.08</v>
      </c>
      <c r="C1519">
        <f t="shared" si="115"/>
        <v>-0.96000000000000085</v>
      </c>
      <c r="D1519" s="13">
        <f t="shared" si="116"/>
        <v>-1.6260162601626032E-2</v>
      </c>
      <c r="E1519" t="str">
        <f t="shared" si="117"/>
        <v/>
      </c>
      <c r="F1519" t="str">
        <f t="shared" si="118"/>
        <v/>
      </c>
      <c r="G1519" s="4">
        <f t="shared" si="119"/>
        <v>-1.6260162601626032E-2</v>
      </c>
    </row>
    <row r="1520" spans="1:7" x14ac:dyDescent="0.3">
      <c r="A1520" s="3">
        <v>43844</v>
      </c>
      <c r="B1520" s="4">
        <v>58.23</v>
      </c>
      <c r="C1520">
        <f t="shared" si="115"/>
        <v>0.14999999999999858</v>
      </c>
      <c r="D1520" s="13">
        <f t="shared" si="116"/>
        <v>2.5826446280991493E-3</v>
      </c>
      <c r="E1520" t="str">
        <f t="shared" si="117"/>
        <v/>
      </c>
      <c r="F1520" t="str">
        <f t="shared" si="118"/>
        <v/>
      </c>
      <c r="G1520" s="4">
        <f t="shared" si="119"/>
        <v>2.5826446280991493E-3</v>
      </c>
    </row>
    <row r="1521" spans="1:7" x14ac:dyDescent="0.3">
      <c r="A1521" s="3">
        <v>43845</v>
      </c>
      <c r="B1521" s="4">
        <v>57.81</v>
      </c>
      <c r="C1521">
        <f t="shared" si="115"/>
        <v>-0.4199999999999946</v>
      </c>
      <c r="D1521" s="13">
        <f t="shared" si="116"/>
        <v>-7.2127769191137666E-3</v>
      </c>
      <c r="E1521" t="str">
        <f t="shared" si="117"/>
        <v/>
      </c>
      <c r="F1521" t="str">
        <f t="shared" si="118"/>
        <v/>
      </c>
      <c r="G1521" s="4">
        <f t="shared" si="119"/>
        <v>-7.2127769191137666E-3</v>
      </c>
    </row>
    <row r="1522" spans="1:7" x14ac:dyDescent="0.3">
      <c r="A1522" s="3">
        <v>43846</v>
      </c>
      <c r="B1522" s="4">
        <v>58.52</v>
      </c>
      <c r="C1522">
        <f t="shared" si="115"/>
        <v>0.71000000000000085</v>
      </c>
      <c r="D1522" s="13">
        <f t="shared" si="116"/>
        <v>1.228161217782392E-2</v>
      </c>
      <c r="E1522" t="str">
        <f t="shared" si="117"/>
        <v/>
      </c>
      <c r="F1522" t="str">
        <f t="shared" si="118"/>
        <v/>
      </c>
      <c r="G1522" s="4">
        <f t="shared" si="119"/>
        <v>1.228161217782392E-2</v>
      </c>
    </row>
    <row r="1523" spans="1:7" x14ac:dyDescent="0.3">
      <c r="A1523" s="3">
        <v>43847</v>
      </c>
      <c r="B1523" s="4">
        <v>58.54</v>
      </c>
      <c r="C1523">
        <f t="shared" si="115"/>
        <v>1.9999999999996021E-2</v>
      </c>
      <c r="D1523" s="13">
        <f t="shared" si="116"/>
        <v>3.4176349965816849E-4</v>
      </c>
      <c r="E1523" t="str">
        <f t="shared" si="117"/>
        <v/>
      </c>
      <c r="F1523" t="str">
        <f t="shared" si="118"/>
        <v/>
      </c>
      <c r="G1523" s="4">
        <f t="shared" si="119"/>
        <v>3.4176349965816849E-4</v>
      </c>
    </row>
    <row r="1524" spans="1:7" x14ac:dyDescent="0.3">
      <c r="A1524" s="3">
        <v>43851</v>
      </c>
      <c r="B1524" s="4">
        <v>58.34</v>
      </c>
      <c r="C1524">
        <f t="shared" si="115"/>
        <v>-0.19999999999999574</v>
      </c>
      <c r="D1524" s="13">
        <f t="shared" si="116"/>
        <v>-3.4164673727365177E-3</v>
      </c>
      <c r="E1524" t="str">
        <f t="shared" si="117"/>
        <v/>
      </c>
      <c r="F1524" t="str">
        <f t="shared" si="118"/>
        <v/>
      </c>
      <c r="G1524" s="4">
        <f t="shared" si="119"/>
        <v>-3.4164673727365177E-3</v>
      </c>
    </row>
    <row r="1525" spans="1:7" x14ac:dyDescent="0.3">
      <c r="A1525" s="3">
        <v>43852</v>
      </c>
      <c r="B1525" s="4">
        <v>56.74</v>
      </c>
      <c r="C1525">
        <f t="shared" si="115"/>
        <v>-1.6000000000000014</v>
      </c>
      <c r="D1525" s="13">
        <f t="shared" si="116"/>
        <v>-2.7425437092903692E-2</v>
      </c>
      <c r="E1525" t="str">
        <f t="shared" si="117"/>
        <v/>
      </c>
      <c r="F1525" t="str">
        <f t="shared" si="118"/>
        <v/>
      </c>
      <c r="G1525" s="4">
        <f t="shared" si="119"/>
        <v>-2.7425437092903692E-2</v>
      </c>
    </row>
    <row r="1526" spans="1:7" x14ac:dyDescent="0.3">
      <c r="A1526" s="3">
        <v>43853</v>
      </c>
      <c r="B1526" s="4">
        <v>55.59</v>
      </c>
      <c r="C1526">
        <f t="shared" si="115"/>
        <v>-1.1499999999999986</v>
      </c>
      <c r="D1526" s="13">
        <f t="shared" si="116"/>
        <v>-2.0267888614733848E-2</v>
      </c>
      <c r="E1526" t="str">
        <f t="shared" si="117"/>
        <v/>
      </c>
      <c r="F1526" t="str">
        <f t="shared" si="118"/>
        <v/>
      </c>
      <c r="G1526" s="4">
        <f t="shared" si="119"/>
        <v>-2.0267888614733848E-2</v>
      </c>
    </row>
    <row r="1527" spans="1:7" x14ac:dyDescent="0.3">
      <c r="A1527" s="3">
        <v>43854</v>
      </c>
      <c r="B1527" s="4">
        <v>54.19</v>
      </c>
      <c r="C1527">
        <f t="shared" si="115"/>
        <v>-1.4000000000000057</v>
      </c>
      <c r="D1527" s="13">
        <f t="shared" si="116"/>
        <v>-2.5184385680877955E-2</v>
      </c>
      <c r="E1527" t="str">
        <f t="shared" si="117"/>
        <v/>
      </c>
      <c r="F1527" t="str">
        <f t="shared" si="118"/>
        <v/>
      </c>
      <c r="G1527" s="4">
        <f t="shared" si="119"/>
        <v>-2.5184385680877955E-2</v>
      </c>
    </row>
    <row r="1528" spans="1:7" x14ac:dyDescent="0.3">
      <c r="A1528" s="3">
        <v>43857</v>
      </c>
      <c r="B1528" s="4">
        <v>53.14</v>
      </c>
      <c r="C1528">
        <f t="shared" si="115"/>
        <v>-1.0499999999999972</v>
      </c>
      <c r="D1528" s="13">
        <f t="shared" si="116"/>
        <v>-1.9376268684259037E-2</v>
      </c>
      <c r="E1528" t="str">
        <f t="shared" si="117"/>
        <v/>
      </c>
      <c r="F1528" t="str">
        <f t="shared" si="118"/>
        <v/>
      </c>
      <c r="G1528" s="4">
        <f t="shared" si="119"/>
        <v>-1.9376268684259037E-2</v>
      </c>
    </row>
    <row r="1529" spans="1:7" x14ac:dyDescent="0.3">
      <c r="A1529" s="3">
        <v>43858</v>
      </c>
      <c r="B1529" s="4">
        <v>53.48</v>
      </c>
      <c r="C1529">
        <f t="shared" si="115"/>
        <v>0.33999999999999631</v>
      </c>
      <c r="D1529" s="13">
        <f t="shared" si="116"/>
        <v>6.3981934512607509E-3</v>
      </c>
      <c r="E1529" t="str">
        <f t="shared" si="117"/>
        <v/>
      </c>
      <c r="F1529" t="str">
        <f t="shared" si="118"/>
        <v/>
      </c>
      <c r="G1529" s="4">
        <f t="shared" si="119"/>
        <v>6.3981934512607509E-3</v>
      </c>
    </row>
    <row r="1530" spans="1:7" x14ac:dyDescent="0.3">
      <c r="A1530" s="3">
        <v>43859</v>
      </c>
      <c r="B1530" s="4">
        <v>53.33</v>
      </c>
      <c r="C1530">
        <f t="shared" si="115"/>
        <v>-0.14999999999999858</v>
      </c>
      <c r="D1530" s="13">
        <f t="shared" si="116"/>
        <v>-2.8047868362004224E-3</v>
      </c>
      <c r="E1530" t="str">
        <f t="shared" si="117"/>
        <v/>
      </c>
      <c r="F1530" t="str">
        <f t="shared" si="118"/>
        <v/>
      </c>
      <c r="G1530" s="4">
        <f t="shared" si="119"/>
        <v>-2.8047868362004224E-3</v>
      </c>
    </row>
    <row r="1531" spans="1:7" x14ac:dyDescent="0.3">
      <c r="A1531" s="3">
        <v>43860</v>
      </c>
      <c r="B1531" s="4">
        <v>52.14</v>
      </c>
      <c r="C1531">
        <f t="shared" si="115"/>
        <v>-1.1899999999999977</v>
      </c>
      <c r="D1531" s="13">
        <f t="shared" si="116"/>
        <v>-2.2313894618413609E-2</v>
      </c>
      <c r="E1531" t="str">
        <f t="shared" si="117"/>
        <v/>
      </c>
      <c r="F1531" t="str">
        <f t="shared" si="118"/>
        <v/>
      </c>
      <c r="G1531" s="4">
        <f t="shared" si="119"/>
        <v>-2.2313894618413609E-2</v>
      </c>
    </row>
    <row r="1532" spans="1:7" x14ac:dyDescent="0.3">
      <c r="A1532" s="3">
        <v>43861</v>
      </c>
      <c r="B1532" s="4">
        <v>51.56</v>
      </c>
      <c r="C1532">
        <f t="shared" si="115"/>
        <v>-0.57999999999999829</v>
      </c>
      <c r="D1532" s="13">
        <f t="shared" si="116"/>
        <v>-1.1123897199846534E-2</v>
      </c>
      <c r="E1532" t="str">
        <f t="shared" si="117"/>
        <v/>
      </c>
      <c r="F1532" t="str">
        <f t="shared" si="118"/>
        <v/>
      </c>
      <c r="G1532" s="4">
        <f t="shared" si="119"/>
        <v>-1.1123897199846534E-2</v>
      </c>
    </row>
    <row r="1533" spans="1:7" x14ac:dyDescent="0.3">
      <c r="A1533" s="3">
        <v>43864</v>
      </c>
      <c r="B1533" s="4">
        <v>50.11</v>
      </c>
      <c r="C1533">
        <f t="shared" si="115"/>
        <v>-1.4500000000000028</v>
      </c>
      <c r="D1533" s="13">
        <f t="shared" si="116"/>
        <v>-2.8122575640031084E-2</v>
      </c>
      <c r="E1533" t="str">
        <f t="shared" si="117"/>
        <v/>
      </c>
      <c r="F1533" t="str">
        <f t="shared" si="118"/>
        <v/>
      </c>
      <c r="G1533" s="4">
        <f t="shared" si="119"/>
        <v>-2.8122575640031084E-2</v>
      </c>
    </row>
    <row r="1534" spans="1:7" x14ac:dyDescent="0.3">
      <c r="A1534" s="3">
        <v>43865</v>
      </c>
      <c r="B1534" s="4">
        <v>49.61</v>
      </c>
      <c r="C1534">
        <f t="shared" si="115"/>
        <v>-0.5</v>
      </c>
      <c r="D1534" s="13">
        <f t="shared" si="116"/>
        <v>-9.9780482937537416E-3</v>
      </c>
      <c r="E1534" t="str">
        <f t="shared" si="117"/>
        <v/>
      </c>
      <c r="F1534" t="str">
        <f t="shared" si="118"/>
        <v/>
      </c>
      <c r="G1534" s="4">
        <f t="shared" si="119"/>
        <v>-9.9780482937537416E-3</v>
      </c>
    </row>
    <row r="1535" spans="1:7" x14ac:dyDescent="0.3">
      <c r="A1535" s="3">
        <v>43866</v>
      </c>
      <c r="B1535" s="4">
        <v>50.75</v>
      </c>
      <c r="C1535">
        <f t="shared" si="115"/>
        <v>1.1400000000000006</v>
      </c>
      <c r="D1535" s="13">
        <f t="shared" si="116"/>
        <v>2.297923805684339E-2</v>
      </c>
      <c r="E1535" t="str">
        <f t="shared" si="117"/>
        <v/>
      </c>
      <c r="F1535">
        <f t="shared" si="118"/>
        <v>2.297923805684339E-2</v>
      </c>
      <c r="G1535" s="4" t="str">
        <f t="shared" si="119"/>
        <v/>
      </c>
    </row>
    <row r="1536" spans="1:7" x14ac:dyDescent="0.3">
      <c r="A1536" s="3">
        <v>43867</v>
      </c>
      <c r="B1536" s="4">
        <v>50.95</v>
      </c>
      <c r="C1536">
        <f t="shared" si="115"/>
        <v>0.20000000000000284</v>
      </c>
      <c r="D1536" s="13">
        <f t="shared" si="116"/>
        <v>3.9408866995074452E-3</v>
      </c>
      <c r="E1536" t="str">
        <f t="shared" si="117"/>
        <v/>
      </c>
      <c r="F1536" t="str">
        <f t="shared" si="118"/>
        <v/>
      </c>
      <c r="G1536" s="4">
        <f t="shared" si="119"/>
        <v>3.9408866995074452E-3</v>
      </c>
    </row>
    <row r="1537" spans="1:7" x14ac:dyDescent="0.3">
      <c r="A1537" s="3">
        <v>43868</v>
      </c>
      <c r="B1537" s="4">
        <v>50.32</v>
      </c>
      <c r="C1537">
        <f t="shared" si="115"/>
        <v>-0.63000000000000256</v>
      </c>
      <c r="D1537" s="13">
        <f t="shared" si="116"/>
        <v>-1.2365063788027528E-2</v>
      </c>
      <c r="E1537" t="str">
        <f t="shared" si="117"/>
        <v/>
      </c>
      <c r="F1537" t="str">
        <f t="shared" si="118"/>
        <v/>
      </c>
      <c r="G1537" s="4">
        <f t="shared" si="119"/>
        <v>-1.2365063788027528E-2</v>
      </c>
    </row>
    <row r="1538" spans="1:7" x14ac:dyDescent="0.3">
      <c r="A1538" s="3">
        <v>43871</v>
      </c>
      <c r="B1538" s="4">
        <v>49.57</v>
      </c>
      <c r="C1538">
        <f t="shared" si="115"/>
        <v>-0.75</v>
      </c>
      <c r="D1538" s="13">
        <f t="shared" si="116"/>
        <v>-1.4904610492845787E-2</v>
      </c>
      <c r="E1538" t="str">
        <f t="shared" si="117"/>
        <v/>
      </c>
      <c r="F1538" t="str">
        <f t="shared" si="118"/>
        <v/>
      </c>
      <c r="G1538" s="4">
        <f t="shared" si="119"/>
        <v>-1.4904610492845787E-2</v>
      </c>
    </row>
    <row r="1539" spans="1:7" x14ac:dyDescent="0.3">
      <c r="A1539" s="3">
        <v>43872</v>
      </c>
      <c r="B1539" s="4">
        <v>49.94</v>
      </c>
      <c r="C1539">
        <f t="shared" si="115"/>
        <v>0.36999999999999744</v>
      </c>
      <c r="D1539" s="13">
        <f t="shared" si="116"/>
        <v>7.464192051644088E-3</v>
      </c>
      <c r="E1539" t="str">
        <f t="shared" si="117"/>
        <v/>
      </c>
      <c r="F1539">
        <f t="shared" si="118"/>
        <v>7.464192051644088E-3</v>
      </c>
      <c r="G1539" s="4" t="str">
        <f t="shared" si="119"/>
        <v/>
      </c>
    </row>
    <row r="1540" spans="1:7" x14ac:dyDescent="0.3">
      <c r="A1540" s="3">
        <v>43873</v>
      </c>
      <c r="B1540" s="4">
        <v>51.17</v>
      </c>
      <c r="C1540">
        <f t="shared" si="115"/>
        <v>1.230000000000004</v>
      </c>
      <c r="D1540" s="13">
        <f t="shared" si="116"/>
        <v>2.4629555466559951E-2</v>
      </c>
      <c r="E1540" t="str">
        <f t="shared" si="117"/>
        <v/>
      </c>
      <c r="F1540">
        <f t="shared" si="118"/>
        <v>2.4629555466559951E-2</v>
      </c>
      <c r="G1540" s="4" t="str">
        <f t="shared" si="119"/>
        <v/>
      </c>
    </row>
    <row r="1541" spans="1:7" x14ac:dyDescent="0.3">
      <c r="A1541" s="3">
        <v>43874</v>
      </c>
      <c r="B1541" s="4">
        <v>51.42</v>
      </c>
      <c r="C1541">
        <f t="shared" ref="C1541:C1604" si="120">B1541-B1540</f>
        <v>0.25</v>
      </c>
      <c r="D1541" s="13">
        <f t="shared" ref="D1541:D1604" si="121">C1541/B1540</f>
        <v>4.885675200312683E-3</v>
      </c>
      <c r="E1541" t="str">
        <f t="shared" ref="E1541:E1604" si="122">IF(B1540&gt;$H$1,D1541,"")</f>
        <v/>
      </c>
      <c r="F1541" t="str">
        <f t="shared" ref="F1541:F1604" si="123">IF(B1540&lt;$F$1,D1541,"")</f>
        <v/>
      </c>
      <c r="G1541" s="4">
        <f t="shared" ref="G1541:G1604" si="124">IF(AND(B1540&gt;=$F$1,B1540&lt;=$H$1),D1541,"")</f>
        <v>4.885675200312683E-3</v>
      </c>
    </row>
    <row r="1542" spans="1:7" x14ac:dyDescent="0.3">
      <c r="A1542" s="3">
        <v>43875</v>
      </c>
      <c r="B1542" s="4">
        <v>52.05</v>
      </c>
      <c r="C1542">
        <f t="shared" si="120"/>
        <v>0.62999999999999545</v>
      </c>
      <c r="D1542" s="13">
        <f t="shared" si="121"/>
        <v>1.2252042007001078E-2</v>
      </c>
      <c r="E1542" t="str">
        <f t="shared" si="122"/>
        <v/>
      </c>
      <c r="F1542" t="str">
        <f t="shared" si="123"/>
        <v/>
      </c>
      <c r="G1542" s="4">
        <f t="shared" si="124"/>
        <v>1.2252042007001078E-2</v>
      </c>
    </row>
    <row r="1543" spans="1:7" x14ac:dyDescent="0.3">
      <c r="A1543" s="3">
        <v>43879</v>
      </c>
      <c r="B1543" s="4">
        <v>52.05</v>
      </c>
      <c r="C1543">
        <f t="shared" si="120"/>
        <v>0</v>
      </c>
      <c r="D1543" s="13">
        <f t="shared" si="121"/>
        <v>0</v>
      </c>
      <c r="E1543" t="str">
        <f t="shared" si="122"/>
        <v/>
      </c>
      <c r="F1543" t="str">
        <f t="shared" si="123"/>
        <v/>
      </c>
      <c r="G1543" s="4">
        <f t="shared" si="124"/>
        <v>0</v>
      </c>
    </row>
    <row r="1544" spans="1:7" x14ac:dyDescent="0.3">
      <c r="A1544" s="3">
        <v>43880</v>
      </c>
      <c r="B1544" s="4">
        <v>53.29</v>
      </c>
      <c r="C1544">
        <f t="shared" si="120"/>
        <v>1.240000000000002</v>
      </c>
      <c r="D1544" s="13">
        <f t="shared" si="121"/>
        <v>2.3823246878001962E-2</v>
      </c>
      <c r="E1544" t="str">
        <f t="shared" si="122"/>
        <v/>
      </c>
      <c r="F1544" t="str">
        <f t="shared" si="123"/>
        <v/>
      </c>
      <c r="G1544" s="4">
        <f t="shared" si="124"/>
        <v>2.3823246878001962E-2</v>
      </c>
    </row>
    <row r="1545" spans="1:7" x14ac:dyDescent="0.3">
      <c r="A1545" s="3">
        <v>43881</v>
      </c>
      <c r="B1545" s="4">
        <v>53.78</v>
      </c>
      <c r="C1545">
        <f t="shared" si="120"/>
        <v>0.49000000000000199</v>
      </c>
      <c r="D1545" s="13">
        <f t="shared" si="121"/>
        <v>9.1949709138675548E-3</v>
      </c>
      <c r="E1545" t="str">
        <f t="shared" si="122"/>
        <v/>
      </c>
      <c r="F1545" t="str">
        <f t="shared" si="123"/>
        <v/>
      </c>
      <c r="G1545" s="4">
        <f t="shared" si="124"/>
        <v>9.1949709138675548E-3</v>
      </c>
    </row>
    <row r="1546" spans="1:7" x14ac:dyDescent="0.3">
      <c r="A1546" s="3">
        <v>43882</v>
      </c>
      <c r="B1546" s="4">
        <v>53.38</v>
      </c>
      <c r="C1546">
        <f t="shared" si="120"/>
        <v>-0.39999999999999858</v>
      </c>
      <c r="D1546" s="13">
        <f t="shared" si="121"/>
        <v>-7.4377091855708172E-3</v>
      </c>
      <c r="E1546" t="str">
        <f t="shared" si="122"/>
        <v/>
      </c>
      <c r="F1546" t="str">
        <f t="shared" si="123"/>
        <v/>
      </c>
      <c r="G1546" s="4">
        <f t="shared" si="124"/>
        <v>-7.4377091855708172E-3</v>
      </c>
    </row>
    <row r="1547" spans="1:7" x14ac:dyDescent="0.3">
      <c r="A1547" s="3">
        <v>43885</v>
      </c>
      <c r="B1547" s="4">
        <v>51.43</v>
      </c>
      <c r="C1547">
        <f t="shared" si="120"/>
        <v>-1.9500000000000028</v>
      </c>
      <c r="D1547" s="13">
        <f t="shared" si="121"/>
        <v>-3.653053578119151E-2</v>
      </c>
      <c r="E1547" t="str">
        <f t="shared" si="122"/>
        <v/>
      </c>
      <c r="F1547" t="str">
        <f t="shared" si="123"/>
        <v/>
      </c>
      <c r="G1547" s="4">
        <f t="shared" si="124"/>
        <v>-3.653053578119151E-2</v>
      </c>
    </row>
    <row r="1548" spans="1:7" x14ac:dyDescent="0.3">
      <c r="A1548" s="3">
        <v>43886</v>
      </c>
      <c r="B1548" s="4">
        <v>49.9</v>
      </c>
      <c r="C1548">
        <f t="shared" si="120"/>
        <v>-1.5300000000000011</v>
      </c>
      <c r="D1548" s="13">
        <f t="shared" si="121"/>
        <v>-2.9749173634065741E-2</v>
      </c>
      <c r="E1548" t="str">
        <f t="shared" si="122"/>
        <v/>
      </c>
      <c r="F1548" t="str">
        <f t="shared" si="123"/>
        <v/>
      </c>
      <c r="G1548" s="4">
        <f t="shared" si="124"/>
        <v>-2.9749173634065741E-2</v>
      </c>
    </row>
    <row r="1549" spans="1:7" x14ac:dyDescent="0.3">
      <c r="A1549" s="3">
        <v>43887</v>
      </c>
      <c r="B1549" s="4">
        <v>48.73</v>
      </c>
      <c r="C1549">
        <f t="shared" si="120"/>
        <v>-1.1700000000000017</v>
      </c>
      <c r="D1549" s="13">
        <f t="shared" si="121"/>
        <v>-2.3446893787575186E-2</v>
      </c>
      <c r="E1549" t="str">
        <f t="shared" si="122"/>
        <v/>
      </c>
      <c r="F1549">
        <f t="shared" si="123"/>
        <v>-2.3446893787575186E-2</v>
      </c>
      <c r="G1549" s="4" t="str">
        <f t="shared" si="124"/>
        <v/>
      </c>
    </row>
    <row r="1550" spans="1:7" x14ac:dyDescent="0.3">
      <c r="A1550" s="3">
        <v>43888</v>
      </c>
      <c r="B1550" s="4">
        <v>47.09</v>
      </c>
      <c r="C1550">
        <f t="shared" si="120"/>
        <v>-1.6399999999999935</v>
      </c>
      <c r="D1550" s="13">
        <f t="shared" si="121"/>
        <v>-3.3654832751898081E-2</v>
      </c>
      <c r="E1550" t="str">
        <f t="shared" si="122"/>
        <v/>
      </c>
      <c r="F1550">
        <f t="shared" si="123"/>
        <v>-3.3654832751898081E-2</v>
      </c>
      <c r="G1550" s="4" t="str">
        <f t="shared" si="124"/>
        <v/>
      </c>
    </row>
    <row r="1551" spans="1:7" x14ac:dyDescent="0.3">
      <c r="A1551" s="3">
        <v>43889</v>
      </c>
      <c r="B1551" s="4">
        <v>44.76</v>
      </c>
      <c r="C1551">
        <f t="shared" si="120"/>
        <v>-2.3300000000000054</v>
      </c>
      <c r="D1551" s="13">
        <f t="shared" si="121"/>
        <v>-4.9479719685708329E-2</v>
      </c>
      <c r="E1551" t="str">
        <f t="shared" si="122"/>
        <v/>
      </c>
      <c r="F1551">
        <f t="shared" si="123"/>
        <v>-4.9479719685708329E-2</v>
      </c>
      <c r="G1551" s="4" t="str">
        <f t="shared" si="124"/>
        <v/>
      </c>
    </row>
    <row r="1552" spans="1:7" x14ac:dyDescent="0.3">
      <c r="A1552" s="3">
        <v>43892</v>
      </c>
      <c r="B1552" s="4">
        <v>46.75</v>
      </c>
      <c r="C1552">
        <f t="shared" si="120"/>
        <v>1.990000000000002</v>
      </c>
      <c r="D1552" s="13">
        <f t="shared" si="121"/>
        <v>4.4459338695263674E-2</v>
      </c>
      <c r="E1552" t="str">
        <f t="shared" si="122"/>
        <v/>
      </c>
      <c r="F1552">
        <f t="shared" si="123"/>
        <v>4.4459338695263674E-2</v>
      </c>
      <c r="G1552" s="4" t="str">
        <f t="shared" si="124"/>
        <v/>
      </c>
    </row>
    <row r="1553" spans="1:7" x14ac:dyDescent="0.3">
      <c r="A1553" s="3">
        <v>43893</v>
      </c>
      <c r="B1553" s="4">
        <v>47.18</v>
      </c>
      <c r="C1553">
        <f t="shared" si="120"/>
        <v>0.42999999999999972</v>
      </c>
      <c r="D1553" s="13">
        <f t="shared" si="121"/>
        <v>9.1978609625668391E-3</v>
      </c>
      <c r="E1553" t="str">
        <f t="shared" si="122"/>
        <v/>
      </c>
      <c r="F1553">
        <f t="shared" si="123"/>
        <v>9.1978609625668391E-3</v>
      </c>
      <c r="G1553" s="4" t="str">
        <f t="shared" si="124"/>
        <v/>
      </c>
    </row>
    <row r="1554" spans="1:7" x14ac:dyDescent="0.3">
      <c r="A1554" s="3">
        <v>43894</v>
      </c>
      <c r="B1554" s="4">
        <v>46.78</v>
      </c>
      <c r="C1554">
        <f t="shared" si="120"/>
        <v>-0.39999999999999858</v>
      </c>
      <c r="D1554" s="13">
        <f t="shared" si="121"/>
        <v>-8.4781687155574097E-3</v>
      </c>
      <c r="E1554" t="str">
        <f t="shared" si="122"/>
        <v/>
      </c>
      <c r="F1554">
        <f t="shared" si="123"/>
        <v>-8.4781687155574097E-3</v>
      </c>
      <c r="G1554" s="4" t="str">
        <f t="shared" si="124"/>
        <v/>
      </c>
    </row>
    <row r="1555" spans="1:7" x14ac:dyDescent="0.3">
      <c r="A1555" s="3">
        <v>43895</v>
      </c>
      <c r="B1555" s="4">
        <v>45.9</v>
      </c>
      <c r="C1555">
        <f t="shared" si="120"/>
        <v>-0.88000000000000256</v>
      </c>
      <c r="D1555" s="13">
        <f t="shared" si="121"/>
        <v>-1.8811457887986372E-2</v>
      </c>
      <c r="E1555" t="str">
        <f t="shared" si="122"/>
        <v/>
      </c>
      <c r="F1555">
        <f t="shared" si="123"/>
        <v>-1.8811457887986372E-2</v>
      </c>
      <c r="G1555" s="4" t="str">
        <f t="shared" si="124"/>
        <v/>
      </c>
    </row>
    <row r="1556" spans="1:7" x14ac:dyDescent="0.3">
      <c r="A1556" s="3">
        <v>43896</v>
      </c>
      <c r="B1556" s="4">
        <v>41.28</v>
      </c>
      <c r="C1556">
        <f t="shared" si="120"/>
        <v>-4.6199999999999974</v>
      </c>
      <c r="D1556" s="13">
        <f t="shared" si="121"/>
        <v>-0.10065359477124178</v>
      </c>
      <c r="E1556" t="str">
        <f t="shared" si="122"/>
        <v/>
      </c>
      <c r="F1556">
        <f t="shared" si="123"/>
        <v>-0.10065359477124178</v>
      </c>
      <c r="G1556" s="4" t="str">
        <f t="shared" si="124"/>
        <v/>
      </c>
    </row>
    <row r="1557" spans="1:7" x14ac:dyDescent="0.3">
      <c r="A1557" s="3">
        <v>43899</v>
      </c>
      <c r="B1557" s="4">
        <v>31.13</v>
      </c>
      <c r="C1557">
        <f t="shared" si="120"/>
        <v>-10.150000000000002</v>
      </c>
      <c r="D1557" s="13">
        <f t="shared" si="121"/>
        <v>-0.24588178294573648</v>
      </c>
      <c r="E1557" t="str">
        <f t="shared" si="122"/>
        <v/>
      </c>
      <c r="F1557">
        <f t="shared" si="123"/>
        <v>-0.24588178294573648</v>
      </c>
      <c r="G1557" s="4" t="str">
        <f t="shared" si="124"/>
        <v/>
      </c>
    </row>
    <row r="1558" spans="1:7" x14ac:dyDescent="0.3">
      <c r="A1558" s="3">
        <v>43900</v>
      </c>
      <c r="B1558" s="4">
        <v>34.36</v>
      </c>
      <c r="C1558">
        <f t="shared" si="120"/>
        <v>3.2300000000000004</v>
      </c>
      <c r="D1558" s="13">
        <f t="shared" si="121"/>
        <v>0.10375843238034052</v>
      </c>
      <c r="E1558" t="str">
        <f t="shared" si="122"/>
        <v/>
      </c>
      <c r="F1558">
        <f t="shared" si="123"/>
        <v>0.10375843238034052</v>
      </c>
      <c r="G1558" s="4" t="str">
        <f t="shared" si="124"/>
        <v/>
      </c>
    </row>
    <row r="1559" spans="1:7" x14ac:dyDescent="0.3">
      <c r="A1559" s="3">
        <v>43901</v>
      </c>
      <c r="B1559" s="4">
        <v>32.979999999999997</v>
      </c>
      <c r="C1559">
        <f t="shared" si="120"/>
        <v>-1.3800000000000026</v>
      </c>
      <c r="D1559" s="13">
        <f t="shared" si="121"/>
        <v>-4.0162980209546062E-2</v>
      </c>
      <c r="E1559" t="str">
        <f t="shared" si="122"/>
        <v/>
      </c>
      <c r="F1559">
        <f t="shared" si="123"/>
        <v>-4.0162980209546062E-2</v>
      </c>
      <c r="G1559" s="4" t="str">
        <f t="shared" si="124"/>
        <v/>
      </c>
    </row>
    <row r="1560" spans="1:7" x14ac:dyDescent="0.3">
      <c r="A1560" s="3">
        <v>43902</v>
      </c>
      <c r="B1560" s="4">
        <v>31.5</v>
      </c>
      <c r="C1560">
        <f t="shared" si="120"/>
        <v>-1.4799999999999969</v>
      </c>
      <c r="D1560" s="13">
        <f t="shared" si="121"/>
        <v>-4.4875682231655459E-2</v>
      </c>
      <c r="E1560" t="str">
        <f t="shared" si="122"/>
        <v/>
      </c>
      <c r="F1560">
        <f t="shared" si="123"/>
        <v>-4.4875682231655459E-2</v>
      </c>
      <c r="G1560" s="4" t="str">
        <f t="shared" si="124"/>
        <v/>
      </c>
    </row>
    <row r="1561" spans="1:7" x14ac:dyDescent="0.3">
      <c r="A1561" s="3">
        <v>43903</v>
      </c>
      <c r="B1561" s="4">
        <v>31.73</v>
      </c>
      <c r="C1561">
        <f t="shared" si="120"/>
        <v>0.23000000000000043</v>
      </c>
      <c r="D1561" s="13">
        <f t="shared" si="121"/>
        <v>7.301587301587315E-3</v>
      </c>
      <c r="E1561" t="str">
        <f t="shared" si="122"/>
        <v/>
      </c>
      <c r="F1561">
        <f t="shared" si="123"/>
        <v>7.301587301587315E-3</v>
      </c>
      <c r="G1561" s="4" t="str">
        <f t="shared" si="124"/>
        <v/>
      </c>
    </row>
    <row r="1562" spans="1:7" x14ac:dyDescent="0.3">
      <c r="A1562" s="3">
        <v>43906</v>
      </c>
      <c r="B1562" s="4">
        <v>28.7</v>
      </c>
      <c r="C1562">
        <f t="shared" si="120"/>
        <v>-3.0300000000000011</v>
      </c>
      <c r="D1562" s="13">
        <f t="shared" si="121"/>
        <v>-9.5493224078159508E-2</v>
      </c>
      <c r="E1562" t="str">
        <f t="shared" si="122"/>
        <v/>
      </c>
      <c r="F1562">
        <f t="shared" si="123"/>
        <v>-9.5493224078159508E-2</v>
      </c>
      <c r="G1562" s="4" t="str">
        <f t="shared" si="124"/>
        <v/>
      </c>
    </row>
    <row r="1563" spans="1:7" x14ac:dyDescent="0.3">
      <c r="A1563" s="3">
        <v>43907</v>
      </c>
      <c r="B1563" s="4">
        <v>26.95</v>
      </c>
      <c r="C1563">
        <f t="shared" si="120"/>
        <v>-1.75</v>
      </c>
      <c r="D1563" s="13">
        <f t="shared" si="121"/>
        <v>-6.097560975609756E-2</v>
      </c>
      <c r="E1563" t="str">
        <f t="shared" si="122"/>
        <v/>
      </c>
      <c r="F1563">
        <f t="shared" si="123"/>
        <v>-6.097560975609756E-2</v>
      </c>
      <c r="G1563" s="4" t="str">
        <f t="shared" si="124"/>
        <v/>
      </c>
    </row>
    <row r="1564" spans="1:7" x14ac:dyDescent="0.3">
      <c r="A1564" s="3">
        <v>43908</v>
      </c>
      <c r="B1564" s="4">
        <v>20.37</v>
      </c>
      <c r="C1564">
        <f t="shared" si="120"/>
        <v>-6.5799999999999983</v>
      </c>
      <c r="D1564" s="13">
        <f t="shared" si="121"/>
        <v>-0.2441558441558441</v>
      </c>
      <c r="E1564" t="str">
        <f t="shared" si="122"/>
        <v/>
      </c>
      <c r="F1564">
        <f t="shared" si="123"/>
        <v>-0.2441558441558441</v>
      </c>
      <c r="G1564" s="4" t="str">
        <f t="shared" si="124"/>
        <v/>
      </c>
    </row>
    <row r="1565" spans="1:7" x14ac:dyDescent="0.3">
      <c r="A1565" s="3">
        <v>43909</v>
      </c>
      <c r="B1565" s="4">
        <v>25.22</v>
      </c>
      <c r="C1565">
        <f t="shared" si="120"/>
        <v>4.8499999999999979</v>
      </c>
      <c r="D1565" s="13">
        <f t="shared" si="121"/>
        <v>0.23809523809523797</v>
      </c>
      <c r="E1565" t="str">
        <f t="shared" si="122"/>
        <v/>
      </c>
      <c r="F1565">
        <f t="shared" si="123"/>
        <v>0.23809523809523797</v>
      </c>
      <c r="G1565" s="4" t="str">
        <f t="shared" si="124"/>
        <v/>
      </c>
    </row>
    <row r="1566" spans="1:7" x14ac:dyDescent="0.3">
      <c r="A1566" s="3">
        <v>43910</v>
      </c>
      <c r="B1566" s="4">
        <v>22.43</v>
      </c>
      <c r="C1566">
        <f t="shared" si="120"/>
        <v>-2.7899999999999991</v>
      </c>
      <c r="D1566" s="13">
        <f t="shared" si="121"/>
        <v>-0.11062648691514668</v>
      </c>
      <c r="E1566" t="str">
        <f t="shared" si="122"/>
        <v/>
      </c>
      <c r="F1566">
        <f t="shared" si="123"/>
        <v>-0.11062648691514668</v>
      </c>
      <c r="G1566" s="4" t="str">
        <f t="shared" si="124"/>
        <v/>
      </c>
    </row>
    <row r="1567" spans="1:7" x14ac:dyDescent="0.3">
      <c r="A1567" s="3">
        <v>43913</v>
      </c>
      <c r="B1567" s="4">
        <v>23.36</v>
      </c>
      <c r="C1567">
        <f t="shared" si="120"/>
        <v>0.92999999999999972</v>
      </c>
      <c r="D1567" s="13">
        <f t="shared" si="121"/>
        <v>4.1462327240303153E-2</v>
      </c>
      <c r="E1567" t="str">
        <f t="shared" si="122"/>
        <v/>
      </c>
      <c r="F1567">
        <f t="shared" si="123"/>
        <v>4.1462327240303153E-2</v>
      </c>
      <c r="G1567" s="4" t="str">
        <f t="shared" si="124"/>
        <v/>
      </c>
    </row>
    <row r="1568" spans="1:7" x14ac:dyDescent="0.3">
      <c r="A1568" s="3">
        <v>43914</v>
      </c>
      <c r="B1568" s="4">
        <v>24.01</v>
      </c>
      <c r="C1568">
        <f t="shared" si="120"/>
        <v>0.65000000000000213</v>
      </c>
      <c r="D1568" s="13">
        <f t="shared" si="121"/>
        <v>2.7825342465753515E-2</v>
      </c>
      <c r="E1568" t="str">
        <f t="shared" si="122"/>
        <v/>
      </c>
      <c r="F1568">
        <f t="shared" si="123"/>
        <v>2.7825342465753515E-2</v>
      </c>
      <c r="G1568" s="4" t="str">
        <f t="shared" si="124"/>
        <v/>
      </c>
    </row>
    <row r="1569" spans="1:7" x14ac:dyDescent="0.3">
      <c r="A1569" s="3">
        <v>43915</v>
      </c>
      <c r="B1569" s="4">
        <v>24.49</v>
      </c>
      <c r="C1569">
        <f t="shared" si="120"/>
        <v>0.47999999999999687</v>
      </c>
      <c r="D1569" s="13">
        <f t="shared" si="121"/>
        <v>1.9991670137442602E-2</v>
      </c>
      <c r="E1569" t="str">
        <f t="shared" si="122"/>
        <v/>
      </c>
      <c r="F1569">
        <f t="shared" si="123"/>
        <v>1.9991670137442602E-2</v>
      </c>
      <c r="G1569" s="4" t="str">
        <f t="shared" si="124"/>
        <v/>
      </c>
    </row>
    <row r="1570" spans="1:7" x14ac:dyDescent="0.3">
      <c r="A1570" s="3">
        <v>43916</v>
      </c>
      <c r="B1570" s="4">
        <v>22.6</v>
      </c>
      <c r="C1570">
        <f t="shared" si="120"/>
        <v>-1.889999999999997</v>
      </c>
      <c r="D1570" s="13">
        <f t="shared" si="121"/>
        <v>-7.7174356880359216E-2</v>
      </c>
      <c r="E1570" t="str">
        <f t="shared" si="122"/>
        <v/>
      </c>
      <c r="F1570">
        <f t="shared" si="123"/>
        <v>-7.7174356880359216E-2</v>
      </c>
      <c r="G1570" s="4" t="str">
        <f t="shared" si="124"/>
        <v/>
      </c>
    </row>
    <row r="1571" spans="1:7" x14ac:dyDescent="0.3">
      <c r="A1571" s="3">
        <v>43917</v>
      </c>
      <c r="B1571" s="4">
        <v>21.51</v>
      </c>
      <c r="C1571">
        <f t="shared" si="120"/>
        <v>-1.0899999999999999</v>
      </c>
      <c r="D1571" s="13">
        <f t="shared" si="121"/>
        <v>-4.823008849557521E-2</v>
      </c>
      <c r="E1571" t="str">
        <f t="shared" si="122"/>
        <v/>
      </c>
      <c r="F1571">
        <f t="shared" si="123"/>
        <v>-4.823008849557521E-2</v>
      </c>
      <c r="G1571" s="4" t="str">
        <f t="shared" si="124"/>
        <v/>
      </c>
    </row>
    <row r="1572" spans="1:7" x14ac:dyDescent="0.3">
      <c r="A1572" s="3">
        <v>43920</v>
      </c>
      <c r="B1572" s="4">
        <v>20.09</v>
      </c>
      <c r="C1572">
        <f t="shared" si="120"/>
        <v>-1.4200000000000017</v>
      </c>
      <c r="D1572" s="13">
        <f t="shared" si="121"/>
        <v>-6.601580660158074E-2</v>
      </c>
      <c r="E1572" t="str">
        <f t="shared" si="122"/>
        <v/>
      </c>
      <c r="F1572">
        <f t="shared" si="123"/>
        <v>-6.601580660158074E-2</v>
      </c>
      <c r="G1572" s="4" t="str">
        <f t="shared" si="124"/>
        <v/>
      </c>
    </row>
    <row r="1573" spans="1:7" x14ac:dyDescent="0.3">
      <c r="A1573" s="3">
        <v>43921</v>
      </c>
      <c r="B1573" s="4">
        <v>20.48</v>
      </c>
      <c r="C1573">
        <f t="shared" si="120"/>
        <v>0.39000000000000057</v>
      </c>
      <c r="D1573" s="13">
        <f t="shared" si="121"/>
        <v>1.9412643106022927E-2</v>
      </c>
      <c r="E1573" t="str">
        <f t="shared" si="122"/>
        <v/>
      </c>
      <c r="F1573">
        <f t="shared" si="123"/>
        <v>1.9412643106022927E-2</v>
      </c>
      <c r="G1573" s="4" t="str">
        <f t="shared" si="124"/>
        <v/>
      </c>
    </row>
    <row r="1574" spans="1:7" x14ac:dyDescent="0.3">
      <c r="A1574" s="3">
        <v>43922</v>
      </c>
      <c r="B1574" s="4">
        <v>20.309999999999999</v>
      </c>
      <c r="C1574">
        <f t="shared" si="120"/>
        <v>-0.17000000000000171</v>
      </c>
      <c r="D1574" s="13">
        <f t="shared" si="121"/>
        <v>-8.3007812500000833E-3</v>
      </c>
      <c r="E1574" t="str">
        <f t="shared" si="122"/>
        <v/>
      </c>
      <c r="F1574">
        <f t="shared" si="123"/>
        <v>-8.3007812500000833E-3</v>
      </c>
      <c r="G1574" s="4" t="str">
        <f t="shared" si="124"/>
        <v/>
      </c>
    </row>
    <row r="1575" spans="1:7" x14ac:dyDescent="0.3">
      <c r="A1575" s="3">
        <v>43923</v>
      </c>
      <c r="B1575" s="4">
        <v>25.32</v>
      </c>
      <c r="C1575">
        <f t="shared" si="120"/>
        <v>5.0100000000000016</v>
      </c>
      <c r="D1575" s="13">
        <f t="shared" si="121"/>
        <v>0.24667651403249641</v>
      </c>
      <c r="E1575" t="str">
        <f t="shared" si="122"/>
        <v/>
      </c>
      <c r="F1575">
        <f t="shared" si="123"/>
        <v>0.24667651403249641</v>
      </c>
      <c r="G1575" s="4" t="str">
        <f t="shared" si="124"/>
        <v/>
      </c>
    </row>
    <row r="1576" spans="1:7" x14ac:dyDescent="0.3">
      <c r="A1576" s="3">
        <v>43924</v>
      </c>
      <c r="B1576" s="4">
        <v>28.34</v>
      </c>
      <c r="C1576">
        <f t="shared" si="120"/>
        <v>3.0199999999999996</v>
      </c>
      <c r="D1576" s="13">
        <f t="shared" si="121"/>
        <v>0.1192733017377567</v>
      </c>
      <c r="E1576" t="str">
        <f t="shared" si="122"/>
        <v/>
      </c>
      <c r="F1576">
        <f t="shared" si="123"/>
        <v>0.1192733017377567</v>
      </c>
      <c r="G1576" s="4" t="str">
        <f t="shared" si="124"/>
        <v/>
      </c>
    </row>
    <row r="1577" spans="1:7" x14ac:dyDescent="0.3">
      <c r="A1577" s="3">
        <v>43927</v>
      </c>
      <c r="B1577" s="4">
        <v>26.08</v>
      </c>
      <c r="C1577">
        <f t="shared" si="120"/>
        <v>-2.2600000000000016</v>
      </c>
      <c r="D1577" s="13">
        <f t="shared" si="121"/>
        <v>-7.9745942131263292E-2</v>
      </c>
      <c r="E1577" t="str">
        <f t="shared" si="122"/>
        <v/>
      </c>
      <c r="F1577">
        <f t="shared" si="123"/>
        <v>-7.9745942131263292E-2</v>
      </c>
      <c r="G1577" s="4" t="str">
        <f t="shared" si="124"/>
        <v/>
      </c>
    </row>
    <row r="1578" spans="1:7" x14ac:dyDescent="0.3">
      <c r="A1578" s="3">
        <v>43928</v>
      </c>
      <c r="B1578" s="4">
        <v>23.63</v>
      </c>
      <c r="C1578">
        <f t="shared" si="120"/>
        <v>-2.4499999999999993</v>
      </c>
      <c r="D1578" s="13">
        <f t="shared" si="121"/>
        <v>-9.3941717791411028E-2</v>
      </c>
      <c r="E1578" t="str">
        <f t="shared" si="122"/>
        <v/>
      </c>
      <c r="F1578">
        <f t="shared" si="123"/>
        <v>-9.3941717791411028E-2</v>
      </c>
      <c r="G1578" s="4" t="str">
        <f t="shared" si="124"/>
        <v/>
      </c>
    </row>
    <row r="1579" spans="1:7" x14ac:dyDescent="0.3">
      <c r="A1579" s="3">
        <v>43929</v>
      </c>
      <c r="B1579" s="4">
        <v>25.09</v>
      </c>
      <c r="C1579">
        <f t="shared" si="120"/>
        <v>1.4600000000000009</v>
      </c>
      <c r="D1579" s="13">
        <f t="shared" si="121"/>
        <v>6.1785865425306855E-2</v>
      </c>
      <c r="E1579" t="str">
        <f t="shared" si="122"/>
        <v/>
      </c>
      <c r="F1579">
        <f t="shared" si="123"/>
        <v>6.1785865425306855E-2</v>
      </c>
      <c r="G1579" s="4" t="str">
        <f t="shared" si="124"/>
        <v/>
      </c>
    </row>
    <row r="1580" spans="1:7" x14ac:dyDescent="0.3">
      <c r="A1580" s="3">
        <v>43930</v>
      </c>
      <c r="B1580" s="4">
        <v>22.76</v>
      </c>
      <c r="C1580">
        <f t="shared" si="120"/>
        <v>-2.3299999999999983</v>
      </c>
      <c r="D1580" s="13">
        <f t="shared" si="121"/>
        <v>-9.2865683539258601E-2</v>
      </c>
      <c r="E1580" t="str">
        <f t="shared" si="122"/>
        <v/>
      </c>
      <c r="F1580">
        <f t="shared" si="123"/>
        <v>-9.2865683539258601E-2</v>
      </c>
      <c r="G1580" s="4" t="str">
        <f t="shared" si="124"/>
        <v/>
      </c>
    </row>
    <row r="1581" spans="1:7" x14ac:dyDescent="0.3">
      <c r="A1581" s="3">
        <v>43934</v>
      </c>
      <c r="B1581" s="4">
        <v>22.41</v>
      </c>
      <c r="C1581">
        <f t="shared" si="120"/>
        <v>-0.35000000000000142</v>
      </c>
      <c r="D1581" s="13">
        <f t="shared" si="121"/>
        <v>-1.5377855887522029E-2</v>
      </c>
      <c r="E1581" t="str">
        <f t="shared" si="122"/>
        <v/>
      </c>
      <c r="F1581">
        <f t="shared" si="123"/>
        <v>-1.5377855887522029E-2</v>
      </c>
      <c r="G1581" s="4" t="str">
        <f t="shared" si="124"/>
        <v/>
      </c>
    </row>
    <row r="1582" spans="1:7" x14ac:dyDescent="0.3">
      <c r="A1582" s="3">
        <v>43935</v>
      </c>
      <c r="B1582" s="4">
        <v>20.11</v>
      </c>
      <c r="C1582">
        <f t="shared" si="120"/>
        <v>-2.3000000000000007</v>
      </c>
      <c r="D1582" s="13">
        <f t="shared" si="121"/>
        <v>-0.10263275323516291</v>
      </c>
      <c r="E1582" t="str">
        <f t="shared" si="122"/>
        <v/>
      </c>
      <c r="F1582">
        <f t="shared" si="123"/>
        <v>-0.10263275323516291</v>
      </c>
      <c r="G1582" s="4" t="str">
        <f t="shared" si="124"/>
        <v/>
      </c>
    </row>
    <row r="1583" spans="1:7" x14ac:dyDescent="0.3">
      <c r="A1583" s="3">
        <v>43936</v>
      </c>
      <c r="B1583" s="4">
        <v>19.87</v>
      </c>
      <c r="C1583">
        <f t="shared" si="120"/>
        <v>-0.23999999999999844</v>
      </c>
      <c r="D1583" s="13">
        <f t="shared" si="121"/>
        <v>-1.1934361014420608E-2</v>
      </c>
      <c r="E1583" t="str">
        <f t="shared" si="122"/>
        <v/>
      </c>
      <c r="F1583">
        <f t="shared" si="123"/>
        <v>-1.1934361014420608E-2</v>
      </c>
      <c r="G1583" s="4" t="str">
        <f t="shared" si="124"/>
        <v/>
      </c>
    </row>
    <row r="1584" spans="1:7" x14ac:dyDescent="0.3">
      <c r="A1584" s="3">
        <v>43937</v>
      </c>
      <c r="B1584" s="4">
        <v>19.87</v>
      </c>
      <c r="C1584">
        <f t="shared" si="120"/>
        <v>0</v>
      </c>
      <c r="D1584" s="13">
        <f t="shared" si="121"/>
        <v>0</v>
      </c>
      <c r="E1584" t="str">
        <f t="shared" si="122"/>
        <v/>
      </c>
      <c r="F1584">
        <f t="shared" si="123"/>
        <v>0</v>
      </c>
      <c r="G1584" s="4" t="str">
        <f t="shared" si="124"/>
        <v/>
      </c>
    </row>
    <row r="1585" spans="1:7" x14ac:dyDescent="0.3">
      <c r="A1585" s="3">
        <v>43938</v>
      </c>
      <c r="B1585" s="4">
        <v>18.27</v>
      </c>
      <c r="C1585">
        <f t="shared" si="120"/>
        <v>-1.6000000000000014</v>
      </c>
      <c r="D1585" s="13">
        <f t="shared" si="121"/>
        <v>-8.0523402113739373E-2</v>
      </c>
      <c r="E1585" t="str">
        <f t="shared" si="122"/>
        <v/>
      </c>
      <c r="F1585">
        <f t="shared" si="123"/>
        <v>-8.0523402113739373E-2</v>
      </c>
      <c r="G1585" s="4" t="str">
        <f t="shared" si="124"/>
        <v/>
      </c>
    </row>
    <row r="1586" spans="1:7" x14ac:dyDescent="0.3">
      <c r="A1586" s="3">
        <v>43943</v>
      </c>
      <c r="B1586" s="4">
        <v>13.78</v>
      </c>
      <c r="C1586">
        <f t="shared" si="120"/>
        <v>-4.49</v>
      </c>
      <c r="D1586" s="13">
        <f t="shared" si="121"/>
        <v>-0.24575807334428026</v>
      </c>
      <c r="E1586" t="str">
        <f t="shared" si="122"/>
        <v/>
      </c>
      <c r="F1586">
        <f t="shared" si="123"/>
        <v>-0.24575807334428026</v>
      </c>
      <c r="G1586" s="4" t="str">
        <f t="shared" si="124"/>
        <v/>
      </c>
    </row>
    <row r="1587" spans="1:7" x14ac:dyDescent="0.3">
      <c r="A1587" s="3">
        <v>43944</v>
      </c>
      <c r="B1587" s="4">
        <v>16.5</v>
      </c>
      <c r="C1587">
        <f t="shared" si="120"/>
        <v>2.7200000000000006</v>
      </c>
      <c r="D1587" s="13">
        <f t="shared" si="121"/>
        <v>0.19738751814223518</v>
      </c>
      <c r="E1587" t="str">
        <f t="shared" si="122"/>
        <v/>
      </c>
      <c r="F1587">
        <f t="shared" si="123"/>
        <v>0.19738751814223518</v>
      </c>
      <c r="G1587" s="4" t="str">
        <f t="shared" si="124"/>
        <v/>
      </c>
    </row>
    <row r="1588" spans="1:7" x14ac:dyDescent="0.3">
      <c r="A1588" s="3">
        <v>43945</v>
      </c>
      <c r="B1588" s="4">
        <v>16.940000000000001</v>
      </c>
      <c r="C1588">
        <f t="shared" si="120"/>
        <v>0.44000000000000128</v>
      </c>
      <c r="D1588" s="13">
        <f t="shared" si="121"/>
        <v>2.6666666666666745E-2</v>
      </c>
      <c r="E1588" t="str">
        <f t="shared" si="122"/>
        <v/>
      </c>
      <c r="F1588">
        <f t="shared" si="123"/>
        <v>2.6666666666666745E-2</v>
      </c>
      <c r="G1588" s="4" t="str">
        <f t="shared" si="124"/>
        <v/>
      </c>
    </row>
    <row r="1589" spans="1:7" x14ac:dyDescent="0.3">
      <c r="A1589" s="3">
        <v>43948</v>
      </c>
      <c r="B1589" s="4">
        <v>12.78</v>
      </c>
      <c r="C1589">
        <f t="shared" si="120"/>
        <v>-4.1600000000000019</v>
      </c>
      <c r="D1589" s="13">
        <f t="shared" si="121"/>
        <v>-0.24557260920897295</v>
      </c>
      <c r="E1589" t="str">
        <f t="shared" si="122"/>
        <v/>
      </c>
      <c r="F1589">
        <f t="shared" si="123"/>
        <v>-0.24557260920897295</v>
      </c>
      <c r="G1589" s="4" t="str">
        <f t="shared" si="124"/>
        <v/>
      </c>
    </row>
    <row r="1590" spans="1:7" x14ac:dyDescent="0.3">
      <c r="A1590" s="3">
        <v>43949</v>
      </c>
      <c r="B1590" s="4">
        <v>12.34</v>
      </c>
      <c r="C1590">
        <f t="shared" si="120"/>
        <v>-0.4399999999999995</v>
      </c>
      <c r="D1590" s="13">
        <f t="shared" si="121"/>
        <v>-3.4428794992175236E-2</v>
      </c>
      <c r="E1590" t="str">
        <f t="shared" si="122"/>
        <v/>
      </c>
      <c r="F1590">
        <f t="shared" si="123"/>
        <v>-3.4428794992175236E-2</v>
      </c>
      <c r="G1590" s="4" t="str">
        <f t="shared" si="124"/>
        <v/>
      </c>
    </row>
    <row r="1591" spans="1:7" x14ac:dyDescent="0.3">
      <c r="A1591" s="3">
        <v>43950</v>
      </c>
      <c r="B1591" s="4">
        <v>15.06</v>
      </c>
      <c r="C1591">
        <f t="shared" si="120"/>
        <v>2.7200000000000006</v>
      </c>
      <c r="D1591" s="13">
        <f t="shared" si="121"/>
        <v>0.22042139384116699</v>
      </c>
      <c r="E1591" t="str">
        <f t="shared" si="122"/>
        <v/>
      </c>
      <c r="F1591">
        <f t="shared" si="123"/>
        <v>0.22042139384116699</v>
      </c>
      <c r="G1591" s="4" t="str">
        <f t="shared" si="124"/>
        <v/>
      </c>
    </row>
    <row r="1592" spans="1:7" x14ac:dyDescent="0.3">
      <c r="A1592" s="3">
        <v>43951</v>
      </c>
      <c r="B1592" s="4">
        <v>18.84</v>
      </c>
      <c r="C1592">
        <f t="shared" si="120"/>
        <v>3.7799999999999994</v>
      </c>
      <c r="D1592" s="13">
        <f t="shared" si="121"/>
        <v>0.25099601593625492</v>
      </c>
      <c r="E1592" t="str">
        <f t="shared" si="122"/>
        <v/>
      </c>
      <c r="F1592">
        <f t="shared" si="123"/>
        <v>0.25099601593625492</v>
      </c>
      <c r="G1592" s="4" t="str">
        <f t="shared" si="124"/>
        <v/>
      </c>
    </row>
    <row r="1593" spans="1:7" x14ac:dyDescent="0.3">
      <c r="A1593" s="3">
        <v>43952</v>
      </c>
      <c r="B1593" s="4">
        <v>19.78</v>
      </c>
      <c r="C1593">
        <f t="shared" si="120"/>
        <v>0.94000000000000128</v>
      </c>
      <c r="D1593" s="13">
        <f t="shared" si="121"/>
        <v>4.9893842887473526E-2</v>
      </c>
      <c r="E1593" t="str">
        <f t="shared" si="122"/>
        <v/>
      </c>
      <c r="F1593">
        <f t="shared" si="123"/>
        <v>4.9893842887473526E-2</v>
      </c>
      <c r="G1593" s="4" t="str">
        <f t="shared" si="124"/>
        <v/>
      </c>
    </row>
    <row r="1594" spans="1:7" x14ac:dyDescent="0.3">
      <c r="A1594" s="3">
        <v>43955</v>
      </c>
      <c r="B1594" s="4">
        <v>20.39</v>
      </c>
      <c r="C1594">
        <f t="shared" si="120"/>
        <v>0.60999999999999943</v>
      </c>
      <c r="D1594" s="13">
        <f t="shared" si="121"/>
        <v>3.0839231547017159E-2</v>
      </c>
      <c r="E1594" t="str">
        <f t="shared" si="122"/>
        <v/>
      </c>
      <c r="F1594">
        <f t="shared" si="123"/>
        <v>3.0839231547017159E-2</v>
      </c>
      <c r="G1594" s="4" t="str">
        <f t="shared" si="124"/>
        <v/>
      </c>
    </row>
    <row r="1595" spans="1:7" x14ac:dyDescent="0.3">
      <c r="A1595" s="3">
        <v>43956</v>
      </c>
      <c r="B1595" s="4">
        <v>24.56</v>
      </c>
      <c r="C1595">
        <f t="shared" si="120"/>
        <v>4.1699999999999982</v>
      </c>
      <c r="D1595" s="13">
        <f t="shared" si="121"/>
        <v>0.20451201569396754</v>
      </c>
      <c r="E1595" t="str">
        <f t="shared" si="122"/>
        <v/>
      </c>
      <c r="F1595">
        <f t="shared" si="123"/>
        <v>0.20451201569396754</v>
      </c>
      <c r="G1595" s="4" t="str">
        <f t="shared" si="124"/>
        <v/>
      </c>
    </row>
    <row r="1596" spans="1:7" x14ac:dyDescent="0.3">
      <c r="A1596" s="3">
        <v>43957</v>
      </c>
      <c r="B1596" s="4">
        <v>23.99</v>
      </c>
      <c r="C1596">
        <f t="shared" si="120"/>
        <v>-0.57000000000000028</v>
      </c>
      <c r="D1596" s="13">
        <f t="shared" si="121"/>
        <v>-2.3208469055374607E-2</v>
      </c>
      <c r="E1596" t="str">
        <f t="shared" si="122"/>
        <v/>
      </c>
      <c r="F1596">
        <f t="shared" si="123"/>
        <v>-2.3208469055374607E-2</v>
      </c>
      <c r="G1596" s="4" t="str">
        <f t="shared" si="124"/>
        <v/>
      </c>
    </row>
    <row r="1597" spans="1:7" x14ac:dyDescent="0.3">
      <c r="A1597" s="3">
        <v>43958</v>
      </c>
      <c r="B1597" s="4">
        <v>23.55</v>
      </c>
      <c r="C1597">
        <f t="shared" si="120"/>
        <v>-0.43999999999999773</v>
      </c>
      <c r="D1597" s="13">
        <f t="shared" si="121"/>
        <v>-1.8340975406419248E-2</v>
      </c>
      <c r="E1597" t="str">
        <f t="shared" si="122"/>
        <v/>
      </c>
      <c r="F1597">
        <f t="shared" si="123"/>
        <v>-1.8340975406419248E-2</v>
      </c>
      <c r="G1597" s="4" t="str">
        <f t="shared" si="124"/>
        <v/>
      </c>
    </row>
    <row r="1598" spans="1:7" x14ac:dyDescent="0.3">
      <c r="A1598" s="3">
        <v>43959</v>
      </c>
      <c r="B1598" s="4">
        <v>24.74</v>
      </c>
      <c r="C1598">
        <f t="shared" si="120"/>
        <v>1.1899999999999977</v>
      </c>
      <c r="D1598" s="13">
        <f t="shared" si="121"/>
        <v>5.0530785562632595E-2</v>
      </c>
      <c r="E1598" t="str">
        <f t="shared" si="122"/>
        <v/>
      </c>
      <c r="F1598">
        <f t="shared" si="123"/>
        <v>5.0530785562632595E-2</v>
      </c>
      <c r="G1598" s="4" t="str">
        <f t="shared" si="124"/>
        <v/>
      </c>
    </row>
    <row r="1599" spans="1:7" x14ac:dyDescent="0.3">
      <c r="A1599" s="3">
        <v>43962</v>
      </c>
      <c r="B1599" s="4">
        <v>24.14</v>
      </c>
      <c r="C1599">
        <f t="shared" si="120"/>
        <v>-0.59999999999999787</v>
      </c>
      <c r="D1599" s="13">
        <f t="shared" si="121"/>
        <v>-2.4252223120452623E-2</v>
      </c>
      <c r="E1599" t="str">
        <f t="shared" si="122"/>
        <v/>
      </c>
      <c r="F1599">
        <f t="shared" si="123"/>
        <v>-2.4252223120452623E-2</v>
      </c>
      <c r="G1599" s="4" t="str">
        <f t="shared" si="124"/>
        <v/>
      </c>
    </row>
    <row r="1600" spans="1:7" x14ac:dyDescent="0.3">
      <c r="A1600" s="3">
        <v>43963</v>
      </c>
      <c r="B1600" s="4">
        <v>25.78</v>
      </c>
      <c r="C1600">
        <f t="shared" si="120"/>
        <v>1.6400000000000006</v>
      </c>
      <c r="D1600" s="13">
        <f t="shared" si="121"/>
        <v>6.793703396851701E-2</v>
      </c>
      <c r="E1600" t="str">
        <f t="shared" si="122"/>
        <v/>
      </c>
      <c r="F1600">
        <f t="shared" si="123"/>
        <v>6.793703396851701E-2</v>
      </c>
      <c r="G1600" s="4" t="str">
        <f t="shared" si="124"/>
        <v/>
      </c>
    </row>
    <row r="1601" spans="1:7" x14ac:dyDescent="0.3">
      <c r="A1601" s="3">
        <v>43964</v>
      </c>
      <c r="B1601" s="4">
        <v>25.29</v>
      </c>
      <c r="C1601">
        <f t="shared" si="120"/>
        <v>-0.49000000000000199</v>
      </c>
      <c r="D1601" s="13">
        <f t="shared" si="121"/>
        <v>-1.9006982156710706E-2</v>
      </c>
      <c r="E1601" t="str">
        <f t="shared" si="122"/>
        <v/>
      </c>
      <c r="F1601">
        <f t="shared" si="123"/>
        <v>-1.9006982156710706E-2</v>
      </c>
      <c r="G1601" s="4" t="str">
        <f t="shared" si="124"/>
        <v/>
      </c>
    </row>
    <row r="1602" spans="1:7" x14ac:dyDescent="0.3">
      <c r="A1602" s="3">
        <v>43965</v>
      </c>
      <c r="B1602" s="4">
        <v>27.56</v>
      </c>
      <c r="C1602">
        <f t="shared" si="120"/>
        <v>2.2699999999999996</v>
      </c>
      <c r="D1602" s="13">
        <f t="shared" si="121"/>
        <v>8.9758797943851304E-2</v>
      </c>
      <c r="E1602" t="str">
        <f t="shared" si="122"/>
        <v/>
      </c>
      <c r="F1602">
        <f t="shared" si="123"/>
        <v>8.9758797943851304E-2</v>
      </c>
      <c r="G1602" s="4" t="str">
        <f t="shared" si="124"/>
        <v/>
      </c>
    </row>
    <row r="1603" spans="1:7" x14ac:dyDescent="0.3">
      <c r="A1603" s="3">
        <v>43966</v>
      </c>
      <c r="B1603" s="4">
        <v>29.43</v>
      </c>
      <c r="C1603">
        <f t="shared" si="120"/>
        <v>1.870000000000001</v>
      </c>
      <c r="D1603" s="13">
        <f t="shared" si="121"/>
        <v>6.7851959361393363E-2</v>
      </c>
      <c r="E1603" t="str">
        <f t="shared" si="122"/>
        <v/>
      </c>
      <c r="F1603">
        <f t="shared" si="123"/>
        <v>6.7851959361393363E-2</v>
      </c>
      <c r="G1603" s="4" t="str">
        <f t="shared" si="124"/>
        <v/>
      </c>
    </row>
    <row r="1604" spans="1:7" x14ac:dyDescent="0.3">
      <c r="A1604" s="3">
        <v>43969</v>
      </c>
      <c r="B1604" s="4">
        <v>31.82</v>
      </c>
      <c r="C1604">
        <f t="shared" si="120"/>
        <v>2.3900000000000006</v>
      </c>
      <c r="D1604" s="13">
        <f t="shared" si="121"/>
        <v>8.1209650016989487E-2</v>
      </c>
      <c r="E1604" t="str">
        <f t="shared" si="122"/>
        <v/>
      </c>
      <c r="F1604">
        <f t="shared" si="123"/>
        <v>8.1209650016989487E-2</v>
      </c>
      <c r="G1604" s="4" t="str">
        <f t="shared" si="124"/>
        <v/>
      </c>
    </row>
    <row r="1605" spans="1:7" x14ac:dyDescent="0.3">
      <c r="A1605" s="3">
        <v>43970</v>
      </c>
      <c r="B1605" s="4">
        <v>32.5</v>
      </c>
      <c r="C1605">
        <f t="shared" ref="C1605:C1668" si="125">B1605-B1604</f>
        <v>0.67999999999999972</v>
      </c>
      <c r="D1605" s="13">
        <f t="shared" ref="D1605:D1668" si="126">C1605/B1604</f>
        <v>2.1370207416719036E-2</v>
      </c>
      <c r="E1605" t="str">
        <f t="shared" ref="E1605:E1668" si="127">IF(B1604&gt;$H$1,D1605,"")</f>
        <v/>
      </c>
      <c r="F1605">
        <f t="shared" ref="F1605:F1668" si="128">IF(B1604&lt;$F$1,D1605,"")</f>
        <v>2.1370207416719036E-2</v>
      </c>
      <c r="G1605" s="4" t="str">
        <f t="shared" ref="G1605:G1668" si="129">IF(AND(B1604&gt;=$F$1,B1604&lt;=$H$1),D1605,"")</f>
        <v/>
      </c>
    </row>
    <row r="1606" spans="1:7" x14ac:dyDescent="0.3">
      <c r="A1606" s="3">
        <v>43971</v>
      </c>
      <c r="B1606" s="4">
        <v>33.49</v>
      </c>
      <c r="C1606">
        <f t="shared" si="125"/>
        <v>0.99000000000000199</v>
      </c>
      <c r="D1606" s="13">
        <f t="shared" si="126"/>
        <v>3.0461538461538522E-2</v>
      </c>
      <c r="E1606" t="str">
        <f t="shared" si="127"/>
        <v/>
      </c>
      <c r="F1606">
        <f t="shared" si="128"/>
        <v>3.0461538461538522E-2</v>
      </c>
      <c r="G1606" s="4" t="str">
        <f t="shared" si="129"/>
        <v/>
      </c>
    </row>
    <row r="1607" spans="1:7" x14ac:dyDescent="0.3">
      <c r="A1607" s="3">
        <v>43972</v>
      </c>
      <c r="B1607" s="4">
        <v>33.92</v>
      </c>
      <c r="C1607">
        <f t="shared" si="125"/>
        <v>0.42999999999999972</v>
      </c>
      <c r="D1607" s="13">
        <f t="shared" si="126"/>
        <v>1.2839653627948632E-2</v>
      </c>
      <c r="E1607" t="str">
        <f t="shared" si="127"/>
        <v/>
      </c>
      <c r="F1607">
        <f t="shared" si="128"/>
        <v>1.2839653627948632E-2</v>
      </c>
      <c r="G1607" s="4" t="str">
        <f t="shared" si="129"/>
        <v/>
      </c>
    </row>
    <row r="1608" spans="1:7" x14ac:dyDescent="0.3">
      <c r="A1608" s="3">
        <v>43973</v>
      </c>
      <c r="B1608" s="4">
        <v>33.25</v>
      </c>
      <c r="C1608">
        <f t="shared" si="125"/>
        <v>-0.67000000000000171</v>
      </c>
      <c r="D1608" s="13">
        <f t="shared" si="126"/>
        <v>-1.9752358490566085E-2</v>
      </c>
      <c r="E1608" t="str">
        <f t="shared" si="127"/>
        <v/>
      </c>
      <c r="F1608">
        <f t="shared" si="128"/>
        <v>-1.9752358490566085E-2</v>
      </c>
      <c r="G1608" s="4" t="str">
        <f t="shared" si="129"/>
        <v/>
      </c>
    </row>
    <row r="1609" spans="1:7" x14ac:dyDescent="0.3">
      <c r="A1609" s="3">
        <v>43977</v>
      </c>
      <c r="B1609" s="4">
        <v>34.35</v>
      </c>
      <c r="C1609">
        <f t="shared" si="125"/>
        <v>1.1000000000000014</v>
      </c>
      <c r="D1609" s="13">
        <f t="shared" si="126"/>
        <v>3.3082706766917339E-2</v>
      </c>
      <c r="E1609" t="str">
        <f t="shared" si="127"/>
        <v/>
      </c>
      <c r="F1609">
        <f t="shared" si="128"/>
        <v>3.3082706766917339E-2</v>
      </c>
      <c r="G1609" s="4" t="str">
        <f t="shared" si="129"/>
        <v/>
      </c>
    </row>
    <row r="1610" spans="1:7" x14ac:dyDescent="0.3">
      <c r="A1610" s="3">
        <v>43978</v>
      </c>
      <c r="B1610" s="4">
        <v>32.81</v>
      </c>
      <c r="C1610">
        <f t="shared" si="125"/>
        <v>-1.5399999999999991</v>
      </c>
      <c r="D1610" s="13">
        <f t="shared" si="126"/>
        <v>-4.4832605531295464E-2</v>
      </c>
      <c r="E1610" t="str">
        <f t="shared" si="127"/>
        <v/>
      </c>
      <c r="F1610">
        <f t="shared" si="128"/>
        <v>-4.4832605531295464E-2</v>
      </c>
      <c r="G1610" s="4" t="str">
        <f t="shared" si="129"/>
        <v/>
      </c>
    </row>
    <row r="1611" spans="1:7" x14ac:dyDescent="0.3">
      <c r="A1611" s="3">
        <v>43979</v>
      </c>
      <c r="B1611" s="4">
        <v>33.71</v>
      </c>
      <c r="C1611">
        <f t="shared" si="125"/>
        <v>0.89999999999999858</v>
      </c>
      <c r="D1611" s="13">
        <f t="shared" si="126"/>
        <v>2.7430661383724429E-2</v>
      </c>
      <c r="E1611" t="str">
        <f t="shared" si="127"/>
        <v/>
      </c>
      <c r="F1611">
        <f t="shared" si="128"/>
        <v>2.7430661383724429E-2</v>
      </c>
      <c r="G1611" s="4" t="str">
        <f t="shared" si="129"/>
        <v/>
      </c>
    </row>
    <row r="1612" spans="1:7" x14ac:dyDescent="0.3">
      <c r="A1612" s="3">
        <v>43980</v>
      </c>
      <c r="B1612" s="4">
        <v>35.49</v>
      </c>
      <c r="C1612">
        <f t="shared" si="125"/>
        <v>1.7800000000000011</v>
      </c>
      <c r="D1612" s="13">
        <f t="shared" si="126"/>
        <v>5.2803322456244473E-2</v>
      </c>
      <c r="E1612" t="str">
        <f t="shared" si="127"/>
        <v/>
      </c>
      <c r="F1612">
        <f t="shared" si="128"/>
        <v>5.2803322456244473E-2</v>
      </c>
      <c r="G1612" s="4" t="str">
        <f t="shared" si="129"/>
        <v/>
      </c>
    </row>
    <row r="1613" spans="1:7" x14ac:dyDescent="0.3">
      <c r="A1613" s="3">
        <v>43983</v>
      </c>
      <c r="B1613" s="4">
        <v>35.44</v>
      </c>
      <c r="C1613">
        <f t="shared" si="125"/>
        <v>-5.0000000000004263E-2</v>
      </c>
      <c r="D1613" s="13">
        <f t="shared" si="126"/>
        <v>-1.4088475626938366E-3</v>
      </c>
      <c r="E1613" t="str">
        <f t="shared" si="127"/>
        <v/>
      </c>
      <c r="F1613">
        <f t="shared" si="128"/>
        <v>-1.4088475626938366E-3</v>
      </c>
      <c r="G1613" s="4" t="str">
        <f t="shared" si="129"/>
        <v/>
      </c>
    </row>
    <row r="1614" spans="1:7" x14ac:dyDescent="0.3">
      <c r="A1614" s="3">
        <v>43984</v>
      </c>
      <c r="B1614" s="4">
        <v>36.81</v>
      </c>
      <c r="C1614">
        <f t="shared" si="125"/>
        <v>1.3700000000000045</v>
      </c>
      <c r="D1614" s="13">
        <f t="shared" si="126"/>
        <v>3.8656884875846634E-2</v>
      </c>
      <c r="E1614" t="str">
        <f t="shared" si="127"/>
        <v/>
      </c>
      <c r="F1614">
        <f t="shared" si="128"/>
        <v>3.8656884875846634E-2</v>
      </c>
      <c r="G1614" s="4" t="str">
        <f t="shared" si="129"/>
        <v/>
      </c>
    </row>
    <row r="1615" spans="1:7" x14ac:dyDescent="0.3">
      <c r="A1615" s="3">
        <v>43985</v>
      </c>
      <c r="B1615" s="4">
        <v>37.29</v>
      </c>
      <c r="C1615">
        <f t="shared" si="125"/>
        <v>0.47999999999999687</v>
      </c>
      <c r="D1615" s="13">
        <f t="shared" si="126"/>
        <v>1.3039934800325913E-2</v>
      </c>
      <c r="E1615" t="str">
        <f t="shared" si="127"/>
        <v/>
      </c>
      <c r="F1615">
        <f t="shared" si="128"/>
        <v>1.3039934800325913E-2</v>
      </c>
      <c r="G1615" s="4" t="str">
        <f t="shared" si="129"/>
        <v/>
      </c>
    </row>
    <row r="1616" spans="1:7" x14ac:dyDescent="0.3">
      <c r="A1616" s="3">
        <v>43986</v>
      </c>
      <c r="B1616" s="4">
        <v>37.409999999999997</v>
      </c>
      <c r="C1616">
        <f t="shared" si="125"/>
        <v>0.11999999999999744</v>
      </c>
      <c r="D1616" s="13">
        <f t="shared" si="126"/>
        <v>3.2180209171358927E-3</v>
      </c>
      <c r="E1616" t="str">
        <f t="shared" si="127"/>
        <v/>
      </c>
      <c r="F1616">
        <f t="shared" si="128"/>
        <v>3.2180209171358927E-3</v>
      </c>
      <c r="G1616" s="4" t="str">
        <f t="shared" si="129"/>
        <v/>
      </c>
    </row>
    <row r="1617" spans="1:7" x14ac:dyDescent="0.3">
      <c r="A1617" s="3">
        <v>43987</v>
      </c>
      <c r="B1617" s="4">
        <v>39.549999999999997</v>
      </c>
      <c r="C1617">
        <f t="shared" si="125"/>
        <v>2.1400000000000006</v>
      </c>
      <c r="D1617" s="13">
        <f t="shared" si="126"/>
        <v>5.7203956161454177E-2</v>
      </c>
      <c r="E1617" t="str">
        <f t="shared" si="127"/>
        <v/>
      </c>
      <c r="F1617">
        <f t="shared" si="128"/>
        <v>5.7203956161454177E-2</v>
      </c>
      <c r="G1617" s="4" t="str">
        <f t="shared" si="129"/>
        <v/>
      </c>
    </row>
    <row r="1618" spans="1:7" x14ac:dyDescent="0.3">
      <c r="A1618" s="3">
        <v>43990</v>
      </c>
      <c r="B1618" s="4">
        <v>38.19</v>
      </c>
      <c r="C1618">
        <f t="shared" si="125"/>
        <v>-1.3599999999999994</v>
      </c>
      <c r="D1618" s="13">
        <f t="shared" si="126"/>
        <v>-3.4386852085967118E-2</v>
      </c>
      <c r="E1618" t="str">
        <f t="shared" si="127"/>
        <v/>
      </c>
      <c r="F1618">
        <f t="shared" si="128"/>
        <v>-3.4386852085967118E-2</v>
      </c>
      <c r="G1618" s="4" t="str">
        <f t="shared" si="129"/>
        <v/>
      </c>
    </row>
    <row r="1619" spans="1:7" x14ac:dyDescent="0.3">
      <c r="A1619" s="3">
        <v>43991</v>
      </c>
      <c r="B1619" s="4">
        <v>38.94</v>
      </c>
      <c r="C1619">
        <f t="shared" si="125"/>
        <v>0.75</v>
      </c>
      <c r="D1619" s="13">
        <f t="shared" si="126"/>
        <v>1.9638648860958369E-2</v>
      </c>
      <c r="E1619" t="str">
        <f t="shared" si="127"/>
        <v/>
      </c>
      <c r="F1619">
        <f t="shared" si="128"/>
        <v>1.9638648860958369E-2</v>
      </c>
      <c r="G1619" s="4" t="str">
        <f t="shared" si="129"/>
        <v/>
      </c>
    </row>
    <row r="1620" spans="1:7" x14ac:dyDescent="0.3">
      <c r="A1620" s="3">
        <v>43992</v>
      </c>
      <c r="B1620" s="4">
        <v>39.6</v>
      </c>
      <c r="C1620">
        <f t="shared" si="125"/>
        <v>0.66000000000000369</v>
      </c>
      <c r="D1620" s="13">
        <f t="shared" si="126"/>
        <v>1.6949152542372978E-2</v>
      </c>
      <c r="E1620" t="str">
        <f t="shared" si="127"/>
        <v/>
      </c>
      <c r="F1620">
        <f t="shared" si="128"/>
        <v>1.6949152542372978E-2</v>
      </c>
      <c r="G1620" s="4" t="str">
        <f t="shared" si="129"/>
        <v/>
      </c>
    </row>
    <row r="1621" spans="1:7" x14ac:dyDescent="0.3">
      <c r="A1621" s="3">
        <v>43993</v>
      </c>
      <c r="B1621" s="4">
        <v>36.340000000000003</v>
      </c>
      <c r="C1621">
        <f t="shared" si="125"/>
        <v>-3.259999999999998</v>
      </c>
      <c r="D1621" s="13">
        <f t="shared" si="126"/>
        <v>-8.232323232323227E-2</v>
      </c>
      <c r="E1621" t="str">
        <f t="shared" si="127"/>
        <v/>
      </c>
      <c r="F1621">
        <f t="shared" si="128"/>
        <v>-8.232323232323227E-2</v>
      </c>
      <c r="G1621" s="4" t="str">
        <f t="shared" si="129"/>
        <v/>
      </c>
    </row>
    <row r="1622" spans="1:7" x14ac:dyDescent="0.3">
      <c r="A1622" s="3">
        <v>43994</v>
      </c>
      <c r="B1622" s="4">
        <v>36.26</v>
      </c>
      <c r="C1622">
        <f t="shared" si="125"/>
        <v>-8.00000000000054E-2</v>
      </c>
      <c r="D1622" s="13">
        <f t="shared" si="126"/>
        <v>-2.2014309301047162E-3</v>
      </c>
      <c r="E1622" t="str">
        <f t="shared" si="127"/>
        <v/>
      </c>
      <c r="F1622">
        <f t="shared" si="128"/>
        <v>-2.2014309301047162E-3</v>
      </c>
      <c r="G1622" s="4" t="str">
        <f t="shared" si="129"/>
        <v/>
      </c>
    </row>
    <row r="1623" spans="1:7" x14ac:dyDescent="0.3">
      <c r="A1623" s="3">
        <v>43997</v>
      </c>
      <c r="B1623" s="4">
        <v>37.119999999999997</v>
      </c>
      <c r="C1623">
        <f t="shared" si="125"/>
        <v>0.85999999999999943</v>
      </c>
      <c r="D1623" s="13">
        <f t="shared" si="126"/>
        <v>2.3717595146166559E-2</v>
      </c>
      <c r="E1623" t="str">
        <f t="shared" si="127"/>
        <v/>
      </c>
      <c r="F1623">
        <f t="shared" si="128"/>
        <v>2.3717595146166559E-2</v>
      </c>
      <c r="G1623" s="4" t="str">
        <f t="shared" si="129"/>
        <v/>
      </c>
    </row>
    <row r="1624" spans="1:7" x14ac:dyDescent="0.3">
      <c r="A1624" s="3">
        <v>43998</v>
      </c>
      <c r="B1624" s="4">
        <v>38.380000000000003</v>
      </c>
      <c r="C1624">
        <f t="shared" si="125"/>
        <v>1.2600000000000051</v>
      </c>
      <c r="D1624" s="13">
        <f t="shared" si="126"/>
        <v>3.394396551724152E-2</v>
      </c>
      <c r="E1624" t="str">
        <f t="shared" si="127"/>
        <v/>
      </c>
      <c r="F1624">
        <f t="shared" si="128"/>
        <v>3.394396551724152E-2</v>
      </c>
      <c r="G1624" s="4" t="str">
        <f t="shared" si="129"/>
        <v/>
      </c>
    </row>
    <row r="1625" spans="1:7" x14ac:dyDescent="0.3">
      <c r="A1625" s="3">
        <v>43999</v>
      </c>
      <c r="B1625" s="4">
        <v>37.96</v>
      </c>
      <c r="C1625">
        <f t="shared" si="125"/>
        <v>-0.42000000000000171</v>
      </c>
      <c r="D1625" s="13">
        <f t="shared" si="126"/>
        <v>-1.094319958311625E-2</v>
      </c>
      <c r="E1625" t="str">
        <f t="shared" si="127"/>
        <v/>
      </c>
      <c r="F1625">
        <f t="shared" si="128"/>
        <v>-1.094319958311625E-2</v>
      </c>
      <c r="G1625" s="4" t="str">
        <f t="shared" si="129"/>
        <v/>
      </c>
    </row>
    <row r="1626" spans="1:7" x14ac:dyDescent="0.3">
      <c r="A1626" s="3">
        <v>44000</v>
      </c>
      <c r="B1626" s="4">
        <v>38.840000000000003</v>
      </c>
      <c r="C1626">
        <f t="shared" si="125"/>
        <v>0.88000000000000256</v>
      </c>
      <c r="D1626" s="13">
        <f t="shared" si="126"/>
        <v>2.3182297154899962E-2</v>
      </c>
      <c r="E1626" t="str">
        <f t="shared" si="127"/>
        <v/>
      </c>
      <c r="F1626">
        <f t="shared" si="128"/>
        <v>2.3182297154899962E-2</v>
      </c>
      <c r="G1626" s="4" t="str">
        <f t="shared" si="129"/>
        <v/>
      </c>
    </row>
    <row r="1627" spans="1:7" x14ac:dyDescent="0.3">
      <c r="A1627" s="3">
        <v>44001</v>
      </c>
      <c r="B1627" s="4">
        <v>39.75</v>
      </c>
      <c r="C1627">
        <f t="shared" si="125"/>
        <v>0.90999999999999659</v>
      </c>
      <c r="D1627" s="13">
        <f t="shared" si="126"/>
        <v>2.3429454170957684E-2</v>
      </c>
      <c r="E1627" t="str">
        <f t="shared" si="127"/>
        <v/>
      </c>
      <c r="F1627">
        <f t="shared" si="128"/>
        <v>2.3429454170957684E-2</v>
      </c>
      <c r="G1627" s="4" t="str">
        <f t="shared" si="129"/>
        <v/>
      </c>
    </row>
    <row r="1628" spans="1:7" x14ac:dyDescent="0.3">
      <c r="A1628" s="3">
        <v>44004</v>
      </c>
      <c r="B1628" s="4">
        <v>40.46</v>
      </c>
      <c r="C1628">
        <f t="shared" si="125"/>
        <v>0.71000000000000085</v>
      </c>
      <c r="D1628" s="13">
        <f t="shared" si="126"/>
        <v>1.7861635220125807E-2</v>
      </c>
      <c r="E1628" t="str">
        <f t="shared" si="127"/>
        <v/>
      </c>
      <c r="F1628">
        <f t="shared" si="128"/>
        <v>1.7861635220125807E-2</v>
      </c>
      <c r="G1628" s="4" t="str">
        <f t="shared" si="129"/>
        <v/>
      </c>
    </row>
    <row r="1629" spans="1:7" x14ac:dyDescent="0.3">
      <c r="A1629" s="3">
        <v>44005</v>
      </c>
      <c r="B1629" s="4">
        <v>40.369999999999997</v>
      </c>
      <c r="C1629">
        <f t="shared" si="125"/>
        <v>-9.0000000000003411E-2</v>
      </c>
      <c r="D1629" s="13">
        <f t="shared" si="126"/>
        <v>-2.2244191794365646E-3</v>
      </c>
      <c r="E1629" t="str">
        <f t="shared" si="127"/>
        <v/>
      </c>
      <c r="F1629">
        <f t="shared" si="128"/>
        <v>-2.2244191794365646E-3</v>
      </c>
      <c r="G1629" s="4" t="str">
        <f t="shared" si="129"/>
        <v/>
      </c>
    </row>
    <row r="1630" spans="1:7" x14ac:dyDescent="0.3">
      <c r="A1630" s="3">
        <v>44006</v>
      </c>
      <c r="B1630" s="4">
        <v>38.01</v>
      </c>
      <c r="C1630">
        <f t="shared" si="125"/>
        <v>-2.3599999999999994</v>
      </c>
      <c r="D1630" s="13">
        <f t="shared" si="126"/>
        <v>-5.8459251919742369E-2</v>
      </c>
      <c r="E1630" t="str">
        <f t="shared" si="127"/>
        <v/>
      </c>
      <c r="F1630">
        <f t="shared" si="128"/>
        <v>-5.8459251919742369E-2</v>
      </c>
      <c r="G1630" s="4" t="str">
        <f t="shared" si="129"/>
        <v/>
      </c>
    </row>
    <row r="1631" spans="1:7" x14ac:dyDescent="0.3">
      <c r="A1631" s="3">
        <v>44007</v>
      </c>
      <c r="B1631" s="4">
        <v>38.72</v>
      </c>
      <c r="C1631">
        <f t="shared" si="125"/>
        <v>0.71000000000000085</v>
      </c>
      <c r="D1631" s="13">
        <f t="shared" si="126"/>
        <v>1.8679294922388869E-2</v>
      </c>
      <c r="E1631" t="str">
        <f t="shared" si="127"/>
        <v/>
      </c>
      <c r="F1631">
        <f t="shared" si="128"/>
        <v>1.8679294922388869E-2</v>
      </c>
      <c r="G1631" s="4" t="str">
        <f t="shared" si="129"/>
        <v/>
      </c>
    </row>
    <row r="1632" spans="1:7" x14ac:dyDescent="0.3">
      <c r="A1632" s="3">
        <v>44008</v>
      </c>
      <c r="B1632" s="4">
        <v>38.49</v>
      </c>
      <c r="C1632">
        <f t="shared" si="125"/>
        <v>-0.22999999999999687</v>
      </c>
      <c r="D1632" s="13">
        <f t="shared" si="126"/>
        <v>-5.9400826446280187E-3</v>
      </c>
      <c r="E1632" t="str">
        <f t="shared" si="127"/>
        <v/>
      </c>
      <c r="F1632">
        <f t="shared" si="128"/>
        <v>-5.9400826446280187E-3</v>
      </c>
      <c r="G1632" s="4" t="str">
        <f t="shared" si="129"/>
        <v/>
      </c>
    </row>
    <row r="1633" spans="1:7" x14ac:dyDescent="0.3">
      <c r="A1633" s="3">
        <v>44011</v>
      </c>
      <c r="B1633" s="4">
        <v>39.700000000000003</v>
      </c>
      <c r="C1633">
        <f t="shared" si="125"/>
        <v>1.2100000000000009</v>
      </c>
      <c r="D1633" s="13">
        <f t="shared" si="126"/>
        <v>3.1436736814757102E-2</v>
      </c>
      <c r="E1633" t="str">
        <f t="shared" si="127"/>
        <v/>
      </c>
      <c r="F1633">
        <f t="shared" si="128"/>
        <v>3.1436736814757102E-2</v>
      </c>
      <c r="G1633" s="4" t="str">
        <f t="shared" si="129"/>
        <v/>
      </c>
    </row>
    <row r="1634" spans="1:7" x14ac:dyDescent="0.3">
      <c r="A1634" s="3">
        <v>44012</v>
      </c>
      <c r="B1634" s="4">
        <v>39.270000000000003</v>
      </c>
      <c r="C1634">
        <f t="shared" si="125"/>
        <v>-0.42999999999999972</v>
      </c>
      <c r="D1634" s="13">
        <f t="shared" si="126"/>
        <v>-1.0831234256926944E-2</v>
      </c>
      <c r="E1634" t="str">
        <f t="shared" si="127"/>
        <v/>
      </c>
      <c r="F1634">
        <f t="shared" si="128"/>
        <v>-1.0831234256926944E-2</v>
      </c>
      <c r="G1634" s="4" t="str">
        <f t="shared" si="129"/>
        <v/>
      </c>
    </row>
    <row r="1635" spans="1:7" x14ac:dyDescent="0.3">
      <c r="A1635" s="3">
        <v>44013</v>
      </c>
      <c r="B1635" s="4">
        <v>39.82</v>
      </c>
      <c r="C1635">
        <f t="shared" si="125"/>
        <v>0.54999999999999716</v>
      </c>
      <c r="D1635" s="13">
        <f t="shared" si="126"/>
        <v>1.4005602240896284E-2</v>
      </c>
      <c r="E1635" t="str">
        <f t="shared" si="127"/>
        <v/>
      </c>
      <c r="F1635">
        <f t="shared" si="128"/>
        <v>1.4005602240896284E-2</v>
      </c>
      <c r="G1635" s="4" t="str">
        <f t="shared" si="129"/>
        <v/>
      </c>
    </row>
    <row r="1636" spans="1:7" x14ac:dyDescent="0.3">
      <c r="A1636" s="3">
        <v>44014</v>
      </c>
      <c r="B1636" s="4">
        <v>40.65</v>
      </c>
      <c r="C1636">
        <f t="shared" si="125"/>
        <v>0.82999999999999829</v>
      </c>
      <c r="D1636" s="13">
        <f t="shared" si="126"/>
        <v>2.0843797086890967E-2</v>
      </c>
      <c r="E1636" t="str">
        <f t="shared" si="127"/>
        <v/>
      </c>
      <c r="F1636">
        <f t="shared" si="128"/>
        <v>2.0843797086890967E-2</v>
      </c>
      <c r="G1636" s="4" t="str">
        <f t="shared" si="129"/>
        <v/>
      </c>
    </row>
    <row r="1637" spans="1:7" x14ac:dyDescent="0.3">
      <c r="A1637" s="3">
        <v>44018</v>
      </c>
      <c r="B1637" s="4">
        <v>40.630000000000003</v>
      </c>
      <c r="C1637">
        <f t="shared" si="125"/>
        <v>-1.9999999999996021E-2</v>
      </c>
      <c r="D1637" s="13">
        <f t="shared" si="126"/>
        <v>-4.9200492004910265E-4</v>
      </c>
      <c r="E1637" t="str">
        <f t="shared" si="127"/>
        <v/>
      </c>
      <c r="F1637">
        <f t="shared" si="128"/>
        <v>-4.9200492004910265E-4</v>
      </c>
      <c r="G1637" s="4" t="str">
        <f t="shared" si="129"/>
        <v/>
      </c>
    </row>
    <row r="1638" spans="1:7" x14ac:dyDescent="0.3">
      <c r="A1638" s="3">
        <v>44019</v>
      </c>
      <c r="B1638" s="4">
        <v>40.619999999999997</v>
      </c>
      <c r="C1638">
        <f t="shared" si="125"/>
        <v>-1.0000000000005116E-2</v>
      </c>
      <c r="D1638" s="13">
        <f t="shared" si="126"/>
        <v>-2.4612355402424602E-4</v>
      </c>
      <c r="E1638" t="str">
        <f t="shared" si="127"/>
        <v/>
      </c>
      <c r="F1638">
        <f t="shared" si="128"/>
        <v>-2.4612355402424602E-4</v>
      </c>
      <c r="G1638" s="4" t="str">
        <f t="shared" si="129"/>
        <v/>
      </c>
    </row>
    <row r="1639" spans="1:7" x14ac:dyDescent="0.3">
      <c r="A1639" s="3">
        <v>44020</v>
      </c>
      <c r="B1639" s="4">
        <v>40.9</v>
      </c>
      <c r="C1639">
        <f t="shared" si="125"/>
        <v>0.28000000000000114</v>
      </c>
      <c r="D1639" s="13">
        <f t="shared" si="126"/>
        <v>6.893156080748428E-3</v>
      </c>
      <c r="E1639" t="str">
        <f t="shared" si="127"/>
        <v/>
      </c>
      <c r="F1639">
        <f t="shared" si="128"/>
        <v>6.893156080748428E-3</v>
      </c>
      <c r="G1639" s="4" t="str">
        <f t="shared" si="129"/>
        <v/>
      </c>
    </row>
    <row r="1640" spans="1:7" x14ac:dyDescent="0.3">
      <c r="A1640" s="3">
        <v>44021</v>
      </c>
      <c r="B1640" s="4">
        <v>39.619999999999997</v>
      </c>
      <c r="C1640">
        <f t="shared" si="125"/>
        <v>-1.2800000000000011</v>
      </c>
      <c r="D1640" s="13">
        <f t="shared" si="126"/>
        <v>-3.1295843520782428E-2</v>
      </c>
      <c r="E1640" t="str">
        <f t="shared" si="127"/>
        <v/>
      </c>
      <c r="F1640">
        <f t="shared" si="128"/>
        <v>-3.1295843520782428E-2</v>
      </c>
      <c r="G1640" s="4" t="str">
        <f t="shared" si="129"/>
        <v/>
      </c>
    </row>
    <row r="1641" spans="1:7" x14ac:dyDescent="0.3">
      <c r="A1641" s="3">
        <v>44022</v>
      </c>
      <c r="B1641" s="4">
        <v>40.549999999999997</v>
      </c>
      <c r="C1641">
        <f t="shared" si="125"/>
        <v>0.92999999999999972</v>
      </c>
      <c r="D1641" s="13">
        <f t="shared" si="126"/>
        <v>2.3472993437657744E-2</v>
      </c>
      <c r="E1641" t="str">
        <f t="shared" si="127"/>
        <v/>
      </c>
      <c r="F1641">
        <f t="shared" si="128"/>
        <v>2.3472993437657744E-2</v>
      </c>
      <c r="G1641" s="4" t="str">
        <f t="shared" si="129"/>
        <v/>
      </c>
    </row>
    <row r="1642" spans="1:7" x14ac:dyDescent="0.3">
      <c r="A1642" s="3">
        <v>44025</v>
      </c>
      <c r="B1642" s="4">
        <v>40.1</v>
      </c>
      <c r="C1642">
        <f t="shared" si="125"/>
        <v>-0.44999999999999574</v>
      </c>
      <c r="D1642" s="13">
        <f t="shared" si="126"/>
        <v>-1.109741060419225E-2</v>
      </c>
      <c r="E1642" t="str">
        <f t="shared" si="127"/>
        <v/>
      </c>
      <c r="F1642">
        <f t="shared" si="128"/>
        <v>-1.109741060419225E-2</v>
      </c>
      <c r="G1642" s="4" t="str">
        <f t="shared" si="129"/>
        <v/>
      </c>
    </row>
    <row r="1643" spans="1:7" x14ac:dyDescent="0.3">
      <c r="A1643" s="3">
        <v>44026</v>
      </c>
      <c r="B1643" s="4">
        <v>40.29</v>
      </c>
      <c r="C1643">
        <f t="shared" si="125"/>
        <v>0.18999999999999773</v>
      </c>
      <c r="D1643" s="13">
        <f t="shared" si="126"/>
        <v>4.7381546134662774E-3</v>
      </c>
      <c r="E1643" t="str">
        <f t="shared" si="127"/>
        <v/>
      </c>
      <c r="F1643">
        <f t="shared" si="128"/>
        <v>4.7381546134662774E-3</v>
      </c>
      <c r="G1643" s="4" t="str">
        <f t="shared" si="129"/>
        <v/>
      </c>
    </row>
    <row r="1644" spans="1:7" x14ac:dyDescent="0.3">
      <c r="A1644" s="3">
        <v>44027</v>
      </c>
      <c r="B1644" s="4">
        <v>41.2</v>
      </c>
      <c r="C1644">
        <f t="shared" si="125"/>
        <v>0.91000000000000369</v>
      </c>
      <c r="D1644" s="13">
        <f t="shared" si="126"/>
        <v>2.258624968974941E-2</v>
      </c>
      <c r="E1644" t="str">
        <f t="shared" si="127"/>
        <v/>
      </c>
      <c r="F1644">
        <f t="shared" si="128"/>
        <v>2.258624968974941E-2</v>
      </c>
      <c r="G1644" s="4" t="str">
        <f t="shared" si="129"/>
        <v/>
      </c>
    </row>
    <row r="1645" spans="1:7" x14ac:dyDescent="0.3">
      <c r="A1645" s="3">
        <v>44028</v>
      </c>
      <c r="B1645" s="4">
        <v>40.75</v>
      </c>
      <c r="C1645">
        <f t="shared" si="125"/>
        <v>-0.45000000000000284</v>
      </c>
      <c r="D1645" s="13">
        <f t="shared" si="126"/>
        <v>-1.0922330097087447E-2</v>
      </c>
      <c r="E1645" t="str">
        <f t="shared" si="127"/>
        <v/>
      </c>
      <c r="F1645">
        <f t="shared" si="128"/>
        <v>-1.0922330097087447E-2</v>
      </c>
      <c r="G1645" s="4" t="str">
        <f t="shared" si="129"/>
        <v/>
      </c>
    </row>
    <row r="1646" spans="1:7" x14ac:dyDescent="0.3">
      <c r="A1646" s="3">
        <v>44029</v>
      </c>
      <c r="B1646" s="4">
        <v>40.590000000000003</v>
      </c>
      <c r="C1646">
        <f t="shared" si="125"/>
        <v>-0.15999999999999659</v>
      </c>
      <c r="D1646" s="13">
        <f t="shared" si="126"/>
        <v>-3.9263803680980756E-3</v>
      </c>
      <c r="E1646" t="str">
        <f t="shared" si="127"/>
        <v/>
      </c>
      <c r="F1646">
        <f t="shared" si="128"/>
        <v>-3.9263803680980756E-3</v>
      </c>
      <c r="G1646" s="4" t="str">
        <f t="shared" si="129"/>
        <v/>
      </c>
    </row>
    <row r="1647" spans="1:7" x14ac:dyDescent="0.3">
      <c r="A1647" s="3">
        <v>44032</v>
      </c>
      <c r="B1647" s="4">
        <v>40.81</v>
      </c>
      <c r="C1647">
        <f t="shared" si="125"/>
        <v>0.21999999999999886</v>
      </c>
      <c r="D1647" s="13">
        <f t="shared" si="126"/>
        <v>5.4200542005419768E-3</v>
      </c>
      <c r="E1647" t="str">
        <f t="shared" si="127"/>
        <v/>
      </c>
      <c r="F1647">
        <f t="shared" si="128"/>
        <v>5.4200542005419768E-3</v>
      </c>
      <c r="G1647" s="4" t="str">
        <f t="shared" si="129"/>
        <v/>
      </c>
    </row>
    <row r="1648" spans="1:7" x14ac:dyDescent="0.3">
      <c r="A1648" s="3">
        <v>44033</v>
      </c>
      <c r="B1648" s="4">
        <v>41.96</v>
      </c>
      <c r="C1648">
        <f t="shared" si="125"/>
        <v>1.1499999999999986</v>
      </c>
      <c r="D1648" s="13">
        <f t="shared" si="126"/>
        <v>2.8179367802009275E-2</v>
      </c>
      <c r="E1648" t="str">
        <f t="shared" si="127"/>
        <v/>
      </c>
      <c r="F1648">
        <f t="shared" si="128"/>
        <v>2.8179367802009275E-2</v>
      </c>
      <c r="G1648" s="4" t="str">
        <f t="shared" si="129"/>
        <v/>
      </c>
    </row>
    <row r="1649" spans="1:7" x14ac:dyDescent="0.3">
      <c r="A1649" s="3">
        <v>44034</v>
      </c>
      <c r="B1649" s="4">
        <v>41.9</v>
      </c>
      <c r="C1649">
        <f t="shared" si="125"/>
        <v>-6.0000000000002274E-2</v>
      </c>
      <c r="D1649" s="13">
        <f t="shared" si="126"/>
        <v>-1.4299332697807977E-3</v>
      </c>
      <c r="E1649" t="str">
        <f t="shared" si="127"/>
        <v/>
      </c>
      <c r="F1649">
        <f t="shared" si="128"/>
        <v>-1.4299332697807977E-3</v>
      </c>
      <c r="G1649" s="4" t="str">
        <f t="shared" si="129"/>
        <v/>
      </c>
    </row>
    <row r="1650" spans="1:7" x14ac:dyDescent="0.3">
      <c r="A1650" s="3">
        <v>44035</v>
      </c>
      <c r="B1650" s="4">
        <v>41.07</v>
      </c>
      <c r="C1650">
        <f t="shared" si="125"/>
        <v>-0.82999999999999829</v>
      </c>
      <c r="D1650" s="13">
        <f t="shared" si="126"/>
        <v>-1.9809069212410463E-2</v>
      </c>
      <c r="E1650" t="str">
        <f t="shared" si="127"/>
        <v/>
      </c>
      <c r="F1650">
        <f t="shared" si="128"/>
        <v>-1.9809069212410463E-2</v>
      </c>
      <c r="G1650" s="4" t="str">
        <f t="shared" si="129"/>
        <v/>
      </c>
    </row>
    <row r="1651" spans="1:7" x14ac:dyDescent="0.3">
      <c r="A1651" s="3">
        <v>44036</v>
      </c>
      <c r="B1651" s="4">
        <v>41.29</v>
      </c>
      <c r="C1651">
        <f t="shared" si="125"/>
        <v>0.21999999999999886</v>
      </c>
      <c r="D1651" s="13">
        <f t="shared" si="126"/>
        <v>5.3567080594107341E-3</v>
      </c>
      <c r="E1651" t="str">
        <f t="shared" si="127"/>
        <v/>
      </c>
      <c r="F1651">
        <f t="shared" si="128"/>
        <v>5.3567080594107341E-3</v>
      </c>
      <c r="G1651" s="4" t="str">
        <f t="shared" si="129"/>
        <v/>
      </c>
    </row>
    <row r="1652" spans="1:7" x14ac:dyDescent="0.3">
      <c r="A1652" s="3">
        <v>44039</v>
      </c>
      <c r="B1652" s="4">
        <v>41.6</v>
      </c>
      <c r="C1652">
        <f t="shared" si="125"/>
        <v>0.31000000000000227</v>
      </c>
      <c r="D1652" s="13">
        <f t="shared" si="126"/>
        <v>7.5078711552434554E-3</v>
      </c>
      <c r="E1652" t="str">
        <f t="shared" si="127"/>
        <v/>
      </c>
      <c r="F1652">
        <f t="shared" si="128"/>
        <v>7.5078711552434554E-3</v>
      </c>
      <c r="G1652" s="4" t="str">
        <f t="shared" si="129"/>
        <v/>
      </c>
    </row>
    <row r="1653" spans="1:7" x14ac:dyDescent="0.3">
      <c r="A1653" s="3">
        <v>44040</v>
      </c>
      <c r="B1653" s="4">
        <v>41.04</v>
      </c>
      <c r="C1653">
        <f t="shared" si="125"/>
        <v>-0.56000000000000227</v>
      </c>
      <c r="D1653" s="13">
        <f t="shared" si="126"/>
        <v>-1.3461538461538516E-2</v>
      </c>
      <c r="E1653" t="str">
        <f t="shared" si="127"/>
        <v/>
      </c>
      <c r="F1653">
        <f t="shared" si="128"/>
        <v>-1.3461538461538516E-2</v>
      </c>
      <c r="G1653" s="4" t="str">
        <f t="shared" si="129"/>
        <v/>
      </c>
    </row>
    <row r="1654" spans="1:7" x14ac:dyDescent="0.3">
      <c r="A1654" s="3">
        <v>44041</v>
      </c>
      <c r="B1654" s="4">
        <v>41.27</v>
      </c>
      <c r="C1654">
        <f t="shared" si="125"/>
        <v>0.23000000000000398</v>
      </c>
      <c r="D1654" s="13">
        <f t="shared" si="126"/>
        <v>5.604288499025438E-3</v>
      </c>
      <c r="E1654" t="str">
        <f t="shared" si="127"/>
        <v/>
      </c>
      <c r="F1654">
        <f t="shared" si="128"/>
        <v>5.604288499025438E-3</v>
      </c>
      <c r="G1654" s="4" t="str">
        <f t="shared" si="129"/>
        <v/>
      </c>
    </row>
    <row r="1655" spans="1:7" x14ac:dyDescent="0.3">
      <c r="A1655" s="3">
        <v>44042</v>
      </c>
      <c r="B1655" s="4">
        <v>39.92</v>
      </c>
      <c r="C1655">
        <f t="shared" si="125"/>
        <v>-1.3500000000000014</v>
      </c>
      <c r="D1655" s="13">
        <f t="shared" si="126"/>
        <v>-3.2711412648412923E-2</v>
      </c>
      <c r="E1655" t="str">
        <f t="shared" si="127"/>
        <v/>
      </c>
      <c r="F1655">
        <f t="shared" si="128"/>
        <v>-3.2711412648412923E-2</v>
      </c>
      <c r="G1655" s="4" t="str">
        <f t="shared" si="129"/>
        <v/>
      </c>
    </row>
    <row r="1656" spans="1:7" x14ac:dyDescent="0.3">
      <c r="A1656" s="3">
        <v>44043</v>
      </c>
      <c r="B1656" s="4">
        <v>40.270000000000003</v>
      </c>
      <c r="C1656">
        <f t="shared" si="125"/>
        <v>0.35000000000000142</v>
      </c>
      <c r="D1656" s="13">
        <f t="shared" si="126"/>
        <v>8.7675350701403153E-3</v>
      </c>
      <c r="E1656" t="str">
        <f t="shared" si="127"/>
        <v/>
      </c>
      <c r="F1656">
        <f t="shared" si="128"/>
        <v>8.7675350701403153E-3</v>
      </c>
      <c r="G1656" s="4" t="str">
        <f t="shared" si="129"/>
        <v/>
      </c>
    </row>
    <row r="1657" spans="1:7" x14ac:dyDescent="0.3">
      <c r="A1657" s="3">
        <v>44046</v>
      </c>
      <c r="B1657" s="4">
        <v>41.01</v>
      </c>
      <c r="C1657">
        <f t="shared" si="125"/>
        <v>0.73999999999999488</v>
      </c>
      <c r="D1657" s="13">
        <f t="shared" si="126"/>
        <v>1.8375962254780106E-2</v>
      </c>
      <c r="E1657" t="str">
        <f t="shared" si="127"/>
        <v/>
      </c>
      <c r="F1657">
        <f t="shared" si="128"/>
        <v>1.8375962254780106E-2</v>
      </c>
      <c r="G1657" s="4" t="str">
        <f t="shared" si="129"/>
        <v/>
      </c>
    </row>
    <row r="1658" spans="1:7" x14ac:dyDescent="0.3">
      <c r="A1658" s="3">
        <v>44047</v>
      </c>
      <c r="B1658" s="4">
        <v>41.7</v>
      </c>
      <c r="C1658">
        <f t="shared" si="125"/>
        <v>0.69000000000000483</v>
      </c>
      <c r="D1658" s="13">
        <f t="shared" si="126"/>
        <v>1.6825164594001581E-2</v>
      </c>
      <c r="E1658" t="str">
        <f t="shared" si="127"/>
        <v/>
      </c>
      <c r="F1658">
        <f t="shared" si="128"/>
        <v>1.6825164594001581E-2</v>
      </c>
      <c r="G1658" s="4" t="str">
        <f t="shared" si="129"/>
        <v/>
      </c>
    </row>
    <row r="1659" spans="1:7" x14ac:dyDescent="0.3">
      <c r="A1659" s="3">
        <v>44048</v>
      </c>
      <c r="B1659" s="4">
        <v>42.19</v>
      </c>
      <c r="C1659">
        <f t="shared" si="125"/>
        <v>0.48999999999999488</v>
      </c>
      <c r="D1659" s="13">
        <f t="shared" si="126"/>
        <v>1.175059952038357E-2</v>
      </c>
      <c r="E1659" t="str">
        <f t="shared" si="127"/>
        <v/>
      </c>
      <c r="F1659">
        <f t="shared" si="128"/>
        <v>1.175059952038357E-2</v>
      </c>
      <c r="G1659" s="4" t="str">
        <f t="shared" si="129"/>
        <v/>
      </c>
    </row>
    <row r="1660" spans="1:7" x14ac:dyDescent="0.3">
      <c r="A1660" s="3">
        <v>44049</v>
      </c>
      <c r="B1660" s="4">
        <v>41.95</v>
      </c>
      <c r="C1660">
        <f t="shared" si="125"/>
        <v>-0.23999999999999488</v>
      </c>
      <c r="D1660" s="13">
        <f t="shared" si="126"/>
        <v>-5.6885517895234631E-3</v>
      </c>
      <c r="E1660" t="str">
        <f t="shared" si="127"/>
        <v/>
      </c>
      <c r="F1660">
        <f t="shared" si="128"/>
        <v>-5.6885517895234631E-3</v>
      </c>
      <c r="G1660" s="4" t="str">
        <f t="shared" si="129"/>
        <v/>
      </c>
    </row>
    <row r="1661" spans="1:7" x14ac:dyDescent="0.3">
      <c r="A1661" s="3">
        <v>44050</v>
      </c>
      <c r="B1661" s="4">
        <v>41.22</v>
      </c>
      <c r="C1661">
        <f t="shared" si="125"/>
        <v>-0.73000000000000398</v>
      </c>
      <c r="D1661" s="13">
        <f t="shared" si="126"/>
        <v>-1.7401668653158616E-2</v>
      </c>
      <c r="E1661" t="str">
        <f t="shared" si="127"/>
        <v/>
      </c>
      <c r="F1661">
        <f t="shared" si="128"/>
        <v>-1.7401668653158616E-2</v>
      </c>
      <c r="G1661" s="4" t="str">
        <f t="shared" si="129"/>
        <v/>
      </c>
    </row>
    <row r="1662" spans="1:7" x14ac:dyDescent="0.3">
      <c r="A1662" s="3">
        <v>44053</v>
      </c>
      <c r="B1662" s="4">
        <v>41.94</v>
      </c>
      <c r="C1662">
        <f t="shared" si="125"/>
        <v>0.71999999999999886</v>
      </c>
      <c r="D1662" s="13">
        <f t="shared" si="126"/>
        <v>1.7467248908296915E-2</v>
      </c>
      <c r="E1662" t="str">
        <f t="shared" si="127"/>
        <v/>
      </c>
      <c r="F1662">
        <f t="shared" si="128"/>
        <v>1.7467248908296915E-2</v>
      </c>
      <c r="G1662" s="4" t="str">
        <f t="shared" si="129"/>
        <v/>
      </c>
    </row>
    <row r="1663" spans="1:7" x14ac:dyDescent="0.3">
      <c r="A1663" s="3">
        <v>44054</v>
      </c>
      <c r="B1663" s="4">
        <v>41.61</v>
      </c>
      <c r="C1663">
        <f t="shared" si="125"/>
        <v>-0.32999999999999829</v>
      </c>
      <c r="D1663" s="13">
        <f t="shared" si="126"/>
        <v>-7.8683834048640516E-3</v>
      </c>
      <c r="E1663" t="str">
        <f t="shared" si="127"/>
        <v/>
      </c>
      <c r="F1663">
        <f t="shared" si="128"/>
        <v>-7.8683834048640516E-3</v>
      </c>
      <c r="G1663" s="4" t="str">
        <f t="shared" si="129"/>
        <v/>
      </c>
    </row>
    <row r="1664" spans="1:7" x14ac:dyDescent="0.3">
      <c r="A1664" s="3">
        <v>44055</v>
      </c>
      <c r="B1664" s="4">
        <v>42.67</v>
      </c>
      <c r="C1664">
        <f t="shared" si="125"/>
        <v>1.0600000000000023</v>
      </c>
      <c r="D1664" s="13">
        <f t="shared" si="126"/>
        <v>2.5474645517904404E-2</v>
      </c>
      <c r="E1664" t="str">
        <f t="shared" si="127"/>
        <v/>
      </c>
      <c r="F1664">
        <f t="shared" si="128"/>
        <v>2.5474645517904404E-2</v>
      </c>
      <c r="G1664" s="4" t="str">
        <f t="shared" si="129"/>
        <v/>
      </c>
    </row>
    <row r="1665" spans="1:7" x14ac:dyDescent="0.3">
      <c r="A1665" s="3">
        <v>44056</v>
      </c>
      <c r="B1665" s="4">
        <v>42.24</v>
      </c>
      <c r="C1665">
        <f t="shared" si="125"/>
        <v>-0.42999999999999972</v>
      </c>
      <c r="D1665" s="13">
        <f t="shared" si="126"/>
        <v>-1.0077337707991556E-2</v>
      </c>
      <c r="E1665" t="str">
        <f t="shared" si="127"/>
        <v/>
      </c>
      <c r="F1665">
        <f t="shared" si="128"/>
        <v>-1.0077337707991556E-2</v>
      </c>
      <c r="G1665" s="4" t="str">
        <f t="shared" si="129"/>
        <v/>
      </c>
    </row>
    <row r="1666" spans="1:7" x14ac:dyDescent="0.3">
      <c r="A1666" s="3">
        <v>44057</v>
      </c>
      <c r="B1666" s="4">
        <v>42.01</v>
      </c>
      <c r="C1666">
        <f t="shared" si="125"/>
        <v>-0.23000000000000398</v>
      </c>
      <c r="D1666" s="13">
        <f t="shared" si="126"/>
        <v>-5.4450757575758516E-3</v>
      </c>
      <c r="E1666" t="str">
        <f t="shared" si="127"/>
        <v/>
      </c>
      <c r="F1666">
        <f t="shared" si="128"/>
        <v>-5.4450757575758516E-3</v>
      </c>
      <c r="G1666" s="4" t="str">
        <f t="shared" si="129"/>
        <v/>
      </c>
    </row>
    <row r="1667" spans="1:7" x14ac:dyDescent="0.3">
      <c r="A1667" s="3">
        <v>44060</v>
      </c>
      <c r="B1667" s="4">
        <v>42.89</v>
      </c>
      <c r="C1667">
        <f t="shared" si="125"/>
        <v>0.88000000000000256</v>
      </c>
      <c r="D1667" s="13">
        <f t="shared" si="126"/>
        <v>2.0947393477743458E-2</v>
      </c>
      <c r="E1667" t="str">
        <f t="shared" si="127"/>
        <v/>
      </c>
      <c r="F1667">
        <f t="shared" si="128"/>
        <v>2.0947393477743458E-2</v>
      </c>
      <c r="G1667" s="4" t="str">
        <f t="shared" si="129"/>
        <v/>
      </c>
    </row>
    <row r="1668" spans="1:7" x14ac:dyDescent="0.3">
      <c r="A1668" s="3">
        <v>44061</v>
      </c>
      <c r="B1668" s="4">
        <v>42.89</v>
      </c>
      <c r="C1668">
        <f t="shared" si="125"/>
        <v>0</v>
      </c>
      <c r="D1668" s="13">
        <f t="shared" si="126"/>
        <v>0</v>
      </c>
      <c r="E1668" t="str">
        <f t="shared" si="127"/>
        <v/>
      </c>
      <c r="F1668">
        <f t="shared" si="128"/>
        <v>0</v>
      </c>
      <c r="G1668" s="4" t="str">
        <f t="shared" si="129"/>
        <v/>
      </c>
    </row>
    <row r="1669" spans="1:7" x14ac:dyDescent="0.3">
      <c r="A1669" s="3">
        <v>44062</v>
      </c>
      <c r="B1669" s="4">
        <v>42.93</v>
      </c>
      <c r="C1669">
        <f t="shared" ref="C1669:C1732" si="130">B1669-B1668</f>
        <v>3.9999999999999147E-2</v>
      </c>
      <c r="D1669" s="13">
        <f t="shared" ref="D1669:D1732" si="131">C1669/B1668</f>
        <v>9.3261832595008503E-4</v>
      </c>
      <c r="E1669" t="str">
        <f t="shared" ref="E1669:E1732" si="132">IF(B1668&gt;$H$1,D1669,"")</f>
        <v/>
      </c>
      <c r="F1669">
        <f t="shared" ref="F1669:F1732" si="133">IF(B1668&lt;$F$1,D1669,"")</f>
        <v>9.3261832595008503E-4</v>
      </c>
      <c r="G1669" s="4" t="str">
        <f t="shared" ref="G1669:G1732" si="134">IF(AND(B1668&gt;=$F$1,B1668&lt;=$H$1),D1669,"")</f>
        <v/>
      </c>
    </row>
    <row r="1670" spans="1:7" x14ac:dyDescent="0.3">
      <c r="A1670" s="3">
        <v>44063</v>
      </c>
      <c r="B1670" s="4">
        <v>42.58</v>
      </c>
      <c r="C1670">
        <f t="shared" si="130"/>
        <v>-0.35000000000000142</v>
      </c>
      <c r="D1670" s="13">
        <f t="shared" si="131"/>
        <v>-8.1528068949452935E-3</v>
      </c>
      <c r="E1670" t="str">
        <f t="shared" si="132"/>
        <v/>
      </c>
      <c r="F1670">
        <f t="shared" si="133"/>
        <v>-8.1528068949452935E-3</v>
      </c>
      <c r="G1670" s="4" t="str">
        <f t="shared" si="134"/>
        <v/>
      </c>
    </row>
    <row r="1671" spans="1:7" x14ac:dyDescent="0.3">
      <c r="A1671" s="3">
        <v>44064</v>
      </c>
      <c r="B1671" s="4">
        <v>42.34</v>
      </c>
      <c r="C1671">
        <f t="shared" si="130"/>
        <v>-0.23999999999999488</v>
      </c>
      <c r="D1671" s="13">
        <f t="shared" si="131"/>
        <v>-5.6364490371065027E-3</v>
      </c>
      <c r="E1671" t="str">
        <f t="shared" si="132"/>
        <v/>
      </c>
      <c r="F1671">
        <f t="shared" si="133"/>
        <v>-5.6364490371065027E-3</v>
      </c>
      <c r="G1671" s="4" t="str">
        <f t="shared" si="134"/>
        <v/>
      </c>
    </row>
    <row r="1672" spans="1:7" x14ac:dyDescent="0.3">
      <c r="A1672" s="3">
        <v>44067</v>
      </c>
      <c r="B1672" s="4">
        <v>42.62</v>
      </c>
      <c r="C1672">
        <f t="shared" si="130"/>
        <v>0.27999999999999403</v>
      </c>
      <c r="D1672" s="13">
        <f t="shared" si="131"/>
        <v>6.6131317902691075E-3</v>
      </c>
      <c r="E1672" t="str">
        <f t="shared" si="132"/>
        <v/>
      </c>
      <c r="F1672">
        <f t="shared" si="133"/>
        <v>6.6131317902691075E-3</v>
      </c>
      <c r="G1672" s="4" t="str">
        <f t="shared" si="134"/>
        <v/>
      </c>
    </row>
    <row r="1673" spans="1:7" x14ac:dyDescent="0.3">
      <c r="A1673" s="3">
        <v>44068</v>
      </c>
      <c r="B1673" s="4">
        <v>43.35</v>
      </c>
      <c r="C1673">
        <f t="shared" si="130"/>
        <v>0.73000000000000398</v>
      </c>
      <c r="D1673" s="13">
        <f t="shared" si="131"/>
        <v>1.7128108869075644E-2</v>
      </c>
      <c r="E1673" t="str">
        <f t="shared" si="132"/>
        <v/>
      </c>
      <c r="F1673">
        <f t="shared" si="133"/>
        <v>1.7128108869075644E-2</v>
      </c>
      <c r="G1673" s="4" t="str">
        <f t="shared" si="134"/>
        <v/>
      </c>
    </row>
    <row r="1674" spans="1:7" x14ac:dyDescent="0.3">
      <c r="A1674" s="3">
        <v>44069</v>
      </c>
      <c r="B1674" s="4">
        <v>43.39</v>
      </c>
      <c r="C1674">
        <f t="shared" si="130"/>
        <v>3.9999999999999147E-2</v>
      </c>
      <c r="D1674" s="13">
        <f t="shared" si="131"/>
        <v>9.2272202998844625E-4</v>
      </c>
      <c r="E1674" t="str">
        <f t="shared" si="132"/>
        <v/>
      </c>
      <c r="F1674">
        <f t="shared" si="133"/>
        <v>9.2272202998844625E-4</v>
      </c>
      <c r="G1674" s="4" t="str">
        <f t="shared" si="134"/>
        <v/>
      </c>
    </row>
    <row r="1675" spans="1:7" x14ac:dyDescent="0.3">
      <c r="A1675" s="3">
        <v>44070</v>
      </c>
      <c r="B1675" s="4">
        <v>43.04</v>
      </c>
      <c r="C1675">
        <f t="shared" si="130"/>
        <v>-0.35000000000000142</v>
      </c>
      <c r="D1675" s="13">
        <f t="shared" si="131"/>
        <v>-8.0663747407237023E-3</v>
      </c>
      <c r="E1675" t="str">
        <f t="shared" si="132"/>
        <v/>
      </c>
      <c r="F1675">
        <f t="shared" si="133"/>
        <v>-8.0663747407237023E-3</v>
      </c>
      <c r="G1675" s="4" t="str">
        <f t="shared" si="134"/>
        <v/>
      </c>
    </row>
    <row r="1676" spans="1:7" x14ac:dyDescent="0.3">
      <c r="A1676" s="3">
        <v>44071</v>
      </c>
      <c r="B1676" s="4">
        <v>42.97</v>
      </c>
      <c r="C1676">
        <f t="shared" si="130"/>
        <v>-7.0000000000000284E-2</v>
      </c>
      <c r="D1676" s="13">
        <f t="shared" si="131"/>
        <v>-1.6263940520446162E-3</v>
      </c>
      <c r="E1676" t="str">
        <f t="shared" si="132"/>
        <v/>
      </c>
      <c r="F1676">
        <f t="shared" si="133"/>
        <v>-1.6263940520446162E-3</v>
      </c>
      <c r="G1676" s="4" t="str">
        <f t="shared" si="134"/>
        <v/>
      </c>
    </row>
    <row r="1677" spans="1:7" x14ac:dyDescent="0.3">
      <c r="A1677" s="3">
        <v>44074</v>
      </c>
      <c r="B1677" s="4">
        <v>42.61</v>
      </c>
      <c r="C1677">
        <f t="shared" si="130"/>
        <v>-0.35999999999999943</v>
      </c>
      <c r="D1677" s="13">
        <f t="shared" si="131"/>
        <v>-8.3779380963462744E-3</v>
      </c>
      <c r="E1677" t="str">
        <f t="shared" si="132"/>
        <v/>
      </c>
      <c r="F1677">
        <f t="shared" si="133"/>
        <v>-8.3779380963462744E-3</v>
      </c>
      <c r="G1677" s="4" t="str">
        <f t="shared" si="134"/>
        <v/>
      </c>
    </row>
    <row r="1678" spans="1:7" x14ac:dyDescent="0.3">
      <c r="A1678" s="3">
        <v>44075</v>
      </c>
      <c r="B1678" s="4">
        <v>42.76</v>
      </c>
      <c r="C1678">
        <f t="shared" si="130"/>
        <v>0.14999999999999858</v>
      </c>
      <c r="D1678" s="13">
        <f t="shared" si="131"/>
        <v>3.5203003989673454E-3</v>
      </c>
      <c r="E1678" t="str">
        <f t="shared" si="132"/>
        <v/>
      </c>
      <c r="F1678">
        <f t="shared" si="133"/>
        <v>3.5203003989673454E-3</v>
      </c>
      <c r="G1678" s="4" t="str">
        <f t="shared" si="134"/>
        <v/>
      </c>
    </row>
    <row r="1679" spans="1:7" x14ac:dyDescent="0.3">
      <c r="A1679" s="3">
        <v>44076</v>
      </c>
      <c r="B1679" s="4">
        <v>41.51</v>
      </c>
      <c r="C1679">
        <f t="shared" si="130"/>
        <v>-1.25</v>
      </c>
      <c r="D1679" s="13">
        <f t="shared" si="131"/>
        <v>-2.9232927970065482E-2</v>
      </c>
      <c r="E1679" t="str">
        <f t="shared" si="132"/>
        <v/>
      </c>
      <c r="F1679">
        <f t="shared" si="133"/>
        <v>-2.9232927970065482E-2</v>
      </c>
      <c r="G1679" s="4" t="str">
        <f t="shared" si="134"/>
        <v/>
      </c>
    </row>
    <row r="1680" spans="1:7" x14ac:dyDescent="0.3">
      <c r="A1680" s="3">
        <v>44077</v>
      </c>
      <c r="B1680" s="4">
        <v>41.37</v>
      </c>
      <c r="C1680">
        <f t="shared" si="130"/>
        <v>-0.14000000000000057</v>
      </c>
      <c r="D1680" s="13">
        <f t="shared" si="131"/>
        <v>-3.3726812816189007E-3</v>
      </c>
      <c r="E1680" t="str">
        <f t="shared" si="132"/>
        <v/>
      </c>
      <c r="F1680">
        <f t="shared" si="133"/>
        <v>-3.3726812816189007E-3</v>
      </c>
      <c r="G1680" s="4" t="str">
        <f t="shared" si="134"/>
        <v/>
      </c>
    </row>
    <row r="1681" spans="1:7" x14ac:dyDescent="0.3">
      <c r="A1681" s="3">
        <v>44078</v>
      </c>
      <c r="B1681" s="4">
        <v>39.770000000000003</v>
      </c>
      <c r="C1681">
        <f t="shared" si="130"/>
        <v>-1.5999999999999943</v>
      </c>
      <c r="D1681" s="13">
        <f t="shared" si="131"/>
        <v>-3.8675368624607069E-2</v>
      </c>
      <c r="E1681" t="str">
        <f t="shared" si="132"/>
        <v/>
      </c>
      <c r="F1681">
        <f t="shared" si="133"/>
        <v>-3.8675368624607069E-2</v>
      </c>
      <c r="G1681" s="4" t="str">
        <f t="shared" si="134"/>
        <v/>
      </c>
    </row>
    <row r="1682" spans="1:7" x14ac:dyDescent="0.3">
      <c r="A1682" s="3">
        <v>44082</v>
      </c>
      <c r="B1682" s="4">
        <v>36.76</v>
      </c>
      <c r="C1682">
        <f t="shared" si="130"/>
        <v>-3.0100000000000051</v>
      </c>
      <c r="D1682" s="13">
        <f t="shared" si="131"/>
        <v>-7.5685189841589257E-2</v>
      </c>
      <c r="E1682" t="str">
        <f t="shared" si="132"/>
        <v/>
      </c>
      <c r="F1682">
        <f t="shared" si="133"/>
        <v>-7.5685189841589257E-2</v>
      </c>
      <c r="G1682" s="4" t="str">
        <f t="shared" si="134"/>
        <v/>
      </c>
    </row>
    <row r="1683" spans="1:7" x14ac:dyDescent="0.3">
      <c r="A1683" s="3">
        <v>44083</v>
      </c>
      <c r="B1683" s="4">
        <v>38.049999999999997</v>
      </c>
      <c r="C1683">
        <f t="shared" si="130"/>
        <v>1.2899999999999991</v>
      </c>
      <c r="D1683" s="13">
        <f t="shared" si="131"/>
        <v>3.5092491838955367E-2</v>
      </c>
      <c r="E1683" t="str">
        <f t="shared" si="132"/>
        <v/>
      </c>
      <c r="F1683">
        <f t="shared" si="133"/>
        <v>3.5092491838955367E-2</v>
      </c>
      <c r="G1683" s="4" t="str">
        <f t="shared" si="134"/>
        <v/>
      </c>
    </row>
    <row r="1684" spans="1:7" x14ac:dyDescent="0.3">
      <c r="A1684" s="3">
        <v>44084</v>
      </c>
      <c r="B1684" s="4">
        <v>37.299999999999997</v>
      </c>
      <c r="C1684">
        <f t="shared" si="130"/>
        <v>-0.75</v>
      </c>
      <c r="D1684" s="13">
        <f t="shared" si="131"/>
        <v>-1.9710906701708279E-2</v>
      </c>
      <c r="E1684" t="str">
        <f t="shared" si="132"/>
        <v/>
      </c>
      <c r="F1684">
        <f t="shared" si="133"/>
        <v>-1.9710906701708279E-2</v>
      </c>
      <c r="G1684" s="4" t="str">
        <f t="shared" si="134"/>
        <v/>
      </c>
    </row>
    <row r="1685" spans="1:7" x14ac:dyDescent="0.3">
      <c r="A1685" s="3">
        <v>44085</v>
      </c>
      <c r="B1685" s="4">
        <v>37.33</v>
      </c>
      <c r="C1685">
        <f t="shared" si="130"/>
        <v>3.0000000000001137E-2</v>
      </c>
      <c r="D1685" s="13">
        <f t="shared" si="131"/>
        <v>8.0428954423595548E-4</v>
      </c>
      <c r="E1685" t="str">
        <f t="shared" si="132"/>
        <v/>
      </c>
      <c r="F1685">
        <f t="shared" si="133"/>
        <v>8.0428954423595548E-4</v>
      </c>
      <c r="G1685" s="4" t="str">
        <f t="shared" si="134"/>
        <v/>
      </c>
    </row>
    <row r="1686" spans="1:7" x14ac:dyDescent="0.3">
      <c r="A1686" s="3">
        <v>44088</v>
      </c>
      <c r="B1686" s="4">
        <v>37.26</v>
      </c>
      <c r="C1686">
        <f t="shared" si="130"/>
        <v>-7.0000000000000284E-2</v>
      </c>
      <c r="D1686" s="13">
        <f t="shared" si="131"/>
        <v>-1.8751674256630134E-3</v>
      </c>
      <c r="E1686" t="str">
        <f t="shared" si="132"/>
        <v/>
      </c>
      <c r="F1686">
        <f t="shared" si="133"/>
        <v>-1.8751674256630134E-3</v>
      </c>
      <c r="G1686" s="4" t="str">
        <f t="shared" si="134"/>
        <v/>
      </c>
    </row>
    <row r="1687" spans="1:7" x14ac:dyDescent="0.3">
      <c r="A1687" s="3">
        <v>44089</v>
      </c>
      <c r="B1687" s="4">
        <v>38.28</v>
      </c>
      <c r="C1687">
        <f t="shared" si="130"/>
        <v>1.0200000000000031</v>
      </c>
      <c r="D1687" s="13">
        <f t="shared" si="131"/>
        <v>2.7375201288244853E-2</v>
      </c>
      <c r="E1687" t="str">
        <f t="shared" si="132"/>
        <v/>
      </c>
      <c r="F1687">
        <f t="shared" si="133"/>
        <v>2.7375201288244853E-2</v>
      </c>
      <c r="G1687" s="4" t="str">
        <f t="shared" si="134"/>
        <v/>
      </c>
    </row>
    <row r="1688" spans="1:7" x14ac:dyDescent="0.3">
      <c r="A1688" s="3">
        <v>44090</v>
      </c>
      <c r="B1688" s="4">
        <v>40.159999999999997</v>
      </c>
      <c r="C1688">
        <f t="shared" si="130"/>
        <v>1.8799999999999955</v>
      </c>
      <c r="D1688" s="13">
        <f t="shared" si="131"/>
        <v>4.9111807732497265E-2</v>
      </c>
      <c r="E1688" t="str">
        <f t="shared" si="132"/>
        <v/>
      </c>
      <c r="F1688">
        <f t="shared" si="133"/>
        <v>4.9111807732497265E-2</v>
      </c>
      <c r="G1688" s="4" t="str">
        <f t="shared" si="134"/>
        <v/>
      </c>
    </row>
    <row r="1689" spans="1:7" x14ac:dyDescent="0.3">
      <c r="A1689" s="3">
        <v>44091</v>
      </c>
      <c r="B1689" s="4">
        <v>40.97</v>
      </c>
      <c r="C1689">
        <f t="shared" si="130"/>
        <v>0.81000000000000227</v>
      </c>
      <c r="D1689" s="13">
        <f t="shared" si="131"/>
        <v>2.0169322709163405E-2</v>
      </c>
      <c r="E1689" t="str">
        <f t="shared" si="132"/>
        <v/>
      </c>
      <c r="F1689">
        <f t="shared" si="133"/>
        <v>2.0169322709163405E-2</v>
      </c>
      <c r="G1689" s="4" t="str">
        <f t="shared" si="134"/>
        <v/>
      </c>
    </row>
    <row r="1690" spans="1:7" x14ac:dyDescent="0.3">
      <c r="A1690" s="3">
        <v>44092</v>
      </c>
      <c r="B1690" s="4">
        <v>41.11</v>
      </c>
      <c r="C1690">
        <f t="shared" si="130"/>
        <v>0.14000000000000057</v>
      </c>
      <c r="D1690" s="13">
        <f t="shared" si="131"/>
        <v>3.4171344886502458E-3</v>
      </c>
      <c r="E1690" t="str">
        <f t="shared" si="132"/>
        <v/>
      </c>
      <c r="F1690">
        <f t="shared" si="133"/>
        <v>3.4171344886502458E-3</v>
      </c>
      <c r="G1690" s="4" t="str">
        <f t="shared" si="134"/>
        <v/>
      </c>
    </row>
    <row r="1691" spans="1:7" x14ac:dyDescent="0.3">
      <c r="A1691" s="3">
        <v>44095</v>
      </c>
      <c r="B1691" s="4">
        <v>39.31</v>
      </c>
      <c r="C1691">
        <f t="shared" si="130"/>
        <v>-1.7999999999999972</v>
      </c>
      <c r="D1691" s="13">
        <f t="shared" si="131"/>
        <v>-4.3784967161274557E-2</v>
      </c>
      <c r="E1691" t="str">
        <f t="shared" si="132"/>
        <v/>
      </c>
      <c r="F1691">
        <f t="shared" si="133"/>
        <v>-4.3784967161274557E-2</v>
      </c>
      <c r="G1691" s="4" t="str">
        <f t="shared" si="134"/>
        <v/>
      </c>
    </row>
    <row r="1692" spans="1:7" x14ac:dyDescent="0.3">
      <c r="A1692" s="3">
        <v>44096</v>
      </c>
      <c r="B1692" s="4">
        <v>39.6</v>
      </c>
      <c r="C1692">
        <f t="shared" si="130"/>
        <v>0.28999999999999915</v>
      </c>
      <c r="D1692" s="13">
        <f t="shared" si="131"/>
        <v>7.3772576952429187E-3</v>
      </c>
      <c r="E1692" t="str">
        <f t="shared" si="132"/>
        <v/>
      </c>
      <c r="F1692">
        <f t="shared" si="133"/>
        <v>7.3772576952429187E-3</v>
      </c>
      <c r="G1692" s="4" t="str">
        <f t="shared" si="134"/>
        <v/>
      </c>
    </row>
    <row r="1693" spans="1:7" x14ac:dyDescent="0.3">
      <c r="A1693" s="3">
        <v>44097</v>
      </c>
      <c r="B1693" s="4">
        <v>39.93</v>
      </c>
      <c r="C1693">
        <f t="shared" si="130"/>
        <v>0.32999999999999829</v>
      </c>
      <c r="D1693" s="13">
        <f t="shared" si="131"/>
        <v>8.3333333333332898E-3</v>
      </c>
      <c r="E1693" t="str">
        <f t="shared" si="132"/>
        <v/>
      </c>
      <c r="F1693">
        <f t="shared" si="133"/>
        <v>8.3333333333332898E-3</v>
      </c>
      <c r="G1693" s="4" t="str">
        <f t="shared" si="134"/>
        <v/>
      </c>
    </row>
    <row r="1694" spans="1:7" x14ac:dyDescent="0.3">
      <c r="A1694" s="3">
        <v>44098</v>
      </c>
      <c r="B1694" s="4">
        <v>40.31</v>
      </c>
      <c r="C1694">
        <f t="shared" si="130"/>
        <v>0.38000000000000256</v>
      </c>
      <c r="D1694" s="13">
        <f t="shared" si="131"/>
        <v>9.5166541447533823E-3</v>
      </c>
      <c r="E1694" t="str">
        <f t="shared" si="132"/>
        <v/>
      </c>
      <c r="F1694">
        <f t="shared" si="133"/>
        <v>9.5166541447533823E-3</v>
      </c>
      <c r="G1694" s="4" t="str">
        <f t="shared" si="134"/>
        <v/>
      </c>
    </row>
    <row r="1695" spans="1:7" x14ac:dyDescent="0.3">
      <c r="A1695" s="3">
        <v>44099</v>
      </c>
      <c r="B1695" s="4">
        <v>40.25</v>
      </c>
      <c r="C1695">
        <f t="shared" si="130"/>
        <v>-6.0000000000002274E-2</v>
      </c>
      <c r="D1695" s="13">
        <f t="shared" si="131"/>
        <v>-1.488464400893135E-3</v>
      </c>
      <c r="E1695" t="str">
        <f t="shared" si="132"/>
        <v/>
      </c>
      <c r="F1695">
        <f t="shared" si="133"/>
        <v>-1.488464400893135E-3</v>
      </c>
      <c r="G1695" s="4" t="str">
        <f t="shared" si="134"/>
        <v/>
      </c>
    </row>
    <row r="1696" spans="1:7" x14ac:dyDescent="0.3">
      <c r="A1696" s="3">
        <v>44102</v>
      </c>
      <c r="B1696" s="4">
        <v>40.6</v>
      </c>
      <c r="C1696">
        <f t="shared" si="130"/>
        <v>0.35000000000000142</v>
      </c>
      <c r="D1696" s="13">
        <f t="shared" si="131"/>
        <v>8.6956521739130783E-3</v>
      </c>
      <c r="E1696" t="str">
        <f t="shared" si="132"/>
        <v/>
      </c>
      <c r="F1696">
        <f t="shared" si="133"/>
        <v>8.6956521739130783E-3</v>
      </c>
      <c r="G1696" s="4" t="str">
        <f t="shared" si="134"/>
        <v/>
      </c>
    </row>
    <row r="1697" spans="1:7" x14ac:dyDescent="0.3">
      <c r="A1697" s="3">
        <v>44103</v>
      </c>
      <c r="B1697" s="4">
        <v>39.29</v>
      </c>
      <c r="C1697">
        <f t="shared" si="130"/>
        <v>-1.3100000000000023</v>
      </c>
      <c r="D1697" s="13">
        <f t="shared" si="131"/>
        <v>-3.2266009852216802E-2</v>
      </c>
      <c r="E1697" t="str">
        <f t="shared" si="132"/>
        <v/>
      </c>
      <c r="F1697">
        <f t="shared" si="133"/>
        <v>-3.2266009852216802E-2</v>
      </c>
      <c r="G1697" s="4" t="str">
        <f t="shared" si="134"/>
        <v/>
      </c>
    </row>
    <row r="1698" spans="1:7" x14ac:dyDescent="0.3">
      <c r="A1698" s="3">
        <v>44104</v>
      </c>
      <c r="B1698" s="4">
        <v>40.22</v>
      </c>
      <c r="C1698">
        <f t="shared" si="130"/>
        <v>0.92999999999999972</v>
      </c>
      <c r="D1698" s="13">
        <f t="shared" si="131"/>
        <v>2.3670145075082711E-2</v>
      </c>
      <c r="E1698" t="str">
        <f t="shared" si="132"/>
        <v/>
      </c>
      <c r="F1698">
        <f t="shared" si="133"/>
        <v>2.3670145075082711E-2</v>
      </c>
      <c r="G1698" s="4" t="str">
        <f t="shared" si="134"/>
        <v/>
      </c>
    </row>
    <row r="1699" spans="1:7" x14ac:dyDescent="0.3">
      <c r="A1699" s="3">
        <v>44105</v>
      </c>
      <c r="B1699" s="4">
        <v>38.72</v>
      </c>
      <c r="C1699">
        <f t="shared" si="130"/>
        <v>-1.5</v>
      </c>
      <c r="D1699" s="13">
        <f t="shared" si="131"/>
        <v>-3.7294878170064646E-2</v>
      </c>
      <c r="E1699" t="str">
        <f t="shared" si="132"/>
        <v/>
      </c>
      <c r="F1699">
        <f t="shared" si="133"/>
        <v>-3.7294878170064646E-2</v>
      </c>
      <c r="G1699" s="4" t="str">
        <f t="shared" si="134"/>
        <v/>
      </c>
    </row>
    <row r="1700" spans="1:7" x14ac:dyDescent="0.3">
      <c r="A1700" s="3">
        <v>44106</v>
      </c>
      <c r="B1700" s="4">
        <v>37.049999999999997</v>
      </c>
      <c r="C1700">
        <f t="shared" si="130"/>
        <v>-1.6700000000000017</v>
      </c>
      <c r="D1700" s="13">
        <f t="shared" si="131"/>
        <v>-4.3130165289256242E-2</v>
      </c>
      <c r="E1700" t="str">
        <f t="shared" si="132"/>
        <v/>
      </c>
      <c r="F1700">
        <f t="shared" si="133"/>
        <v>-4.3130165289256242E-2</v>
      </c>
      <c r="G1700" s="4" t="str">
        <f t="shared" si="134"/>
        <v/>
      </c>
    </row>
    <row r="1701" spans="1:7" x14ac:dyDescent="0.3">
      <c r="A1701" s="3">
        <v>44109</v>
      </c>
      <c r="B1701" s="4">
        <v>39.22</v>
      </c>
      <c r="C1701">
        <f t="shared" si="130"/>
        <v>2.1700000000000017</v>
      </c>
      <c r="D1701" s="13">
        <f t="shared" si="131"/>
        <v>5.856950067476388E-2</v>
      </c>
      <c r="E1701" t="str">
        <f t="shared" si="132"/>
        <v/>
      </c>
      <c r="F1701">
        <f t="shared" si="133"/>
        <v>5.856950067476388E-2</v>
      </c>
      <c r="G1701" s="4" t="str">
        <f t="shared" si="134"/>
        <v/>
      </c>
    </row>
    <row r="1702" spans="1:7" x14ac:dyDescent="0.3">
      <c r="A1702" s="3">
        <v>44110</v>
      </c>
      <c r="B1702" s="4">
        <v>40.67</v>
      </c>
      <c r="C1702">
        <f t="shared" si="130"/>
        <v>1.4500000000000028</v>
      </c>
      <c r="D1702" s="13">
        <f t="shared" si="131"/>
        <v>3.6970933197348364E-2</v>
      </c>
      <c r="E1702" t="str">
        <f t="shared" si="132"/>
        <v/>
      </c>
      <c r="F1702">
        <f t="shared" si="133"/>
        <v>3.6970933197348364E-2</v>
      </c>
      <c r="G1702" s="4" t="str">
        <f t="shared" si="134"/>
        <v/>
      </c>
    </row>
    <row r="1703" spans="1:7" x14ac:dyDescent="0.3">
      <c r="A1703" s="3">
        <v>44111</v>
      </c>
      <c r="B1703" s="4">
        <v>39.950000000000003</v>
      </c>
      <c r="C1703">
        <f t="shared" si="130"/>
        <v>-0.71999999999999886</v>
      </c>
      <c r="D1703" s="13">
        <f t="shared" si="131"/>
        <v>-1.7703466928940221E-2</v>
      </c>
      <c r="E1703" t="str">
        <f t="shared" si="132"/>
        <v/>
      </c>
      <c r="F1703">
        <f t="shared" si="133"/>
        <v>-1.7703466928940221E-2</v>
      </c>
      <c r="G1703" s="4" t="str">
        <f t="shared" si="134"/>
        <v/>
      </c>
    </row>
    <row r="1704" spans="1:7" x14ac:dyDescent="0.3">
      <c r="A1704" s="3">
        <v>44112</v>
      </c>
      <c r="B1704" s="4">
        <v>41.19</v>
      </c>
      <c r="C1704">
        <f t="shared" si="130"/>
        <v>1.2399999999999949</v>
      </c>
      <c r="D1704" s="13">
        <f t="shared" si="131"/>
        <v>3.1038798498122522E-2</v>
      </c>
      <c r="E1704" t="str">
        <f t="shared" si="132"/>
        <v/>
      </c>
      <c r="F1704">
        <f t="shared" si="133"/>
        <v>3.1038798498122522E-2</v>
      </c>
      <c r="G1704" s="4" t="str">
        <f t="shared" si="134"/>
        <v/>
      </c>
    </row>
    <row r="1705" spans="1:7" x14ac:dyDescent="0.3">
      <c r="A1705" s="3">
        <v>44113</v>
      </c>
      <c r="B1705" s="4">
        <v>40.6</v>
      </c>
      <c r="C1705">
        <f t="shared" si="130"/>
        <v>-0.58999999999999631</v>
      </c>
      <c r="D1705" s="13">
        <f t="shared" si="131"/>
        <v>-1.4323865015780441E-2</v>
      </c>
      <c r="E1705" t="str">
        <f t="shared" si="132"/>
        <v/>
      </c>
      <c r="F1705">
        <f t="shared" si="133"/>
        <v>-1.4323865015780441E-2</v>
      </c>
      <c r="G1705" s="4" t="str">
        <f t="shared" si="134"/>
        <v/>
      </c>
    </row>
    <row r="1706" spans="1:7" x14ac:dyDescent="0.3">
      <c r="A1706" s="3">
        <v>44116</v>
      </c>
      <c r="B1706" s="4">
        <v>39.43</v>
      </c>
      <c r="C1706">
        <f t="shared" si="130"/>
        <v>-1.1700000000000017</v>
      </c>
      <c r="D1706" s="13">
        <f t="shared" si="131"/>
        <v>-2.8817733990147823E-2</v>
      </c>
      <c r="E1706" t="str">
        <f t="shared" si="132"/>
        <v/>
      </c>
      <c r="F1706">
        <f t="shared" si="133"/>
        <v>-2.8817733990147823E-2</v>
      </c>
      <c r="G1706" s="4" t="str">
        <f t="shared" si="134"/>
        <v/>
      </c>
    </row>
    <row r="1707" spans="1:7" x14ac:dyDescent="0.3">
      <c r="A1707" s="3">
        <v>44117</v>
      </c>
      <c r="B1707" s="4">
        <v>40.200000000000003</v>
      </c>
      <c r="C1707">
        <f t="shared" si="130"/>
        <v>0.77000000000000313</v>
      </c>
      <c r="D1707" s="13">
        <f t="shared" si="131"/>
        <v>1.9528277960943523E-2</v>
      </c>
      <c r="E1707" t="str">
        <f t="shared" si="132"/>
        <v/>
      </c>
      <c r="F1707">
        <f t="shared" si="133"/>
        <v>1.9528277960943523E-2</v>
      </c>
      <c r="G1707" s="4" t="str">
        <f t="shared" si="134"/>
        <v/>
      </c>
    </row>
    <row r="1708" spans="1:7" x14ac:dyDescent="0.3">
      <c r="A1708" s="3">
        <v>44118</v>
      </c>
      <c r="B1708" s="4">
        <v>41.04</v>
      </c>
      <c r="C1708">
        <f t="shared" si="130"/>
        <v>0.83999999999999631</v>
      </c>
      <c r="D1708" s="13">
        <f t="shared" si="131"/>
        <v>2.0895522388059608E-2</v>
      </c>
      <c r="E1708" t="str">
        <f t="shared" si="132"/>
        <v/>
      </c>
      <c r="F1708">
        <f t="shared" si="133"/>
        <v>2.0895522388059608E-2</v>
      </c>
      <c r="G1708" s="4" t="str">
        <f t="shared" si="134"/>
        <v/>
      </c>
    </row>
    <row r="1709" spans="1:7" x14ac:dyDescent="0.3">
      <c r="A1709" s="3">
        <v>44119</v>
      </c>
      <c r="B1709" s="4">
        <v>40.96</v>
      </c>
      <c r="C1709">
        <f t="shared" si="130"/>
        <v>-7.9999999999998295E-2</v>
      </c>
      <c r="D1709" s="13">
        <f t="shared" si="131"/>
        <v>-1.9493177387913815E-3</v>
      </c>
      <c r="E1709" t="str">
        <f t="shared" si="132"/>
        <v/>
      </c>
      <c r="F1709">
        <f t="shared" si="133"/>
        <v>-1.9493177387913815E-3</v>
      </c>
      <c r="G1709" s="4" t="str">
        <f t="shared" si="134"/>
        <v/>
      </c>
    </row>
    <row r="1710" spans="1:7" x14ac:dyDescent="0.3">
      <c r="A1710" s="3">
        <v>44120</v>
      </c>
      <c r="B1710" s="4">
        <v>40.880000000000003</v>
      </c>
      <c r="C1710">
        <f t="shared" si="130"/>
        <v>-7.9999999999998295E-2</v>
      </c>
      <c r="D1710" s="13">
        <f t="shared" si="131"/>
        <v>-1.9531249999999584E-3</v>
      </c>
      <c r="E1710" t="str">
        <f t="shared" si="132"/>
        <v/>
      </c>
      <c r="F1710">
        <f t="shared" si="133"/>
        <v>-1.9531249999999584E-3</v>
      </c>
      <c r="G1710" s="4" t="str">
        <f t="shared" si="134"/>
        <v/>
      </c>
    </row>
    <row r="1711" spans="1:7" x14ac:dyDescent="0.3">
      <c r="A1711" s="3">
        <v>44123</v>
      </c>
      <c r="B1711" s="4">
        <v>40.83</v>
      </c>
      <c r="C1711">
        <f t="shared" si="130"/>
        <v>-5.0000000000004263E-2</v>
      </c>
      <c r="D1711" s="13">
        <f t="shared" si="131"/>
        <v>-1.2230919765167383E-3</v>
      </c>
      <c r="E1711" t="str">
        <f t="shared" si="132"/>
        <v/>
      </c>
      <c r="F1711">
        <f t="shared" si="133"/>
        <v>-1.2230919765167383E-3</v>
      </c>
      <c r="G1711" s="4" t="str">
        <f t="shared" si="134"/>
        <v/>
      </c>
    </row>
    <row r="1712" spans="1:7" x14ac:dyDescent="0.3">
      <c r="A1712" s="3">
        <v>44124</v>
      </c>
      <c r="B1712" s="4">
        <v>41.46</v>
      </c>
      <c r="C1712">
        <f t="shared" si="130"/>
        <v>0.63000000000000256</v>
      </c>
      <c r="D1712" s="13">
        <f t="shared" si="131"/>
        <v>1.5429831006612847E-2</v>
      </c>
      <c r="E1712" t="str">
        <f t="shared" si="132"/>
        <v/>
      </c>
      <c r="F1712">
        <f t="shared" si="133"/>
        <v>1.5429831006612847E-2</v>
      </c>
      <c r="G1712" s="4" t="str">
        <f t="shared" si="134"/>
        <v/>
      </c>
    </row>
    <row r="1713" spans="1:7" x14ac:dyDescent="0.3">
      <c r="A1713" s="3">
        <v>44125</v>
      </c>
      <c r="B1713" s="4">
        <v>40.03</v>
      </c>
      <c r="C1713">
        <f t="shared" si="130"/>
        <v>-1.4299999999999997</v>
      </c>
      <c r="D1713" s="13">
        <f t="shared" si="131"/>
        <v>-3.4491075735648809E-2</v>
      </c>
      <c r="E1713" t="str">
        <f t="shared" si="132"/>
        <v/>
      </c>
      <c r="F1713">
        <f t="shared" si="133"/>
        <v>-3.4491075735648809E-2</v>
      </c>
      <c r="G1713" s="4" t="str">
        <f t="shared" si="134"/>
        <v/>
      </c>
    </row>
    <row r="1714" spans="1:7" x14ac:dyDescent="0.3">
      <c r="A1714" s="3">
        <v>44126</v>
      </c>
      <c r="B1714" s="4">
        <v>40.64</v>
      </c>
      <c r="C1714">
        <f t="shared" si="130"/>
        <v>0.60999999999999943</v>
      </c>
      <c r="D1714" s="13">
        <f t="shared" si="131"/>
        <v>1.5238571071696213E-2</v>
      </c>
      <c r="E1714" t="str">
        <f t="shared" si="132"/>
        <v/>
      </c>
      <c r="F1714">
        <f t="shared" si="133"/>
        <v>1.5238571071696213E-2</v>
      </c>
      <c r="G1714" s="4" t="str">
        <f t="shared" si="134"/>
        <v/>
      </c>
    </row>
    <row r="1715" spans="1:7" x14ac:dyDescent="0.3">
      <c r="A1715" s="3">
        <v>44127</v>
      </c>
      <c r="B1715" s="4">
        <v>39.85</v>
      </c>
      <c r="C1715">
        <f t="shared" si="130"/>
        <v>-0.78999999999999915</v>
      </c>
      <c r="D1715" s="13">
        <f t="shared" si="131"/>
        <v>-1.9438976377952735E-2</v>
      </c>
      <c r="E1715" t="str">
        <f t="shared" si="132"/>
        <v/>
      </c>
      <c r="F1715">
        <f t="shared" si="133"/>
        <v>-1.9438976377952735E-2</v>
      </c>
      <c r="G1715" s="4" t="str">
        <f t="shared" si="134"/>
        <v/>
      </c>
    </row>
    <row r="1716" spans="1:7" x14ac:dyDescent="0.3">
      <c r="A1716" s="3">
        <v>44130</v>
      </c>
      <c r="B1716" s="4">
        <v>38.56</v>
      </c>
      <c r="C1716">
        <f t="shared" si="130"/>
        <v>-1.2899999999999991</v>
      </c>
      <c r="D1716" s="13">
        <f t="shared" si="131"/>
        <v>-3.2371392722710141E-2</v>
      </c>
      <c r="E1716" t="str">
        <f t="shared" si="132"/>
        <v/>
      </c>
      <c r="F1716">
        <f t="shared" si="133"/>
        <v>-3.2371392722710141E-2</v>
      </c>
      <c r="G1716" s="4" t="str">
        <f t="shared" si="134"/>
        <v/>
      </c>
    </row>
    <row r="1717" spans="1:7" x14ac:dyDescent="0.3">
      <c r="A1717" s="3">
        <v>44131</v>
      </c>
      <c r="B1717" s="4">
        <v>39.57</v>
      </c>
      <c r="C1717">
        <f t="shared" si="130"/>
        <v>1.009999999999998</v>
      </c>
      <c r="D1717" s="13">
        <f t="shared" si="131"/>
        <v>2.6192946058091235E-2</v>
      </c>
      <c r="E1717" t="str">
        <f t="shared" si="132"/>
        <v/>
      </c>
      <c r="F1717">
        <f t="shared" si="133"/>
        <v>2.6192946058091235E-2</v>
      </c>
      <c r="G1717" s="4" t="str">
        <f t="shared" si="134"/>
        <v/>
      </c>
    </row>
    <row r="1718" spans="1:7" x14ac:dyDescent="0.3">
      <c r="A1718" s="3">
        <v>44132</v>
      </c>
      <c r="B1718" s="4">
        <v>37.39</v>
      </c>
      <c r="C1718">
        <f t="shared" si="130"/>
        <v>-2.1799999999999997</v>
      </c>
      <c r="D1718" s="13">
        <f t="shared" si="131"/>
        <v>-5.5092241597169564E-2</v>
      </c>
      <c r="E1718" t="str">
        <f t="shared" si="132"/>
        <v/>
      </c>
      <c r="F1718">
        <f t="shared" si="133"/>
        <v>-5.5092241597169564E-2</v>
      </c>
      <c r="G1718" s="4" t="str">
        <f t="shared" si="134"/>
        <v/>
      </c>
    </row>
    <row r="1719" spans="1:7" x14ac:dyDescent="0.3">
      <c r="A1719" s="3">
        <v>44133</v>
      </c>
      <c r="B1719" s="4">
        <v>36.17</v>
      </c>
      <c r="C1719">
        <f t="shared" si="130"/>
        <v>-1.2199999999999989</v>
      </c>
      <c r="D1719" s="13">
        <f t="shared" si="131"/>
        <v>-3.2629045199251104E-2</v>
      </c>
      <c r="E1719" t="str">
        <f t="shared" si="132"/>
        <v/>
      </c>
      <c r="F1719">
        <f t="shared" si="133"/>
        <v>-3.2629045199251104E-2</v>
      </c>
      <c r="G1719" s="4" t="str">
        <f t="shared" si="134"/>
        <v/>
      </c>
    </row>
    <row r="1720" spans="1:7" x14ac:dyDescent="0.3">
      <c r="A1720" s="3">
        <v>44134</v>
      </c>
      <c r="B1720" s="4">
        <v>35.79</v>
      </c>
      <c r="C1720">
        <f t="shared" si="130"/>
        <v>-0.38000000000000256</v>
      </c>
      <c r="D1720" s="13">
        <f t="shared" si="131"/>
        <v>-1.0505944152612733E-2</v>
      </c>
      <c r="E1720" t="str">
        <f t="shared" si="132"/>
        <v/>
      </c>
      <c r="F1720">
        <f t="shared" si="133"/>
        <v>-1.0505944152612733E-2</v>
      </c>
      <c r="G1720" s="4" t="str">
        <f t="shared" si="134"/>
        <v/>
      </c>
    </row>
    <row r="1721" spans="1:7" x14ac:dyDescent="0.3">
      <c r="A1721" s="3">
        <v>44137</v>
      </c>
      <c r="B1721" s="4">
        <v>36.81</v>
      </c>
      <c r="C1721">
        <f t="shared" si="130"/>
        <v>1.0200000000000031</v>
      </c>
      <c r="D1721" s="13">
        <f t="shared" si="131"/>
        <v>2.8499580888516434E-2</v>
      </c>
      <c r="E1721" t="str">
        <f t="shared" si="132"/>
        <v/>
      </c>
      <c r="F1721">
        <f t="shared" si="133"/>
        <v>2.8499580888516434E-2</v>
      </c>
      <c r="G1721" s="4" t="str">
        <f t="shared" si="134"/>
        <v/>
      </c>
    </row>
    <row r="1722" spans="1:7" x14ac:dyDescent="0.3">
      <c r="A1722" s="3">
        <v>44138</v>
      </c>
      <c r="B1722" s="4">
        <v>37.659999999999997</v>
      </c>
      <c r="C1722">
        <f t="shared" si="130"/>
        <v>0.84999999999999432</v>
      </c>
      <c r="D1722" s="13">
        <f t="shared" si="131"/>
        <v>2.3091551208910467E-2</v>
      </c>
      <c r="E1722" t="str">
        <f t="shared" si="132"/>
        <v/>
      </c>
      <c r="F1722">
        <f t="shared" si="133"/>
        <v>2.3091551208910467E-2</v>
      </c>
      <c r="G1722" s="4" t="str">
        <f t="shared" si="134"/>
        <v/>
      </c>
    </row>
    <row r="1723" spans="1:7" x14ac:dyDescent="0.3">
      <c r="A1723" s="3">
        <v>44139</v>
      </c>
      <c r="B1723" s="4">
        <v>39.15</v>
      </c>
      <c r="C1723">
        <f t="shared" si="130"/>
        <v>1.490000000000002</v>
      </c>
      <c r="D1723" s="13">
        <f t="shared" si="131"/>
        <v>3.9564524694636276E-2</v>
      </c>
      <c r="E1723" t="str">
        <f t="shared" si="132"/>
        <v/>
      </c>
      <c r="F1723">
        <f t="shared" si="133"/>
        <v>3.9564524694636276E-2</v>
      </c>
      <c r="G1723" s="4" t="str">
        <f t="shared" si="134"/>
        <v/>
      </c>
    </row>
    <row r="1724" spans="1:7" x14ac:dyDescent="0.3">
      <c r="A1724" s="3">
        <v>44140</v>
      </c>
      <c r="B1724" s="4">
        <v>38.79</v>
      </c>
      <c r="C1724">
        <f t="shared" si="130"/>
        <v>-0.35999999999999943</v>
      </c>
      <c r="D1724" s="13">
        <f t="shared" si="131"/>
        <v>-9.1954022988505607E-3</v>
      </c>
      <c r="E1724" t="str">
        <f t="shared" si="132"/>
        <v/>
      </c>
      <c r="F1724">
        <f t="shared" si="133"/>
        <v>-9.1954022988505607E-3</v>
      </c>
      <c r="G1724" s="4" t="str">
        <f t="shared" si="134"/>
        <v/>
      </c>
    </row>
    <row r="1725" spans="1:7" x14ac:dyDescent="0.3">
      <c r="A1725" s="3">
        <v>44141</v>
      </c>
      <c r="B1725" s="4">
        <v>37.14</v>
      </c>
      <c r="C1725">
        <f t="shared" si="130"/>
        <v>-1.6499999999999986</v>
      </c>
      <c r="D1725" s="13">
        <f t="shared" si="131"/>
        <v>-4.2536736272235073E-2</v>
      </c>
      <c r="E1725" t="str">
        <f t="shared" si="132"/>
        <v/>
      </c>
      <c r="F1725">
        <f t="shared" si="133"/>
        <v>-4.2536736272235073E-2</v>
      </c>
      <c r="G1725" s="4" t="str">
        <f t="shared" si="134"/>
        <v/>
      </c>
    </row>
    <row r="1726" spans="1:7" x14ac:dyDescent="0.3">
      <c r="A1726" s="3">
        <v>44144</v>
      </c>
      <c r="B1726" s="4">
        <v>40.29</v>
      </c>
      <c r="C1726">
        <f t="shared" si="130"/>
        <v>3.1499999999999986</v>
      </c>
      <c r="D1726" s="13">
        <f t="shared" si="131"/>
        <v>8.4814216478190596E-2</v>
      </c>
      <c r="E1726" t="str">
        <f t="shared" si="132"/>
        <v/>
      </c>
      <c r="F1726">
        <f t="shared" si="133"/>
        <v>8.4814216478190596E-2</v>
      </c>
      <c r="G1726" s="4" t="str">
        <f t="shared" si="134"/>
        <v/>
      </c>
    </row>
    <row r="1727" spans="1:7" x14ac:dyDescent="0.3">
      <c r="A1727" s="3">
        <v>44145</v>
      </c>
      <c r="B1727" s="4">
        <v>41.36</v>
      </c>
      <c r="C1727">
        <f t="shared" si="130"/>
        <v>1.0700000000000003</v>
      </c>
      <c r="D1727" s="13">
        <f t="shared" si="131"/>
        <v>2.6557458426408546E-2</v>
      </c>
      <c r="E1727" t="str">
        <f t="shared" si="132"/>
        <v/>
      </c>
      <c r="F1727">
        <f t="shared" si="133"/>
        <v>2.6557458426408546E-2</v>
      </c>
      <c r="G1727" s="4" t="str">
        <f t="shared" si="134"/>
        <v/>
      </c>
    </row>
    <row r="1728" spans="1:7" x14ac:dyDescent="0.3">
      <c r="A1728" s="3">
        <v>44146</v>
      </c>
      <c r="B1728" s="4">
        <v>41.45</v>
      </c>
      <c r="C1728">
        <f t="shared" si="130"/>
        <v>9.0000000000003411E-2</v>
      </c>
      <c r="D1728" s="13">
        <f t="shared" si="131"/>
        <v>2.1760154738878967E-3</v>
      </c>
      <c r="E1728" t="str">
        <f t="shared" si="132"/>
        <v/>
      </c>
      <c r="F1728">
        <f t="shared" si="133"/>
        <v>2.1760154738878967E-3</v>
      </c>
      <c r="G1728" s="4" t="str">
        <f t="shared" si="134"/>
        <v/>
      </c>
    </row>
    <row r="1729" spans="1:7" x14ac:dyDescent="0.3">
      <c r="A1729" s="3">
        <v>44147</v>
      </c>
      <c r="B1729" s="4">
        <v>41.12</v>
      </c>
      <c r="C1729">
        <f t="shared" si="130"/>
        <v>-0.3300000000000054</v>
      </c>
      <c r="D1729" s="13">
        <f t="shared" si="131"/>
        <v>-7.9613992762365589E-3</v>
      </c>
      <c r="E1729" t="str">
        <f t="shared" si="132"/>
        <v/>
      </c>
      <c r="F1729">
        <f t="shared" si="133"/>
        <v>-7.9613992762365589E-3</v>
      </c>
      <c r="G1729" s="4" t="str">
        <f t="shared" si="134"/>
        <v/>
      </c>
    </row>
    <row r="1730" spans="1:7" x14ac:dyDescent="0.3">
      <c r="A1730" s="3">
        <v>44148</v>
      </c>
      <c r="B1730" s="4">
        <v>40.130000000000003</v>
      </c>
      <c r="C1730">
        <f t="shared" si="130"/>
        <v>-0.98999999999999488</v>
      </c>
      <c r="D1730" s="13">
        <f t="shared" si="131"/>
        <v>-2.4075875486381199E-2</v>
      </c>
      <c r="E1730" t="str">
        <f t="shared" si="132"/>
        <v/>
      </c>
      <c r="F1730">
        <f t="shared" si="133"/>
        <v>-2.4075875486381199E-2</v>
      </c>
      <c r="G1730" s="4" t="str">
        <f t="shared" si="134"/>
        <v/>
      </c>
    </row>
    <row r="1731" spans="1:7" x14ac:dyDescent="0.3">
      <c r="A1731" s="3">
        <v>44151</v>
      </c>
      <c r="B1731" s="4">
        <v>41.34</v>
      </c>
      <c r="C1731">
        <f t="shared" si="130"/>
        <v>1.2100000000000009</v>
      </c>
      <c r="D1731" s="13">
        <f t="shared" si="131"/>
        <v>3.0152005980563189E-2</v>
      </c>
      <c r="E1731" t="str">
        <f t="shared" si="132"/>
        <v/>
      </c>
      <c r="F1731">
        <f t="shared" si="133"/>
        <v>3.0152005980563189E-2</v>
      </c>
      <c r="G1731" s="4" t="str">
        <f t="shared" si="134"/>
        <v/>
      </c>
    </row>
    <row r="1732" spans="1:7" x14ac:dyDescent="0.3">
      <c r="A1732" s="3">
        <v>44152</v>
      </c>
      <c r="B1732" s="4">
        <v>41.43</v>
      </c>
      <c r="C1732">
        <f t="shared" si="130"/>
        <v>8.9999999999996305E-2</v>
      </c>
      <c r="D1732" s="13">
        <f t="shared" si="131"/>
        <v>2.1770682148039744E-3</v>
      </c>
      <c r="E1732" t="str">
        <f t="shared" si="132"/>
        <v/>
      </c>
      <c r="F1732">
        <f t="shared" si="133"/>
        <v>2.1770682148039744E-3</v>
      </c>
      <c r="G1732" s="4" t="str">
        <f t="shared" si="134"/>
        <v/>
      </c>
    </row>
    <row r="1733" spans="1:7" x14ac:dyDescent="0.3">
      <c r="A1733" s="3">
        <v>44153</v>
      </c>
      <c r="B1733" s="4">
        <v>41.82</v>
      </c>
      <c r="C1733">
        <f t="shared" ref="C1733:C1796" si="135">B1733-B1732</f>
        <v>0.39000000000000057</v>
      </c>
      <c r="D1733" s="13">
        <f t="shared" ref="D1733:D1796" si="136">C1733/B1732</f>
        <v>9.4134685010861825E-3</v>
      </c>
      <c r="E1733" t="str">
        <f t="shared" ref="E1733:E1796" si="137">IF(B1732&gt;$H$1,D1733,"")</f>
        <v/>
      </c>
      <c r="F1733">
        <f t="shared" ref="F1733:F1796" si="138">IF(B1732&lt;$F$1,D1733,"")</f>
        <v>9.4134685010861825E-3</v>
      </c>
      <c r="G1733" s="4" t="str">
        <f t="shared" ref="G1733:G1796" si="139">IF(AND(B1732&gt;=$F$1,B1732&lt;=$H$1),D1733,"")</f>
        <v/>
      </c>
    </row>
    <row r="1734" spans="1:7" x14ac:dyDescent="0.3">
      <c r="A1734" s="3">
        <v>44154</v>
      </c>
      <c r="B1734" s="4">
        <v>41.74</v>
      </c>
      <c r="C1734">
        <f t="shared" si="135"/>
        <v>-7.9999999999998295E-2</v>
      </c>
      <c r="D1734" s="13">
        <f t="shared" si="136"/>
        <v>-1.9129603060736081E-3</v>
      </c>
      <c r="E1734" t="str">
        <f t="shared" si="137"/>
        <v/>
      </c>
      <c r="F1734">
        <f t="shared" si="138"/>
        <v>-1.9129603060736081E-3</v>
      </c>
      <c r="G1734" s="4" t="str">
        <f t="shared" si="139"/>
        <v/>
      </c>
    </row>
    <row r="1735" spans="1:7" x14ac:dyDescent="0.3">
      <c r="A1735" s="3">
        <v>44155</v>
      </c>
      <c r="B1735" s="4">
        <v>42.15</v>
      </c>
      <c r="C1735">
        <f t="shared" si="135"/>
        <v>0.40999999999999659</v>
      </c>
      <c r="D1735" s="13">
        <f t="shared" si="136"/>
        <v>9.8227120268326914E-3</v>
      </c>
      <c r="E1735" t="str">
        <f t="shared" si="137"/>
        <v/>
      </c>
      <c r="F1735">
        <f t="shared" si="138"/>
        <v>9.8227120268326914E-3</v>
      </c>
      <c r="G1735" s="4" t="str">
        <f t="shared" si="139"/>
        <v/>
      </c>
    </row>
    <row r="1736" spans="1:7" x14ac:dyDescent="0.3">
      <c r="A1736" s="3">
        <v>44158</v>
      </c>
      <c r="B1736" s="4">
        <v>43.06</v>
      </c>
      <c r="C1736">
        <f t="shared" si="135"/>
        <v>0.91000000000000369</v>
      </c>
      <c r="D1736" s="13">
        <f t="shared" si="136"/>
        <v>2.1589561091340539E-2</v>
      </c>
      <c r="E1736" t="str">
        <f t="shared" si="137"/>
        <v/>
      </c>
      <c r="F1736">
        <f t="shared" si="138"/>
        <v>2.1589561091340539E-2</v>
      </c>
      <c r="G1736" s="4" t="str">
        <f t="shared" si="139"/>
        <v/>
      </c>
    </row>
    <row r="1737" spans="1:7" x14ac:dyDescent="0.3">
      <c r="A1737" s="3">
        <v>44159</v>
      </c>
      <c r="B1737" s="4">
        <v>44.91</v>
      </c>
      <c r="C1737">
        <f t="shared" si="135"/>
        <v>1.8499999999999943</v>
      </c>
      <c r="D1737" s="13">
        <f t="shared" si="136"/>
        <v>4.296330701346944E-2</v>
      </c>
      <c r="E1737" t="str">
        <f t="shared" si="137"/>
        <v/>
      </c>
      <c r="F1737">
        <f t="shared" si="138"/>
        <v>4.296330701346944E-2</v>
      </c>
      <c r="G1737" s="4" t="str">
        <f t="shared" si="139"/>
        <v/>
      </c>
    </row>
    <row r="1738" spans="1:7" x14ac:dyDescent="0.3">
      <c r="A1738" s="3">
        <v>44160</v>
      </c>
      <c r="B1738" s="4">
        <v>45.71</v>
      </c>
      <c r="C1738">
        <f t="shared" si="135"/>
        <v>0.80000000000000426</v>
      </c>
      <c r="D1738" s="13">
        <f t="shared" si="136"/>
        <v>1.7813404586951777E-2</v>
      </c>
      <c r="E1738" t="str">
        <f t="shared" si="137"/>
        <v/>
      </c>
      <c r="F1738">
        <f t="shared" si="138"/>
        <v>1.7813404586951777E-2</v>
      </c>
      <c r="G1738" s="4" t="str">
        <f t="shared" si="139"/>
        <v/>
      </c>
    </row>
    <row r="1739" spans="1:7" x14ac:dyDescent="0.3">
      <c r="A1739" s="3">
        <v>44162</v>
      </c>
      <c r="B1739" s="4">
        <v>45.53</v>
      </c>
      <c r="C1739">
        <f t="shared" si="135"/>
        <v>-0.17999999999999972</v>
      </c>
      <c r="D1739" s="13">
        <f t="shared" si="136"/>
        <v>-3.937869175235172E-3</v>
      </c>
      <c r="E1739" t="str">
        <f t="shared" si="137"/>
        <v/>
      </c>
      <c r="F1739">
        <f t="shared" si="138"/>
        <v>-3.937869175235172E-3</v>
      </c>
      <c r="G1739" s="4" t="str">
        <f t="shared" si="139"/>
        <v/>
      </c>
    </row>
    <row r="1740" spans="1:7" x14ac:dyDescent="0.3">
      <c r="A1740" s="3">
        <v>44165</v>
      </c>
      <c r="B1740" s="4">
        <v>45.34</v>
      </c>
      <c r="C1740">
        <f t="shared" si="135"/>
        <v>-0.18999999999999773</v>
      </c>
      <c r="D1740" s="13">
        <f t="shared" si="136"/>
        <v>-4.17307269931908E-3</v>
      </c>
      <c r="E1740" t="str">
        <f t="shared" si="137"/>
        <v/>
      </c>
      <c r="F1740">
        <f t="shared" si="138"/>
        <v>-4.17307269931908E-3</v>
      </c>
      <c r="G1740" s="4" t="str">
        <f t="shared" si="139"/>
        <v/>
      </c>
    </row>
    <row r="1741" spans="1:7" x14ac:dyDescent="0.3">
      <c r="A1741" s="3">
        <v>44166</v>
      </c>
      <c r="B1741" s="4">
        <v>44.55</v>
      </c>
      <c r="C1741">
        <f t="shared" si="135"/>
        <v>-0.79000000000000625</v>
      </c>
      <c r="D1741" s="13">
        <f t="shared" si="136"/>
        <v>-1.742390824878708E-2</v>
      </c>
      <c r="E1741" t="str">
        <f t="shared" si="137"/>
        <v/>
      </c>
      <c r="F1741">
        <f t="shared" si="138"/>
        <v>-1.742390824878708E-2</v>
      </c>
      <c r="G1741" s="4" t="str">
        <f t="shared" si="139"/>
        <v/>
      </c>
    </row>
    <row r="1742" spans="1:7" x14ac:dyDescent="0.3">
      <c r="A1742" s="3">
        <v>44167</v>
      </c>
      <c r="B1742" s="4">
        <v>45.28</v>
      </c>
      <c r="C1742">
        <f t="shared" si="135"/>
        <v>0.73000000000000398</v>
      </c>
      <c r="D1742" s="13">
        <f t="shared" si="136"/>
        <v>1.6386083052749811E-2</v>
      </c>
      <c r="E1742" t="str">
        <f t="shared" si="137"/>
        <v/>
      </c>
      <c r="F1742">
        <f t="shared" si="138"/>
        <v>1.6386083052749811E-2</v>
      </c>
      <c r="G1742" s="4" t="str">
        <f t="shared" si="139"/>
        <v/>
      </c>
    </row>
    <row r="1743" spans="1:7" x14ac:dyDescent="0.3">
      <c r="A1743" s="3">
        <v>44168</v>
      </c>
      <c r="B1743" s="4">
        <v>45.64</v>
      </c>
      <c r="C1743">
        <f t="shared" si="135"/>
        <v>0.35999999999999943</v>
      </c>
      <c r="D1743" s="13">
        <f t="shared" si="136"/>
        <v>7.9505300353356761E-3</v>
      </c>
      <c r="E1743" t="str">
        <f t="shared" si="137"/>
        <v/>
      </c>
      <c r="F1743">
        <f t="shared" si="138"/>
        <v>7.9505300353356761E-3</v>
      </c>
      <c r="G1743" s="4" t="str">
        <f t="shared" si="139"/>
        <v/>
      </c>
    </row>
    <row r="1744" spans="1:7" x14ac:dyDescent="0.3">
      <c r="A1744" s="3">
        <v>44169</v>
      </c>
      <c r="B1744" s="4">
        <v>46.26</v>
      </c>
      <c r="C1744">
        <f t="shared" si="135"/>
        <v>0.61999999999999744</v>
      </c>
      <c r="D1744" s="13">
        <f t="shared" si="136"/>
        <v>1.358457493426813E-2</v>
      </c>
      <c r="E1744" t="str">
        <f t="shared" si="137"/>
        <v/>
      </c>
      <c r="F1744">
        <f t="shared" si="138"/>
        <v>1.358457493426813E-2</v>
      </c>
      <c r="G1744" s="4" t="str">
        <f t="shared" si="139"/>
        <v/>
      </c>
    </row>
    <row r="1745" spans="1:7" x14ac:dyDescent="0.3">
      <c r="A1745" s="3">
        <v>44172</v>
      </c>
      <c r="B1745" s="4">
        <v>45.76</v>
      </c>
      <c r="C1745">
        <f t="shared" si="135"/>
        <v>-0.5</v>
      </c>
      <c r="D1745" s="13">
        <f t="shared" si="136"/>
        <v>-1.0808473843493299E-2</v>
      </c>
      <c r="E1745" t="str">
        <f t="shared" si="137"/>
        <v/>
      </c>
      <c r="F1745">
        <f t="shared" si="138"/>
        <v>-1.0808473843493299E-2</v>
      </c>
      <c r="G1745" s="4" t="str">
        <f t="shared" si="139"/>
        <v/>
      </c>
    </row>
    <row r="1746" spans="1:7" x14ac:dyDescent="0.3">
      <c r="A1746" s="3">
        <v>44173</v>
      </c>
      <c r="B1746" s="4">
        <v>45.6</v>
      </c>
      <c r="C1746">
        <f t="shared" si="135"/>
        <v>-0.15999999999999659</v>
      </c>
      <c r="D1746" s="13">
        <f t="shared" si="136"/>
        <v>-3.4965034965034219E-3</v>
      </c>
      <c r="E1746" t="str">
        <f t="shared" si="137"/>
        <v/>
      </c>
      <c r="F1746">
        <f t="shared" si="138"/>
        <v>-3.4965034965034219E-3</v>
      </c>
      <c r="G1746" s="4" t="str">
        <f t="shared" si="139"/>
        <v/>
      </c>
    </row>
    <row r="1747" spans="1:7" x14ac:dyDescent="0.3">
      <c r="A1747" s="3">
        <v>44174</v>
      </c>
      <c r="B1747" s="4">
        <v>45.52</v>
      </c>
      <c r="C1747">
        <f t="shared" si="135"/>
        <v>-7.9999999999998295E-2</v>
      </c>
      <c r="D1747" s="13">
        <f t="shared" si="136"/>
        <v>-1.7543859649122432E-3</v>
      </c>
      <c r="E1747" t="str">
        <f t="shared" si="137"/>
        <v/>
      </c>
      <c r="F1747">
        <f t="shared" si="138"/>
        <v>-1.7543859649122432E-3</v>
      </c>
      <c r="G1747" s="4" t="str">
        <f t="shared" si="139"/>
        <v/>
      </c>
    </row>
    <row r="1748" spans="1:7" x14ac:dyDescent="0.3">
      <c r="A1748" s="3">
        <v>44175</v>
      </c>
      <c r="B1748" s="4">
        <v>46.78</v>
      </c>
      <c r="C1748">
        <f t="shared" si="135"/>
        <v>1.259999999999998</v>
      </c>
      <c r="D1748" s="13">
        <f t="shared" si="136"/>
        <v>2.7680140597539496E-2</v>
      </c>
      <c r="E1748" t="str">
        <f t="shared" si="137"/>
        <v/>
      </c>
      <c r="F1748">
        <f t="shared" si="138"/>
        <v>2.7680140597539496E-2</v>
      </c>
      <c r="G1748" s="4" t="str">
        <f t="shared" si="139"/>
        <v/>
      </c>
    </row>
    <row r="1749" spans="1:7" x14ac:dyDescent="0.3">
      <c r="A1749" s="3">
        <v>44176</v>
      </c>
      <c r="B1749" s="4">
        <v>46.57</v>
      </c>
      <c r="C1749">
        <f t="shared" si="135"/>
        <v>-0.21000000000000085</v>
      </c>
      <c r="D1749" s="13">
        <f t="shared" si="136"/>
        <v>-4.489097905087662E-3</v>
      </c>
      <c r="E1749" t="str">
        <f t="shared" si="137"/>
        <v/>
      </c>
      <c r="F1749">
        <f t="shared" si="138"/>
        <v>-4.489097905087662E-3</v>
      </c>
      <c r="G1749" s="4" t="str">
        <f t="shared" si="139"/>
        <v/>
      </c>
    </row>
    <row r="1750" spans="1:7" x14ac:dyDescent="0.3">
      <c r="A1750" s="3">
        <v>44179</v>
      </c>
      <c r="B1750" s="4">
        <v>46.99</v>
      </c>
      <c r="C1750">
        <f t="shared" si="135"/>
        <v>0.42000000000000171</v>
      </c>
      <c r="D1750" s="13">
        <f t="shared" si="136"/>
        <v>9.0186815546489524E-3</v>
      </c>
      <c r="E1750" t="str">
        <f t="shared" si="137"/>
        <v/>
      </c>
      <c r="F1750">
        <f t="shared" si="138"/>
        <v>9.0186815546489524E-3</v>
      </c>
      <c r="G1750" s="4" t="str">
        <f t="shared" si="139"/>
        <v/>
      </c>
    </row>
    <row r="1751" spans="1:7" x14ac:dyDescent="0.3">
      <c r="A1751" s="3">
        <v>44180</v>
      </c>
      <c r="B1751" s="4">
        <v>47.62</v>
      </c>
      <c r="C1751">
        <f t="shared" si="135"/>
        <v>0.62999999999999545</v>
      </c>
      <c r="D1751" s="13">
        <f t="shared" si="136"/>
        <v>1.3407107895296774E-2</v>
      </c>
      <c r="E1751" t="str">
        <f t="shared" si="137"/>
        <v/>
      </c>
      <c r="F1751">
        <f t="shared" si="138"/>
        <v>1.3407107895296774E-2</v>
      </c>
      <c r="G1751" s="4" t="str">
        <f t="shared" si="139"/>
        <v/>
      </c>
    </row>
    <row r="1752" spans="1:7" x14ac:dyDescent="0.3">
      <c r="A1752" s="3">
        <v>44181</v>
      </c>
      <c r="B1752" s="4">
        <v>47.82</v>
      </c>
      <c r="C1752">
        <f t="shared" si="135"/>
        <v>0.20000000000000284</v>
      </c>
      <c r="D1752" s="13">
        <f t="shared" si="136"/>
        <v>4.1999160016800265E-3</v>
      </c>
      <c r="E1752" t="str">
        <f t="shared" si="137"/>
        <v/>
      </c>
      <c r="F1752">
        <f t="shared" si="138"/>
        <v>4.1999160016800265E-3</v>
      </c>
      <c r="G1752" s="4" t="str">
        <f t="shared" si="139"/>
        <v/>
      </c>
    </row>
    <row r="1753" spans="1:7" x14ac:dyDescent="0.3">
      <c r="A1753" s="3">
        <v>44182</v>
      </c>
      <c r="B1753" s="4">
        <v>48.36</v>
      </c>
      <c r="C1753">
        <f t="shared" si="135"/>
        <v>0.53999999999999915</v>
      </c>
      <c r="D1753" s="13">
        <f t="shared" si="136"/>
        <v>1.1292346298619806E-2</v>
      </c>
      <c r="E1753" t="str">
        <f t="shared" si="137"/>
        <v/>
      </c>
      <c r="F1753">
        <f t="shared" si="138"/>
        <v>1.1292346298619806E-2</v>
      </c>
      <c r="G1753" s="4" t="str">
        <f t="shared" si="139"/>
        <v/>
      </c>
    </row>
    <row r="1754" spans="1:7" x14ac:dyDescent="0.3">
      <c r="A1754" s="3">
        <v>44183</v>
      </c>
      <c r="B1754" s="4">
        <v>49.1</v>
      </c>
      <c r="C1754">
        <f t="shared" si="135"/>
        <v>0.74000000000000199</v>
      </c>
      <c r="D1754" s="13">
        <f t="shared" si="136"/>
        <v>1.5301902398676634E-2</v>
      </c>
      <c r="E1754" t="str">
        <f t="shared" si="137"/>
        <v/>
      </c>
      <c r="F1754">
        <f t="shared" si="138"/>
        <v>1.5301902398676634E-2</v>
      </c>
      <c r="G1754" s="4" t="str">
        <f t="shared" si="139"/>
        <v/>
      </c>
    </row>
    <row r="1755" spans="1:7" x14ac:dyDescent="0.3">
      <c r="A1755" s="3">
        <v>44186</v>
      </c>
      <c r="B1755" s="4">
        <v>47.74</v>
      </c>
      <c r="C1755">
        <f t="shared" si="135"/>
        <v>-1.3599999999999994</v>
      </c>
      <c r="D1755" s="13">
        <f t="shared" si="136"/>
        <v>-2.7698574338085528E-2</v>
      </c>
      <c r="E1755" t="str">
        <f t="shared" si="137"/>
        <v/>
      </c>
      <c r="F1755">
        <f t="shared" si="138"/>
        <v>-2.7698574338085528E-2</v>
      </c>
      <c r="G1755" s="4" t="str">
        <f t="shared" si="139"/>
        <v/>
      </c>
    </row>
    <row r="1756" spans="1:7" x14ac:dyDescent="0.3">
      <c r="A1756" s="3">
        <v>44187</v>
      </c>
      <c r="B1756" s="4">
        <v>47.02</v>
      </c>
      <c r="C1756">
        <f t="shared" si="135"/>
        <v>-0.71999999999999886</v>
      </c>
      <c r="D1756" s="13">
        <f t="shared" si="136"/>
        <v>-1.5081692501047315E-2</v>
      </c>
      <c r="E1756" t="str">
        <f t="shared" si="137"/>
        <v/>
      </c>
      <c r="F1756">
        <f t="shared" si="138"/>
        <v>-1.5081692501047315E-2</v>
      </c>
      <c r="G1756" s="4" t="str">
        <f t="shared" si="139"/>
        <v/>
      </c>
    </row>
    <row r="1757" spans="1:7" x14ac:dyDescent="0.3">
      <c r="A1757" s="3">
        <v>44188</v>
      </c>
      <c r="B1757" s="4">
        <v>48.12</v>
      </c>
      <c r="C1757">
        <f t="shared" si="135"/>
        <v>1.0999999999999943</v>
      </c>
      <c r="D1757" s="13">
        <f t="shared" si="136"/>
        <v>2.3394300297745519E-2</v>
      </c>
      <c r="E1757" t="str">
        <f t="shared" si="137"/>
        <v/>
      </c>
      <c r="F1757">
        <f t="shared" si="138"/>
        <v>2.3394300297745519E-2</v>
      </c>
      <c r="G1757" s="4" t="str">
        <f t="shared" si="139"/>
        <v/>
      </c>
    </row>
    <row r="1758" spans="1:7" x14ac:dyDescent="0.3">
      <c r="A1758" s="3">
        <v>44189</v>
      </c>
      <c r="B1758" s="4">
        <v>48.23</v>
      </c>
      <c r="C1758">
        <f t="shared" si="135"/>
        <v>0.10999999999999943</v>
      </c>
      <c r="D1758" s="13">
        <f t="shared" si="136"/>
        <v>2.2859517871986583E-3</v>
      </c>
      <c r="E1758" t="str">
        <f t="shared" si="137"/>
        <v/>
      </c>
      <c r="F1758">
        <f t="shared" si="138"/>
        <v>2.2859517871986583E-3</v>
      </c>
      <c r="G1758" s="4" t="str">
        <f t="shared" si="139"/>
        <v/>
      </c>
    </row>
    <row r="1759" spans="1:7" x14ac:dyDescent="0.3">
      <c r="A1759" s="3">
        <v>44193</v>
      </c>
      <c r="B1759" s="4">
        <v>47.62</v>
      </c>
      <c r="C1759">
        <f t="shared" si="135"/>
        <v>-0.60999999999999943</v>
      </c>
      <c r="D1759" s="13">
        <f t="shared" si="136"/>
        <v>-1.2647729628861694E-2</v>
      </c>
      <c r="E1759" t="str">
        <f t="shared" si="137"/>
        <v/>
      </c>
      <c r="F1759">
        <f t="shared" si="138"/>
        <v>-1.2647729628861694E-2</v>
      </c>
      <c r="G1759" s="4" t="str">
        <f t="shared" si="139"/>
        <v/>
      </c>
    </row>
    <row r="1760" spans="1:7" x14ac:dyDescent="0.3">
      <c r="A1760" s="3">
        <v>44194</v>
      </c>
      <c r="B1760" s="4">
        <v>48</v>
      </c>
      <c r="C1760">
        <f t="shared" si="135"/>
        <v>0.38000000000000256</v>
      </c>
      <c r="D1760" s="13">
        <f t="shared" si="136"/>
        <v>7.9798404031919904E-3</v>
      </c>
      <c r="E1760" t="str">
        <f t="shared" si="137"/>
        <v/>
      </c>
      <c r="F1760">
        <f t="shared" si="138"/>
        <v>7.9798404031919904E-3</v>
      </c>
      <c r="G1760" s="4" t="str">
        <f t="shared" si="139"/>
        <v/>
      </c>
    </row>
    <row r="1761" spans="1:7" x14ac:dyDescent="0.3">
      <c r="A1761" s="3">
        <v>44195</v>
      </c>
      <c r="B1761" s="4">
        <v>48.4</v>
      </c>
      <c r="C1761">
        <f t="shared" si="135"/>
        <v>0.39999999999999858</v>
      </c>
      <c r="D1761" s="13">
        <f t="shared" si="136"/>
        <v>8.3333333333333037E-3</v>
      </c>
      <c r="E1761" t="str">
        <f t="shared" si="137"/>
        <v/>
      </c>
      <c r="F1761">
        <f t="shared" si="138"/>
        <v>8.3333333333333037E-3</v>
      </c>
      <c r="G1761" s="4" t="str">
        <f t="shared" si="139"/>
        <v/>
      </c>
    </row>
    <row r="1762" spans="1:7" x14ac:dyDescent="0.3">
      <c r="A1762" s="3">
        <v>44196</v>
      </c>
      <c r="B1762" s="4">
        <v>48.52</v>
      </c>
      <c r="C1762">
        <f t="shared" si="135"/>
        <v>0.12000000000000455</v>
      </c>
      <c r="D1762" s="13">
        <f t="shared" si="136"/>
        <v>2.4793388429753004E-3</v>
      </c>
      <c r="E1762" t="str">
        <f t="shared" si="137"/>
        <v/>
      </c>
      <c r="F1762">
        <f t="shared" si="138"/>
        <v>2.4793388429753004E-3</v>
      </c>
      <c r="G1762" s="4" t="str">
        <f t="shared" si="139"/>
        <v/>
      </c>
    </row>
    <row r="1763" spans="1:7" x14ac:dyDescent="0.3">
      <c r="A1763" s="3">
        <v>44200</v>
      </c>
      <c r="B1763" s="4">
        <v>47.62</v>
      </c>
      <c r="C1763">
        <f t="shared" si="135"/>
        <v>-0.90000000000000568</v>
      </c>
      <c r="D1763" s="13">
        <f t="shared" si="136"/>
        <v>-1.8549051937345542E-2</v>
      </c>
      <c r="E1763" t="str">
        <f t="shared" si="137"/>
        <v/>
      </c>
      <c r="F1763">
        <f t="shared" si="138"/>
        <v>-1.8549051937345542E-2</v>
      </c>
      <c r="G1763" s="4" t="str">
        <f t="shared" si="139"/>
        <v/>
      </c>
    </row>
    <row r="1764" spans="1:7" x14ac:dyDescent="0.3">
      <c r="A1764" s="3">
        <v>44201</v>
      </c>
      <c r="B1764" s="4">
        <v>49.93</v>
      </c>
      <c r="C1764">
        <f t="shared" si="135"/>
        <v>2.3100000000000023</v>
      </c>
      <c r="D1764" s="13">
        <f t="shared" si="136"/>
        <v>4.8509029819403665E-2</v>
      </c>
      <c r="E1764" t="str">
        <f t="shared" si="137"/>
        <v/>
      </c>
      <c r="F1764">
        <f t="shared" si="138"/>
        <v>4.8509029819403665E-2</v>
      </c>
      <c r="G1764" s="4" t="str">
        <f t="shared" si="139"/>
        <v/>
      </c>
    </row>
    <row r="1765" spans="1:7" x14ac:dyDescent="0.3">
      <c r="A1765" s="3">
        <v>44202</v>
      </c>
      <c r="B1765" s="4">
        <v>50.63</v>
      </c>
      <c r="C1765">
        <f t="shared" si="135"/>
        <v>0.70000000000000284</v>
      </c>
      <c r="D1765" s="13">
        <f t="shared" si="136"/>
        <v>1.4019627478469915E-2</v>
      </c>
      <c r="E1765" t="str">
        <f t="shared" si="137"/>
        <v/>
      </c>
      <c r="F1765">
        <f t="shared" si="138"/>
        <v>1.4019627478469915E-2</v>
      </c>
      <c r="G1765" s="4" t="str">
        <f t="shared" si="139"/>
        <v/>
      </c>
    </row>
    <row r="1766" spans="1:7" x14ac:dyDescent="0.3">
      <c r="A1766" s="3">
        <v>44203</v>
      </c>
      <c r="B1766" s="4">
        <v>50.83</v>
      </c>
      <c r="C1766">
        <f t="shared" si="135"/>
        <v>0.19999999999999574</v>
      </c>
      <c r="D1766" s="13">
        <f t="shared" si="136"/>
        <v>3.9502271380603537E-3</v>
      </c>
      <c r="E1766" t="str">
        <f t="shared" si="137"/>
        <v/>
      </c>
      <c r="F1766" t="str">
        <f t="shared" si="138"/>
        <v/>
      </c>
      <c r="G1766" s="4">
        <f t="shared" si="139"/>
        <v>3.9502271380603537E-3</v>
      </c>
    </row>
    <row r="1767" spans="1:7" x14ac:dyDescent="0.3">
      <c r="A1767" s="3">
        <v>44204</v>
      </c>
      <c r="B1767" s="4">
        <v>52.24</v>
      </c>
      <c r="C1767">
        <f t="shared" si="135"/>
        <v>1.4100000000000037</v>
      </c>
      <c r="D1767" s="13">
        <f t="shared" si="136"/>
        <v>2.7739523903206841E-2</v>
      </c>
      <c r="E1767" t="str">
        <f t="shared" si="137"/>
        <v/>
      </c>
      <c r="F1767" t="str">
        <f t="shared" si="138"/>
        <v/>
      </c>
      <c r="G1767" s="4">
        <f t="shared" si="139"/>
        <v>2.7739523903206841E-2</v>
      </c>
    </row>
    <row r="1768" spans="1:7" x14ac:dyDescent="0.3">
      <c r="A1768" s="3">
        <v>44207</v>
      </c>
      <c r="B1768" s="4">
        <v>52.25</v>
      </c>
      <c r="C1768">
        <f t="shared" si="135"/>
        <v>9.9999999999980105E-3</v>
      </c>
      <c r="D1768" s="13">
        <f t="shared" si="136"/>
        <v>1.9142419601833862E-4</v>
      </c>
      <c r="E1768" t="str">
        <f t="shared" si="137"/>
        <v/>
      </c>
      <c r="F1768" t="str">
        <f t="shared" si="138"/>
        <v/>
      </c>
      <c r="G1768" s="4">
        <f t="shared" si="139"/>
        <v>1.9142419601833862E-4</v>
      </c>
    </row>
    <row r="1769" spans="1:7" x14ac:dyDescent="0.3">
      <c r="A1769" s="3">
        <v>44208</v>
      </c>
      <c r="B1769" s="4">
        <v>53.21</v>
      </c>
      <c r="C1769">
        <f t="shared" si="135"/>
        <v>0.96000000000000085</v>
      </c>
      <c r="D1769" s="13">
        <f t="shared" si="136"/>
        <v>1.8373205741626812E-2</v>
      </c>
      <c r="E1769" t="str">
        <f t="shared" si="137"/>
        <v/>
      </c>
      <c r="F1769" t="str">
        <f t="shared" si="138"/>
        <v/>
      </c>
      <c r="G1769" s="4">
        <f t="shared" si="139"/>
        <v>1.8373205741626812E-2</v>
      </c>
    </row>
    <row r="1770" spans="1:7" x14ac:dyDescent="0.3">
      <c r="A1770" s="3">
        <v>44209</v>
      </c>
      <c r="B1770" s="4">
        <v>52.91</v>
      </c>
      <c r="C1770">
        <f t="shared" si="135"/>
        <v>-0.30000000000000426</v>
      </c>
      <c r="D1770" s="13">
        <f t="shared" si="136"/>
        <v>-5.6380379627890293E-3</v>
      </c>
      <c r="E1770" t="str">
        <f t="shared" si="137"/>
        <v/>
      </c>
      <c r="F1770" t="str">
        <f t="shared" si="138"/>
        <v/>
      </c>
      <c r="G1770" s="4">
        <f t="shared" si="139"/>
        <v>-5.6380379627890293E-3</v>
      </c>
    </row>
    <row r="1771" spans="1:7" x14ac:dyDescent="0.3">
      <c r="A1771" s="3">
        <v>44210</v>
      </c>
      <c r="B1771" s="4">
        <v>53.57</v>
      </c>
      <c r="C1771">
        <f t="shared" si="135"/>
        <v>0.66000000000000369</v>
      </c>
      <c r="D1771" s="13">
        <f t="shared" si="136"/>
        <v>1.2474012474012544E-2</v>
      </c>
      <c r="E1771" t="str">
        <f t="shared" si="137"/>
        <v/>
      </c>
      <c r="F1771" t="str">
        <f t="shared" si="138"/>
        <v/>
      </c>
      <c r="G1771" s="4">
        <f t="shared" si="139"/>
        <v>1.2474012474012544E-2</v>
      </c>
    </row>
    <row r="1772" spans="1:7" x14ac:dyDescent="0.3">
      <c r="A1772" s="3">
        <v>44211</v>
      </c>
      <c r="B1772" s="4">
        <v>52.36</v>
      </c>
      <c r="C1772">
        <f t="shared" si="135"/>
        <v>-1.2100000000000009</v>
      </c>
      <c r="D1772" s="13">
        <f t="shared" si="136"/>
        <v>-2.2587268993839851E-2</v>
      </c>
      <c r="E1772" t="str">
        <f t="shared" si="137"/>
        <v/>
      </c>
      <c r="F1772" t="str">
        <f t="shared" si="138"/>
        <v/>
      </c>
      <c r="G1772" s="4">
        <f t="shared" si="139"/>
        <v>-2.2587268993839851E-2</v>
      </c>
    </row>
    <row r="1773" spans="1:7" x14ac:dyDescent="0.3">
      <c r="A1773" s="3">
        <v>44215</v>
      </c>
      <c r="B1773" s="4">
        <v>52.98</v>
      </c>
      <c r="C1773">
        <f t="shared" si="135"/>
        <v>0.61999999999999744</v>
      </c>
      <c r="D1773" s="13">
        <f t="shared" si="136"/>
        <v>1.1841100076394145E-2</v>
      </c>
      <c r="E1773" t="str">
        <f t="shared" si="137"/>
        <v/>
      </c>
      <c r="F1773" t="str">
        <f t="shared" si="138"/>
        <v/>
      </c>
      <c r="G1773" s="4">
        <f t="shared" si="139"/>
        <v>1.1841100076394145E-2</v>
      </c>
    </row>
    <row r="1774" spans="1:7" x14ac:dyDescent="0.3">
      <c r="A1774" s="3">
        <v>44216</v>
      </c>
      <c r="B1774" s="4">
        <v>53.24</v>
      </c>
      <c r="C1774">
        <f t="shared" si="135"/>
        <v>0.26000000000000512</v>
      </c>
      <c r="D1774" s="13">
        <f t="shared" si="136"/>
        <v>4.9075122687807686E-3</v>
      </c>
      <c r="E1774" t="str">
        <f t="shared" si="137"/>
        <v/>
      </c>
      <c r="F1774" t="str">
        <f t="shared" si="138"/>
        <v/>
      </c>
      <c r="G1774" s="4">
        <f t="shared" si="139"/>
        <v>4.9075122687807686E-3</v>
      </c>
    </row>
    <row r="1775" spans="1:7" x14ac:dyDescent="0.3">
      <c r="A1775" s="3">
        <v>44217</v>
      </c>
      <c r="B1775" s="4">
        <v>53.13</v>
      </c>
      <c r="C1775">
        <f t="shared" si="135"/>
        <v>-0.10999999999999943</v>
      </c>
      <c r="D1775" s="13">
        <f t="shared" si="136"/>
        <v>-2.0661157024793281E-3</v>
      </c>
      <c r="E1775" t="str">
        <f t="shared" si="137"/>
        <v/>
      </c>
      <c r="F1775" t="str">
        <f t="shared" si="138"/>
        <v/>
      </c>
      <c r="G1775" s="4">
        <f t="shared" si="139"/>
        <v>-2.0661157024793281E-3</v>
      </c>
    </row>
    <row r="1776" spans="1:7" x14ac:dyDescent="0.3">
      <c r="A1776" s="3">
        <v>44218</v>
      </c>
      <c r="B1776" s="4">
        <v>52.27</v>
      </c>
      <c r="C1776">
        <f t="shared" si="135"/>
        <v>-0.85999999999999943</v>
      </c>
      <c r="D1776" s="13">
        <f t="shared" si="136"/>
        <v>-1.6186711838885742E-2</v>
      </c>
      <c r="E1776" t="str">
        <f t="shared" si="137"/>
        <v/>
      </c>
      <c r="F1776" t="str">
        <f t="shared" si="138"/>
        <v/>
      </c>
      <c r="G1776" s="4">
        <f t="shared" si="139"/>
        <v>-1.6186711838885742E-2</v>
      </c>
    </row>
    <row r="1777" spans="1:7" x14ac:dyDescent="0.3">
      <c r="A1777" s="3">
        <v>44221</v>
      </c>
      <c r="B1777" s="4">
        <v>52.77</v>
      </c>
      <c r="C1777">
        <f t="shared" si="135"/>
        <v>0.5</v>
      </c>
      <c r="D1777" s="13">
        <f t="shared" si="136"/>
        <v>9.5657164721637648E-3</v>
      </c>
      <c r="E1777" t="str">
        <f t="shared" si="137"/>
        <v/>
      </c>
      <c r="F1777" t="str">
        <f t="shared" si="138"/>
        <v/>
      </c>
      <c r="G1777" s="4">
        <f t="shared" si="139"/>
        <v>9.5657164721637648E-3</v>
      </c>
    </row>
    <row r="1778" spans="1:7" x14ac:dyDescent="0.3">
      <c r="A1778" s="3">
        <v>44222</v>
      </c>
      <c r="B1778" s="4">
        <v>52.61</v>
      </c>
      <c r="C1778">
        <f t="shared" si="135"/>
        <v>-0.16000000000000369</v>
      </c>
      <c r="D1778" s="13">
        <f t="shared" si="136"/>
        <v>-3.0320257722191335E-3</v>
      </c>
      <c r="E1778" t="str">
        <f t="shared" si="137"/>
        <v/>
      </c>
      <c r="F1778" t="str">
        <f t="shared" si="138"/>
        <v/>
      </c>
      <c r="G1778" s="4">
        <f t="shared" si="139"/>
        <v>-3.0320257722191335E-3</v>
      </c>
    </row>
    <row r="1779" spans="1:7" x14ac:dyDescent="0.3">
      <c r="A1779" s="3">
        <v>44223</v>
      </c>
      <c r="B1779" s="4">
        <v>52.85</v>
      </c>
      <c r="C1779">
        <f t="shared" si="135"/>
        <v>0.24000000000000199</v>
      </c>
      <c r="D1779" s="13">
        <f t="shared" si="136"/>
        <v>4.5618703668504467E-3</v>
      </c>
      <c r="E1779" t="str">
        <f t="shared" si="137"/>
        <v/>
      </c>
      <c r="F1779" t="str">
        <f t="shared" si="138"/>
        <v/>
      </c>
      <c r="G1779" s="4">
        <f t="shared" si="139"/>
        <v>4.5618703668504467E-3</v>
      </c>
    </row>
    <row r="1780" spans="1:7" x14ac:dyDescent="0.3">
      <c r="A1780" s="3">
        <v>44224</v>
      </c>
      <c r="B1780" s="4">
        <v>52.34</v>
      </c>
      <c r="C1780">
        <f t="shared" si="135"/>
        <v>-0.50999999999999801</v>
      </c>
      <c r="D1780" s="13">
        <f t="shared" si="136"/>
        <v>-9.6499526963102749E-3</v>
      </c>
      <c r="E1780" t="str">
        <f t="shared" si="137"/>
        <v/>
      </c>
      <c r="F1780" t="str">
        <f t="shared" si="138"/>
        <v/>
      </c>
      <c r="G1780" s="4">
        <f t="shared" si="139"/>
        <v>-9.6499526963102749E-3</v>
      </c>
    </row>
    <row r="1781" spans="1:7" x14ac:dyDescent="0.3">
      <c r="A1781" s="3">
        <v>44225</v>
      </c>
      <c r="B1781" s="4">
        <v>52.2</v>
      </c>
      <c r="C1781">
        <f t="shared" si="135"/>
        <v>-0.14000000000000057</v>
      </c>
      <c r="D1781" s="13">
        <f t="shared" si="136"/>
        <v>-2.6748184944593153E-3</v>
      </c>
      <c r="E1781" t="str">
        <f t="shared" si="137"/>
        <v/>
      </c>
      <c r="F1781" t="str">
        <f t="shared" si="138"/>
        <v/>
      </c>
      <c r="G1781" s="4">
        <f t="shared" si="139"/>
        <v>-2.6748184944593153E-3</v>
      </c>
    </row>
    <row r="1782" spans="1:7" x14ac:dyDescent="0.3">
      <c r="A1782" s="3">
        <v>44228</v>
      </c>
      <c r="B1782" s="4">
        <v>53.55</v>
      </c>
      <c r="C1782">
        <f t="shared" si="135"/>
        <v>1.3499999999999943</v>
      </c>
      <c r="D1782" s="13">
        <f t="shared" si="136"/>
        <v>2.586206896551713E-2</v>
      </c>
      <c r="E1782" t="str">
        <f t="shared" si="137"/>
        <v/>
      </c>
      <c r="F1782" t="str">
        <f t="shared" si="138"/>
        <v/>
      </c>
      <c r="G1782" s="4">
        <f t="shared" si="139"/>
        <v>2.586206896551713E-2</v>
      </c>
    </row>
    <row r="1783" spans="1:7" x14ac:dyDescent="0.3">
      <c r="A1783" s="3">
        <v>44229</v>
      </c>
      <c r="B1783" s="4">
        <v>54.76</v>
      </c>
      <c r="C1783">
        <f t="shared" si="135"/>
        <v>1.2100000000000009</v>
      </c>
      <c r="D1783" s="13">
        <f t="shared" si="136"/>
        <v>2.2595704948646142E-2</v>
      </c>
      <c r="E1783" t="str">
        <f t="shared" si="137"/>
        <v/>
      </c>
      <c r="F1783" t="str">
        <f t="shared" si="138"/>
        <v/>
      </c>
      <c r="G1783" s="4">
        <f t="shared" si="139"/>
        <v>2.2595704948646142E-2</v>
      </c>
    </row>
    <row r="1784" spans="1:7" x14ac:dyDescent="0.3">
      <c r="A1784" s="3">
        <v>44230</v>
      </c>
      <c r="B1784" s="4">
        <v>55.69</v>
      </c>
      <c r="C1784">
        <f t="shared" si="135"/>
        <v>0.92999999999999972</v>
      </c>
      <c r="D1784" s="13">
        <f t="shared" si="136"/>
        <v>1.6983199415631842E-2</v>
      </c>
      <c r="E1784" t="str">
        <f t="shared" si="137"/>
        <v/>
      </c>
      <c r="F1784" t="str">
        <f t="shared" si="138"/>
        <v/>
      </c>
      <c r="G1784" s="4">
        <f t="shared" si="139"/>
        <v>1.6983199415631842E-2</v>
      </c>
    </row>
    <row r="1785" spans="1:7" x14ac:dyDescent="0.3">
      <c r="A1785" s="3">
        <v>44231</v>
      </c>
      <c r="B1785" s="4">
        <v>56.23</v>
      </c>
      <c r="C1785">
        <f t="shared" si="135"/>
        <v>0.53999999999999915</v>
      </c>
      <c r="D1785" s="13">
        <f t="shared" si="136"/>
        <v>9.6965343867839674E-3</v>
      </c>
      <c r="E1785" t="str">
        <f t="shared" si="137"/>
        <v/>
      </c>
      <c r="F1785" t="str">
        <f t="shared" si="138"/>
        <v/>
      </c>
      <c r="G1785" s="4">
        <f t="shared" si="139"/>
        <v>9.6965343867839674E-3</v>
      </c>
    </row>
    <row r="1786" spans="1:7" x14ac:dyDescent="0.3">
      <c r="A1786" s="3">
        <v>44232</v>
      </c>
      <c r="B1786" s="4">
        <v>56.85</v>
      </c>
      <c r="C1786">
        <f t="shared" si="135"/>
        <v>0.62000000000000455</v>
      </c>
      <c r="D1786" s="13">
        <f t="shared" si="136"/>
        <v>1.102614262849021E-2</v>
      </c>
      <c r="E1786" t="str">
        <f t="shared" si="137"/>
        <v/>
      </c>
      <c r="F1786" t="str">
        <f t="shared" si="138"/>
        <v/>
      </c>
      <c r="G1786" s="4">
        <f t="shared" si="139"/>
        <v>1.102614262849021E-2</v>
      </c>
    </row>
    <row r="1787" spans="1:7" x14ac:dyDescent="0.3">
      <c r="A1787" s="3">
        <v>44235</v>
      </c>
      <c r="B1787" s="4">
        <v>57.97</v>
      </c>
      <c r="C1787">
        <f t="shared" si="135"/>
        <v>1.1199999999999974</v>
      </c>
      <c r="D1787" s="13">
        <f t="shared" si="136"/>
        <v>1.9700967458223348E-2</v>
      </c>
      <c r="E1787" t="str">
        <f t="shared" si="137"/>
        <v/>
      </c>
      <c r="F1787" t="str">
        <f t="shared" si="138"/>
        <v/>
      </c>
      <c r="G1787" s="4">
        <f t="shared" si="139"/>
        <v>1.9700967458223348E-2</v>
      </c>
    </row>
    <row r="1788" spans="1:7" x14ac:dyDescent="0.3">
      <c r="A1788" s="3">
        <v>44236</v>
      </c>
      <c r="B1788" s="4">
        <v>58.36</v>
      </c>
      <c r="C1788">
        <f t="shared" si="135"/>
        <v>0.39000000000000057</v>
      </c>
      <c r="D1788" s="13">
        <f t="shared" si="136"/>
        <v>6.727617733310343E-3</v>
      </c>
      <c r="E1788" t="str">
        <f t="shared" si="137"/>
        <v/>
      </c>
      <c r="F1788" t="str">
        <f t="shared" si="138"/>
        <v/>
      </c>
      <c r="G1788" s="4">
        <f t="shared" si="139"/>
        <v>6.727617733310343E-3</v>
      </c>
    </row>
    <row r="1789" spans="1:7" x14ac:dyDescent="0.3">
      <c r="A1789" s="3">
        <v>44237</v>
      </c>
      <c r="B1789" s="4">
        <v>58.68</v>
      </c>
      <c r="C1789">
        <f t="shared" si="135"/>
        <v>0.32000000000000028</v>
      </c>
      <c r="D1789" s="13">
        <f t="shared" si="136"/>
        <v>5.4832076764907518E-3</v>
      </c>
      <c r="E1789" t="str">
        <f t="shared" si="137"/>
        <v/>
      </c>
      <c r="F1789" t="str">
        <f t="shared" si="138"/>
        <v/>
      </c>
      <c r="G1789" s="4">
        <f t="shared" si="139"/>
        <v>5.4832076764907518E-3</v>
      </c>
    </row>
    <row r="1790" spans="1:7" x14ac:dyDescent="0.3">
      <c r="A1790" s="3">
        <v>44238</v>
      </c>
      <c r="B1790" s="4">
        <v>58.24</v>
      </c>
      <c r="C1790">
        <f t="shared" si="135"/>
        <v>-0.43999999999999773</v>
      </c>
      <c r="D1790" s="13">
        <f t="shared" si="136"/>
        <v>-7.498295841854085E-3</v>
      </c>
      <c r="E1790" t="str">
        <f t="shared" si="137"/>
        <v/>
      </c>
      <c r="F1790" t="str">
        <f t="shared" si="138"/>
        <v/>
      </c>
      <c r="G1790" s="4">
        <f t="shared" si="139"/>
        <v>-7.498295841854085E-3</v>
      </c>
    </row>
    <row r="1791" spans="1:7" x14ac:dyDescent="0.3">
      <c r="A1791" s="3">
        <v>44239</v>
      </c>
      <c r="B1791" s="4">
        <v>59.47</v>
      </c>
      <c r="C1791">
        <f t="shared" si="135"/>
        <v>1.2299999999999969</v>
      </c>
      <c r="D1791" s="13">
        <f t="shared" si="136"/>
        <v>2.111950549450544E-2</v>
      </c>
      <c r="E1791" t="str">
        <f t="shared" si="137"/>
        <v/>
      </c>
      <c r="F1791" t="str">
        <f t="shared" si="138"/>
        <v/>
      </c>
      <c r="G1791" s="4">
        <f t="shared" si="139"/>
        <v>2.111950549450544E-2</v>
      </c>
    </row>
    <row r="1792" spans="1:7" x14ac:dyDescent="0.3">
      <c r="A1792" s="3">
        <v>44243</v>
      </c>
      <c r="B1792" s="4">
        <v>60.05</v>
      </c>
      <c r="C1792">
        <f t="shared" si="135"/>
        <v>0.57999999999999829</v>
      </c>
      <c r="D1792" s="13">
        <f t="shared" si="136"/>
        <v>9.7528165461576981E-3</v>
      </c>
      <c r="E1792" t="str">
        <f t="shared" si="137"/>
        <v/>
      </c>
      <c r="F1792" t="str">
        <f t="shared" si="138"/>
        <v/>
      </c>
      <c r="G1792" s="4">
        <f t="shared" si="139"/>
        <v>9.7528165461576981E-3</v>
      </c>
    </row>
    <row r="1793" spans="1:7" x14ac:dyDescent="0.3">
      <c r="A1793" s="3">
        <v>44244</v>
      </c>
      <c r="B1793" s="4">
        <v>61.14</v>
      </c>
      <c r="C1793">
        <f t="shared" si="135"/>
        <v>1.0900000000000034</v>
      </c>
      <c r="D1793" s="13">
        <f t="shared" si="136"/>
        <v>1.8151540383014211E-2</v>
      </c>
      <c r="E1793" t="str">
        <f t="shared" si="137"/>
        <v/>
      </c>
      <c r="F1793" t="str">
        <f t="shared" si="138"/>
        <v/>
      </c>
      <c r="G1793" s="4">
        <f t="shared" si="139"/>
        <v>1.8151540383014211E-2</v>
      </c>
    </row>
    <row r="1794" spans="1:7" x14ac:dyDescent="0.3">
      <c r="A1794" s="3">
        <v>44245</v>
      </c>
      <c r="B1794" s="4">
        <v>60.52</v>
      </c>
      <c r="C1794">
        <f t="shared" si="135"/>
        <v>-0.61999999999999744</v>
      </c>
      <c r="D1794" s="13">
        <f t="shared" si="136"/>
        <v>-1.0140660778541012E-2</v>
      </c>
      <c r="E1794" t="str">
        <f t="shared" si="137"/>
        <v/>
      </c>
      <c r="F1794" t="str">
        <f t="shared" si="138"/>
        <v/>
      </c>
      <c r="G1794" s="4">
        <f t="shared" si="139"/>
        <v>-1.0140660778541012E-2</v>
      </c>
    </row>
    <row r="1795" spans="1:7" x14ac:dyDescent="0.3">
      <c r="A1795" s="3">
        <v>44246</v>
      </c>
      <c r="B1795" s="4">
        <v>59.24</v>
      </c>
      <c r="C1795">
        <f t="shared" si="135"/>
        <v>-1.2800000000000011</v>
      </c>
      <c r="D1795" s="13">
        <f t="shared" si="136"/>
        <v>-2.1150033046926652E-2</v>
      </c>
      <c r="E1795" t="str">
        <f t="shared" si="137"/>
        <v/>
      </c>
      <c r="F1795" t="str">
        <f t="shared" si="138"/>
        <v/>
      </c>
      <c r="G1795" s="4">
        <f t="shared" si="139"/>
        <v>-2.1150033046926652E-2</v>
      </c>
    </row>
    <row r="1796" spans="1:7" x14ac:dyDescent="0.3">
      <c r="A1796" s="3">
        <v>44249</v>
      </c>
      <c r="B1796" s="4">
        <v>61.49</v>
      </c>
      <c r="C1796">
        <f t="shared" si="135"/>
        <v>2.25</v>
      </c>
      <c r="D1796" s="13">
        <f t="shared" si="136"/>
        <v>3.7981093855503037E-2</v>
      </c>
      <c r="E1796" t="str">
        <f t="shared" si="137"/>
        <v/>
      </c>
      <c r="F1796" t="str">
        <f t="shared" si="138"/>
        <v/>
      </c>
      <c r="G1796" s="4">
        <f t="shared" si="139"/>
        <v>3.7981093855503037E-2</v>
      </c>
    </row>
    <row r="1797" spans="1:7" x14ac:dyDescent="0.3">
      <c r="A1797" s="3">
        <v>44250</v>
      </c>
      <c r="B1797" s="4">
        <v>61.67</v>
      </c>
      <c r="C1797">
        <f t="shared" ref="C1797:C1860" si="140">B1797-B1796</f>
        <v>0.17999999999999972</v>
      </c>
      <c r="D1797" s="13">
        <f t="shared" ref="D1797:D1860" si="141">C1797/B1796</f>
        <v>2.9273052528866433E-3</v>
      </c>
      <c r="E1797" t="str">
        <f t="shared" ref="E1797:E1860" si="142">IF(B1796&gt;$H$1,D1797,"")</f>
        <v/>
      </c>
      <c r="F1797" t="str">
        <f t="shared" ref="F1797:F1860" si="143">IF(B1796&lt;$F$1,D1797,"")</f>
        <v/>
      </c>
      <c r="G1797" s="4">
        <f t="shared" ref="G1797:G1860" si="144">IF(AND(B1796&gt;=$F$1,B1796&lt;=$H$1),D1797,"")</f>
        <v>2.9273052528866433E-3</v>
      </c>
    </row>
    <row r="1798" spans="1:7" x14ac:dyDescent="0.3">
      <c r="A1798" s="3">
        <v>44251</v>
      </c>
      <c r="B1798" s="4">
        <v>63.22</v>
      </c>
      <c r="C1798">
        <f t="shared" si="140"/>
        <v>1.5499999999999972</v>
      </c>
      <c r="D1798" s="13">
        <f t="shared" si="141"/>
        <v>2.5133776552618732E-2</v>
      </c>
      <c r="E1798" t="str">
        <f t="shared" si="142"/>
        <v/>
      </c>
      <c r="F1798" t="str">
        <f t="shared" si="143"/>
        <v/>
      </c>
      <c r="G1798" s="4">
        <f t="shared" si="144"/>
        <v>2.5133776552618732E-2</v>
      </c>
    </row>
    <row r="1799" spans="1:7" x14ac:dyDescent="0.3">
      <c r="A1799" s="3">
        <v>44252</v>
      </c>
      <c r="B1799" s="4">
        <v>63.53</v>
      </c>
      <c r="C1799">
        <f t="shared" si="140"/>
        <v>0.31000000000000227</v>
      </c>
      <c r="D1799" s="13">
        <f t="shared" si="141"/>
        <v>4.90351154697884E-3</v>
      </c>
      <c r="E1799" t="str">
        <f t="shared" si="142"/>
        <v/>
      </c>
      <c r="F1799" t="str">
        <f t="shared" si="143"/>
        <v/>
      </c>
      <c r="G1799" s="4">
        <f t="shared" si="144"/>
        <v>4.90351154697884E-3</v>
      </c>
    </row>
    <row r="1800" spans="1:7" x14ac:dyDescent="0.3">
      <c r="A1800" s="3">
        <v>44253</v>
      </c>
      <c r="B1800" s="4">
        <v>61.5</v>
      </c>
      <c r="C1800">
        <f t="shared" si="140"/>
        <v>-2.0300000000000011</v>
      </c>
      <c r="D1800" s="13">
        <f t="shared" si="141"/>
        <v>-3.1953407838816325E-2</v>
      </c>
      <c r="E1800" t="str">
        <f t="shared" si="142"/>
        <v/>
      </c>
      <c r="F1800" t="str">
        <f t="shared" si="143"/>
        <v/>
      </c>
      <c r="G1800" s="4">
        <f t="shared" si="144"/>
        <v>-3.1953407838816325E-2</v>
      </c>
    </row>
    <row r="1801" spans="1:7" x14ac:dyDescent="0.3">
      <c r="A1801" s="3">
        <v>44256</v>
      </c>
      <c r="B1801" s="4">
        <v>60.64</v>
      </c>
      <c r="C1801">
        <f t="shared" si="140"/>
        <v>-0.85999999999999943</v>
      </c>
      <c r="D1801" s="13">
        <f t="shared" si="141"/>
        <v>-1.3983739837398364E-2</v>
      </c>
      <c r="E1801" t="str">
        <f t="shared" si="142"/>
        <v/>
      </c>
      <c r="F1801" t="str">
        <f t="shared" si="143"/>
        <v/>
      </c>
      <c r="G1801" s="4">
        <f t="shared" si="144"/>
        <v>-1.3983739837398364E-2</v>
      </c>
    </row>
    <row r="1802" spans="1:7" x14ac:dyDescent="0.3">
      <c r="A1802" s="3">
        <v>44257</v>
      </c>
      <c r="B1802" s="4">
        <v>59.75</v>
      </c>
      <c r="C1802">
        <f t="shared" si="140"/>
        <v>-0.89000000000000057</v>
      </c>
      <c r="D1802" s="13">
        <f t="shared" si="141"/>
        <v>-1.4676781002638532E-2</v>
      </c>
      <c r="E1802" t="str">
        <f t="shared" si="142"/>
        <v/>
      </c>
      <c r="F1802" t="str">
        <f t="shared" si="143"/>
        <v/>
      </c>
      <c r="G1802" s="4">
        <f t="shared" si="144"/>
        <v>-1.4676781002638532E-2</v>
      </c>
    </row>
    <row r="1803" spans="1:7" x14ac:dyDescent="0.3">
      <c r="A1803" s="3">
        <v>44258</v>
      </c>
      <c r="B1803" s="4">
        <v>61.28</v>
      </c>
      <c r="C1803">
        <f t="shared" si="140"/>
        <v>1.5300000000000011</v>
      </c>
      <c r="D1803" s="13">
        <f t="shared" si="141"/>
        <v>2.5606694560669475E-2</v>
      </c>
      <c r="E1803" t="str">
        <f t="shared" si="142"/>
        <v/>
      </c>
      <c r="F1803" t="str">
        <f t="shared" si="143"/>
        <v/>
      </c>
      <c r="G1803" s="4">
        <f t="shared" si="144"/>
        <v>2.5606694560669475E-2</v>
      </c>
    </row>
    <row r="1804" spans="1:7" x14ac:dyDescent="0.3">
      <c r="A1804" s="3">
        <v>44259</v>
      </c>
      <c r="B1804" s="4">
        <v>63.83</v>
      </c>
      <c r="C1804">
        <f t="shared" si="140"/>
        <v>2.5499999999999972</v>
      </c>
      <c r="D1804" s="13">
        <f t="shared" si="141"/>
        <v>4.1612271540469925E-2</v>
      </c>
      <c r="E1804" t="str">
        <f t="shared" si="142"/>
        <v/>
      </c>
      <c r="F1804" t="str">
        <f t="shared" si="143"/>
        <v/>
      </c>
      <c r="G1804" s="4">
        <f t="shared" si="144"/>
        <v>4.1612271540469925E-2</v>
      </c>
    </row>
    <row r="1805" spans="1:7" x14ac:dyDescent="0.3">
      <c r="A1805" s="3">
        <v>44260</v>
      </c>
      <c r="B1805" s="4">
        <v>66.09</v>
      </c>
      <c r="C1805">
        <f t="shared" si="140"/>
        <v>2.2600000000000051</v>
      </c>
      <c r="D1805" s="13">
        <f t="shared" si="141"/>
        <v>3.5406548644837929E-2</v>
      </c>
      <c r="E1805" t="str">
        <f t="shared" si="142"/>
        <v/>
      </c>
      <c r="F1805" t="str">
        <f t="shared" si="143"/>
        <v/>
      </c>
      <c r="G1805" s="4">
        <f t="shared" si="144"/>
        <v>3.5406548644837929E-2</v>
      </c>
    </row>
    <row r="1806" spans="1:7" x14ac:dyDescent="0.3">
      <c r="A1806" s="3">
        <v>44263</v>
      </c>
      <c r="B1806" s="4">
        <v>65.05</v>
      </c>
      <c r="C1806">
        <f t="shared" si="140"/>
        <v>-1.0400000000000063</v>
      </c>
      <c r="D1806" s="13">
        <f t="shared" si="141"/>
        <v>-1.5736117415645425E-2</v>
      </c>
      <c r="E1806" t="str">
        <f t="shared" si="142"/>
        <v/>
      </c>
      <c r="F1806" t="str">
        <f t="shared" si="143"/>
        <v/>
      </c>
      <c r="G1806" s="4">
        <f t="shared" si="144"/>
        <v>-1.5736117415645425E-2</v>
      </c>
    </row>
    <row r="1807" spans="1:7" x14ac:dyDescent="0.3">
      <c r="A1807" s="3">
        <v>44264</v>
      </c>
      <c r="B1807" s="4">
        <v>64.010000000000005</v>
      </c>
      <c r="C1807">
        <f t="shared" si="140"/>
        <v>-1.039999999999992</v>
      </c>
      <c r="D1807" s="13">
        <f t="shared" si="141"/>
        <v>-1.5987701767870746E-2</v>
      </c>
      <c r="E1807" t="str">
        <f t="shared" si="142"/>
        <v/>
      </c>
      <c r="F1807" t="str">
        <f t="shared" si="143"/>
        <v/>
      </c>
      <c r="G1807" s="4">
        <f t="shared" si="144"/>
        <v>-1.5987701767870746E-2</v>
      </c>
    </row>
    <row r="1808" spans="1:7" x14ac:dyDescent="0.3">
      <c r="A1808" s="3">
        <v>44265</v>
      </c>
      <c r="B1808" s="4">
        <v>64.44</v>
      </c>
      <c r="C1808">
        <f t="shared" si="140"/>
        <v>0.42999999999999261</v>
      </c>
      <c r="D1808" s="13">
        <f t="shared" si="141"/>
        <v>6.7177003593187406E-3</v>
      </c>
      <c r="E1808" t="str">
        <f t="shared" si="142"/>
        <v/>
      </c>
      <c r="F1808" t="str">
        <f t="shared" si="143"/>
        <v/>
      </c>
      <c r="G1808" s="4">
        <f t="shared" si="144"/>
        <v>6.7177003593187406E-3</v>
      </c>
    </row>
    <row r="1809" spans="1:7" x14ac:dyDescent="0.3">
      <c r="A1809" s="3">
        <v>44266</v>
      </c>
      <c r="B1809" s="4">
        <v>66.02</v>
      </c>
      <c r="C1809">
        <f t="shared" si="140"/>
        <v>1.5799999999999983</v>
      </c>
      <c r="D1809" s="13">
        <f t="shared" si="141"/>
        <v>2.4518932340161365E-2</v>
      </c>
      <c r="E1809" t="str">
        <f t="shared" si="142"/>
        <v/>
      </c>
      <c r="F1809" t="str">
        <f t="shared" si="143"/>
        <v/>
      </c>
      <c r="G1809" s="4">
        <f t="shared" si="144"/>
        <v>2.4518932340161365E-2</v>
      </c>
    </row>
    <row r="1810" spans="1:7" x14ac:dyDescent="0.3">
      <c r="A1810" s="3">
        <v>44267</v>
      </c>
      <c r="B1810" s="4">
        <v>65.61</v>
      </c>
      <c r="C1810">
        <f t="shared" si="140"/>
        <v>-0.40999999999999659</v>
      </c>
      <c r="D1810" s="13">
        <f t="shared" si="141"/>
        <v>-6.2102393214177008E-3</v>
      </c>
      <c r="E1810" t="str">
        <f t="shared" si="142"/>
        <v/>
      </c>
      <c r="F1810" t="str">
        <f t="shared" si="143"/>
        <v/>
      </c>
      <c r="G1810" s="4">
        <f t="shared" si="144"/>
        <v>-6.2102393214177008E-3</v>
      </c>
    </row>
    <row r="1811" spans="1:7" x14ac:dyDescent="0.3">
      <c r="A1811" s="3">
        <v>44270</v>
      </c>
      <c r="B1811" s="4">
        <v>65.39</v>
      </c>
      <c r="C1811">
        <f t="shared" si="140"/>
        <v>-0.21999999999999886</v>
      </c>
      <c r="D1811" s="13">
        <f t="shared" si="141"/>
        <v>-3.3531473860691796E-3</v>
      </c>
      <c r="E1811" t="str">
        <f t="shared" si="142"/>
        <v/>
      </c>
      <c r="F1811" t="str">
        <f t="shared" si="143"/>
        <v/>
      </c>
      <c r="G1811" s="4">
        <f t="shared" si="144"/>
        <v>-3.3531473860691796E-3</v>
      </c>
    </row>
    <row r="1812" spans="1:7" x14ac:dyDescent="0.3">
      <c r="A1812" s="3">
        <v>44271</v>
      </c>
      <c r="B1812" s="4">
        <v>64.8</v>
      </c>
      <c r="C1812">
        <f t="shared" si="140"/>
        <v>-0.59000000000000341</v>
      </c>
      <c r="D1812" s="13">
        <f t="shared" si="141"/>
        <v>-9.022786358770506E-3</v>
      </c>
      <c r="E1812" t="str">
        <f t="shared" si="142"/>
        <v/>
      </c>
      <c r="F1812" t="str">
        <f t="shared" si="143"/>
        <v/>
      </c>
      <c r="G1812" s="4">
        <f t="shared" si="144"/>
        <v>-9.022786358770506E-3</v>
      </c>
    </row>
    <row r="1813" spans="1:7" x14ac:dyDescent="0.3">
      <c r="A1813" s="3">
        <v>44272</v>
      </c>
      <c r="B1813" s="4">
        <v>64.599999999999994</v>
      </c>
      <c r="C1813">
        <f t="shared" si="140"/>
        <v>-0.20000000000000284</v>
      </c>
      <c r="D1813" s="13">
        <f t="shared" si="141"/>
        <v>-3.0864197530864638E-3</v>
      </c>
      <c r="E1813" t="str">
        <f t="shared" si="142"/>
        <v/>
      </c>
      <c r="F1813" t="str">
        <f t="shared" si="143"/>
        <v/>
      </c>
      <c r="G1813" s="4">
        <f t="shared" si="144"/>
        <v>-3.0864197530864638E-3</v>
      </c>
    </row>
    <row r="1814" spans="1:7" x14ac:dyDescent="0.3">
      <c r="A1814" s="3">
        <v>44273</v>
      </c>
      <c r="B1814" s="4">
        <v>60</v>
      </c>
      <c r="C1814">
        <f t="shared" si="140"/>
        <v>-4.5999999999999943</v>
      </c>
      <c r="D1814" s="13">
        <f t="shared" si="141"/>
        <v>-7.1207430340557196E-2</v>
      </c>
      <c r="E1814" t="str">
        <f t="shared" si="142"/>
        <v/>
      </c>
      <c r="F1814" t="str">
        <f t="shared" si="143"/>
        <v/>
      </c>
      <c r="G1814" s="4">
        <f t="shared" si="144"/>
        <v>-7.1207430340557196E-2</v>
      </c>
    </row>
    <row r="1815" spans="1:7" x14ac:dyDescent="0.3">
      <c r="A1815" s="3">
        <v>44274</v>
      </c>
      <c r="B1815" s="4">
        <v>61.42</v>
      </c>
      <c r="C1815">
        <f t="shared" si="140"/>
        <v>1.4200000000000017</v>
      </c>
      <c r="D1815" s="13">
        <f t="shared" si="141"/>
        <v>2.3666666666666693E-2</v>
      </c>
      <c r="E1815" t="str">
        <f t="shared" si="142"/>
        <v/>
      </c>
      <c r="F1815" t="str">
        <f t="shared" si="143"/>
        <v/>
      </c>
      <c r="G1815" s="4">
        <f t="shared" si="144"/>
        <v>2.3666666666666693E-2</v>
      </c>
    </row>
    <row r="1816" spans="1:7" x14ac:dyDescent="0.3">
      <c r="A1816" s="3">
        <v>44277</v>
      </c>
      <c r="B1816" s="4">
        <v>61.55</v>
      </c>
      <c r="C1816">
        <f t="shared" si="140"/>
        <v>0.12999999999999545</v>
      </c>
      <c r="D1816" s="13">
        <f t="shared" si="141"/>
        <v>2.1165744057309584E-3</v>
      </c>
      <c r="E1816" t="str">
        <f t="shared" si="142"/>
        <v/>
      </c>
      <c r="F1816" t="str">
        <f t="shared" si="143"/>
        <v/>
      </c>
      <c r="G1816" s="4">
        <f t="shared" si="144"/>
        <v>2.1165744057309584E-3</v>
      </c>
    </row>
    <row r="1817" spans="1:7" x14ac:dyDescent="0.3">
      <c r="A1817" s="3">
        <v>44278</v>
      </c>
      <c r="B1817" s="4">
        <v>57.76</v>
      </c>
      <c r="C1817">
        <f t="shared" si="140"/>
        <v>-3.7899999999999991</v>
      </c>
      <c r="D1817" s="13">
        <f t="shared" si="141"/>
        <v>-6.1575954508529637E-2</v>
      </c>
      <c r="E1817" t="str">
        <f t="shared" si="142"/>
        <v/>
      </c>
      <c r="F1817" t="str">
        <f t="shared" si="143"/>
        <v/>
      </c>
      <c r="G1817" s="4">
        <f t="shared" si="144"/>
        <v>-6.1575954508529637E-2</v>
      </c>
    </row>
    <row r="1818" spans="1:7" x14ac:dyDescent="0.3">
      <c r="A1818" s="3">
        <v>44279</v>
      </c>
      <c r="B1818" s="4">
        <v>61.18</v>
      </c>
      <c r="C1818">
        <f t="shared" si="140"/>
        <v>3.4200000000000017</v>
      </c>
      <c r="D1818" s="13">
        <f t="shared" si="141"/>
        <v>5.9210526315789505E-2</v>
      </c>
      <c r="E1818" t="str">
        <f t="shared" si="142"/>
        <v/>
      </c>
      <c r="F1818" t="str">
        <f t="shared" si="143"/>
        <v/>
      </c>
      <c r="G1818" s="4">
        <f t="shared" si="144"/>
        <v>5.9210526315789505E-2</v>
      </c>
    </row>
    <row r="1819" spans="1:7" x14ac:dyDescent="0.3">
      <c r="A1819" s="3">
        <v>44280</v>
      </c>
      <c r="B1819" s="4">
        <v>58.56</v>
      </c>
      <c r="C1819">
        <f t="shared" si="140"/>
        <v>-2.6199999999999974</v>
      </c>
      <c r="D1819" s="13">
        <f t="shared" si="141"/>
        <v>-4.2824452435436373E-2</v>
      </c>
      <c r="E1819" t="str">
        <f t="shared" si="142"/>
        <v/>
      </c>
      <c r="F1819" t="str">
        <f t="shared" si="143"/>
        <v/>
      </c>
      <c r="G1819" s="4">
        <f t="shared" si="144"/>
        <v>-4.2824452435436373E-2</v>
      </c>
    </row>
    <row r="1820" spans="1:7" x14ac:dyDescent="0.3">
      <c r="A1820" s="3">
        <v>44281</v>
      </c>
      <c r="B1820" s="4">
        <v>60.97</v>
      </c>
      <c r="C1820">
        <f t="shared" si="140"/>
        <v>2.4099999999999966</v>
      </c>
      <c r="D1820" s="13">
        <f t="shared" si="141"/>
        <v>4.1154371584699395E-2</v>
      </c>
      <c r="E1820" t="str">
        <f t="shared" si="142"/>
        <v/>
      </c>
      <c r="F1820" t="str">
        <f t="shared" si="143"/>
        <v/>
      </c>
      <c r="G1820" s="4">
        <f t="shared" si="144"/>
        <v>4.1154371584699395E-2</v>
      </c>
    </row>
    <row r="1821" spans="1:7" x14ac:dyDescent="0.3">
      <c r="A1821" s="3">
        <v>44284</v>
      </c>
      <c r="B1821" s="4">
        <v>61.56</v>
      </c>
      <c r="C1821">
        <f t="shared" si="140"/>
        <v>0.59000000000000341</v>
      </c>
      <c r="D1821" s="13">
        <f t="shared" si="141"/>
        <v>9.6768902739052549E-3</v>
      </c>
      <c r="E1821" t="str">
        <f t="shared" si="142"/>
        <v/>
      </c>
      <c r="F1821" t="str">
        <f t="shared" si="143"/>
        <v/>
      </c>
      <c r="G1821" s="4">
        <f t="shared" si="144"/>
        <v>9.6768902739052549E-3</v>
      </c>
    </row>
    <row r="1822" spans="1:7" x14ac:dyDescent="0.3">
      <c r="A1822" s="3">
        <v>44285</v>
      </c>
      <c r="B1822" s="4">
        <v>60.55</v>
      </c>
      <c r="C1822">
        <f t="shared" si="140"/>
        <v>-1.0100000000000051</v>
      </c>
      <c r="D1822" s="13">
        <f t="shared" si="141"/>
        <v>-1.6406757634827893E-2</v>
      </c>
      <c r="E1822" t="str">
        <f t="shared" si="142"/>
        <v/>
      </c>
      <c r="F1822" t="str">
        <f t="shared" si="143"/>
        <v/>
      </c>
      <c r="G1822" s="4">
        <f t="shared" si="144"/>
        <v>-1.6406757634827893E-2</v>
      </c>
    </row>
    <row r="1823" spans="1:7" x14ac:dyDescent="0.3">
      <c r="A1823" s="3">
        <v>44286</v>
      </c>
      <c r="B1823" s="4">
        <v>59.16</v>
      </c>
      <c r="C1823">
        <f t="shared" si="140"/>
        <v>-1.3900000000000006</v>
      </c>
      <c r="D1823" s="13">
        <f t="shared" si="141"/>
        <v>-2.2956234516928169E-2</v>
      </c>
      <c r="E1823" t="str">
        <f t="shared" si="142"/>
        <v/>
      </c>
      <c r="F1823" t="str">
        <f t="shared" si="143"/>
        <v/>
      </c>
      <c r="G1823" s="4">
        <f t="shared" si="144"/>
        <v>-2.2956234516928169E-2</v>
      </c>
    </row>
    <row r="1824" spans="1:7" x14ac:dyDescent="0.3">
      <c r="A1824" s="3">
        <v>44287</v>
      </c>
      <c r="B1824" s="4">
        <v>61.45</v>
      </c>
      <c r="C1824">
        <f t="shared" si="140"/>
        <v>2.2900000000000063</v>
      </c>
      <c r="D1824" s="13">
        <f t="shared" si="141"/>
        <v>3.8708586883029181E-2</v>
      </c>
      <c r="E1824" t="str">
        <f t="shared" si="142"/>
        <v/>
      </c>
      <c r="F1824" t="str">
        <f t="shared" si="143"/>
        <v/>
      </c>
      <c r="G1824" s="4">
        <f t="shared" si="144"/>
        <v>3.8708586883029181E-2</v>
      </c>
    </row>
    <row r="1825" spans="1:7" x14ac:dyDescent="0.3">
      <c r="A1825" s="3">
        <v>44291</v>
      </c>
      <c r="B1825" s="4">
        <v>58.65</v>
      </c>
      <c r="C1825">
        <f t="shared" si="140"/>
        <v>-2.8000000000000043</v>
      </c>
      <c r="D1825" s="13">
        <f t="shared" si="141"/>
        <v>-4.5565500406834894E-2</v>
      </c>
      <c r="E1825" t="str">
        <f t="shared" si="142"/>
        <v/>
      </c>
      <c r="F1825" t="str">
        <f t="shared" si="143"/>
        <v/>
      </c>
      <c r="G1825" s="4">
        <f t="shared" si="144"/>
        <v>-4.5565500406834894E-2</v>
      </c>
    </row>
    <row r="1826" spans="1:7" x14ac:dyDescent="0.3">
      <c r="A1826" s="3">
        <v>44292</v>
      </c>
      <c r="B1826" s="4">
        <v>59.33</v>
      </c>
      <c r="C1826">
        <f t="shared" si="140"/>
        <v>0.67999999999999972</v>
      </c>
      <c r="D1826" s="13">
        <f t="shared" si="141"/>
        <v>1.159420289855072E-2</v>
      </c>
      <c r="E1826" t="str">
        <f t="shared" si="142"/>
        <v/>
      </c>
      <c r="F1826" t="str">
        <f t="shared" si="143"/>
        <v/>
      </c>
      <c r="G1826" s="4">
        <f t="shared" si="144"/>
        <v>1.159420289855072E-2</v>
      </c>
    </row>
    <row r="1827" spans="1:7" x14ac:dyDescent="0.3">
      <c r="A1827" s="3">
        <v>44293</v>
      </c>
      <c r="B1827" s="4">
        <v>59.77</v>
      </c>
      <c r="C1827">
        <f t="shared" si="140"/>
        <v>0.44000000000000483</v>
      </c>
      <c r="D1827" s="13">
        <f t="shared" si="141"/>
        <v>7.4161469745492132E-3</v>
      </c>
      <c r="E1827" t="str">
        <f t="shared" si="142"/>
        <v/>
      </c>
      <c r="F1827" t="str">
        <f t="shared" si="143"/>
        <v/>
      </c>
      <c r="G1827" s="4">
        <f t="shared" si="144"/>
        <v>7.4161469745492132E-3</v>
      </c>
    </row>
    <row r="1828" spans="1:7" x14ac:dyDescent="0.3">
      <c r="A1828" s="3">
        <v>44294</v>
      </c>
      <c r="B1828" s="4">
        <v>59.6</v>
      </c>
      <c r="C1828">
        <f t="shared" si="140"/>
        <v>-0.17000000000000171</v>
      </c>
      <c r="D1828" s="13">
        <f t="shared" si="141"/>
        <v>-2.8442362389158723E-3</v>
      </c>
      <c r="E1828" t="str">
        <f t="shared" si="142"/>
        <v/>
      </c>
      <c r="F1828" t="str">
        <f t="shared" si="143"/>
        <v/>
      </c>
      <c r="G1828" s="4">
        <f t="shared" si="144"/>
        <v>-2.8442362389158723E-3</v>
      </c>
    </row>
    <row r="1829" spans="1:7" x14ac:dyDescent="0.3">
      <c r="A1829" s="3">
        <v>44295</v>
      </c>
      <c r="B1829" s="4">
        <v>59.32</v>
      </c>
      <c r="C1829">
        <f t="shared" si="140"/>
        <v>-0.28000000000000114</v>
      </c>
      <c r="D1829" s="13">
        <f t="shared" si="141"/>
        <v>-4.6979865771812268E-3</v>
      </c>
      <c r="E1829" t="str">
        <f t="shared" si="142"/>
        <v/>
      </c>
      <c r="F1829" t="str">
        <f t="shared" si="143"/>
        <v/>
      </c>
      <c r="G1829" s="4">
        <f t="shared" si="144"/>
        <v>-4.6979865771812268E-3</v>
      </c>
    </row>
    <row r="1830" spans="1:7" x14ac:dyDescent="0.3">
      <c r="A1830" s="3">
        <v>44298</v>
      </c>
      <c r="B1830" s="4">
        <v>59.7</v>
      </c>
      <c r="C1830">
        <f t="shared" si="140"/>
        <v>0.38000000000000256</v>
      </c>
      <c r="D1830" s="13">
        <f t="shared" si="141"/>
        <v>6.405933917734365E-3</v>
      </c>
      <c r="E1830" t="str">
        <f t="shared" si="142"/>
        <v/>
      </c>
      <c r="F1830" t="str">
        <f t="shared" si="143"/>
        <v/>
      </c>
      <c r="G1830" s="4">
        <f t="shared" si="144"/>
        <v>6.405933917734365E-3</v>
      </c>
    </row>
    <row r="1831" spans="1:7" x14ac:dyDescent="0.3">
      <c r="A1831" s="3">
        <v>44299</v>
      </c>
      <c r="B1831" s="4">
        <v>60.18</v>
      </c>
      <c r="C1831">
        <f t="shared" si="140"/>
        <v>0.47999999999999687</v>
      </c>
      <c r="D1831" s="13">
        <f t="shared" si="141"/>
        <v>8.0402010050250727E-3</v>
      </c>
      <c r="E1831" t="str">
        <f t="shared" si="142"/>
        <v/>
      </c>
      <c r="F1831" t="str">
        <f t="shared" si="143"/>
        <v/>
      </c>
      <c r="G1831" s="4">
        <f t="shared" si="144"/>
        <v>8.0402010050250727E-3</v>
      </c>
    </row>
    <row r="1832" spans="1:7" x14ac:dyDescent="0.3">
      <c r="A1832" s="3">
        <v>44300</v>
      </c>
      <c r="B1832" s="4">
        <v>63.15</v>
      </c>
      <c r="C1832">
        <f t="shared" si="140"/>
        <v>2.9699999999999989</v>
      </c>
      <c r="D1832" s="13">
        <f t="shared" si="141"/>
        <v>4.935194416749749E-2</v>
      </c>
      <c r="E1832" t="str">
        <f t="shared" si="142"/>
        <v/>
      </c>
      <c r="F1832" t="str">
        <f t="shared" si="143"/>
        <v/>
      </c>
      <c r="G1832" s="4">
        <f t="shared" si="144"/>
        <v>4.935194416749749E-2</v>
      </c>
    </row>
    <row r="1833" spans="1:7" x14ac:dyDescent="0.3">
      <c r="A1833" s="3">
        <v>44301</v>
      </c>
      <c r="B1833" s="4">
        <v>63.46</v>
      </c>
      <c r="C1833">
        <f t="shared" si="140"/>
        <v>0.31000000000000227</v>
      </c>
      <c r="D1833" s="13">
        <f t="shared" si="141"/>
        <v>4.9089469517023324E-3</v>
      </c>
      <c r="E1833" t="str">
        <f t="shared" si="142"/>
        <v/>
      </c>
      <c r="F1833" t="str">
        <f t="shared" si="143"/>
        <v/>
      </c>
      <c r="G1833" s="4">
        <f t="shared" si="144"/>
        <v>4.9089469517023324E-3</v>
      </c>
    </row>
    <row r="1834" spans="1:7" x14ac:dyDescent="0.3">
      <c r="A1834" s="3">
        <v>44302</v>
      </c>
      <c r="B1834" s="4">
        <v>63.13</v>
      </c>
      <c r="C1834">
        <f t="shared" si="140"/>
        <v>-0.32999999999999829</v>
      </c>
      <c r="D1834" s="13">
        <f t="shared" si="141"/>
        <v>-5.2001260636621227E-3</v>
      </c>
      <c r="E1834" t="str">
        <f t="shared" si="142"/>
        <v/>
      </c>
      <c r="F1834" t="str">
        <f t="shared" si="143"/>
        <v/>
      </c>
      <c r="G1834" s="4">
        <f t="shared" si="144"/>
        <v>-5.2001260636621227E-3</v>
      </c>
    </row>
    <row r="1835" spans="1:7" x14ac:dyDescent="0.3">
      <c r="A1835" s="3">
        <v>44305</v>
      </c>
      <c r="B1835" s="4">
        <v>63.38</v>
      </c>
      <c r="C1835">
        <f t="shared" si="140"/>
        <v>0.25</v>
      </c>
      <c r="D1835" s="13">
        <f t="shared" si="141"/>
        <v>3.9600823697132897E-3</v>
      </c>
      <c r="E1835" t="str">
        <f t="shared" si="142"/>
        <v/>
      </c>
      <c r="F1835" t="str">
        <f t="shared" si="143"/>
        <v/>
      </c>
      <c r="G1835" s="4">
        <f t="shared" si="144"/>
        <v>3.9600823697132897E-3</v>
      </c>
    </row>
    <row r="1836" spans="1:7" x14ac:dyDescent="0.3">
      <c r="A1836" s="3">
        <v>44306</v>
      </c>
      <c r="B1836" s="4">
        <v>62.44</v>
      </c>
      <c r="C1836">
        <f t="shared" si="140"/>
        <v>-0.94000000000000483</v>
      </c>
      <c r="D1836" s="13">
        <f t="shared" si="141"/>
        <v>-1.4831177027453532E-2</v>
      </c>
      <c r="E1836" t="str">
        <f t="shared" si="142"/>
        <v/>
      </c>
      <c r="F1836" t="str">
        <f t="shared" si="143"/>
        <v/>
      </c>
      <c r="G1836" s="4">
        <f t="shared" si="144"/>
        <v>-1.4831177027453532E-2</v>
      </c>
    </row>
    <row r="1837" spans="1:7" x14ac:dyDescent="0.3">
      <c r="A1837" s="3">
        <v>44307</v>
      </c>
      <c r="B1837" s="4">
        <v>61.35</v>
      </c>
      <c r="C1837">
        <f t="shared" si="140"/>
        <v>-1.0899999999999963</v>
      </c>
      <c r="D1837" s="13">
        <f t="shared" si="141"/>
        <v>-1.7456758488148563E-2</v>
      </c>
      <c r="E1837" t="str">
        <f t="shared" si="142"/>
        <v/>
      </c>
      <c r="F1837" t="str">
        <f t="shared" si="143"/>
        <v/>
      </c>
      <c r="G1837" s="4">
        <f t="shared" si="144"/>
        <v>-1.7456758488148563E-2</v>
      </c>
    </row>
    <row r="1838" spans="1:7" x14ac:dyDescent="0.3">
      <c r="A1838" s="3">
        <v>44308</v>
      </c>
      <c r="B1838" s="4">
        <v>61.43</v>
      </c>
      <c r="C1838">
        <f t="shared" si="140"/>
        <v>7.9999999999998295E-2</v>
      </c>
      <c r="D1838" s="13">
        <f t="shared" si="141"/>
        <v>1.3039934800325721E-3</v>
      </c>
      <c r="E1838" t="str">
        <f t="shared" si="142"/>
        <v/>
      </c>
      <c r="F1838" t="str">
        <f t="shared" si="143"/>
        <v/>
      </c>
      <c r="G1838" s="4">
        <f t="shared" si="144"/>
        <v>1.3039934800325721E-3</v>
      </c>
    </row>
    <row r="1839" spans="1:7" x14ac:dyDescent="0.3">
      <c r="A1839" s="3">
        <v>44309</v>
      </c>
      <c r="B1839" s="4">
        <v>62.14</v>
      </c>
      <c r="C1839">
        <f t="shared" si="140"/>
        <v>0.71000000000000085</v>
      </c>
      <c r="D1839" s="13">
        <f t="shared" si="141"/>
        <v>1.155787074719194E-2</v>
      </c>
      <c r="E1839" t="str">
        <f t="shared" si="142"/>
        <v/>
      </c>
      <c r="F1839" t="str">
        <f t="shared" si="143"/>
        <v/>
      </c>
      <c r="G1839" s="4">
        <f t="shared" si="144"/>
        <v>1.155787074719194E-2</v>
      </c>
    </row>
    <row r="1840" spans="1:7" x14ac:dyDescent="0.3">
      <c r="A1840" s="3">
        <v>44312</v>
      </c>
      <c r="B1840" s="4">
        <v>61.91</v>
      </c>
      <c r="C1840">
        <f t="shared" si="140"/>
        <v>-0.23000000000000398</v>
      </c>
      <c r="D1840" s="13">
        <f t="shared" si="141"/>
        <v>-3.7013196009012548E-3</v>
      </c>
      <c r="E1840" t="str">
        <f t="shared" si="142"/>
        <v/>
      </c>
      <c r="F1840" t="str">
        <f t="shared" si="143"/>
        <v/>
      </c>
      <c r="G1840" s="4">
        <f t="shared" si="144"/>
        <v>-3.7013196009012548E-3</v>
      </c>
    </row>
    <row r="1841" spans="1:7" x14ac:dyDescent="0.3">
      <c r="A1841" s="3">
        <v>44313</v>
      </c>
      <c r="B1841" s="4">
        <v>62.94</v>
      </c>
      <c r="C1841">
        <f t="shared" si="140"/>
        <v>1.0300000000000011</v>
      </c>
      <c r="D1841" s="13">
        <f t="shared" si="141"/>
        <v>1.6637053787756439E-2</v>
      </c>
      <c r="E1841" t="str">
        <f t="shared" si="142"/>
        <v/>
      </c>
      <c r="F1841" t="str">
        <f t="shared" si="143"/>
        <v/>
      </c>
      <c r="G1841" s="4">
        <f t="shared" si="144"/>
        <v>1.6637053787756439E-2</v>
      </c>
    </row>
    <row r="1842" spans="1:7" x14ac:dyDescent="0.3">
      <c r="A1842" s="3">
        <v>44314</v>
      </c>
      <c r="B1842" s="4">
        <v>63.86</v>
      </c>
      <c r="C1842">
        <f t="shared" si="140"/>
        <v>0.92000000000000171</v>
      </c>
      <c r="D1842" s="13">
        <f t="shared" si="141"/>
        <v>1.4617095646647628E-2</v>
      </c>
      <c r="E1842" t="str">
        <f t="shared" si="142"/>
        <v/>
      </c>
      <c r="F1842" t="str">
        <f t="shared" si="143"/>
        <v/>
      </c>
      <c r="G1842" s="4">
        <f t="shared" si="144"/>
        <v>1.4617095646647628E-2</v>
      </c>
    </row>
    <row r="1843" spans="1:7" x14ac:dyDescent="0.3">
      <c r="A1843" s="3">
        <v>44315</v>
      </c>
      <c r="B1843" s="4">
        <v>65.010000000000005</v>
      </c>
      <c r="C1843">
        <f t="shared" si="140"/>
        <v>1.1500000000000057</v>
      </c>
      <c r="D1843" s="13">
        <f t="shared" si="141"/>
        <v>1.800814281240222E-2</v>
      </c>
      <c r="E1843" t="str">
        <f t="shared" si="142"/>
        <v/>
      </c>
      <c r="F1843" t="str">
        <f t="shared" si="143"/>
        <v/>
      </c>
      <c r="G1843" s="4">
        <f t="shared" si="144"/>
        <v>1.800814281240222E-2</v>
      </c>
    </row>
    <row r="1844" spans="1:7" x14ac:dyDescent="0.3">
      <c r="A1844" s="3">
        <v>44316</v>
      </c>
      <c r="B1844" s="4">
        <v>63.58</v>
      </c>
      <c r="C1844">
        <f t="shared" si="140"/>
        <v>-1.4300000000000068</v>
      </c>
      <c r="D1844" s="13">
        <f t="shared" si="141"/>
        <v>-2.1996615905245449E-2</v>
      </c>
      <c r="E1844" t="str">
        <f t="shared" si="142"/>
        <v/>
      </c>
      <c r="F1844" t="str">
        <f t="shared" si="143"/>
        <v/>
      </c>
      <c r="G1844" s="4">
        <f t="shared" si="144"/>
        <v>-2.1996615905245449E-2</v>
      </c>
    </row>
    <row r="1845" spans="1:7" x14ac:dyDescent="0.3">
      <c r="A1845" s="3">
        <v>44319</v>
      </c>
      <c r="B1845" s="4">
        <v>64.489999999999995</v>
      </c>
      <c r="C1845">
        <f t="shared" si="140"/>
        <v>0.90999999999999659</v>
      </c>
      <c r="D1845" s="13">
        <f t="shared" si="141"/>
        <v>1.4312676942434675E-2</v>
      </c>
      <c r="E1845" t="str">
        <f t="shared" si="142"/>
        <v/>
      </c>
      <c r="F1845" t="str">
        <f t="shared" si="143"/>
        <v/>
      </c>
      <c r="G1845" s="4">
        <f t="shared" si="144"/>
        <v>1.4312676942434675E-2</v>
      </c>
    </row>
    <row r="1846" spans="1:7" x14ac:dyDescent="0.3">
      <c r="A1846" s="3">
        <v>44320</v>
      </c>
      <c r="B1846" s="4">
        <v>65.69</v>
      </c>
      <c r="C1846">
        <f t="shared" si="140"/>
        <v>1.2000000000000028</v>
      </c>
      <c r="D1846" s="13">
        <f t="shared" si="141"/>
        <v>1.8607536052101147E-2</v>
      </c>
      <c r="E1846" t="str">
        <f t="shared" si="142"/>
        <v/>
      </c>
      <c r="F1846" t="str">
        <f t="shared" si="143"/>
        <v/>
      </c>
      <c r="G1846" s="4">
        <f t="shared" si="144"/>
        <v>1.8607536052101147E-2</v>
      </c>
    </row>
    <row r="1847" spans="1:7" x14ac:dyDescent="0.3">
      <c r="A1847" s="3">
        <v>44321</v>
      </c>
      <c r="B1847" s="4">
        <v>65.63</v>
      </c>
      <c r="C1847">
        <f t="shared" si="140"/>
        <v>-6.0000000000002274E-2</v>
      </c>
      <c r="D1847" s="13">
        <f t="shared" si="141"/>
        <v>-9.1338103212060099E-4</v>
      </c>
      <c r="E1847" t="str">
        <f t="shared" si="142"/>
        <v/>
      </c>
      <c r="F1847" t="str">
        <f t="shared" si="143"/>
        <v/>
      </c>
      <c r="G1847" s="4">
        <f t="shared" si="144"/>
        <v>-9.1338103212060099E-4</v>
      </c>
    </row>
    <row r="1848" spans="1:7" x14ac:dyDescent="0.3">
      <c r="A1848" s="3">
        <v>44322</v>
      </c>
      <c r="B1848" s="4">
        <v>64.709999999999994</v>
      </c>
      <c r="C1848">
        <f t="shared" si="140"/>
        <v>-0.92000000000000171</v>
      </c>
      <c r="D1848" s="13">
        <f t="shared" si="141"/>
        <v>-1.4017979582508026E-2</v>
      </c>
      <c r="E1848" t="str">
        <f t="shared" si="142"/>
        <v/>
      </c>
      <c r="F1848" t="str">
        <f t="shared" si="143"/>
        <v/>
      </c>
      <c r="G1848" s="4">
        <f t="shared" si="144"/>
        <v>-1.4017979582508026E-2</v>
      </c>
    </row>
    <row r="1849" spans="1:7" x14ac:dyDescent="0.3">
      <c r="A1849" s="3">
        <v>44323</v>
      </c>
      <c r="B1849" s="4">
        <v>64.900000000000006</v>
      </c>
      <c r="C1849">
        <f t="shared" si="140"/>
        <v>0.19000000000001194</v>
      </c>
      <c r="D1849" s="13">
        <f t="shared" si="141"/>
        <v>2.9361767887499915E-3</v>
      </c>
      <c r="E1849" t="str">
        <f t="shared" si="142"/>
        <v/>
      </c>
      <c r="F1849" t="str">
        <f t="shared" si="143"/>
        <v/>
      </c>
      <c r="G1849" s="4">
        <f t="shared" si="144"/>
        <v>2.9361767887499915E-3</v>
      </c>
    </row>
    <row r="1850" spans="1:7" x14ac:dyDescent="0.3">
      <c r="A1850" s="3">
        <v>44326</v>
      </c>
      <c r="B1850" s="4">
        <v>64.92</v>
      </c>
      <c r="C1850">
        <f t="shared" si="140"/>
        <v>1.9999999999996021E-2</v>
      </c>
      <c r="D1850" s="13">
        <f t="shared" si="141"/>
        <v>3.0816640986126376E-4</v>
      </c>
      <c r="E1850" t="str">
        <f t="shared" si="142"/>
        <v/>
      </c>
      <c r="F1850" t="str">
        <f t="shared" si="143"/>
        <v/>
      </c>
      <c r="G1850" s="4">
        <f t="shared" si="144"/>
        <v>3.0816640986126376E-4</v>
      </c>
    </row>
    <row r="1851" spans="1:7" x14ac:dyDescent="0.3">
      <c r="A1851" s="3">
        <v>44327</v>
      </c>
      <c r="B1851" s="4">
        <v>65.28</v>
      </c>
      <c r="C1851">
        <f t="shared" si="140"/>
        <v>0.35999999999999943</v>
      </c>
      <c r="D1851" s="13">
        <f t="shared" si="141"/>
        <v>5.5452865064694922E-3</v>
      </c>
      <c r="E1851" t="str">
        <f t="shared" si="142"/>
        <v/>
      </c>
      <c r="F1851" t="str">
        <f t="shared" si="143"/>
        <v/>
      </c>
      <c r="G1851" s="4">
        <f t="shared" si="144"/>
        <v>5.5452865064694922E-3</v>
      </c>
    </row>
    <row r="1852" spans="1:7" x14ac:dyDescent="0.3">
      <c r="A1852" s="3">
        <v>44328</v>
      </c>
      <c r="B1852" s="4">
        <v>66.08</v>
      </c>
      <c r="C1852">
        <f t="shared" si="140"/>
        <v>0.79999999999999716</v>
      </c>
      <c r="D1852" s="13">
        <f t="shared" si="141"/>
        <v>1.225490196078427E-2</v>
      </c>
      <c r="E1852" t="str">
        <f t="shared" si="142"/>
        <v/>
      </c>
      <c r="F1852" t="str">
        <f t="shared" si="143"/>
        <v/>
      </c>
      <c r="G1852" s="4">
        <f t="shared" si="144"/>
        <v>1.225490196078427E-2</v>
      </c>
    </row>
    <row r="1853" spans="1:7" x14ac:dyDescent="0.3">
      <c r="A1853" s="3">
        <v>44329</v>
      </c>
      <c r="B1853" s="4">
        <v>63.82</v>
      </c>
      <c r="C1853">
        <f t="shared" si="140"/>
        <v>-2.259999999999998</v>
      </c>
      <c r="D1853" s="13">
        <f t="shared" si="141"/>
        <v>-3.420096852300239E-2</v>
      </c>
      <c r="E1853" t="str">
        <f t="shared" si="142"/>
        <v/>
      </c>
      <c r="F1853" t="str">
        <f t="shared" si="143"/>
        <v/>
      </c>
      <c r="G1853" s="4">
        <f t="shared" si="144"/>
        <v>-3.420096852300239E-2</v>
      </c>
    </row>
    <row r="1854" spans="1:7" x14ac:dyDescent="0.3">
      <c r="A1854" s="3">
        <v>44330</v>
      </c>
      <c r="B1854" s="4">
        <v>65.37</v>
      </c>
      <c r="C1854">
        <f t="shared" si="140"/>
        <v>1.5500000000000043</v>
      </c>
      <c r="D1854" s="13">
        <f t="shared" si="141"/>
        <v>2.4287057348793547E-2</v>
      </c>
      <c r="E1854" t="str">
        <f t="shared" si="142"/>
        <v/>
      </c>
      <c r="F1854" t="str">
        <f t="shared" si="143"/>
        <v/>
      </c>
      <c r="G1854" s="4">
        <f t="shared" si="144"/>
        <v>2.4287057348793547E-2</v>
      </c>
    </row>
    <row r="1855" spans="1:7" x14ac:dyDescent="0.3">
      <c r="A1855" s="3">
        <v>44333</v>
      </c>
      <c r="B1855" s="4">
        <v>66.27</v>
      </c>
      <c r="C1855">
        <f t="shared" si="140"/>
        <v>0.89999999999999147</v>
      </c>
      <c r="D1855" s="13">
        <f t="shared" si="141"/>
        <v>1.3767783386874581E-2</v>
      </c>
      <c r="E1855" t="str">
        <f t="shared" si="142"/>
        <v/>
      </c>
      <c r="F1855" t="str">
        <f t="shared" si="143"/>
        <v/>
      </c>
      <c r="G1855" s="4">
        <f t="shared" si="144"/>
        <v>1.3767783386874581E-2</v>
      </c>
    </row>
    <row r="1856" spans="1:7" x14ac:dyDescent="0.3">
      <c r="A1856" s="3">
        <v>44334</v>
      </c>
      <c r="B1856" s="4">
        <v>65.489999999999995</v>
      </c>
      <c r="C1856">
        <f t="shared" si="140"/>
        <v>-0.78000000000000114</v>
      </c>
      <c r="D1856" s="13">
        <f t="shared" si="141"/>
        <v>-1.1770031688546871E-2</v>
      </c>
      <c r="E1856" t="str">
        <f t="shared" si="142"/>
        <v/>
      </c>
      <c r="F1856" t="str">
        <f t="shared" si="143"/>
        <v/>
      </c>
      <c r="G1856" s="4">
        <f t="shared" si="144"/>
        <v>-1.1770031688546871E-2</v>
      </c>
    </row>
    <row r="1857" spans="1:7" x14ac:dyDescent="0.3">
      <c r="A1857" s="3">
        <v>44335</v>
      </c>
      <c r="B1857" s="4">
        <v>63.36</v>
      </c>
      <c r="C1857">
        <f t="shared" si="140"/>
        <v>-2.1299999999999955</v>
      </c>
      <c r="D1857" s="13">
        <f t="shared" si="141"/>
        <v>-3.2524049473201949E-2</v>
      </c>
      <c r="E1857" t="str">
        <f t="shared" si="142"/>
        <v/>
      </c>
      <c r="F1857" t="str">
        <f t="shared" si="143"/>
        <v/>
      </c>
      <c r="G1857" s="4">
        <f t="shared" si="144"/>
        <v>-3.2524049473201949E-2</v>
      </c>
    </row>
    <row r="1858" spans="1:7" x14ac:dyDescent="0.3">
      <c r="A1858" s="3">
        <v>44336</v>
      </c>
      <c r="B1858" s="4">
        <v>62.05</v>
      </c>
      <c r="C1858">
        <f t="shared" si="140"/>
        <v>-1.3100000000000023</v>
      </c>
      <c r="D1858" s="13">
        <f t="shared" si="141"/>
        <v>-2.0675505050505086E-2</v>
      </c>
      <c r="E1858" t="str">
        <f t="shared" si="142"/>
        <v/>
      </c>
      <c r="F1858" t="str">
        <f t="shared" si="143"/>
        <v/>
      </c>
      <c r="G1858" s="4">
        <f t="shared" si="144"/>
        <v>-2.0675505050505086E-2</v>
      </c>
    </row>
    <row r="1859" spans="1:7" x14ac:dyDescent="0.3">
      <c r="A1859" s="3">
        <v>44337</v>
      </c>
      <c r="B1859" s="4">
        <v>63.58</v>
      </c>
      <c r="C1859">
        <f t="shared" si="140"/>
        <v>1.5300000000000011</v>
      </c>
      <c r="D1859" s="13">
        <f t="shared" si="141"/>
        <v>2.4657534246575363E-2</v>
      </c>
      <c r="E1859" t="str">
        <f t="shared" si="142"/>
        <v/>
      </c>
      <c r="F1859" t="str">
        <f t="shared" si="143"/>
        <v/>
      </c>
      <c r="G1859" s="4">
        <f t="shared" si="144"/>
        <v>2.4657534246575363E-2</v>
      </c>
    </row>
    <row r="1860" spans="1:7" x14ac:dyDescent="0.3">
      <c r="A1860" s="3">
        <v>44340</v>
      </c>
      <c r="B1860" s="4">
        <v>66.05</v>
      </c>
      <c r="C1860">
        <f t="shared" si="140"/>
        <v>2.4699999999999989</v>
      </c>
      <c r="D1860" s="13">
        <f t="shared" si="141"/>
        <v>3.8848694558037099E-2</v>
      </c>
      <c r="E1860" t="str">
        <f t="shared" si="142"/>
        <v/>
      </c>
      <c r="F1860" t="str">
        <f t="shared" si="143"/>
        <v/>
      </c>
      <c r="G1860" s="4">
        <f t="shared" si="144"/>
        <v>3.8848694558037099E-2</v>
      </c>
    </row>
    <row r="1861" spans="1:7" x14ac:dyDescent="0.3">
      <c r="A1861" s="3">
        <v>44341</v>
      </c>
      <c r="B1861" s="4">
        <v>66.069999999999993</v>
      </c>
      <c r="C1861">
        <f t="shared" ref="C1861:C1924" si="145">B1861-B1860</f>
        <v>1.9999999999996021E-2</v>
      </c>
      <c r="D1861" s="13">
        <f t="shared" ref="D1861:D1924" si="146">C1861/B1860</f>
        <v>3.0280090840266498E-4</v>
      </c>
      <c r="E1861" t="str">
        <f t="shared" ref="E1861:E1924" si="147">IF(B1860&gt;$H$1,D1861,"")</f>
        <v/>
      </c>
      <c r="F1861" t="str">
        <f t="shared" ref="F1861:F1924" si="148">IF(B1860&lt;$F$1,D1861,"")</f>
        <v/>
      </c>
      <c r="G1861" s="4">
        <f t="shared" ref="G1861:G1924" si="149">IF(AND(B1860&gt;=$F$1,B1860&lt;=$H$1),D1861,"")</f>
        <v>3.0280090840266498E-4</v>
      </c>
    </row>
    <row r="1862" spans="1:7" x14ac:dyDescent="0.3">
      <c r="A1862" s="3">
        <v>44342</v>
      </c>
      <c r="B1862" s="4">
        <v>66.209999999999994</v>
      </c>
      <c r="C1862">
        <f t="shared" si="145"/>
        <v>0.14000000000000057</v>
      </c>
      <c r="D1862" s="13">
        <f t="shared" si="146"/>
        <v>2.1189647343726439E-3</v>
      </c>
      <c r="E1862" t="str">
        <f t="shared" si="147"/>
        <v/>
      </c>
      <c r="F1862" t="str">
        <f t="shared" si="148"/>
        <v/>
      </c>
      <c r="G1862" s="4">
        <f t="shared" si="149"/>
        <v>2.1189647343726439E-3</v>
      </c>
    </row>
    <row r="1863" spans="1:7" x14ac:dyDescent="0.3">
      <c r="A1863" s="3">
        <v>44343</v>
      </c>
      <c r="B1863" s="4">
        <v>66.849999999999994</v>
      </c>
      <c r="C1863">
        <f t="shared" si="145"/>
        <v>0.64000000000000057</v>
      </c>
      <c r="D1863" s="13">
        <f t="shared" si="146"/>
        <v>9.6662135629059145E-3</v>
      </c>
      <c r="E1863" t="str">
        <f t="shared" si="147"/>
        <v/>
      </c>
      <c r="F1863" t="str">
        <f t="shared" si="148"/>
        <v/>
      </c>
      <c r="G1863" s="4">
        <f t="shared" si="149"/>
        <v>9.6662135629059145E-3</v>
      </c>
    </row>
    <row r="1864" spans="1:7" x14ac:dyDescent="0.3">
      <c r="A1864" s="3">
        <v>44344</v>
      </c>
      <c r="B1864" s="4">
        <v>66.319999999999993</v>
      </c>
      <c r="C1864">
        <f t="shared" si="145"/>
        <v>-0.53000000000000114</v>
      </c>
      <c r="D1864" s="13">
        <f t="shared" si="146"/>
        <v>-7.9281974569932866E-3</v>
      </c>
      <c r="E1864" t="str">
        <f t="shared" si="147"/>
        <v/>
      </c>
      <c r="F1864" t="str">
        <f t="shared" si="148"/>
        <v/>
      </c>
      <c r="G1864" s="4">
        <f t="shared" si="149"/>
        <v>-7.9281974569932866E-3</v>
      </c>
    </row>
    <row r="1865" spans="1:7" x14ac:dyDescent="0.3">
      <c r="A1865" s="3">
        <v>44348</v>
      </c>
      <c r="B1865" s="4">
        <v>67.72</v>
      </c>
      <c r="C1865">
        <f t="shared" si="145"/>
        <v>1.4000000000000057</v>
      </c>
      <c r="D1865" s="13">
        <f t="shared" si="146"/>
        <v>2.1109770808202741E-2</v>
      </c>
      <c r="E1865" t="str">
        <f t="shared" si="147"/>
        <v/>
      </c>
      <c r="F1865" t="str">
        <f t="shared" si="148"/>
        <v/>
      </c>
      <c r="G1865" s="4">
        <f t="shared" si="149"/>
        <v>2.1109770808202741E-2</v>
      </c>
    </row>
    <row r="1866" spans="1:7" x14ac:dyDescent="0.3">
      <c r="A1866" s="3">
        <v>44349</v>
      </c>
      <c r="B1866" s="4">
        <v>68.83</v>
      </c>
      <c r="C1866">
        <f t="shared" si="145"/>
        <v>1.1099999999999994</v>
      </c>
      <c r="D1866" s="13">
        <f t="shared" si="146"/>
        <v>1.6391021854695799E-2</v>
      </c>
      <c r="E1866" t="str">
        <f t="shared" si="147"/>
        <v/>
      </c>
      <c r="F1866" t="str">
        <f t="shared" si="148"/>
        <v/>
      </c>
      <c r="G1866" s="4">
        <f t="shared" si="149"/>
        <v>1.6391021854695799E-2</v>
      </c>
    </row>
    <row r="1867" spans="1:7" x14ac:dyDescent="0.3">
      <c r="A1867" s="3">
        <v>44350</v>
      </c>
      <c r="B1867" s="4">
        <v>68.81</v>
      </c>
      <c r="C1867">
        <f t="shared" si="145"/>
        <v>-1.9999999999996021E-2</v>
      </c>
      <c r="D1867" s="13">
        <f t="shared" si="146"/>
        <v>-2.9057097195984343E-4</v>
      </c>
      <c r="E1867" t="str">
        <f t="shared" si="147"/>
        <v/>
      </c>
      <c r="F1867" t="str">
        <f t="shared" si="148"/>
        <v/>
      </c>
      <c r="G1867" s="4">
        <f t="shared" si="149"/>
        <v>-2.9057097195984343E-4</v>
      </c>
    </row>
    <row r="1868" spans="1:7" x14ac:dyDescent="0.3">
      <c r="A1868" s="3">
        <v>44351</v>
      </c>
      <c r="B1868" s="4">
        <v>69.62</v>
      </c>
      <c r="C1868">
        <f t="shared" si="145"/>
        <v>0.81000000000000227</v>
      </c>
      <c r="D1868" s="13">
        <f t="shared" si="146"/>
        <v>1.17715448335998E-2</v>
      </c>
      <c r="E1868" t="str">
        <f t="shared" si="147"/>
        <v/>
      </c>
      <c r="F1868" t="str">
        <f t="shared" si="148"/>
        <v/>
      </c>
      <c r="G1868" s="4">
        <f t="shared" si="149"/>
        <v>1.17715448335998E-2</v>
      </c>
    </row>
    <row r="1869" spans="1:7" x14ac:dyDescent="0.3">
      <c r="A1869" s="3">
        <v>44354</v>
      </c>
      <c r="B1869" s="4">
        <v>69.23</v>
      </c>
      <c r="C1869">
        <f t="shared" si="145"/>
        <v>-0.39000000000000057</v>
      </c>
      <c r="D1869" s="13">
        <f t="shared" si="146"/>
        <v>-5.6018385521401978E-3</v>
      </c>
      <c r="E1869" t="str">
        <f t="shared" si="147"/>
        <v/>
      </c>
      <c r="F1869" t="str">
        <f t="shared" si="148"/>
        <v/>
      </c>
      <c r="G1869" s="4">
        <f t="shared" si="149"/>
        <v>-5.6018385521401978E-3</v>
      </c>
    </row>
    <row r="1870" spans="1:7" x14ac:dyDescent="0.3">
      <c r="A1870" s="3">
        <v>44355</v>
      </c>
      <c r="B1870" s="4">
        <v>70.05</v>
      </c>
      <c r="C1870">
        <f t="shared" si="145"/>
        <v>0.81999999999999318</v>
      </c>
      <c r="D1870" s="13">
        <f t="shared" si="146"/>
        <v>1.1844576050844911E-2</v>
      </c>
      <c r="E1870" t="str">
        <f t="shared" si="147"/>
        <v/>
      </c>
      <c r="F1870" t="str">
        <f t="shared" si="148"/>
        <v/>
      </c>
      <c r="G1870" s="4">
        <f t="shared" si="149"/>
        <v>1.1844576050844911E-2</v>
      </c>
    </row>
    <row r="1871" spans="1:7" x14ac:dyDescent="0.3">
      <c r="A1871" s="3">
        <v>44356</v>
      </c>
      <c r="B1871" s="4">
        <v>69.959999999999994</v>
      </c>
      <c r="C1871">
        <f t="shared" si="145"/>
        <v>-9.0000000000003411E-2</v>
      </c>
      <c r="D1871" s="13">
        <f t="shared" si="146"/>
        <v>-1.2847965738758517E-3</v>
      </c>
      <c r="E1871" t="str">
        <f t="shared" si="147"/>
        <v/>
      </c>
      <c r="F1871" t="str">
        <f t="shared" si="148"/>
        <v/>
      </c>
      <c r="G1871" s="4">
        <f t="shared" si="149"/>
        <v>-1.2847965738758517E-3</v>
      </c>
    </row>
    <row r="1872" spans="1:7" x14ac:dyDescent="0.3">
      <c r="A1872" s="3">
        <v>44357</v>
      </c>
      <c r="B1872" s="4">
        <v>70.290000000000006</v>
      </c>
      <c r="C1872">
        <f t="shared" si="145"/>
        <v>0.33000000000001251</v>
      </c>
      <c r="D1872" s="13">
        <f t="shared" si="146"/>
        <v>4.7169811320756511E-3</v>
      </c>
      <c r="E1872" t="str">
        <f t="shared" si="147"/>
        <v/>
      </c>
      <c r="F1872" t="str">
        <f t="shared" si="148"/>
        <v/>
      </c>
      <c r="G1872" s="4">
        <f t="shared" si="149"/>
        <v>4.7169811320756511E-3</v>
      </c>
    </row>
    <row r="1873" spans="1:7" x14ac:dyDescent="0.3">
      <c r="A1873" s="3">
        <v>44358</v>
      </c>
      <c r="B1873" s="4">
        <v>70.91</v>
      </c>
      <c r="C1873">
        <f t="shared" si="145"/>
        <v>0.61999999999999034</v>
      </c>
      <c r="D1873" s="13">
        <f t="shared" si="146"/>
        <v>8.8206003698960058E-3</v>
      </c>
      <c r="E1873" t="str">
        <f t="shared" si="147"/>
        <v/>
      </c>
      <c r="F1873" t="str">
        <f t="shared" si="148"/>
        <v/>
      </c>
      <c r="G1873" s="4">
        <f t="shared" si="149"/>
        <v>8.8206003698960058E-3</v>
      </c>
    </row>
    <row r="1874" spans="1:7" x14ac:dyDescent="0.3">
      <c r="A1874" s="3">
        <v>44361</v>
      </c>
      <c r="B1874" s="4">
        <v>70.88</v>
      </c>
      <c r="C1874">
        <f t="shared" si="145"/>
        <v>-3.0000000000001137E-2</v>
      </c>
      <c r="D1874" s="13">
        <f t="shared" si="146"/>
        <v>-4.2307149908336113E-4</v>
      </c>
      <c r="E1874" t="str">
        <f t="shared" si="147"/>
        <v/>
      </c>
      <c r="F1874" t="str">
        <f t="shared" si="148"/>
        <v/>
      </c>
      <c r="G1874" s="4">
        <f t="shared" si="149"/>
        <v>-4.2307149908336113E-4</v>
      </c>
    </row>
    <row r="1875" spans="1:7" x14ac:dyDescent="0.3">
      <c r="A1875" s="3">
        <v>44362</v>
      </c>
      <c r="B1875" s="4">
        <v>72.12</v>
      </c>
      <c r="C1875">
        <f t="shared" si="145"/>
        <v>1.2400000000000091</v>
      </c>
      <c r="D1875" s="13">
        <f t="shared" si="146"/>
        <v>1.7494356659142341E-2</v>
      </c>
      <c r="E1875" t="str">
        <f t="shared" si="147"/>
        <v/>
      </c>
      <c r="F1875" t="str">
        <f t="shared" si="148"/>
        <v/>
      </c>
      <c r="G1875" s="4">
        <f t="shared" si="149"/>
        <v>1.7494356659142341E-2</v>
      </c>
    </row>
    <row r="1876" spans="1:7" x14ac:dyDescent="0.3">
      <c r="A1876" s="3">
        <v>44363</v>
      </c>
      <c r="B1876" s="4">
        <v>72.150000000000006</v>
      </c>
      <c r="C1876">
        <f t="shared" si="145"/>
        <v>3.0000000000001137E-2</v>
      </c>
      <c r="D1876" s="13">
        <f t="shared" si="146"/>
        <v>4.1597337770384269E-4</v>
      </c>
      <c r="E1876" t="str">
        <f t="shared" si="147"/>
        <v/>
      </c>
      <c r="F1876" t="str">
        <f t="shared" si="148"/>
        <v/>
      </c>
      <c r="G1876" s="4">
        <f t="shared" si="149"/>
        <v>4.1597337770384269E-4</v>
      </c>
    </row>
    <row r="1877" spans="1:7" x14ac:dyDescent="0.3">
      <c r="A1877" s="3">
        <v>44364</v>
      </c>
      <c r="B1877" s="4">
        <v>71.040000000000006</v>
      </c>
      <c r="C1877">
        <f t="shared" si="145"/>
        <v>-1.1099999999999994</v>
      </c>
      <c r="D1877" s="13">
        <f t="shared" si="146"/>
        <v>-1.5384615384615375E-2</v>
      </c>
      <c r="E1877" t="str">
        <f t="shared" si="147"/>
        <v/>
      </c>
      <c r="F1877" t="str">
        <f t="shared" si="148"/>
        <v/>
      </c>
      <c r="G1877" s="4">
        <f t="shared" si="149"/>
        <v>-1.5384615384615375E-2</v>
      </c>
    </row>
    <row r="1878" spans="1:7" x14ac:dyDescent="0.3">
      <c r="A1878" s="3">
        <v>44365</v>
      </c>
      <c r="B1878" s="4">
        <v>71.64</v>
      </c>
      <c r="C1878">
        <f t="shared" si="145"/>
        <v>0.59999999999999432</v>
      </c>
      <c r="D1878" s="13">
        <f t="shared" si="146"/>
        <v>8.4459459459458649E-3</v>
      </c>
      <c r="E1878" t="str">
        <f t="shared" si="147"/>
        <v/>
      </c>
      <c r="F1878" t="str">
        <f t="shared" si="148"/>
        <v/>
      </c>
      <c r="G1878" s="4">
        <f t="shared" si="149"/>
        <v>8.4459459459458649E-3</v>
      </c>
    </row>
    <row r="1879" spans="1:7" x14ac:dyDescent="0.3">
      <c r="A1879" s="3">
        <v>44368</v>
      </c>
      <c r="B1879" s="4">
        <v>73.66</v>
      </c>
      <c r="C1879">
        <f t="shared" si="145"/>
        <v>2.019999999999996</v>
      </c>
      <c r="D1879" s="13">
        <f t="shared" si="146"/>
        <v>2.8196538246789447E-2</v>
      </c>
      <c r="E1879" t="str">
        <f t="shared" si="147"/>
        <v/>
      </c>
      <c r="F1879" t="str">
        <f t="shared" si="148"/>
        <v/>
      </c>
      <c r="G1879" s="4">
        <f t="shared" si="149"/>
        <v>2.8196538246789447E-2</v>
      </c>
    </row>
    <row r="1880" spans="1:7" x14ac:dyDescent="0.3">
      <c r="A1880" s="3">
        <v>44369</v>
      </c>
      <c r="B1880" s="4">
        <v>73.06</v>
      </c>
      <c r="C1880">
        <f t="shared" si="145"/>
        <v>-0.59999999999999432</v>
      </c>
      <c r="D1880" s="13">
        <f t="shared" si="146"/>
        <v>-8.1455335324462988E-3</v>
      </c>
      <c r="E1880" t="str">
        <f t="shared" si="147"/>
        <v/>
      </c>
      <c r="F1880" t="str">
        <f t="shared" si="148"/>
        <v/>
      </c>
      <c r="G1880" s="4">
        <f t="shared" si="149"/>
        <v>-8.1455335324462988E-3</v>
      </c>
    </row>
    <row r="1881" spans="1:7" x14ac:dyDescent="0.3">
      <c r="A1881" s="3">
        <v>44370</v>
      </c>
      <c r="B1881" s="4">
        <v>73.08</v>
      </c>
      <c r="C1881">
        <f t="shared" si="145"/>
        <v>1.9999999999996021E-2</v>
      </c>
      <c r="D1881" s="13">
        <f t="shared" si="146"/>
        <v>2.7374760470840436E-4</v>
      </c>
      <c r="E1881" t="str">
        <f t="shared" si="147"/>
        <v/>
      </c>
      <c r="F1881" t="str">
        <f t="shared" si="148"/>
        <v/>
      </c>
      <c r="G1881" s="4">
        <f t="shared" si="149"/>
        <v>2.7374760470840436E-4</v>
      </c>
    </row>
    <row r="1882" spans="1:7" x14ac:dyDescent="0.3">
      <c r="A1882" s="3">
        <v>44371</v>
      </c>
      <c r="B1882" s="4">
        <v>73.3</v>
      </c>
      <c r="C1882">
        <f t="shared" si="145"/>
        <v>0.21999999999999886</v>
      </c>
      <c r="D1882" s="13">
        <f t="shared" si="146"/>
        <v>3.0103995621236844E-3</v>
      </c>
      <c r="E1882" t="str">
        <f t="shared" si="147"/>
        <v/>
      </c>
      <c r="F1882" t="str">
        <f t="shared" si="148"/>
        <v/>
      </c>
      <c r="G1882" s="4">
        <f t="shared" si="149"/>
        <v>3.0103995621236844E-3</v>
      </c>
    </row>
    <row r="1883" spans="1:7" x14ac:dyDescent="0.3">
      <c r="A1883" s="3">
        <v>44372</v>
      </c>
      <c r="B1883" s="4">
        <v>74.05</v>
      </c>
      <c r="C1883">
        <f t="shared" si="145"/>
        <v>0.75</v>
      </c>
      <c r="D1883" s="13">
        <f t="shared" si="146"/>
        <v>1.0231923601637109E-2</v>
      </c>
      <c r="E1883" t="str">
        <f t="shared" si="147"/>
        <v/>
      </c>
      <c r="F1883" t="str">
        <f t="shared" si="148"/>
        <v/>
      </c>
      <c r="G1883" s="4">
        <f t="shared" si="149"/>
        <v>1.0231923601637109E-2</v>
      </c>
    </row>
    <row r="1884" spans="1:7" x14ac:dyDescent="0.3">
      <c r="A1884" s="3">
        <v>44375</v>
      </c>
      <c r="B1884" s="4">
        <v>72.91</v>
      </c>
      <c r="C1884">
        <f t="shared" si="145"/>
        <v>-1.1400000000000006</v>
      </c>
      <c r="D1884" s="13">
        <f t="shared" si="146"/>
        <v>-1.5395003376097239E-2</v>
      </c>
      <c r="E1884" t="str">
        <f t="shared" si="147"/>
        <v/>
      </c>
      <c r="F1884" t="str">
        <f t="shared" si="148"/>
        <v/>
      </c>
      <c r="G1884" s="4">
        <f t="shared" si="149"/>
        <v>-1.5395003376097239E-2</v>
      </c>
    </row>
    <row r="1885" spans="1:7" x14ac:dyDescent="0.3">
      <c r="A1885" s="3">
        <v>44376</v>
      </c>
      <c r="B1885" s="4">
        <v>72.98</v>
      </c>
      <c r="C1885">
        <f t="shared" si="145"/>
        <v>7.000000000000739E-2</v>
      </c>
      <c r="D1885" s="13">
        <f t="shared" si="146"/>
        <v>9.6008777945422294E-4</v>
      </c>
      <c r="E1885" t="str">
        <f t="shared" si="147"/>
        <v/>
      </c>
      <c r="F1885" t="str">
        <f t="shared" si="148"/>
        <v/>
      </c>
      <c r="G1885" s="4">
        <f t="shared" si="149"/>
        <v>9.6008777945422294E-4</v>
      </c>
    </row>
    <row r="1886" spans="1:7" x14ac:dyDescent="0.3">
      <c r="A1886" s="3">
        <v>44377</v>
      </c>
      <c r="B1886" s="4">
        <v>73.47</v>
      </c>
      <c r="C1886">
        <f t="shared" si="145"/>
        <v>0.48999999999999488</v>
      </c>
      <c r="D1886" s="13">
        <f t="shared" si="146"/>
        <v>6.7141682652780881E-3</v>
      </c>
      <c r="E1886" t="str">
        <f t="shared" si="147"/>
        <v/>
      </c>
      <c r="F1886" t="str">
        <f t="shared" si="148"/>
        <v/>
      </c>
      <c r="G1886" s="4">
        <f t="shared" si="149"/>
        <v>6.7141682652780881E-3</v>
      </c>
    </row>
    <row r="1887" spans="1:7" x14ac:dyDescent="0.3">
      <c r="A1887" s="3">
        <v>44378</v>
      </c>
      <c r="B1887" s="4">
        <v>75.23</v>
      </c>
      <c r="C1887">
        <f t="shared" si="145"/>
        <v>1.7600000000000051</v>
      </c>
      <c r="D1887" s="13">
        <f t="shared" si="146"/>
        <v>2.3955355927589562E-2</v>
      </c>
      <c r="E1887" t="str">
        <f t="shared" si="147"/>
        <v/>
      </c>
      <c r="F1887" t="str">
        <f t="shared" si="148"/>
        <v/>
      </c>
      <c r="G1887" s="4">
        <f t="shared" si="149"/>
        <v>2.3955355927589562E-2</v>
      </c>
    </row>
    <row r="1888" spans="1:7" x14ac:dyDescent="0.3">
      <c r="A1888" s="3">
        <v>44379</v>
      </c>
      <c r="B1888" s="4">
        <v>75.16</v>
      </c>
      <c r="C1888">
        <f t="shared" si="145"/>
        <v>-7.000000000000739E-2</v>
      </c>
      <c r="D1888" s="13">
        <f t="shared" si="146"/>
        <v>-9.3047986175737586E-4</v>
      </c>
      <c r="E1888" t="str">
        <f t="shared" si="147"/>
        <v/>
      </c>
      <c r="F1888" t="str">
        <f t="shared" si="148"/>
        <v/>
      </c>
      <c r="G1888" s="4">
        <f t="shared" si="149"/>
        <v>-9.3047986175737586E-4</v>
      </c>
    </row>
    <row r="1889" spans="1:7" x14ac:dyDescent="0.3">
      <c r="A1889" s="3">
        <v>44383</v>
      </c>
      <c r="B1889" s="4">
        <v>73.37</v>
      </c>
      <c r="C1889">
        <f t="shared" si="145"/>
        <v>-1.789999999999992</v>
      </c>
      <c r="D1889" s="13">
        <f t="shared" si="146"/>
        <v>-2.3815859499733798E-2</v>
      </c>
      <c r="E1889" t="str">
        <f t="shared" si="147"/>
        <v/>
      </c>
      <c r="F1889" t="str">
        <f t="shared" si="148"/>
        <v/>
      </c>
      <c r="G1889" s="4">
        <f t="shared" si="149"/>
        <v>-2.3815859499733798E-2</v>
      </c>
    </row>
    <row r="1890" spans="1:7" x14ac:dyDescent="0.3">
      <c r="A1890" s="3">
        <v>44384</v>
      </c>
      <c r="B1890" s="4">
        <v>72.2</v>
      </c>
      <c r="C1890">
        <f t="shared" si="145"/>
        <v>-1.1700000000000017</v>
      </c>
      <c r="D1890" s="13">
        <f t="shared" si="146"/>
        <v>-1.5946572168461248E-2</v>
      </c>
      <c r="E1890" t="str">
        <f t="shared" si="147"/>
        <v/>
      </c>
      <c r="F1890" t="str">
        <f t="shared" si="148"/>
        <v/>
      </c>
      <c r="G1890" s="4">
        <f t="shared" si="149"/>
        <v>-1.5946572168461248E-2</v>
      </c>
    </row>
    <row r="1891" spans="1:7" x14ac:dyDescent="0.3">
      <c r="A1891" s="3">
        <v>44385</v>
      </c>
      <c r="B1891" s="4">
        <v>72.94</v>
      </c>
      <c r="C1891">
        <f t="shared" si="145"/>
        <v>0.73999999999999488</v>
      </c>
      <c r="D1891" s="13">
        <f t="shared" si="146"/>
        <v>1.0249307479224305E-2</v>
      </c>
      <c r="E1891" t="str">
        <f t="shared" si="147"/>
        <v/>
      </c>
      <c r="F1891" t="str">
        <f t="shared" si="148"/>
        <v/>
      </c>
      <c r="G1891" s="4">
        <f t="shared" si="149"/>
        <v>1.0249307479224305E-2</v>
      </c>
    </row>
    <row r="1892" spans="1:7" x14ac:dyDescent="0.3">
      <c r="A1892" s="3">
        <v>44386</v>
      </c>
      <c r="B1892" s="4">
        <v>74.56</v>
      </c>
      <c r="C1892">
        <f t="shared" si="145"/>
        <v>1.6200000000000045</v>
      </c>
      <c r="D1892" s="13">
        <f t="shared" si="146"/>
        <v>2.2210035645736283E-2</v>
      </c>
      <c r="E1892" t="str">
        <f t="shared" si="147"/>
        <v/>
      </c>
      <c r="F1892" t="str">
        <f t="shared" si="148"/>
        <v/>
      </c>
      <c r="G1892" s="4">
        <f t="shared" si="149"/>
        <v>2.2210035645736283E-2</v>
      </c>
    </row>
    <row r="1893" spans="1:7" x14ac:dyDescent="0.3">
      <c r="A1893" s="3">
        <v>44389</v>
      </c>
      <c r="B1893" s="4">
        <v>74.099999999999994</v>
      </c>
      <c r="C1893">
        <f t="shared" si="145"/>
        <v>-0.46000000000000796</v>
      </c>
      <c r="D1893" s="13">
        <f t="shared" si="146"/>
        <v>-6.1695278969958146E-3</v>
      </c>
      <c r="E1893" t="str">
        <f t="shared" si="147"/>
        <v/>
      </c>
      <c r="F1893" t="str">
        <f t="shared" si="148"/>
        <v/>
      </c>
      <c r="G1893" s="4">
        <f t="shared" si="149"/>
        <v>-6.1695278969958146E-3</v>
      </c>
    </row>
    <row r="1894" spans="1:7" x14ac:dyDescent="0.3">
      <c r="A1894" s="3">
        <v>44390</v>
      </c>
      <c r="B1894" s="4">
        <v>75.25</v>
      </c>
      <c r="C1894">
        <f t="shared" si="145"/>
        <v>1.1500000000000057</v>
      </c>
      <c r="D1894" s="13">
        <f t="shared" si="146"/>
        <v>1.5519568151147176E-2</v>
      </c>
      <c r="E1894" t="str">
        <f t="shared" si="147"/>
        <v/>
      </c>
      <c r="F1894" t="str">
        <f t="shared" si="148"/>
        <v/>
      </c>
      <c r="G1894" s="4">
        <f t="shared" si="149"/>
        <v>1.5519568151147176E-2</v>
      </c>
    </row>
    <row r="1895" spans="1:7" x14ac:dyDescent="0.3">
      <c r="A1895" s="3">
        <v>44391</v>
      </c>
      <c r="B1895" s="4">
        <v>73.13</v>
      </c>
      <c r="C1895">
        <f t="shared" si="145"/>
        <v>-2.1200000000000045</v>
      </c>
      <c r="D1895" s="13">
        <f t="shared" si="146"/>
        <v>-2.8172757475083118E-2</v>
      </c>
      <c r="E1895" t="str">
        <f t="shared" si="147"/>
        <v/>
      </c>
      <c r="F1895" t="str">
        <f t="shared" si="148"/>
        <v/>
      </c>
      <c r="G1895" s="4">
        <f t="shared" si="149"/>
        <v>-2.8172757475083118E-2</v>
      </c>
    </row>
    <row r="1896" spans="1:7" x14ac:dyDescent="0.3">
      <c r="A1896" s="3">
        <v>44392</v>
      </c>
      <c r="B1896" s="4">
        <v>71.650000000000006</v>
      </c>
      <c r="C1896">
        <f t="shared" si="145"/>
        <v>-1.4799999999999898</v>
      </c>
      <c r="D1896" s="13">
        <f t="shared" si="146"/>
        <v>-2.0237932449063172E-2</v>
      </c>
      <c r="E1896" t="str">
        <f t="shared" si="147"/>
        <v/>
      </c>
      <c r="F1896" t="str">
        <f t="shared" si="148"/>
        <v/>
      </c>
      <c r="G1896" s="4">
        <f t="shared" si="149"/>
        <v>-2.0237932449063172E-2</v>
      </c>
    </row>
    <row r="1897" spans="1:7" x14ac:dyDescent="0.3">
      <c r="A1897" s="3">
        <v>44393</v>
      </c>
      <c r="B1897" s="4">
        <v>71.81</v>
      </c>
      <c r="C1897">
        <f t="shared" si="145"/>
        <v>0.15999999999999659</v>
      </c>
      <c r="D1897" s="13">
        <f t="shared" si="146"/>
        <v>2.2330774598743417E-3</v>
      </c>
      <c r="E1897" t="str">
        <f t="shared" si="147"/>
        <v/>
      </c>
      <c r="F1897" t="str">
        <f t="shared" si="148"/>
        <v/>
      </c>
      <c r="G1897" s="4">
        <f t="shared" si="149"/>
        <v>2.2330774598743417E-3</v>
      </c>
    </row>
    <row r="1898" spans="1:7" x14ac:dyDescent="0.3">
      <c r="A1898" s="3">
        <v>44396</v>
      </c>
      <c r="B1898" s="4">
        <v>66.42</v>
      </c>
      <c r="C1898">
        <f t="shared" si="145"/>
        <v>-5.3900000000000006</v>
      </c>
      <c r="D1898" s="13">
        <f t="shared" si="146"/>
        <v>-7.5059183957666073E-2</v>
      </c>
      <c r="E1898" t="str">
        <f t="shared" si="147"/>
        <v/>
      </c>
      <c r="F1898" t="str">
        <f t="shared" si="148"/>
        <v/>
      </c>
      <c r="G1898" s="4">
        <f t="shared" si="149"/>
        <v>-7.5059183957666073E-2</v>
      </c>
    </row>
    <row r="1899" spans="1:7" x14ac:dyDescent="0.3">
      <c r="A1899" s="3">
        <v>44397</v>
      </c>
      <c r="B1899" s="4">
        <v>67.42</v>
      </c>
      <c r="C1899">
        <f t="shared" si="145"/>
        <v>1</v>
      </c>
      <c r="D1899" s="13">
        <f t="shared" si="146"/>
        <v>1.5055706112616682E-2</v>
      </c>
      <c r="E1899" t="str">
        <f t="shared" si="147"/>
        <v/>
      </c>
      <c r="F1899" t="str">
        <f t="shared" si="148"/>
        <v/>
      </c>
      <c r="G1899" s="4">
        <f t="shared" si="149"/>
        <v>1.5055706112616682E-2</v>
      </c>
    </row>
    <row r="1900" spans="1:7" x14ac:dyDescent="0.3">
      <c r="A1900" s="3">
        <v>44398</v>
      </c>
      <c r="B1900" s="4">
        <v>70.3</v>
      </c>
      <c r="C1900">
        <f t="shared" si="145"/>
        <v>2.8799999999999955</v>
      </c>
      <c r="D1900" s="13">
        <f t="shared" si="146"/>
        <v>4.2717294571343746E-2</v>
      </c>
      <c r="E1900" t="str">
        <f t="shared" si="147"/>
        <v/>
      </c>
      <c r="F1900" t="str">
        <f t="shared" si="148"/>
        <v/>
      </c>
      <c r="G1900" s="4">
        <f t="shared" si="149"/>
        <v>4.2717294571343746E-2</v>
      </c>
    </row>
    <row r="1901" spans="1:7" x14ac:dyDescent="0.3">
      <c r="A1901" s="3">
        <v>44399</v>
      </c>
      <c r="B1901" s="4">
        <v>71.91</v>
      </c>
      <c r="C1901">
        <f t="shared" si="145"/>
        <v>1.6099999999999994</v>
      </c>
      <c r="D1901" s="13">
        <f t="shared" si="146"/>
        <v>2.2901849217638683E-2</v>
      </c>
      <c r="E1901" t="str">
        <f t="shared" si="147"/>
        <v/>
      </c>
      <c r="F1901" t="str">
        <f t="shared" si="148"/>
        <v/>
      </c>
      <c r="G1901" s="4">
        <f t="shared" si="149"/>
        <v>2.2901849217638683E-2</v>
      </c>
    </row>
    <row r="1902" spans="1:7" x14ac:dyDescent="0.3">
      <c r="A1902" s="3">
        <v>44400</v>
      </c>
      <c r="B1902" s="4">
        <v>72.069999999999993</v>
      </c>
      <c r="C1902">
        <f t="shared" si="145"/>
        <v>0.15999999999999659</v>
      </c>
      <c r="D1902" s="13">
        <f t="shared" si="146"/>
        <v>2.2250034765678847E-3</v>
      </c>
      <c r="E1902" t="str">
        <f t="shared" si="147"/>
        <v/>
      </c>
      <c r="F1902" t="str">
        <f t="shared" si="148"/>
        <v/>
      </c>
      <c r="G1902" s="4">
        <f t="shared" si="149"/>
        <v>2.2250034765678847E-3</v>
      </c>
    </row>
    <row r="1903" spans="1:7" x14ac:dyDescent="0.3">
      <c r="A1903" s="3">
        <v>44403</v>
      </c>
      <c r="B1903" s="4">
        <v>71.91</v>
      </c>
      <c r="C1903">
        <f t="shared" si="145"/>
        <v>-0.15999999999999659</v>
      </c>
      <c r="D1903" s="13">
        <f t="shared" si="146"/>
        <v>-2.2200638268349746E-3</v>
      </c>
      <c r="E1903" t="str">
        <f t="shared" si="147"/>
        <v/>
      </c>
      <c r="F1903" t="str">
        <f t="shared" si="148"/>
        <v/>
      </c>
      <c r="G1903" s="4">
        <f t="shared" si="149"/>
        <v>-2.2200638268349746E-3</v>
      </c>
    </row>
    <row r="1904" spans="1:7" x14ac:dyDescent="0.3">
      <c r="A1904" s="3">
        <v>44404</v>
      </c>
      <c r="B1904" s="4">
        <v>71.650000000000006</v>
      </c>
      <c r="C1904">
        <f t="shared" si="145"/>
        <v>-0.25999999999999091</v>
      </c>
      <c r="D1904" s="13">
        <f t="shared" si="146"/>
        <v>-3.6156306494227633E-3</v>
      </c>
      <c r="E1904" t="str">
        <f t="shared" si="147"/>
        <v/>
      </c>
      <c r="F1904" t="str">
        <f t="shared" si="148"/>
        <v/>
      </c>
      <c r="G1904" s="4">
        <f t="shared" si="149"/>
        <v>-3.6156306494227633E-3</v>
      </c>
    </row>
    <row r="1905" spans="1:7" x14ac:dyDescent="0.3">
      <c r="A1905" s="3">
        <v>44405</v>
      </c>
      <c r="B1905" s="4">
        <v>72.39</v>
      </c>
      <c r="C1905">
        <f t="shared" si="145"/>
        <v>0.73999999999999488</v>
      </c>
      <c r="D1905" s="13">
        <f t="shared" si="146"/>
        <v>1.0327983251918979E-2</v>
      </c>
      <c r="E1905" t="str">
        <f t="shared" si="147"/>
        <v/>
      </c>
      <c r="F1905" t="str">
        <f t="shared" si="148"/>
        <v/>
      </c>
      <c r="G1905" s="4">
        <f t="shared" si="149"/>
        <v>1.0327983251918979E-2</v>
      </c>
    </row>
    <row r="1906" spans="1:7" x14ac:dyDescent="0.3">
      <c r="A1906" s="3">
        <v>44406</v>
      </c>
      <c r="B1906" s="4">
        <v>73.62</v>
      </c>
      <c r="C1906">
        <f t="shared" si="145"/>
        <v>1.230000000000004</v>
      </c>
      <c r="D1906" s="13">
        <f t="shared" si="146"/>
        <v>1.6991297140489074E-2</v>
      </c>
      <c r="E1906" t="str">
        <f t="shared" si="147"/>
        <v/>
      </c>
      <c r="F1906" t="str">
        <f t="shared" si="148"/>
        <v/>
      </c>
      <c r="G1906" s="4">
        <f t="shared" si="149"/>
        <v>1.6991297140489074E-2</v>
      </c>
    </row>
    <row r="1907" spans="1:7" x14ac:dyDescent="0.3">
      <c r="A1907" s="3">
        <v>44407</v>
      </c>
      <c r="B1907" s="4">
        <v>73.95</v>
      </c>
      <c r="C1907">
        <f t="shared" si="145"/>
        <v>0.32999999999999829</v>
      </c>
      <c r="D1907" s="13">
        <f t="shared" si="146"/>
        <v>4.4824775876120384E-3</v>
      </c>
      <c r="E1907" t="str">
        <f t="shared" si="147"/>
        <v/>
      </c>
      <c r="F1907" t="str">
        <f t="shared" si="148"/>
        <v/>
      </c>
      <c r="G1907" s="4">
        <f t="shared" si="149"/>
        <v>4.4824775876120384E-3</v>
      </c>
    </row>
    <row r="1908" spans="1:7" x14ac:dyDescent="0.3">
      <c r="A1908" s="3">
        <v>44410</v>
      </c>
      <c r="B1908" s="4">
        <v>71.260000000000005</v>
      </c>
      <c r="C1908">
        <f t="shared" si="145"/>
        <v>-2.6899999999999977</v>
      </c>
      <c r="D1908" s="13">
        <f t="shared" si="146"/>
        <v>-3.6375929682217679E-2</v>
      </c>
      <c r="E1908" t="str">
        <f t="shared" si="147"/>
        <v/>
      </c>
      <c r="F1908" t="str">
        <f t="shared" si="148"/>
        <v/>
      </c>
      <c r="G1908" s="4">
        <f t="shared" si="149"/>
        <v>-3.6375929682217679E-2</v>
      </c>
    </row>
    <row r="1909" spans="1:7" x14ac:dyDescent="0.3">
      <c r="A1909" s="3">
        <v>44411</v>
      </c>
      <c r="B1909" s="4">
        <v>70.56</v>
      </c>
      <c r="C1909">
        <f t="shared" si="145"/>
        <v>-0.70000000000000284</v>
      </c>
      <c r="D1909" s="13">
        <f t="shared" si="146"/>
        <v>-9.8231827111984679E-3</v>
      </c>
      <c r="E1909" t="str">
        <f t="shared" si="147"/>
        <v/>
      </c>
      <c r="F1909" t="str">
        <f t="shared" si="148"/>
        <v/>
      </c>
      <c r="G1909" s="4">
        <f t="shared" si="149"/>
        <v>-9.8231827111984679E-3</v>
      </c>
    </row>
    <row r="1910" spans="1:7" x14ac:dyDescent="0.3">
      <c r="A1910" s="3">
        <v>44412</v>
      </c>
      <c r="B1910" s="4">
        <v>68.150000000000006</v>
      </c>
      <c r="C1910">
        <f t="shared" si="145"/>
        <v>-2.4099999999999966</v>
      </c>
      <c r="D1910" s="13">
        <f t="shared" si="146"/>
        <v>-3.4155328798185891E-2</v>
      </c>
      <c r="E1910" t="str">
        <f t="shared" si="147"/>
        <v/>
      </c>
      <c r="F1910" t="str">
        <f t="shared" si="148"/>
        <v/>
      </c>
      <c r="G1910" s="4">
        <f t="shared" si="149"/>
        <v>-3.4155328798185891E-2</v>
      </c>
    </row>
    <row r="1911" spans="1:7" x14ac:dyDescent="0.3">
      <c r="A1911" s="3">
        <v>44413</v>
      </c>
      <c r="B1911" s="4">
        <v>69.09</v>
      </c>
      <c r="C1911">
        <f t="shared" si="145"/>
        <v>0.93999999999999773</v>
      </c>
      <c r="D1911" s="13">
        <f t="shared" si="146"/>
        <v>1.3793103448275827E-2</v>
      </c>
      <c r="E1911" t="str">
        <f t="shared" si="147"/>
        <v/>
      </c>
      <c r="F1911" t="str">
        <f t="shared" si="148"/>
        <v/>
      </c>
      <c r="G1911" s="4">
        <f t="shared" si="149"/>
        <v>1.3793103448275827E-2</v>
      </c>
    </row>
    <row r="1912" spans="1:7" x14ac:dyDescent="0.3">
      <c r="A1912" s="3">
        <v>44414</v>
      </c>
      <c r="B1912" s="4">
        <v>68.28</v>
      </c>
      <c r="C1912">
        <f t="shared" si="145"/>
        <v>-0.81000000000000227</v>
      </c>
      <c r="D1912" s="13">
        <f t="shared" si="146"/>
        <v>-1.1723838471558869E-2</v>
      </c>
      <c r="E1912" t="str">
        <f t="shared" si="147"/>
        <v/>
      </c>
      <c r="F1912" t="str">
        <f t="shared" si="148"/>
        <v/>
      </c>
      <c r="G1912" s="4">
        <f t="shared" si="149"/>
        <v>-1.1723838471558869E-2</v>
      </c>
    </row>
    <row r="1913" spans="1:7" x14ac:dyDescent="0.3">
      <c r="A1913" s="3">
        <v>44417</v>
      </c>
      <c r="B1913" s="4">
        <v>66.48</v>
      </c>
      <c r="C1913">
        <f t="shared" si="145"/>
        <v>-1.7999999999999972</v>
      </c>
      <c r="D1913" s="13">
        <f t="shared" si="146"/>
        <v>-2.6362038664323333E-2</v>
      </c>
      <c r="E1913" t="str">
        <f t="shared" si="147"/>
        <v/>
      </c>
      <c r="F1913" t="str">
        <f t="shared" si="148"/>
        <v/>
      </c>
      <c r="G1913" s="4">
        <f t="shared" si="149"/>
        <v>-2.6362038664323333E-2</v>
      </c>
    </row>
    <row r="1914" spans="1:7" x14ac:dyDescent="0.3">
      <c r="A1914" s="3">
        <v>44418</v>
      </c>
      <c r="B1914" s="4">
        <v>68.290000000000006</v>
      </c>
      <c r="C1914">
        <f t="shared" si="145"/>
        <v>1.8100000000000023</v>
      </c>
      <c r="D1914" s="13">
        <f t="shared" si="146"/>
        <v>2.7226233453670309E-2</v>
      </c>
      <c r="E1914" t="str">
        <f t="shared" si="147"/>
        <v/>
      </c>
      <c r="F1914" t="str">
        <f t="shared" si="148"/>
        <v/>
      </c>
      <c r="G1914" s="4">
        <f t="shared" si="149"/>
        <v>2.7226233453670309E-2</v>
      </c>
    </row>
    <row r="1915" spans="1:7" x14ac:dyDescent="0.3">
      <c r="A1915" s="3">
        <v>44419</v>
      </c>
      <c r="B1915" s="4">
        <v>69.25</v>
      </c>
      <c r="C1915">
        <f t="shared" si="145"/>
        <v>0.95999999999999375</v>
      </c>
      <c r="D1915" s="13">
        <f t="shared" si="146"/>
        <v>1.4057695123736912E-2</v>
      </c>
      <c r="E1915" t="str">
        <f t="shared" si="147"/>
        <v/>
      </c>
      <c r="F1915" t="str">
        <f t="shared" si="148"/>
        <v/>
      </c>
      <c r="G1915" s="4">
        <f t="shared" si="149"/>
        <v>1.4057695123736912E-2</v>
      </c>
    </row>
    <row r="1916" spans="1:7" x14ac:dyDescent="0.3">
      <c r="A1916" s="3">
        <v>44420</v>
      </c>
      <c r="B1916" s="4">
        <v>69.09</v>
      </c>
      <c r="C1916">
        <f t="shared" si="145"/>
        <v>-0.15999999999999659</v>
      </c>
      <c r="D1916" s="13">
        <f t="shared" si="146"/>
        <v>-2.3104693140793731E-3</v>
      </c>
      <c r="E1916" t="str">
        <f t="shared" si="147"/>
        <v/>
      </c>
      <c r="F1916" t="str">
        <f t="shared" si="148"/>
        <v/>
      </c>
      <c r="G1916" s="4">
        <f t="shared" si="149"/>
        <v>-2.3104693140793731E-3</v>
      </c>
    </row>
    <row r="1917" spans="1:7" x14ac:dyDescent="0.3">
      <c r="A1917" s="3">
        <v>44421</v>
      </c>
      <c r="B1917" s="4">
        <v>68.44</v>
      </c>
      <c r="C1917">
        <f t="shared" si="145"/>
        <v>-0.65000000000000568</v>
      </c>
      <c r="D1917" s="13">
        <f t="shared" si="146"/>
        <v>-9.408018526559642E-3</v>
      </c>
      <c r="E1917" t="str">
        <f t="shared" si="147"/>
        <v/>
      </c>
      <c r="F1917" t="str">
        <f t="shared" si="148"/>
        <v/>
      </c>
      <c r="G1917" s="4">
        <f t="shared" si="149"/>
        <v>-9.408018526559642E-3</v>
      </c>
    </row>
    <row r="1918" spans="1:7" x14ac:dyDescent="0.3">
      <c r="A1918" s="3">
        <v>44424</v>
      </c>
      <c r="B1918" s="4">
        <v>67.290000000000006</v>
      </c>
      <c r="C1918">
        <f t="shared" si="145"/>
        <v>-1.1499999999999915</v>
      </c>
      <c r="D1918" s="13">
        <f t="shared" si="146"/>
        <v>-1.6803039158386785E-2</v>
      </c>
      <c r="E1918" t="str">
        <f t="shared" si="147"/>
        <v/>
      </c>
      <c r="F1918" t="str">
        <f t="shared" si="148"/>
        <v/>
      </c>
      <c r="G1918" s="4">
        <f t="shared" si="149"/>
        <v>-1.6803039158386785E-2</v>
      </c>
    </row>
    <row r="1919" spans="1:7" x14ac:dyDescent="0.3">
      <c r="A1919" s="3">
        <v>44425</v>
      </c>
      <c r="B1919" s="4">
        <v>66.59</v>
      </c>
      <c r="C1919">
        <f t="shared" si="145"/>
        <v>-0.70000000000000284</v>
      </c>
      <c r="D1919" s="13">
        <f t="shared" si="146"/>
        <v>-1.0402734433051015E-2</v>
      </c>
      <c r="E1919" t="str">
        <f t="shared" si="147"/>
        <v/>
      </c>
      <c r="F1919" t="str">
        <f t="shared" si="148"/>
        <v/>
      </c>
      <c r="G1919" s="4">
        <f t="shared" si="149"/>
        <v>-1.0402734433051015E-2</v>
      </c>
    </row>
    <row r="1920" spans="1:7" x14ac:dyDescent="0.3">
      <c r="A1920" s="3">
        <v>44426</v>
      </c>
      <c r="B1920" s="4">
        <v>65.459999999999994</v>
      </c>
      <c r="C1920">
        <f t="shared" si="145"/>
        <v>-1.1300000000000097</v>
      </c>
      <c r="D1920" s="13">
        <f t="shared" si="146"/>
        <v>-1.6969514942183656E-2</v>
      </c>
      <c r="E1920" t="str">
        <f t="shared" si="147"/>
        <v/>
      </c>
      <c r="F1920" t="str">
        <f t="shared" si="148"/>
        <v/>
      </c>
      <c r="G1920" s="4">
        <f t="shared" si="149"/>
        <v>-1.6969514942183656E-2</v>
      </c>
    </row>
    <row r="1921" spans="1:7" x14ac:dyDescent="0.3">
      <c r="A1921" s="3">
        <v>44427</v>
      </c>
      <c r="B1921" s="4">
        <v>63.69</v>
      </c>
      <c r="C1921">
        <f t="shared" si="145"/>
        <v>-1.769999999999996</v>
      </c>
      <c r="D1921" s="13">
        <f t="shared" si="146"/>
        <v>-2.7039413382218089E-2</v>
      </c>
      <c r="E1921" t="str">
        <f t="shared" si="147"/>
        <v/>
      </c>
      <c r="F1921" t="str">
        <f t="shared" si="148"/>
        <v/>
      </c>
      <c r="G1921" s="4">
        <f t="shared" si="149"/>
        <v>-2.7039413382218089E-2</v>
      </c>
    </row>
    <row r="1922" spans="1:7" x14ac:dyDescent="0.3">
      <c r="A1922" s="3">
        <v>44428</v>
      </c>
      <c r="B1922" s="4">
        <v>62.32</v>
      </c>
      <c r="C1922">
        <f t="shared" si="145"/>
        <v>-1.3699999999999974</v>
      </c>
      <c r="D1922" s="13">
        <f t="shared" si="146"/>
        <v>-2.1510441199560332E-2</v>
      </c>
      <c r="E1922" t="str">
        <f t="shared" si="147"/>
        <v/>
      </c>
      <c r="F1922" t="str">
        <f t="shared" si="148"/>
        <v/>
      </c>
      <c r="G1922" s="4">
        <f t="shared" si="149"/>
        <v>-2.1510441199560332E-2</v>
      </c>
    </row>
    <row r="1923" spans="1:7" x14ac:dyDescent="0.3">
      <c r="A1923" s="3">
        <v>44431</v>
      </c>
      <c r="B1923" s="4">
        <v>65.64</v>
      </c>
      <c r="C1923">
        <f t="shared" si="145"/>
        <v>3.3200000000000003</v>
      </c>
      <c r="D1923" s="13">
        <f t="shared" si="146"/>
        <v>5.3273427471116817E-2</v>
      </c>
      <c r="E1923" t="str">
        <f t="shared" si="147"/>
        <v/>
      </c>
      <c r="F1923" t="str">
        <f t="shared" si="148"/>
        <v/>
      </c>
      <c r="G1923" s="4">
        <f t="shared" si="149"/>
        <v>5.3273427471116817E-2</v>
      </c>
    </row>
    <row r="1924" spans="1:7" x14ac:dyDescent="0.3">
      <c r="A1924" s="3">
        <v>44432</v>
      </c>
      <c r="B1924" s="4">
        <v>67.540000000000006</v>
      </c>
      <c r="C1924">
        <f t="shared" si="145"/>
        <v>1.9000000000000057</v>
      </c>
      <c r="D1924" s="13">
        <f t="shared" si="146"/>
        <v>2.8945764777574736E-2</v>
      </c>
      <c r="E1924" t="str">
        <f t="shared" si="147"/>
        <v/>
      </c>
      <c r="F1924" t="str">
        <f t="shared" si="148"/>
        <v/>
      </c>
      <c r="G1924" s="4">
        <f t="shared" si="149"/>
        <v>2.8945764777574736E-2</v>
      </c>
    </row>
    <row r="1925" spans="1:7" x14ac:dyDescent="0.3">
      <c r="A1925" s="3">
        <v>44433</v>
      </c>
      <c r="B1925" s="4">
        <v>68.36</v>
      </c>
      <c r="C1925">
        <f t="shared" ref="C1925:C1988" si="150">B1925-B1924</f>
        <v>0.81999999999999318</v>
      </c>
      <c r="D1925" s="13">
        <f t="shared" ref="D1925:D1988" si="151">C1925/B1924</f>
        <v>1.2140953509031582E-2</v>
      </c>
      <c r="E1925" t="str">
        <f t="shared" ref="E1925:E1988" si="152">IF(B1924&gt;$H$1,D1925,"")</f>
        <v/>
      </c>
      <c r="F1925" t="str">
        <f t="shared" ref="F1925:F1988" si="153">IF(B1924&lt;$F$1,D1925,"")</f>
        <v/>
      </c>
      <c r="G1925" s="4">
        <f t="shared" ref="G1925:G1988" si="154">IF(AND(B1924&gt;=$F$1,B1924&lt;=$H$1),D1925,"")</f>
        <v>1.2140953509031582E-2</v>
      </c>
    </row>
    <row r="1926" spans="1:7" x14ac:dyDescent="0.3">
      <c r="A1926" s="3">
        <v>44434</v>
      </c>
      <c r="B1926" s="4">
        <v>67.42</v>
      </c>
      <c r="C1926">
        <f t="shared" si="150"/>
        <v>-0.93999999999999773</v>
      </c>
      <c r="D1926" s="13">
        <f t="shared" si="151"/>
        <v>-1.375073142188411E-2</v>
      </c>
      <c r="E1926" t="str">
        <f t="shared" si="152"/>
        <v/>
      </c>
      <c r="F1926" t="str">
        <f t="shared" si="153"/>
        <v/>
      </c>
      <c r="G1926" s="4">
        <f t="shared" si="154"/>
        <v>-1.375073142188411E-2</v>
      </c>
    </row>
    <row r="1927" spans="1:7" x14ac:dyDescent="0.3">
      <c r="A1927" s="3">
        <v>44435</v>
      </c>
      <c r="B1927" s="4">
        <v>68.739999999999995</v>
      </c>
      <c r="C1927">
        <f t="shared" si="150"/>
        <v>1.3199999999999932</v>
      </c>
      <c r="D1927" s="13">
        <f t="shared" si="151"/>
        <v>1.9578760011865814E-2</v>
      </c>
      <c r="E1927" t="str">
        <f t="shared" si="152"/>
        <v/>
      </c>
      <c r="F1927" t="str">
        <f t="shared" si="153"/>
        <v/>
      </c>
      <c r="G1927" s="4">
        <f t="shared" si="154"/>
        <v>1.9578760011865814E-2</v>
      </c>
    </row>
    <row r="1928" spans="1:7" x14ac:dyDescent="0.3">
      <c r="A1928" s="3">
        <v>44438</v>
      </c>
      <c r="B1928" s="4">
        <v>69.209999999999994</v>
      </c>
      <c r="C1928">
        <f t="shared" si="150"/>
        <v>0.46999999999999886</v>
      </c>
      <c r="D1928" s="13">
        <f t="shared" si="151"/>
        <v>6.8373581611870654E-3</v>
      </c>
      <c r="E1928" t="str">
        <f t="shared" si="152"/>
        <v/>
      </c>
      <c r="F1928" t="str">
        <f t="shared" si="153"/>
        <v/>
      </c>
      <c r="G1928" s="4">
        <f t="shared" si="154"/>
        <v>6.8373581611870654E-3</v>
      </c>
    </row>
    <row r="1929" spans="1:7" x14ac:dyDescent="0.3">
      <c r="A1929" s="3">
        <v>44439</v>
      </c>
      <c r="B1929" s="4">
        <v>68.5</v>
      </c>
      <c r="C1929">
        <f t="shared" si="150"/>
        <v>-0.70999999999999375</v>
      </c>
      <c r="D1929" s="13">
        <f t="shared" si="151"/>
        <v>-1.0258633145499116E-2</v>
      </c>
      <c r="E1929" t="str">
        <f t="shared" si="152"/>
        <v/>
      </c>
      <c r="F1929" t="str">
        <f t="shared" si="153"/>
        <v/>
      </c>
      <c r="G1929" s="4">
        <f t="shared" si="154"/>
        <v>-1.0258633145499116E-2</v>
      </c>
    </row>
    <row r="1930" spans="1:7" x14ac:dyDescent="0.3">
      <c r="A1930" s="3">
        <v>44440</v>
      </c>
      <c r="B1930" s="4">
        <v>68.59</v>
      </c>
      <c r="C1930">
        <f t="shared" si="150"/>
        <v>9.0000000000003411E-2</v>
      </c>
      <c r="D1930" s="13">
        <f t="shared" si="151"/>
        <v>1.3138686131387359E-3</v>
      </c>
      <c r="E1930" t="str">
        <f t="shared" si="152"/>
        <v/>
      </c>
      <c r="F1930" t="str">
        <f t="shared" si="153"/>
        <v/>
      </c>
      <c r="G1930" s="4">
        <f t="shared" si="154"/>
        <v>1.3138686131387359E-3</v>
      </c>
    </row>
    <row r="1931" spans="1:7" x14ac:dyDescent="0.3">
      <c r="A1931" s="3">
        <v>44441</v>
      </c>
      <c r="B1931" s="4">
        <v>69.989999999999995</v>
      </c>
      <c r="C1931">
        <f t="shared" si="150"/>
        <v>1.3999999999999915</v>
      </c>
      <c r="D1931" s="13">
        <f t="shared" si="151"/>
        <v>2.0411138649948847E-2</v>
      </c>
      <c r="E1931" t="str">
        <f t="shared" si="152"/>
        <v/>
      </c>
      <c r="F1931" t="str">
        <f t="shared" si="153"/>
        <v/>
      </c>
      <c r="G1931" s="4">
        <f t="shared" si="154"/>
        <v>2.0411138649948847E-2</v>
      </c>
    </row>
    <row r="1932" spans="1:7" x14ac:dyDescent="0.3">
      <c r="A1932" s="3">
        <v>44442</v>
      </c>
      <c r="B1932" s="4">
        <v>69.290000000000006</v>
      </c>
      <c r="C1932">
        <f t="shared" si="150"/>
        <v>-0.69999999999998863</v>
      </c>
      <c r="D1932" s="13">
        <f t="shared" si="151"/>
        <v>-1.00014287755392E-2</v>
      </c>
      <c r="E1932" t="str">
        <f t="shared" si="152"/>
        <v/>
      </c>
      <c r="F1932" t="str">
        <f t="shared" si="153"/>
        <v/>
      </c>
      <c r="G1932" s="4">
        <f t="shared" si="154"/>
        <v>-1.00014287755392E-2</v>
      </c>
    </row>
    <row r="1933" spans="1:7" x14ac:dyDescent="0.3">
      <c r="A1933" s="3">
        <v>44446</v>
      </c>
      <c r="B1933" s="4">
        <v>68.349999999999994</v>
      </c>
      <c r="C1933">
        <f t="shared" si="150"/>
        <v>-0.94000000000001194</v>
      </c>
      <c r="D1933" s="13">
        <f t="shared" si="151"/>
        <v>-1.3566171164670397E-2</v>
      </c>
      <c r="E1933" t="str">
        <f t="shared" si="152"/>
        <v/>
      </c>
      <c r="F1933" t="str">
        <f t="shared" si="153"/>
        <v/>
      </c>
      <c r="G1933" s="4">
        <f t="shared" si="154"/>
        <v>-1.3566171164670397E-2</v>
      </c>
    </row>
    <row r="1934" spans="1:7" x14ac:dyDescent="0.3">
      <c r="A1934" s="3">
        <v>44447</v>
      </c>
      <c r="B1934" s="4">
        <v>69.3</v>
      </c>
      <c r="C1934">
        <f t="shared" si="150"/>
        <v>0.95000000000000284</v>
      </c>
      <c r="D1934" s="13">
        <f t="shared" si="151"/>
        <v>1.3899049012436033E-2</v>
      </c>
      <c r="E1934" t="str">
        <f t="shared" si="152"/>
        <v/>
      </c>
      <c r="F1934" t="str">
        <f t="shared" si="153"/>
        <v/>
      </c>
      <c r="G1934" s="4">
        <f t="shared" si="154"/>
        <v>1.3899049012436033E-2</v>
      </c>
    </row>
    <row r="1935" spans="1:7" x14ac:dyDescent="0.3">
      <c r="A1935" s="3">
        <v>44448</v>
      </c>
      <c r="B1935" s="4">
        <v>68.14</v>
      </c>
      <c r="C1935">
        <f t="shared" si="150"/>
        <v>-1.1599999999999966</v>
      </c>
      <c r="D1935" s="13">
        <f t="shared" si="151"/>
        <v>-1.6738816738816692E-2</v>
      </c>
      <c r="E1935" t="str">
        <f t="shared" si="152"/>
        <v/>
      </c>
      <c r="F1935" t="str">
        <f t="shared" si="153"/>
        <v/>
      </c>
      <c r="G1935" s="4">
        <f t="shared" si="154"/>
        <v>-1.6738816738816692E-2</v>
      </c>
    </row>
    <row r="1936" spans="1:7" x14ac:dyDescent="0.3">
      <c r="A1936" s="3">
        <v>44449</v>
      </c>
      <c r="B1936" s="4">
        <v>69.72</v>
      </c>
      <c r="C1936">
        <f t="shared" si="150"/>
        <v>1.5799999999999983</v>
      </c>
      <c r="D1936" s="13">
        <f t="shared" si="151"/>
        <v>2.3187555033754012E-2</v>
      </c>
      <c r="E1936" t="str">
        <f t="shared" si="152"/>
        <v/>
      </c>
      <c r="F1936" t="str">
        <f t="shared" si="153"/>
        <v/>
      </c>
      <c r="G1936" s="4">
        <f t="shared" si="154"/>
        <v>2.3187555033754012E-2</v>
      </c>
    </row>
    <row r="1937" spans="1:7" x14ac:dyDescent="0.3">
      <c r="A1937" s="3">
        <v>44452</v>
      </c>
      <c r="B1937" s="4">
        <v>70.45</v>
      </c>
      <c r="C1937">
        <f t="shared" si="150"/>
        <v>0.73000000000000398</v>
      </c>
      <c r="D1937" s="13">
        <f t="shared" si="151"/>
        <v>1.0470453241537636E-2</v>
      </c>
      <c r="E1937" t="str">
        <f t="shared" si="152"/>
        <v/>
      </c>
      <c r="F1937" t="str">
        <f t="shared" si="153"/>
        <v/>
      </c>
      <c r="G1937" s="4">
        <f t="shared" si="154"/>
        <v>1.0470453241537636E-2</v>
      </c>
    </row>
    <row r="1938" spans="1:7" x14ac:dyDescent="0.3">
      <c r="A1938" s="3">
        <v>44453</v>
      </c>
      <c r="B1938" s="4">
        <v>70.459999999999994</v>
      </c>
      <c r="C1938">
        <f t="shared" si="150"/>
        <v>9.9999999999909051E-3</v>
      </c>
      <c r="D1938" s="13">
        <f t="shared" si="151"/>
        <v>1.419446415896509E-4</v>
      </c>
      <c r="E1938" t="str">
        <f t="shared" si="152"/>
        <v/>
      </c>
      <c r="F1938" t="str">
        <f t="shared" si="153"/>
        <v/>
      </c>
      <c r="G1938" s="4">
        <f t="shared" si="154"/>
        <v>1.419446415896509E-4</v>
      </c>
    </row>
    <row r="1939" spans="1:7" x14ac:dyDescent="0.3">
      <c r="A1939" s="3">
        <v>44454</v>
      </c>
      <c r="B1939" s="4">
        <v>72.61</v>
      </c>
      <c r="C1939">
        <f t="shared" si="150"/>
        <v>2.1500000000000057</v>
      </c>
      <c r="D1939" s="13">
        <f t="shared" si="151"/>
        <v>3.0513766676128384E-2</v>
      </c>
      <c r="E1939" t="str">
        <f t="shared" si="152"/>
        <v/>
      </c>
      <c r="F1939" t="str">
        <f t="shared" si="153"/>
        <v/>
      </c>
      <c r="G1939" s="4">
        <f t="shared" si="154"/>
        <v>3.0513766676128384E-2</v>
      </c>
    </row>
    <row r="1940" spans="1:7" x14ac:dyDescent="0.3">
      <c r="A1940" s="3">
        <v>44455</v>
      </c>
      <c r="B1940" s="4">
        <v>72.61</v>
      </c>
      <c r="C1940">
        <f t="shared" si="150"/>
        <v>0</v>
      </c>
      <c r="D1940" s="13">
        <f t="shared" si="151"/>
        <v>0</v>
      </c>
      <c r="E1940" t="str">
        <f t="shared" si="152"/>
        <v/>
      </c>
      <c r="F1940" t="str">
        <f t="shared" si="153"/>
        <v/>
      </c>
      <c r="G1940" s="4">
        <f t="shared" si="154"/>
        <v>0</v>
      </c>
    </row>
    <row r="1941" spans="1:7" x14ac:dyDescent="0.3">
      <c r="A1941" s="3">
        <v>44456</v>
      </c>
      <c r="B1941" s="4">
        <v>71.97</v>
      </c>
      <c r="C1941">
        <f t="shared" si="150"/>
        <v>-0.64000000000000057</v>
      </c>
      <c r="D1941" s="13">
        <f t="shared" si="151"/>
        <v>-8.814212918330816E-3</v>
      </c>
      <c r="E1941" t="str">
        <f t="shared" si="152"/>
        <v/>
      </c>
      <c r="F1941" t="str">
        <f t="shared" si="153"/>
        <v/>
      </c>
      <c r="G1941" s="4">
        <f t="shared" si="154"/>
        <v>-8.814212918330816E-3</v>
      </c>
    </row>
    <row r="1942" spans="1:7" x14ac:dyDescent="0.3">
      <c r="A1942" s="3">
        <v>44459</v>
      </c>
      <c r="B1942" s="4">
        <v>70.290000000000006</v>
      </c>
      <c r="C1942">
        <f t="shared" si="150"/>
        <v>-1.6799999999999926</v>
      </c>
      <c r="D1942" s="13">
        <f t="shared" si="151"/>
        <v>-2.3343059608169969E-2</v>
      </c>
      <c r="E1942" t="str">
        <f t="shared" si="152"/>
        <v/>
      </c>
      <c r="F1942" t="str">
        <f t="shared" si="153"/>
        <v/>
      </c>
      <c r="G1942" s="4">
        <f t="shared" si="154"/>
        <v>-2.3343059608169969E-2</v>
      </c>
    </row>
    <row r="1943" spans="1:7" x14ac:dyDescent="0.3">
      <c r="A1943" s="3">
        <v>44460</v>
      </c>
      <c r="B1943" s="4">
        <v>70.56</v>
      </c>
      <c r="C1943">
        <f t="shared" si="150"/>
        <v>0.26999999999999602</v>
      </c>
      <c r="D1943" s="13">
        <f t="shared" si="151"/>
        <v>3.8412291933418124E-3</v>
      </c>
      <c r="E1943" t="str">
        <f t="shared" si="152"/>
        <v/>
      </c>
      <c r="F1943" t="str">
        <f t="shared" si="153"/>
        <v/>
      </c>
      <c r="G1943" s="4">
        <f t="shared" si="154"/>
        <v>3.8412291933418124E-3</v>
      </c>
    </row>
    <row r="1944" spans="1:7" x14ac:dyDescent="0.3">
      <c r="A1944" s="3">
        <v>44461</v>
      </c>
      <c r="B1944" s="4">
        <v>72.23</v>
      </c>
      <c r="C1944">
        <f t="shared" si="150"/>
        <v>1.6700000000000017</v>
      </c>
      <c r="D1944" s="13">
        <f t="shared" si="151"/>
        <v>2.3667800453514763E-2</v>
      </c>
      <c r="E1944" t="str">
        <f t="shared" si="152"/>
        <v/>
      </c>
      <c r="F1944" t="str">
        <f t="shared" si="153"/>
        <v/>
      </c>
      <c r="G1944" s="4">
        <f t="shared" si="154"/>
        <v>2.3667800453514763E-2</v>
      </c>
    </row>
    <row r="1945" spans="1:7" x14ac:dyDescent="0.3">
      <c r="A1945" s="3">
        <v>44462</v>
      </c>
      <c r="B1945" s="4">
        <v>73.3</v>
      </c>
      <c r="C1945">
        <f t="shared" si="150"/>
        <v>1.0699999999999932</v>
      </c>
      <c r="D1945" s="13">
        <f t="shared" si="151"/>
        <v>1.4813789284230834E-2</v>
      </c>
      <c r="E1945" t="str">
        <f t="shared" si="152"/>
        <v/>
      </c>
      <c r="F1945" t="str">
        <f t="shared" si="153"/>
        <v/>
      </c>
      <c r="G1945" s="4">
        <f t="shared" si="154"/>
        <v>1.4813789284230834E-2</v>
      </c>
    </row>
    <row r="1946" spans="1:7" x14ac:dyDescent="0.3">
      <c r="A1946" s="3">
        <v>44463</v>
      </c>
      <c r="B1946" s="4">
        <v>73.98</v>
      </c>
      <c r="C1946">
        <f t="shared" si="150"/>
        <v>0.68000000000000682</v>
      </c>
      <c r="D1946" s="13">
        <f t="shared" si="151"/>
        <v>9.2769440654844049E-3</v>
      </c>
      <c r="E1946" t="str">
        <f t="shared" si="152"/>
        <v/>
      </c>
      <c r="F1946" t="str">
        <f t="shared" si="153"/>
        <v/>
      </c>
      <c r="G1946" s="4">
        <f t="shared" si="154"/>
        <v>9.2769440654844049E-3</v>
      </c>
    </row>
    <row r="1947" spans="1:7" x14ac:dyDescent="0.3">
      <c r="A1947" s="3">
        <v>44466</v>
      </c>
      <c r="B1947" s="4">
        <v>75.45</v>
      </c>
      <c r="C1947">
        <f t="shared" si="150"/>
        <v>1.4699999999999989</v>
      </c>
      <c r="D1947" s="13">
        <f t="shared" si="151"/>
        <v>1.9870235198702336E-2</v>
      </c>
      <c r="E1947" t="str">
        <f t="shared" si="152"/>
        <v/>
      </c>
      <c r="F1947" t="str">
        <f t="shared" si="153"/>
        <v/>
      </c>
      <c r="G1947" s="4">
        <f t="shared" si="154"/>
        <v>1.9870235198702336E-2</v>
      </c>
    </row>
    <row r="1948" spans="1:7" x14ac:dyDescent="0.3">
      <c r="A1948" s="3">
        <v>44467</v>
      </c>
      <c r="B1948" s="4">
        <v>75.290000000000006</v>
      </c>
      <c r="C1948">
        <f t="shared" si="150"/>
        <v>-0.15999999999999659</v>
      </c>
      <c r="D1948" s="13">
        <f t="shared" si="151"/>
        <v>-2.1206096752815983E-3</v>
      </c>
      <c r="E1948" t="str">
        <f t="shared" si="152"/>
        <v/>
      </c>
      <c r="F1948" t="str">
        <f t="shared" si="153"/>
        <v/>
      </c>
      <c r="G1948" s="4">
        <f t="shared" si="154"/>
        <v>-2.1206096752815983E-3</v>
      </c>
    </row>
    <row r="1949" spans="1:7" x14ac:dyDescent="0.3">
      <c r="A1949" s="3">
        <v>44468</v>
      </c>
      <c r="B1949" s="4">
        <v>74.83</v>
      </c>
      <c r="C1949">
        <f t="shared" si="150"/>
        <v>-0.46000000000000796</v>
      </c>
      <c r="D1949" s="13">
        <f t="shared" si="151"/>
        <v>-6.1097091247178633E-3</v>
      </c>
      <c r="E1949" t="str">
        <f t="shared" si="152"/>
        <v/>
      </c>
      <c r="F1949" t="str">
        <f t="shared" si="153"/>
        <v/>
      </c>
      <c r="G1949" s="4">
        <f t="shared" si="154"/>
        <v>-6.1097091247178633E-3</v>
      </c>
    </row>
    <row r="1950" spans="1:7" x14ac:dyDescent="0.3">
      <c r="A1950" s="3">
        <v>44469</v>
      </c>
      <c r="B1950" s="4">
        <v>75.03</v>
      </c>
      <c r="C1950">
        <f t="shared" si="150"/>
        <v>0.20000000000000284</v>
      </c>
      <c r="D1950" s="13">
        <f t="shared" si="151"/>
        <v>2.6727248429774535E-3</v>
      </c>
      <c r="E1950" t="str">
        <f t="shared" si="152"/>
        <v/>
      </c>
      <c r="F1950" t="str">
        <f t="shared" si="153"/>
        <v/>
      </c>
      <c r="G1950" s="4">
        <f t="shared" si="154"/>
        <v>2.6727248429774535E-3</v>
      </c>
    </row>
    <row r="1951" spans="1:7" x14ac:dyDescent="0.3">
      <c r="A1951" s="3">
        <v>44470</v>
      </c>
      <c r="B1951" s="4">
        <v>75.88</v>
      </c>
      <c r="C1951">
        <f t="shared" si="150"/>
        <v>0.84999999999999432</v>
      </c>
      <c r="D1951" s="13">
        <f t="shared" si="151"/>
        <v>1.1328801812608215E-2</v>
      </c>
      <c r="E1951" t="str">
        <f t="shared" si="152"/>
        <v/>
      </c>
      <c r="F1951" t="str">
        <f t="shared" si="153"/>
        <v/>
      </c>
      <c r="G1951" s="4">
        <f t="shared" si="154"/>
        <v>1.1328801812608215E-2</v>
      </c>
    </row>
    <row r="1952" spans="1:7" x14ac:dyDescent="0.3">
      <c r="A1952" s="3">
        <v>44473</v>
      </c>
      <c r="B1952" s="4">
        <v>77.62</v>
      </c>
      <c r="C1952">
        <f t="shared" si="150"/>
        <v>1.7400000000000091</v>
      </c>
      <c r="D1952" s="13">
        <f t="shared" si="151"/>
        <v>2.2930943595150358E-2</v>
      </c>
      <c r="E1952" t="str">
        <f t="shared" si="152"/>
        <v/>
      </c>
      <c r="F1952" t="str">
        <f t="shared" si="153"/>
        <v/>
      </c>
      <c r="G1952" s="4">
        <f t="shared" si="154"/>
        <v>2.2930943595150358E-2</v>
      </c>
    </row>
    <row r="1953" spans="1:7" x14ac:dyDescent="0.3">
      <c r="A1953" s="3">
        <v>44474</v>
      </c>
      <c r="B1953" s="4">
        <v>78.930000000000007</v>
      </c>
      <c r="C1953">
        <f t="shared" si="150"/>
        <v>1.3100000000000023</v>
      </c>
      <c r="D1953" s="13">
        <f t="shared" si="151"/>
        <v>1.6877093532594721E-2</v>
      </c>
      <c r="E1953" t="str">
        <f t="shared" si="152"/>
        <v/>
      </c>
      <c r="F1953" t="str">
        <f t="shared" si="153"/>
        <v/>
      </c>
      <c r="G1953" s="4">
        <f t="shared" si="154"/>
        <v>1.6877093532594721E-2</v>
      </c>
    </row>
    <row r="1954" spans="1:7" x14ac:dyDescent="0.3">
      <c r="A1954" s="3">
        <v>44475</v>
      </c>
      <c r="B1954" s="4">
        <v>77.430000000000007</v>
      </c>
      <c r="C1954">
        <f t="shared" si="150"/>
        <v>-1.5</v>
      </c>
      <c r="D1954" s="13">
        <f t="shared" si="151"/>
        <v>-1.9004180919802355E-2</v>
      </c>
      <c r="E1954" t="str">
        <f t="shared" si="152"/>
        <v/>
      </c>
      <c r="F1954" t="str">
        <f t="shared" si="153"/>
        <v/>
      </c>
      <c r="G1954" s="4">
        <f t="shared" si="154"/>
        <v>-1.9004180919802355E-2</v>
      </c>
    </row>
    <row r="1955" spans="1:7" x14ac:dyDescent="0.3">
      <c r="A1955" s="3">
        <v>44476</v>
      </c>
      <c r="B1955" s="4">
        <v>78.3</v>
      </c>
      <c r="C1955">
        <f t="shared" si="150"/>
        <v>0.86999999999999034</v>
      </c>
      <c r="D1955" s="13">
        <f t="shared" si="151"/>
        <v>1.123595505617965E-2</v>
      </c>
      <c r="E1955" t="str">
        <f t="shared" si="152"/>
        <v/>
      </c>
      <c r="F1955" t="str">
        <f t="shared" si="153"/>
        <v/>
      </c>
      <c r="G1955" s="4">
        <f t="shared" si="154"/>
        <v>1.123595505617965E-2</v>
      </c>
    </row>
    <row r="1956" spans="1:7" x14ac:dyDescent="0.3">
      <c r="A1956" s="3">
        <v>44477</v>
      </c>
      <c r="B1956" s="4">
        <v>79.349999999999994</v>
      </c>
      <c r="C1956">
        <f t="shared" si="150"/>
        <v>1.0499999999999972</v>
      </c>
      <c r="D1956" s="13">
        <f t="shared" si="151"/>
        <v>1.3409961685823719E-2</v>
      </c>
      <c r="E1956" t="str">
        <f t="shared" si="152"/>
        <v/>
      </c>
      <c r="F1956" t="str">
        <f t="shared" si="153"/>
        <v/>
      </c>
      <c r="G1956" s="4">
        <f t="shared" si="154"/>
        <v>1.3409961685823719E-2</v>
      </c>
    </row>
    <row r="1957" spans="1:7" x14ac:dyDescent="0.3">
      <c r="A1957" s="3">
        <v>44480</v>
      </c>
      <c r="B1957" s="4">
        <v>80.52</v>
      </c>
      <c r="C1957">
        <f t="shared" si="150"/>
        <v>1.1700000000000017</v>
      </c>
      <c r="D1957" s="13">
        <f t="shared" si="151"/>
        <v>1.4744801512287357E-2</v>
      </c>
      <c r="E1957" t="str">
        <f t="shared" si="152"/>
        <v/>
      </c>
      <c r="F1957" t="str">
        <f t="shared" si="153"/>
        <v/>
      </c>
      <c r="G1957" s="4">
        <f t="shared" si="154"/>
        <v>1.4744801512287357E-2</v>
      </c>
    </row>
    <row r="1958" spans="1:7" x14ac:dyDescent="0.3">
      <c r="A1958" s="3">
        <v>44481</v>
      </c>
      <c r="B1958" s="4">
        <v>80.64</v>
      </c>
      <c r="C1958">
        <f t="shared" si="150"/>
        <v>0.12000000000000455</v>
      </c>
      <c r="D1958" s="13">
        <f t="shared" si="151"/>
        <v>1.4903129657228584E-3</v>
      </c>
      <c r="E1958" t="str">
        <f t="shared" si="152"/>
        <v/>
      </c>
      <c r="F1958" t="str">
        <f t="shared" si="153"/>
        <v/>
      </c>
      <c r="G1958" s="4">
        <f t="shared" si="154"/>
        <v>1.4903129657228584E-3</v>
      </c>
    </row>
    <row r="1959" spans="1:7" x14ac:dyDescent="0.3">
      <c r="A1959" s="3">
        <v>44482</v>
      </c>
      <c r="B1959" s="4">
        <v>80.44</v>
      </c>
      <c r="C1959">
        <f t="shared" si="150"/>
        <v>-0.20000000000000284</v>
      </c>
      <c r="D1959" s="13">
        <f t="shared" si="151"/>
        <v>-2.4801587301587656E-3</v>
      </c>
      <c r="E1959" t="str">
        <f t="shared" si="152"/>
        <v/>
      </c>
      <c r="F1959" t="str">
        <f t="shared" si="153"/>
        <v/>
      </c>
      <c r="G1959" s="4">
        <f t="shared" si="154"/>
        <v>-2.4801587301587656E-3</v>
      </c>
    </row>
    <row r="1960" spans="1:7" x14ac:dyDescent="0.3">
      <c r="A1960" s="3">
        <v>44483</v>
      </c>
      <c r="B1960" s="4">
        <v>81.31</v>
      </c>
      <c r="C1960">
        <f t="shared" si="150"/>
        <v>0.87000000000000455</v>
      </c>
      <c r="D1960" s="13">
        <f t="shared" si="151"/>
        <v>1.0815514669318804E-2</v>
      </c>
      <c r="E1960" t="str">
        <f t="shared" si="152"/>
        <v/>
      </c>
      <c r="F1960" t="str">
        <f t="shared" si="153"/>
        <v/>
      </c>
      <c r="G1960" s="4">
        <f t="shared" si="154"/>
        <v>1.0815514669318804E-2</v>
      </c>
    </row>
    <row r="1961" spans="1:7" x14ac:dyDescent="0.3">
      <c r="A1961" s="3">
        <v>44484</v>
      </c>
      <c r="B1961" s="4">
        <v>82.28</v>
      </c>
      <c r="C1961">
        <f t="shared" si="150"/>
        <v>0.96999999999999886</v>
      </c>
      <c r="D1961" s="13">
        <f t="shared" si="151"/>
        <v>1.1929651949329712E-2</v>
      </c>
      <c r="E1961" t="str">
        <f t="shared" si="152"/>
        <v/>
      </c>
      <c r="F1961" t="str">
        <f t="shared" si="153"/>
        <v/>
      </c>
      <c r="G1961" s="4">
        <f t="shared" si="154"/>
        <v>1.1929651949329712E-2</v>
      </c>
    </row>
    <row r="1962" spans="1:7" x14ac:dyDescent="0.3">
      <c r="A1962" s="3">
        <v>44487</v>
      </c>
      <c r="B1962" s="4">
        <v>82.44</v>
      </c>
      <c r="C1962">
        <f t="shared" si="150"/>
        <v>0.15999999999999659</v>
      </c>
      <c r="D1962" s="13">
        <f t="shared" si="151"/>
        <v>1.9445794846863951E-3</v>
      </c>
      <c r="E1962" t="str">
        <f t="shared" si="152"/>
        <v/>
      </c>
      <c r="F1962" t="str">
        <f t="shared" si="153"/>
        <v/>
      </c>
      <c r="G1962" s="4">
        <f t="shared" si="154"/>
        <v>1.9445794846863951E-3</v>
      </c>
    </row>
    <row r="1963" spans="1:7" x14ac:dyDescent="0.3">
      <c r="A1963" s="3">
        <v>44488</v>
      </c>
      <c r="B1963" s="4">
        <v>82.96</v>
      </c>
      <c r="C1963">
        <f t="shared" si="150"/>
        <v>0.51999999999999602</v>
      </c>
      <c r="D1963" s="13">
        <f t="shared" si="151"/>
        <v>6.3076176613294033E-3</v>
      </c>
      <c r="E1963" t="str">
        <f t="shared" si="152"/>
        <v/>
      </c>
      <c r="F1963" t="str">
        <f t="shared" si="153"/>
        <v/>
      </c>
      <c r="G1963" s="4">
        <f t="shared" si="154"/>
        <v>6.3076176613294033E-3</v>
      </c>
    </row>
    <row r="1964" spans="1:7" x14ac:dyDescent="0.3">
      <c r="A1964" s="3">
        <v>44489</v>
      </c>
      <c r="B1964" s="4">
        <v>83.87</v>
      </c>
      <c r="C1964">
        <f t="shared" si="150"/>
        <v>0.9100000000000108</v>
      </c>
      <c r="D1964" s="13">
        <f t="shared" si="151"/>
        <v>1.0969141755062813E-2</v>
      </c>
      <c r="E1964" t="str">
        <f t="shared" si="152"/>
        <v/>
      </c>
      <c r="F1964" t="str">
        <f t="shared" si="153"/>
        <v/>
      </c>
      <c r="G1964" s="4">
        <f t="shared" si="154"/>
        <v>1.0969141755062813E-2</v>
      </c>
    </row>
    <row r="1965" spans="1:7" x14ac:dyDescent="0.3">
      <c r="A1965" s="3">
        <v>44490</v>
      </c>
      <c r="B1965" s="4">
        <v>82.5</v>
      </c>
      <c r="C1965">
        <f t="shared" si="150"/>
        <v>-1.3700000000000045</v>
      </c>
      <c r="D1965" s="13">
        <f t="shared" si="151"/>
        <v>-1.6334803863121552E-2</v>
      </c>
      <c r="E1965" t="str">
        <f t="shared" si="152"/>
        <v/>
      </c>
      <c r="F1965" t="str">
        <f t="shared" si="153"/>
        <v/>
      </c>
      <c r="G1965" s="4">
        <f t="shared" si="154"/>
        <v>-1.6334803863121552E-2</v>
      </c>
    </row>
    <row r="1966" spans="1:7" x14ac:dyDescent="0.3">
      <c r="A1966" s="3">
        <v>44491</v>
      </c>
      <c r="B1966" s="4">
        <v>83.76</v>
      </c>
      <c r="C1966">
        <f t="shared" si="150"/>
        <v>1.2600000000000051</v>
      </c>
      <c r="D1966" s="13">
        <f t="shared" si="151"/>
        <v>1.5272727272727335E-2</v>
      </c>
      <c r="E1966" t="str">
        <f t="shared" si="152"/>
        <v/>
      </c>
      <c r="F1966" t="str">
        <f t="shared" si="153"/>
        <v/>
      </c>
      <c r="G1966" s="4">
        <f t="shared" si="154"/>
        <v>1.5272727272727335E-2</v>
      </c>
    </row>
    <row r="1967" spans="1:7" x14ac:dyDescent="0.3">
      <c r="A1967" s="3">
        <v>44494</v>
      </c>
      <c r="B1967" s="4">
        <v>83.76</v>
      </c>
      <c r="C1967">
        <f t="shared" si="150"/>
        <v>0</v>
      </c>
      <c r="D1967" s="13">
        <f t="shared" si="151"/>
        <v>0</v>
      </c>
      <c r="E1967" t="str">
        <f t="shared" si="152"/>
        <v/>
      </c>
      <c r="F1967" t="str">
        <f t="shared" si="153"/>
        <v/>
      </c>
      <c r="G1967" s="4">
        <f t="shared" si="154"/>
        <v>0</v>
      </c>
    </row>
    <row r="1968" spans="1:7" x14ac:dyDescent="0.3">
      <c r="A1968" s="3">
        <v>44495</v>
      </c>
      <c r="B1968" s="4">
        <v>84.65</v>
      </c>
      <c r="C1968">
        <f t="shared" si="150"/>
        <v>0.89000000000000057</v>
      </c>
      <c r="D1968" s="13">
        <f t="shared" si="151"/>
        <v>1.0625596943648525E-2</v>
      </c>
      <c r="E1968" t="str">
        <f t="shared" si="152"/>
        <v/>
      </c>
      <c r="F1968" t="str">
        <f t="shared" si="153"/>
        <v/>
      </c>
      <c r="G1968" s="4">
        <f t="shared" si="154"/>
        <v>1.0625596943648525E-2</v>
      </c>
    </row>
    <row r="1969" spans="1:7" x14ac:dyDescent="0.3">
      <c r="A1969" s="3">
        <v>44496</v>
      </c>
      <c r="B1969" s="4">
        <v>82.66</v>
      </c>
      <c r="C1969">
        <f t="shared" si="150"/>
        <v>-1.9900000000000091</v>
      </c>
      <c r="D1969" s="13">
        <f t="shared" si="151"/>
        <v>-2.3508564678086343E-2</v>
      </c>
      <c r="E1969" t="str">
        <f t="shared" si="152"/>
        <v/>
      </c>
      <c r="F1969" t="str">
        <f t="shared" si="153"/>
        <v/>
      </c>
      <c r="G1969" s="4">
        <f t="shared" si="154"/>
        <v>-2.3508564678086343E-2</v>
      </c>
    </row>
    <row r="1970" spans="1:7" x14ac:dyDescent="0.3">
      <c r="A1970" s="3">
        <v>44497</v>
      </c>
      <c r="B1970" s="4">
        <v>82.81</v>
      </c>
      <c r="C1970">
        <f t="shared" si="150"/>
        <v>0.15000000000000568</v>
      </c>
      <c r="D1970" s="13">
        <f t="shared" si="151"/>
        <v>1.8146624727801318E-3</v>
      </c>
      <c r="E1970" t="str">
        <f t="shared" si="152"/>
        <v/>
      </c>
      <c r="F1970" t="str">
        <f t="shared" si="153"/>
        <v/>
      </c>
      <c r="G1970" s="4">
        <f t="shared" si="154"/>
        <v>1.8146624727801318E-3</v>
      </c>
    </row>
    <row r="1971" spans="1:7" x14ac:dyDescent="0.3">
      <c r="A1971" s="3">
        <v>44498</v>
      </c>
      <c r="B1971" s="4">
        <v>83.57</v>
      </c>
      <c r="C1971">
        <f t="shared" si="150"/>
        <v>0.75999999999999091</v>
      </c>
      <c r="D1971" s="13">
        <f t="shared" si="151"/>
        <v>9.1776355512618157E-3</v>
      </c>
      <c r="E1971" t="str">
        <f t="shared" si="152"/>
        <v/>
      </c>
      <c r="F1971" t="str">
        <f t="shared" si="153"/>
        <v/>
      </c>
      <c r="G1971" s="4">
        <f t="shared" si="154"/>
        <v>9.1776355512618157E-3</v>
      </c>
    </row>
    <row r="1972" spans="1:7" x14ac:dyDescent="0.3">
      <c r="A1972" s="3">
        <v>44501</v>
      </c>
      <c r="B1972" s="4">
        <v>84.05</v>
      </c>
      <c r="C1972">
        <f t="shared" si="150"/>
        <v>0.48000000000000398</v>
      </c>
      <c r="D1972" s="13">
        <f t="shared" si="151"/>
        <v>5.7436879262893863E-3</v>
      </c>
      <c r="E1972" t="str">
        <f t="shared" si="152"/>
        <v/>
      </c>
      <c r="F1972" t="str">
        <f t="shared" si="153"/>
        <v/>
      </c>
      <c r="G1972" s="4">
        <f t="shared" si="154"/>
        <v>5.7436879262893863E-3</v>
      </c>
    </row>
    <row r="1973" spans="1:7" x14ac:dyDescent="0.3">
      <c r="A1973" s="3">
        <v>44502</v>
      </c>
      <c r="B1973" s="4">
        <v>83.91</v>
      </c>
      <c r="C1973">
        <f t="shared" si="150"/>
        <v>-0.14000000000000057</v>
      </c>
      <c r="D1973" s="13">
        <f t="shared" si="151"/>
        <v>-1.6656751933373059E-3</v>
      </c>
      <c r="E1973" t="str">
        <f t="shared" si="152"/>
        <v/>
      </c>
      <c r="F1973" t="str">
        <f t="shared" si="153"/>
        <v/>
      </c>
      <c r="G1973" s="4">
        <f t="shared" si="154"/>
        <v>-1.6656751933373059E-3</v>
      </c>
    </row>
    <row r="1974" spans="1:7" x14ac:dyDescent="0.3">
      <c r="A1974" s="3">
        <v>44503</v>
      </c>
      <c r="B1974" s="4">
        <v>80.86</v>
      </c>
      <c r="C1974">
        <f t="shared" si="150"/>
        <v>-3.0499999999999972</v>
      </c>
      <c r="D1974" s="13">
        <f t="shared" si="151"/>
        <v>-3.6348468597306609E-2</v>
      </c>
      <c r="E1974" t="str">
        <f t="shared" si="152"/>
        <v/>
      </c>
      <c r="F1974" t="str">
        <f t="shared" si="153"/>
        <v/>
      </c>
      <c r="G1974" s="4">
        <f t="shared" si="154"/>
        <v>-3.6348468597306609E-2</v>
      </c>
    </row>
    <row r="1975" spans="1:7" x14ac:dyDescent="0.3">
      <c r="A1975" s="3">
        <v>44504</v>
      </c>
      <c r="B1975" s="4">
        <v>78.81</v>
      </c>
      <c r="C1975">
        <f t="shared" si="150"/>
        <v>-2.0499999999999972</v>
      </c>
      <c r="D1975" s="13">
        <f t="shared" si="151"/>
        <v>-2.5352461043779338E-2</v>
      </c>
      <c r="E1975" t="str">
        <f t="shared" si="152"/>
        <v/>
      </c>
      <c r="F1975" t="str">
        <f t="shared" si="153"/>
        <v/>
      </c>
      <c r="G1975" s="4">
        <f t="shared" si="154"/>
        <v>-2.5352461043779338E-2</v>
      </c>
    </row>
    <row r="1976" spans="1:7" x14ac:dyDescent="0.3">
      <c r="A1976" s="3">
        <v>44505</v>
      </c>
      <c r="B1976" s="4">
        <v>81.27</v>
      </c>
      <c r="C1976">
        <f t="shared" si="150"/>
        <v>2.4599999999999937</v>
      </c>
      <c r="D1976" s="13">
        <f t="shared" si="151"/>
        <v>3.1214312904453669E-2</v>
      </c>
      <c r="E1976" t="str">
        <f t="shared" si="152"/>
        <v/>
      </c>
      <c r="F1976" t="str">
        <f t="shared" si="153"/>
        <v/>
      </c>
      <c r="G1976" s="4">
        <f t="shared" si="154"/>
        <v>3.1214312904453669E-2</v>
      </c>
    </row>
    <row r="1977" spans="1:7" x14ac:dyDescent="0.3">
      <c r="A1977" s="3">
        <v>44508</v>
      </c>
      <c r="B1977" s="4">
        <v>81.93</v>
      </c>
      <c r="C1977">
        <f t="shared" si="150"/>
        <v>0.6600000000000108</v>
      </c>
      <c r="D1977" s="13">
        <f t="shared" si="151"/>
        <v>8.1210778885198818E-3</v>
      </c>
      <c r="E1977" t="str">
        <f t="shared" si="152"/>
        <v/>
      </c>
      <c r="F1977" t="str">
        <f t="shared" si="153"/>
        <v/>
      </c>
      <c r="G1977" s="4">
        <f t="shared" si="154"/>
        <v>8.1210778885198818E-3</v>
      </c>
    </row>
    <row r="1978" spans="1:7" x14ac:dyDescent="0.3">
      <c r="A1978" s="3">
        <v>44509</v>
      </c>
      <c r="B1978" s="4">
        <v>84.15</v>
      </c>
      <c r="C1978">
        <f t="shared" si="150"/>
        <v>2.2199999999999989</v>
      </c>
      <c r="D1978" s="13">
        <f t="shared" si="151"/>
        <v>2.7096301720981309E-2</v>
      </c>
      <c r="E1978" t="str">
        <f t="shared" si="152"/>
        <v/>
      </c>
      <c r="F1978" t="str">
        <f t="shared" si="153"/>
        <v/>
      </c>
      <c r="G1978" s="4">
        <f t="shared" si="154"/>
        <v>2.7096301720981309E-2</v>
      </c>
    </row>
    <row r="1979" spans="1:7" x14ac:dyDescent="0.3">
      <c r="A1979" s="3">
        <v>44510</v>
      </c>
      <c r="B1979" s="4">
        <v>81.34</v>
      </c>
      <c r="C1979">
        <f t="shared" si="150"/>
        <v>-2.8100000000000023</v>
      </c>
      <c r="D1979" s="13">
        <f t="shared" si="151"/>
        <v>-3.339275103980989E-2</v>
      </c>
      <c r="E1979" t="str">
        <f t="shared" si="152"/>
        <v/>
      </c>
      <c r="F1979" t="str">
        <f t="shared" si="153"/>
        <v/>
      </c>
      <c r="G1979" s="4">
        <f t="shared" si="154"/>
        <v>-3.339275103980989E-2</v>
      </c>
    </row>
    <row r="1980" spans="1:7" x14ac:dyDescent="0.3">
      <c r="A1980" s="3">
        <v>44511</v>
      </c>
      <c r="B1980" s="4">
        <v>81.59</v>
      </c>
      <c r="C1980">
        <f t="shared" si="150"/>
        <v>0.25</v>
      </c>
      <c r="D1980" s="13">
        <f t="shared" si="151"/>
        <v>3.0735185640521265E-3</v>
      </c>
      <c r="E1980" t="str">
        <f t="shared" si="152"/>
        <v/>
      </c>
      <c r="F1980" t="str">
        <f t="shared" si="153"/>
        <v/>
      </c>
      <c r="G1980" s="4">
        <f t="shared" si="154"/>
        <v>3.0735185640521265E-3</v>
      </c>
    </row>
    <row r="1981" spans="1:7" x14ac:dyDescent="0.3">
      <c r="A1981" s="3">
        <v>44512</v>
      </c>
      <c r="B1981" s="4">
        <v>80.790000000000006</v>
      </c>
      <c r="C1981">
        <f t="shared" si="150"/>
        <v>-0.79999999999999716</v>
      </c>
      <c r="D1981" s="13">
        <f t="shared" si="151"/>
        <v>-9.8051231768598746E-3</v>
      </c>
      <c r="E1981" t="str">
        <f t="shared" si="152"/>
        <v/>
      </c>
      <c r="F1981" t="str">
        <f t="shared" si="153"/>
        <v/>
      </c>
      <c r="G1981" s="4">
        <f t="shared" si="154"/>
        <v>-9.8051231768598746E-3</v>
      </c>
    </row>
    <row r="1982" spans="1:7" x14ac:dyDescent="0.3">
      <c r="A1982" s="3">
        <v>44515</v>
      </c>
      <c r="B1982" s="4">
        <v>80.88</v>
      </c>
      <c r="C1982">
        <f t="shared" si="150"/>
        <v>8.99999999999892E-2</v>
      </c>
      <c r="D1982" s="13">
        <f t="shared" si="151"/>
        <v>1.1139992573336948E-3</v>
      </c>
      <c r="E1982" t="str">
        <f t="shared" si="152"/>
        <v/>
      </c>
      <c r="F1982" t="str">
        <f t="shared" si="153"/>
        <v/>
      </c>
      <c r="G1982" s="4">
        <f t="shared" si="154"/>
        <v>1.1139992573336948E-3</v>
      </c>
    </row>
    <row r="1983" spans="1:7" x14ac:dyDescent="0.3">
      <c r="A1983" s="3">
        <v>44516</v>
      </c>
      <c r="B1983" s="4">
        <v>80.760000000000005</v>
      </c>
      <c r="C1983">
        <f t="shared" si="150"/>
        <v>-0.11999999999999034</v>
      </c>
      <c r="D1983" s="13">
        <f t="shared" si="151"/>
        <v>-1.4836795252224325E-3</v>
      </c>
      <c r="E1983" t="str">
        <f t="shared" si="152"/>
        <v/>
      </c>
      <c r="F1983" t="str">
        <f t="shared" si="153"/>
        <v/>
      </c>
      <c r="G1983" s="4">
        <f t="shared" si="154"/>
        <v>-1.4836795252224325E-3</v>
      </c>
    </row>
    <row r="1984" spans="1:7" x14ac:dyDescent="0.3">
      <c r="A1984" s="3">
        <v>44517</v>
      </c>
      <c r="B1984" s="4">
        <v>78.36</v>
      </c>
      <c r="C1984">
        <f t="shared" si="150"/>
        <v>-2.4000000000000057</v>
      </c>
      <c r="D1984" s="13">
        <f t="shared" si="151"/>
        <v>-2.9717682020802445E-2</v>
      </c>
      <c r="E1984" t="str">
        <f t="shared" si="152"/>
        <v/>
      </c>
      <c r="F1984" t="str">
        <f t="shared" si="153"/>
        <v/>
      </c>
      <c r="G1984" s="4">
        <f t="shared" si="154"/>
        <v>-2.9717682020802445E-2</v>
      </c>
    </row>
    <row r="1985" spans="1:7" x14ac:dyDescent="0.3">
      <c r="A1985" s="3">
        <v>44518</v>
      </c>
      <c r="B1985" s="4">
        <v>79.010000000000005</v>
      </c>
      <c r="C1985">
        <f t="shared" si="150"/>
        <v>0.65000000000000568</v>
      </c>
      <c r="D1985" s="13">
        <f t="shared" si="151"/>
        <v>8.2950484941297312E-3</v>
      </c>
      <c r="E1985" t="str">
        <f t="shared" si="152"/>
        <v/>
      </c>
      <c r="F1985" t="str">
        <f t="shared" si="153"/>
        <v/>
      </c>
      <c r="G1985" s="4">
        <f t="shared" si="154"/>
        <v>8.2950484941297312E-3</v>
      </c>
    </row>
    <row r="1986" spans="1:7" x14ac:dyDescent="0.3">
      <c r="A1986" s="3">
        <v>44519</v>
      </c>
      <c r="B1986" s="4">
        <v>76.099999999999994</v>
      </c>
      <c r="C1986">
        <f t="shared" si="150"/>
        <v>-2.9100000000000108</v>
      </c>
      <c r="D1986" s="13">
        <f t="shared" si="151"/>
        <v>-3.6830780913808515E-2</v>
      </c>
      <c r="E1986" t="str">
        <f t="shared" si="152"/>
        <v/>
      </c>
      <c r="F1986" t="str">
        <f t="shared" si="153"/>
        <v/>
      </c>
      <c r="G1986" s="4">
        <f t="shared" si="154"/>
        <v>-3.6830780913808515E-2</v>
      </c>
    </row>
    <row r="1987" spans="1:7" x14ac:dyDescent="0.3">
      <c r="A1987" s="3">
        <v>44522</v>
      </c>
      <c r="B1987" s="4">
        <v>76.75</v>
      </c>
      <c r="C1987">
        <f t="shared" si="150"/>
        <v>0.65000000000000568</v>
      </c>
      <c r="D1987" s="13">
        <f t="shared" si="151"/>
        <v>8.5413929040736632E-3</v>
      </c>
      <c r="E1987" t="str">
        <f t="shared" si="152"/>
        <v/>
      </c>
      <c r="F1987" t="str">
        <f t="shared" si="153"/>
        <v/>
      </c>
      <c r="G1987" s="4">
        <f t="shared" si="154"/>
        <v>8.5413929040736632E-3</v>
      </c>
    </row>
    <row r="1988" spans="1:7" x14ac:dyDescent="0.3">
      <c r="A1988" s="3">
        <v>44523</v>
      </c>
      <c r="B1988" s="4">
        <v>78.5</v>
      </c>
      <c r="C1988">
        <f t="shared" si="150"/>
        <v>1.75</v>
      </c>
      <c r="D1988" s="13">
        <f t="shared" si="151"/>
        <v>2.2801302931596091E-2</v>
      </c>
      <c r="E1988" t="str">
        <f t="shared" si="152"/>
        <v/>
      </c>
      <c r="F1988" t="str">
        <f t="shared" si="153"/>
        <v/>
      </c>
      <c r="G1988" s="4">
        <f t="shared" si="154"/>
        <v>2.2801302931596091E-2</v>
      </c>
    </row>
    <row r="1989" spans="1:7" x14ac:dyDescent="0.3">
      <c r="A1989" s="3">
        <v>44524</v>
      </c>
      <c r="B1989" s="4">
        <v>78.39</v>
      </c>
      <c r="C1989">
        <f t="shared" ref="C1989:C2052" si="155">B1989-B1988</f>
        <v>-0.10999999999999943</v>
      </c>
      <c r="D1989" s="13">
        <f t="shared" ref="D1989:D2052" si="156">C1989/B1988</f>
        <v>-1.4012738853503113E-3</v>
      </c>
      <c r="E1989" t="str">
        <f t="shared" ref="E1989:E2052" si="157">IF(B1988&gt;$H$1,D1989,"")</f>
        <v/>
      </c>
      <c r="F1989" t="str">
        <f t="shared" ref="F1989:F2052" si="158">IF(B1988&lt;$F$1,D1989,"")</f>
        <v/>
      </c>
      <c r="G1989" s="4">
        <f t="shared" ref="G1989:G2052" si="159">IF(AND(B1988&gt;=$F$1,B1988&lt;=$H$1),D1989,"")</f>
        <v>-1.4012738853503113E-3</v>
      </c>
    </row>
    <row r="1990" spans="1:7" x14ac:dyDescent="0.3">
      <c r="A1990" s="3">
        <v>44526</v>
      </c>
      <c r="B1990" s="4">
        <v>68.150000000000006</v>
      </c>
      <c r="C1990">
        <f t="shared" si="155"/>
        <v>-10.239999999999995</v>
      </c>
      <c r="D1990" s="13">
        <f t="shared" si="156"/>
        <v>-0.13062890674830965</v>
      </c>
      <c r="E1990" t="str">
        <f t="shared" si="157"/>
        <v/>
      </c>
      <c r="F1990" t="str">
        <f t="shared" si="158"/>
        <v/>
      </c>
      <c r="G1990" s="4">
        <f t="shared" si="159"/>
        <v>-0.13062890674830965</v>
      </c>
    </row>
    <row r="1991" spans="1:7" x14ac:dyDescent="0.3">
      <c r="A1991" s="3">
        <v>44529</v>
      </c>
      <c r="B1991" s="4">
        <v>69.95</v>
      </c>
      <c r="C1991">
        <f t="shared" si="155"/>
        <v>1.7999999999999972</v>
      </c>
      <c r="D1991" s="13">
        <f t="shared" si="156"/>
        <v>2.6412325752017563E-2</v>
      </c>
      <c r="E1991" t="str">
        <f t="shared" si="157"/>
        <v/>
      </c>
      <c r="F1991" t="str">
        <f t="shared" si="158"/>
        <v/>
      </c>
      <c r="G1991" s="4">
        <f t="shared" si="159"/>
        <v>2.6412325752017563E-2</v>
      </c>
    </row>
    <row r="1992" spans="1:7" x14ac:dyDescent="0.3">
      <c r="A1992" s="3">
        <v>44530</v>
      </c>
      <c r="B1992" s="4">
        <v>66.180000000000007</v>
      </c>
      <c r="C1992">
        <f t="shared" si="155"/>
        <v>-3.769999999999996</v>
      </c>
      <c r="D1992" s="13">
        <f t="shared" si="156"/>
        <v>-5.3895639742673279E-2</v>
      </c>
      <c r="E1992" t="str">
        <f t="shared" si="157"/>
        <v/>
      </c>
      <c r="F1992" t="str">
        <f t="shared" si="158"/>
        <v/>
      </c>
      <c r="G1992" s="4">
        <f t="shared" si="159"/>
        <v>-5.3895639742673279E-2</v>
      </c>
    </row>
    <row r="1993" spans="1:7" x14ac:dyDescent="0.3">
      <c r="A1993" s="3">
        <v>44531</v>
      </c>
      <c r="B1993" s="4">
        <v>65.569999999999993</v>
      </c>
      <c r="C1993">
        <f t="shared" si="155"/>
        <v>-0.61000000000001364</v>
      </c>
      <c r="D1993" s="13">
        <f t="shared" si="156"/>
        <v>-9.2172861891812261E-3</v>
      </c>
      <c r="E1993" t="str">
        <f t="shared" si="157"/>
        <v/>
      </c>
      <c r="F1993" t="str">
        <f t="shared" si="158"/>
        <v/>
      </c>
      <c r="G1993" s="4">
        <f t="shared" si="159"/>
        <v>-9.2172861891812261E-3</v>
      </c>
    </row>
    <row r="1994" spans="1:7" x14ac:dyDescent="0.3">
      <c r="A1994" s="3">
        <v>44532</v>
      </c>
      <c r="B1994" s="4">
        <v>66.5</v>
      </c>
      <c r="C1994">
        <f t="shared" si="155"/>
        <v>0.93000000000000682</v>
      </c>
      <c r="D1994" s="13">
        <f t="shared" si="156"/>
        <v>1.4183315540643693E-2</v>
      </c>
      <c r="E1994" t="str">
        <f t="shared" si="157"/>
        <v/>
      </c>
      <c r="F1994" t="str">
        <f t="shared" si="158"/>
        <v/>
      </c>
      <c r="G1994" s="4">
        <f t="shared" si="159"/>
        <v>1.4183315540643693E-2</v>
      </c>
    </row>
    <row r="1995" spans="1:7" x14ac:dyDescent="0.3">
      <c r="A1995" s="3">
        <v>44533</v>
      </c>
      <c r="B1995" s="4">
        <v>66.260000000000005</v>
      </c>
      <c r="C1995">
        <f t="shared" si="155"/>
        <v>-0.23999999999999488</v>
      </c>
      <c r="D1995" s="13">
        <f t="shared" si="156"/>
        <v>-3.6090225563909007E-3</v>
      </c>
      <c r="E1995" t="str">
        <f t="shared" si="157"/>
        <v/>
      </c>
      <c r="F1995" t="str">
        <f t="shared" si="158"/>
        <v/>
      </c>
      <c r="G1995" s="4">
        <f t="shared" si="159"/>
        <v>-3.6090225563909007E-3</v>
      </c>
    </row>
    <row r="1996" spans="1:7" x14ac:dyDescent="0.3">
      <c r="A1996" s="3">
        <v>44536</v>
      </c>
      <c r="B1996" s="4">
        <v>69.489999999999995</v>
      </c>
      <c r="C1996">
        <f t="shared" si="155"/>
        <v>3.2299999999999898</v>
      </c>
      <c r="D1996" s="13">
        <f t="shared" si="156"/>
        <v>4.8747358889224109E-2</v>
      </c>
      <c r="E1996" t="str">
        <f t="shared" si="157"/>
        <v/>
      </c>
      <c r="F1996" t="str">
        <f t="shared" si="158"/>
        <v/>
      </c>
      <c r="G1996" s="4">
        <f t="shared" si="159"/>
        <v>4.8747358889224109E-2</v>
      </c>
    </row>
    <row r="1997" spans="1:7" x14ac:dyDescent="0.3">
      <c r="A1997" s="3">
        <v>44537</v>
      </c>
      <c r="B1997" s="4">
        <v>72.05</v>
      </c>
      <c r="C1997">
        <f t="shared" si="155"/>
        <v>2.5600000000000023</v>
      </c>
      <c r="D1997" s="13">
        <f t="shared" si="156"/>
        <v>3.6839833069506438E-2</v>
      </c>
      <c r="E1997" t="str">
        <f t="shared" si="157"/>
        <v/>
      </c>
      <c r="F1997" t="str">
        <f t="shared" si="158"/>
        <v/>
      </c>
      <c r="G1997" s="4">
        <f t="shared" si="159"/>
        <v>3.6839833069506438E-2</v>
      </c>
    </row>
    <row r="1998" spans="1:7" x14ac:dyDescent="0.3">
      <c r="A1998" s="3">
        <v>44538</v>
      </c>
      <c r="B1998" s="4">
        <v>72.36</v>
      </c>
      <c r="C1998">
        <f t="shared" si="155"/>
        <v>0.31000000000000227</v>
      </c>
      <c r="D1998" s="13">
        <f t="shared" si="156"/>
        <v>4.3025676613463191E-3</v>
      </c>
      <c r="E1998" t="str">
        <f t="shared" si="157"/>
        <v/>
      </c>
      <c r="F1998" t="str">
        <f t="shared" si="158"/>
        <v/>
      </c>
      <c r="G1998" s="4">
        <f t="shared" si="159"/>
        <v>4.3025676613463191E-3</v>
      </c>
    </row>
    <row r="1999" spans="1:7" x14ac:dyDescent="0.3">
      <c r="A1999" s="3">
        <v>44539</v>
      </c>
      <c r="B1999" s="4">
        <v>70.94</v>
      </c>
      <c r="C1999">
        <f t="shared" si="155"/>
        <v>-1.4200000000000017</v>
      </c>
      <c r="D1999" s="13">
        <f t="shared" si="156"/>
        <v>-1.9624101713653978E-2</v>
      </c>
      <c r="E1999" t="str">
        <f t="shared" si="157"/>
        <v/>
      </c>
      <c r="F1999" t="str">
        <f t="shared" si="158"/>
        <v/>
      </c>
      <c r="G1999" s="4">
        <f t="shared" si="159"/>
        <v>-1.9624101713653978E-2</v>
      </c>
    </row>
    <row r="2000" spans="1:7" x14ac:dyDescent="0.3">
      <c r="A2000" s="3">
        <v>44540</v>
      </c>
      <c r="B2000" s="4">
        <v>71.67</v>
      </c>
      <c r="C2000">
        <f t="shared" si="155"/>
        <v>0.73000000000000398</v>
      </c>
      <c r="D2000" s="13">
        <f t="shared" si="156"/>
        <v>1.0290386241894616E-2</v>
      </c>
      <c r="E2000" t="str">
        <f t="shared" si="157"/>
        <v/>
      </c>
      <c r="F2000" t="str">
        <f t="shared" si="158"/>
        <v/>
      </c>
      <c r="G2000" s="4">
        <f t="shared" si="159"/>
        <v>1.0290386241894616E-2</v>
      </c>
    </row>
    <row r="2001" spans="1:7" x14ac:dyDescent="0.3">
      <c r="A2001" s="3">
        <v>44543</v>
      </c>
      <c r="B2001" s="4">
        <v>71.290000000000006</v>
      </c>
      <c r="C2001">
        <f t="shared" si="155"/>
        <v>-0.37999999999999545</v>
      </c>
      <c r="D2001" s="13">
        <f t="shared" si="156"/>
        <v>-5.3020789730709563E-3</v>
      </c>
      <c r="E2001" t="str">
        <f t="shared" si="157"/>
        <v/>
      </c>
      <c r="F2001" t="str">
        <f t="shared" si="158"/>
        <v/>
      </c>
      <c r="G2001" s="4">
        <f t="shared" si="159"/>
        <v>-5.3020789730709563E-3</v>
      </c>
    </row>
    <row r="2002" spans="1:7" x14ac:dyDescent="0.3">
      <c r="A2002" s="3">
        <v>44544</v>
      </c>
      <c r="B2002" s="4">
        <v>70.73</v>
      </c>
      <c r="C2002">
        <f t="shared" si="155"/>
        <v>-0.56000000000000227</v>
      </c>
      <c r="D2002" s="13">
        <f t="shared" si="156"/>
        <v>-7.8552391639781487E-3</v>
      </c>
      <c r="E2002" t="str">
        <f t="shared" si="157"/>
        <v/>
      </c>
      <c r="F2002" t="str">
        <f t="shared" si="158"/>
        <v/>
      </c>
      <c r="G2002" s="4">
        <f t="shared" si="159"/>
        <v>-7.8552391639781487E-3</v>
      </c>
    </row>
    <row r="2003" spans="1:7" x14ac:dyDescent="0.3">
      <c r="A2003" s="3">
        <v>44545</v>
      </c>
      <c r="B2003" s="4">
        <v>70.87</v>
      </c>
      <c r="C2003">
        <f t="shared" si="155"/>
        <v>0.14000000000000057</v>
      </c>
      <c r="D2003" s="13">
        <f t="shared" si="156"/>
        <v>1.9793581224374461E-3</v>
      </c>
      <c r="E2003" t="str">
        <f t="shared" si="157"/>
        <v/>
      </c>
      <c r="F2003" t="str">
        <f t="shared" si="158"/>
        <v/>
      </c>
      <c r="G2003" s="4">
        <f t="shared" si="159"/>
        <v>1.9793581224374461E-3</v>
      </c>
    </row>
    <row r="2004" spans="1:7" x14ac:dyDescent="0.3">
      <c r="A2004" s="3">
        <v>44546</v>
      </c>
      <c r="B2004" s="4">
        <v>72.38</v>
      </c>
      <c r="C2004">
        <f t="shared" si="155"/>
        <v>1.5099999999999909</v>
      </c>
      <c r="D2004" s="13">
        <f t="shared" si="156"/>
        <v>2.1306617750811215E-2</v>
      </c>
      <c r="E2004" t="str">
        <f t="shared" si="157"/>
        <v/>
      </c>
      <c r="F2004" t="str">
        <f t="shared" si="158"/>
        <v/>
      </c>
      <c r="G2004" s="4">
        <f t="shared" si="159"/>
        <v>2.1306617750811215E-2</v>
      </c>
    </row>
    <row r="2005" spans="1:7" x14ac:dyDescent="0.3">
      <c r="A2005" s="3">
        <v>44547</v>
      </c>
      <c r="B2005" s="4">
        <v>70.86</v>
      </c>
      <c r="C2005">
        <f t="shared" si="155"/>
        <v>-1.519999999999996</v>
      </c>
      <c r="D2005" s="13">
        <f t="shared" si="156"/>
        <v>-2.1000276319425203E-2</v>
      </c>
      <c r="E2005" t="str">
        <f t="shared" si="157"/>
        <v/>
      </c>
      <c r="F2005" t="str">
        <f t="shared" si="158"/>
        <v/>
      </c>
      <c r="G2005" s="4">
        <f t="shared" si="159"/>
        <v>-2.1000276319425203E-2</v>
      </c>
    </row>
    <row r="2006" spans="1:7" x14ac:dyDescent="0.3">
      <c r="A2006" s="3">
        <v>44550</v>
      </c>
      <c r="B2006" s="4">
        <v>68.23</v>
      </c>
      <c r="C2006">
        <f t="shared" si="155"/>
        <v>-2.6299999999999955</v>
      </c>
      <c r="D2006" s="13">
        <f t="shared" si="156"/>
        <v>-3.7115438893592936E-2</v>
      </c>
      <c r="E2006" t="str">
        <f t="shared" si="157"/>
        <v/>
      </c>
      <c r="F2006" t="str">
        <f t="shared" si="158"/>
        <v/>
      </c>
      <c r="G2006" s="4">
        <f t="shared" si="159"/>
        <v>-3.7115438893592936E-2</v>
      </c>
    </row>
    <row r="2007" spans="1:7" x14ac:dyDescent="0.3">
      <c r="A2007" s="3">
        <v>44551</v>
      </c>
      <c r="B2007" s="4">
        <v>71.12</v>
      </c>
      <c r="C2007">
        <f t="shared" si="155"/>
        <v>2.8900000000000006</v>
      </c>
      <c r="D2007" s="13">
        <f t="shared" si="156"/>
        <v>4.2356734574234216E-2</v>
      </c>
      <c r="E2007" t="str">
        <f t="shared" si="157"/>
        <v/>
      </c>
      <c r="F2007" t="str">
        <f t="shared" si="158"/>
        <v/>
      </c>
      <c r="G2007" s="4">
        <f t="shared" si="159"/>
        <v>4.2356734574234216E-2</v>
      </c>
    </row>
    <row r="2008" spans="1:7" x14ac:dyDescent="0.3">
      <c r="A2008" s="3">
        <v>44552</v>
      </c>
      <c r="B2008" s="4">
        <v>72.760000000000005</v>
      </c>
      <c r="C2008">
        <f t="shared" si="155"/>
        <v>1.6400000000000006</v>
      </c>
      <c r="D2008" s="13">
        <f t="shared" si="156"/>
        <v>2.305961754780653E-2</v>
      </c>
      <c r="E2008" t="str">
        <f t="shared" si="157"/>
        <v/>
      </c>
      <c r="F2008" t="str">
        <f t="shared" si="158"/>
        <v/>
      </c>
      <c r="G2008" s="4">
        <f t="shared" si="159"/>
        <v>2.305961754780653E-2</v>
      </c>
    </row>
    <row r="2009" spans="1:7" x14ac:dyDescent="0.3">
      <c r="A2009" s="3">
        <v>44553</v>
      </c>
      <c r="B2009" s="4">
        <v>73.790000000000006</v>
      </c>
      <c r="C2009">
        <f t="shared" si="155"/>
        <v>1.0300000000000011</v>
      </c>
      <c r="D2009" s="13">
        <f t="shared" si="156"/>
        <v>1.4156129741616287E-2</v>
      </c>
      <c r="E2009" t="str">
        <f t="shared" si="157"/>
        <v/>
      </c>
      <c r="F2009" t="str">
        <f t="shared" si="158"/>
        <v/>
      </c>
      <c r="G2009" s="4">
        <f t="shared" si="159"/>
        <v>1.4156129741616287E-2</v>
      </c>
    </row>
    <row r="2010" spans="1:7" x14ac:dyDescent="0.3">
      <c r="A2010" s="3">
        <v>44557</v>
      </c>
      <c r="B2010" s="4">
        <v>75.569999999999993</v>
      </c>
      <c r="C2010">
        <f t="shared" si="155"/>
        <v>1.7799999999999869</v>
      </c>
      <c r="D2010" s="13">
        <f t="shared" si="156"/>
        <v>2.4122509825179383E-2</v>
      </c>
      <c r="E2010" t="str">
        <f t="shared" si="157"/>
        <v/>
      </c>
      <c r="F2010" t="str">
        <f t="shared" si="158"/>
        <v/>
      </c>
      <c r="G2010" s="4">
        <f t="shared" si="159"/>
        <v>2.4122509825179383E-2</v>
      </c>
    </row>
    <row r="2011" spans="1:7" x14ac:dyDescent="0.3">
      <c r="A2011" s="3">
        <v>44558</v>
      </c>
      <c r="B2011" s="4">
        <v>75.98</v>
      </c>
      <c r="C2011">
        <f t="shared" si="155"/>
        <v>0.4100000000000108</v>
      </c>
      <c r="D2011" s="13">
        <f t="shared" si="156"/>
        <v>5.4254333730317699E-3</v>
      </c>
      <c r="E2011" t="str">
        <f t="shared" si="157"/>
        <v/>
      </c>
      <c r="F2011" t="str">
        <f t="shared" si="158"/>
        <v/>
      </c>
      <c r="G2011" s="4">
        <f t="shared" si="159"/>
        <v>5.4254333730317699E-3</v>
      </c>
    </row>
    <row r="2012" spans="1:7" x14ac:dyDescent="0.3">
      <c r="A2012" s="3">
        <v>44559</v>
      </c>
      <c r="B2012" s="4">
        <v>76.56</v>
      </c>
      <c r="C2012">
        <f t="shared" si="155"/>
        <v>0.57999999999999829</v>
      </c>
      <c r="D2012" s="13">
        <f t="shared" si="156"/>
        <v>7.6335877862595191E-3</v>
      </c>
      <c r="E2012" t="str">
        <f t="shared" si="157"/>
        <v/>
      </c>
      <c r="F2012" t="str">
        <f t="shared" si="158"/>
        <v/>
      </c>
      <c r="G2012" s="4">
        <f t="shared" si="159"/>
        <v>7.6335877862595191E-3</v>
      </c>
    </row>
    <row r="2013" spans="1:7" x14ac:dyDescent="0.3">
      <c r="A2013" s="3">
        <v>44560</v>
      </c>
      <c r="B2013" s="4">
        <v>76.989999999999995</v>
      </c>
      <c r="C2013">
        <f t="shared" si="155"/>
        <v>0.42999999999999261</v>
      </c>
      <c r="D2013" s="13">
        <f t="shared" si="156"/>
        <v>5.6165099268546577E-3</v>
      </c>
      <c r="E2013" t="str">
        <f t="shared" si="157"/>
        <v/>
      </c>
      <c r="F2013" t="str">
        <f t="shared" si="158"/>
        <v/>
      </c>
      <c r="G2013" s="4">
        <f t="shared" si="159"/>
        <v>5.6165099268546577E-3</v>
      </c>
    </row>
    <row r="2014" spans="1:7" x14ac:dyDescent="0.3">
      <c r="A2014" s="3">
        <v>44561</v>
      </c>
      <c r="B2014" s="4">
        <v>75.209999999999994</v>
      </c>
      <c r="C2014">
        <f t="shared" si="155"/>
        <v>-1.7800000000000011</v>
      </c>
      <c r="D2014" s="13">
        <f t="shared" si="156"/>
        <v>-2.3119885699441501E-2</v>
      </c>
      <c r="E2014" t="str">
        <f t="shared" si="157"/>
        <v/>
      </c>
      <c r="F2014" t="str">
        <f t="shared" si="158"/>
        <v/>
      </c>
      <c r="G2014" s="4">
        <f t="shared" si="159"/>
        <v>-2.3119885699441501E-2</v>
      </c>
    </row>
    <row r="2015" spans="1:7" x14ac:dyDescent="0.3">
      <c r="A2015" s="3">
        <v>44564</v>
      </c>
      <c r="B2015" s="4">
        <v>76.08</v>
      </c>
      <c r="C2015">
        <f t="shared" si="155"/>
        <v>0.87000000000000455</v>
      </c>
      <c r="D2015" s="13">
        <f t="shared" si="156"/>
        <v>1.1567610690067872E-2</v>
      </c>
      <c r="E2015" t="str">
        <f t="shared" si="157"/>
        <v/>
      </c>
      <c r="F2015" t="str">
        <f t="shared" si="158"/>
        <v/>
      </c>
      <c r="G2015" s="4">
        <f t="shared" si="159"/>
        <v>1.1567610690067872E-2</v>
      </c>
    </row>
    <row r="2016" spans="1:7" x14ac:dyDescent="0.3">
      <c r="A2016" s="3">
        <v>44565</v>
      </c>
      <c r="B2016" s="4">
        <v>76.989999999999995</v>
      </c>
      <c r="C2016">
        <f t="shared" si="155"/>
        <v>0.90999999999999659</v>
      </c>
      <c r="D2016" s="13">
        <f t="shared" si="156"/>
        <v>1.1961093585699219E-2</v>
      </c>
      <c r="E2016" t="str">
        <f t="shared" si="157"/>
        <v/>
      </c>
      <c r="F2016" t="str">
        <f t="shared" si="158"/>
        <v/>
      </c>
      <c r="G2016" s="4">
        <f t="shared" si="159"/>
        <v>1.1961093585699219E-2</v>
      </c>
    </row>
    <row r="2017" spans="1:7" x14ac:dyDescent="0.3">
      <c r="A2017" s="3">
        <v>44566</v>
      </c>
      <c r="B2017" s="4">
        <v>77.849999999999994</v>
      </c>
      <c r="C2017">
        <f t="shared" si="155"/>
        <v>0.85999999999999943</v>
      </c>
      <c r="D2017" s="13">
        <f t="shared" si="156"/>
        <v>1.1170281854786329E-2</v>
      </c>
      <c r="E2017" t="str">
        <f t="shared" si="157"/>
        <v/>
      </c>
      <c r="F2017" t="str">
        <f t="shared" si="158"/>
        <v/>
      </c>
      <c r="G2017" s="4">
        <f t="shared" si="159"/>
        <v>1.1170281854786329E-2</v>
      </c>
    </row>
    <row r="2018" spans="1:7" x14ac:dyDescent="0.3">
      <c r="A2018" s="3">
        <v>44567</v>
      </c>
      <c r="B2018" s="4">
        <v>79.459999999999994</v>
      </c>
      <c r="C2018">
        <f t="shared" si="155"/>
        <v>1.6099999999999994</v>
      </c>
      <c r="D2018" s="13">
        <f t="shared" si="156"/>
        <v>2.0680796403339752E-2</v>
      </c>
      <c r="E2018" t="str">
        <f t="shared" si="157"/>
        <v/>
      </c>
      <c r="F2018" t="str">
        <f t="shared" si="158"/>
        <v/>
      </c>
      <c r="G2018" s="4">
        <f t="shared" si="159"/>
        <v>2.0680796403339752E-2</v>
      </c>
    </row>
    <row r="2019" spans="1:7" x14ac:dyDescent="0.3">
      <c r="A2019" s="3">
        <v>44568</v>
      </c>
      <c r="B2019" s="4">
        <v>78.900000000000006</v>
      </c>
      <c r="C2019">
        <f t="shared" si="155"/>
        <v>-0.55999999999998806</v>
      </c>
      <c r="D2019" s="13">
        <f t="shared" si="156"/>
        <v>-7.0475711049583197E-3</v>
      </c>
      <c r="E2019" t="str">
        <f t="shared" si="157"/>
        <v/>
      </c>
      <c r="F2019" t="str">
        <f t="shared" si="158"/>
        <v/>
      </c>
      <c r="G2019" s="4">
        <f t="shared" si="159"/>
        <v>-7.0475711049583197E-3</v>
      </c>
    </row>
    <row r="2020" spans="1:7" x14ac:dyDescent="0.3">
      <c r="A2020" s="3">
        <v>44571</v>
      </c>
      <c r="B2020" s="4">
        <v>78.23</v>
      </c>
      <c r="C2020">
        <f t="shared" si="155"/>
        <v>-0.67000000000000171</v>
      </c>
      <c r="D2020" s="13">
        <f t="shared" si="156"/>
        <v>-8.4917617237009087E-3</v>
      </c>
      <c r="E2020" t="str">
        <f t="shared" si="157"/>
        <v/>
      </c>
      <c r="F2020" t="str">
        <f t="shared" si="158"/>
        <v/>
      </c>
      <c r="G2020" s="4">
        <f t="shared" si="159"/>
        <v>-8.4917617237009087E-3</v>
      </c>
    </row>
    <row r="2021" spans="1:7" x14ac:dyDescent="0.3">
      <c r="A2021" s="3">
        <v>44572</v>
      </c>
      <c r="B2021" s="4">
        <v>81.22</v>
      </c>
      <c r="C2021">
        <f t="shared" si="155"/>
        <v>2.9899999999999949</v>
      </c>
      <c r="D2021" s="13">
        <f t="shared" si="156"/>
        <v>3.8220631471302502E-2</v>
      </c>
      <c r="E2021" t="str">
        <f t="shared" si="157"/>
        <v/>
      </c>
      <c r="F2021" t="str">
        <f t="shared" si="158"/>
        <v/>
      </c>
      <c r="G2021" s="4">
        <f t="shared" si="159"/>
        <v>3.8220631471302502E-2</v>
      </c>
    </row>
    <row r="2022" spans="1:7" x14ac:dyDescent="0.3">
      <c r="A2022" s="3">
        <v>44573</v>
      </c>
      <c r="B2022" s="4">
        <v>82.64</v>
      </c>
      <c r="C2022">
        <f t="shared" si="155"/>
        <v>1.4200000000000017</v>
      </c>
      <c r="D2022" s="13">
        <f t="shared" si="156"/>
        <v>1.748337847820736E-2</v>
      </c>
      <c r="E2022" t="str">
        <f t="shared" si="157"/>
        <v/>
      </c>
      <c r="F2022" t="str">
        <f t="shared" si="158"/>
        <v/>
      </c>
      <c r="G2022" s="4">
        <f t="shared" si="159"/>
        <v>1.748337847820736E-2</v>
      </c>
    </row>
    <row r="2023" spans="1:7" x14ac:dyDescent="0.3">
      <c r="A2023" s="3">
        <v>44574</v>
      </c>
      <c r="B2023" s="4">
        <v>82.12</v>
      </c>
      <c r="C2023">
        <f t="shared" si="155"/>
        <v>-0.51999999999999602</v>
      </c>
      <c r="D2023" s="13">
        <f t="shared" si="156"/>
        <v>-6.2923523717327689E-3</v>
      </c>
      <c r="E2023" t="str">
        <f t="shared" si="157"/>
        <v/>
      </c>
      <c r="F2023" t="str">
        <f t="shared" si="158"/>
        <v/>
      </c>
      <c r="G2023" s="4">
        <f t="shared" si="159"/>
        <v>-6.2923523717327689E-3</v>
      </c>
    </row>
    <row r="2024" spans="1:7" x14ac:dyDescent="0.3">
      <c r="A2024" s="3">
        <v>44575</v>
      </c>
      <c r="B2024" s="4">
        <v>83.82</v>
      </c>
      <c r="C2024">
        <f t="shared" si="155"/>
        <v>1.6999999999999886</v>
      </c>
      <c r="D2024" s="13">
        <f t="shared" si="156"/>
        <v>2.0701412566975018E-2</v>
      </c>
      <c r="E2024" t="str">
        <f t="shared" si="157"/>
        <v/>
      </c>
      <c r="F2024" t="str">
        <f t="shared" si="158"/>
        <v/>
      </c>
      <c r="G2024" s="4">
        <f t="shared" si="159"/>
        <v>2.0701412566975018E-2</v>
      </c>
    </row>
    <row r="2025" spans="1:7" x14ac:dyDescent="0.3">
      <c r="A2025" s="3">
        <v>44579</v>
      </c>
      <c r="B2025" s="4">
        <v>85.43</v>
      </c>
      <c r="C2025">
        <f t="shared" si="155"/>
        <v>1.6100000000000136</v>
      </c>
      <c r="D2025" s="13">
        <f t="shared" si="156"/>
        <v>1.9207826294440632E-2</v>
      </c>
      <c r="E2025" t="str">
        <f t="shared" si="157"/>
        <v/>
      </c>
      <c r="F2025" t="str">
        <f t="shared" si="158"/>
        <v/>
      </c>
      <c r="G2025" s="4">
        <f t="shared" si="159"/>
        <v>1.9207826294440632E-2</v>
      </c>
    </row>
    <row r="2026" spans="1:7" x14ac:dyDescent="0.3">
      <c r="A2026" s="3">
        <v>44580</v>
      </c>
      <c r="B2026" s="4">
        <v>86.96</v>
      </c>
      <c r="C2026">
        <f t="shared" si="155"/>
        <v>1.5299999999999869</v>
      </c>
      <c r="D2026" s="13">
        <f t="shared" si="156"/>
        <v>1.790939950836927E-2</v>
      </c>
      <c r="E2026" t="str">
        <f t="shared" si="157"/>
        <v/>
      </c>
      <c r="F2026" t="str">
        <f t="shared" si="158"/>
        <v/>
      </c>
      <c r="G2026" s="4">
        <f t="shared" si="159"/>
        <v>1.790939950836927E-2</v>
      </c>
    </row>
    <row r="2027" spans="1:7" x14ac:dyDescent="0.3">
      <c r="A2027" s="3">
        <v>44581</v>
      </c>
      <c r="B2027" s="4">
        <v>86.9</v>
      </c>
      <c r="C2027">
        <f t="shared" si="155"/>
        <v>-5.9999999999988063E-2</v>
      </c>
      <c r="D2027" s="13">
        <f t="shared" si="156"/>
        <v>-6.8997240110381863E-4</v>
      </c>
      <c r="E2027" t="str">
        <f t="shared" si="157"/>
        <v/>
      </c>
      <c r="F2027" t="str">
        <f t="shared" si="158"/>
        <v/>
      </c>
      <c r="G2027" s="4">
        <f t="shared" si="159"/>
        <v>-6.8997240110381863E-4</v>
      </c>
    </row>
    <row r="2028" spans="1:7" x14ac:dyDescent="0.3">
      <c r="A2028" s="3">
        <v>44582</v>
      </c>
      <c r="B2028" s="4">
        <v>85.14</v>
      </c>
      <c r="C2028">
        <f t="shared" si="155"/>
        <v>-1.7600000000000051</v>
      </c>
      <c r="D2028" s="13">
        <f t="shared" si="156"/>
        <v>-2.0253164556962081E-2</v>
      </c>
      <c r="E2028" t="str">
        <f t="shared" si="157"/>
        <v/>
      </c>
      <c r="F2028" t="str">
        <f t="shared" si="158"/>
        <v/>
      </c>
      <c r="G2028" s="4">
        <f t="shared" si="159"/>
        <v>-2.0253164556962081E-2</v>
      </c>
    </row>
    <row r="2029" spans="1:7" x14ac:dyDescent="0.3">
      <c r="A2029" s="3">
        <v>44585</v>
      </c>
      <c r="B2029" s="4">
        <v>83.31</v>
      </c>
      <c r="C2029">
        <f t="shared" si="155"/>
        <v>-1.8299999999999983</v>
      </c>
      <c r="D2029" s="13">
        <f t="shared" si="156"/>
        <v>-2.1494009866102868E-2</v>
      </c>
      <c r="E2029" t="str">
        <f t="shared" si="157"/>
        <v/>
      </c>
      <c r="F2029" t="str">
        <f t="shared" si="158"/>
        <v/>
      </c>
      <c r="G2029" s="4">
        <f t="shared" si="159"/>
        <v>-2.1494009866102868E-2</v>
      </c>
    </row>
    <row r="2030" spans="1:7" x14ac:dyDescent="0.3">
      <c r="A2030" s="3">
        <v>44586</v>
      </c>
      <c r="B2030" s="4">
        <v>85.6</v>
      </c>
      <c r="C2030">
        <f t="shared" si="155"/>
        <v>2.289999999999992</v>
      </c>
      <c r="D2030" s="13">
        <f t="shared" si="156"/>
        <v>2.7487696555035315E-2</v>
      </c>
      <c r="E2030" t="str">
        <f t="shared" si="157"/>
        <v/>
      </c>
      <c r="F2030" t="str">
        <f t="shared" si="158"/>
        <v/>
      </c>
      <c r="G2030" s="4">
        <f t="shared" si="159"/>
        <v>2.7487696555035315E-2</v>
      </c>
    </row>
    <row r="2031" spans="1:7" x14ac:dyDescent="0.3">
      <c r="A2031" s="3">
        <v>44587</v>
      </c>
      <c r="B2031" s="4">
        <v>87.35</v>
      </c>
      <c r="C2031">
        <f t="shared" si="155"/>
        <v>1.75</v>
      </c>
      <c r="D2031" s="13">
        <f t="shared" si="156"/>
        <v>2.0443925233644862E-2</v>
      </c>
      <c r="E2031" t="str">
        <f t="shared" si="157"/>
        <v/>
      </c>
      <c r="F2031" t="str">
        <f t="shared" si="158"/>
        <v/>
      </c>
      <c r="G2031" s="4">
        <f t="shared" si="159"/>
        <v>2.0443925233644862E-2</v>
      </c>
    </row>
    <row r="2032" spans="1:7" x14ac:dyDescent="0.3">
      <c r="A2032" s="3">
        <v>44588</v>
      </c>
      <c r="B2032" s="4">
        <v>86.61</v>
      </c>
      <c r="C2032">
        <f t="shared" si="155"/>
        <v>-0.73999999999999488</v>
      </c>
      <c r="D2032" s="13">
        <f t="shared" si="156"/>
        <v>-8.471665712650199E-3</v>
      </c>
      <c r="E2032" t="str">
        <f t="shared" si="157"/>
        <v/>
      </c>
      <c r="F2032" t="str">
        <f t="shared" si="158"/>
        <v/>
      </c>
      <c r="G2032" s="4">
        <f t="shared" si="159"/>
        <v>-8.471665712650199E-3</v>
      </c>
    </row>
    <row r="2033" spans="1:7" x14ac:dyDescent="0.3">
      <c r="A2033" s="3">
        <v>44589</v>
      </c>
      <c r="B2033" s="4">
        <v>86.82</v>
      </c>
      <c r="C2033">
        <f t="shared" si="155"/>
        <v>0.20999999999999375</v>
      </c>
      <c r="D2033" s="13">
        <f t="shared" si="156"/>
        <v>2.4246622791824703E-3</v>
      </c>
      <c r="E2033" t="str">
        <f t="shared" si="157"/>
        <v/>
      </c>
      <c r="F2033" t="str">
        <f t="shared" si="158"/>
        <v/>
      </c>
      <c r="G2033" s="4">
        <f t="shared" si="159"/>
        <v>2.4246622791824703E-3</v>
      </c>
    </row>
    <row r="2034" spans="1:7" x14ac:dyDescent="0.3">
      <c r="A2034" s="3">
        <v>44592</v>
      </c>
      <c r="B2034" s="4">
        <v>88.15</v>
      </c>
      <c r="C2034">
        <f t="shared" si="155"/>
        <v>1.3300000000000125</v>
      </c>
      <c r="D2034" s="13">
        <f t="shared" si="156"/>
        <v>1.5319050909928734E-2</v>
      </c>
      <c r="E2034" t="str">
        <f t="shared" si="157"/>
        <v/>
      </c>
      <c r="F2034" t="str">
        <f t="shared" si="158"/>
        <v/>
      </c>
      <c r="G2034" s="4">
        <f t="shared" si="159"/>
        <v>1.5319050909928734E-2</v>
      </c>
    </row>
    <row r="2035" spans="1:7" x14ac:dyDescent="0.3">
      <c r="A2035" s="3">
        <v>44593</v>
      </c>
      <c r="B2035" s="4">
        <v>88.2</v>
      </c>
      <c r="C2035">
        <f t="shared" si="155"/>
        <v>4.9999999999997158E-2</v>
      </c>
      <c r="D2035" s="13">
        <f t="shared" si="156"/>
        <v>5.6721497447529388E-4</v>
      </c>
      <c r="E2035" t="str">
        <f t="shared" si="157"/>
        <v/>
      </c>
      <c r="F2035" t="str">
        <f t="shared" si="158"/>
        <v/>
      </c>
      <c r="G2035" s="4">
        <f t="shared" si="159"/>
        <v>5.6721497447529388E-4</v>
      </c>
    </row>
    <row r="2036" spans="1:7" x14ac:dyDescent="0.3">
      <c r="A2036" s="3">
        <v>44594</v>
      </c>
      <c r="B2036" s="4">
        <v>88.26</v>
      </c>
      <c r="C2036">
        <f t="shared" si="155"/>
        <v>6.0000000000002274E-2</v>
      </c>
      <c r="D2036" s="13">
        <f t="shared" si="156"/>
        <v>6.8027210884356317E-4</v>
      </c>
      <c r="E2036" t="str">
        <f t="shared" si="157"/>
        <v/>
      </c>
      <c r="F2036" t="str">
        <f t="shared" si="158"/>
        <v/>
      </c>
      <c r="G2036" s="4">
        <f t="shared" si="159"/>
        <v>6.8027210884356317E-4</v>
      </c>
    </row>
    <row r="2037" spans="1:7" x14ac:dyDescent="0.3">
      <c r="A2037" s="3">
        <v>44595</v>
      </c>
      <c r="B2037" s="4">
        <v>90.27</v>
      </c>
      <c r="C2037">
        <f t="shared" si="155"/>
        <v>2.0099999999999909</v>
      </c>
      <c r="D2037" s="13">
        <f t="shared" si="156"/>
        <v>2.2773623385451969E-2</v>
      </c>
      <c r="E2037" t="str">
        <f t="shared" si="157"/>
        <v/>
      </c>
      <c r="F2037" t="str">
        <f t="shared" si="158"/>
        <v/>
      </c>
      <c r="G2037" s="4">
        <f t="shared" si="159"/>
        <v>2.2773623385451969E-2</v>
      </c>
    </row>
    <row r="2038" spans="1:7" x14ac:dyDescent="0.3">
      <c r="A2038" s="3">
        <v>44596</v>
      </c>
      <c r="B2038" s="4">
        <v>92.31</v>
      </c>
      <c r="C2038">
        <f t="shared" si="155"/>
        <v>2.0400000000000063</v>
      </c>
      <c r="D2038" s="13">
        <f t="shared" si="156"/>
        <v>2.2598870056497244E-2</v>
      </c>
      <c r="E2038" t="str">
        <f t="shared" si="157"/>
        <v/>
      </c>
      <c r="F2038" t="str">
        <f t="shared" si="158"/>
        <v/>
      </c>
      <c r="G2038" s="4">
        <f t="shared" si="159"/>
        <v>2.2598870056497244E-2</v>
      </c>
    </row>
    <row r="2039" spans="1:7" x14ac:dyDescent="0.3">
      <c r="A2039" s="3">
        <v>44599</v>
      </c>
      <c r="B2039" s="4">
        <v>91.32</v>
      </c>
      <c r="C2039">
        <f t="shared" si="155"/>
        <v>-0.99000000000000909</v>
      </c>
      <c r="D2039" s="13">
        <f t="shared" si="156"/>
        <v>-1.0724731881703056E-2</v>
      </c>
      <c r="E2039" t="str">
        <f t="shared" si="157"/>
        <v/>
      </c>
      <c r="F2039" t="str">
        <f t="shared" si="158"/>
        <v/>
      </c>
      <c r="G2039" s="4">
        <f t="shared" si="159"/>
        <v>-1.0724731881703056E-2</v>
      </c>
    </row>
    <row r="2040" spans="1:7" x14ac:dyDescent="0.3">
      <c r="A2040" s="3">
        <v>44600</v>
      </c>
      <c r="B2040" s="4">
        <v>89.36</v>
      </c>
      <c r="C2040">
        <f t="shared" si="155"/>
        <v>-1.9599999999999937</v>
      </c>
      <c r="D2040" s="13">
        <f t="shared" si="156"/>
        <v>-2.1462987297415616E-2</v>
      </c>
      <c r="E2040" t="str">
        <f t="shared" si="157"/>
        <v/>
      </c>
      <c r="F2040" t="str">
        <f t="shared" si="158"/>
        <v/>
      </c>
      <c r="G2040" s="4">
        <f t="shared" si="159"/>
        <v>-2.1462987297415616E-2</v>
      </c>
    </row>
    <row r="2041" spans="1:7" x14ac:dyDescent="0.3">
      <c r="A2041" s="3">
        <v>44601</v>
      </c>
      <c r="B2041" s="4">
        <v>89.66</v>
      </c>
      <c r="C2041">
        <f t="shared" si="155"/>
        <v>0.29999999999999716</v>
      </c>
      <c r="D2041" s="13">
        <f t="shared" si="156"/>
        <v>3.3572068039390908E-3</v>
      </c>
      <c r="E2041" t="str">
        <f t="shared" si="157"/>
        <v/>
      </c>
      <c r="F2041" t="str">
        <f t="shared" si="158"/>
        <v/>
      </c>
      <c r="G2041" s="4">
        <f t="shared" si="159"/>
        <v>3.3572068039390908E-3</v>
      </c>
    </row>
    <row r="2042" spans="1:7" x14ac:dyDescent="0.3">
      <c r="A2042" s="3">
        <v>44602</v>
      </c>
      <c r="B2042" s="4">
        <v>89.88</v>
      </c>
      <c r="C2042">
        <f t="shared" si="155"/>
        <v>0.21999999999999886</v>
      </c>
      <c r="D2042" s="13">
        <f t="shared" si="156"/>
        <v>2.4537140307829453E-3</v>
      </c>
      <c r="E2042" t="str">
        <f t="shared" si="157"/>
        <v/>
      </c>
      <c r="F2042" t="str">
        <f t="shared" si="158"/>
        <v/>
      </c>
      <c r="G2042" s="4">
        <f t="shared" si="159"/>
        <v>2.4537140307829453E-3</v>
      </c>
    </row>
    <row r="2043" spans="1:7" x14ac:dyDescent="0.3">
      <c r="A2043" s="3">
        <v>44603</v>
      </c>
      <c r="B2043" s="4">
        <v>93.1</v>
      </c>
      <c r="C2043">
        <f t="shared" si="155"/>
        <v>3.2199999999999989</v>
      </c>
      <c r="D2043" s="13">
        <f t="shared" si="156"/>
        <v>3.5825545171339554E-2</v>
      </c>
      <c r="E2043" t="str">
        <f t="shared" si="157"/>
        <v/>
      </c>
      <c r="F2043" t="str">
        <f t="shared" si="158"/>
        <v/>
      </c>
      <c r="G2043" s="4">
        <f t="shared" si="159"/>
        <v>3.5825545171339554E-2</v>
      </c>
    </row>
    <row r="2044" spans="1:7" x14ac:dyDescent="0.3">
      <c r="A2044" s="3">
        <v>44606</v>
      </c>
      <c r="B2044" s="4">
        <v>95.46</v>
      </c>
      <c r="C2044">
        <f t="shared" si="155"/>
        <v>2.3599999999999994</v>
      </c>
      <c r="D2044" s="13">
        <f t="shared" si="156"/>
        <v>2.5349087003222338E-2</v>
      </c>
      <c r="E2044" t="str">
        <f t="shared" si="157"/>
        <v/>
      </c>
      <c r="F2044" t="str">
        <f t="shared" si="158"/>
        <v/>
      </c>
      <c r="G2044" s="4">
        <f t="shared" si="159"/>
        <v>2.5349087003222338E-2</v>
      </c>
    </row>
    <row r="2045" spans="1:7" x14ac:dyDescent="0.3">
      <c r="A2045" s="3">
        <v>44607</v>
      </c>
      <c r="B2045" s="4">
        <v>92.07</v>
      </c>
      <c r="C2045">
        <f t="shared" si="155"/>
        <v>-3.3900000000000006</v>
      </c>
      <c r="D2045" s="13">
        <f t="shared" si="156"/>
        <v>-3.551225644248901E-2</v>
      </c>
      <c r="E2045">
        <f t="shared" si="157"/>
        <v>-3.551225644248901E-2</v>
      </c>
      <c r="F2045" t="str">
        <f t="shared" si="158"/>
        <v/>
      </c>
      <c r="G2045" s="4" t="str">
        <f t="shared" si="159"/>
        <v/>
      </c>
    </row>
    <row r="2046" spans="1:7" x14ac:dyDescent="0.3">
      <c r="A2046" s="3">
        <v>44608</v>
      </c>
      <c r="B2046" s="4">
        <v>93.66</v>
      </c>
      <c r="C2046">
        <f t="shared" si="155"/>
        <v>1.5900000000000034</v>
      </c>
      <c r="D2046" s="13">
        <f t="shared" si="156"/>
        <v>1.7269468882372147E-2</v>
      </c>
      <c r="E2046" t="str">
        <f t="shared" si="157"/>
        <v/>
      </c>
      <c r="F2046" t="str">
        <f t="shared" si="158"/>
        <v/>
      </c>
      <c r="G2046" s="4">
        <f t="shared" si="159"/>
        <v>1.7269468882372147E-2</v>
      </c>
    </row>
    <row r="2047" spans="1:7" x14ac:dyDescent="0.3">
      <c r="A2047" s="3">
        <v>44609</v>
      </c>
      <c r="B2047" s="4">
        <v>91.76</v>
      </c>
      <c r="C2047">
        <f t="shared" si="155"/>
        <v>-1.8999999999999915</v>
      </c>
      <c r="D2047" s="13">
        <f t="shared" si="156"/>
        <v>-2.0286141362374457E-2</v>
      </c>
      <c r="E2047" t="str">
        <f t="shared" si="157"/>
        <v/>
      </c>
      <c r="F2047" t="str">
        <f t="shared" si="158"/>
        <v/>
      </c>
      <c r="G2047" s="4">
        <f t="shared" si="159"/>
        <v>-2.0286141362374457E-2</v>
      </c>
    </row>
    <row r="2048" spans="1:7" x14ac:dyDescent="0.3">
      <c r="A2048" s="3">
        <v>44610</v>
      </c>
      <c r="B2048" s="4">
        <v>91.07</v>
      </c>
      <c r="C2048">
        <f t="shared" si="155"/>
        <v>-0.69000000000001194</v>
      </c>
      <c r="D2048" s="13">
        <f t="shared" si="156"/>
        <v>-7.5196163905842618E-3</v>
      </c>
      <c r="E2048" t="str">
        <f t="shared" si="157"/>
        <v/>
      </c>
      <c r="F2048" t="str">
        <f t="shared" si="158"/>
        <v/>
      </c>
      <c r="G2048" s="4">
        <f t="shared" si="159"/>
        <v>-7.5196163905842618E-3</v>
      </c>
    </row>
    <row r="2049" spans="1:7" x14ac:dyDescent="0.3">
      <c r="A2049" s="3">
        <v>44614</v>
      </c>
      <c r="B2049" s="4">
        <v>92.35</v>
      </c>
      <c r="C2049">
        <f t="shared" si="155"/>
        <v>1.2800000000000011</v>
      </c>
      <c r="D2049" s="13">
        <f t="shared" si="156"/>
        <v>1.4055122433293085E-2</v>
      </c>
      <c r="E2049" t="str">
        <f t="shared" si="157"/>
        <v/>
      </c>
      <c r="F2049" t="str">
        <f t="shared" si="158"/>
        <v/>
      </c>
      <c r="G2049" s="4">
        <f t="shared" si="159"/>
        <v>1.4055122433293085E-2</v>
      </c>
    </row>
    <row r="2050" spans="1:7" x14ac:dyDescent="0.3">
      <c r="A2050" s="3">
        <v>44615</v>
      </c>
      <c r="B2050" s="4">
        <v>92.1</v>
      </c>
      <c r="C2050">
        <f t="shared" si="155"/>
        <v>-0.25</v>
      </c>
      <c r="D2050" s="13">
        <f t="shared" si="156"/>
        <v>-2.7070925825663241E-3</v>
      </c>
      <c r="E2050" t="str">
        <f t="shared" si="157"/>
        <v/>
      </c>
      <c r="F2050" t="str">
        <f t="shared" si="158"/>
        <v/>
      </c>
      <c r="G2050" s="4">
        <f t="shared" si="159"/>
        <v>-2.7070925825663241E-3</v>
      </c>
    </row>
    <row r="2051" spans="1:7" x14ac:dyDescent="0.3">
      <c r="A2051" s="3">
        <v>44616</v>
      </c>
      <c r="B2051" s="4">
        <v>92.81</v>
      </c>
      <c r="C2051">
        <f t="shared" si="155"/>
        <v>0.71000000000000796</v>
      </c>
      <c r="D2051" s="13">
        <f t="shared" si="156"/>
        <v>7.7090119435397177E-3</v>
      </c>
      <c r="E2051" t="str">
        <f t="shared" si="157"/>
        <v/>
      </c>
      <c r="F2051" t="str">
        <f t="shared" si="158"/>
        <v/>
      </c>
      <c r="G2051" s="4">
        <f t="shared" si="159"/>
        <v>7.7090119435397177E-3</v>
      </c>
    </row>
    <row r="2052" spans="1:7" x14ac:dyDescent="0.3">
      <c r="A2052" s="3">
        <v>44617</v>
      </c>
      <c r="B2052" s="4">
        <v>91.59</v>
      </c>
      <c r="C2052">
        <f t="shared" si="155"/>
        <v>-1.2199999999999989</v>
      </c>
      <c r="D2052" s="13">
        <f t="shared" si="156"/>
        <v>-1.3145135222497563E-2</v>
      </c>
      <c r="E2052" t="str">
        <f t="shared" si="157"/>
        <v/>
      </c>
      <c r="F2052" t="str">
        <f t="shared" si="158"/>
        <v/>
      </c>
      <c r="G2052" s="4">
        <f t="shared" si="159"/>
        <v>-1.3145135222497563E-2</v>
      </c>
    </row>
    <row r="2053" spans="1:7" x14ac:dyDescent="0.3">
      <c r="A2053" s="3">
        <v>44620</v>
      </c>
      <c r="B2053" s="4">
        <v>95.72</v>
      </c>
      <c r="C2053">
        <f t="shared" ref="C2053:C2116" si="160">B2053-B2052</f>
        <v>4.1299999999999955</v>
      </c>
      <c r="D2053" s="13">
        <f t="shared" ref="D2053:D2116" si="161">C2053/B2052</f>
        <v>4.5092258980237963E-2</v>
      </c>
      <c r="E2053" t="str">
        <f t="shared" ref="E2053:E2116" si="162">IF(B2052&gt;$H$1,D2053,"")</f>
        <v/>
      </c>
      <c r="F2053" t="str">
        <f t="shared" ref="F2053:F2116" si="163">IF(B2052&lt;$F$1,D2053,"")</f>
        <v/>
      </c>
      <c r="G2053" s="4">
        <f t="shared" ref="G2053:G2116" si="164">IF(AND(B2052&gt;=$F$1,B2052&lt;=$H$1),D2053,"")</f>
        <v>4.5092258980237963E-2</v>
      </c>
    </row>
    <row r="2054" spans="1:7" x14ac:dyDescent="0.3">
      <c r="A2054" s="3">
        <v>44621</v>
      </c>
      <c r="B2054" s="4">
        <v>103.41</v>
      </c>
      <c r="C2054">
        <f t="shared" si="160"/>
        <v>7.6899999999999977</v>
      </c>
      <c r="D2054" s="13">
        <f t="shared" si="161"/>
        <v>8.0338487254492247E-2</v>
      </c>
      <c r="E2054">
        <f t="shared" si="162"/>
        <v>8.0338487254492247E-2</v>
      </c>
      <c r="F2054" t="str">
        <f t="shared" si="163"/>
        <v/>
      </c>
      <c r="G2054" s="4" t="str">
        <f t="shared" si="164"/>
        <v/>
      </c>
    </row>
    <row r="2055" spans="1:7" x14ac:dyDescent="0.3">
      <c r="A2055" s="3">
        <v>44622</v>
      </c>
      <c r="B2055" s="4">
        <v>110.6</v>
      </c>
      <c r="C2055">
        <f t="shared" si="160"/>
        <v>7.1899999999999977</v>
      </c>
      <c r="D2055" s="13">
        <f t="shared" si="161"/>
        <v>6.9529059085194841E-2</v>
      </c>
      <c r="E2055">
        <f t="shared" si="162"/>
        <v>6.9529059085194841E-2</v>
      </c>
      <c r="F2055" t="str">
        <f t="shared" si="163"/>
        <v/>
      </c>
      <c r="G2055" s="4" t="str">
        <f t="shared" si="164"/>
        <v/>
      </c>
    </row>
    <row r="2056" spans="1:7" x14ac:dyDescent="0.3">
      <c r="A2056" s="3">
        <v>44623</v>
      </c>
      <c r="B2056" s="4">
        <v>107.67</v>
      </c>
      <c r="C2056">
        <f t="shared" si="160"/>
        <v>-2.9299999999999926</v>
      </c>
      <c r="D2056" s="13">
        <f t="shared" si="161"/>
        <v>-2.6491862567811868E-2</v>
      </c>
      <c r="E2056">
        <f t="shared" si="162"/>
        <v>-2.6491862567811868E-2</v>
      </c>
      <c r="F2056" t="str">
        <f t="shared" si="163"/>
        <v/>
      </c>
      <c r="G2056" s="4" t="str">
        <f t="shared" si="164"/>
        <v/>
      </c>
    </row>
    <row r="2057" spans="1:7" x14ac:dyDescent="0.3">
      <c r="A2057" s="3">
        <v>44624</v>
      </c>
      <c r="B2057" s="4">
        <v>115.68</v>
      </c>
      <c r="C2057">
        <f t="shared" si="160"/>
        <v>8.0100000000000051</v>
      </c>
      <c r="D2057" s="13">
        <f t="shared" si="161"/>
        <v>7.4393981610476501E-2</v>
      </c>
      <c r="E2057">
        <f t="shared" si="162"/>
        <v>7.4393981610476501E-2</v>
      </c>
      <c r="F2057" t="str">
        <f t="shared" si="163"/>
        <v/>
      </c>
      <c r="G2057" s="4" t="str">
        <f t="shared" si="164"/>
        <v/>
      </c>
    </row>
    <row r="2058" spans="1:7" x14ac:dyDescent="0.3">
      <c r="A2058" s="3">
        <v>44627</v>
      </c>
      <c r="B2058" s="4">
        <v>119.4</v>
      </c>
      <c r="C2058">
        <f t="shared" si="160"/>
        <v>3.7199999999999989</v>
      </c>
      <c r="D2058" s="13">
        <f t="shared" si="161"/>
        <v>3.2157676348547708E-2</v>
      </c>
      <c r="E2058">
        <f t="shared" si="162"/>
        <v>3.2157676348547708E-2</v>
      </c>
      <c r="F2058" t="str">
        <f t="shared" si="163"/>
        <v/>
      </c>
      <c r="G2058" s="4" t="str">
        <f t="shared" si="164"/>
        <v/>
      </c>
    </row>
    <row r="2059" spans="1:7" x14ac:dyDescent="0.3">
      <c r="A2059" s="3">
        <v>44628</v>
      </c>
      <c r="B2059" s="4">
        <v>123.7</v>
      </c>
      <c r="C2059">
        <f t="shared" si="160"/>
        <v>4.2999999999999972</v>
      </c>
      <c r="D2059" s="13">
        <f t="shared" si="161"/>
        <v>3.6013400335008348E-2</v>
      </c>
      <c r="E2059">
        <f t="shared" si="162"/>
        <v>3.6013400335008348E-2</v>
      </c>
      <c r="F2059" t="str">
        <f t="shared" si="163"/>
        <v/>
      </c>
      <c r="G2059" s="4" t="str">
        <f t="shared" si="164"/>
        <v/>
      </c>
    </row>
    <row r="2060" spans="1:7" x14ac:dyDescent="0.3">
      <c r="A2060" s="3">
        <v>44629</v>
      </c>
      <c r="B2060" s="4">
        <v>108.7</v>
      </c>
      <c r="C2060">
        <f t="shared" si="160"/>
        <v>-15</v>
      </c>
      <c r="D2060" s="13">
        <f t="shared" si="161"/>
        <v>-0.12126111560226353</v>
      </c>
      <c r="E2060">
        <f t="shared" si="162"/>
        <v>-0.12126111560226353</v>
      </c>
      <c r="F2060" t="str">
        <f t="shared" si="163"/>
        <v/>
      </c>
      <c r="G2060" s="4" t="str">
        <f t="shared" si="164"/>
        <v/>
      </c>
    </row>
    <row r="2061" spans="1:7" x14ac:dyDescent="0.3">
      <c r="A2061" s="3">
        <v>44630</v>
      </c>
      <c r="B2061" s="4">
        <v>106.02</v>
      </c>
      <c r="C2061">
        <f t="shared" si="160"/>
        <v>-2.6800000000000068</v>
      </c>
      <c r="D2061" s="13">
        <f t="shared" si="161"/>
        <v>-2.4655013799448084E-2</v>
      </c>
      <c r="E2061">
        <f t="shared" si="162"/>
        <v>-2.4655013799448084E-2</v>
      </c>
      <c r="F2061" t="str">
        <f t="shared" si="163"/>
        <v/>
      </c>
      <c r="G2061" s="4" t="str">
        <f t="shared" si="164"/>
        <v/>
      </c>
    </row>
    <row r="2062" spans="1:7" x14ac:dyDescent="0.3">
      <c r="A2062" s="3">
        <v>44631</v>
      </c>
      <c r="B2062" s="4">
        <v>109.33</v>
      </c>
      <c r="C2062">
        <f t="shared" si="160"/>
        <v>3.3100000000000023</v>
      </c>
      <c r="D2062" s="13">
        <f t="shared" si="161"/>
        <v>3.1220524429352976E-2</v>
      </c>
      <c r="E2062">
        <f t="shared" si="162"/>
        <v>3.1220524429352976E-2</v>
      </c>
      <c r="F2062" t="str">
        <f t="shared" si="163"/>
        <v/>
      </c>
      <c r="G2062" s="4" t="str">
        <f t="shared" si="164"/>
        <v/>
      </c>
    </row>
    <row r="2063" spans="1:7" x14ac:dyDescent="0.3">
      <c r="A2063" s="3">
        <v>44634</v>
      </c>
      <c r="B2063" s="4">
        <v>103.01</v>
      </c>
      <c r="C2063">
        <f t="shared" si="160"/>
        <v>-6.3199999999999932</v>
      </c>
      <c r="D2063" s="13">
        <f t="shared" si="161"/>
        <v>-5.7806640446355008E-2</v>
      </c>
      <c r="E2063">
        <f t="shared" si="162"/>
        <v>-5.7806640446355008E-2</v>
      </c>
      <c r="F2063" t="str">
        <f t="shared" si="163"/>
        <v/>
      </c>
      <c r="G2063" s="4" t="str">
        <f t="shared" si="164"/>
        <v/>
      </c>
    </row>
    <row r="2064" spans="1:7" x14ac:dyDescent="0.3">
      <c r="A2064" s="3">
        <v>44635</v>
      </c>
      <c r="B2064" s="4">
        <v>96.44</v>
      </c>
      <c r="C2064">
        <f t="shared" si="160"/>
        <v>-6.5700000000000074</v>
      </c>
      <c r="D2064" s="13">
        <f t="shared" si="161"/>
        <v>-6.3780215513057056E-2</v>
      </c>
      <c r="E2064">
        <f t="shared" si="162"/>
        <v>-6.3780215513057056E-2</v>
      </c>
      <c r="F2064" t="str">
        <f t="shared" si="163"/>
        <v/>
      </c>
      <c r="G2064" s="4" t="str">
        <f t="shared" si="164"/>
        <v/>
      </c>
    </row>
    <row r="2065" spans="1:7" x14ac:dyDescent="0.3">
      <c r="A2065" s="3">
        <v>44636</v>
      </c>
      <c r="B2065" s="4">
        <v>95.04</v>
      </c>
      <c r="C2065">
        <f t="shared" si="160"/>
        <v>-1.3999999999999915</v>
      </c>
      <c r="D2065" s="13">
        <f t="shared" si="161"/>
        <v>-1.4516798009124756E-2</v>
      </c>
      <c r="E2065">
        <f t="shared" si="162"/>
        <v>-1.4516798009124756E-2</v>
      </c>
      <c r="F2065" t="str">
        <f t="shared" si="163"/>
        <v/>
      </c>
      <c r="G2065" s="4" t="str">
        <f t="shared" si="164"/>
        <v/>
      </c>
    </row>
    <row r="2066" spans="1:7" x14ac:dyDescent="0.3">
      <c r="A2066" s="3">
        <v>44637</v>
      </c>
      <c r="B2066" s="4">
        <v>102.98</v>
      </c>
      <c r="C2066">
        <f t="shared" si="160"/>
        <v>7.9399999999999977</v>
      </c>
      <c r="D2066" s="13">
        <f t="shared" si="161"/>
        <v>8.3543771043771017E-2</v>
      </c>
      <c r="E2066">
        <f t="shared" si="162"/>
        <v>8.3543771043771017E-2</v>
      </c>
      <c r="F2066" t="str">
        <f t="shared" si="163"/>
        <v/>
      </c>
      <c r="G2066" s="4" t="str">
        <f t="shared" si="164"/>
        <v/>
      </c>
    </row>
    <row r="2067" spans="1:7" x14ac:dyDescent="0.3">
      <c r="A2067" s="3">
        <v>44638</v>
      </c>
      <c r="B2067" s="4">
        <v>104.7</v>
      </c>
      <c r="C2067">
        <f t="shared" si="160"/>
        <v>1.7199999999999989</v>
      </c>
      <c r="D2067" s="13">
        <f t="shared" si="161"/>
        <v>1.6702272285880743E-2</v>
      </c>
      <c r="E2067">
        <f t="shared" si="162"/>
        <v>1.6702272285880743E-2</v>
      </c>
      <c r="F2067" t="str">
        <f t="shared" si="163"/>
        <v/>
      </c>
      <c r="G2067" s="4" t="str">
        <f t="shared" si="164"/>
        <v/>
      </c>
    </row>
    <row r="2068" spans="1:7" x14ac:dyDescent="0.3">
      <c r="A2068" s="3">
        <v>44641</v>
      </c>
      <c r="B2068" s="4">
        <v>112.12</v>
      </c>
      <c r="C2068">
        <f t="shared" si="160"/>
        <v>7.4200000000000017</v>
      </c>
      <c r="D2068" s="13">
        <f t="shared" si="161"/>
        <v>7.0869149952244526E-2</v>
      </c>
      <c r="E2068">
        <f t="shared" si="162"/>
        <v>7.0869149952244526E-2</v>
      </c>
      <c r="F2068" t="str">
        <f t="shared" si="163"/>
        <v/>
      </c>
      <c r="G2068" s="4" t="str">
        <f t="shared" si="164"/>
        <v/>
      </c>
    </row>
    <row r="2069" spans="1:7" x14ac:dyDescent="0.3">
      <c r="A2069" s="3">
        <v>44642</v>
      </c>
      <c r="B2069" s="4">
        <v>111.76</v>
      </c>
      <c r="C2069">
        <f t="shared" si="160"/>
        <v>-0.35999999999999943</v>
      </c>
      <c r="D2069" s="13">
        <f t="shared" si="161"/>
        <v>-3.2108455226542939E-3</v>
      </c>
      <c r="E2069">
        <f t="shared" si="162"/>
        <v>-3.2108455226542939E-3</v>
      </c>
      <c r="F2069" t="str">
        <f t="shared" si="163"/>
        <v/>
      </c>
      <c r="G2069" s="4" t="str">
        <f t="shared" si="164"/>
        <v/>
      </c>
    </row>
    <row r="2070" spans="1:7" x14ac:dyDescent="0.3">
      <c r="A2070" s="3">
        <v>44643</v>
      </c>
      <c r="B2070" s="4">
        <v>114.93</v>
      </c>
      <c r="C2070">
        <f t="shared" si="160"/>
        <v>3.1700000000000017</v>
      </c>
      <c r="D2070" s="13">
        <f t="shared" si="161"/>
        <v>2.8364352183249834E-2</v>
      </c>
      <c r="E2070">
        <f t="shared" si="162"/>
        <v>2.8364352183249834E-2</v>
      </c>
      <c r="F2070" t="str">
        <f t="shared" si="163"/>
        <v/>
      </c>
      <c r="G2070" s="4" t="str">
        <f t="shared" si="164"/>
        <v/>
      </c>
    </row>
    <row r="2071" spans="1:7" x14ac:dyDescent="0.3">
      <c r="A2071" s="3">
        <v>44644</v>
      </c>
      <c r="B2071" s="4">
        <v>112.34</v>
      </c>
      <c r="C2071">
        <f t="shared" si="160"/>
        <v>-2.5900000000000034</v>
      </c>
      <c r="D2071" s="13">
        <f t="shared" si="161"/>
        <v>-2.2535456364743786E-2</v>
      </c>
      <c r="E2071">
        <f t="shared" si="162"/>
        <v>-2.2535456364743786E-2</v>
      </c>
      <c r="F2071" t="str">
        <f t="shared" si="163"/>
        <v/>
      </c>
      <c r="G2071" s="4" t="str">
        <f t="shared" si="164"/>
        <v/>
      </c>
    </row>
    <row r="2072" spans="1:7" x14ac:dyDescent="0.3">
      <c r="A2072" s="3">
        <v>44645</v>
      </c>
      <c r="B2072" s="4">
        <v>113.9</v>
      </c>
      <c r="C2072">
        <f t="shared" si="160"/>
        <v>1.5600000000000023</v>
      </c>
      <c r="D2072" s="13">
        <f t="shared" si="161"/>
        <v>1.3886416236425158E-2</v>
      </c>
      <c r="E2072">
        <f t="shared" si="162"/>
        <v>1.3886416236425158E-2</v>
      </c>
      <c r="F2072" t="str">
        <f t="shared" si="163"/>
        <v/>
      </c>
      <c r="G2072" s="4" t="str">
        <f t="shared" si="164"/>
        <v/>
      </c>
    </row>
    <row r="2073" spans="1:7" x14ac:dyDescent="0.3">
      <c r="A2073" s="3">
        <v>44648</v>
      </c>
      <c r="B2073" s="4">
        <v>105.96</v>
      </c>
      <c r="C2073">
        <f t="shared" si="160"/>
        <v>-7.9400000000000119</v>
      </c>
      <c r="D2073" s="13">
        <f t="shared" si="161"/>
        <v>-6.9710272168569024E-2</v>
      </c>
      <c r="E2073">
        <f t="shared" si="162"/>
        <v>-6.9710272168569024E-2</v>
      </c>
      <c r="F2073" t="str">
        <f t="shared" si="163"/>
        <v/>
      </c>
      <c r="G2073" s="4" t="str">
        <f t="shared" si="164"/>
        <v/>
      </c>
    </row>
    <row r="2074" spans="1:7" x14ac:dyDescent="0.3">
      <c r="A2074" s="3">
        <v>44649</v>
      </c>
      <c r="B2074" s="4">
        <v>104.24</v>
      </c>
      <c r="C2074">
        <f t="shared" si="160"/>
        <v>-1.7199999999999989</v>
      </c>
      <c r="D2074" s="13">
        <f t="shared" si="161"/>
        <v>-1.6232540581351443E-2</v>
      </c>
      <c r="E2074">
        <f t="shared" si="162"/>
        <v>-1.6232540581351443E-2</v>
      </c>
      <c r="F2074" t="str">
        <f t="shared" si="163"/>
        <v/>
      </c>
      <c r="G2074" s="4" t="str">
        <f t="shared" si="164"/>
        <v/>
      </c>
    </row>
    <row r="2075" spans="1:7" x14ac:dyDescent="0.3">
      <c r="A2075" s="3">
        <v>44650</v>
      </c>
      <c r="B2075" s="4">
        <v>107.82</v>
      </c>
      <c r="C2075">
        <f t="shared" si="160"/>
        <v>3.5799999999999983</v>
      </c>
      <c r="D2075" s="13">
        <f t="shared" si="161"/>
        <v>3.4343821949347646E-2</v>
      </c>
      <c r="E2075">
        <f t="shared" si="162"/>
        <v>3.4343821949347646E-2</v>
      </c>
      <c r="F2075" t="str">
        <f t="shared" si="163"/>
        <v/>
      </c>
      <c r="G2075" s="4" t="str">
        <f t="shared" si="164"/>
        <v/>
      </c>
    </row>
    <row r="2076" spans="1:7" x14ac:dyDescent="0.3">
      <c r="A2076" s="3">
        <v>44651</v>
      </c>
      <c r="B2076" s="4">
        <v>100.28</v>
      </c>
      <c r="C2076">
        <f t="shared" si="160"/>
        <v>-7.539999999999992</v>
      </c>
      <c r="D2076" s="13">
        <f t="shared" si="161"/>
        <v>-6.9931367093303581E-2</v>
      </c>
      <c r="E2076">
        <f t="shared" si="162"/>
        <v>-6.9931367093303581E-2</v>
      </c>
      <c r="F2076" t="str">
        <f t="shared" si="163"/>
        <v/>
      </c>
      <c r="G2076" s="4" t="str">
        <f t="shared" si="164"/>
        <v/>
      </c>
    </row>
    <row r="2077" spans="1:7" x14ac:dyDescent="0.3">
      <c r="A2077" s="3">
        <v>44652</v>
      </c>
      <c r="B2077" s="4">
        <v>99.27</v>
      </c>
      <c r="C2077">
        <f t="shared" si="160"/>
        <v>-1.0100000000000051</v>
      </c>
      <c r="D2077" s="13">
        <f t="shared" si="161"/>
        <v>-1.007179896290392E-2</v>
      </c>
      <c r="E2077">
        <f t="shared" si="162"/>
        <v>-1.007179896290392E-2</v>
      </c>
      <c r="F2077" t="str">
        <f t="shared" si="163"/>
        <v/>
      </c>
      <c r="G2077" s="4" t="str">
        <f t="shared" si="164"/>
        <v/>
      </c>
    </row>
    <row r="2078" spans="1:7" x14ac:dyDescent="0.3">
      <c r="A2078" s="3">
        <v>44655</v>
      </c>
      <c r="B2078" s="4">
        <v>103.28</v>
      </c>
      <c r="C2078">
        <f t="shared" si="160"/>
        <v>4.0100000000000051</v>
      </c>
      <c r="D2078" s="13">
        <f t="shared" si="161"/>
        <v>4.0394882643296118E-2</v>
      </c>
      <c r="E2078">
        <f t="shared" si="162"/>
        <v>4.0394882643296118E-2</v>
      </c>
      <c r="F2078" t="str">
        <f t="shared" si="163"/>
        <v/>
      </c>
      <c r="G2078" s="4" t="str">
        <f t="shared" si="164"/>
        <v/>
      </c>
    </row>
    <row r="2079" spans="1:7" x14ac:dyDescent="0.3">
      <c r="A2079" s="3">
        <v>44656</v>
      </c>
      <c r="B2079" s="4">
        <v>101.96</v>
      </c>
      <c r="C2079">
        <f t="shared" si="160"/>
        <v>-1.3200000000000074</v>
      </c>
      <c r="D2079" s="13">
        <f t="shared" si="161"/>
        <v>-1.2780790085205338E-2</v>
      </c>
      <c r="E2079">
        <f t="shared" si="162"/>
        <v>-1.2780790085205338E-2</v>
      </c>
      <c r="F2079" t="str">
        <f t="shared" si="163"/>
        <v/>
      </c>
      <c r="G2079" s="4" t="str">
        <f t="shared" si="164"/>
        <v/>
      </c>
    </row>
    <row r="2080" spans="1:7" x14ac:dyDescent="0.3">
      <c r="A2080" s="3">
        <v>44657</v>
      </c>
      <c r="B2080" s="4">
        <v>96.23</v>
      </c>
      <c r="C2080">
        <f t="shared" si="160"/>
        <v>-5.7299999999999898</v>
      </c>
      <c r="D2080" s="13">
        <f t="shared" si="161"/>
        <v>-5.6198509219301591E-2</v>
      </c>
      <c r="E2080">
        <f t="shared" si="162"/>
        <v>-5.6198509219301591E-2</v>
      </c>
      <c r="F2080" t="str">
        <f t="shared" si="163"/>
        <v/>
      </c>
      <c r="G2080" s="4" t="str">
        <f t="shared" si="164"/>
        <v/>
      </c>
    </row>
    <row r="2081" spans="1:7" x14ac:dyDescent="0.3">
      <c r="A2081" s="3">
        <v>44658</v>
      </c>
      <c r="B2081" s="4">
        <v>96.03</v>
      </c>
      <c r="C2081">
        <f t="shared" si="160"/>
        <v>-0.20000000000000284</v>
      </c>
      <c r="D2081" s="13">
        <f t="shared" si="161"/>
        <v>-2.0783539436766375E-3</v>
      </c>
      <c r="E2081">
        <f t="shared" si="162"/>
        <v>-2.0783539436766375E-3</v>
      </c>
      <c r="F2081" t="str">
        <f t="shared" si="163"/>
        <v/>
      </c>
      <c r="G2081" s="4" t="str">
        <f t="shared" si="164"/>
        <v/>
      </c>
    </row>
    <row r="2082" spans="1:7" x14ac:dyDescent="0.3">
      <c r="A2082" s="3">
        <v>44659</v>
      </c>
      <c r="B2082" s="4">
        <v>98.26</v>
      </c>
      <c r="C2082">
        <f t="shared" si="160"/>
        <v>2.230000000000004</v>
      </c>
      <c r="D2082" s="13">
        <f t="shared" si="161"/>
        <v>2.3221909819848004E-2</v>
      </c>
      <c r="E2082">
        <f t="shared" si="162"/>
        <v>2.3221909819848004E-2</v>
      </c>
      <c r="F2082" t="str">
        <f t="shared" si="163"/>
        <v/>
      </c>
      <c r="G2082" s="4" t="str">
        <f t="shared" si="164"/>
        <v/>
      </c>
    </row>
    <row r="2083" spans="1:7" x14ac:dyDescent="0.3">
      <c r="A2083" s="3">
        <v>44662</v>
      </c>
      <c r="B2083" s="4">
        <v>94.29</v>
      </c>
      <c r="C2083">
        <f t="shared" si="160"/>
        <v>-3.9699999999999989</v>
      </c>
      <c r="D2083" s="13">
        <f t="shared" si="161"/>
        <v>-4.0403012416039066E-2</v>
      </c>
      <c r="E2083">
        <f t="shared" si="162"/>
        <v>-4.0403012416039066E-2</v>
      </c>
      <c r="F2083" t="str">
        <f t="shared" si="163"/>
        <v/>
      </c>
      <c r="G2083" s="4" t="str">
        <f t="shared" si="164"/>
        <v/>
      </c>
    </row>
    <row r="2084" spans="1:7" x14ac:dyDescent="0.3">
      <c r="A2084" s="3">
        <v>44663</v>
      </c>
      <c r="B2084" s="4">
        <v>100.6</v>
      </c>
      <c r="C2084">
        <f t="shared" si="160"/>
        <v>6.3099999999999881</v>
      </c>
      <c r="D2084" s="13">
        <f t="shared" si="161"/>
        <v>6.6921200551489951E-2</v>
      </c>
      <c r="E2084" t="str">
        <f t="shared" si="162"/>
        <v/>
      </c>
      <c r="F2084" t="str">
        <f t="shared" si="163"/>
        <v/>
      </c>
      <c r="G2084" s="4">
        <f t="shared" si="164"/>
        <v>6.6921200551489951E-2</v>
      </c>
    </row>
    <row r="2085" spans="1:7" x14ac:dyDescent="0.3">
      <c r="A2085" s="3">
        <v>44664</v>
      </c>
      <c r="B2085" s="4">
        <v>104.25</v>
      </c>
      <c r="C2085">
        <f t="shared" si="160"/>
        <v>3.6500000000000057</v>
      </c>
      <c r="D2085" s="13">
        <f t="shared" si="161"/>
        <v>3.628230616302193E-2</v>
      </c>
      <c r="E2085">
        <f t="shared" si="162"/>
        <v>3.628230616302193E-2</v>
      </c>
      <c r="F2085" t="str">
        <f t="shared" si="163"/>
        <v/>
      </c>
      <c r="G2085" s="4" t="str">
        <f t="shared" si="164"/>
        <v/>
      </c>
    </row>
    <row r="2086" spans="1:7" x14ac:dyDescent="0.3">
      <c r="A2086" s="3">
        <v>44665</v>
      </c>
      <c r="B2086" s="4">
        <v>106.95</v>
      </c>
      <c r="C2086">
        <f t="shared" si="160"/>
        <v>2.7000000000000028</v>
      </c>
      <c r="D2086" s="13">
        <f t="shared" si="161"/>
        <v>2.5899280575539595E-2</v>
      </c>
      <c r="E2086">
        <f t="shared" si="162"/>
        <v>2.5899280575539595E-2</v>
      </c>
      <c r="F2086" t="str">
        <f t="shared" si="163"/>
        <v/>
      </c>
      <c r="G2086" s="4" t="str">
        <f t="shared" si="164"/>
        <v/>
      </c>
    </row>
    <row r="2087" spans="1:7" x14ac:dyDescent="0.3">
      <c r="A2087" s="3">
        <v>44669</v>
      </c>
      <c r="B2087" s="4">
        <v>108.21</v>
      </c>
      <c r="C2087">
        <f t="shared" si="160"/>
        <v>1.2599999999999909</v>
      </c>
      <c r="D2087" s="13">
        <f t="shared" si="161"/>
        <v>1.178120617110791E-2</v>
      </c>
      <c r="E2087">
        <f t="shared" si="162"/>
        <v>1.178120617110791E-2</v>
      </c>
      <c r="F2087" t="str">
        <f t="shared" si="163"/>
        <v/>
      </c>
      <c r="G2087" s="4" t="str">
        <f t="shared" si="164"/>
        <v/>
      </c>
    </row>
    <row r="2088" spans="1:7" x14ac:dyDescent="0.3">
      <c r="A2088" s="3">
        <v>44670</v>
      </c>
      <c r="B2088" s="4">
        <v>102.56</v>
      </c>
      <c r="C2088">
        <f t="shared" si="160"/>
        <v>-5.6499999999999915</v>
      </c>
      <c r="D2088" s="13">
        <f t="shared" si="161"/>
        <v>-5.2213288975140854E-2</v>
      </c>
      <c r="E2088">
        <f t="shared" si="162"/>
        <v>-5.2213288975140854E-2</v>
      </c>
      <c r="F2088" t="str">
        <f t="shared" si="163"/>
        <v/>
      </c>
      <c r="G2088" s="4" t="str">
        <f t="shared" si="164"/>
        <v/>
      </c>
    </row>
    <row r="2089" spans="1:7" x14ac:dyDescent="0.3">
      <c r="A2089" s="3">
        <v>44671</v>
      </c>
      <c r="B2089" s="4">
        <v>102.75</v>
      </c>
      <c r="C2089">
        <f t="shared" si="160"/>
        <v>0.18999999999999773</v>
      </c>
      <c r="D2089" s="13">
        <f t="shared" si="161"/>
        <v>1.8525741029640963E-3</v>
      </c>
      <c r="E2089">
        <f t="shared" si="162"/>
        <v>1.8525741029640963E-3</v>
      </c>
      <c r="F2089" t="str">
        <f t="shared" si="163"/>
        <v/>
      </c>
      <c r="G2089" s="4" t="str">
        <f t="shared" si="164"/>
        <v/>
      </c>
    </row>
    <row r="2090" spans="1:7" x14ac:dyDescent="0.3">
      <c r="A2090" s="3">
        <v>44672</v>
      </c>
      <c r="B2090" s="4">
        <v>103.79</v>
      </c>
      <c r="C2090">
        <f t="shared" si="160"/>
        <v>1.0400000000000063</v>
      </c>
      <c r="D2090" s="13">
        <f t="shared" si="161"/>
        <v>1.0121654501216605E-2</v>
      </c>
      <c r="E2090">
        <f t="shared" si="162"/>
        <v>1.0121654501216605E-2</v>
      </c>
      <c r="F2090" t="str">
        <f t="shared" si="163"/>
        <v/>
      </c>
      <c r="G2090" s="4" t="str">
        <f t="shared" si="164"/>
        <v/>
      </c>
    </row>
    <row r="2091" spans="1:7" x14ac:dyDescent="0.3">
      <c r="A2091" s="3">
        <v>44673</v>
      </c>
      <c r="B2091" s="4">
        <v>102.07</v>
      </c>
      <c r="C2091">
        <f t="shared" si="160"/>
        <v>-1.7200000000000131</v>
      </c>
      <c r="D2091" s="13">
        <f t="shared" si="161"/>
        <v>-1.6571924077464235E-2</v>
      </c>
      <c r="E2091">
        <f t="shared" si="162"/>
        <v>-1.6571924077464235E-2</v>
      </c>
      <c r="F2091" t="str">
        <f t="shared" si="163"/>
        <v/>
      </c>
      <c r="G2091" s="4" t="str">
        <f t="shared" si="164"/>
        <v/>
      </c>
    </row>
    <row r="2092" spans="1:7" x14ac:dyDescent="0.3">
      <c r="A2092" s="3">
        <v>44676</v>
      </c>
      <c r="B2092" s="4">
        <v>98.54</v>
      </c>
      <c r="C2092">
        <f t="shared" si="160"/>
        <v>-3.5299999999999869</v>
      </c>
      <c r="D2092" s="13">
        <f t="shared" si="161"/>
        <v>-3.4584108944841652E-2</v>
      </c>
      <c r="E2092">
        <f t="shared" si="162"/>
        <v>-3.4584108944841652E-2</v>
      </c>
      <c r="F2092" t="str">
        <f t="shared" si="163"/>
        <v/>
      </c>
      <c r="G2092" s="4" t="str">
        <f t="shared" si="164"/>
        <v/>
      </c>
    </row>
    <row r="2093" spans="1:7" x14ac:dyDescent="0.3">
      <c r="A2093" s="3">
        <v>44677</v>
      </c>
      <c r="B2093" s="4">
        <v>101.7</v>
      </c>
      <c r="C2093">
        <f t="shared" si="160"/>
        <v>3.1599999999999966</v>
      </c>
      <c r="D2093" s="13">
        <f t="shared" si="161"/>
        <v>3.206819565658612E-2</v>
      </c>
      <c r="E2093">
        <f t="shared" si="162"/>
        <v>3.206819565658612E-2</v>
      </c>
      <c r="F2093" t="str">
        <f t="shared" si="163"/>
        <v/>
      </c>
      <c r="G2093" s="4" t="str">
        <f t="shared" si="164"/>
        <v/>
      </c>
    </row>
    <row r="2094" spans="1:7" x14ac:dyDescent="0.3">
      <c r="A2094" s="3">
        <v>44678</v>
      </c>
      <c r="B2094" s="4">
        <v>102.02</v>
      </c>
      <c r="C2094">
        <f t="shared" si="160"/>
        <v>0.31999999999999318</v>
      </c>
      <c r="D2094" s="13">
        <f t="shared" si="161"/>
        <v>3.1465093411995396E-3</v>
      </c>
      <c r="E2094">
        <f t="shared" si="162"/>
        <v>3.1465093411995396E-3</v>
      </c>
      <c r="F2094" t="str">
        <f t="shared" si="163"/>
        <v/>
      </c>
      <c r="G2094" s="4" t="str">
        <f t="shared" si="164"/>
        <v/>
      </c>
    </row>
    <row r="2095" spans="1:7" x14ac:dyDescent="0.3">
      <c r="A2095" s="3">
        <v>44679</v>
      </c>
      <c r="B2095" s="4">
        <v>105.36</v>
      </c>
      <c r="C2095">
        <f t="shared" si="160"/>
        <v>3.3400000000000034</v>
      </c>
      <c r="D2095" s="13">
        <f t="shared" si="161"/>
        <v>3.273867869045289E-2</v>
      </c>
      <c r="E2095">
        <f t="shared" si="162"/>
        <v>3.273867869045289E-2</v>
      </c>
      <c r="F2095" t="str">
        <f t="shared" si="163"/>
        <v/>
      </c>
      <c r="G2095" s="4" t="str">
        <f t="shared" si="164"/>
        <v/>
      </c>
    </row>
    <row r="2096" spans="1:7" x14ac:dyDescent="0.3">
      <c r="A2096" s="3">
        <v>44680</v>
      </c>
      <c r="B2096" s="4">
        <v>104.69</v>
      </c>
      <c r="C2096">
        <f t="shared" si="160"/>
        <v>-0.67000000000000171</v>
      </c>
      <c r="D2096" s="13">
        <f t="shared" si="161"/>
        <v>-6.359149582384223E-3</v>
      </c>
      <c r="E2096">
        <f t="shared" si="162"/>
        <v>-6.359149582384223E-3</v>
      </c>
      <c r="F2096" t="str">
        <f t="shared" si="163"/>
        <v/>
      </c>
      <c r="G2096" s="4" t="str">
        <f t="shared" si="164"/>
        <v/>
      </c>
    </row>
    <row r="2097" spans="1:7" x14ac:dyDescent="0.3">
      <c r="A2097" s="3">
        <v>44683</v>
      </c>
      <c r="B2097" s="4">
        <v>105.17</v>
      </c>
      <c r="C2097">
        <f t="shared" si="160"/>
        <v>0.48000000000000398</v>
      </c>
      <c r="D2097" s="13">
        <f t="shared" si="161"/>
        <v>4.5849651351609899E-3</v>
      </c>
      <c r="E2097">
        <f t="shared" si="162"/>
        <v>4.5849651351609899E-3</v>
      </c>
      <c r="F2097" t="str">
        <f t="shared" si="163"/>
        <v/>
      </c>
      <c r="G2097" s="4" t="str">
        <f t="shared" si="164"/>
        <v/>
      </c>
    </row>
    <row r="2098" spans="1:7" x14ac:dyDescent="0.3">
      <c r="A2098" s="3">
        <v>44684</v>
      </c>
      <c r="B2098" s="4">
        <v>102.41</v>
      </c>
      <c r="C2098">
        <f t="shared" si="160"/>
        <v>-2.7600000000000051</v>
      </c>
      <c r="D2098" s="13">
        <f t="shared" si="161"/>
        <v>-2.6243225254350147E-2</v>
      </c>
      <c r="E2098">
        <f t="shared" si="162"/>
        <v>-2.6243225254350147E-2</v>
      </c>
      <c r="F2098" t="str">
        <f t="shared" si="163"/>
        <v/>
      </c>
      <c r="G2098" s="4" t="str">
        <f t="shared" si="164"/>
        <v/>
      </c>
    </row>
    <row r="2099" spans="1:7" x14ac:dyDescent="0.3">
      <c r="A2099" s="3">
        <v>44685</v>
      </c>
      <c r="B2099" s="4">
        <v>107.81</v>
      </c>
      <c r="C2099">
        <f t="shared" si="160"/>
        <v>5.4000000000000057</v>
      </c>
      <c r="D2099" s="13">
        <f t="shared" si="161"/>
        <v>5.2729225661556543E-2</v>
      </c>
      <c r="E2099">
        <f t="shared" si="162"/>
        <v>5.2729225661556543E-2</v>
      </c>
      <c r="F2099" t="str">
        <f t="shared" si="163"/>
        <v/>
      </c>
      <c r="G2099" s="4" t="str">
        <f t="shared" si="164"/>
        <v/>
      </c>
    </row>
    <row r="2100" spans="1:7" x14ac:dyDescent="0.3">
      <c r="A2100" s="3">
        <v>44686</v>
      </c>
      <c r="B2100" s="4">
        <v>108.26</v>
      </c>
      <c r="C2100">
        <f t="shared" si="160"/>
        <v>0.45000000000000284</v>
      </c>
      <c r="D2100" s="13">
        <f t="shared" si="161"/>
        <v>4.1740098321120757E-3</v>
      </c>
      <c r="E2100">
        <f t="shared" si="162"/>
        <v>4.1740098321120757E-3</v>
      </c>
      <c r="F2100" t="str">
        <f t="shared" si="163"/>
        <v/>
      </c>
      <c r="G2100" s="4" t="str">
        <f t="shared" si="164"/>
        <v/>
      </c>
    </row>
    <row r="2101" spans="1:7" x14ac:dyDescent="0.3">
      <c r="A2101" s="3">
        <v>44687</v>
      </c>
      <c r="B2101" s="4">
        <v>109.77</v>
      </c>
      <c r="C2101">
        <f t="shared" si="160"/>
        <v>1.5099999999999909</v>
      </c>
      <c r="D2101" s="13">
        <f t="shared" si="161"/>
        <v>1.3947903196009522E-2</v>
      </c>
      <c r="E2101">
        <f t="shared" si="162"/>
        <v>1.3947903196009522E-2</v>
      </c>
      <c r="F2101" t="str">
        <f t="shared" si="163"/>
        <v/>
      </c>
      <c r="G2101" s="4" t="str">
        <f t="shared" si="164"/>
        <v/>
      </c>
    </row>
    <row r="2102" spans="1:7" x14ac:dyDescent="0.3">
      <c r="A2102" s="3">
        <v>44690</v>
      </c>
      <c r="B2102" s="4">
        <v>103.09</v>
      </c>
      <c r="C2102">
        <f t="shared" si="160"/>
        <v>-6.6799999999999926</v>
      </c>
      <c r="D2102" s="13">
        <f t="shared" si="161"/>
        <v>-6.0854513983784213E-2</v>
      </c>
      <c r="E2102">
        <f t="shared" si="162"/>
        <v>-6.0854513983784213E-2</v>
      </c>
      <c r="F2102" t="str">
        <f t="shared" si="163"/>
        <v/>
      </c>
      <c r="G2102" s="4" t="str">
        <f t="shared" si="164"/>
        <v/>
      </c>
    </row>
    <row r="2103" spans="1:7" x14ac:dyDescent="0.3">
      <c r="A2103" s="3">
        <v>44691</v>
      </c>
      <c r="B2103" s="4">
        <v>99.76</v>
      </c>
      <c r="C2103">
        <f t="shared" si="160"/>
        <v>-3.3299999999999983</v>
      </c>
      <c r="D2103" s="13">
        <f t="shared" si="161"/>
        <v>-3.2301872150548049E-2</v>
      </c>
      <c r="E2103">
        <f t="shared" si="162"/>
        <v>-3.2301872150548049E-2</v>
      </c>
      <c r="F2103" t="str">
        <f t="shared" si="163"/>
        <v/>
      </c>
      <c r="G2103" s="4" t="str">
        <f t="shared" si="164"/>
        <v/>
      </c>
    </row>
    <row r="2104" spans="1:7" x14ac:dyDescent="0.3">
      <c r="A2104" s="3">
        <v>44692</v>
      </c>
      <c r="B2104" s="4">
        <v>105.71</v>
      </c>
      <c r="C2104">
        <f t="shared" si="160"/>
        <v>5.9499999999999886</v>
      </c>
      <c r="D2104" s="13">
        <f t="shared" si="161"/>
        <v>5.9643143544506699E-2</v>
      </c>
      <c r="E2104">
        <f t="shared" si="162"/>
        <v>5.9643143544506699E-2</v>
      </c>
      <c r="F2104" t="str">
        <f t="shared" si="163"/>
        <v/>
      </c>
      <c r="G2104" s="4" t="str">
        <f t="shared" si="164"/>
        <v/>
      </c>
    </row>
    <row r="2105" spans="1:7" x14ac:dyDescent="0.3">
      <c r="A2105" s="3">
        <v>44693</v>
      </c>
      <c r="B2105" s="4">
        <v>106.13</v>
      </c>
      <c r="C2105">
        <f t="shared" si="160"/>
        <v>0.42000000000000171</v>
      </c>
      <c r="D2105" s="13">
        <f t="shared" si="161"/>
        <v>3.973134045974853E-3</v>
      </c>
      <c r="E2105">
        <f t="shared" si="162"/>
        <v>3.973134045974853E-3</v>
      </c>
      <c r="F2105" t="str">
        <f t="shared" si="163"/>
        <v/>
      </c>
      <c r="G2105" s="4" t="str">
        <f t="shared" si="164"/>
        <v/>
      </c>
    </row>
    <row r="2106" spans="1:7" x14ac:dyDescent="0.3">
      <c r="A2106" s="3">
        <v>44694</v>
      </c>
      <c r="B2106" s="4">
        <v>110.49</v>
      </c>
      <c r="C2106">
        <f t="shared" si="160"/>
        <v>4.3599999999999994</v>
      </c>
      <c r="D2106" s="13">
        <f t="shared" si="161"/>
        <v>4.1081692264204273E-2</v>
      </c>
      <c r="E2106">
        <f t="shared" si="162"/>
        <v>4.1081692264204273E-2</v>
      </c>
      <c r="F2106" t="str">
        <f t="shared" si="163"/>
        <v/>
      </c>
      <c r="G2106" s="4" t="str">
        <f t="shared" si="164"/>
        <v/>
      </c>
    </row>
    <row r="2107" spans="1:7" x14ac:dyDescent="0.3">
      <c r="A2107" s="3">
        <v>44697</v>
      </c>
      <c r="B2107" s="4">
        <v>114.2</v>
      </c>
      <c r="C2107">
        <f t="shared" si="160"/>
        <v>3.710000000000008</v>
      </c>
      <c r="D2107" s="13">
        <f t="shared" si="161"/>
        <v>3.35776993393068E-2</v>
      </c>
      <c r="E2107">
        <f t="shared" si="162"/>
        <v>3.35776993393068E-2</v>
      </c>
      <c r="F2107" t="str">
        <f t="shared" si="163"/>
        <v/>
      </c>
      <c r="G2107" s="4" t="str">
        <f t="shared" si="164"/>
        <v/>
      </c>
    </row>
    <row r="2108" spans="1:7" x14ac:dyDescent="0.3">
      <c r="A2108" s="3">
        <v>44698</v>
      </c>
      <c r="B2108" s="4">
        <v>112.4</v>
      </c>
      <c r="C2108">
        <f t="shared" si="160"/>
        <v>-1.7999999999999972</v>
      </c>
      <c r="D2108" s="13">
        <f t="shared" si="161"/>
        <v>-1.5761821366024494E-2</v>
      </c>
      <c r="E2108">
        <f t="shared" si="162"/>
        <v>-1.5761821366024494E-2</v>
      </c>
      <c r="F2108" t="str">
        <f t="shared" si="163"/>
        <v/>
      </c>
      <c r="G2108" s="4" t="str">
        <f t="shared" si="164"/>
        <v/>
      </c>
    </row>
    <row r="2109" spans="1:7" x14ac:dyDescent="0.3">
      <c r="A2109" s="3">
        <v>44699</v>
      </c>
      <c r="B2109" s="4">
        <v>109.59</v>
      </c>
      <c r="C2109">
        <f t="shared" si="160"/>
        <v>-2.8100000000000023</v>
      </c>
      <c r="D2109" s="13">
        <f t="shared" si="161"/>
        <v>-2.5000000000000019E-2</v>
      </c>
      <c r="E2109">
        <f t="shared" si="162"/>
        <v>-2.5000000000000019E-2</v>
      </c>
      <c r="F2109" t="str">
        <f t="shared" si="163"/>
        <v/>
      </c>
      <c r="G2109" s="4" t="str">
        <f t="shared" si="164"/>
        <v/>
      </c>
    </row>
    <row r="2110" spans="1:7" x14ac:dyDescent="0.3">
      <c r="A2110" s="3">
        <v>44700</v>
      </c>
      <c r="B2110" s="4">
        <v>112.21</v>
      </c>
      <c r="C2110">
        <f t="shared" si="160"/>
        <v>2.6199999999999903</v>
      </c>
      <c r="D2110" s="13">
        <f t="shared" si="161"/>
        <v>2.3907290811205312E-2</v>
      </c>
      <c r="E2110">
        <f t="shared" si="162"/>
        <v>2.3907290811205312E-2</v>
      </c>
      <c r="F2110" t="str">
        <f t="shared" si="163"/>
        <v/>
      </c>
      <c r="G2110" s="4" t="str">
        <f t="shared" si="164"/>
        <v/>
      </c>
    </row>
    <row r="2111" spans="1:7" x14ac:dyDescent="0.3">
      <c r="A2111" s="3">
        <v>44701</v>
      </c>
      <c r="B2111" s="4">
        <v>113.23</v>
      </c>
      <c r="C2111">
        <f t="shared" si="160"/>
        <v>1.0200000000000102</v>
      </c>
      <c r="D2111" s="13">
        <f t="shared" si="161"/>
        <v>9.0900989216648274E-3</v>
      </c>
      <c r="E2111">
        <f t="shared" si="162"/>
        <v>9.0900989216648274E-3</v>
      </c>
      <c r="F2111" t="str">
        <f t="shared" si="163"/>
        <v/>
      </c>
      <c r="G2111" s="4" t="str">
        <f t="shared" si="164"/>
        <v/>
      </c>
    </row>
    <row r="2112" spans="1:7" x14ac:dyDescent="0.3">
      <c r="A2112" s="3">
        <v>44704</v>
      </c>
      <c r="B2112" s="4">
        <v>110.29</v>
      </c>
      <c r="C2112">
        <f t="shared" si="160"/>
        <v>-2.9399999999999977</v>
      </c>
      <c r="D2112" s="13">
        <f t="shared" si="161"/>
        <v>-2.5964850304689549E-2</v>
      </c>
      <c r="E2112">
        <f t="shared" si="162"/>
        <v>-2.5964850304689549E-2</v>
      </c>
      <c r="F2112" t="str">
        <f t="shared" si="163"/>
        <v/>
      </c>
      <c r="G2112" s="4" t="str">
        <f t="shared" si="164"/>
        <v/>
      </c>
    </row>
    <row r="2113" spans="1:7" x14ac:dyDescent="0.3">
      <c r="A2113" s="3">
        <v>44705</v>
      </c>
      <c r="B2113" s="4">
        <v>109.77</v>
      </c>
      <c r="C2113">
        <f t="shared" si="160"/>
        <v>-0.52000000000001023</v>
      </c>
      <c r="D2113" s="13">
        <f t="shared" si="161"/>
        <v>-4.714842687460424E-3</v>
      </c>
      <c r="E2113">
        <f t="shared" si="162"/>
        <v>-4.714842687460424E-3</v>
      </c>
      <c r="F2113" t="str">
        <f t="shared" si="163"/>
        <v/>
      </c>
      <c r="G2113" s="4" t="str">
        <f t="shared" si="164"/>
        <v/>
      </c>
    </row>
    <row r="2114" spans="1:7" x14ac:dyDescent="0.3">
      <c r="A2114" s="3">
        <v>44706</v>
      </c>
      <c r="B2114" s="4">
        <v>110.33</v>
      </c>
      <c r="C2114">
        <f t="shared" si="160"/>
        <v>0.56000000000000227</v>
      </c>
      <c r="D2114" s="13">
        <f t="shared" si="161"/>
        <v>5.1015760225927151E-3</v>
      </c>
      <c r="E2114">
        <f t="shared" si="162"/>
        <v>5.1015760225927151E-3</v>
      </c>
      <c r="F2114" t="str">
        <f t="shared" si="163"/>
        <v/>
      </c>
      <c r="G2114" s="4" t="str">
        <f t="shared" si="164"/>
        <v/>
      </c>
    </row>
    <row r="2115" spans="1:7" x14ac:dyDescent="0.3">
      <c r="A2115" s="3">
        <v>44707</v>
      </c>
      <c r="B2115" s="4">
        <v>114.09</v>
      </c>
      <c r="C2115">
        <f t="shared" si="160"/>
        <v>3.7600000000000051</v>
      </c>
      <c r="D2115" s="13">
        <f t="shared" si="161"/>
        <v>3.4079579443487766E-2</v>
      </c>
      <c r="E2115">
        <f t="shared" si="162"/>
        <v>3.4079579443487766E-2</v>
      </c>
      <c r="F2115" t="str">
        <f t="shared" si="163"/>
        <v/>
      </c>
      <c r="G2115" s="4" t="str">
        <f t="shared" si="164"/>
        <v/>
      </c>
    </row>
    <row r="2116" spans="1:7" x14ac:dyDescent="0.3">
      <c r="A2116" s="3">
        <v>44708</v>
      </c>
      <c r="B2116" s="4">
        <v>115.07</v>
      </c>
      <c r="C2116">
        <f t="shared" si="160"/>
        <v>0.97999999999998977</v>
      </c>
      <c r="D2116" s="13">
        <f t="shared" si="161"/>
        <v>8.5897098781662698E-3</v>
      </c>
      <c r="E2116">
        <f t="shared" si="162"/>
        <v>8.5897098781662698E-3</v>
      </c>
      <c r="F2116" t="str">
        <f t="shared" si="163"/>
        <v/>
      </c>
      <c r="G2116" s="4" t="str">
        <f t="shared" si="164"/>
        <v/>
      </c>
    </row>
    <row r="2117" spans="1:7" x14ac:dyDescent="0.3">
      <c r="A2117" s="3">
        <v>44712</v>
      </c>
      <c r="B2117" s="4">
        <v>114.67</v>
      </c>
      <c r="C2117">
        <f t="shared" ref="C2117:C2180" si="165">B2117-B2116</f>
        <v>-0.39999999999999147</v>
      </c>
      <c r="D2117" s="13">
        <f t="shared" ref="D2117:D2180" si="166">C2117/B2116</f>
        <v>-3.4761449552445597E-3</v>
      </c>
      <c r="E2117">
        <f t="shared" ref="E2117:E2180" si="167">IF(B2116&gt;$H$1,D2117,"")</f>
        <v>-3.4761449552445597E-3</v>
      </c>
      <c r="F2117" t="str">
        <f t="shared" ref="F2117:F2180" si="168">IF(B2116&lt;$F$1,D2117,"")</f>
        <v/>
      </c>
      <c r="G2117" s="4" t="str">
        <f t="shared" ref="G2117:G2180" si="169">IF(AND(B2116&gt;=$F$1,B2116&lt;=$H$1),D2117,"")</f>
        <v/>
      </c>
    </row>
    <row r="2118" spans="1:7" x14ac:dyDescent="0.3">
      <c r="A2118" s="3">
        <v>44713</v>
      </c>
      <c r="B2118" s="4">
        <v>115.26</v>
      </c>
      <c r="C2118">
        <f t="shared" si="165"/>
        <v>0.59000000000000341</v>
      </c>
      <c r="D2118" s="13">
        <f t="shared" si="166"/>
        <v>5.1451992674631849E-3</v>
      </c>
      <c r="E2118">
        <f t="shared" si="167"/>
        <v>5.1451992674631849E-3</v>
      </c>
      <c r="F2118" t="str">
        <f t="shared" si="168"/>
        <v/>
      </c>
      <c r="G2118" s="4" t="str">
        <f t="shared" si="169"/>
        <v/>
      </c>
    </row>
    <row r="2119" spans="1:7" x14ac:dyDescent="0.3">
      <c r="A2119" s="3">
        <v>44714</v>
      </c>
      <c r="B2119" s="4">
        <v>116.87</v>
      </c>
      <c r="C2119">
        <f t="shared" si="165"/>
        <v>1.6099999999999994</v>
      </c>
      <c r="D2119" s="13">
        <f t="shared" si="166"/>
        <v>1.3968419226097513E-2</v>
      </c>
      <c r="E2119">
        <f t="shared" si="167"/>
        <v>1.3968419226097513E-2</v>
      </c>
      <c r="F2119" t="str">
        <f t="shared" si="168"/>
        <v/>
      </c>
      <c r="G2119" s="4" t="str">
        <f t="shared" si="169"/>
        <v/>
      </c>
    </row>
    <row r="2120" spans="1:7" x14ac:dyDescent="0.3">
      <c r="A2120" s="3">
        <v>44715</v>
      </c>
      <c r="B2120" s="4">
        <v>118.87</v>
      </c>
      <c r="C2120">
        <f t="shared" si="165"/>
        <v>2</v>
      </c>
      <c r="D2120" s="13">
        <f t="shared" si="166"/>
        <v>1.7113031573543252E-2</v>
      </c>
      <c r="E2120">
        <f t="shared" si="167"/>
        <v>1.7113031573543252E-2</v>
      </c>
      <c r="F2120" t="str">
        <f t="shared" si="168"/>
        <v/>
      </c>
      <c r="G2120" s="4" t="str">
        <f t="shared" si="169"/>
        <v/>
      </c>
    </row>
    <row r="2121" spans="1:7" x14ac:dyDescent="0.3">
      <c r="A2121" s="3">
        <v>44718</v>
      </c>
      <c r="B2121" s="4">
        <v>118.5</v>
      </c>
      <c r="C2121">
        <f t="shared" si="165"/>
        <v>-0.37000000000000455</v>
      </c>
      <c r="D2121" s="13">
        <f t="shared" si="166"/>
        <v>-3.1126440649449361E-3</v>
      </c>
      <c r="E2121">
        <f t="shared" si="167"/>
        <v>-3.1126440649449361E-3</v>
      </c>
      <c r="F2121" t="str">
        <f t="shared" si="168"/>
        <v/>
      </c>
      <c r="G2121" s="4" t="str">
        <f t="shared" si="169"/>
        <v/>
      </c>
    </row>
    <row r="2122" spans="1:7" x14ac:dyDescent="0.3">
      <c r="A2122" s="3">
        <v>44719</v>
      </c>
      <c r="B2122" s="4">
        <v>119.41</v>
      </c>
      <c r="C2122">
        <f t="shared" si="165"/>
        <v>0.90999999999999659</v>
      </c>
      <c r="D2122" s="13">
        <f t="shared" si="166"/>
        <v>7.6793248945147396E-3</v>
      </c>
      <c r="E2122">
        <f t="shared" si="167"/>
        <v>7.6793248945147396E-3</v>
      </c>
      <c r="F2122" t="str">
        <f t="shared" si="168"/>
        <v/>
      </c>
      <c r="G2122" s="4" t="str">
        <f t="shared" si="169"/>
        <v/>
      </c>
    </row>
    <row r="2123" spans="1:7" x14ac:dyDescent="0.3">
      <c r="A2123" s="3">
        <v>44720</v>
      </c>
      <c r="B2123" s="4">
        <v>122.11</v>
      </c>
      <c r="C2123">
        <f t="shared" si="165"/>
        <v>2.7000000000000028</v>
      </c>
      <c r="D2123" s="13">
        <f t="shared" si="166"/>
        <v>2.2611171593668898E-2</v>
      </c>
      <c r="E2123">
        <f t="shared" si="167"/>
        <v>2.2611171593668898E-2</v>
      </c>
      <c r="F2123" t="str">
        <f t="shared" si="168"/>
        <v/>
      </c>
      <c r="G2123" s="4" t="str">
        <f t="shared" si="169"/>
        <v/>
      </c>
    </row>
    <row r="2124" spans="1:7" x14ac:dyDescent="0.3">
      <c r="A2124" s="3">
        <v>44721</v>
      </c>
      <c r="B2124" s="4">
        <v>121.51</v>
      </c>
      <c r="C2124">
        <f t="shared" si="165"/>
        <v>-0.59999999999999432</v>
      </c>
      <c r="D2124" s="13">
        <f t="shared" si="166"/>
        <v>-4.9136024895585478E-3</v>
      </c>
      <c r="E2124">
        <f t="shared" si="167"/>
        <v>-4.9136024895585478E-3</v>
      </c>
      <c r="F2124" t="str">
        <f t="shared" si="168"/>
        <v/>
      </c>
      <c r="G2124" s="4" t="str">
        <f t="shared" si="169"/>
        <v/>
      </c>
    </row>
    <row r="2125" spans="1:7" x14ac:dyDescent="0.3">
      <c r="A2125" s="3">
        <v>44722</v>
      </c>
      <c r="B2125" s="4">
        <v>120.67</v>
      </c>
      <c r="C2125">
        <f t="shared" si="165"/>
        <v>-0.84000000000000341</v>
      </c>
      <c r="D2125" s="13">
        <f t="shared" si="166"/>
        <v>-6.9130112747922256E-3</v>
      </c>
      <c r="E2125">
        <f t="shared" si="167"/>
        <v>-6.9130112747922256E-3</v>
      </c>
      <c r="F2125" t="str">
        <f t="shared" si="168"/>
        <v/>
      </c>
      <c r="G2125" s="4" t="str">
        <f t="shared" si="169"/>
        <v/>
      </c>
    </row>
    <row r="2126" spans="1:7" x14ac:dyDescent="0.3">
      <c r="A2126" s="3">
        <v>44725</v>
      </c>
      <c r="B2126" s="4">
        <v>120.93</v>
      </c>
      <c r="C2126">
        <f t="shared" si="165"/>
        <v>0.26000000000000512</v>
      </c>
      <c r="D2126" s="13">
        <f t="shared" si="166"/>
        <v>2.1546366122483229E-3</v>
      </c>
      <c r="E2126">
        <f t="shared" si="167"/>
        <v>2.1546366122483229E-3</v>
      </c>
      <c r="F2126" t="str">
        <f t="shared" si="168"/>
        <v/>
      </c>
      <c r="G2126" s="4" t="str">
        <f t="shared" si="169"/>
        <v/>
      </c>
    </row>
    <row r="2127" spans="1:7" x14ac:dyDescent="0.3">
      <c r="A2127" s="3">
        <v>44726</v>
      </c>
      <c r="B2127" s="4">
        <v>118.93</v>
      </c>
      <c r="C2127">
        <f t="shared" si="165"/>
        <v>-2</v>
      </c>
      <c r="D2127" s="13">
        <f t="shared" si="166"/>
        <v>-1.6538493343256428E-2</v>
      </c>
      <c r="E2127">
        <f t="shared" si="167"/>
        <v>-1.6538493343256428E-2</v>
      </c>
      <c r="F2127" t="str">
        <f t="shared" si="168"/>
        <v/>
      </c>
      <c r="G2127" s="4" t="str">
        <f t="shared" si="169"/>
        <v/>
      </c>
    </row>
    <row r="2128" spans="1:7" x14ac:dyDescent="0.3">
      <c r="A2128" s="3">
        <v>44727</v>
      </c>
      <c r="B2128" s="4">
        <v>115.31</v>
      </c>
      <c r="C2128">
        <f t="shared" si="165"/>
        <v>-3.6200000000000045</v>
      </c>
      <c r="D2128" s="13">
        <f t="shared" si="166"/>
        <v>-3.0438072815942189E-2</v>
      </c>
      <c r="E2128">
        <f t="shared" si="167"/>
        <v>-3.0438072815942189E-2</v>
      </c>
      <c r="F2128" t="str">
        <f t="shared" si="168"/>
        <v/>
      </c>
      <c r="G2128" s="4" t="str">
        <f t="shared" si="169"/>
        <v/>
      </c>
    </row>
    <row r="2129" spans="1:7" x14ac:dyDescent="0.3">
      <c r="A2129" s="3">
        <v>44728</v>
      </c>
      <c r="B2129" s="4">
        <v>117.59</v>
      </c>
      <c r="C2129">
        <f t="shared" si="165"/>
        <v>2.2800000000000011</v>
      </c>
      <c r="D2129" s="13">
        <f t="shared" si="166"/>
        <v>1.9772786401873219E-2</v>
      </c>
      <c r="E2129">
        <f t="shared" si="167"/>
        <v>1.9772786401873219E-2</v>
      </c>
      <c r="F2129" t="str">
        <f t="shared" si="168"/>
        <v/>
      </c>
      <c r="G2129" s="4" t="str">
        <f t="shared" si="169"/>
        <v/>
      </c>
    </row>
    <row r="2130" spans="1:7" x14ac:dyDescent="0.3">
      <c r="A2130" s="3">
        <v>44729</v>
      </c>
      <c r="B2130" s="4">
        <v>109.56</v>
      </c>
      <c r="C2130">
        <f t="shared" si="165"/>
        <v>-8.0300000000000011</v>
      </c>
      <c r="D2130" s="13">
        <f t="shared" si="166"/>
        <v>-6.8288119738072972E-2</v>
      </c>
      <c r="E2130">
        <f t="shared" si="167"/>
        <v>-6.8288119738072972E-2</v>
      </c>
      <c r="F2130" t="str">
        <f t="shared" si="168"/>
        <v/>
      </c>
      <c r="G2130" s="4" t="str">
        <f t="shared" si="169"/>
        <v/>
      </c>
    </row>
    <row r="2131" spans="1:7" x14ac:dyDescent="0.3">
      <c r="A2131" s="3">
        <v>44733</v>
      </c>
      <c r="B2131" s="4">
        <v>110.65</v>
      </c>
      <c r="C2131">
        <f t="shared" si="165"/>
        <v>1.0900000000000034</v>
      </c>
      <c r="D2131" s="13">
        <f t="shared" si="166"/>
        <v>9.948886454910582E-3</v>
      </c>
      <c r="E2131">
        <f t="shared" si="167"/>
        <v>9.948886454910582E-3</v>
      </c>
      <c r="F2131" t="str">
        <f t="shared" si="168"/>
        <v/>
      </c>
      <c r="G2131" s="4" t="str">
        <f t="shared" si="169"/>
        <v/>
      </c>
    </row>
    <row r="2132" spans="1:7" x14ac:dyDescent="0.3">
      <c r="A2132" s="3">
        <v>44734</v>
      </c>
      <c r="B2132" s="4">
        <v>106.19</v>
      </c>
      <c r="C2132">
        <f t="shared" si="165"/>
        <v>-4.460000000000008</v>
      </c>
      <c r="D2132" s="13">
        <f t="shared" si="166"/>
        <v>-4.0307275192047062E-2</v>
      </c>
      <c r="E2132">
        <f t="shared" si="167"/>
        <v>-4.0307275192047062E-2</v>
      </c>
      <c r="F2132" t="str">
        <f t="shared" si="168"/>
        <v/>
      </c>
      <c r="G2132" s="4" t="str">
        <f t="shared" si="169"/>
        <v/>
      </c>
    </row>
    <row r="2133" spans="1:7" x14ac:dyDescent="0.3">
      <c r="A2133" s="3">
        <v>44735</v>
      </c>
      <c r="B2133" s="4">
        <v>104.27</v>
      </c>
      <c r="C2133">
        <f t="shared" si="165"/>
        <v>-1.9200000000000017</v>
      </c>
      <c r="D2133" s="13">
        <f t="shared" si="166"/>
        <v>-1.8080798568603462E-2</v>
      </c>
      <c r="E2133">
        <f t="shared" si="167"/>
        <v>-1.8080798568603462E-2</v>
      </c>
      <c r="F2133" t="str">
        <f t="shared" si="168"/>
        <v/>
      </c>
      <c r="G2133" s="4" t="str">
        <f t="shared" si="169"/>
        <v/>
      </c>
    </row>
    <row r="2134" spans="1:7" x14ac:dyDescent="0.3">
      <c r="A2134" s="3">
        <v>44736</v>
      </c>
      <c r="B2134" s="4">
        <v>107.62</v>
      </c>
      <c r="C2134">
        <f t="shared" si="165"/>
        <v>3.3500000000000085</v>
      </c>
      <c r="D2134" s="13">
        <f t="shared" si="166"/>
        <v>3.2128128896135116E-2</v>
      </c>
      <c r="E2134">
        <f t="shared" si="167"/>
        <v>3.2128128896135116E-2</v>
      </c>
      <c r="F2134" t="str">
        <f t="shared" si="168"/>
        <v/>
      </c>
      <c r="G2134" s="4" t="str">
        <f t="shared" si="169"/>
        <v/>
      </c>
    </row>
    <row r="2135" spans="1:7" x14ac:dyDescent="0.3">
      <c r="A2135" s="3">
        <v>44739</v>
      </c>
      <c r="B2135" s="4">
        <v>109.57</v>
      </c>
      <c r="C2135">
        <f t="shared" si="165"/>
        <v>1.9499999999999886</v>
      </c>
      <c r="D2135" s="13">
        <f t="shared" si="166"/>
        <v>1.8119308678684155E-2</v>
      </c>
      <c r="E2135">
        <f t="shared" si="167"/>
        <v>1.8119308678684155E-2</v>
      </c>
      <c r="F2135" t="str">
        <f t="shared" si="168"/>
        <v/>
      </c>
      <c r="G2135" s="4" t="str">
        <f t="shared" si="169"/>
        <v/>
      </c>
    </row>
    <row r="2136" spans="1:7" x14ac:dyDescent="0.3">
      <c r="A2136" s="3">
        <v>44740</v>
      </c>
      <c r="B2136" s="4">
        <v>111.76</v>
      </c>
      <c r="C2136">
        <f t="shared" si="165"/>
        <v>2.1900000000000119</v>
      </c>
      <c r="D2136" s="13">
        <f t="shared" si="166"/>
        <v>1.9987222779958128E-2</v>
      </c>
      <c r="E2136">
        <f t="shared" si="167"/>
        <v>1.9987222779958128E-2</v>
      </c>
      <c r="F2136" t="str">
        <f t="shared" si="168"/>
        <v/>
      </c>
      <c r="G2136" s="4" t="str">
        <f t="shared" si="169"/>
        <v/>
      </c>
    </row>
    <row r="2137" spans="1:7" x14ac:dyDescent="0.3">
      <c r="A2137" s="3">
        <v>44741</v>
      </c>
      <c r="B2137" s="4">
        <v>109.78</v>
      </c>
      <c r="C2137">
        <f t="shared" si="165"/>
        <v>-1.980000000000004</v>
      </c>
      <c r="D2137" s="13">
        <f t="shared" si="166"/>
        <v>-1.7716535433070901E-2</v>
      </c>
      <c r="E2137">
        <f t="shared" si="167"/>
        <v>-1.7716535433070901E-2</v>
      </c>
      <c r="F2137" t="str">
        <f t="shared" si="168"/>
        <v/>
      </c>
      <c r="G2137" s="4" t="str">
        <f t="shared" si="169"/>
        <v/>
      </c>
    </row>
    <row r="2138" spans="1:7" x14ac:dyDescent="0.3">
      <c r="A2138" s="3">
        <v>44742</v>
      </c>
      <c r="B2138" s="4">
        <v>105.76</v>
      </c>
      <c r="C2138">
        <f t="shared" si="165"/>
        <v>-4.019999999999996</v>
      </c>
      <c r="D2138" s="13">
        <f t="shared" si="166"/>
        <v>-3.6618691929313135E-2</v>
      </c>
      <c r="E2138">
        <f t="shared" si="167"/>
        <v>-3.6618691929313135E-2</v>
      </c>
      <c r="F2138" t="str">
        <f t="shared" si="168"/>
        <v/>
      </c>
      <c r="G2138" s="4" t="str">
        <f t="shared" si="169"/>
        <v/>
      </c>
    </row>
    <row r="2139" spans="1:7" x14ac:dyDescent="0.3">
      <c r="A2139" s="3">
        <v>44743</v>
      </c>
      <c r="B2139" s="4">
        <v>108.43</v>
      </c>
      <c r="C2139">
        <f t="shared" si="165"/>
        <v>2.6700000000000017</v>
      </c>
      <c r="D2139" s="13">
        <f t="shared" si="166"/>
        <v>2.5245839636913781E-2</v>
      </c>
      <c r="E2139">
        <f t="shared" si="167"/>
        <v>2.5245839636913781E-2</v>
      </c>
      <c r="F2139" t="str">
        <f t="shared" si="168"/>
        <v/>
      </c>
      <c r="G2139" s="4" t="str">
        <f t="shared" si="169"/>
        <v/>
      </c>
    </row>
    <row r="2140" spans="1:7" x14ac:dyDescent="0.3">
      <c r="A2140" s="3">
        <v>44747</v>
      </c>
      <c r="B2140" s="4">
        <v>99.5</v>
      </c>
      <c r="C2140">
        <f t="shared" si="165"/>
        <v>-8.9300000000000068</v>
      </c>
      <c r="D2140" s="13">
        <f t="shared" si="166"/>
        <v>-8.235728119524123E-2</v>
      </c>
      <c r="E2140">
        <f t="shared" si="167"/>
        <v>-8.235728119524123E-2</v>
      </c>
      <c r="F2140" t="str">
        <f t="shared" si="168"/>
        <v/>
      </c>
      <c r="G2140" s="4" t="str">
        <f t="shared" si="169"/>
        <v/>
      </c>
    </row>
    <row r="2141" spans="1:7" x14ac:dyDescent="0.3">
      <c r="A2141" s="3">
        <v>44748</v>
      </c>
      <c r="B2141" s="4">
        <v>98.53</v>
      </c>
      <c r="C2141">
        <f t="shared" si="165"/>
        <v>-0.96999999999999886</v>
      </c>
      <c r="D2141" s="13">
        <f t="shared" si="166"/>
        <v>-9.7487437185929532E-3</v>
      </c>
      <c r="E2141">
        <f t="shared" si="167"/>
        <v>-9.7487437185929532E-3</v>
      </c>
      <c r="F2141" t="str">
        <f t="shared" si="168"/>
        <v/>
      </c>
      <c r="G2141" s="4" t="str">
        <f t="shared" si="169"/>
        <v/>
      </c>
    </row>
    <row r="2142" spans="1:7" x14ac:dyDescent="0.3">
      <c r="A2142" s="3">
        <v>44749</v>
      </c>
      <c r="B2142" s="4">
        <v>102.73</v>
      </c>
      <c r="C2142">
        <f t="shared" si="165"/>
        <v>4.2000000000000028</v>
      </c>
      <c r="D2142" s="13">
        <f t="shared" si="166"/>
        <v>4.262661118441087E-2</v>
      </c>
      <c r="E2142">
        <f t="shared" si="167"/>
        <v>4.262661118441087E-2</v>
      </c>
      <c r="F2142" t="str">
        <f t="shared" si="168"/>
        <v/>
      </c>
      <c r="G2142" s="4" t="str">
        <f t="shared" si="169"/>
        <v/>
      </c>
    </row>
    <row r="2143" spans="1:7" x14ac:dyDescent="0.3">
      <c r="A2143" s="3">
        <v>44750</v>
      </c>
      <c r="B2143" s="4">
        <v>104.79</v>
      </c>
      <c r="C2143">
        <f t="shared" si="165"/>
        <v>2.0600000000000023</v>
      </c>
      <c r="D2143" s="13">
        <f t="shared" si="166"/>
        <v>2.0052564976151096E-2</v>
      </c>
      <c r="E2143">
        <f t="shared" si="167"/>
        <v>2.0052564976151096E-2</v>
      </c>
      <c r="F2143" t="str">
        <f t="shared" si="168"/>
        <v/>
      </c>
      <c r="G2143" s="4" t="str">
        <f t="shared" si="169"/>
        <v/>
      </c>
    </row>
    <row r="2144" spans="1:7" x14ac:dyDescent="0.3">
      <c r="A2144" s="3">
        <v>44753</v>
      </c>
      <c r="B2144" s="4">
        <v>104.09</v>
      </c>
      <c r="C2144">
        <f t="shared" si="165"/>
        <v>-0.70000000000000284</v>
      </c>
      <c r="D2144" s="13">
        <f t="shared" si="166"/>
        <v>-6.6800267201069068E-3</v>
      </c>
      <c r="E2144">
        <f t="shared" si="167"/>
        <v>-6.6800267201069068E-3</v>
      </c>
      <c r="F2144" t="str">
        <f t="shared" si="168"/>
        <v/>
      </c>
      <c r="G2144" s="4" t="str">
        <f t="shared" si="169"/>
        <v/>
      </c>
    </row>
    <row r="2145" spans="1:7" x14ac:dyDescent="0.3">
      <c r="A2145" s="3">
        <v>44754</v>
      </c>
      <c r="B2145" s="4">
        <v>95.84</v>
      </c>
      <c r="C2145">
        <f t="shared" si="165"/>
        <v>-8.25</v>
      </c>
      <c r="D2145" s="13">
        <f t="shared" si="166"/>
        <v>-7.9258334133922567E-2</v>
      </c>
      <c r="E2145">
        <f t="shared" si="167"/>
        <v>-7.9258334133922567E-2</v>
      </c>
      <c r="F2145" t="str">
        <f t="shared" si="168"/>
        <v/>
      </c>
      <c r="G2145" s="4" t="str">
        <f t="shared" si="169"/>
        <v/>
      </c>
    </row>
    <row r="2146" spans="1:7" x14ac:dyDescent="0.3">
      <c r="A2146" s="3">
        <v>44755</v>
      </c>
      <c r="B2146" s="4">
        <v>96.3</v>
      </c>
      <c r="C2146">
        <f t="shared" si="165"/>
        <v>0.45999999999999375</v>
      </c>
      <c r="D2146" s="13">
        <f t="shared" si="166"/>
        <v>4.7996661101835742E-3</v>
      </c>
      <c r="E2146">
        <f t="shared" si="167"/>
        <v>4.7996661101835742E-3</v>
      </c>
      <c r="F2146" t="str">
        <f t="shared" si="168"/>
        <v/>
      </c>
      <c r="G2146" s="4" t="str">
        <f t="shared" si="169"/>
        <v/>
      </c>
    </row>
    <row r="2147" spans="1:7" x14ac:dyDescent="0.3">
      <c r="A2147" s="3">
        <v>44756</v>
      </c>
      <c r="B2147" s="4">
        <v>95.78</v>
      </c>
      <c r="C2147">
        <f t="shared" si="165"/>
        <v>-0.51999999999999602</v>
      </c>
      <c r="D2147" s="13">
        <f t="shared" si="166"/>
        <v>-5.3997923156801249E-3</v>
      </c>
      <c r="E2147">
        <f t="shared" si="167"/>
        <v>-5.3997923156801249E-3</v>
      </c>
      <c r="F2147" t="str">
        <f t="shared" si="168"/>
        <v/>
      </c>
      <c r="G2147" s="4" t="str">
        <f t="shared" si="169"/>
        <v/>
      </c>
    </row>
    <row r="2148" spans="1:7" x14ac:dyDescent="0.3">
      <c r="A2148" s="3">
        <v>44757</v>
      </c>
      <c r="B2148" s="4">
        <v>97.59</v>
      </c>
      <c r="C2148">
        <f t="shared" si="165"/>
        <v>1.8100000000000023</v>
      </c>
      <c r="D2148" s="13">
        <f t="shared" si="166"/>
        <v>1.8897473376487808E-2</v>
      </c>
      <c r="E2148">
        <f t="shared" si="167"/>
        <v>1.8897473376487808E-2</v>
      </c>
      <c r="F2148" t="str">
        <f t="shared" si="168"/>
        <v/>
      </c>
      <c r="G2148" s="4" t="str">
        <f t="shared" si="169"/>
        <v/>
      </c>
    </row>
    <row r="2149" spans="1:7" x14ac:dyDescent="0.3">
      <c r="A2149" s="3">
        <v>44760</v>
      </c>
      <c r="B2149" s="4">
        <v>102.6</v>
      </c>
      <c r="C2149">
        <f t="shared" si="165"/>
        <v>5.0099999999999909</v>
      </c>
      <c r="D2149" s="13">
        <f t="shared" si="166"/>
        <v>5.1337227174915366E-2</v>
      </c>
      <c r="E2149">
        <f t="shared" si="167"/>
        <v>5.1337227174915366E-2</v>
      </c>
      <c r="F2149" t="str">
        <f t="shared" si="168"/>
        <v/>
      </c>
      <c r="G2149" s="4" t="str">
        <f t="shared" si="169"/>
        <v/>
      </c>
    </row>
    <row r="2150" spans="1:7" x14ac:dyDescent="0.3">
      <c r="A2150" s="3">
        <v>44761</v>
      </c>
      <c r="B2150" s="4">
        <v>104.22</v>
      </c>
      <c r="C2150">
        <f t="shared" si="165"/>
        <v>1.6200000000000045</v>
      </c>
      <c r="D2150" s="13">
        <f t="shared" si="166"/>
        <v>1.5789473684210572E-2</v>
      </c>
      <c r="E2150">
        <f t="shared" si="167"/>
        <v>1.5789473684210572E-2</v>
      </c>
      <c r="F2150" t="str">
        <f t="shared" si="168"/>
        <v/>
      </c>
      <c r="G2150" s="4" t="str">
        <f t="shared" si="169"/>
        <v/>
      </c>
    </row>
    <row r="2151" spans="1:7" x14ac:dyDescent="0.3">
      <c r="A2151" s="3">
        <v>44762</v>
      </c>
      <c r="B2151" s="4">
        <v>102.26</v>
      </c>
      <c r="C2151">
        <f t="shared" si="165"/>
        <v>-1.9599999999999937</v>
      </c>
      <c r="D2151" s="13">
        <f t="shared" si="166"/>
        <v>-1.8806371137977295E-2</v>
      </c>
      <c r="E2151">
        <f t="shared" si="167"/>
        <v>-1.8806371137977295E-2</v>
      </c>
      <c r="F2151" t="str">
        <f t="shared" si="168"/>
        <v/>
      </c>
      <c r="G2151" s="4" t="str">
        <f t="shared" si="169"/>
        <v/>
      </c>
    </row>
    <row r="2152" spans="1:7" x14ac:dyDescent="0.3">
      <c r="A2152" s="3">
        <v>44763</v>
      </c>
      <c r="B2152" s="4">
        <v>96.35</v>
      </c>
      <c r="C2152">
        <f t="shared" si="165"/>
        <v>-5.9100000000000108</v>
      </c>
      <c r="D2152" s="13">
        <f t="shared" si="166"/>
        <v>-5.7793858791316356E-2</v>
      </c>
      <c r="E2152">
        <f t="shared" si="167"/>
        <v>-5.7793858791316356E-2</v>
      </c>
      <c r="F2152" t="str">
        <f t="shared" si="168"/>
        <v/>
      </c>
      <c r="G2152" s="4" t="str">
        <f t="shared" si="169"/>
        <v/>
      </c>
    </row>
    <row r="2153" spans="1:7" x14ac:dyDescent="0.3">
      <c r="A2153" s="3">
        <v>44764</v>
      </c>
      <c r="B2153" s="4">
        <v>94.7</v>
      </c>
      <c r="C2153">
        <f t="shared" si="165"/>
        <v>-1.6499999999999915</v>
      </c>
      <c r="D2153" s="13">
        <f t="shared" si="166"/>
        <v>-1.7125064867669865E-2</v>
      </c>
      <c r="E2153">
        <f t="shared" si="167"/>
        <v>-1.7125064867669865E-2</v>
      </c>
      <c r="F2153" t="str">
        <f t="shared" si="168"/>
        <v/>
      </c>
      <c r="G2153" s="4" t="str">
        <f t="shared" si="169"/>
        <v/>
      </c>
    </row>
    <row r="2154" spans="1:7" x14ac:dyDescent="0.3">
      <c r="A2154" s="3">
        <v>44767</v>
      </c>
      <c r="B2154" s="4">
        <v>96.7</v>
      </c>
      <c r="C2154">
        <f t="shared" si="165"/>
        <v>2</v>
      </c>
      <c r="D2154" s="13">
        <f t="shared" si="166"/>
        <v>2.1119324181626188E-2</v>
      </c>
      <c r="E2154" t="str">
        <f t="shared" si="167"/>
        <v/>
      </c>
      <c r="F2154" t="str">
        <f t="shared" si="168"/>
        <v/>
      </c>
      <c r="G2154" s="4">
        <f t="shared" si="169"/>
        <v>2.1119324181626188E-2</v>
      </c>
    </row>
    <row r="2155" spans="1:7" x14ac:dyDescent="0.3">
      <c r="A2155" s="3">
        <v>44768</v>
      </c>
      <c r="B2155" s="4">
        <v>94.98</v>
      </c>
      <c r="C2155">
        <f t="shared" si="165"/>
        <v>-1.7199999999999989</v>
      </c>
      <c r="D2155" s="13">
        <f t="shared" si="166"/>
        <v>-1.7786970010341248E-2</v>
      </c>
      <c r="E2155">
        <f t="shared" si="167"/>
        <v>-1.7786970010341248E-2</v>
      </c>
      <c r="F2155" t="str">
        <f t="shared" si="168"/>
        <v/>
      </c>
      <c r="G2155" s="4" t="str">
        <f t="shared" si="169"/>
        <v/>
      </c>
    </row>
    <row r="2156" spans="1:7" x14ac:dyDescent="0.3">
      <c r="A2156" s="3">
        <v>44769</v>
      </c>
      <c r="B2156" s="4">
        <v>97.26</v>
      </c>
      <c r="C2156">
        <f t="shared" si="165"/>
        <v>2.2800000000000011</v>
      </c>
      <c r="D2156" s="13">
        <f t="shared" si="166"/>
        <v>2.4005053695514856E-2</v>
      </c>
      <c r="E2156" t="str">
        <f t="shared" si="167"/>
        <v/>
      </c>
      <c r="F2156" t="str">
        <f t="shared" si="168"/>
        <v/>
      </c>
      <c r="G2156" s="4">
        <f t="shared" si="169"/>
        <v>2.4005053695514856E-2</v>
      </c>
    </row>
    <row r="2157" spans="1:7" x14ac:dyDescent="0.3">
      <c r="A2157" s="3">
        <v>44770</v>
      </c>
      <c r="B2157" s="4">
        <v>96.42</v>
      </c>
      <c r="C2157">
        <f t="shared" si="165"/>
        <v>-0.84000000000000341</v>
      </c>
      <c r="D2157" s="13">
        <f t="shared" si="166"/>
        <v>-8.6366440468846738E-3</v>
      </c>
      <c r="E2157">
        <f t="shared" si="167"/>
        <v>-8.6366440468846738E-3</v>
      </c>
      <c r="F2157" t="str">
        <f t="shared" si="168"/>
        <v/>
      </c>
      <c r="G2157" s="4" t="str">
        <f t="shared" si="169"/>
        <v/>
      </c>
    </row>
    <row r="2158" spans="1:7" x14ac:dyDescent="0.3">
      <c r="A2158" s="3">
        <v>44771</v>
      </c>
      <c r="B2158" s="4">
        <v>98.62</v>
      </c>
      <c r="C2158">
        <f t="shared" si="165"/>
        <v>2.2000000000000028</v>
      </c>
      <c r="D2158" s="13">
        <f t="shared" si="166"/>
        <v>2.2816842978635166E-2</v>
      </c>
      <c r="E2158">
        <f t="shared" si="167"/>
        <v>2.2816842978635166E-2</v>
      </c>
      <c r="F2158" t="str">
        <f t="shared" si="168"/>
        <v/>
      </c>
      <c r="G2158" s="4" t="str">
        <f t="shared" si="169"/>
        <v/>
      </c>
    </row>
    <row r="2159" spans="1:7" x14ac:dyDescent="0.3">
      <c r="A2159" s="3">
        <v>44774</v>
      </c>
      <c r="B2159" s="4">
        <v>93.89</v>
      </c>
      <c r="C2159">
        <f t="shared" si="165"/>
        <v>-4.730000000000004</v>
      </c>
      <c r="D2159" s="13">
        <f t="shared" si="166"/>
        <v>-4.7961873859257792E-2</v>
      </c>
      <c r="E2159">
        <f t="shared" si="167"/>
        <v>-4.7961873859257792E-2</v>
      </c>
      <c r="F2159" t="str">
        <f t="shared" si="168"/>
        <v/>
      </c>
      <c r="G2159" s="4" t="str">
        <f t="shared" si="169"/>
        <v/>
      </c>
    </row>
    <row r="2160" spans="1:7" x14ac:dyDescent="0.3">
      <c r="A2160" s="3">
        <v>44775</v>
      </c>
      <c r="B2160" s="4">
        <v>94.42</v>
      </c>
      <c r="C2160">
        <f t="shared" si="165"/>
        <v>0.53000000000000114</v>
      </c>
      <c r="D2160" s="13">
        <f t="shared" si="166"/>
        <v>5.6449036106081705E-3</v>
      </c>
      <c r="E2160" t="str">
        <f t="shared" si="167"/>
        <v/>
      </c>
      <c r="F2160" t="str">
        <f t="shared" si="168"/>
        <v/>
      </c>
      <c r="G2160" s="4">
        <f t="shared" si="169"/>
        <v>5.6449036106081705E-3</v>
      </c>
    </row>
    <row r="2161" spans="1:7" x14ac:dyDescent="0.3">
      <c r="A2161" s="3">
        <v>44776</v>
      </c>
      <c r="B2161" s="4">
        <v>90.66</v>
      </c>
      <c r="C2161">
        <f t="shared" si="165"/>
        <v>-3.7600000000000051</v>
      </c>
      <c r="D2161" s="13">
        <f t="shared" si="166"/>
        <v>-3.9822071595001111E-2</v>
      </c>
      <c r="E2161" t="str">
        <f t="shared" si="167"/>
        <v/>
      </c>
      <c r="F2161" t="str">
        <f t="shared" si="168"/>
        <v/>
      </c>
      <c r="G2161" s="4">
        <f t="shared" si="169"/>
        <v>-3.9822071595001111E-2</v>
      </c>
    </row>
    <row r="2162" spans="1:7" x14ac:dyDescent="0.3">
      <c r="A2162" s="3">
        <v>44777</v>
      </c>
      <c r="B2162" s="4">
        <v>88.54</v>
      </c>
      <c r="C2162">
        <f t="shared" si="165"/>
        <v>-2.1199999999999903</v>
      </c>
      <c r="D2162" s="13">
        <f t="shared" si="166"/>
        <v>-2.338407235826153E-2</v>
      </c>
      <c r="E2162" t="str">
        <f t="shared" si="167"/>
        <v/>
      </c>
      <c r="F2162" t="str">
        <f t="shared" si="168"/>
        <v/>
      </c>
      <c r="G2162" s="4">
        <f t="shared" si="169"/>
        <v>-2.338407235826153E-2</v>
      </c>
    </row>
    <row r="2163" spans="1:7" x14ac:dyDescent="0.3">
      <c r="A2163" s="3">
        <v>44778</v>
      </c>
      <c r="B2163" s="4">
        <v>89.01</v>
      </c>
      <c r="C2163">
        <f t="shared" si="165"/>
        <v>0.46999999999999886</v>
      </c>
      <c r="D2163" s="13">
        <f t="shared" si="166"/>
        <v>5.3083352157216948E-3</v>
      </c>
      <c r="E2163" t="str">
        <f t="shared" si="167"/>
        <v/>
      </c>
      <c r="F2163" t="str">
        <f t="shared" si="168"/>
        <v/>
      </c>
      <c r="G2163" s="4">
        <f t="shared" si="169"/>
        <v>5.3083352157216948E-3</v>
      </c>
    </row>
    <row r="2164" spans="1:7" x14ac:dyDescent="0.3">
      <c r="A2164" s="3">
        <v>44781</v>
      </c>
      <c r="B2164" s="4">
        <v>90.76</v>
      </c>
      <c r="C2164">
        <f t="shared" si="165"/>
        <v>1.75</v>
      </c>
      <c r="D2164" s="13">
        <f t="shared" si="166"/>
        <v>1.9660712279519155E-2</v>
      </c>
      <c r="E2164" t="str">
        <f t="shared" si="167"/>
        <v/>
      </c>
      <c r="F2164" t="str">
        <f t="shared" si="168"/>
        <v/>
      </c>
      <c r="G2164" s="4">
        <f t="shared" si="169"/>
        <v>1.9660712279519155E-2</v>
      </c>
    </row>
    <row r="2165" spans="1:7" x14ac:dyDescent="0.3">
      <c r="A2165" s="3">
        <v>44782</v>
      </c>
      <c r="B2165" s="4">
        <v>90.5</v>
      </c>
      <c r="C2165">
        <f t="shared" si="165"/>
        <v>-0.26000000000000512</v>
      </c>
      <c r="D2165" s="13">
        <f t="shared" si="166"/>
        <v>-2.8646981048920791E-3</v>
      </c>
      <c r="E2165" t="str">
        <f t="shared" si="167"/>
        <v/>
      </c>
      <c r="F2165" t="str">
        <f t="shared" si="168"/>
        <v/>
      </c>
      <c r="G2165" s="4">
        <f t="shared" si="169"/>
        <v>-2.8646981048920791E-3</v>
      </c>
    </row>
    <row r="2166" spans="1:7" x14ac:dyDescent="0.3">
      <c r="A2166" s="3">
        <v>44783</v>
      </c>
      <c r="B2166" s="4">
        <v>91.93</v>
      </c>
      <c r="C2166">
        <f t="shared" si="165"/>
        <v>1.4300000000000068</v>
      </c>
      <c r="D2166" s="13">
        <f t="shared" si="166"/>
        <v>1.5801104972375767E-2</v>
      </c>
      <c r="E2166" t="str">
        <f t="shared" si="167"/>
        <v/>
      </c>
      <c r="F2166" t="str">
        <f t="shared" si="168"/>
        <v/>
      </c>
      <c r="G2166" s="4">
        <f t="shared" si="169"/>
        <v>1.5801104972375767E-2</v>
      </c>
    </row>
    <row r="2167" spans="1:7" x14ac:dyDescent="0.3">
      <c r="A2167" s="3">
        <v>44784</v>
      </c>
      <c r="B2167" s="4">
        <v>94.34</v>
      </c>
      <c r="C2167">
        <f t="shared" si="165"/>
        <v>2.4099999999999966</v>
      </c>
      <c r="D2167" s="13">
        <f t="shared" si="166"/>
        <v>2.6215598825193042E-2</v>
      </c>
      <c r="E2167" t="str">
        <f t="shared" si="167"/>
        <v/>
      </c>
      <c r="F2167" t="str">
        <f t="shared" si="168"/>
        <v/>
      </c>
      <c r="G2167" s="4">
        <f t="shared" si="169"/>
        <v>2.6215598825193042E-2</v>
      </c>
    </row>
    <row r="2168" spans="1:7" x14ac:dyDescent="0.3">
      <c r="A2168" s="3">
        <v>44785</v>
      </c>
      <c r="B2168" s="4">
        <v>92.09</v>
      </c>
      <c r="C2168">
        <f t="shared" si="165"/>
        <v>-2.25</v>
      </c>
      <c r="D2168" s="13">
        <f t="shared" si="166"/>
        <v>-2.3849904600381597E-2</v>
      </c>
      <c r="E2168" t="str">
        <f t="shared" si="167"/>
        <v/>
      </c>
      <c r="F2168" t="str">
        <f t="shared" si="168"/>
        <v/>
      </c>
      <c r="G2168" s="4">
        <f t="shared" si="169"/>
        <v>-2.3849904600381597E-2</v>
      </c>
    </row>
    <row r="2169" spans="1:7" x14ac:dyDescent="0.3">
      <c r="A2169" s="3">
        <v>44788</v>
      </c>
      <c r="B2169" s="4">
        <v>89.41</v>
      </c>
      <c r="C2169">
        <f t="shared" si="165"/>
        <v>-2.6800000000000068</v>
      </c>
      <c r="D2169" s="13">
        <f t="shared" si="166"/>
        <v>-2.9101965468563435E-2</v>
      </c>
      <c r="E2169" t="str">
        <f t="shared" si="167"/>
        <v/>
      </c>
      <c r="F2169" t="str">
        <f t="shared" si="168"/>
        <v/>
      </c>
      <c r="G2169" s="4">
        <f t="shared" si="169"/>
        <v>-2.9101965468563435E-2</v>
      </c>
    </row>
    <row r="2170" spans="1:7" x14ac:dyDescent="0.3">
      <c r="A2170" s="3">
        <v>44789</v>
      </c>
      <c r="B2170" s="4">
        <v>86.53</v>
      </c>
      <c r="C2170">
        <f t="shared" si="165"/>
        <v>-2.8799999999999955</v>
      </c>
      <c r="D2170" s="13">
        <f t="shared" si="166"/>
        <v>-3.2211162062409079E-2</v>
      </c>
      <c r="E2170" t="str">
        <f t="shared" si="167"/>
        <v/>
      </c>
      <c r="F2170" t="str">
        <f t="shared" si="168"/>
        <v/>
      </c>
      <c r="G2170" s="4">
        <f t="shared" si="169"/>
        <v>-3.2211162062409079E-2</v>
      </c>
    </row>
    <row r="2171" spans="1:7" x14ac:dyDescent="0.3">
      <c r="A2171" s="3">
        <v>44790</v>
      </c>
      <c r="B2171" s="4">
        <v>88.11</v>
      </c>
      <c r="C2171">
        <f t="shared" si="165"/>
        <v>1.5799999999999983</v>
      </c>
      <c r="D2171" s="13">
        <f t="shared" si="166"/>
        <v>1.8259563157286472E-2</v>
      </c>
      <c r="E2171" t="str">
        <f t="shared" si="167"/>
        <v/>
      </c>
      <c r="F2171" t="str">
        <f t="shared" si="168"/>
        <v/>
      </c>
      <c r="G2171" s="4">
        <f t="shared" si="169"/>
        <v>1.8259563157286472E-2</v>
      </c>
    </row>
    <row r="2172" spans="1:7" x14ac:dyDescent="0.3">
      <c r="A2172" s="3">
        <v>44791</v>
      </c>
      <c r="B2172" s="4">
        <v>90.5</v>
      </c>
      <c r="C2172">
        <f t="shared" si="165"/>
        <v>2.3900000000000006</v>
      </c>
      <c r="D2172" s="13">
        <f t="shared" si="166"/>
        <v>2.7125184428555223E-2</v>
      </c>
      <c r="E2172" t="str">
        <f t="shared" si="167"/>
        <v/>
      </c>
      <c r="F2172" t="str">
        <f t="shared" si="168"/>
        <v/>
      </c>
      <c r="G2172" s="4">
        <f t="shared" si="169"/>
        <v>2.7125184428555223E-2</v>
      </c>
    </row>
    <row r="2173" spans="1:7" x14ac:dyDescent="0.3">
      <c r="A2173" s="3">
        <v>44792</v>
      </c>
      <c r="B2173" s="4">
        <v>90.77</v>
      </c>
      <c r="C2173">
        <f t="shared" si="165"/>
        <v>0.26999999999999602</v>
      </c>
      <c r="D2173" s="13">
        <f t="shared" si="166"/>
        <v>2.9834254143645969E-3</v>
      </c>
      <c r="E2173" t="str">
        <f t="shared" si="167"/>
        <v/>
      </c>
      <c r="F2173" t="str">
        <f t="shared" si="168"/>
        <v/>
      </c>
      <c r="G2173" s="4">
        <f t="shared" si="169"/>
        <v>2.9834254143645969E-3</v>
      </c>
    </row>
    <row r="2174" spans="1:7" x14ac:dyDescent="0.3">
      <c r="A2174" s="3">
        <v>44795</v>
      </c>
      <c r="B2174" s="4">
        <v>90.23</v>
      </c>
      <c r="C2174">
        <f t="shared" si="165"/>
        <v>-0.53999999999999204</v>
      </c>
      <c r="D2174" s="13">
        <f t="shared" si="166"/>
        <v>-5.9491021262530796E-3</v>
      </c>
      <c r="E2174" t="str">
        <f t="shared" si="167"/>
        <v/>
      </c>
      <c r="F2174" t="str">
        <f t="shared" si="168"/>
        <v/>
      </c>
      <c r="G2174" s="4">
        <f t="shared" si="169"/>
        <v>-5.9491021262530796E-3</v>
      </c>
    </row>
    <row r="2175" spans="1:7" x14ac:dyDescent="0.3">
      <c r="A2175" s="3">
        <v>44796</v>
      </c>
      <c r="B2175" s="4">
        <v>93.74</v>
      </c>
      <c r="C2175">
        <f t="shared" si="165"/>
        <v>3.5099999999999909</v>
      </c>
      <c r="D2175" s="13">
        <f t="shared" si="166"/>
        <v>3.8900587387786664E-2</v>
      </c>
      <c r="E2175" t="str">
        <f t="shared" si="167"/>
        <v/>
      </c>
      <c r="F2175" t="str">
        <f t="shared" si="168"/>
        <v/>
      </c>
      <c r="G2175" s="4">
        <f t="shared" si="169"/>
        <v>3.8900587387786664E-2</v>
      </c>
    </row>
    <row r="2176" spans="1:7" x14ac:dyDescent="0.3">
      <c r="A2176" s="3">
        <v>44797</v>
      </c>
      <c r="B2176" s="4">
        <v>94.89</v>
      </c>
      <c r="C2176">
        <f t="shared" si="165"/>
        <v>1.1500000000000057</v>
      </c>
      <c r="D2176" s="13">
        <f t="shared" si="166"/>
        <v>1.2267975250693468E-2</v>
      </c>
      <c r="E2176" t="str">
        <f t="shared" si="167"/>
        <v/>
      </c>
      <c r="F2176" t="str">
        <f t="shared" si="168"/>
        <v/>
      </c>
      <c r="G2176" s="4">
        <f t="shared" si="169"/>
        <v>1.2267975250693468E-2</v>
      </c>
    </row>
    <row r="2177" spans="1:7" x14ac:dyDescent="0.3">
      <c r="A2177" s="3">
        <v>44798</v>
      </c>
      <c r="B2177" s="4">
        <v>92.52</v>
      </c>
      <c r="C2177">
        <f t="shared" si="165"/>
        <v>-2.3700000000000045</v>
      </c>
      <c r="D2177" s="13">
        <f t="shared" si="166"/>
        <v>-2.4976288333860307E-2</v>
      </c>
      <c r="E2177" t="str">
        <f t="shared" si="167"/>
        <v/>
      </c>
      <c r="F2177" t="str">
        <f t="shared" si="168"/>
        <v/>
      </c>
      <c r="G2177" s="4">
        <f t="shared" si="169"/>
        <v>-2.4976288333860307E-2</v>
      </c>
    </row>
    <row r="2178" spans="1:7" x14ac:dyDescent="0.3">
      <c r="A2178" s="3">
        <v>44799</v>
      </c>
      <c r="B2178" s="4">
        <v>93.06</v>
      </c>
      <c r="C2178">
        <f t="shared" si="165"/>
        <v>0.54000000000000625</v>
      </c>
      <c r="D2178" s="13">
        <f t="shared" si="166"/>
        <v>5.8365758754864491E-3</v>
      </c>
      <c r="E2178" t="str">
        <f t="shared" si="167"/>
        <v/>
      </c>
      <c r="F2178" t="str">
        <f t="shared" si="168"/>
        <v/>
      </c>
      <c r="G2178" s="4">
        <f t="shared" si="169"/>
        <v>5.8365758754864491E-3</v>
      </c>
    </row>
    <row r="2179" spans="1:7" x14ac:dyDescent="0.3">
      <c r="A2179" s="3">
        <v>44802</v>
      </c>
      <c r="B2179" s="4">
        <v>97.01</v>
      </c>
      <c r="C2179">
        <f t="shared" si="165"/>
        <v>3.9500000000000028</v>
      </c>
      <c r="D2179" s="13">
        <f t="shared" si="166"/>
        <v>4.2445733935095667E-2</v>
      </c>
      <c r="E2179" t="str">
        <f t="shared" si="167"/>
        <v/>
      </c>
      <c r="F2179" t="str">
        <f t="shared" si="168"/>
        <v/>
      </c>
      <c r="G2179" s="4">
        <f t="shared" si="169"/>
        <v>4.2445733935095667E-2</v>
      </c>
    </row>
    <row r="2180" spans="1:7" x14ac:dyDescent="0.3">
      <c r="A2180" s="3">
        <v>44803</v>
      </c>
      <c r="B2180" s="4">
        <v>91.64</v>
      </c>
      <c r="C2180">
        <f t="shared" si="165"/>
        <v>-5.3700000000000045</v>
      </c>
      <c r="D2180" s="13">
        <f t="shared" si="166"/>
        <v>-5.5355118029069214E-2</v>
      </c>
      <c r="E2180">
        <f t="shared" si="167"/>
        <v>-5.5355118029069214E-2</v>
      </c>
      <c r="F2180" t="str">
        <f t="shared" si="168"/>
        <v/>
      </c>
      <c r="G2180" s="4" t="str">
        <f t="shared" si="169"/>
        <v/>
      </c>
    </row>
    <row r="2181" spans="1:7" x14ac:dyDescent="0.3">
      <c r="A2181" s="3">
        <v>44804</v>
      </c>
      <c r="B2181" s="4">
        <v>89.55</v>
      </c>
      <c r="C2181">
        <f t="shared" ref="C2181:C2244" si="170">B2181-B2180</f>
        <v>-2.0900000000000034</v>
      </c>
      <c r="D2181" s="13">
        <f t="shared" ref="D2181:D2244" si="171">C2181/B2180</f>
        <v>-2.2806634657354902E-2</v>
      </c>
      <c r="E2181" t="str">
        <f t="shared" ref="E2181:E2244" si="172">IF(B2180&gt;$H$1,D2181,"")</f>
        <v/>
      </c>
      <c r="F2181" t="str">
        <f t="shared" ref="F2181:F2244" si="173">IF(B2180&lt;$F$1,D2181,"")</f>
        <v/>
      </c>
      <c r="G2181" s="4">
        <f t="shared" ref="G2181:G2244" si="174">IF(AND(B2180&gt;=$F$1,B2180&lt;=$H$1),D2181,"")</f>
        <v>-2.2806634657354902E-2</v>
      </c>
    </row>
    <row r="2182" spans="1:7" x14ac:dyDescent="0.3">
      <c r="A2182" s="3">
        <v>44805</v>
      </c>
      <c r="B2182" s="4">
        <v>86.61</v>
      </c>
      <c r="C2182">
        <f t="shared" si="170"/>
        <v>-2.9399999999999977</v>
      </c>
      <c r="D2182" s="13">
        <f t="shared" si="171"/>
        <v>-3.2830820770519235E-2</v>
      </c>
      <c r="E2182" t="str">
        <f t="shared" si="172"/>
        <v/>
      </c>
      <c r="F2182" t="str">
        <f t="shared" si="173"/>
        <v/>
      </c>
      <c r="G2182" s="4">
        <f t="shared" si="174"/>
        <v>-3.2830820770519235E-2</v>
      </c>
    </row>
    <row r="2183" spans="1:7" x14ac:dyDescent="0.3">
      <c r="A2183" s="3">
        <v>44806</v>
      </c>
      <c r="B2183" s="4">
        <v>86.87</v>
      </c>
      <c r="C2183">
        <f t="shared" si="170"/>
        <v>0.26000000000000512</v>
      </c>
      <c r="D2183" s="13">
        <f t="shared" si="171"/>
        <v>3.0019628218451114E-3</v>
      </c>
      <c r="E2183" t="str">
        <f t="shared" si="172"/>
        <v/>
      </c>
      <c r="F2183" t="str">
        <f t="shared" si="173"/>
        <v/>
      </c>
      <c r="G2183" s="4">
        <f t="shared" si="174"/>
        <v>3.0019628218451114E-3</v>
      </c>
    </row>
    <row r="2184" spans="1:7" x14ac:dyDescent="0.3">
      <c r="A2184" s="3">
        <v>44810</v>
      </c>
      <c r="B2184" s="4">
        <v>86.88</v>
      </c>
      <c r="C2184">
        <f t="shared" si="170"/>
        <v>9.9999999999909051E-3</v>
      </c>
      <c r="D2184" s="13">
        <f t="shared" si="171"/>
        <v>1.1511453896616674E-4</v>
      </c>
      <c r="E2184" t="str">
        <f t="shared" si="172"/>
        <v/>
      </c>
      <c r="F2184" t="str">
        <f t="shared" si="173"/>
        <v/>
      </c>
      <c r="G2184" s="4">
        <f t="shared" si="174"/>
        <v>1.1511453896616674E-4</v>
      </c>
    </row>
    <row r="2185" spans="1:7" x14ac:dyDescent="0.3">
      <c r="A2185" s="3">
        <v>44811</v>
      </c>
      <c r="B2185" s="4">
        <v>81.94</v>
      </c>
      <c r="C2185">
        <f t="shared" si="170"/>
        <v>-4.9399999999999977</v>
      </c>
      <c r="D2185" s="13">
        <f t="shared" si="171"/>
        <v>-5.6860036832412503E-2</v>
      </c>
      <c r="E2185" t="str">
        <f t="shared" si="172"/>
        <v/>
      </c>
      <c r="F2185" t="str">
        <f t="shared" si="173"/>
        <v/>
      </c>
      <c r="G2185" s="4">
        <f t="shared" si="174"/>
        <v>-5.6860036832412503E-2</v>
      </c>
    </row>
    <row r="2186" spans="1:7" x14ac:dyDescent="0.3">
      <c r="A2186" s="3">
        <v>44812</v>
      </c>
      <c r="B2186" s="4">
        <v>83.54</v>
      </c>
      <c r="C2186">
        <f t="shared" si="170"/>
        <v>1.6000000000000085</v>
      </c>
      <c r="D2186" s="13">
        <f t="shared" si="171"/>
        <v>1.9526482792287143E-2</v>
      </c>
      <c r="E2186" t="str">
        <f t="shared" si="172"/>
        <v/>
      </c>
      <c r="F2186" t="str">
        <f t="shared" si="173"/>
        <v/>
      </c>
      <c r="G2186" s="4">
        <f t="shared" si="174"/>
        <v>1.9526482792287143E-2</v>
      </c>
    </row>
    <row r="2187" spans="1:7" x14ac:dyDescent="0.3">
      <c r="A2187" s="3">
        <v>44813</v>
      </c>
      <c r="B2187" s="4">
        <v>86.79</v>
      </c>
      <c r="C2187">
        <f t="shared" si="170"/>
        <v>3.25</v>
      </c>
      <c r="D2187" s="13">
        <f t="shared" si="171"/>
        <v>3.890351927220493E-2</v>
      </c>
      <c r="E2187" t="str">
        <f t="shared" si="172"/>
        <v/>
      </c>
      <c r="F2187" t="str">
        <f t="shared" si="173"/>
        <v/>
      </c>
      <c r="G2187" s="4">
        <f t="shared" si="174"/>
        <v>3.890351927220493E-2</v>
      </c>
    </row>
    <row r="2188" spans="1:7" x14ac:dyDescent="0.3">
      <c r="A2188" s="3">
        <v>44816</v>
      </c>
      <c r="B2188" s="4">
        <v>87.78</v>
      </c>
      <c r="C2188">
        <f t="shared" si="170"/>
        <v>0.98999999999999488</v>
      </c>
      <c r="D2188" s="13">
        <f t="shared" si="171"/>
        <v>1.1406844106463818E-2</v>
      </c>
      <c r="E2188" t="str">
        <f t="shared" si="172"/>
        <v/>
      </c>
      <c r="F2188" t="str">
        <f t="shared" si="173"/>
        <v/>
      </c>
      <c r="G2188" s="4">
        <f t="shared" si="174"/>
        <v>1.1406844106463818E-2</v>
      </c>
    </row>
    <row r="2189" spans="1:7" x14ac:dyDescent="0.3">
      <c r="A2189" s="3">
        <v>44817</v>
      </c>
      <c r="B2189" s="4">
        <v>87.31</v>
      </c>
      <c r="C2189">
        <f t="shared" si="170"/>
        <v>-0.46999999999999886</v>
      </c>
      <c r="D2189" s="13">
        <f t="shared" si="171"/>
        <v>-5.3542948279790255E-3</v>
      </c>
      <c r="E2189" t="str">
        <f t="shared" si="172"/>
        <v/>
      </c>
      <c r="F2189" t="str">
        <f t="shared" si="173"/>
        <v/>
      </c>
      <c r="G2189" s="4">
        <f t="shared" si="174"/>
        <v>-5.3542948279790255E-3</v>
      </c>
    </row>
    <row r="2190" spans="1:7" x14ac:dyDescent="0.3">
      <c r="A2190" s="3">
        <v>44818</v>
      </c>
      <c r="B2190" s="4">
        <v>88.48</v>
      </c>
      <c r="C2190">
        <f t="shared" si="170"/>
        <v>1.1700000000000017</v>
      </c>
      <c r="D2190" s="13">
        <f t="shared" si="171"/>
        <v>1.3400526858320945E-2</v>
      </c>
      <c r="E2190" t="str">
        <f t="shared" si="172"/>
        <v/>
      </c>
      <c r="F2190" t="str">
        <f t="shared" si="173"/>
        <v/>
      </c>
      <c r="G2190" s="4">
        <f t="shared" si="174"/>
        <v>1.3400526858320945E-2</v>
      </c>
    </row>
    <row r="2191" spans="1:7" x14ac:dyDescent="0.3">
      <c r="A2191" s="3">
        <v>44819</v>
      </c>
      <c r="B2191" s="4">
        <v>85.1</v>
      </c>
      <c r="C2191">
        <f t="shared" si="170"/>
        <v>-3.3800000000000097</v>
      </c>
      <c r="D2191" s="13">
        <f t="shared" si="171"/>
        <v>-3.8200723327305716E-2</v>
      </c>
      <c r="E2191" t="str">
        <f t="shared" si="172"/>
        <v/>
      </c>
      <c r="F2191" t="str">
        <f t="shared" si="173"/>
        <v/>
      </c>
      <c r="G2191" s="4">
        <f t="shared" si="174"/>
        <v>-3.8200723327305716E-2</v>
      </c>
    </row>
    <row r="2192" spans="1:7" x14ac:dyDescent="0.3">
      <c r="A2192" s="3">
        <v>44820</v>
      </c>
      <c r="B2192" s="4">
        <v>85.11</v>
      </c>
      <c r="C2192">
        <f t="shared" si="170"/>
        <v>1.0000000000005116E-2</v>
      </c>
      <c r="D2192" s="13">
        <f t="shared" si="171"/>
        <v>1.1750881316104719E-4</v>
      </c>
      <c r="E2192" t="str">
        <f t="shared" si="172"/>
        <v/>
      </c>
      <c r="F2192" t="str">
        <f t="shared" si="173"/>
        <v/>
      </c>
      <c r="G2192" s="4">
        <f t="shared" si="174"/>
        <v>1.1750881316104719E-4</v>
      </c>
    </row>
    <row r="2193" spans="1:7" x14ac:dyDescent="0.3">
      <c r="A2193" s="3">
        <v>44823</v>
      </c>
      <c r="B2193" s="4">
        <v>85.73</v>
      </c>
      <c r="C2193">
        <f t="shared" si="170"/>
        <v>0.62000000000000455</v>
      </c>
      <c r="D2193" s="13">
        <f t="shared" si="171"/>
        <v>7.2846904006580258E-3</v>
      </c>
      <c r="E2193" t="str">
        <f t="shared" si="172"/>
        <v/>
      </c>
      <c r="F2193" t="str">
        <f t="shared" si="173"/>
        <v/>
      </c>
      <c r="G2193" s="4">
        <f t="shared" si="174"/>
        <v>7.2846904006580258E-3</v>
      </c>
    </row>
    <row r="2194" spans="1:7" x14ac:dyDescent="0.3">
      <c r="A2194" s="3">
        <v>44824</v>
      </c>
      <c r="B2194" s="4">
        <v>84.45</v>
      </c>
      <c r="C2194">
        <f t="shared" si="170"/>
        <v>-1.2800000000000011</v>
      </c>
      <c r="D2194" s="13">
        <f t="shared" si="171"/>
        <v>-1.4930596057389492E-2</v>
      </c>
      <c r="E2194" t="str">
        <f t="shared" si="172"/>
        <v/>
      </c>
      <c r="F2194" t="str">
        <f t="shared" si="173"/>
        <v/>
      </c>
      <c r="G2194" s="4">
        <f t="shared" si="174"/>
        <v>-1.4930596057389492E-2</v>
      </c>
    </row>
    <row r="2195" spans="1:7" x14ac:dyDescent="0.3">
      <c r="A2195" s="3">
        <v>44825</v>
      </c>
      <c r="B2195" s="4">
        <v>82.94</v>
      </c>
      <c r="C2195">
        <f t="shared" si="170"/>
        <v>-1.5100000000000051</v>
      </c>
      <c r="D2195" s="13">
        <f t="shared" si="171"/>
        <v>-1.7880402605091831E-2</v>
      </c>
      <c r="E2195" t="str">
        <f t="shared" si="172"/>
        <v/>
      </c>
      <c r="F2195" t="str">
        <f t="shared" si="173"/>
        <v/>
      </c>
      <c r="G2195" s="4">
        <f t="shared" si="174"/>
        <v>-1.7880402605091831E-2</v>
      </c>
    </row>
    <row r="2196" spans="1:7" x14ac:dyDescent="0.3">
      <c r="A2196" s="3">
        <v>44826</v>
      </c>
      <c r="B2196" s="4">
        <v>83.49</v>
      </c>
      <c r="C2196">
        <f t="shared" si="170"/>
        <v>0.54999999999999716</v>
      </c>
      <c r="D2196" s="13">
        <f t="shared" si="171"/>
        <v>6.6312997347479762E-3</v>
      </c>
      <c r="E2196" t="str">
        <f t="shared" si="172"/>
        <v/>
      </c>
      <c r="F2196" t="str">
        <f t="shared" si="173"/>
        <v/>
      </c>
      <c r="G2196" s="4">
        <f t="shared" si="174"/>
        <v>6.6312997347479762E-3</v>
      </c>
    </row>
    <row r="2197" spans="1:7" x14ac:dyDescent="0.3">
      <c r="A2197" s="3">
        <v>44827</v>
      </c>
      <c r="B2197" s="4">
        <v>78.739999999999995</v>
      </c>
      <c r="C2197">
        <f t="shared" si="170"/>
        <v>-4.75</v>
      </c>
      <c r="D2197" s="13">
        <f t="shared" si="171"/>
        <v>-5.6893041082764405E-2</v>
      </c>
      <c r="E2197" t="str">
        <f t="shared" si="172"/>
        <v/>
      </c>
      <c r="F2197" t="str">
        <f t="shared" si="173"/>
        <v/>
      </c>
      <c r="G2197" s="4">
        <f t="shared" si="174"/>
        <v>-5.6893041082764405E-2</v>
      </c>
    </row>
    <row r="2198" spans="1:7" x14ac:dyDescent="0.3">
      <c r="A2198" s="3">
        <v>44830</v>
      </c>
      <c r="B2198" s="4">
        <v>76.709999999999994</v>
      </c>
      <c r="C2198">
        <f t="shared" si="170"/>
        <v>-2.0300000000000011</v>
      </c>
      <c r="D2198" s="13">
        <f t="shared" si="171"/>
        <v>-2.5781051562103141E-2</v>
      </c>
      <c r="E2198" t="str">
        <f t="shared" si="172"/>
        <v/>
      </c>
      <c r="F2198" t="str">
        <f t="shared" si="173"/>
        <v/>
      </c>
      <c r="G2198" s="4">
        <f t="shared" si="174"/>
        <v>-2.5781051562103141E-2</v>
      </c>
    </row>
    <row r="2199" spans="1:7" x14ac:dyDescent="0.3">
      <c r="A2199" s="3">
        <v>44831</v>
      </c>
      <c r="B2199" s="4">
        <v>78.5</v>
      </c>
      <c r="C2199">
        <f t="shared" si="170"/>
        <v>1.7900000000000063</v>
      </c>
      <c r="D2199" s="13">
        <f t="shared" si="171"/>
        <v>2.3334636944335893E-2</v>
      </c>
      <c r="E2199" t="str">
        <f t="shared" si="172"/>
        <v/>
      </c>
      <c r="F2199" t="str">
        <f t="shared" si="173"/>
        <v/>
      </c>
      <c r="G2199" s="4">
        <f t="shared" si="174"/>
        <v>2.3334636944335893E-2</v>
      </c>
    </row>
    <row r="2200" spans="1:7" x14ac:dyDescent="0.3">
      <c r="A2200" s="3">
        <v>44832</v>
      </c>
      <c r="B2200" s="4">
        <v>82.15</v>
      </c>
      <c r="C2200">
        <f t="shared" si="170"/>
        <v>3.6500000000000057</v>
      </c>
      <c r="D2200" s="13">
        <f t="shared" si="171"/>
        <v>4.6496815286624277E-2</v>
      </c>
      <c r="E2200" t="str">
        <f t="shared" si="172"/>
        <v/>
      </c>
      <c r="F2200" t="str">
        <f t="shared" si="173"/>
        <v/>
      </c>
      <c r="G2200" s="4">
        <f t="shared" si="174"/>
        <v>4.6496815286624277E-2</v>
      </c>
    </row>
    <row r="2201" spans="1:7" x14ac:dyDescent="0.3">
      <c r="A2201" s="3">
        <v>44833</v>
      </c>
      <c r="B2201" s="4">
        <v>81.23</v>
      </c>
      <c r="C2201">
        <f t="shared" si="170"/>
        <v>-0.92000000000000171</v>
      </c>
      <c r="D2201" s="13">
        <f t="shared" si="171"/>
        <v>-1.1199026171637269E-2</v>
      </c>
      <c r="E2201" t="str">
        <f t="shared" si="172"/>
        <v/>
      </c>
      <c r="F2201" t="str">
        <f t="shared" si="173"/>
        <v/>
      </c>
      <c r="G2201" s="4">
        <f t="shared" si="174"/>
        <v>-1.1199026171637269E-2</v>
      </c>
    </row>
    <row r="2202" spans="1:7" x14ac:dyDescent="0.3">
      <c r="A2202" s="3">
        <v>44834</v>
      </c>
      <c r="B2202" s="4">
        <v>79.489999999999995</v>
      </c>
      <c r="C2202">
        <f t="shared" si="170"/>
        <v>-1.7400000000000091</v>
      </c>
      <c r="D2202" s="13">
        <f t="shared" si="171"/>
        <v>-2.1420657392589054E-2</v>
      </c>
      <c r="E2202" t="str">
        <f t="shared" si="172"/>
        <v/>
      </c>
      <c r="F2202" t="str">
        <f t="shared" si="173"/>
        <v/>
      </c>
      <c r="G2202" s="4">
        <f t="shared" si="174"/>
        <v>-2.1420657392589054E-2</v>
      </c>
    </row>
    <row r="2203" spans="1:7" x14ac:dyDescent="0.3">
      <c r="A2203" s="3">
        <v>44837</v>
      </c>
      <c r="B2203" s="4">
        <v>83.63</v>
      </c>
      <c r="C2203">
        <f t="shared" si="170"/>
        <v>4.1400000000000006</v>
      </c>
      <c r="D2203" s="13">
        <f t="shared" si="171"/>
        <v>5.2082022895961769E-2</v>
      </c>
      <c r="E2203" t="str">
        <f t="shared" si="172"/>
        <v/>
      </c>
      <c r="F2203" t="str">
        <f t="shared" si="173"/>
        <v/>
      </c>
      <c r="G2203" s="4">
        <f t="shared" si="174"/>
        <v>5.2082022895961769E-2</v>
      </c>
    </row>
    <row r="2204" spans="1:7" x14ac:dyDescent="0.3">
      <c r="A2204" s="3">
        <v>44838</v>
      </c>
      <c r="B2204" s="4">
        <v>86.52</v>
      </c>
      <c r="C2204">
        <f t="shared" si="170"/>
        <v>2.8900000000000006</v>
      </c>
      <c r="D2204" s="13">
        <f t="shared" si="171"/>
        <v>3.4556977161305763E-2</v>
      </c>
      <c r="E2204" t="str">
        <f t="shared" si="172"/>
        <v/>
      </c>
      <c r="F2204" t="str">
        <f t="shared" si="173"/>
        <v/>
      </c>
      <c r="G2204" s="4">
        <f t="shared" si="174"/>
        <v>3.4556977161305763E-2</v>
      </c>
    </row>
    <row r="2205" spans="1:7" x14ac:dyDescent="0.3">
      <c r="A2205" s="3">
        <v>44839</v>
      </c>
      <c r="B2205" s="4">
        <v>87.76</v>
      </c>
      <c r="C2205">
        <f t="shared" si="170"/>
        <v>1.2400000000000091</v>
      </c>
      <c r="D2205" s="13">
        <f t="shared" si="171"/>
        <v>1.4331946370781428E-2</v>
      </c>
      <c r="E2205" t="str">
        <f t="shared" si="172"/>
        <v/>
      </c>
      <c r="F2205" t="str">
        <f t="shared" si="173"/>
        <v/>
      </c>
      <c r="G2205" s="4">
        <f t="shared" si="174"/>
        <v>1.4331946370781428E-2</v>
      </c>
    </row>
    <row r="2206" spans="1:7" x14ac:dyDescent="0.3">
      <c r="A2206" s="3">
        <v>44840</v>
      </c>
      <c r="B2206" s="4">
        <v>88.45</v>
      </c>
      <c r="C2206">
        <f t="shared" si="170"/>
        <v>0.68999999999999773</v>
      </c>
      <c r="D2206" s="13">
        <f t="shared" si="171"/>
        <v>7.8623518687328808E-3</v>
      </c>
      <c r="E2206" t="str">
        <f t="shared" si="172"/>
        <v/>
      </c>
      <c r="F2206" t="str">
        <f t="shared" si="173"/>
        <v/>
      </c>
      <c r="G2206" s="4">
        <f t="shared" si="174"/>
        <v>7.8623518687328808E-3</v>
      </c>
    </row>
    <row r="2207" spans="1:7" x14ac:dyDescent="0.3">
      <c r="A2207" s="3">
        <v>44841</v>
      </c>
      <c r="B2207" s="4">
        <v>92.64</v>
      </c>
      <c r="C2207">
        <f t="shared" si="170"/>
        <v>4.1899999999999977</v>
      </c>
      <c r="D2207" s="13">
        <f t="shared" si="171"/>
        <v>4.7371396269078547E-2</v>
      </c>
      <c r="E2207" t="str">
        <f t="shared" si="172"/>
        <v/>
      </c>
      <c r="F2207" t="str">
        <f t="shared" si="173"/>
        <v/>
      </c>
      <c r="G2207" s="4">
        <f t="shared" si="174"/>
        <v>4.7371396269078547E-2</v>
      </c>
    </row>
    <row r="2208" spans="1:7" x14ac:dyDescent="0.3">
      <c r="A2208" s="3">
        <v>44844</v>
      </c>
      <c r="B2208" s="4">
        <v>91.13</v>
      </c>
      <c r="C2208">
        <f t="shared" si="170"/>
        <v>-1.5100000000000051</v>
      </c>
      <c r="D2208" s="13">
        <f t="shared" si="171"/>
        <v>-1.6299654576856705E-2</v>
      </c>
      <c r="E2208" t="str">
        <f t="shared" si="172"/>
        <v/>
      </c>
      <c r="F2208" t="str">
        <f t="shared" si="173"/>
        <v/>
      </c>
      <c r="G2208" s="4">
        <f t="shared" si="174"/>
        <v>-1.6299654576856705E-2</v>
      </c>
    </row>
    <row r="2209" spans="1:7" x14ac:dyDescent="0.3">
      <c r="A2209" s="3">
        <v>44845</v>
      </c>
      <c r="B2209" s="4">
        <v>89.35</v>
      </c>
      <c r="C2209">
        <f t="shared" si="170"/>
        <v>-1.7800000000000011</v>
      </c>
      <c r="D2209" s="13">
        <f t="shared" si="171"/>
        <v>-1.9532535937671472E-2</v>
      </c>
      <c r="E2209" t="str">
        <f t="shared" si="172"/>
        <v/>
      </c>
      <c r="F2209" t="str">
        <f t="shared" si="173"/>
        <v/>
      </c>
      <c r="G2209" s="4">
        <f t="shared" si="174"/>
        <v>-1.9532535937671472E-2</v>
      </c>
    </row>
    <row r="2210" spans="1:7" x14ac:dyDescent="0.3">
      <c r="A2210" s="3">
        <v>44846</v>
      </c>
      <c r="B2210" s="4">
        <v>87.27</v>
      </c>
      <c r="C2210">
        <f t="shared" si="170"/>
        <v>-2.0799999999999983</v>
      </c>
      <c r="D2210" s="13">
        <f t="shared" si="171"/>
        <v>-2.3279238947957453E-2</v>
      </c>
      <c r="E2210" t="str">
        <f t="shared" si="172"/>
        <v/>
      </c>
      <c r="F2210" t="str">
        <f t="shared" si="173"/>
        <v/>
      </c>
      <c r="G2210" s="4">
        <f t="shared" si="174"/>
        <v>-2.3279238947957453E-2</v>
      </c>
    </row>
    <row r="2211" spans="1:7" x14ac:dyDescent="0.3">
      <c r="A2211" s="3">
        <v>44847</v>
      </c>
      <c r="B2211" s="4">
        <v>89.11</v>
      </c>
      <c r="C2211">
        <f t="shared" si="170"/>
        <v>1.8400000000000034</v>
      </c>
      <c r="D2211" s="13">
        <f t="shared" si="171"/>
        <v>2.1083992208089875E-2</v>
      </c>
      <c r="E2211" t="str">
        <f t="shared" si="172"/>
        <v/>
      </c>
      <c r="F2211" t="str">
        <f t="shared" si="173"/>
        <v/>
      </c>
      <c r="G2211" s="4">
        <f t="shared" si="174"/>
        <v>2.1083992208089875E-2</v>
      </c>
    </row>
    <row r="2212" spans="1:7" x14ac:dyDescent="0.3">
      <c r="A2212" s="3">
        <v>44848</v>
      </c>
      <c r="B2212" s="4">
        <v>85.61</v>
      </c>
      <c r="C2212">
        <f t="shared" si="170"/>
        <v>-3.5</v>
      </c>
      <c r="D2212" s="13">
        <f t="shared" si="171"/>
        <v>-3.927729772191673E-2</v>
      </c>
      <c r="E2212" t="str">
        <f t="shared" si="172"/>
        <v/>
      </c>
      <c r="F2212" t="str">
        <f t="shared" si="173"/>
        <v/>
      </c>
      <c r="G2212" s="4">
        <f t="shared" si="174"/>
        <v>-3.927729772191673E-2</v>
      </c>
    </row>
    <row r="2213" spans="1:7" x14ac:dyDescent="0.3">
      <c r="A2213" s="3">
        <v>44851</v>
      </c>
      <c r="B2213" s="4">
        <v>85.46</v>
      </c>
      <c r="C2213">
        <f t="shared" si="170"/>
        <v>-0.15000000000000568</v>
      </c>
      <c r="D2213" s="13">
        <f t="shared" si="171"/>
        <v>-1.7521317603084415E-3</v>
      </c>
      <c r="E2213" t="str">
        <f t="shared" si="172"/>
        <v/>
      </c>
      <c r="F2213" t="str">
        <f t="shared" si="173"/>
        <v/>
      </c>
      <c r="G2213" s="4">
        <f t="shared" si="174"/>
        <v>-1.7521317603084415E-3</v>
      </c>
    </row>
    <row r="2214" spans="1:7" x14ac:dyDescent="0.3">
      <c r="A2214" s="3">
        <v>44852</v>
      </c>
      <c r="B2214" s="4">
        <v>82.82</v>
      </c>
      <c r="C2214">
        <f t="shared" si="170"/>
        <v>-2.6400000000000006</v>
      </c>
      <c r="D2214" s="13">
        <f t="shared" si="171"/>
        <v>-3.0891645214135278E-2</v>
      </c>
      <c r="E2214" t="str">
        <f t="shared" si="172"/>
        <v/>
      </c>
      <c r="F2214" t="str">
        <f t="shared" si="173"/>
        <v/>
      </c>
      <c r="G2214" s="4">
        <f t="shared" si="174"/>
        <v>-3.0891645214135278E-2</v>
      </c>
    </row>
    <row r="2215" spans="1:7" x14ac:dyDescent="0.3">
      <c r="A2215" s="3">
        <v>44853</v>
      </c>
      <c r="B2215" s="4">
        <v>85.55</v>
      </c>
      <c r="C2215">
        <f t="shared" si="170"/>
        <v>2.730000000000004</v>
      </c>
      <c r="D2215" s="13">
        <f t="shared" si="171"/>
        <v>3.2963052402801306E-2</v>
      </c>
      <c r="E2215" t="str">
        <f t="shared" si="172"/>
        <v/>
      </c>
      <c r="F2215" t="str">
        <f t="shared" si="173"/>
        <v/>
      </c>
      <c r="G2215" s="4">
        <f t="shared" si="174"/>
        <v>3.2963052402801306E-2</v>
      </c>
    </row>
    <row r="2216" spans="1:7" x14ac:dyDescent="0.3">
      <c r="A2216" s="3">
        <v>44854</v>
      </c>
      <c r="B2216" s="4">
        <v>85.98</v>
      </c>
      <c r="C2216">
        <f t="shared" si="170"/>
        <v>0.43000000000000682</v>
      </c>
      <c r="D2216" s="13">
        <f t="shared" si="171"/>
        <v>5.026300409117555E-3</v>
      </c>
      <c r="E2216" t="str">
        <f t="shared" si="172"/>
        <v/>
      </c>
      <c r="F2216" t="str">
        <f t="shared" si="173"/>
        <v/>
      </c>
      <c r="G2216" s="4">
        <f t="shared" si="174"/>
        <v>5.026300409117555E-3</v>
      </c>
    </row>
    <row r="2217" spans="1:7" x14ac:dyDescent="0.3">
      <c r="A2217" s="3">
        <v>44855</v>
      </c>
      <c r="B2217" s="4">
        <v>85.05</v>
      </c>
      <c r="C2217">
        <f t="shared" si="170"/>
        <v>-0.93000000000000682</v>
      </c>
      <c r="D2217" s="13">
        <f t="shared" si="171"/>
        <v>-1.0816468946266653E-2</v>
      </c>
      <c r="E2217" t="str">
        <f t="shared" si="172"/>
        <v/>
      </c>
      <c r="F2217" t="str">
        <f t="shared" si="173"/>
        <v/>
      </c>
      <c r="G2217" s="4">
        <f t="shared" si="174"/>
        <v>-1.0816468946266653E-2</v>
      </c>
    </row>
    <row r="2218" spans="1:7" x14ac:dyDescent="0.3">
      <c r="A2218" s="3">
        <v>44858</v>
      </c>
      <c r="B2218" s="4">
        <v>84.58</v>
      </c>
      <c r="C2218">
        <f t="shared" si="170"/>
        <v>-0.46999999999999886</v>
      </c>
      <c r="D2218" s="13">
        <f t="shared" si="171"/>
        <v>-5.5261610817166238E-3</v>
      </c>
      <c r="E2218" t="str">
        <f t="shared" si="172"/>
        <v/>
      </c>
      <c r="F2218" t="str">
        <f t="shared" si="173"/>
        <v/>
      </c>
      <c r="G2218" s="4">
        <f t="shared" si="174"/>
        <v>-5.5261610817166238E-3</v>
      </c>
    </row>
    <row r="2219" spans="1:7" x14ac:dyDescent="0.3">
      <c r="A2219" s="3">
        <v>44859</v>
      </c>
      <c r="B2219" s="4">
        <v>85.32</v>
      </c>
      <c r="C2219">
        <f t="shared" si="170"/>
        <v>0.73999999999999488</v>
      </c>
      <c r="D2219" s="13">
        <f t="shared" si="171"/>
        <v>8.7491132655473508E-3</v>
      </c>
      <c r="E2219" t="str">
        <f t="shared" si="172"/>
        <v/>
      </c>
      <c r="F2219" t="str">
        <f t="shared" si="173"/>
        <v/>
      </c>
      <c r="G2219" s="4">
        <f t="shared" si="174"/>
        <v>8.7491132655473508E-3</v>
      </c>
    </row>
    <row r="2220" spans="1:7" x14ac:dyDescent="0.3">
      <c r="A2220" s="3">
        <v>44860</v>
      </c>
      <c r="B2220" s="4">
        <v>87.91</v>
      </c>
      <c r="C2220">
        <f t="shared" si="170"/>
        <v>2.5900000000000034</v>
      </c>
      <c r="D2220" s="13">
        <f t="shared" si="171"/>
        <v>3.0356305672761413E-2</v>
      </c>
      <c r="E2220" t="str">
        <f t="shared" si="172"/>
        <v/>
      </c>
      <c r="F2220" t="str">
        <f t="shared" si="173"/>
        <v/>
      </c>
      <c r="G2220" s="4">
        <f t="shared" si="174"/>
        <v>3.0356305672761413E-2</v>
      </c>
    </row>
    <row r="2221" spans="1:7" x14ac:dyDescent="0.3">
      <c r="A2221" s="3">
        <v>44861</v>
      </c>
      <c r="B2221" s="4">
        <v>89.08</v>
      </c>
      <c r="C2221">
        <f t="shared" si="170"/>
        <v>1.1700000000000017</v>
      </c>
      <c r="D2221" s="13">
        <f t="shared" si="171"/>
        <v>1.3309066090319665E-2</v>
      </c>
      <c r="E2221" t="str">
        <f t="shared" si="172"/>
        <v/>
      </c>
      <c r="F2221" t="str">
        <f t="shared" si="173"/>
        <v/>
      </c>
      <c r="G2221" s="4">
        <f t="shared" si="174"/>
        <v>1.3309066090319665E-2</v>
      </c>
    </row>
    <row r="2222" spans="1:7" x14ac:dyDescent="0.3">
      <c r="A2222" s="3">
        <v>44862</v>
      </c>
      <c r="B2222" s="4">
        <v>87.9</v>
      </c>
      <c r="C2222">
        <f t="shared" si="170"/>
        <v>-1.1799999999999926</v>
      </c>
      <c r="D2222" s="13">
        <f t="shared" si="171"/>
        <v>-1.3246519982038534E-2</v>
      </c>
      <c r="E2222" t="str">
        <f t="shared" si="172"/>
        <v/>
      </c>
      <c r="F2222" t="str">
        <f t="shared" si="173"/>
        <v/>
      </c>
      <c r="G2222" s="4">
        <f t="shared" si="174"/>
        <v>-1.3246519982038534E-2</v>
      </c>
    </row>
    <row r="2223" spans="1:7" x14ac:dyDescent="0.3">
      <c r="A2223" s="3">
        <v>44865</v>
      </c>
      <c r="B2223" s="4">
        <v>86.53</v>
      </c>
      <c r="C2223">
        <f t="shared" si="170"/>
        <v>-1.3700000000000045</v>
      </c>
      <c r="D2223" s="13">
        <f t="shared" si="171"/>
        <v>-1.5585893060295841E-2</v>
      </c>
      <c r="E2223" t="str">
        <f t="shared" si="172"/>
        <v/>
      </c>
      <c r="F2223" t="str">
        <f t="shared" si="173"/>
        <v/>
      </c>
      <c r="G2223" s="4">
        <f t="shared" si="174"/>
        <v>-1.5585893060295841E-2</v>
      </c>
    </row>
    <row r="2224" spans="1:7" x14ac:dyDescent="0.3">
      <c r="A2224" s="3">
        <v>44866</v>
      </c>
      <c r="B2224" s="4">
        <v>88.37</v>
      </c>
      <c r="C2224">
        <f t="shared" si="170"/>
        <v>1.8400000000000034</v>
      </c>
      <c r="D2224" s="13">
        <f t="shared" si="171"/>
        <v>2.1264301398358991E-2</v>
      </c>
      <c r="E2224" t="str">
        <f t="shared" si="172"/>
        <v/>
      </c>
      <c r="F2224" t="str">
        <f t="shared" si="173"/>
        <v/>
      </c>
      <c r="G2224" s="4">
        <f t="shared" si="174"/>
        <v>2.1264301398358991E-2</v>
      </c>
    </row>
    <row r="2225" spans="1:7" x14ac:dyDescent="0.3">
      <c r="A2225" s="3">
        <v>44867</v>
      </c>
      <c r="B2225" s="4">
        <v>90</v>
      </c>
      <c r="C2225">
        <f t="shared" si="170"/>
        <v>1.6299999999999955</v>
      </c>
      <c r="D2225" s="13">
        <f t="shared" si="171"/>
        <v>1.844517370148235E-2</v>
      </c>
      <c r="E2225" t="str">
        <f t="shared" si="172"/>
        <v/>
      </c>
      <c r="F2225" t="str">
        <f t="shared" si="173"/>
        <v/>
      </c>
      <c r="G2225" s="4">
        <f t="shared" si="174"/>
        <v>1.844517370148235E-2</v>
      </c>
    </row>
    <row r="2226" spans="1:7" x14ac:dyDescent="0.3">
      <c r="A2226" s="3">
        <v>44868</v>
      </c>
      <c r="B2226" s="4">
        <v>88.17</v>
      </c>
      <c r="C2226">
        <f t="shared" si="170"/>
        <v>-1.8299999999999983</v>
      </c>
      <c r="D2226" s="13">
        <f t="shared" si="171"/>
        <v>-2.0333333333333314E-2</v>
      </c>
      <c r="E2226" t="str">
        <f t="shared" si="172"/>
        <v/>
      </c>
      <c r="F2226" t="str">
        <f t="shared" si="173"/>
        <v/>
      </c>
      <c r="G2226" s="4">
        <f t="shared" si="174"/>
        <v>-2.0333333333333314E-2</v>
      </c>
    </row>
    <row r="2227" spans="1:7" x14ac:dyDescent="0.3">
      <c r="A2227" s="3">
        <v>44869</v>
      </c>
      <c r="B2227" s="4">
        <v>92.61</v>
      </c>
      <c r="C2227">
        <f t="shared" si="170"/>
        <v>4.4399999999999977</v>
      </c>
      <c r="D2227" s="13">
        <f t="shared" si="171"/>
        <v>5.0357264375637943E-2</v>
      </c>
      <c r="E2227" t="str">
        <f t="shared" si="172"/>
        <v/>
      </c>
      <c r="F2227" t="str">
        <f t="shared" si="173"/>
        <v/>
      </c>
      <c r="G2227" s="4">
        <f t="shared" si="174"/>
        <v>5.0357264375637943E-2</v>
      </c>
    </row>
    <row r="2228" spans="1:7" x14ac:dyDescent="0.3">
      <c r="A2228" s="3">
        <v>44872</v>
      </c>
      <c r="B2228" s="4">
        <v>91.79</v>
      </c>
      <c r="C2228">
        <f t="shared" si="170"/>
        <v>-0.81999999999999318</v>
      </c>
      <c r="D2228" s="13">
        <f t="shared" si="171"/>
        <v>-8.8543353849475561E-3</v>
      </c>
      <c r="E2228" t="str">
        <f t="shared" si="172"/>
        <v/>
      </c>
      <c r="F2228" t="str">
        <f t="shared" si="173"/>
        <v/>
      </c>
      <c r="G2228" s="4">
        <f t="shared" si="174"/>
        <v>-8.8543353849475561E-3</v>
      </c>
    </row>
    <row r="2229" spans="1:7" x14ac:dyDescent="0.3">
      <c r="A2229" s="3">
        <v>44873</v>
      </c>
      <c r="B2229" s="4">
        <v>88.91</v>
      </c>
      <c r="C2229">
        <f t="shared" si="170"/>
        <v>-2.8800000000000097</v>
      </c>
      <c r="D2229" s="13">
        <f t="shared" si="171"/>
        <v>-3.137596688092395E-2</v>
      </c>
      <c r="E2229" t="str">
        <f t="shared" si="172"/>
        <v/>
      </c>
      <c r="F2229" t="str">
        <f t="shared" si="173"/>
        <v/>
      </c>
      <c r="G2229" s="4">
        <f t="shared" si="174"/>
        <v>-3.137596688092395E-2</v>
      </c>
    </row>
    <row r="2230" spans="1:7" x14ac:dyDescent="0.3">
      <c r="A2230" s="3">
        <v>44874</v>
      </c>
      <c r="B2230" s="4">
        <v>85.83</v>
      </c>
      <c r="C2230">
        <f t="shared" si="170"/>
        <v>-3.0799999999999983</v>
      </c>
      <c r="D2230" s="13">
        <f t="shared" si="171"/>
        <v>-3.4641772579012464E-2</v>
      </c>
      <c r="E2230" t="str">
        <f t="shared" si="172"/>
        <v/>
      </c>
      <c r="F2230" t="str">
        <f t="shared" si="173"/>
        <v/>
      </c>
      <c r="G2230" s="4">
        <f t="shared" si="174"/>
        <v>-3.4641772579012464E-2</v>
      </c>
    </row>
    <row r="2231" spans="1:7" x14ac:dyDescent="0.3">
      <c r="A2231" s="3">
        <v>44875</v>
      </c>
      <c r="B2231" s="4">
        <v>86.47</v>
      </c>
      <c r="C2231">
        <f t="shared" si="170"/>
        <v>0.64000000000000057</v>
      </c>
      <c r="D2231" s="13">
        <f t="shared" si="171"/>
        <v>7.4566002563206408E-3</v>
      </c>
      <c r="E2231" t="str">
        <f t="shared" si="172"/>
        <v/>
      </c>
      <c r="F2231" t="str">
        <f t="shared" si="173"/>
        <v/>
      </c>
      <c r="G2231" s="4">
        <f t="shared" si="174"/>
        <v>7.4566002563206408E-3</v>
      </c>
    </row>
    <row r="2232" spans="1:7" x14ac:dyDescent="0.3">
      <c r="A2232" s="3">
        <v>44876</v>
      </c>
      <c r="B2232" s="4">
        <v>88.96</v>
      </c>
      <c r="C2232">
        <f t="shared" si="170"/>
        <v>2.4899999999999949</v>
      </c>
      <c r="D2232" s="13">
        <f t="shared" si="171"/>
        <v>2.8796114259280615E-2</v>
      </c>
      <c r="E2232" t="str">
        <f t="shared" si="172"/>
        <v/>
      </c>
      <c r="F2232" t="str">
        <f t="shared" si="173"/>
        <v/>
      </c>
      <c r="G2232" s="4">
        <f t="shared" si="174"/>
        <v>2.8796114259280615E-2</v>
      </c>
    </row>
    <row r="2233" spans="1:7" x14ac:dyDescent="0.3">
      <c r="A2233" s="3">
        <v>44879</v>
      </c>
      <c r="B2233" s="4">
        <v>85.87</v>
      </c>
      <c r="C2233">
        <f t="shared" si="170"/>
        <v>-3.0899999999999892</v>
      </c>
      <c r="D2233" s="13">
        <f t="shared" si="171"/>
        <v>-3.4734712230215709E-2</v>
      </c>
      <c r="E2233" t="str">
        <f t="shared" si="172"/>
        <v/>
      </c>
      <c r="F2233" t="str">
        <f t="shared" si="173"/>
        <v/>
      </c>
      <c r="G2233" s="4">
        <f t="shared" si="174"/>
        <v>-3.4734712230215709E-2</v>
      </c>
    </row>
    <row r="2234" spans="1:7" x14ac:dyDescent="0.3">
      <c r="A2234" s="3">
        <v>44880</v>
      </c>
      <c r="B2234" s="4">
        <v>86.92</v>
      </c>
      <c r="C2234">
        <f t="shared" si="170"/>
        <v>1.0499999999999972</v>
      </c>
      <c r="D2234" s="13">
        <f t="shared" si="171"/>
        <v>1.2227786188424329E-2</v>
      </c>
      <c r="E2234" t="str">
        <f t="shared" si="172"/>
        <v/>
      </c>
      <c r="F2234" t="str">
        <f t="shared" si="173"/>
        <v/>
      </c>
      <c r="G2234" s="4">
        <f t="shared" si="174"/>
        <v>1.2227786188424329E-2</v>
      </c>
    </row>
    <row r="2235" spans="1:7" x14ac:dyDescent="0.3">
      <c r="A2235" s="3">
        <v>44881</v>
      </c>
      <c r="B2235" s="4">
        <v>85.59</v>
      </c>
      <c r="C2235">
        <f t="shared" si="170"/>
        <v>-1.3299999999999983</v>
      </c>
      <c r="D2235" s="13">
        <f t="shared" si="171"/>
        <v>-1.5301426599171632E-2</v>
      </c>
      <c r="E2235" t="str">
        <f t="shared" si="172"/>
        <v/>
      </c>
      <c r="F2235" t="str">
        <f t="shared" si="173"/>
        <v/>
      </c>
      <c r="G2235" s="4">
        <f t="shared" si="174"/>
        <v>-1.5301426599171632E-2</v>
      </c>
    </row>
    <row r="2236" spans="1:7" x14ac:dyDescent="0.3">
      <c r="A2236" s="3">
        <v>44882</v>
      </c>
      <c r="B2236" s="4">
        <v>81.64</v>
      </c>
      <c r="C2236">
        <f t="shared" si="170"/>
        <v>-3.9500000000000028</v>
      </c>
      <c r="D2236" s="13">
        <f t="shared" si="171"/>
        <v>-4.6150251197569839E-2</v>
      </c>
      <c r="E2236" t="str">
        <f t="shared" si="172"/>
        <v/>
      </c>
      <c r="F2236" t="str">
        <f t="shared" si="173"/>
        <v/>
      </c>
      <c r="G2236" s="4">
        <f t="shared" si="174"/>
        <v>-4.6150251197569839E-2</v>
      </c>
    </row>
    <row r="2237" spans="1:7" x14ac:dyDescent="0.3">
      <c r="A2237" s="3">
        <v>44883</v>
      </c>
      <c r="B2237" s="4">
        <v>80.08</v>
      </c>
      <c r="C2237">
        <f t="shared" si="170"/>
        <v>-1.5600000000000023</v>
      </c>
      <c r="D2237" s="13">
        <f t="shared" si="171"/>
        <v>-1.9108280254777097E-2</v>
      </c>
      <c r="E2237" t="str">
        <f t="shared" si="172"/>
        <v/>
      </c>
      <c r="F2237" t="str">
        <f t="shared" si="173"/>
        <v/>
      </c>
      <c r="G2237" s="4">
        <f t="shared" si="174"/>
        <v>-1.9108280254777097E-2</v>
      </c>
    </row>
    <row r="2238" spans="1:7" x14ac:dyDescent="0.3">
      <c r="A2238" s="3">
        <v>44886</v>
      </c>
      <c r="B2238" s="4">
        <v>79.73</v>
      </c>
      <c r="C2238">
        <f t="shared" si="170"/>
        <v>-0.34999999999999432</v>
      </c>
      <c r="D2238" s="13">
        <f t="shared" si="171"/>
        <v>-4.3706293706292998E-3</v>
      </c>
      <c r="E2238" t="str">
        <f t="shared" si="172"/>
        <v/>
      </c>
      <c r="F2238" t="str">
        <f t="shared" si="173"/>
        <v/>
      </c>
      <c r="G2238" s="4">
        <f t="shared" si="174"/>
        <v>-4.3706293706292998E-3</v>
      </c>
    </row>
    <row r="2239" spans="1:7" x14ac:dyDescent="0.3">
      <c r="A2239" s="3">
        <v>44887</v>
      </c>
      <c r="B2239" s="4">
        <v>80.95</v>
      </c>
      <c r="C2239">
        <f t="shared" si="170"/>
        <v>1.2199999999999989</v>
      </c>
      <c r="D2239" s="13">
        <f t="shared" si="171"/>
        <v>1.5301643045277797E-2</v>
      </c>
      <c r="E2239" t="str">
        <f t="shared" si="172"/>
        <v/>
      </c>
      <c r="F2239" t="str">
        <f t="shared" si="173"/>
        <v/>
      </c>
      <c r="G2239" s="4">
        <f t="shared" si="174"/>
        <v>1.5301643045277797E-2</v>
      </c>
    </row>
    <row r="2240" spans="1:7" x14ac:dyDescent="0.3">
      <c r="A2240" s="3">
        <v>44888</v>
      </c>
      <c r="B2240" s="4">
        <v>77.94</v>
      </c>
      <c r="C2240">
        <f t="shared" si="170"/>
        <v>-3.0100000000000051</v>
      </c>
      <c r="D2240" s="13">
        <f t="shared" si="171"/>
        <v>-3.7183446571958059E-2</v>
      </c>
      <c r="E2240" t="str">
        <f t="shared" si="172"/>
        <v/>
      </c>
      <c r="F2240" t="str">
        <f t="shared" si="173"/>
        <v/>
      </c>
      <c r="G2240" s="4">
        <f t="shared" si="174"/>
        <v>-3.7183446571958059E-2</v>
      </c>
    </row>
    <row r="2241" spans="1:7" x14ac:dyDescent="0.3">
      <c r="A2241" s="3">
        <v>44890</v>
      </c>
      <c r="B2241" s="4">
        <v>76.28</v>
      </c>
      <c r="C2241">
        <f t="shared" si="170"/>
        <v>-1.6599999999999966</v>
      </c>
      <c r="D2241" s="13">
        <f t="shared" si="171"/>
        <v>-2.129843469335382E-2</v>
      </c>
      <c r="E2241" t="str">
        <f t="shared" si="172"/>
        <v/>
      </c>
      <c r="F2241" t="str">
        <f t="shared" si="173"/>
        <v/>
      </c>
      <c r="G2241" s="4">
        <f t="shared" si="174"/>
        <v>-2.129843469335382E-2</v>
      </c>
    </row>
    <row r="2242" spans="1:7" x14ac:dyDescent="0.3">
      <c r="A2242" s="3">
        <v>44893</v>
      </c>
      <c r="B2242" s="4">
        <v>77.239999999999995</v>
      </c>
      <c r="C2242">
        <f t="shared" si="170"/>
        <v>0.95999999999999375</v>
      </c>
      <c r="D2242" s="13">
        <f t="shared" si="171"/>
        <v>1.2585212375458754E-2</v>
      </c>
      <c r="E2242" t="str">
        <f t="shared" si="172"/>
        <v/>
      </c>
      <c r="F2242" t="str">
        <f t="shared" si="173"/>
        <v/>
      </c>
      <c r="G2242" s="4">
        <f t="shared" si="174"/>
        <v>1.2585212375458754E-2</v>
      </c>
    </row>
    <row r="2243" spans="1:7" x14ac:dyDescent="0.3">
      <c r="A2243" s="3">
        <v>44894</v>
      </c>
      <c r="B2243" s="4">
        <v>78.2</v>
      </c>
      <c r="C2243">
        <f t="shared" si="170"/>
        <v>0.96000000000000796</v>
      </c>
      <c r="D2243" s="13">
        <f t="shared" si="171"/>
        <v>1.2428793371310306E-2</v>
      </c>
      <c r="E2243" t="str">
        <f t="shared" si="172"/>
        <v/>
      </c>
      <c r="F2243" t="str">
        <f t="shared" si="173"/>
        <v/>
      </c>
      <c r="G2243" s="4">
        <f t="shared" si="174"/>
        <v>1.2428793371310306E-2</v>
      </c>
    </row>
    <row r="2244" spans="1:7" x14ac:dyDescent="0.3">
      <c r="A2244" s="3">
        <v>44895</v>
      </c>
      <c r="B2244" s="4">
        <v>80.55</v>
      </c>
      <c r="C2244">
        <f t="shared" si="170"/>
        <v>2.3499999999999943</v>
      </c>
      <c r="D2244" s="13">
        <f t="shared" si="171"/>
        <v>3.0051150895140592E-2</v>
      </c>
      <c r="E2244" t="str">
        <f t="shared" si="172"/>
        <v/>
      </c>
      <c r="F2244" t="str">
        <f t="shared" si="173"/>
        <v/>
      </c>
      <c r="G2244" s="4">
        <f t="shared" si="174"/>
        <v>3.0051150895140592E-2</v>
      </c>
    </row>
    <row r="2245" spans="1:7" x14ac:dyDescent="0.3">
      <c r="A2245" s="3">
        <v>44896</v>
      </c>
      <c r="B2245" s="4">
        <v>81.22</v>
      </c>
      <c r="C2245">
        <f t="shared" ref="C2245:C2308" si="175">B2245-B2244</f>
        <v>0.67000000000000171</v>
      </c>
      <c r="D2245" s="13">
        <f t="shared" ref="D2245:D2308" si="176">C2245/B2244</f>
        <v>8.317815021725657E-3</v>
      </c>
      <c r="E2245" t="str">
        <f t="shared" ref="E2245:E2308" si="177">IF(B2244&gt;$H$1,D2245,"")</f>
        <v/>
      </c>
      <c r="F2245" t="str">
        <f t="shared" ref="F2245:F2308" si="178">IF(B2244&lt;$F$1,D2245,"")</f>
        <v/>
      </c>
      <c r="G2245" s="4">
        <f t="shared" ref="G2245:G2308" si="179">IF(AND(B2244&gt;=$F$1,B2244&lt;=$H$1),D2245,"")</f>
        <v>8.317815021725657E-3</v>
      </c>
    </row>
    <row r="2246" spans="1:7" x14ac:dyDescent="0.3">
      <c r="A2246" s="3">
        <v>44897</v>
      </c>
      <c r="B2246" s="4">
        <v>79.98</v>
      </c>
      <c r="C2246">
        <f t="shared" si="175"/>
        <v>-1.2399999999999949</v>
      </c>
      <c r="D2246" s="13">
        <f t="shared" si="176"/>
        <v>-1.5267175572519021E-2</v>
      </c>
      <c r="E2246" t="str">
        <f t="shared" si="177"/>
        <v/>
      </c>
      <c r="F2246" t="str">
        <f t="shared" si="178"/>
        <v/>
      </c>
      <c r="G2246" s="4">
        <f t="shared" si="179"/>
        <v>-1.5267175572519021E-2</v>
      </c>
    </row>
    <row r="2247" spans="1:7" x14ac:dyDescent="0.3">
      <c r="A2247" s="3">
        <v>44900</v>
      </c>
      <c r="B2247" s="4">
        <v>76.930000000000007</v>
      </c>
      <c r="C2247">
        <f t="shared" si="175"/>
        <v>-3.0499999999999972</v>
      </c>
      <c r="D2247" s="13">
        <f t="shared" si="176"/>
        <v>-3.8134533633408317E-2</v>
      </c>
      <c r="E2247" t="str">
        <f t="shared" si="177"/>
        <v/>
      </c>
      <c r="F2247" t="str">
        <f t="shared" si="178"/>
        <v/>
      </c>
      <c r="G2247" s="4">
        <f t="shared" si="179"/>
        <v>-3.8134533633408317E-2</v>
      </c>
    </row>
    <row r="2248" spans="1:7" x14ac:dyDescent="0.3">
      <c r="A2248" s="3">
        <v>44901</v>
      </c>
      <c r="B2248" s="4">
        <v>74.25</v>
      </c>
      <c r="C2248">
        <f t="shared" si="175"/>
        <v>-2.6800000000000068</v>
      </c>
      <c r="D2248" s="13">
        <f t="shared" si="176"/>
        <v>-3.4836864682178691E-2</v>
      </c>
      <c r="E2248" t="str">
        <f t="shared" si="177"/>
        <v/>
      </c>
      <c r="F2248" t="str">
        <f t="shared" si="178"/>
        <v/>
      </c>
      <c r="G2248" s="4">
        <f t="shared" si="179"/>
        <v>-3.4836864682178691E-2</v>
      </c>
    </row>
    <row r="2249" spans="1:7" x14ac:dyDescent="0.3">
      <c r="A2249" s="3">
        <v>44902</v>
      </c>
      <c r="B2249" s="4">
        <v>72.010000000000005</v>
      </c>
      <c r="C2249">
        <f t="shared" si="175"/>
        <v>-2.2399999999999949</v>
      </c>
      <c r="D2249" s="13">
        <f t="shared" si="176"/>
        <v>-3.0168350168350098E-2</v>
      </c>
      <c r="E2249" t="str">
        <f t="shared" si="177"/>
        <v/>
      </c>
      <c r="F2249" t="str">
        <f t="shared" si="178"/>
        <v/>
      </c>
      <c r="G2249" s="4">
        <f t="shared" si="179"/>
        <v>-3.0168350168350098E-2</v>
      </c>
    </row>
    <row r="2250" spans="1:7" x14ac:dyDescent="0.3">
      <c r="A2250" s="3">
        <v>44903</v>
      </c>
      <c r="B2250" s="4">
        <v>71.459999999999994</v>
      </c>
      <c r="C2250">
        <f t="shared" si="175"/>
        <v>-0.55000000000001137</v>
      </c>
      <c r="D2250" s="13">
        <f t="shared" si="176"/>
        <v>-7.6378280794335692E-3</v>
      </c>
      <c r="E2250" t="str">
        <f t="shared" si="177"/>
        <v/>
      </c>
      <c r="F2250" t="str">
        <f t="shared" si="178"/>
        <v/>
      </c>
      <c r="G2250" s="4">
        <f t="shared" si="179"/>
        <v>-7.6378280794335692E-3</v>
      </c>
    </row>
    <row r="2251" spans="1:7" x14ac:dyDescent="0.3">
      <c r="A2251" s="3">
        <v>44904</v>
      </c>
      <c r="B2251" s="4">
        <v>71.02</v>
      </c>
      <c r="C2251">
        <f t="shared" si="175"/>
        <v>-0.43999999999999773</v>
      </c>
      <c r="D2251" s="13">
        <f t="shared" si="176"/>
        <v>-6.1572907920514662E-3</v>
      </c>
      <c r="E2251" t="str">
        <f t="shared" si="177"/>
        <v/>
      </c>
      <c r="F2251" t="str">
        <f t="shared" si="178"/>
        <v/>
      </c>
      <c r="G2251" s="4">
        <f t="shared" si="179"/>
        <v>-6.1572907920514662E-3</v>
      </c>
    </row>
    <row r="2252" spans="1:7" x14ac:dyDescent="0.3">
      <c r="A2252" s="3">
        <v>44907</v>
      </c>
      <c r="B2252" s="4">
        <v>73.17</v>
      </c>
      <c r="C2252">
        <f t="shared" si="175"/>
        <v>2.1500000000000057</v>
      </c>
      <c r="D2252" s="13">
        <f t="shared" si="176"/>
        <v>3.0273162489439676E-2</v>
      </c>
      <c r="E2252" t="str">
        <f t="shared" si="177"/>
        <v/>
      </c>
      <c r="F2252" t="str">
        <f t="shared" si="178"/>
        <v/>
      </c>
      <c r="G2252" s="4">
        <f t="shared" si="179"/>
        <v>3.0273162489439676E-2</v>
      </c>
    </row>
    <row r="2253" spans="1:7" x14ac:dyDescent="0.3">
      <c r="A2253" s="3">
        <v>44908</v>
      </c>
      <c r="B2253" s="4">
        <v>75.39</v>
      </c>
      <c r="C2253">
        <f t="shared" si="175"/>
        <v>2.2199999999999989</v>
      </c>
      <c r="D2253" s="13">
        <f t="shared" si="176"/>
        <v>3.0340303403034015E-2</v>
      </c>
      <c r="E2253" t="str">
        <f t="shared" si="177"/>
        <v/>
      </c>
      <c r="F2253" t="str">
        <f t="shared" si="178"/>
        <v/>
      </c>
      <c r="G2253" s="4">
        <f t="shared" si="179"/>
        <v>3.0340303403034015E-2</v>
      </c>
    </row>
    <row r="2254" spans="1:7" x14ac:dyDescent="0.3">
      <c r="A2254" s="3">
        <v>44909</v>
      </c>
      <c r="B2254" s="4">
        <v>77.28</v>
      </c>
      <c r="C2254">
        <f t="shared" si="175"/>
        <v>1.8900000000000006</v>
      </c>
      <c r="D2254" s="13">
        <f t="shared" si="176"/>
        <v>2.5069637883008363E-2</v>
      </c>
      <c r="E2254" t="str">
        <f t="shared" si="177"/>
        <v/>
      </c>
      <c r="F2254" t="str">
        <f t="shared" si="178"/>
        <v/>
      </c>
      <c r="G2254" s="4">
        <f t="shared" si="179"/>
        <v>2.5069637883008363E-2</v>
      </c>
    </row>
    <row r="2255" spans="1:7" x14ac:dyDescent="0.3">
      <c r="A2255" s="3">
        <v>44910</v>
      </c>
      <c r="B2255" s="4">
        <v>76.11</v>
      </c>
      <c r="C2255">
        <f t="shared" si="175"/>
        <v>-1.1700000000000017</v>
      </c>
      <c r="D2255" s="13">
        <f t="shared" si="176"/>
        <v>-1.5139751552795053E-2</v>
      </c>
      <c r="E2255" t="str">
        <f t="shared" si="177"/>
        <v/>
      </c>
      <c r="F2255" t="str">
        <f t="shared" si="178"/>
        <v/>
      </c>
      <c r="G2255" s="4">
        <f t="shared" si="179"/>
        <v>-1.5139751552795053E-2</v>
      </c>
    </row>
    <row r="2256" spans="1:7" x14ac:dyDescent="0.3">
      <c r="A2256" s="3">
        <v>44911</v>
      </c>
      <c r="B2256" s="4">
        <v>74.290000000000006</v>
      </c>
      <c r="C2256">
        <f t="shared" si="175"/>
        <v>-1.8199999999999932</v>
      </c>
      <c r="D2256" s="13">
        <f t="shared" si="176"/>
        <v>-2.3912757850479478E-2</v>
      </c>
      <c r="E2256" t="str">
        <f t="shared" si="177"/>
        <v/>
      </c>
      <c r="F2256" t="str">
        <f t="shared" si="178"/>
        <v/>
      </c>
      <c r="G2256" s="4">
        <f t="shared" si="179"/>
        <v>-2.3912757850479478E-2</v>
      </c>
    </row>
    <row r="2257" spans="1:7" x14ac:dyDescent="0.3">
      <c r="A2257" s="3">
        <v>44914</v>
      </c>
      <c r="B2257" s="4">
        <v>75.19</v>
      </c>
      <c r="C2257">
        <f t="shared" si="175"/>
        <v>0.89999999999999147</v>
      </c>
      <c r="D2257" s="13">
        <f t="shared" si="176"/>
        <v>1.2114685691210006E-2</v>
      </c>
      <c r="E2257" t="str">
        <f t="shared" si="177"/>
        <v/>
      </c>
      <c r="F2257" t="str">
        <f t="shared" si="178"/>
        <v/>
      </c>
      <c r="G2257" s="4">
        <f t="shared" si="179"/>
        <v>1.2114685691210006E-2</v>
      </c>
    </row>
    <row r="2258" spans="1:7" x14ac:dyDescent="0.3">
      <c r="A2258" s="3">
        <v>44915</v>
      </c>
      <c r="B2258" s="4">
        <v>76.09</v>
      </c>
      <c r="C2258">
        <f t="shared" si="175"/>
        <v>0.90000000000000568</v>
      </c>
      <c r="D2258" s="13">
        <f t="shared" si="176"/>
        <v>1.1969676818725971E-2</v>
      </c>
      <c r="E2258" t="str">
        <f t="shared" si="177"/>
        <v/>
      </c>
      <c r="F2258" t="str">
        <f t="shared" si="178"/>
        <v/>
      </c>
      <c r="G2258" s="4">
        <f t="shared" si="179"/>
        <v>1.1969676818725971E-2</v>
      </c>
    </row>
    <row r="2259" spans="1:7" x14ac:dyDescent="0.3">
      <c r="A2259" s="3">
        <v>44916</v>
      </c>
      <c r="B2259" s="4">
        <v>78.290000000000006</v>
      </c>
      <c r="C2259">
        <f t="shared" si="175"/>
        <v>2.2000000000000028</v>
      </c>
      <c r="D2259" s="13">
        <f t="shared" si="176"/>
        <v>2.8913129189118186E-2</v>
      </c>
      <c r="E2259" t="str">
        <f t="shared" si="177"/>
        <v/>
      </c>
      <c r="F2259" t="str">
        <f t="shared" si="178"/>
        <v/>
      </c>
      <c r="G2259" s="4">
        <f t="shared" si="179"/>
        <v>2.8913129189118186E-2</v>
      </c>
    </row>
    <row r="2260" spans="1:7" x14ac:dyDescent="0.3">
      <c r="A2260" s="3">
        <v>44917</v>
      </c>
      <c r="B2260" s="4">
        <v>77.489999999999995</v>
      </c>
      <c r="C2260">
        <f t="shared" si="175"/>
        <v>-0.80000000000001137</v>
      </c>
      <c r="D2260" s="13">
        <f t="shared" si="176"/>
        <v>-1.0218418699706366E-2</v>
      </c>
      <c r="E2260" t="str">
        <f t="shared" si="177"/>
        <v/>
      </c>
      <c r="F2260" t="str">
        <f t="shared" si="178"/>
        <v/>
      </c>
      <c r="G2260" s="4">
        <f t="shared" si="179"/>
        <v>-1.0218418699706366E-2</v>
      </c>
    </row>
    <row r="2261" spans="1:7" x14ac:dyDescent="0.3">
      <c r="A2261" s="3">
        <v>44918</v>
      </c>
      <c r="B2261" s="4">
        <v>79.56</v>
      </c>
      <c r="C2261">
        <f t="shared" si="175"/>
        <v>2.0700000000000074</v>
      </c>
      <c r="D2261" s="13">
        <f t="shared" si="176"/>
        <v>2.671312427409998E-2</v>
      </c>
      <c r="E2261" t="str">
        <f t="shared" si="177"/>
        <v/>
      </c>
      <c r="F2261" t="str">
        <f t="shared" si="178"/>
        <v/>
      </c>
      <c r="G2261" s="4">
        <f t="shared" si="179"/>
        <v>2.671312427409998E-2</v>
      </c>
    </row>
    <row r="2262" spans="1:7" x14ac:dyDescent="0.3">
      <c r="A2262" s="3">
        <v>44922</v>
      </c>
      <c r="B2262" s="4">
        <v>79.53</v>
      </c>
      <c r="C2262">
        <f t="shared" si="175"/>
        <v>-3.0000000000001137E-2</v>
      </c>
      <c r="D2262" s="13">
        <f t="shared" si="176"/>
        <v>-3.7707390648568546E-4</v>
      </c>
      <c r="E2262" t="str">
        <f t="shared" si="177"/>
        <v/>
      </c>
      <c r="F2262" t="str">
        <f t="shared" si="178"/>
        <v/>
      </c>
      <c r="G2262" s="4">
        <f t="shared" si="179"/>
        <v>-3.7707390648568546E-4</v>
      </c>
    </row>
    <row r="2263" spans="1:7" x14ac:dyDescent="0.3">
      <c r="A2263" s="3">
        <v>44923</v>
      </c>
      <c r="B2263" s="4">
        <v>78.959999999999994</v>
      </c>
      <c r="C2263">
        <f t="shared" si="175"/>
        <v>-0.57000000000000739</v>
      </c>
      <c r="D2263" s="13">
        <f t="shared" si="176"/>
        <v>-7.167106752169086E-3</v>
      </c>
      <c r="E2263" t="str">
        <f t="shared" si="177"/>
        <v/>
      </c>
      <c r="F2263" t="str">
        <f t="shared" si="178"/>
        <v/>
      </c>
      <c r="G2263" s="4">
        <f t="shared" si="179"/>
        <v>-7.167106752169086E-3</v>
      </c>
    </row>
    <row r="2264" spans="1:7" x14ac:dyDescent="0.3">
      <c r="A2264" s="3">
        <v>44924</v>
      </c>
      <c r="B2264" s="4">
        <v>78.400000000000006</v>
      </c>
      <c r="C2264">
        <f t="shared" si="175"/>
        <v>-0.55999999999998806</v>
      </c>
      <c r="D2264" s="13">
        <f t="shared" si="176"/>
        <v>-7.0921985815601335E-3</v>
      </c>
      <c r="E2264" t="str">
        <f t="shared" si="177"/>
        <v/>
      </c>
      <c r="F2264" t="str">
        <f t="shared" si="178"/>
        <v/>
      </c>
      <c r="G2264" s="4">
        <f t="shared" si="179"/>
        <v>-7.0921985815601335E-3</v>
      </c>
    </row>
    <row r="2265" spans="1:7" x14ac:dyDescent="0.3">
      <c r="A2265" s="3">
        <v>44925</v>
      </c>
      <c r="B2265" s="4">
        <v>80.260000000000005</v>
      </c>
      <c r="C2265">
        <f t="shared" si="175"/>
        <v>1.8599999999999994</v>
      </c>
      <c r="D2265" s="13">
        <f t="shared" si="176"/>
        <v>2.3724489795918357E-2</v>
      </c>
      <c r="E2265" t="str">
        <f t="shared" si="177"/>
        <v/>
      </c>
      <c r="F2265" t="str">
        <f t="shared" si="178"/>
        <v/>
      </c>
      <c r="G2265" s="4">
        <f t="shared" si="179"/>
        <v>2.3724489795918357E-2</v>
      </c>
    </row>
    <row r="2266" spans="1:7" x14ac:dyDescent="0.3">
      <c r="A2266" s="3">
        <v>44929</v>
      </c>
      <c r="B2266" s="4">
        <v>76.930000000000007</v>
      </c>
      <c r="C2266">
        <f t="shared" si="175"/>
        <v>-3.3299999999999983</v>
      </c>
      <c r="D2266" s="13">
        <f t="shared" si="176"/>
        <v>-4.1490156989783179E-2</v>
      </c>
      <c r="E2266" t="str">
        <f t="shared" si="177"/>
        <v/>
      </c>
      <c r="F2266" t="str">
        <f t="shared" si="178"/>
        <v/>
      </c>
      <c r="G2266" s="4">
        <f t="shared" si="179"/>
        <v>-4.1490156989783179E-2</v>
      </c>
    </row>
    <row r="2267" spans="1:7" x14ac:dyDescent="0.3">
      <c r="A2267" s="3">
        <v>44930</v>
      </c>
      <c r="B2267" s="4">
        <v>72.84</v>
      </c>
      <c r="C2267">
        <f t="shared" si="175"/>
        <v>-4.0900000000000034</v>
      </c>
      <c r="D2267" s="13">
        <f t="shared" si="176"/>
        <v>-5.316521513063828E-2</v>
      </c>
      <c r="E2267" t="str">
        <f t="shared" si="177"/>
        <v/>
      </c>
      <c r="F2267" t="str">
        <f t="shared" si="178"/>
        <v/>
      </c>
      <c r="G2267" s="4">
        <f t="shared" si="179"/>
        <v>-5.316521513063828E-2</v>
      </c>
    </row>
    <row r="2268" spans="1:7" x14ac:dyDescent="0.3">
      <c r="A2268" s="3">
        <v>44931</v>
      </c>
      <c r="B2268" s="4">
        <v>73.67</v>
      </c>
      <c r="C2268">
        <f t="shared" si="175"/>
        <v>0.82999999999999829</v>
      </c>
      <c r="D2268" s="13">
        <f t="shared" si="176"/>
        <v>1.1394838001098273E-2</v>
      </c>
      <c r="E2268" t="str">
        <f t="shared" si="177"/>
        <v/>
      </c>
      <c r="F2268" t="str">
        <f t="shared" si="178"/>
        <v/>
      </c>
      <c r="G2268" s="4">
        <f t="shared" si="179"/>
        <v>1.1394838001098273E-2</v>
      </c>
    </row>
    <row r="2269" spans="1:7" x14ac:dyDescent="0.3">
      <c r="A2269" s="3">
        <v>44932</v>
      </c>
      <c r="B2269" s="4">
        <v>73.77</v>
      </c>
      <c r="C2269">
        <f t="shared" si="175"/>
        <v>9.9999999999994316E-2</v>
      </c>
      <c r="D2269" s="13">
        <f t="shared" si="176"/>
        <v>1.3574046423237996E-3</v>
      </c>
      <c r="E2269" t="str">
        <f t="shared" si="177"/>
        <v/>
      </c>
      <c r="F2269" t="str">
        <f t="shared" si="178"/>
        <v/>
      </c>
      <c r="G2269" s="4">
        <f t="shared" si="179"/>
        <v>1.3574046423237996E-3</v>
      </c>
    </row>
    <row r="2270" spans="1:7" x14ac:dyDescent="0.3">
      <c r="A2270" s="3">
        <v>44935</v>
      </c>
      <c r="B2270" s="4">
        <v>74.63</v>
      </c>
      <c r="C2270">
        <f t="shared" si="175"/>
        <v>0.85999999999999943</v>
      </c>
      <c r="D2270" s="13">
        <f t="shared" si="176"/>
        <v>1.1657855496814416E-2</v>
      </c>
      <c r="E2270" t="str">
        <f t="shared" si="177"/>
        <v/>
      </c>
      <c r="F2270" t="str">
        <f t="shared" si="178"/>
        <v/>
      </c>
      <c r="G2270" s="4">
        <f t="shared" si="179"/>
        <v>1.1657855496814416E-2</v>
      </c>
    </row>
    <row r="2271" spans="1:7" x14ac:dyDescent="0.3">
      <c r="A2271" s="3">
        <v>44936</v>
      </c>
      <c r="B2271" s="4">
        <v>75.12</v>
      </c>
      <c r="C2271">
        <f t="shared" si="175"/>
        <v>0.49000000000000909</v>
      </c>
      <c r="D2271" s="13">
        <f t="shared" si="176"/>
        <v>6.5657242395820601E-3</v>
      </c>
      <c r="E2271" t="str">
        <f t="shared" si="177"/>
        <v/>
      </c>
      <c r="F2271" t="str">
        <f t="shared" si="178"/>
        <v/>
      </c>
      <c r="G2271" s="4">
        <f t="shared" si="179"/>
        <v>6.5657242395820601E-3</v>
      </c>
    </row>
    <row r="2272" spans="1:7" x14ac:dyDescent="0.3">
      <c r="A2272" s="3">
        <v>44937</v>
      </c>
      <c r="B2272" s="4">
        <v>77.41</v>
      </c>
      <c r="C2272">
        <f t="shared" si="175"/>
        <v>2.289999999999992</v>
      </c>
      <c r="D2272" s="13">
        <f t="shared" si="176"/>
        <v>3.0484558040468474E-2</v>
      </c>
      <c r="E2272" t="str">
        <f t="shared" si="177"/>
        <v/>
      </c>
      <c r="F2272" t="str">
        <f t="shared" si="178"/>
        <v/>
      </c>
      <c r="G2272" s="4">
        <f t="shared" si="179"/>
        <v>3.0484558040468474E-2</v>
      </c>
    </row>
    <row r="2273" spans="1:7" x14ac:dyDescent="0.3">
      <c r="A2273" s="3">
        <v>44938</v>
      </c>
      <c r="B2273" s="4">
        <v>78.39</v>
      </c>
      <c r="C2273">
        <f t="shared" si="175"/>
        <v>0.98000000000000398</v>
      </c>
      <c r="D2273" s="13">
        <f t="shared" si="176"/>
        <v>1.265986306678729E-2</v>
      </c>
      <c r="E2273" t="str">
        <f t="shared" si="177"/>
        <v/>
      </c>
      <c r="F2273" t="str">
        <f t="shared" si="178"/>
        <v/>
      </c>
      <c r="G2273" s="4">
        <f t="shared" si="179"/>
        <v>1.265986306678729E-2</v>
      </c>
    </row>
    <row r="2274" spans="1:7" x14ac:dyDescent="0.3">
      <c r="A2274" s="3">
        <v>44939</v>
      </c>
      <c r="B2274" s="4">
        <v>79.86</v>
      </c>
      <c r="C2274">
        <f t="shared" si="175"/>
        <v>1.4699999999999989</v>
      </c>
      <c r="D2274" s="13">
        <f t="shared" si="176"/>
        <v>1.8752391886720229E-2</v>
      </c>
      <c r="E2274" t="str">
        <f t="shared" si="177"/>
        <v/>
      </c>
      <c r="F2274" t="str">
        <f t="shared" si="178"/>
        <v/>
      </c>
      <c r="G2274" s="4">
        <f t="shared" si="179"/>
        <v>1.8752391886720229E-2</v>
      </c>
    </row>
    <row r="2275" spans="1:7" x14ac:dyDescent="0.3">
      <c r="A2275" s="3">
        <v>44943</v>
      </c>
      <c r="B2275" s="4">
        <v>80.180000000000007</v>
      </c>
      <c r="C2275">
        <f t="shared" si="175"/>
        <v>0.32000000000000739</v>
      </c>
      <c r="D2275" s="13">
        <f t="shared" si="176"/>
        <v>4.0070122714751738E-3</v>
      </c>
      <c r="E2275" t="str">
        <f t="shared" si="177"/>
        <v/>
      </c>
      <c r="F2275" t="str">
        <f t="shared" si="178"/>
        <v/>
      </c>
      <c r="G2275" s="4">
        <f t="shared" si="179"/>
        <v>4.0070122714751738E-3</v>
      </c>
    </row>
    <row r="2276" spans="1:7" x14ac:dyDescent="0.3">
      <c r="A2276" s="3">
        <v>44944</v>
      </c>
      <c r="B2276" s="4">
        <v>79.48</v>
      </c>
      <c r="C2276">
        <f t="shared" si="175"/>
        <v>-0.70000000000000284</v>
      </c>
      <c r="D2276" s="13">
        <f t="shared" si="176"/>
        <v>-8.7303566974308161E-3</v>
      </c>
      <c r="E2276" t="str">
        <f t="shared" si="177"/>
        <v/>
      </c>
      <c r="F2276" t="str">
        <f t="shared" si="178"/>
        <v/>
      </c>
      <c r="G2276" s="4">
        <f t="shared" si="179"/>
        <v>-8.7303566974308161E-3</v>
      </c>
    </row>
    <row r="2277" spans="1:7" x14ac:dyDescent="0.3">
      <c r="A2277" s="3">
        <v>44945</v>
      </c>
      <c r="B2277" s="4">
        <v>80.33</v>
      </c>
      <c r="C2277">
        <f t="shared" si="175"/>
        <v>0.84999999999999432</v>
      </c>
      <c r="D2277" s="13">
        <f t="shared" si="176"/>
        <v>1.069451434323093E-2</v>
      </c>
      <c r="E2277" t="str">
        <f t="shared" si="177"/>
        <v/>
      </c>
      <c r="F2277" t="str">
        <f t="shared" si="178"/>
        <v/>
      </c>
      <c r="G2277" s="4">
        <f t="shared" si="179"/>
        <v>1.069451434323093E-2</v>
      </c>
    </row>
    <row r="2278" spans="1:7" x14ac:dyDescent="0.3">
      <c r="A2278" s="3">
        <v>44946</v>
      </c>
      <c r="B2278" s="4">
        <v>81.31</v>
      </c>
      <c r="C2278">
        <f t="shared" si="175"/>
        <v>0.98000000000000398</v>
      </c>
      <c r="D2278" s="13">
        <f t="shared" si="176"/>
        <v>1.219967633511769E-2</v>
      </c>
      <c r="E2278" t="str">
        <f t="shared" si="177"/>
        <v/>
      </c>
      <c r="F2278" t="str">
        <f t="shared" si="178"/>
        <v/>
      </c>
      <c r="G2278" s="4">
        <f t="shared" si="179"/>
        <v>1.219967633511769E-2</v>
      </c>
    </row>
    <row r="2279" spans="1:7" x14ac:dyDescent="0.3">
      <c r="A2279" s="3">
        <v>44949</v>
      </c>
      <c r="B2279" s="4">
        <v>81.62</v>
      </c>
      <c r="C2279">
        <f t="shared" si="175"/>
        <v>0.31000000000000227</v>
      </c>
      <c r="D2279" s="13">
        <f t="shared" si="176"/>
        <v>3.8125691796827236E-3</v>
      </c>
      <c r="E2279" t="str">
        <f t="shared" si="177"/>
        <v/>
      </c>
      <c r="F2279" t="str">
        <f t="shared" si="178"/>
        <v/>
      </c>
      <c r="G2279" s="4">
        <f t="shared" si="179"/>
        <v>3.8125691796827236E-3</v>
      </c>
    </row>
    <row r="2280" spans="1:7" x14ac:dyDescent="0.3">
      <c r="A2280" s="3">
        <v>44950</v>
      </c>
      <c r="B2280" s="4">
        <v>80.13</v>
      </c>
      <c r="C2280">
        <f t="shared" si="175"/>
        <v>-1.4900000000000091</v>
      </c>
      <c r="D2280" s="13">
        <f t="shared" si="176"/>
        <v>-1.8255329576084403E-2</v>
      </c>
      <c r="E2280" t="str">
        <f t="shared" si="177"/>
        <v/>
      </c>
      <c r="F2280" t="str">
        <f t="shared" si="178"/>
        <v/>
      </c>
      <c r="G2280" s="4">
        <f t="shared" si="179"/>
        <v>-1.8255329576084403E-2</v>
      </c>
    </row>
    <row r="2281" spans="1:7" x14ac:dyDescent="0.3">
      <c r="A2281" s="3">
        <v>44951</v>
      </c>
      <c r="B2281" s="4">
        <v>80.150000000000006</v>
      </c>
      <c r="C2281">
        <f t="shared" si="175"/>
        <v>2.0000000000010232E-2</v>
      </c>
      <c r="D2281" s="13">
        <f t="shared" si="176"/>
        <v>2.4959440908536417E-4</v>
      </c>
      <c r="E2281" t="str">
        <f t="shared" si="177"/>
        <v/>
      </c>
      <c r="F2281" t="str">
        <f t="shared" si="178"/>
        <v/>
      </c>
      <c r="G2281" s="4">
        <f t="shared" si="179"/>
        <v>2.4959440908536417E-4</v>
      </c>
    </row>
    <row r="2282" spans="1:7" x14ac:dyDescent="0.3">
      <c r="A2282" s="3">
        <v>44952</v>
      </c>
      <c r="B2282" s="4">
        <v>81.010000000000005</v>
      </c>
      <c r="C2282">
        <f t="shared" si="175"/>
        <v>0.85999999999999943</v>
      </c>
      <c r="D2282" s="13">
        <f t="shared" si="176"/>
        <v>1.0729881472239543E-2</v>
      </c>
      <c r="E2282" t="str">
        <f t="shared" si="177"/>
        <v/>
      </c>
      <c r="F2282" t="str">
        <f t="shared" si="178"/>
        <v/>
      </c>
      <c r="G2282" s="4">
        <f t="shared" si="179"/>
        <v>1.0729881472239543E-2</v>
      </c>
    </row>
    <row r="2283" spans="1:7" x14ac:dyDescent="0.3">
      <c r="A2283" s="3">
        <v>44953</v>
      </c>
      <c r="B2283" s="4">
        <v>79.680000000000007</v>
      </c>
      <c r="C2283">
        <f t="shared" si="175"/>
        <v>-1.3299999999999983</v>
      </c>
      <c r="D2283" s="13">
        <f t="shared" si="176"/>
        <v>-1.6417726206641132E-2</v>
      </c>
      <c r="E2283" t="str">
        <f t="shared" si="177"/>
        <v/>
      </c>
      <c r="F2283" t="str">
        <f t="shared" si="178"/>
        <v/>
      </c>
      <c r="G2283" s="4">
        <f t="shared" si="179"/>
        <v>-1.6417726206641132E-2</v>
      </c>
    </row>
    <row r="2284" spans="1:7" x14ac:dyDescent="0.3">
      <c r="A2284" s="3">
        <v>44956</v>
      </c>
      <c r="B2284" s="4">
        <v>77.900000000000006</v>
      </c>
      <c r="C2284">
        <f t="shared" si="175"/>
        <v>-1.7800000000000011</v>
      </c>
      <c r="D2284" s="13">
        <f t="shared" si="176"/>
        <v>-2.2339357429718886E-2</v>
      </c>
      <c r="E2284" t="str">
        <f t="shared" si="177"/>
        <v/>
      </c>
      <c r="F2284" t="str">
        <f t="shared" si="178"/>
        <v/>
      </c>
      <c r="G2284" s="4">
        <f t="shared" si="179"/>
        <v>-2.2339357429718886E-2</v>
      </c>
    </row>
    <row r="2285" spans="1:7" x14ac:dyDescent="0.3">
      <c r="A2285" s="3">
        <v>44957</v>
      </c>
      <c r="B2285" s="4">
        <v>78.87</v>
      </c>
      <c r="C2285">
        <f t="shared" si="175"/>
        <v>0.96999999999999886</v>
      </c>
      <c r="D2285" s="13">
        <f t="shared" si="176"/>
        <v>1.2451861360718856E-2</v>
      </c>
      <c r="E2285" t="str">
        <f t="shared" si="177"/>
        <v/>
      </c>
      <c r="F2285" t="str">
        <f t="shared" si="178"/>
        <v/>
      </c>
      <c r="G2285" s="4">
        <f t="shared" si="179"/>
        <v>1.2451861360718856E-2</v>
      </c>
    </row>
    <row r="2286" spans="1:7" x14ac:dyDescent="0.3">
      <c r="A2286" s="3">
        <v>44958</v>
      </c>
      <c r="B2286" s="4">
        <v>76.41</v>
      </c>
      <c r="C2286">
        <f t="shared" si="175"/>
        <v>-2.460000000000008</v>
      </c>
      <c r="D2286" s="13">
        <f t="shared" si="176"/>
        <v>-3.119056675542041E-2</v>
      </c>
      <c r="E2286" t="str">
        <f t="shared" si="177"/>
        <v/>
      </c>
      <c r="F2286" t="str">
        <f t="shared" si="178"/>
        <v/>
      </c>
      <c r="G2286" s="4">
        <f t="shared" si="179"/>
        <v>-3.119056675542041E-2</v>
      </c>
    </row>
    <row r="2287" spans="1:7" x14ac:dyDescent="0.3">
      <c r="A2287" s="3">
        <v>44959</v>
      </c>
      <c r="B2287" s="4">
        <v>75.88</v>
      </c>
      <c r="C2287">
        <f t="shared" si="175"/>
        <v>-0.53000000000000114</v>
      </c>
      <c r="D2287" s="13">
        <f t="shared" si="176"/>
        <v>-6.9362648867949371E-3</v>
      </c>
      <c r="E2287" t="str">
        <f t="shared" si="177"/>
        <v/>
      </c>
      <c r="F2287" t="str">
        <f t="shared" si="178"/>
        <v/>
      </c>
      <c r="G2287" s="4">
        <f t="shared" si="179"/>
        <v>-6.9362648867949371E-3</v>
      </c>
    </row>
    <row r="2288" spans="1:7" x14ac:dyDescent="0.3">
      <c r="A2288" s="3">
        <v>44960</v>
      </c>
      <c r="B2288" s="4">
        <v>73.39</v>
      </c>
      <c r="C2288">
        <f t="shared" si="175"/>
        <v>-2.4899999999999949</v>
      </c>
      <c r="D2288" s="13">
        <f t="shared" si="176"/>
        <v>-3.2814971006852857E-2</v>
      </c>
      <c r="E2288" t="str">
        <f t="shared" si="177"/>
        <v/>
      </c>
      <c r="F2288" t="str">
        <f t="shared" si="178"/>
        <v/>
      </c>
      <c r="G2288" s="4">
        <f t="shared" si="179"/>
        <v>-3.2814971006852857E-2</v>
      </c>
    </row>
    <row r="2289" spans="1:7" x14ac:dyDescent="0.3">
      <c r="A2289" s="3">
        <v>44963</v>
      </c>
      <c r="B2289" s="4">
        <v>74.11</v>
      </c>
      <c r="C2289">
        <f t="shared" si="175"/>
        <v>0.71999999999999886</v>
      </c>
      <c r="D2289" s="13">
        <f t="shared" si="176"/>
        <v>9.8106008993050671E-3</v>
      </c>
      <c r="E2289" t="str">
        <f t="shared" si="177"/>
        <v/>
      </c>
      <c r="F2289" t="str">
        <f t="shared" si="178"/>
        <v/>
      </c>
      <c r="G2289" s="4">
        <f t="shared" si="179"/>
        <v>9.8106008993050671E-3</v>
      </c>
    </row>
    <row r="2290" spans="1:7" x14ac:dyDescent="0.3">
      <c r="A2290" s="3">
        <v>44964</v>
      </c>
      <c r="B2290" s="4">
        <v>77.14</v>
      </c>
      <c r="C2290">
        <f t="shared" si="175"/>
        <v>3.0300000000000011</v>
      </c>
      <c r="D2290" s="13">
        <f t="shared" si="176"/>
        <v>4.0885170692214291E-2</v>
      </c>
      <c r="E2290" t="str">
        <f t="shared" si="177"/>
        <v/>
      </c>
      <c r="F2290" t="str">
        <f t="shared" si="178"/>
        <v/>
      </c>
      <c r="G2290" s="4">
        <f t="shared" si="179"/>
        <v>4.0885170692214291E-2</v>
      </c>
    </row>
    <row r="2291" spans="1:7" x14ac:dyDescent="0.3">
      <c r="A2291" s="3">
        <v>44965</v>
      </c>
      <c r="B2291" s="4">
        <v>78.47</v>
      </c>
      <c r="C2291">
        <f t="shared" si="175"/>
        <v>1.3299999999999983</v>
      </c>
      <c r="D2291" s="13">
        <f t="shared" si="176"/>
        <v>1.7241379310344807E-2</v>
      </c>
      <c r="E2291" t="str">
        <f t="shared" si="177"/>
        <v/>
      </c>
      <c r="F2291" t="str">
        <f t="shared" si="178"/>
        <v/>
      </c>
      <c r="G2291" s="4">
        <f t="shared" si="179"/>
        <v>1.7241379310344807E-2</v>
      </c>
    </row>
    <row r="2292" spans="1:7" x14ac:dyDescent="0.3">
      <c r="A2292" s="3">
        <v>44966</v>
      </c>
      <c r="B2292" s="4">
        <v>78.06</v>
      </c>
      <c r="C2292">
        <f t="shared" si="175"/>
        <v>-0.40999999999999659</v>
      </c>
      <c r="D2292" s="13">
        <f t="shared" si="176"/>
        <v>-5.2249267235885896E-3</v>
      </c>
      <c r="E2292" t="str">
        <f t="shared" si="177"/>
        <v/>
      </c>
      <c r="F2292" t="str">
        <f t="shared" si="178"/>
        <v/>
      </c>
      <c r="G2292" s="4">
        <f t="shared" si="179"/>
        <v>-5.2249267235885896E-3</v>
      </c>
    </row>
    <row r="2293" spans="1:7" x14ac:dyDescent="0.3">
      <c r="A2293" s="3">
        <v>44967</v>
      </c>
      <c r="B2293" s="4">
        <v>79.72</v>
      </c>
      <c r="C2293">
        <f t="shared" si="175"/>
        <v>1.6599999999999966</v>
      </c>
      <c r="D2293" s="13">
        <f t="shared" si="176"/>
        <v>2.1265693056623066E-2</v>
      </c>
      <c r="E2293" t="str">
        <f t="shared" si="177"/>
        <v/>
      </c>
      <c r="F2293" t="str">
        <f t="shared" si="178"/>
        <v/>
      </c>
      <c r="G2293" s="4">
        <f t="shared" si="179"/>
        <v>2.1265693056623066E-2</v>
      </c>
    </row>
    <row r="2294" spans="1:7" x14ac:dyDescent="0.3">
      <c r="A2294" s="3">
        <v>44970</v>
      </c>
      <c r="B2294" s="4">
        <v>80.14</v>
      </c>
      <c r="C2294">
        <f t="shared" si="175"/>
        <v>0.42000000000000171</v>
      </c>
      <c r="D2294" s="13">
        <f t="shared" si="176"/>
        <v>5.2684395383843664E-3</v>
      </c>
      <c r="E2294" t="str">
        <f t="shared" si="177"/>
        <v/>
      </c>
      <c r="F2294" t="str">
        <f t="shared" si="178"/>
        <v/>
      </c>
      <c r="G2294" s="4">
        <f t="shared" si="179"/>
        <v>5.2684395383843664E-3</v>
      </c>
    </row>
    <row r="2295" spans="1:7" x14ac:dyDescent="0.3">
      <c r="A2295" s="3">
        <v>44971</v>
      </c>
      <c r="B2295" s="4">
        <v>79.06</v>
      </c>
      <c r="C2295">
        <f t="shared" si="175"/>
        <v>-1.0799999999999983</v>
      </c>
      <c r="D2295" s="13">
        <f t="shared" si="176"/>
        <v>-1.3476416271524809E-2</v>
      </c>
      <c r="E2295" t="str">
        <f t="shared" si="177"/>
        <v/>
      </c>
      <c r="F2295" t="str">
        <f t="shared" si="178"/>
        <v/>
      </c>
      <c r="G2295" s="4">
        <f t="shared" si="179"/>
        <v>-1.3476416271524809E-2</v>
      </c>
    </row>
    <row r="2296" spans="1:7" x14ac:dyDescent="0.3">
      <c r="A2296" s="3">
        <v>44972</v>
      </c>
      <c r="B2296" s="4">
        <v>78.59</v>
      </c>
      <c r="C2296">
        <f t="shared" si="175"/>
        <v>-0.46999999999999886</v>
      </c>
      <c r="D2296" s="13">
        <f t="shared" si="176"/>
        <v>-5.9448520111307721E-3</v>
      </c>
      <c r="E2296" t="str">
        <f t="shared" si="177"/>
        <v/>
      </c>
      <c r="F2296" t="str">
        <f t="shared" si="178"/>
        <v/>
      </c>
      <c r="G2296" s="4">
        <f t="shared" si="179"/>
        <v>-5.9448520111307721E-3</v>
      </c>
    </row>
    <row r="2297" spans="1:7" x14ac:dyDescent="0.3">
      <c r="A2297" s="3">
        <v>44973</v>
      </c>
      <c r="B2297" s="4">
        <v>78.489999999999995</v>
      </c>
      <c r="C2297">
        <f t="shared" si="175"/>
        <v>-0.10000000000000853</v>
      </c>
      <c r="D2297" s="13">
        <f t="shared" si="176"/>
        <v>-1.2724265173687304E-3</v>
      </c>
      <c r="E2297" t="str">
        <f t="shared" si="177"/>
        <v/>
      </c>
      <c r="F2297" t="str">
        <f t="shared" si="178"/>
        <v/>
      </c>
      <c r="G2297" s="4">
        <f t="shared" si="179"/>
        <v>-1.2724265173687304E-3</v>
      </c>
    </row>
    <row r="2298" spans="1:7" x14ac:dyDescent="0.3">
      <c r="A2298" s="3">
        <v>44974</v>
      </c>
      <c r="B2298" s="4">
        <v>76.34</v>
      </c>
      <c r="C2298">
        <f t="shared" si="175"/>
        <v>-2.1499999999999915</v>
      </c>
      <c r="D2298" s="13">
        <f t="shared" si="176"/>
        <v>-2.7392024461714761E-2</v>
      </c>
      <c r="E2298" t="str">
        <f t="shared" si="177"/>
        <v/>
      </c>
      <c r="F2298" t="str">
        <f t="shared" si="178"/>
        <v/>
      </c>
      <c r="G2298" s="4">
        <f t="shared" si="179"/>
        <v>-2.7392024461714761E-2</v>
      </c>
    </row>
    <row r="2299" spans="1:7" x14ac:dyDescent="0.3">
      <c r="A2299" s="3">
        <v>44978</v>
      </c>
      <c r="B2299" s="4">
        <v>76.16</v>
      </c>
      <c r="C2299">
        <f t="shared" si="175"/>
        <v>-0.18000000000000682</v>
      </c>
      <c r="D2299" s="13">
        <f t="shared" si="176"/>
        <v>-2.3578726748756458E-3</v>
      </c>
      <c r="E2299" t="str">
        <f t="shared" si="177"/>
        <v/>
      </c>
      <c r="F2299" t="str">
        <f t="shared" si="178"/>
        <v/>
      </c>
      <c r="G2299" s="4">
        <f t="shared" si="179"/>
        <v>-2.3578726748756458E-3</v>
      </c>
    </row>
    <row r="2300" spans="1:7" x14ac:dyDescent="0.3">
      <c r="A2300" s="3">
        <v>44979</v>
      </c>
      <c r="B2300" s="4">
        <v>73.95</v>
      </c>
      <c r="C2300">
        <f t="shared" si="175"/>
        <v>-2.2099999999999937</v>
      </c>
      <c r="D2300" s="13">
        <f t="shared" si="176"/>
        <v>-2.9017857142857061E-2</v>
      </c>
      <c r="E2300" t="str">
        <f t="shared" si="177"/>
        <v/>
      </c>
      <c r="F2300" t="str">
        <f t="shared" si="178"/>
        <v/>
      </c>
      <c r="G2300" s="4">
        <f t="shared" si="179"/>
        <v>-2.9017857142857061E-2</v>
      </c>
    </row>
    <row r="2301" spans="1:7" x14ac:dyDescent="0.3">
      <c r="A2301" s="3">
        <v>44980</v>
      </c>
      <c r="B2301" s="4">
        <v>75.39</v>
      </c>
      <c r="C2301">
        <f t="shared" si="175"/>
        <v>1.4399999999999977</v>
      </c>
      <c r="D2301" s="13">
        <f t="shared" si="176"/>
        <v>1.9472616632860009E-2</v>
      </c>
      <c r="E2301" t="str">
        <f t="shared" si="177"/>
        <v/>
      </c>
      <c r="F2301" t="str">
        <f t="shared" si="178"/>
        <v/>
      </c>
      <c r="G2301" s="4">
        <f t="shared" si="179"/>
        <v>1.9472616632860009E-2</v>
      </c>
    </row>
    <row r="2302" spans="1:7" x14ac:dyDescent="0.3">
      <c r="A2302" s="3">
        <v>44981</v>
      </c>
      <c r="B2302" s="4">
        <v>76.319999999999993</v>
      </c>
      <c r="C2302">
        <f t="shared" si="175"/>
        <v>0.92999999999999261</v>
      </c>
      <c r="D2302" s="13">
        <f t="shared" si="176"/>
        <v>1.2335853561480205E-2</v>
      </c>
      <c r="E2302" t="str">
        <f t="shared" si="177"/>
        <v/>
      </c>
      <c r="F2302" t="str">
        <f t="shared" si="178"/>
        <v/>
      </c>
      <c r="G2302" s="4">
        <f t="shared" si="179"/>
        <v>1.2335853561480205E-2</v>
      </c>
    </row>
    <row r="2303" spans="1:7" x14ac:dyDescent="0.3">
      <c r="A2303" s="3">
        <v>44984</v>
      </c>
      <c r="B2303" s="4">
        <v>75.680000000000007</v>
      </c>
      <c r="C2303">
        <f t="shared" si="175"/>
        <v>-0.63999999999998636</v>
      </c>
      <c r="D2303" s="13">
        <f t="shared" si="176"/>
        <v>-8.3857442348006603E-3</v>
      </c>
      <c r="E2303" t="str">
        <f t="shared" si="177"/>
        <v/>
      </c>
      <c r="F2303" t="str">
        <f t="shared" si="178"/>
        <v/>
      </c>
      <c r="G2303" s="4">
        <f t="shared" si="179"/>
        <v>-8.3857442348006603E-3</v>
      </c>
    </row>
    <row r="2304" spans="1:7" x14ac:dyDescent="0.3">
      <c r="A2304" s="3">
        <v>44985</v>
      </c>
      <c r="B2304" s="4">
        <v>77.05</v>
      </c>
      <c r="C2304">
        <f t="shared" si="175"/>
        <v>1.3699999999999903</v>
      </c>
      <c r="D2304" s="13">
        <f t="shared" si="176"/>
        <v>1.8102536997885707E-2</v>
      </c>
      <c r="E2304" t="str">
        <f t="shared" si="177"/>
        <v/>
      </c>
      <c r="F2304" t="str">
        <f t="shared" si="178"/>
        <v/>
      </c>
      <c r="G2304" s="4">
        <f t="shared" si="179"/>
        <v>1.8102536997885707E-2</v>
      </c>
    </row>
    <row r="2305" spans="1:7" x14ac:dyDescent="0.3">
      <c r="A2305" s="3">
        <v>44986</v>
      </c>
      <c r="B2305" s="4">
        <v>77.69</v>
      </c>
      <c r="C2305">
        <f t="shared" si="175"/>
        <v>0.64000000000000057</v>
      </c>
      <c r="D2305" s="13">
        <f t="shared" si="176"/>
        <v>8.3062946138870945E-3</v>
      </c>
      <c r="E2305" t="str">
        <f t="shared" si="177"/>
        <v/>
      </c>
      <c r="F2305" t="str">
        <f t="shared" si="178"/>
        <v/>
      </c>
      <c r="G2305" s="4">
        <f t="shared" si="179"/>
        <v>8.3062946138870945E-3</v>
      </c>
    </row>
    <row r="2306" spans="1:7" x14ac:dyDescent="0.3">
      <c r="A2306" s="3">
        <v>44987</v>
      </c>
      <c r="B2306" s="4">
        <v>78.16</v>
      </c>
      <c r="C2306">
        <f t="shared" si="175"/>
        <v>0.46999999999999886</v>
      </c>
      <c r="D2306" s="13">
        <f t="shared" si="176"/>
        <v>6.0496846440983255E-3</v>
      </c>
      <c r="E2306" t="str">
        <f t="shared" si="177"/>
        <v/>
      </c>
      <c r="F2306" t="str">
        <f t="shared" si="178"/>
        <v/>
      </c>
      <c r="G2306" s="4">
        <f t="shared" si="179"/>
        <v>6.0496846440983255E-3</v>
      </c>
    </row>
    <row r="2307" spans="1:7" x14ac:dyDescent="0.3">
      <c r="A2307" s="3">
        <v>44988</v>
      </c>
      <c r="B2307" s="4">
        <v>79.680000000000007</v>
      </c>
      <c r="C2307">
        <f t="shared" si="175"/>
        <v>1.5200000000000102</v>
      </c>
      <c r="D2307" s="13">
        <f t="shared" si="176"/>
        <v>1.9447287615148544E-2</v>
      </c>
      <c r="E2307" t="str">
        <f t="shared" si="177"/>
        <v/>
      </c>
      <c r="F2307" t="str">
        <f t="shared" si="178"/>
        <v/>
      </c>
      <c r="G2307" s="4">
        <f t="shared" si="179"/>
        <v>1.9447287615148544E-2</v>
      </c>
    </row>
    <row r="2308" spans="1:7" x14ac:dyDescent="0.3">
      <c r="A2308" s="3">
        <v>44991</v>
      </c>
      <c r="B2308" s="4">
        <v>80.459999999999994</v>
      </c>
      <c r="C2308">
        <f t="shared" si="175"/>
        <v>0.77999999999998693</v>
      </c>
      <c r="D2308" s="13">
        <f t="shared" si="176"/>
        <v>9.7891566265058596E-3</v>
      </c>
      <c r="E2308" t="str">
        <f t="shared" si="177"/>
        <v/>
      </c>
      <c r="F2308" t="str">
        <f t="shared" si="178"/>
        <v/>
      </c>
      <c r="G2308" s="4">
        <f t="shared" si="179"/>
        <v>9.7891566265058596E-3</v>
      </c>
    </row>
    <row r="2309" spans="1:7" x14ac:dyDescent="0.3">
      <c r="A2309" s="3">
        <v>44992</v>
      </c>
      <c r="B2309" s="4">
        <v>77.58</v>
      </c>
      <c r="C2309">
        <f t="shared" ref="C2309:C2372" si="180">B2309-B2308</f>
        <v>-2.8799999999999955</v>
      </c>
      <c r="D2309" s="13">
        <f t="shared" ref="D2309:D2372" si="181">C2309/B2308</f>
        <v>-3.57941834451901E-2</v>
      </c>
      <c r="E2309" t="str">
        <f t="shared" ref="E2309:E2372" si="182">IF(B2308&gt;$H$1,D2309,"")</f>
        <v/>
      </c>
      <c r="F2309" t="str">
        <f t="shared" ref="F2309:F2372" si="183">IF(B2308&lt;$F$1,D2309,"")</f>
        <v/>
      </c>
      <c r="G2309" s="4">
        <f t="shared" ref="G2309:G2372" si="184">IF(AND(B2308&gt;=$F$1,B2308&lt;=$H$1),D2309,"")</f>
        <v>-3.57941834451901E-2</v>
      </c>
    </row>
    <row r="2310" spans="1:7" x14ac:dyDescent="0.3">
      <c r="A2310" s="3">
        <v>44993</v>
      </c>
      <c r="B2310" s="4">
        <v>76.66</v>
      </c>
      <c r="C2310">
        <f t="shared" si="180"/>
        <v>-0.92000000000000171</v>
      </c>
      <c r="D2310" s="13">
        <f t="shared" si="181"/>
        <v>-1.1858726475895871E-2</v>
      </c>
      <c r="E2310" t="str">
        <f t="shared" si="182"/>
        <v/>
      </c>
      <c r="F2310" t="str">
        <f t="shared" si="183"/>
        <v/>
      </c>
      <c r="G2310" s="4">
        <f t="shared" si="184"/>
        <v>-1.1858726475895871E-2</v>
      </c>
    </row>
    <row r="2311" spans="1:7" x14ac:dyDescent="0.3">
      <c r="A2311" s="3">
        <v>44994</v>
      </c>
      <c r="B2311" s="4">
        <v>75.72</v>
      </c>
      <c r="C2311">
        <f t="shared" si="180"/>
        <v>-0.93999999999999773</v>
      </c>
      <c r="D2311" s="13">
        <f t="shared" si="181"/>
        <v>-1.2261935820506102E-2</v>
      </c>
      <c r="E2311" t="str">
        <f t="shared" si="182"/>
        <v/>
      </c>
      <c r="F2311" t="str">
        <f t="shared" si="183"/>
        <v/>
      </c>
      <c r="G2311" s="4">
        <f t="shared" si="184"/>
        <v>-1.2261935820506102E-2</v>
      </c>
    </row>
    <row r="2312" spans="1:7" x14ac:dyDescent="0.3">
      <c r="A2312" s="3">
        <v>44995</v>
      </c>
      <c r="B2312" s="4">
        <v>76.680000000000007</v>
      </c>
      <c r="C2312">
        <f t="shared" si="180"/>
        <v>0.96000000000000796</v>
      </c>
      <c r="D2312" s="13">
        <f t="shared" si="181"/>
        <v>1.2678288431061911E-2</v>
      </c>
      <c r="E2312" t="str">
        <f t="shared" si="182"/>
        <v/>
      </c>
      <c r="F2312" t="str">
        <f t="shared" si="183"/>
        <v/>
      </c>
      <c r="G2312" s="4">
        <f t="shared" si="184"/>
        <v>1.2678288431061911E-2</v>
      </c>
    </row>
    <row r="2313" spans="1:7" x14ac:dyDescent="0.3">
      <c r="A2313" s="3">
        <v>44998</v>
      </c>
      <c r="B2313" s="4">
        <v>74.8</v>
      </c>
      <c r="C2313">
        <f t="shared" si="180"/>
        <v>-1.8800000000000097</v>
      </c>
      <c r="D2313" s="13">
        <f t="shared" si="181"/>
        <v>-2.4517475221700696E-2</v>
      </c>
      <c r="E2313" t="str">
        <f t="shared" si="182"/>
        <v/>
      </c>
      <c r="F2313" t="str">
        <f t="shared" si="183"/>
        <v/>
      </c>
      <c r="G2313" s="4">
        <f t="shared" si="184"/>
        <v>-2.4517475221700696E-2</v>
      </c>
    </row>
    <row r="2314" spans="1:7" x14ac:dyDescent="0.3">
      <c r="A2314" s="3">
        <v>44999</v>
      </c>
      <c r="B2314" s="4">
        <v>71.33</v>
      </c>
      <c r="C2314">
        <f t="shared" si="180"/>
        <v>-3.4699999999999989</v>
      </c>
      <c r="D2314" s="13">
        <f t="shared" si="181"/>
        <v>-4.6390374331550792E-2</v>
      </c>
      <c r="E2314" t="str">
        <f t="shared" si="182"/>
        <v/>
      </c>
      <c r="F2314" t="str">
        <f t="shared" si="183"/>
        <v/>
      </c>
      <c r="G2314" s="4">
        <f t="shared" si="184"/>
        <v>-4.6390374331550792E-2</v>
      </c>
    </row>
    <row r="2315" spans="1:7" x14ac:dyDescent="0.3">
      <c r="A2315" s="3">
        <v>45000</v>
      </c>
      <c r="B2315" s="4">
        <v>67.61</v>
      </c>
      <c r="C2315">
        <f t="shared" si="180"/>
        <v>-3.7199999999999989</v>
      </c>
      <c r="D2315" s="13">
        <f t="shared" si="181"/>
        <v>-5.2151969718211115E-2</v>
      </c>
      <c r="E2315" t="str">
        <f t="shared" si="182"/>
        <v/>
      </c>
      <c r="F2315" t="str">
        <f t="shared" si="183"/>
        <v/>
      </c>
      <c r="G2315" s="4">
        <f t="shared" si="184"/>
        <v>-5.2151969718211115E-2</v>
      </c>
    </row>
    <row r="2316" spans="1:7" x14ac:dyDescent="0.3">
      <c r="A2316" s="3">
        <v>45001</v>
      </c>
      <c r="B2316" s="4">
        <v>68.349999999999994</v>
      </c>
      <c r="C2316">
        <f t="shared" si="180"/>
        <v>0.73999999999999488</v>
      </c>
      <c r="D2316" s="13">
        <f t="shared" si="181"/>
        <v>1.0945126460582679E-2</v>
      </c>
      <c r="E2316" t="str">
        <f t="shared" si="182"/>
        <v/>
      </c>
      <c r="F2316" t="str">
        <f t="shared" si="183"/>
        <v/>
      </c>
      <c r="G2316" s="4">
        <f t="shared" si="184"/>
        <v>1.0945126460582679E-2</v>
      </c>
    </row>
    <row r="2317" spans="1:7" x14ac:dyDescent="0.3">
      <c r="A2317" s="3">
        <v>45002</v>
      </c>
      <c r="B2317" s="4">
        <v>66.739999999999995</v>
      </c>
      <c r="C2317">
        <f t="shared" si="180"/>
        <v>-1.6099999999999994</v>
      </c>
      <c r="D2317" s="13">
        <f t="shared" si="181"/>
        <v>-2.3555230431602042E-2</v>
      </c>
      <c r="E2317" t="str">
        <f t="shared" si="182"/>
        <v/>
      </c>
      <c r="F2317" t="str">
        <f t="shared" si="183"/>
        <v/>
      </c>
      <c r="G2317" s="4">
        <f t="shared" si="184"/>
        <v>-2.3555230431602042E-2</v>
      </c>
    </row>
    <row r="2318" spans="1:7" x14ac:dyDescent="0.3">
      <c r="A2318" s="3">
        <v>45005</v>
      </c>
      <c r="B2318" s="4">
        <v>67.64</v>
      </c>
      <c r="C2318">
        <f t="shared" si="180"/>
        <v>0.90000000000000568</v>
      </c>
      <c r="D2318" s="13">
        <f t="shared" si="181"/>
        <v>1.3485166317051329E-2</v>
      </c>
      <c r="E2318" t="str">
        <f t="shared" si="182"/>
        <v/>
      </c>
      <c r="F2318" t="str">
        <f t="shared" si="183"/>
        <v/>
      </c>
      <c r="G2318" s="4">
        <f t="shared" si="184"/>
        <v>1.3485166317051329E-2</v>
      </c>
    </row>
    <row r="2319" spans="1:7" x14ac:dyDescent="0.3">
      <c r="A2319" s="3">
        <v>45006</v>
      </c>
      <c r="B2319" s="4">
        <v>69.33</v>
      </c>
      <c r="C2319">
        <f t="shared" si="180"/>
        <v>1.6899999999999977</v>
      </c>
      <c r="D2319" s="13">
        <f t="shared" si="181"/>
        <v>2.4985215848610257E-2</v>
      </c>
      <c r="E2319" t="str">
        <f t="shared" si="182"/>
        <v/>
      </c>
      <c r="F2319" t="str">
        <f t="shared" si="183"/>
        <v/>
      </c>
      <c r="G2319" s="4">
        <f t="shared" si="184"/>
        <v>2.4985215848610257E-2</v>
      </c>
    </row>
    <row r="2320" spans="1:7" x14ac:dyDescent="0.3">
      <c r="A2320" s="3">
        <v>45007</v>
      </c>
      <c r="B2320" s="4">
        <v>70.900000000000006</v>
      </c>
      <c r="C2320">
        <f t="shared" si="180"/>
        <v>1.5700000000000074</v>
      </c>
      <c r="D2320" s="13">
        <f t="shared" si="181"/>
        <v>2.2645319486513882E-2</v>
      </c>
      <c r="E2320" t="str">
        <f t="shared" si="182"/>
        <v/>
      </c>
      <c r="F2320" t="str">
        <f t="shared" si="183"/>
        <v/>
      </c>
      <c r="G2320" s="4">
        <f t="shared" si="184"/>
        <v>2.2645319486513882E-2</v>
      </c>
    </row>
    <row r="2321" spans="1:7" x14ac:dyDescent="0.3">
      <c r="A2321" s="3">
        <v>45008</v>
      </c>
      <c r="B2321" s="4">
        <v>69.959999999999994</v>
      </c>
      <c r="C2321">
        <f t="shared" si="180"/>
        <v>-0.94000000000001194</v>
      </c>
      <c r="D2321" s="13">
        <f t="shared" si="181"/>
        <v>-1.325811001410454E-2</v>
      </c>
      <c r="E2321" t="str">
        <f t="shared" si="182"/>
        <v/>
      </c>
      <c r="F2321" t="str">
        <f t="shared" si="183"/>
        <v/>
      </c>
      <c r="G2321" s="4">
        <f t="shared" si="184"/>
        <v>-1.325811001410454E-2</v>
      </c>
    </row>
    <row r="2322" spans="1:7" x14ac:dyDescent="0.3">
      <c r="A2322" s="3">
        <v>45009</v>
      </c>
      <c r="B2322" s="4">
        <v>69.260000000000005</v>
      </c>
      <c r="C2322">
        <f t="shared" si="180"/>
        <v>-0.69999999999998863</v>
      </c>
      <c r="D2322" s="13">
        <f t="shared" si="181"/>
        <v>-1.0005717552887202E-2</v>
      </c>
      <c r="E2322" t="str">
        <f t="shared" si="182"/>
        <v/>
      </c>
      <c r="F2322" t="str">
        <f t="shared" si="183"/>
        <v/>
      </c>
      <c r="G2322" s="4">
        <f t="shared" si="184"/>
        <v>-1.0005717552887202E-2</v>
      </c>
    </row>
    <row r="2323" spans="1:7" x14ac:dyDescent="0.3">
      <c r="A2323" s="3">
        <v>45012</v>
      </c>
      <c r="B2323" s="4">
        <v>72.81</v>
      </c>
      <c r="C2323">
        <f t="shared" si="180"/>
        <v>3.5499999999999972</v>
      </c>
      <c r="D2323" s="13">
        <f t="shared" si="181"/>
        <v>5.125613629800746E-2</v>
      </c>
      <c r="E2323" t="str">
        <f t="shared" si="182"/>
        <v/>
      </c>
      <c r="F2323" t="str">
        <f t="shared" si="183"/>
        <v/>
      </c>
      <c r="G2323" s="4">
        <f t="shared" si="184"/>
        <v>5.125613629800746E-2</v>
      </c>
    </row>
    <row r="2324" spans="1:7" x14ac:dyDescent="0.3">
      <c r="A2324" s="3">
        <v>45013</v>
      </c>
      <c r="B2324" s="4">
        <v>73.2</v>
      </c>
      <c r="C2324">
        <f t="shared" si="180"/>
        <v>0.39000000000000057</v>
      </c>
      <c r="D2324" s="13">
        <f t="shared" si="181"/>
        <v>5.3564070869386148E-3</v>
      </c>
      <c r="E2324" t="str">
        <f t="shared" si="182"/>
        <v/>
      </c>
      <c r="F2324" t="str">
        <f t="shared" si="183"/>
        <v/>
      </c>
      <c r="G2324" s="4">
        <f t="shared" si="184"/>
        <v>5.3564070869386148E-3</v>
      </c>
    </row>
    <row r="2325" spans="1:7" x14ac:dyDescent="0.3">
      <c r="A2325" s="3">
        <v>45014</v>
      </c>
      <c r="B2325" s="4">
        <v>72.97</v>
      </c>
      <c r="C2325">
        <f t="shared" si="180"/>
        <v>-0.23000000000000398</v>
      </c>
      <c r="D2325" s="13">
        <f t="shared" si="181"/>
        <v>-3.1420765027322948E-3</v>
      </c>
      <c r="E2325" t="str">
        <f t="shared" si="182"/>
        <v/>
      </c>
      <c r="F2325" t="str">
        <f t="shared" si="183"/>
        <v/>
      </c>
      <c r="G2325" s="4">
        <f t="shared" si="184"/>
        <v>-3.1420765027322948E-3</v>
      </c>
    </row>
    <row r="2326" spans="1:7" x14ac:dyDescent="0.3">
      <c r="A2326" s="3">
        <v>45015</v>
      </c>
      <c r="B2326" s="4">
        <v>74.37</v>
      </c>
      <c r="C2326">
        <f t="shared" si="180"/>
        <v>1.4000000000000057</v>
      </c>
      <c r="D2326" s="13">
        <f t="shared" si="181"/>
        <v>1.9185966835685977E-2</v>
      </c>
      <c r="E2326" t="str">
        <f t="shared" si="182"/>
        <v/>
      </c>
      <c r="F2326" t="str">
        <f t="shared" si="183"/>
        <v/>
      </c>
      <c r="G2326" s="4">
        <f t="shared" si="184"/>
        <v>1.9185966835685977E-2</v>
      </c>
    </row>
    <row r="2327" spans="1:7" x14ac:dyDescent="0.3">
      <c r="A2327" s="3">
        <v>45016</v>
      </c>
      <c r="B2327" s="4">
        <v>75.67</v>
      </c>
      <c r="C2327">
        <f t="shared" si="180"/>
        <v>1.2999999999999972</v>
      </c>
      <c r="D2327" s="13">
        <f t="shared" si="181"/>
        <v>1.7480166733898038E-2</v>
      </c>
      <c r="E2327" t="str">
        <f t="shared" si="182"/>
        <v/>
      </c>
      <c r="F2327" t="str">
        <f t="shared" si="183"/>
        <v/>
      </c>
      <c r="G2327" s="4">
        <f t="shared" si="184"/>
        <v>1.7480166733898038E-2</v>
      </c>
    </row>
    <row r="2328" spans="1:7" x14ac:dyDescent="0.3">
      <c r="A2328" s="3">
        <v>45019</v>
      </c>
      <c r="B2328" s="4">
        <v>80.42</v>
      </c>
      <c r="C2328">
        <f t="shared" si="180"/>
        <v>4.75</v>
      </c>
      <c r="D2328" s="13">
        <f t="shared" si="181"/>
        <v>6.2772565085238541E-2</v>
      </c>
      <c r="E2328" t="str">
        <f t="shared" si="182"/>
        <v/>
      </c>
      <c r="F2328" t="str">
        <f t="shared" si="183"/>
        <v/>
      </c>
      <c r="G2328" s="4">
        <f t="shared" si="184"/>
        <v>6.2772565085238541E-2</v>
      </c>
    </row>
    <row r="2329" spans="1:7" x14ac:dyDescent="0.3">
      <c r="A2329" s="3">
        <v>45020</v>
      </c>
      <c r="B2329" s="4">
        <v>80.709999999999994</v>
      </c>
      <c r="C2329">
        <f t="shared" si="180"/>
        <v>0.28999999999999204</v>
      </c>
      <c r="D2329" s="13">
        <f t="shared" si="181"/>
        <v>3.6060681422530718E-3</v>
      </c>
      <c r="E2329" t="str">
        <f t="shared" si="182"/>
        <v/>
      </c>
      <c r="F2329" t="str">
        <f t="shared" si="183"/>
        <v/>
      </c>
      <c r="G2329" s="4">
        <f t="shared" si="184"/>
        <v>3.6060681422530718E-3</v>
      </c>
    </row>
    <row r="2330" spans="1:7" x14ac:dyDescent="0.3">
      <c r="A2330" s="3">
        <v>45021</v>
      </c>
      <c r="B2330" s="4">
        <v>80.61</v>
      </c>
      <c r="C2330">
        <f t="shared" si="180"/>
        <v>-9.9999999999994316E-2</v>
      </c>
      <c r="D2330" s="13">
        <f t="shared" si="181"/>
        <v>-1.2390038409118365E-3</v>
      </c>
      <c r="E2330" t="str">
        <f t="shared" si="182"/>
        <v/>
      </c>
      <c r="F2330" t="str">
        <f t="shared" si="183"/>
        <v/>
      </c>
      <c r="G2330" s="4">
        <f t="shared" si="184"/>
        <v>-1.2390038409118365E-3</v>
      </c>
    </row>
    <row r="2331" spans="1:7" x14ac:dyDescent="0.3">
      <c r="A2331" s="3">
        <v>45022</v>
      </c>
      <c r="B2331" s="4">
        <v>80.7</v>
      </c>
      <c r="C2331">
        <f t="shared" si="180"/>
        <v>9.0000000000003411E-2</v>
      </c>
      <c r="D2331" s="13">
        <f t="shared" si="181"/>
        <v>1.1164867882397149E-3</v>
      </c>
      <c r="E2331" t="str">
        <f t="shared" si="182"/>
        <v/>
      </c>
      <c r="F2331" t="str">
        <f t="shared" si="183"/>
        <v/>
      </c>
      <c r="G2331" s="4">
        <f t="shared" si="184"/>
        <v>1.1164867882397149E-3</v>
      </c>
    </row>
    <row r="2332" spans="1:7" x14ac:dyDescent="0.3">
      <c r="A2332" s="3">
        <v>45026</v>
      </c>
      <c r="B2332" s="4">
        <v>79.739999999999995</v>
      </c>
      <c r="C2332">
        <f t="shared" si="180"/>
        <v>-0.96000000000000796</v>
      </c>
      <c r="D2332" s="13">
        <f t="shared" si="181"/>
        <v>-1.1895910780669244E-2</v>
      </c>
      <c r="E2332" t="str">
        <f t="shared" si="182"/>
        <v/>
      </c>
      <c r="F2332" t="str">
        <f t="shared" si="183"/>
        <v/>
      </c>
      <c r="G2332" s="4">
        <f t="shared" si="184"/>
        <v>-1.1895910780669244E-2</v>
      </c>
    </row>
    <row r="2333" spans="1:7" x14ac:dyDescent="0.3">
      <c r="A2333" s="3">
        <v>45027</v>
      </c>
      <c r="B2333" s="4">
        <v>81.53</v>
      </c>
      <c r="C2333">
        <f t="shared" si="180"/>
        <v>1.7900000000000063</v>
      </c>
      <c r="D2333" s="13">
        <f t="shared" si="181"/>
        <v>2.2447955856533815E-2</v>
      </c>
      <c r="E2333" t="str">
        <f t="shared" si="182"/>
        <v/>
      </c>
      <c r="F2333" t="str">
        <f t="shared" si="183"/>
        <v/>
      </c>
      <c r="G2333" s="4">
        <f t="shared" si="184"/>
        <v>2.2447955856533815E-2</v>
      </c>
    </row>
    <row r="2334" spans="1:7" x14ac:dyDescent="0.3">
      <c r="A2334" s="3">
        <v>45028</v>
      </c>
      <c r="B2334" s="4">
        <v>83.26</v>
      </c>
      <c r="C2334">
        <f t="shared" si="180"/>
        <v>1.730000000000004</v>
      </c>
      <c r="D2334" s="13">
        <f t="shared" si="181"/>
        <v>2.121918312277694E-2</v>
      </c>
      <c r="E2334" t="str">
        <f t="shared" si="182"/>
        <v/>
      </c>
      <c r="F2334" t="str">
        <f t="shared" si="183"/>
        <v/>
      </c>
      <c r="G2334" s="4">
        <f t="shared" si="184"/>
        <v>2.121918312277694E-2</v>
      </c>
    </row>
    <row r="2335" spans="1:7" x14ac:dyDescent="0.3">
      <c r="A2335" s="3">
        <v>45029</v>
      </c>
      <c r="B2335" s="4">
        <v>82.16</v>
      </c>
      <c r="C2335">
        <f t="shared" si="180"/>
        <v>-1.1000000000000085</v>
      </c>
      <c r="D2335" s="13">
        <f t="shared" si="181"/>
        <v>-1.3211626231083455E-2</v>
      </c>
      <c r="E2335" t="str">
        <f t="shared" si="182"/>
        <v/>
      </c>
      <c r="F2335" t="str">
        <f t="shared" si="183"/>
        <v/>
      </c>
      <c r="G2335" s="4">
        <f t="shared" si="184"/>
        <v>-1.3211626231083455E-2</v>
      </c>
    </row>
    <row r="2336" spans="1:7" x14ac:dyDescent="0.3">
      <c r="A2336" s="3">
        <v>45030</v>
      </c>
      <c r="B2336" s="4">
        <v>82.52</v>
      </c>
      <c r="C2336">
        <f t="shared" si="180"/>
        <v>0.35999999999999943</v>
      </c>
      <c r="D2336" s="13">
        <f t="shared" si="181"/>
        <v>4.38169425511197E-3</v>
      </c>
      <c r="E2336" t="str">
        <f t="shared" si="182"/>
        <v/>
      </c>
      <c r="F2336" t="str">
        <f t="shared" si="183"/>
        <v/>
      </c>
      <c r="G2336" s="4">
        <f t="shared" si="184"/>
        <v>4.38169425511197E-3</v>
      </c>
    </row>
    <row r="2337" spans="1:7" x14ac:dyDescent="0.3">
      <c r="A2337" s="3">
        <v>45033</v>
      </c>
      <c r="B2337" s="4">
        <v>80.83</v>
      </c>
      <c r="C2337">
        <f t="shared" si="180"/>
        <v>-1.6899999999999977</v>
      </c>
      <c r="D2337" s="13">
        <f t="shared" si="181"/>
        <v>-2.0479883664566139E-2</v>
      </c>
      <c r="E2337" t="str">
        <f t="shared" si="182"/>
        <v/>
      </c>
      <c r="F2337" t="str">
        <f t="shared" si="183"/>
        <v/>
      </c>
      <c r="G2337" s="4">
        <f t="shared" si="184"/>
        <v>-2.0479883664566139E-2</v>
      </c>
    </row>
    <row r="2338" spans="1:7" x14ac:dyDescent="0.3">
      <c r="A2338" s="3">
        <v>45034</v>
      </c>
      <c r="B2338" s="4">
        <v>80.86</v>
      </c>
      <c r="C2338">
        <f t="shared" si="180"/>
        <v>3.0000000000001137E-2</v>
      </c>
      <c r="D2338" s="13">
        <f t="shared" si="181"/>
        <v>3.7114932574540562E-4</v>
      </c>
      <c r="E2338" t="str">
        <f t="shared" si="182"/>
        <v/>
      </c>
      <c r="F2338" t="str">
        <f t="shared" si="183"/>
        <v/>
      </c>
      <c r="G2338" s="4">
        <f t="shared" si="184"/>
        <v>3.7114932574540562E-4</v>
      </c>
    </row>
    <row r="2339" spans="1:7" x14ac:dyDescent="0.3">
      <c r="A2339" s="3">
        <v>45035</v>
      </c>
      <c r="B2339" s="4">
        <v>79.16</v>
      </c>
      <c r="C2339">
        <f t="shared" si="180"/>
        <v>-1.7000000000000028</v>
      </c>
      <c r="D2339" s="13">
        <f t="shared" si="181"/>
        <v>-2.1023992085085368E-2</v>
      </c>
      <c r="E2339" t="str">
        <f t="shared" si="182"/>
        <v/>
      </c>
      <c r="F2339" t="str">
        <f t="shared" si="183"/>
        <v/>
      </c>
      <c r="G2339" s="4">
        <f t="shared" si="184"/>
        <v>-2.1023992085085368E-2</v>
      </c>
    </row>
    <row r="2340" spans="1:7" x14ac:dyDescent="0.3">
      <c r="A2340" s="3">
        <v>45036</v>
      </c>
      <c r="B2340" s="4">
        <v>77.290000000000006</v>
      </c>
      <c r="C2340">
        <f t="shared" si="180"/>
        <v>-1.8699999999999903</v>
      </c>
      <c r="D2340" s="13">
        <f t="shared" si="181"/>
        <v>-2.3623041940373804E-2</v>
      </c>
      <c r="E2340" t="str">
        <f t="shared" si="182"/>
        <v/>
      </c>
      <c r="F2340" t="str">
        <f t="shared" si="183"/>
        <v/>
      </c>
      <c r="G2340" s="4">
        <f t="shared" si="184"/>
        <v>-2.3623041940373804E-2</v>
      </c>
    </row>
    <row r="2341" spans="1:7" x14ac:dyDescent="0.3">
      <c r="A2341" s="3">
        <v>45037</v>
      </c>
      <c r="B2341" s="4">
        <v>77.87</v>
      </c>
      <c r="C2341">
        <f t="shared" si="180"/>
        <v>0.57999999999999829</v>
      </c>
      <c r="D2341" s="13">
        <f t="shared" si="181"/>
        <v>7.5042049424246119E-3</v>
      </c>
      <c r="E2341" t="str">
        <f t="shared" si="182"/>
        <v/>
      </c>
      <c r="F2341" t="str">
        <f t="shared" si="183"/>
        <v/>
      </c>
      <c r="G2341" s="4">
        <f t="shared" si="184"/>
        <v>7.5042049424246119E-3</v>
      </c>
    </row>
    <row r="2342" spans="1:7" x14ac:dyDescent="0.3">
      <c r="A2342" s="3">
        <v>45040</v>
      </c>
      <c r="B2342" s="4">
        <v>78.760000000000005</v>
      </c>
      <c r="C2342">
        <f t="shared" si="180"/>
        <v>0.89000000000000057</v>
      </c>
      <c r="D2342" s="13">
        <f t="shared" si="181"/>
        <v>1.1429305252343657E-2</v>
      </c>
      <c r="E2342" t="str">
        <f t="shared" si="182"/>
        <v/>
      </c>
      <c r="F2342" t="str">
        <f t="shared" si="183"/>
        <v/>
      </c>
      <c r="G2342" s="4">
        <f t="shared" si="184"/>
        <v>1.1429305252343657E-2</v>
      </c>
    </row>
    <row r="2343" spans="1:7" x14ac:dyDescent="0.3">
      <c r="A2343" s="3">
        <v>45041</v>
      </c>
      <c r="B2343" s="4">
        <v>77.069999999999993</v>
      </c>
      <c r="C2343">
        <f t="shared" si="180"/>
        <v>-1.6900000000000119</v>
      </c>
      <c r="D2343" s="13">
        <f t="shared" si="181"/>
        <v>-2.1457592686643115E-2</v>
      </c>
      <c r="E2343" t="str">
        <f t="shared" si="182"/>
        <v/>
      </c>
      <c r="F2343" t="str">
        <f t="shared" si="183"/>
        <v/>
      </c>
      <c r="G2343" s="4">
        <f t="shared" si="184"/>
        <v>-2.1457592686643115E-2</v>
      </c>
    </row>
    <row r="2344" spans="1:7" x14ac:dyDescent="0.3">
      <c r="A2344" s="3">
        <v>45042</v>
      </c>
      <c r="B2344" s="4">
        <v>74.3</v>
      </c>
      <c r="C2344">
        <f t="shared" si="180"/>
        <v>-2.769999999999996</v>
      </c>
      <c r="D2344" s="13">
        <f t="shared" si="181"/>
        <v>-3.5941352017646248E-2</v>
      </c>
      <c r="E2344" t="str">
        <f t="shared" si="182"/>
        <v/>
      </c>
      <c r="F2344" t="str">
        <f t="shared" si="183"/>
        <v/>
      </c>
      <c r="G2344" s="4">
        <f t="shared" si="184"/>
        <v>-3.5941352017646248E-2</v>
      </c>
    </row>
    <row r="2345" spans="1:7" x14ac:dyDescent="0.3">
      <c r="A2345" s="3">
        <v>45043</v>
      </c>
      <c r="B2345" s="4">
        <v>74.760000000000005</v>
      </c>
      <c r="C2345">
        <f t="shared" si="180"/>
        <v>0.46000000000000796</v>
      </c>
      <c r="D2345" s="13">
        <f t="shared" si="181"/>
        <v>6.1911170928668638E-3</v>
      </c>
      <c r="E2345" t="str">
        <f t="shared" si="182"/>
        <v/>
      </c>
      <c r="F2345" t="str">
        <f t="shared" si="183"/>
        <v/>
      </c>
      <c r="G2345" s="4">
        <f t="shared" si="184"/>
        <v>6.1911170928668638E-3</v>
      </c>
    </row>
    <row r="2346" spans="1:7" x14ac:dyDescent="0.3">
      <c r="A2346" s="3">
        <v>45044</v>
      </c>
      <c r="B2346" s="4">
        <v>76.78</v>
      </c>
      <c r="C2346">
        <f t="shared" si="180"/>
        <v>2.019999999999996</v>
      </c>
      <c r="D2346" s="13">
        <f t="shared" si="181"/>
        <v>2.7019796682717975E-2</v>
      </c>
      <c r="E2346" t="str">
        <f t="shared" si="182"/>
        <v/>
      </c>
      <c r="F2346" t="str">
        <f t="shared" si="183"/>
        <v/>
      </c>
      <c r="G2346" s="4">
        <f t="shared" si="184"/>
        <v>2.7019796682717975E-2</v>
      </c>
    </row>
    <row r="2347" spans="1:7" x14ac:dyDescent="0.3">
      <c r="A2347" s="3">
        <v>45047</v>
      </c>
      <c r="B2347" s="4">
        <v>75.66</v>
      </c>
      <c r="C2347">
        <f t="shared" si="180"/>
        <v>-1.1200000000000045</v>
      </c>
      <c r="D2347" s="13">
        <f t="shared" si="181"/>
        <v>-1.4587132065642154E-2</v>
      </c>
      <c r="E2347" t="str">
        <f t="shared" si="182"/>
        <v/>
      </c>
      <c r="F2347" t="str">
        <f t="shared" si="183"/>
        <v/>
      </c>
      <c r="G2347" s="4">
        <f t="shared" si="184"/>
        <v>-1.4587132065642154E-2</v>
      </c>
    </row>
    <row r="2348" spans="1:7" x14ac:dyDescent="0.3">
      <c r="A2348" s="3">
        <v>45048</v>
      </c>
      <c r="B2348" s="4">
        <v>71.66</v>
      </c>
      <c r="C2348">
        <f t="shared" si="180"/>
        <v>-4</v>
      </c>
      <c r="D2348" s="13">
        <f t="shared" si="181"/>
        <v>-5.2868094105207507E-2</v>
      </c>
      <c r="E2348" t="str">
        <f t="shared" si="182"/>
        <v/>
      </c>
      <c r="F2348" t="str">
        <f t="shared" si="183"/>
        <v/>
      </c>
      <c r="G2348" s="4">
        <f t="shared" si="184"/>
        <v>-5.2868094105207507E-2</v>
      </c>
    </row>
    <row r="2349" spans="1:7" x14ac:dyDescent="0.3">
      <c r="A2349" s="3">
        <v>45049</v>
      </c>
      <c r="B2349" s="4">
        <v>68.599999999999994</v>
      </c>
      <c r="C2349">
        <f t="shared" si="180"/>
        <v>-3.0600000000000023</v>
      </c>
      <c r="D2349" s="13">
        <f t="shared" si="181"/>
        <v>-4.270164666480606E-2</v>
      </c>
      <c r="E2349" t="str">
        <f t="shared" si="182"/>
        <v/>
      </c>
      <c r="F2349" t="str">
        <f t="shared" si="183"/>
        <v/>
      </c>
      <c r="G2349" s="4">
        <f t="shared" si="184"/>
        <v>-4.270164666480606E-2</v>
      </c>
    </row>
    <row r="2350" spans="1:7" x14ac:dyDescent="0.3">
      <c r="A2350" s="3">
        <v>45050</v>
      </c>
      <c r="B2350" s="4">
        <v>68.56</v>
      </c>
      <c r="C2350">
        <f t="shared" si="180"/>
        <v>-3.9999999999992042E-2</v>
      </c>
      <c r="D2350" s="13">
        <f t="shared" si="181"/>
        <v>-5.8309037900863045E-4</v>
      </c>
      <c r="E2350" t="str">
        <f t="shared" si="182"/>
        <v/>
      </c>
      <c r="F2350" t="str">
        <f t="shared" si="183"/>
        <v/>
      </c>
      <c r="G2350" s="4">
        <f t="shared" si="184"/>
        <v>-5.8309037900863045E-4</v>
      </c>
    </row>
    <row r="2351" spans="1:7" x14ac:dyDescent="0.3">
      <c r="A2351" s="3">
        <v>45051</v>
      </c>
      <c r="B2351" s="4">
        <v>71.34</v>
      </c>
      <c r="C2351">
        <f t="shared" si="180"/>
        <v>2.7800000000000011</v>
      </c>
      <c r="D2351" s="13">
        <f t="shared" si="181"/>
        <v>4.0548424737456255E-2</v>
      </c>
      <c r="E2351" t="str">
        <f t="shared" si="182"/>
        <v/>
      </c>
      <c r="F2351" t="str">
        <f t="shared" si="183"/>
        <v/>
      </c>
      <c r="G2351" s="4">
        <f t="shared" si="184"/>
        <v>4.0548424737456255E-2</v>
      </c>
    </row>
    <row r="2352" spans="1:7" x14ac:dyDescent="0.3">
      <c r="A2352" s="3">
        <v>45054</v>
      </c>
      <c r="B2352" s="4">
        <v>73.16</v>
      </c>
      <c r="C2352">
        <f t="shared" si="180"/>
        <v>1.8199999999999932</v>
      </c>
      <c r="D2352" s="13">
        <f t="shared" si="181"/>
        <v>2.5511634426688998E-2</v>
      </c>
      <c r="E2352" t="str">
        <f t="shared" si="182"/>
        <v/>
      </c>
      <c r="F2352" t="str">
        <f t="shared" si="183"/>
        <v/>
      </c>
      <c r="G2352" s="4">
        <f t="shared" si="184"/>
        <v>2.5511634426688998E-2</v>
      </c>
    </row>
    <row r="2353" spans="1:7" x14ac:dyDescent="0.3">
      <c r="A2353" s="3">
        <v>45055</v>
      </c>
      <c r="B2353" s="4">
        <v>73.709999999999994</v>
      </c>
      <c r="C2353">
        <f t="shared" si="180"/>
        <v>0.54999999999999716</v>
      </c>
      <c r="D2353" s="13">
        <f t="shared" si="181"/>
        <v>7.5177692728266429E-3</v>
      </c>
      <c r="E2353" t="str">
        <f t="shared" si="182"/>
        <v/>
      </c>
      <c r="F2353" t="str">
        <f t="shared" si="183"/>
        <v/>
      </c>
      <c r="G2353" s="4">
        <f t="shared" si="184"/>
        <v>7.5177692728266429E-3</v>
      </c>
    </row>
    <row r="2354" spans="1:7" x14ac:dyDescent="0.3">
      <c r="A2354" s="3">
        <v>45056</v>
      </c>
      <c r="B2354" s="4">
        <v>72.56</v>
      </c>
      <c r="C2354">
        <f t="shared" si="180"/>
        <v>-1.1499999999999915</v>
      </c>
      <c r="D2354" s="13">
        <f t="shared" si="181"/>
        <v>-1.5601682268348821E-2</v>
      </c>
      <c r="E2354" t="str">
        <f t="shared" si="182"/>
        <v/>
      </c>
      <c r="F2354" t="str">
        <f t="shared" si="183"/>
        <v/>
      </c>
      <c r="G2354" s="4">
        <f t="shared" si="184"/>
        <v>-1.5601682268348821E-2</v>
      </c>
    </row>
    <row r="2355" spans="1:7" x14ac:dyDescent="0.3">
      <c r="A2355" s="3">
        <v>45057</v>
      </c>
      <c r="B2355" s="4">
        <v>70.87</v>
      </c>
      <c r="C2355">
        <f t="shared" si="180"/>
        <v>-1.6899999999999977</v>
      </c>
      <c r="D2355" s="13">
        <f t="shared" si="181"/>
        <v>-2.329106945975741E-2</v>
      </c>
      <c r="E2355" t="str">
        <f t="shared" si="182"/>
        <v/>
      </c>
      <c r="F2355" t="str">
        <f t="shared" si="183"/>
        <v/>
      </c>
      <c r="G2355" s="4">
        <f t="shared" si="184"/>
        <v>-2.329106945975741E-2</v>
      </c>
    </row>
    <row r="2356" spans="1:7" x14ac:dyDescent="0.3">
      <c r="A2356" s="3">
        <v>45058</v>
      </c>
      <c r="B2356" s="4">
        <v>70.040000000000006</v>
      </c>
      <c r="C2356">
        <f t="shared" si="180"/>
        <v>-0.82999999999999829</v>
      </c>
      <c r="D2356" s="13">
        <f t="shared" si="181"/>
        <v>-1.1711584591505548E-2</v>
      </c>
      <c r="E2356" t="str">
        <f t="shared" si="182"/>
        <v/>
      </c>
      <c r="F2356" t="str">
        <f t="shared" si="183"/>
        <v/>
      </c>
      <c r="G2356" s="4">
        <f t="shared" si="184"/>
        <v>-1.1711584591505548E-2</v>
      </c>
    </row>
    <row r="2357" spans="1:7" x14ac:dyDescent="0.3">
      <c r="A2357" s="3">
        <v>45061</v>
      </c>
      <c r="B2357" s="4">
        <v>71.11</v>
      </c>
      <c r="C2357">
        <f t="shared" si="180"/>
        <v>1.0699999999999932</v>
      </c>
      <c r="D2357" s="13">
        <f t="shared" si="181"/>
        <v>1.5276984580239765E-2</v>
      </c>
      <c r="E2357" t="str">
        <f t="shared" si="182"/>
        <v/>
      </c>
      <c r="F2357" t="str">
        <f t="shared" si="183"/>
        <v/>
      </c>
      <c r="G2357" s="4">
        <f t="shared" si="184"/>
        <v>1.5276984580239765E-2</v>
      </c>
    </row>
    <row r="2358" spans="1:7" x14ac:dyDescent="0.3">
      <c r="A2358" s="3">
        <v>45062</v>
      </c>
      <c r="B2358" s="4">
        <v>70.86</v>
      </c>
      <c r="C2358">
        <f t="shared" si="180"/>
        <v>-0.25</v>
      </c>
      <c r="D2358" s="13">
        <f t="shared" si="181"/>
        <v>-3.5156799324989455E-3</v>
      </c>
      <c r="E2358" t="str">
        <f t="shared" si="182"/>
        <v/>
      </c>
      <c r="F2358" t="str">
        <f t="shared" si="183"/>
        <v/>
      </c>
      <c r="G2358" s="4">
        <f t="shared" si="184"/>
        <v>-3.5156799324989455E-3</v>
      </c>
    </row>
    <row r="2359" spans="1:7" x14ac:dyDescent="0.3">
      <c r="A2359" s="3">
        <v>45063</v>
      </c>
      <c r="B2359" s="4">
        <v>72.83</v>
      </c>
      <c r="C2359">
        <f t="shared" si="180"/>
        <v>1.9699999999999989</v>
      </c>
      <c r="D2359" s="13">
        <f t="shared" si="181"/>
        <v>2.780129833474455E-2</v>
      </c>
      <c r="E2359" t="str">
        <f t="shared" si="182"/>
        <v/>
      </c>
      <c r="F2359" t="str">
        <f t="shared" si="183"/>
        <v/>
      </c>
      <c r="G2359" s="4">
        <f t="shared" si="184"/>
        <v>2.780129833474455E-2</v>
      </c>
    </row>
    <row r="2360" spans="1:7" x14ac:dyDescent="0.3">
      <c r="A2360" s="3">
        <v>45064</v>
      </c>
      <c r="B2360" s="4">
        <v>71.86</v>
      </c>
      <c r="C2360">
        <f t="shared" si="180"/>
        <v>-0.96999999999999886</v>
      </c>
      <c r="D2360" s="13">
        <f t="shared" si="181"/>
        <v>-1.3318687354112301E-2</v>
      </c>
      <c r="E2360" t="str">
        <f t="shared" si="182"/>
        <v/>
      </c>
      <c r="F2360" t="str">
        <f t="shared" si="183"/>
        <v/>
      </c>
      <c r="G2360" s="4">
        <f t="shared" si="184"/>
        <v>-1.3318687354112301E-2</v>
      </c>
    </row>
    <row r="2361" spans="1:7" x14ac:dyDescent="0.3">
      <c r="A2361" s="3">
        <v>45065</v>
      </c>
      <c r="B2361" s="4">
        <v>71.55</v>
      </c>
      <c r="C2361">
        <f t="shared" si="180"/>
        <v>-0.31000000000000227</v>
      </c>
      <c r="D2361" s="13">
        <f t="shared" si="181"/>
        <v>-4.3139437795714202E-3</v>
      </c>
      <c r="E2361" t="str">
        <f t="shared" si="182"/>
        <v/>
      </c>
      <c r="F2361" t="str">
        <f t="shared" si="183"/>
        <v/>
      </c>
      <c r="G2361" s="4">
        <f t="shared" si="184"/>
        <v>-4.3139437795714202E-3</v>
      </c>
    </row>
    <row r="2362" spans="1:7" x14ac:dyDescent="0.3">
      <c r="A2362" s="3">
        <v>45068</v>
      </c>
      <c r="B2362" s="4">
        <v>71.989999999999995</v>
      </c>
      <c r="C2362">
        <f t="shared" si="180"/>
        <v>0.43999999999999773</v>
      </c>
      <c r="D2362" s="13">
        <f t="shared" si="181"/>
        <v>6.1495457721872501E-3</v>
      </c>
      <c r="E2362" t="str">
        <f t="shared" si="182"/>
        <v/>
      </c>
      <c r="F2362" t="str">
        <f t="shared" si="183"/>
        <v/>
      </c>
      <c r="G2362" s="4">
        <f t="shared" si="184"/>
        <v>6.1495457721872501E-3</v>
      </c>
    </row>
    <row r="2363" spans="1:7" x14ac:dyDescent="0.3">
      <c r="A2363" s="3">
        <v>45069</v>
      </c>
      <c r="B2363" s="4">
        <v>72.91</v>
      </c>
      <c r="C2363">
        <f t="shared" si="180"/>
        <v>0.92000000000000171</v>
      </c>
      <c r="D2363" s="13">
        <f t="shared" si="181"/>
        <v>1.2779552715654976E-2</v>
      </c>
      <c r="E2363" t="str">
        <f t="shared" si="182"/>
        <v/>
      </c>
      <c r="F2363" t="str">
        <f t="shared" si="183"/>
        <v/>
      </c>
      <c r="G2363" s="4">
        <f t="shared" si="184"/>
        <v>1.2779552715654976E-2</v>
      </c>
    </row>
    <row r="2364" spans="1:7" x14ac:dyDescent="0.3">
      <c r="A2364" s="3">
        <v>45070</v>
      </c>
      <c r="B2364" s="4">
        <v>74.34</v>
      </c>
      <c r="C2364">
        <f t="shared" si="180"/>
        <v>1.4300000000000068</v>
      </c>
      <c r="D2364" s="13">
        <f t="shared" si="181"/>
        <v>1.9613221780277149E-2</v>
      </c>
      <c r="E2364" t="str">
        <f t="shared" si="182"/>
        <v/>
      </c>
      <c r="F2364" t="str">
        <f t="shared" si="183"/>
        <v/>
      </c>
      <c r="G2364" s="4">
        <f t="shared" si="184"/>
        <v>1.9613221780277149E-2</v>
      </c>
    </row>
    <row r="2365" spans="1:7" x14ac:dyDescent="0.3">
      <c r="A2365" s="3">
        <v>45071</v>
      </c>
      <c r="B2365" s="4">
        <v>71.83</v>
      </c>
      <c r="C2365">
        <f t="shared" si="180"/>
        <v>-2.5100000000000051</v>
      </c>
      <c r="D2365" s="13">
        <f t="shared" si="181"/>
        <v>-3.3763788001076205E-2</v>
      </c>
      <c r="E2365" t="str">
        <f t="shared" si="182"/>
        <v/>
      </c>
      <c r="F2365" t="str">
        <f t="shared" si="183"/>
        <v/>
      </c>
      <c r="G2365" s="4">
        <f t="shared" si="184"/>
        <v>-3.3763788001076205E-2</v>
      </c>
    </row>
    <row r="2366" spans="1:7" x14ac:dyDescent="0.3">
      <c r="A2366" s="3">
        <v>45072</v>
      </c>
      <c r="B2366" s="4">
        <v>72.67</v>
      </c>
      <c r="C2366">
        <f t="shared" si="180"/>
        <v>0.84000000000000341</v>
      </c>
      <c r="D2366" s="13">
        <f t="shared" si="181"/>
        <v>1.1694278156759061E-2</v>
      </c>
      <c r="E2366" t="str">
        <f t="shared" si="182"/>
        <v/>
      </c>
      <c r="F2366" t="str">
        <f t="shared" si="183"/>
        <v/>
      </c>
      <c r="G2366" s="4">
        <f t="shared" si="184"/>
        <v>1.1694278156759061E-2</v>
      </c>
    </row>
    <row r="2367" spans="1:7" x14ac:dyDescent="0.3">
      <c r="A2367" s="3">
        <v>45076</v>
      </c>
      <c r="B2367" s="4">
        <v>69.459999999999994</v>
      </c>
      <c r="C2367">
        <f t="shared" si="180"/>
        <v>-3.210000000000008</v>
      </c>
      <c r="D2367" s="13">
        <f t="shared" si="181"/>
        <v>-4.4172285674969149E-2</v>
      </c>
      <c r="E2367" t="str">
        <f t="shared" si="182"/>
        <v/>
      </c>
      <c r="F2367" t="str">
        <f t="shared" si="183"/>
        <v/>
      </c>
      <c r="G2367" s="4">
        <f t="shared" si="184"/>
        <v>-4.4172285674969149E-2</v>
      </c>
    </row>
    <row r="2368" spans="1:7" x14ac:dyDescent="0.3">
      <c r="A2368" s="3">
        <v>45077</v>
      </c>
      <c r="B2368" s="4">
        <v>68.09</v>
      </c>
      <c r="C2368">
        <f t="shared" si="180"/>
        <v>-1.3699999999999903</v>
      </c>
      <c r="D2368" s="13">
        <f t="shared" si="181"/>
        <v>-1.972358191765031E-2</v>
      </c>
      <c r="E2368" t="str">
        <f t="shared" si="182"/>
        <v/>
      </c>
      <c r="F2368" t="str">
        <f t="shared" si="183"/>
        <v/>
      </c>
      <c r="G2368" s="4">
        <f t="shared" si="184"/>
        <v>-1.972358191765031E-2</v>
      </c>
    </row>
    <row r="2369" spans="1:7" x14ac:dyDescent="0.3">
      <c r="A2369" s="3">
        <v>45078</v>
      </c>
      <c r="B2369" s="4">
        <v>70.099999999999994</v>
      </c>
      <c r="C2369">
        <f t="shared" si="180"/>
        <v>2.0099999999999909</v>
      </c>
      <c r="D2369" s="13">
        <f t="shared" si="181"/>
        <v>2.9519753267733748E-2</v>
      </c>
      <c r="E2369" t="str">
        <f t="shared" si="182"/>
        <v/>
      </c>
      <c r="F2369" t="str">
        <f t="shared" si="183"/>
        <v/>
      </c>
      <c r="G2369" s="4">
        <f t="shared" si="184"/>
        <v>2.9519753267733748E-2</v>
      </c>
    </row>
    <row r="2370" spans="1:7" x14ac:dyDescent="0.3">
      <c r="A2370" s="3">
        <v>45079</v>
      </c>
      <c r="B2370" s="4">
        <v>71.739999999999995</v>
      </c>
      <c r="C2370">
        <f t="shared" si="180"/>
        <v>1.6400000000000006</v>
      </c>
      <c r="D2370" s="13">
        <f t="shared" si="181"/>
        <v>2.3395149786019982E-2</v>
      </c>
      <c r="E2370" t="str">
        <f t="shared" si="182"/>
        <v/>
      </c>
      <c r="F2370" t="str">
        <f t="shared" si="183"/>
        <v/>
      </c>
      <c r="G2370" s="4">
        <f t="shared" si="184"/>
        <v>2.3395149786019982E-2</v>
      </c>
    </row>
    <row r="2371" spans="1:7" x14ac:dyDescent="0.3">
      <c r="A2371" s="3">
        <v>45082</v>
      </c>
      <c r="B2371" s="4">
        <v>72.150000000000006</v>
      </c>
      <c r="C2371">
        <f t="shared" si="180"/>
        <v>0.4100000000000108</v>
      </c>
      <c r="D2371" s="13">
        <f t="shared" si="181"/>
        <v>5.7150822414275279E-3</v>
      </c>
      <c r="E2371" t="str">
        <f t="shared" si="182"/>
        <v/>
      </c>
      <c r="F2371" t="str">
        <f t="shared" si="183"/>
        <v/>
      </c>
      <c r="G2371" s="4">
        <f t="shared" si="184"/>
        <v>5.7150822414275279E-3</v>
      </c>
    </row>
    <row r="2372" spans="1:7" x14ac:dyDescent="0.3">
      <c r="A2372" s="3">
        <v>45083</v>
      </c>
      <c r="B2372" s="4">
        <v>71.739999999999995</v>
      </c>
      <c r="C2372">
        <f t="shared" si="180"/>
        <v>-0.4100000000000108</v>
      </c>
      <c r="D2372" s="13">
        <f t="shared" si="181"/>
        <v>-5.6826056826058315E-3</v>
      </c>
      <c r="E2372" t="str">
        <f t="shared" si="182"/>
        <v/>
      </c>
      <c r="F2372" t="str">
        <f t="shared" si="183"/>
        <v/>
      </c>
      <c r="G2372" s="4">
        <f t="shared" si="184"/>
        <v>-5.6826056826058315E-3</v>
      </c>
    </row>
    <row r="2373" spans="1:7" x14ac:dyDescent="0.3">
      <c r="A2373" s="3">
        <v>45084</v>
      </c>
      <c r="B2373" s="4">
        <v>72.53</v>
      </c>
      <c r="C2373">
        <f t="shared" ref="C2373:C2436" si="185">B2373-B2372</f>
        <v>0.79000000000000625</v>
      </c>
      <c r="D2373" s="13">
        <f t="shared" ref="D2373:D2436" si="186">C2373/B2372</f>
        <v>1.1011987733482106E-2</v>
      </c>
      <c r="E2373" t="str">
        <f t="shared" ref="E2373:E2436" si="187">IF(B2372&gt;$H$1,D2373,"")</f>
        <v/>
      </c>
      <c r="F2373" t="str">
        <f t="shared" ref="F2373:F2436" si="188">IF(B2372&lt;$F$1,D2373,"")</f>
        <v/>
      </c>
      <c r="G2373" s="4">
        <f t="shared" ref="G2373:G2436" si="189">IF(AND(B2372&gt;=$F$1,B2372&lt;=$H$1),D2373,"")</f>
        <v>1.1011987733482106E-2</v>
      </c>
    </row>
    <row r="2374" spans="1:7" x14ac:dyDescent="0.3">
      <c r="A2374" s="3">
        <v>45085</v>
      </c>
      <c r="B2374" s="4">
        <v>71.290000000000006</v>
      </c>
      <c r="C2374">
        <f t="shared" si="185"/>
        <v>-1.2399999999999949</v>
      </c>
      <c r="D2374" s="13">
        <f t="shared" si="186"/>
        <v>-1.7096373914242312E-2</v>
      </c>
      <c r="E2374" t="str">
        <f t="shared" si="187"/>
        <v/>
      </c>
      <c r="F2374" t="str">
        <f t="shared" si="188"/>
        <v/>
      </c>
      <c r="G2374" s="4">
        <f t="shared" si="189"/>
        <v>-1.7096373914242312E-2</v>
      </c>
    </row>
    <row r="2375" spans="1:7" x14ac:dyDescent="0.3">
      <c r="A2375" s="3">
        <v>45086</v>
      </c>
      <c r="B2375" s="4">
        <v>70.17</v>
      </c>
      <c r="C2375">
        <f t="shared" si="185"/>
        <v>-1.1200000000000045</v>
      </c>
      <c r="D2375" s="13">
        <f t="shared" si="186"/>
        <v>-1.5710478327956297E-2</v>
      </c>
      <c r="E2375" t="str">
        <f t="shared" si="187"/>
        <v/>
      </c>
      <c r="F2375" t="str">
        <f t="shared" si="188"/>
        <v/>
      </c>
      <c r="G2375" s="4">
        <f t="shared" si="189"/>
        <v>-1.5710478327956297E-2</v>
      </c>
    </row>
    <row r="2376" spans="1:7" x14ac:dyDescent="0.3">
      <c r="A2376" s="3">
        <v>45089</v>
      </c>
      <c r="B2376" s="4">
        <v>67.12</v>
      </c>
      <c r="C2376">
        <f t="shared" si="185"/>
        <v>-3.0499999999999972</v>
      </c>
      <c r="D2376" s="13">
        <f t="shared" si="186"/>
        <v>-4.3465868604816833E-2</v>
      </c>
      <c r="E2376" t="str">
        <f t="shared" si="187"/>
        <v/>
      </c>
      <c r="F2376" t="str">
        <f t="shared" si="188"/>
        <v/>
      </c>
      <c r="G2376" s="4">
        <f t="shared" si="189"/>
        <v>-4.3465868604816833E-2</v>
      </c>
    </row>
    <row r="2377" spans="1:7" x14ac:dyDescent="0.3">
      <c r="A2377" s="3">
        <v>45090</v>
      </c>
      <c r="B2377" s="4">
        <v>69.42</v>
      </c>
      <c r="C2377">
        <f t="shared" si="185"/>
        <v>2.2999999999999972</v>
      </c>
      <c r="D2377" s="13">
        <f t="shared" si="186"/>
        <v>3.4266984505363481E-2</v>
      </c>
      <c r="E2377" t="str">
        <f t="shared" si="187"/>
        <v/>
      </c>
      <c r="F2377" t="str">
        <f t="shared" si="188"/>
        <v/>
      </c>
      <c r="G2377" s="4">
        <f t="shared" si="189"/>
        <v>3.4266984505363481E-2</v>
      </c>
    </row>
    <row r="2378" spans="1:7" x14ac:dyDescent="0.3">
      <c r="A2378" s="3">
        <v>45091</v>
      </c>
      <c r="B2378" s="4">
        <v>68.27</v>
      </c>
      <c r="C2378">
        <f t="shared" si="185"/>
        <v>-1.1500000000000057</v>
      </c>
      <c r="D2378" s="13">
        <f t="shared" si="186"/>
        <v>-1.6565831172572827E-2</v>
      </c>
      <c r="E2378" t="str">
        <f t="shared" si="187"/>
        <v/>
      </c>
      <c r="F2378" t="str">
        <f t="shared" si="188"/>
        <v/>
      </c>
      <c r="G2378" s="4">
        <f t="shared" si="189"/>
        <v>-1.6565831172572827E-2</v>
      </c>
    </row>
    <row r="2379" spans="1:7" x14ac:dyDescent="0.3">
      <c r="A2379" s="3">
        <v>45092</v>
      </c>
      <c r="B2379" s="4">
        <v>70.62</v>
      </c>
      <c r="C2379">
        <f t="shared" si="185"/>
        <v>2.3500000000000085</v>
      </c>
      <c r="D2379" s="13">
        <f t="shared" si="186"/>
        <v>3.4422147356086258E-2</v>
      </c>
      <c r="E2379" t="str">
        <f t="shared" si="187"/>
        <v/>
      </c>
      <c r="F2379" t="str">
        <f t="shared" si="188"/>
        <v/>
      </c>
      <c r="G2379" s="4">
        <f t="shared" si="189"/>
        <v>3.4422147356086258E-2</v>
      </c>
    </row>
    <row r="2380" spans="1:7" x14ac:dyDescent="0.3">
      <c r="A2380" s="3">
        <v>45093</v>
      </c>
      <c r="B2380" s="4">
        <v>71.78</v>
      </c>
      <c r="C2380">
        <f t="shared" si="185"/>
        <v>1.1599999999999966</v>
      </c>
      <c r="D2380" s="13">
        <f t="shared" si="186"/>
        <v>1.6425941659586472E-2</v>
      </c>
      <c r="E2380" t="str">
        <f t="shared" si="187"/>
        <v/>
      </c>
      <c r="F2380" t="str">
        <f t="shared" si="188"/>
        <v/>
      </c>
      <c r="G2380" s="4">
        <f t="shared" si="189"/>
        <v>1.6425941659586472E-2</v>
      </c>
    </row>
    <row r="2381" spans="1:7" x14ac:dyDescent="0.3">
      <c r="A2381" s="3">
        <v>45097</v>
      </c>
      <c r="B2381" s="4">
        <v>70.5</v>
      </c>
      <c r="C2381">
        <f t="shared" si="185"/>
        <v>-1.2800000000000011</v>
      </c>
      <c r="D2381" s="13">
        <f t="shared" si="186"/>
        <v>-1.7832265254945683E-2</v>
      </c>
      <c r="E2381" t="str">
        <f t="shared" si="187"/>
        <v/>
      </c>
      <c r="F2381" t="str">
        <f t="shared" si="188"/>
        <v/>
      </c>
      <c r="G2381" s="4">
        <f t="shared" si="189"/>
        <v>-1.7832265254945683E-2</v>
      </c>
    </row>
    <row r="2382" spans="1:7" x14ac:dyDescent="0.3">
      <c r="A2382" s="3">
        <v>45098</v>
      </c>
      <c r="B2382" s="4">
        <v>72.53</v>
      </c>
      <c r="C2382">
        <f t="shared" si="185"/>
        <v>2.0300000000000011</v>
      </c>
      <c r="D2382" s="13">
        <f t="shared" si="186"/>
        <v>2.8794326241134767E-2</v>
      </c>
      <c r="E2382" t="str">
        <f t="shared" si="187"/>
        <v/>
      </c>
      <c r="F2382" t="str">
        <f t="shared" si="188"/>
        <v/>
      </c>
      <c r="G2382" s="4">
        <f t="shared" si="189"/>
        <v>2.8794326241134767E-2</v>
      </c>
    </row>
    <row r="2383" spans="1:7" x14ac:dyDescent="0.3">
      <c r="A2383" s="3">
        <v>45099</v>
      </c>
      <c r="B2383" s="4">
        <v>69.510000000000005</v>
      </c>
      <c r="C2383">
        <f t="shared" si="185"/>
        <v>-3.019999999999996</v>
      </c>
      <c r="D2383" s="13">
        <f t="shared" si="186"/>
        <v>-4.1637942920170909E-2</v>
      </c>
      <c r="E2383" t="str">
        <f t="shared" si="187"/>
        <v/>
      </c>
      <c r="F2383" t="str">
        <f t="shared" si="188"/>
        <v/>
      </c>
      <c r="G2383" s="4">
        <f t="shared" si="189"/>
        <v>-4.1637942920170909E-2</v>
      </c>
    </row>
    <row r="2384" spans="1:7" x14ac:dyDescent="0.3">
      <c r="A2384" s="3">
        <v>45100</v>
      </c>
      <c r="B2384" s="4">
        <v>69.16</v>
      </c>
      <c r="C2384">
        <f t="shared" si="185"/>
        <v>-0.35000000000000853</v>
      </c>
      <c r="D2384" s="13">
        <f t="shared" si="186"/>
        <v>-5.0352467270897497E-3</v>
      </c>
      <c r="E2384" t="str">
        <f t="shared" si="187"/>
        <v/>
      </c>
      <c r="F2384" t="str">
        <f t="shared" si="188"/>
        <v/>
      </c>
      <c r="G2384" s="4">
        <f t="shared" si="189"/>
        <v>-5.0352467270897497E-3</v>
      </c>
    </row>
    <row r="2385" spans="1:7" x14ac:dyDescent="0.3">
      <c r="A2385" s="3">
        <v>45103</v>
      </c>
      <c r="B2385" s="4">
        <v>69.37</v>
      </c>
      <c r="C2385">
        <f t="shared" si="185"/>
        <v>0.21000000000000796</v>
      </c>
      <c r="D2385" s="13">
        <f t="shared" si="186"/>
        <v>3.0364372469636781E-3</v>
      </c>
      <c r="E2385" t="str">
        <f t="shared" si="187"/>
        <v/>
      </c>
      <c r="F2385" t="str">
        <f t="shared" si="188"/>
        <v/>
      </c>
      <c r="G2385" s="4">
        <f t="shared" si="189"/>
        <v>3.0364372469636781E-3</v>
      </c>
    </row>
    <row r="2386" spans="1:7" x14ac:dyDescent="0.3">
      <c r="A2386" s="3">
        <v>45104</v>
      </c>
      <c r="B2386" s="4">
        <v>67.7</v>
      </c>
      <c r="C2386">
        <f t="shared" si="185"/>
        <v>-1.6700000000000017</v>
      </c>
      <c r="D2386" s="13">
        <f t="shared" si="186"/>
        <v>-2.4073807121233987E-2</v>
      </c>
      <c r="E2386" t="str">
        <f t="shared" si="187"/>
        <v/>
      </c>
      <c r="F2386" t="str">
        <f t="shared" si="188"/>
        <v/>
      </c>
      <c r="G2386" s="4">
        <f t="shared" si="189"/>
        <v>-2.4073807121233987E-2</v>
      </c>
    </row>
    <row r="2387" spans="1:7" x14ac:dyDescent="0.3">
      <c r="A2387" s="3">
        <v>45105</v>
      </c>
      <c r="B2387" s="4">
        <v>69.56</v>
      </c>
      <c r="C2387">
        <f t="shared" si="185"/>
        <v>1.8599999999999994</v>
      </c>
      <c r="D2387" s="13">
        <f t="shared" si="186"/>
        <v>2.7474150664697185E-2</v>
      </c>
      <c r="E2387" t="str">
        <f t="shared" si="187"/>
        <v/>
      </c>
      <c r="F2387" t="str">
        <f t="shared" si="188"/>
        <v/>
      </c>
      <c r="G2387" s="4">
        <f t="shared" si="189"/>
        <v>2.7474150664697185E-2</v>
      </c>
    </row>
    <row r="2388" spans="1:7" x14ac:dyDescent="0.3">
      <c r="A2388" s="3">
        <v>45106</v>
      </c>
      <c r="B2388" s="4">
        <v>69.86</v>
      </c>
      <c r="C2388">
        <f t="shared" si="185"/>
        <v>0.29999999999999716</v>
      </c>
      <c r="D2388" s="13">
        <f t="shared" si="186"/>
        <v>4.312823461759591E-3</v>
      </c>
      <c r="E2388" t="str">
        <f t="shared" si="187"/>
        <v/>
      </c>
      <c r="F2388" t="str">
        <f t="shared" si="188"/>
        <v/>
      </c>
      <c r="G2388" s="4">
        <f t="shared" si="189"/>
        <v>4.312823461759591E-3</v>
      </c>
    </row>
    <row r="2389" spans="1:7" x14ac:dyDescent="0.3">
      <c r="A2389" s="3">
        <v>45107</v>
      </c>
      <c r="B2389" s="4">
        <v>70.64</v>
      </c>
      <c r="C2389">
        <f t="shared" si="185"/>
        <v>0.78000000000000114</v>
      </c>
      <c r="D2389" s="13">
        <f t="shared" si="186"/>
        <v>1.1165187517892946E-2</v>
      </c>
      <c r="E2389" t="str">
        <f t="shared" si="187"/>
        <v/>
      </c>
      <c r="F2389" t="str">
        <f t="shared" si="188"/>
        <v/>
      </c>
      <c r="G2389" s="4">
        <f t="shared" si="189"/>
        <v>1.1165187517892946E-2</v>
      </c>
    </row>
    <row r="2390" spans="1:7" x14ac:dyDescent="0.3">
      <c r="A2390" s="3">
        <v>45110</v>
      </c>
      <c r="B2390" s="4">
        <v>69.790000000000006</v>
      </c>
      <c r="C2390">
        <f t="shared" si="185"/>
        <v>-0.84999999999999432</v>
      </c>
      <c r="D2390" s="13">
        <f t="shared" si="186"/>
        <v>-1.2032842582106375E-2</v>
      </c>
      <c r="E2390" t="str">
        <f t="shared" si="187"/>
        <v/>
      </c>
      <c r="F2390" t="str">
        <f t="shared" si="188"/>
        <v/>
      </c>
      <c r="G2390" s="4">
        <f t="shared" si="189"/>
        <v>-1.2032842582106375E-2</v>
      </c>
    </row>
    <row r="2391" spans="1:7" x14ac:dyDescent="0.3">
      <c r="A2391" s="3">
        <v>45112</v>
      </c>
      <c r="B2391" s="4">
        <v>71.790000000000006</v>
      </c>
      <c r="C2391">
        <f t="shared" si="185"/>
        <v>2</v>
      </c>
      <c r="D2391" s="13">
        <f t="shared" si="186"/>
        <v>2.8657400773749817E-2</v>
      </c>
      <c r="E2391" t="str">
        <f t="shared" si="187"/>
        <v/>
      </c>
      <c r="F2391" t="str">
        <f t="shared" si="188"/>
        <v/>
      </c>
      <c r="G2391" s="4">
        <f t="shared" si="189"/>
        <v>2.8657400773749817E-2</v>
      </c>
    </row>
    <row r="2392" spans="1:7" x14ac:dyDescent="0.3">
      <c r="A2392" s="3">
        <v>45113</v>
      </c>
      <c r="B2392" s="4">
        <v>71.8</v>
      </c>
      <c r="C2392">
        <f t="shared" si="185"/>
        <v>9.9999999999909051E-3</v>
      </c>
      <c r="D2392" s="13">
        <f t="shared" si="186"/>
        <v>1.3929516645759722E-4</v>
      </c>
      <c r="E2392" t="str">
        <f t="shared" si="187"/>
        <v/>
      </c>
      <c r="F2392" t="str">
        <f t="shared" si="188"/>
        <v/>
      </c>
      <c r="G2392" s="4">
        <f t="shared" si="189"/>
        <v>1.3929516645759722E-4</v>
      </c>
    </row>
    <row r="2393" spans="1:7" x14ac:dyDescent="0.3">
      <c r="A2393" s="3">
        <v>45114</v>
      </c>
      <c r="B2393" s="4">
        <v>73.86</v>
      </c>
      <c r="C2393">
        <f t="shared" si="185"/>
        <v>2.0600000000000023</v>
      </c>
      <c r="D2393" s="13">
        <f t="shared" si="186"/>
        <v>2.8690807799442931E-2</v>
      </c>
      <c r="E2393" t="str">
        <f t="shared" si="187"/>
        <v/>
      </c>
      <c r="F2393" t="str">
        <f t="shared" si="188"/>
        <v/>
      </c>
      <c r="G2393" s="4">
        <f t="shared" si="189"/>
        <v>2.8690807799442931E-2</v>
      </c>
    </row>
    <row r="2394" spans="1:7" x14ac:dyDescent="0.3">
      <c r="A2394" s="3">
        <v>45117</v>
      </c>
      <c r="B2394" s="4">
        <v>72.989999999999995</v>
      </c>
      <c r="C2394">
        <f t="shared" si="185"/>
        <v>-0.87000000000000455</v>
      </c>
      <c r="D2394" s="13">
        <f t="shared" si="186"/>
        <v>-1.1779041429731987E-2</v>
      </c>
      <c r="E2394" t="str">
        <f t="shared" si="187"/>
        <v/>
      </c>
      <c r="F2394" t="str">
        <f t="shared" si="188"/>
        <v/>
      </c>
      <c r="G2394" s="4">
        <f t="shared" si="189"/>
        <v>-1.1779041429731987E-2</v>
      </c>
    </row>
    <row r="2395" spans="1:7" x14ac:dyDescent="0.3">
      <c r="A2395" s="3">
        <v>45118</v>
      </c>
      <c r="B2395" s="4">
        <v>74.83</v>
      </c>
      <c r="C2395">
        <f t="shared" si="185"/>
        <v>1.8400000000000034</v>
      </c>
      <c r="D2395" s="13">
        <f t="shared" si="186"/>
        <v>2.5208932730511079E-2</v>
      </c>
      <c r="E2395" t="str">
        <f t="shared" si="187"/>
        <v/>
      </c>
      <c r="F2395" t="str">
        <f t="shared" si="188"/>
        <v/>
      </c>
      <c r="G2395" s="4">
        <f t="shared" si="189"/>
        <v>2.5208932730511079E-2</v>
      </c>
    </row>
    <row r="2396" spans="1:7" x14ac:dyDescent="0.3">
      <c r="A2396" s="3">
        <v>45119</v>
      </c>
      <c r="B2396" s="4">
        <v>75.75</v>
      </c>
      <c r="C2396">
        <f t="shared" si="185"/>
        <v>0.92000000000000171</v>
      </c>
      <c r="D2396" s="13">
        <f t="shared" si="186"/>
        <v>1.2294534277696135E-2</v>
      </c>
      <c r="E2396" t="str">
        <f t="shared" si="187"/>
        <v/>
      </c>
      <c r="F2396" t="str">
        <f t="shared" si="188"/>
        <v/>
      </c>
      <c r="G2396" s="4">
        <f t="shared" si="189"/>
        <v>1.2294534277696135E-2</v>
      </c>
    </row>
    <row r="2397" spans="1:7" x14ac:dyDescent="0.3">
      <c r="A2397" s="3">
        <v>45120</v>
      </c>
      <c r="B2397" s="4">
        <v>76.89</v>
      </c>
      <c r="C2397">
        <f t="shared" si="185"/>
        <v>1.1400000000000006</v>
      </c>
      <c r="D2397" s="13">
        <f t="shared" si="186"/>
        <v>1.5049504950495058E-2</v>
      </c>
      <c r="E2397" t="str">
        <f t="shared" si="187"/>
        <v/>
      </c>
      <c r="F2397" t="str">
        <f t="shared" si="188"/>
        <v/>
      </c>
      <c r="G2397" s="4">
        <f t="shared" si="189"/>
        <v>1.5049504950495058E-2</v>
      </c>
    </row>
    <row r="2398" spans="1:7" x14ac:dyDescent="0.3">
      <c r="A2398" s="3">
        <v>45121</v>
      </c>
      <c r="B2398" s="4">
        <v>75.42</v>
      </c>
      <c r="C2398">
        <f t="shared" si="185"/>
        <v>-1.4699999999999989</v>
      </c>
      <c r="D2398" s="13">
        <f t="shared" si="186"/>
        <v>-1.9118220834959017E-2</v>
      </c>
      <c r="E2398" t="str">
        <f t="shared" si="187"/>
        <v/>
      </c>
      <c r="F2398" t="str">
        <f t="shared" si="188"/>
        <v/>
      </c>
      <c r="G2398" s="4">
        <f t="shared" si="189"/>
        <v>-1.9118220834959017E-2</v>
      </c>
    </row>
    <row r="2399" spans="1:7" x14ac:dyDescent="0.3">
      <c r="A2399" s="3">
        <v>45124</v>
      </c>
      <c r="B2399" s="4">
        <v>74.150000000000006</v>
      </c>
      <c r="C2399">
        <f t="shared" si="185"/>
        <v>-1.269999999999996</v>
      </c>
      <c r="D2399" s="13">
        <f t="shared" si="186"/>
        <v>-1.6839034738796024E-2</v>
      </c>
      <c r="E2399" t="str">
        <f t="shared" si="187"/>
        <v/>
      </c>
      <c r="F2399" t="str">
        <f t="shared" si="188"/>
        <v/>
      </c>
      <c r="G2399" s="4">
        <f t="shared" si="189"/>
        <v>-1.6839034738796024E-2</v>
      </c>
    </row>
    <row r="2400" spans="1:7" x14ac:dyDescent="0.3">
      <c r="A2400" s="3">
        <v>45125</v>
      </c>
      <c r="B2400" s="4">
        <v>75.75</v>
      </c>
      <c r="C2400">
        <f t="shared" si="185"/>
        <v>1.5999999999999943</v>
      </c>
      <c r="D2400" s="13">
        <f t="shared" si="186"/>
        <v>2.1577882670262904E-2</v>
      </c>
      <c r="E2400" t="str">
        <f t="shared" si="187"/>
        <v/>
      </c>
      <c r="F2400" t="str">
        <f t="shared" si="188"/>
        <v/>
      </c>
      <c r="G2400" s="4">
        <f t="shared" si="189"/>
        <v>2.1577882670262904E-2</v>
      </c>
    </row>
    <row r="2401" spans="1:7" x14ac:dyDescent="0.3">
      <c r="A2401" s="3">
        <v>45126</v>
      </c>
      <c r="B2401" s="4">
        <v>75.349999999999994</v>
      </c>
      <c r="C2401">
        <f t="shared" si="185"/>
        <v>-0.40000000000000568</v>
      </c>
      <c r="D2401" s="13">
        <f t="shared" si="186"/>
        <v>-5.2805280528053552E-3</v>
      </c>
      <c r="E2401" t="str">
        <f t="shared" si="187"/>
        <v/>
      </c>
      <c r="F2401" t="str">
        <f t="shared" si="188"/>
        <v/>
      </c>
      <c r="G2401" s="4">
        <f t="shared" si="189"/>
        <v>-5.2805280528053552E-3</v>
      </c>
    </row>
    <row r="2402" spans="1:7" x14ac:dyDescent="0.3">
      <c r="A2402" s="3">
        <v>45127</v>
      </c>
      <c r="B2402" s="4">
        <v>75.63</v>
      </c>
      <c r="C2402">
        <f t="shared" si="185"/>
        <v>0.28000000000000114</v>
      </c>
      <c r="D2402" s="13">
        <f t="shared" si="186"/>
        <v>3.7159920371599357E-3</v>
      </c>
      <c r="E2402" t="str">
        <f t="shared" si="187"/>
        <v/>
      </c>
      <c r="F2402" t="str">
        <f t="shared" si="188"/>
        <v/>
      </c>
      <c r="G2402" s="4">
        <f t="shared" si="189"/>
        <v>3.7159920371599357E-3</v>
      </c>
    </row>
    <row r="2403" spans="1:7" x14ac:dyDescent="0.3">
      <c r="A2403" s="3">
        <v>45128</v>
      </c>
      <c r="B2403" s="4">
        <v>77.069999999999993</v>
      </c>
      <c r="C2403">
        <f t="shared" si="185"/>
        <v>1.4399999999999977</v>
      </c>
      <c r="D2403" s="13">
        <f t="shared" si="186"/>
        <v>1.9040063466878195E-2</v>
      </c>
      <c r="E2403" t="str">
        <f t="shared" si="187"/>
        <v/>
      </c>
      <c r="F2403" t="str">
        <f t="shared" si="188"/>
        <v/>
      </c>
      <c r="G2403" s="4">
        <f t="shared" si="189"/>
        <v>1.9040063466878195E-2</v>
      </c>
    </row>
    <row r="2404" spans="1:7" x14ac:dyDescent="0.3">
      <c r="A2404" s="3">
        <v>45131</v>
      </c>
      <c r="B2404" s="4">
        <v>78.739999999999995</v>
      </c>
      <c r="C2404">
        <f t="shared" si="185"/>
        <v>1.6700000000000017</v>
      </c>
      <c r="D2404" s="13">
        <f t="shared" si="186"/>
        <v>2.1668612949266926E-2</v>
      </c>
      <c r="E2404" t="str">
        <f t="shared" si="187"/>
        <v/>
      </c>
      <c r="F2404" t="str">
        <f t="shared" si="188"/>
        <v/>
      </c>
      <c r="G2404" s="4">
        <f t="shared" si="189"/>
        <v>2.1668612949266926E-2</v>
      </c>
    </row>
    <row r="2405" spans="1:7" x14ac:dyDescent="0.3">
      <c r="A2405" s="3">
        <v>45132</v>
      </c>
      <c r="B2405" s="4">
        <v>79.63</v>
      </c>
      <c r="C2405">
        <f t="shared" si="185"/>
        <v>0.89000000000000057</v>
      </c>
      <c r="D2405" s="13">
        <f t="shared" si="186"/>
        <v>1.130302260604522E-2</v>
      </c>
      <c r="E2405" t="str">
        <f t="shared" si="187"/>
        <v/>
      </c>
      <c r="F2405" t="str">
        <f t="shared" si="188"/>
        <v/>
      </c>
      <c r="G2405" s="4">
        <f t="shared" si="189"/>
        <v>1.130302260604522E-2</v>
      </c>
    </row>
    <row r="2406" spans="1:7" x14ac:dyDescent="0.3">
      <c r="A2406" s="3">
        <v>45133</v>
      </c>
      <c r="B2406" s="4">
        <v>78.78</v>
      </c>
      <c r="C2406">
        <f t="shared" si="185"/>
        <v>-0.84999999999999432</v>
      </c>
      <c r="D2406" s="13">
        <f t="shared" si="186"/>
        <v>-1.0674368956423388E-2</v>
      </c>
      <c r="E2406" t="str">
        <f t="shared" si="187"/>
        <v/>
      </c>
      <c r="F2406" t="str">
        <f t="shared" si="188"/>
        <v/>
      </c>
      <c r="G2406" s="4">
        <f t="shared" si="189"/>
        <v>-1.0674368956423388E-2</v>
      </c>
    </row>
    <row r="2407" spans="1:7" x14ac:dyDescent="0.3">
      <c r="A2407" s="3">
        <v>45134</v>
      </c>
      <c r="B2407" s="4">
        <v>80.09</v>
      </c>
      <c r="C2407">
        <f t="shared" si="185"/>
        <v>1.3100000000000023</v>
      </c>
      <c r="D2407" s="13">
        <f t="shared" si="186"/>
        <v>1.6628585935516658E-2</v>
      </c>
      <c r="E2407" t="str">
        <f t="shared" si="187"/>
        <v/>
      </c>
      <c r="F2407" t="str">
        <f t="shared" si="188"/>
        <v/>
      </c>
      <c r="G2407" s="4">
        <f t="shared" si="189"/>
        <v>1.6628585935516658E-2</v>
      </c>
    </row>
    <row r="2408" spans="1:7" x14ac:dyDescent="0.3">
      <c r="A2408" s="3">
        <v>45135</v>
      </c>
      <c r="B2408" s="4">
        <v>80.58</v>
      </c>
      <c r="C2408">
        <f t="shared" si="185"/>
        <v>0.48999999999999488</v>
      </c>
      <c r="D2408" s="13">
        <f t="shared" si="186"/>
        <v>6.1181171182419138E-3</v>
      </c>
      <c r="E2408" t="str">
        <f t="shared" si="187"/>
        <v/>
      </c>
      <c r="F2408" t="str">
        <f t="shared" si="188"/>
        <v/>
      </c>
      <c r="G2408" s="4">
        <f t="shared" si="189"/>
        <v>6.1181171182419138E-3</v>
      </c>
    </row>
    <row r="2409" spans="1:7" x14ac:dyDescent="0.3">
      <c r="A2409" s="3">
        <v>45138</v>
      </c>
      <c r="B2409" s="4">
        <v>81.8</v>
      </c>
      <c r="C2409">
        <f t="shared" si="185"/>
        <v>1.2199999999999989</v>
      </c>
      <c r="D2409" s="13">
        <f t="shared" si="186"/>
        <v>1.5140233308513265E-2</v>
      </c>
      <c r="E2409" t="str">
        <f t="shared" si="187"/>
        <v/>
      </c>
      <c r="F2409" t="str">
        <f t="shared" si="188"/>
        <v/>
      </c>
      <c r="G2409" s="4">
        <f t="shared" si="189"/>
        <v>1.5140233308513265E-2</v>
      </c>
    </row>
    <row r="2410" spans="1:7" x14ac:dyDescent="0.3">
      <c r="A2410" s="3">
        <v>45139</v>
      </c>
      <c r="B2410" s="4">
        <v>81.37</v>
      </c>
      <c r="C2410">
        <f t="shared" si="185"/>
        <v>-0.42999999999999261</v>
      </c>
      <c r="D2410" s="13">
        <f t="shared" si="186"/>
        <v>-5.256723716381328E-3</v>
      </c>
      <c r="E2410" t="str">
        <f t="shared" si="187"/>
        <v/>
      </c>
      <c r="F2410" t="str">
        <f t="shared" si="188"/>
        <v/>
      </c>
      <c r="G2410" s="4">
        <f t="shared" si="189"/>
        <v>-5.256723716381328E-3</v>
      </c>
    </row>
    <row r="2411" spans="1:7" x14ac:dyDescent="0.3">
      <c r="A2411" s="3">
        <v>45140</v>
      </c>
      <c r="B2411" s="4">
        <v>79.489999999999995</v>
      </c>
      <c r="C2411">
        <f t="shared" si="185"/>
        <v>-1.8800000000000097</v>
      </c>
      <c r="D2411" s="13">
        <f t="shared" si="186"/>
        <v>-2.310433820818495E-2</v>
      </c>
      <c r="E2411" t="str">
        <f t="shared" si="187"/>
        <v/>
      </c>
      <c r="F2411" t="str">
        <f t="shared" si="188"/>
        <v/>
      </c>
      <c r="G2411" s="4">
        <f t="shared" si="189"/>
        <v>-2.310433820818495E-2</v>
      </c>
    </row>
    <row r="2412" spans="1:7" x14ac:dyDescent="0.3">
      <c r="A2412" s="3">
        <v>45141</v>
      </c>
      <c r="B2412" s="4">
        <v>81.55</v>
      </c>
      <c r="C2412">
        <f t="shared" si="185"/>
        <v>2.0600000000000023</v>
      </c>
      <c r="D2412" s="13">
        <f t="shared" si="186"/>
        <v>2.5915209460309504E-2</v>
      </c>
      <c r="E2412" t="str">
        <f t="shared" si="187"/>
        <v/>
      </c>
      <c r="F2412" t="str">
        <f t="shared" si="188"/>
        <v/>
      </c>
      <c r="G2412" s="4">
        <f t="shared" si="189"/>
        <v>2.5915209460309504E-2</v>
      </c>
    </row>
    <row r="2413" spans="1:7" x14ac:dyDescent="0.3">
      <c r="A2413" s="3">
        <v>45142</v>
      </c>
      <c r="B2413" s="4">
        <v>82.82</v>
      </c>
      <c r="C2413">
        <f t="shared" si="185"/>
        <v>1.269999999999996</v>
      </c>
      <c r="D2413" s="13">
        <f t="shared" si="186"/>
        <v>1.5573267933782907E-2</v>
      </c>
      <c r="E2413" t="str">
        <f t="shared" si="187"/>
        <v/>
      </c>
      <c r="F2413" t="str">
        <f t="shared" si="188"/>
        <v/>
      </c>
      <c r="G2413" s="4">
        <f t="shared" si="189"/>
        <v>1.5573267933782907E-2</v>
      </c>
    </row>
    <row r="2414" spans="1:7" x14ac:dyDescent="0.3">
      <c r="A2414" s="3">
        <v>45145</v>
      </c>
      <c r="B2414" s="4">
        <v>81.94</v>
      </c>
      <c r="C2414">
        <f t="shared" si="185"/>
        <v>-0.87999999999999545</v>
      </c>
      <c r="D2414" s="13">
        <f t="shared" si="186"/>
        <v>-1.0625452789181302E-2</v>
      </c>
      <c r="E2414" t="str">
        <f t="shared" si="187"/>
        <v/>
      </c>
      <c r="F2414" t="str">
        <f t="shared" si="188"/>
        <v/>
      </c>
      <c r="G2414" s="4">
        <f t="shared" si="189"/>
        <v>-1.0625452789181302E-2</v>
      </c>
    </row>
    <row r="2415" spans="1:7" x14ac:dyDescent="0.3">
      <c r="A2415" s="3">
        <v>45146</v>
      </c>
      <c r="B2415" s="4">
        <v>82.92</v>
      </c>
      <c r="C2415">
        <f t="shared" si="185"/>
        <v>0.98000000000000398</v>
      </c>
      <c r="D2415" s="13">
        <f t="shared" si="186"/>
        <v>1.1959970710275861E-2</v>
      </c>
      <c r="E2415" t="str">
        <f t="shared" si="187"/>
        <v/>
      </c>
      <c r="F2415" t="str">
        <f t="shared" si="188"/>
        <v/>
      </c>
      <c r="G2415" s="4">
        <f t="shared" si="189"/>
        <v>1.1959970710275861E-2</v>
      </c>
    </row>
    <row r="2416" spans="1:7" x14ac:dyDescent="0.3">
      <c r="A2416" s="3">
        <v>45147</v>
      </c>
      <c r="B2416" s="4">
        <v>84.4</v>
      </c>
      <c r="C2416">
        <f t="shared" si="185"/>
        <v>1.480000000000004</v>
      </c>
      <c r="D2416" s="13">
        <f t="shared" si="186"/>
        <v>1.784852870236377E-2</v>
      </c>
      <c r="E2416" t="str">
        <f t="shared" si="187"/>
        <v/>
      </c>
      <c r="F2416" t="str">
        <f t="shared" si="188"/>
        <v/>
      </c>
      <c r="G2416" s="4">
        <f t="shared" si="189"/>
        <v>1.784852870236377E-2</v>
      </c>
    </row>
    <row r="2417" spans="1:7" x14ac:dyDescent="0.3">
      <c r="A2417" s="3">
        <v>45148</v>
      </c>
      <c r="B2417" s="4">
        <v>82.82</v>
      </c>
      <c r="C2417">
        <f t="shared" si="185"/>
        <v>-1.5800000000000125</v>
      </c>
      <c r="D2417" s="13">
        <f t="shared" si="186"/>
        <v>-1.8720379146919579E-2</v>
      </c>
      <c r="E2417" t="str">
        <f t="shared" si="187"/>
        <v/>
      </c>
      <c r="F2417" t="str">
        <f t="shared" si="188"/>
        <v/>
      </c>
      <c r="G2417" s="4">
        <f t="shared" si="189"/>
        <v>-1.8720379146919579E-2</v>
      </c>
    </row>
    <row r="2418" spans="1:7" x14ac:dyDescent="0.3">
      <c r="A2418" s="3">
        <v>45149</v>
      </c>
      <c r="B2418" s="4">
        <v>83.19</v>
      </c>
      <c r="C2418">
        <f t="shared" si="185"/>
        <v>0.37000000000000455</v>
      </c>
      <c r="D2418" s="13">
        <f t="shared" si="186"/>
        <v>4.4675199227240349E-3</v>
      </c>
      <c r="E2418" t="str">
        <f t="shared" si="187"/>
        <v/>
      </c>
      <c r="F2418" t="str">
        <f t="shared" si="188"/>
        <v/>
      </c>
      <c r="G2418" s="4">
        <f t="shared" si="189"/>
        <v>4.4675199227240349E-3</v>
      </c>
    </row>
    <row r="2419" spans="1:7" x14ac:dyDescent="0.3">
      <c r="A2419" s="3">
        <v>45152</v>
      </c>
      <c r="B2419" s="4">
        <v>82.51</v>
      </c>
      <c r="C2419">
        <f t="shared" si="185"/>
        <v>-0.67999999999999261</v>
      </c>
      <c r="D2419" s="13">
        <f t="shared" si="186"/>
        <v>-8.1740593821371874E-3</v>
      </c>
      <c r="E2419" t="str">
        <f t="shared" si="187"/>
        <v/>
      </c>
      <c r="F2419" t="str">
        <f t="shared" si="188"/>
        <v/>
      </c>
      <c r="G2419" s="4">
        <f t="shared" si="189"/>
        <v>-8.1740593821371874E-3</v>
      </c>
    </row>
    <row r="2420" spans="1:7" x14ac:dyDescent="0.3">
      <c r="A2420" s="3">
        <v>45153</v>
      </c>
      <c r="B2420" s="4">
        <v>80.989999999999995</v>
      </c>
      <c r="C2420">
        <f t="shared" si="185"/>
        <v>-1.5200000000000102</v>
      </c>
      <c r="D2420" s="13">
        <f t="shared" si="186"/>
        <v>-1.842200945339971E-2</v>
      </c>
      <c r="E2420" t="str">
        <f t="shared" si="187"/>
        <v/>
      </c>
      <c r="F2420" t="str">
        <f t="shared" si="188"/>
        <v/>
      </c>
      <c r="G2420" s="4">
        <f t="shared" si="189"/>
        <v>-1.842200945339971E-2</v>
      </c>
    </row>
    <row r="2421" spans="1:7" x14ac:dyDescent="0.3">
      <c r="A2421" s="3">
        <v>45154</v>
      </c>
      <c r="B2421" s="4">
        <v>79.38</v>
      </c>
      <c r="C2421">
        <f t="shared" si="185"/>
        <v>-1.6099999999999994</v>
      </c>
      <c r="D2421" s="13">
        <f t="shared" si="186"/>
        <v>-1.987899740708729E-2</v>
      </c>
      <c r="E2421" t="str">
        <f t="shared" si="187"/>
        <v/>
      </c>
      <c r="F2421" t="str">
        <f t="shared" si="188"/>
        <v/>
      </c>
      <c r="G2421" s="4">
        <f t="shared" si="189"/>
        <v>-1.987899740708729E-2</v>
      </c>
    </row>
    <row r="2422" spans="1:7" x14ac:dyDescent="0.3">
      <c r="A2422" s="3">
        <v>45155</v>
      </c>
      <c r="B2422" s="4">
        <v>80.39</v>
      </c>
      <c r="C2422">
        <f t="shared" si="185"/>
        <v>1.0100000000000051</v>
      </c>
      <c r="D2422" s="13">
        <f t="shared" si="186"/>
        <v>1.2723607961703265E-2</v>
      </c>
      <c r="E2422" t="str">
        <f t="shared" si="187"/>
        <v/>
      </c>
      <c r="F2422" t="str">
        <f t="shared" si="188"/>
        <v/>
      </c>
      <c r="G2422" s="4">
        <f t="shared" si="189"/>
        <v>1.2723607961703265E-2</v>
      </c>
    </row>
    <row r="2423" spans="1:7" x14ac:dyDescent="0.3">
      <c r="A2423" s="3">
        <v>45156</v>
      </c>
      <c r="B2423" s="4">
        <v>81.25</v>
      </c>
      <c r="C2423">
        <f t="shared" si="185"/>
        <v>0.85999999999999943</v>
      </c>
      <c r="D2423" s="13">
        <f t="shared" si="186"/>
        <v>1.0697847991043655E-2</v>
      </c>
      <c r="E2423" t="str">
        <f t="shared" si="187"/>
        <v/>
      </c>
      <c r="F2423" t="str">
        <f t="shared" si="188"/>
        <v/>
      </c>
      <c r="G2423" s="4">
        <f t="shared" si="189"/>
        <v>1.0697847991043655E-2</v>
      </c>
    </row>
    <row r="2424" spans="1:7" x14ac:dyDescent="0.3">
      <c r="A2424" s="3">
        <v>45159</v>
      </c>
      <c r="B2424" s="4">
        <v>80.72</v>
      </c>
      <c r="C2424">
        <f t="shared" si="185"/>
        <v>-0.53000000000000114</v>
      </c>
      <c r="D2424" s="13">
        <f t="shared" si="186"/>
        <v>-6.523076923076937E-3</v>
      </c>
      <c r="E2424" t="str">
        <f t="shared" si="187"/>
        <v/>
      </c>
      <c r="F2424" t="str">
        <f t="shared" si="188"/>
        <v/>
      </c>
      <c r="G2424" s="4">
        <f t="shared" si="189"/>
        <v>-6.523076923076937E-3</v>
      </c>
    </row>
    <row r="2425" spans="1:7" x14ac:dyDescent="0.3">
      <c r="A2425" s="3">
        <v>45160</v>
      </c>
      <c r="B2425" s="4">
        <v>80.349999999999994</v>
      </c>
      <c r="C2425">
        <f t="shared" si="185"/>
        <v>-0.37000000000000455</v>
      </c>
      <c r="D2425" s="13">
        <f t="shared" si="186"/>
        <v>-4.5837462834490156E-3</v>
      </c>
      <c r="E2425" t="str">
        <f t="shared" si="187"/>
        <v/>
      </c>
      <c r="F2425" t="str">
        <f t="shared" si="188"/>
        <v/>
      </c>
      <c r="G2425" s="4">
        <f t="shared" si="189"/>
        <v>-4.5837462834490156E-3</v>
      </c>
    </row>
    <row r="2426" spans="1:7" x14ac:dyDescent="0.3">
      <c r="A2426" s="3">
        <v>45161</v>
      </c>
      <c r="B2426" s="4">
        <v>78.89</v>
      </c>
      <c r="C2426">
        <f t="shared" si="185"/>
        <v>-1.4599999999999937</v>
      </c>
      <c r="D2426" s="13">
        <f t="shared" si="186"/>
        <v>-1.8170504044803908E-2</v>
      </c>
      <c r="E2426" t="str">
        <f t="shared" si="187"/>
        <v/>
      </c>
      <c r="F2426" t="str">
        <f t="shared" si="188"/>
        <v/>
      </c>
      <c r="G2426" s="4">
        <f t="shared" si="189"/>
        <v>-1.8170504044803908E-2</v>
      </c>
    </row>
    <row r="2427" spans="1:7" x14ac:dyDescent="0.3">
      <c r="A2427" s="3">
        <v>45162</v>
      </c>
      <c r="B2427" s="4">
        <v>79.05</v>
      </c>
      <c r="C2427">
        <f t="shared" si="185"/>
        <v>0.15999999999999659</v>
      </c>
      <c r="D2427" s="13">
        <f t="shared" si="186"/>
        <v>2.028140448726031E-3</v>
      </c>
      <c r="E2427" t="str">
        <f t="shared" si="187"/>
        <v/>
      </c>
      <c r="F2427" t="str">
        <f t="shared" si="188"/>
        <v/>
      </c>
      <c r="G2427" s="4">
        <f t="shared" si="189"/>
        <v>2.028140448726031E-3</v>
      </c>
    </row>
    <row r="2428" spans="1:7" x14ac:dyDescent="0.3">
      <c r="A2428" s="3">
        <v>45163</v>
      </c>
      <c r="B2428" s="4">
        <v>79.83</v>
      </c>
      <c r="C2428">
        <f t="shared" si="185"/>
        <v>0.78000000000000114</v>
      </c>
      <c r="D2428" s="13">
        <f t="shared" si="186"/>
        <v>9.8671726755218368E-3</v>
      </c>
      <c r="E2428" t="str">
        <f t="shared" si="187"/>
        <v/>
      </c>
      <c r="F2428" t="str">
        <f t="shared" si="188"/>
        <v/>
      </c>
      <c r="G2428" s="4">
        <f t="shared" si="189"/>
        <v>9.8671726755218368E-3</v>
      </c>
    </row>
    <row r="2429" spans="1:7" x14ac:dyDescent="0.3">
      <c r="A2429" s="3">
        <v>45166</v>
      </c>
      <c r="B2429" s="4">
        <v>80.099999999999994</v>
      </c>
      <c r="C2429">
        <f t="shared" si="185"/>
        <v>0.26999999999999602</v>
      </c>
      <c r="D2429" s="13">
        <f t="shared" si="186"/>
        <v>3.3821871476887892E-3</v>
      </c>
      <c r="E2429" t="str">
        <f t="shared" si="187"/>
        <v/>
      </c>
      <c r="F2429" t="str">
        <f t="shared" si="188"/>
        <v/>
      </c>
      <c r="G2429" s="4">
        <f t="shared" si="189"/>
        <v>3.3821871476887892E-3</v>
      </c>
    </row>
    <row r="2430" spans="1:7" x14ac:dyDescent="0.3">
      <c r="A2430" s="3">
        <v>45167</v>
      </c>
      <c r="B2430" s="4">
        <v>81.16</v>
      </c>
      <c r="C2430">
        <f t="shared" si="185"/>
        <v>1.0600000000000023</v>
      </c>
      <c r="D2430" s="13">
        <f t="shared" si="186"/>
        <v>1.3233458177278432E-2</v>
      </c>
      <c r="E2430" t="str">
        <f t="shared" si="187"/>
        <v/>
      </c>
      <c r="F2430" t="str">
        <f t="shared" si="188"/>
        <v/>
      </c>
      <c r="G2430" s="4">
        <f t="shared" si="189"/>
        <v>1.3233458177278432E-2</v>
      </c>
    </row>
    <row r="2431" spans="1:7" x14ac:dyDescent="0.3">
      <c r="A2431" s="3">
        <v>45168</v>
      </c>
      <c r="B2431" s="4">
        <v>81.63</v>
      </c>
      <c r="C2431">
        <f t="shared" si="185"/>
        <v>0.46999999999999886</v>
      </c>
      <c r="D2431" s="13">
        <f t="shared" si="186"/>
        <v>5.7910300640709568E-3</v>
      </c>
      <c r="E2431" t="str">
        <f t="shared" si="187"/>
        <v/>
      </c>
      <c r="F2431" t="str">
        <f t="shared" si="188"/>
        <v/>
      </c>
      <c r="G2431" s="4">
        <f t="shared" si="189"/>
        <v>5.7910300640709568E-3</v>
      </c>
    </row>
    <row r="2432" spans="1:7" x14ac:dyDescent="0.3">
      <c r="A2432" s="3">
        <v>45169</v>
      </c>
      <c r="B2432" s="4">
        <v>83.63</v>
      </c>
      <c r="C2432">
        <f t="shared" si="185"/>
        <v>2</v>
      </c>
      <c r="D2432" s="13">
        <f t="shared" si="186"/>
        <v>2.4500796275878967E-2</v>
      </c>
      <c r="E2432" t="str">
        <f t="shared" si="187"/>
        <v/>
      </c>
      <c r="F2432" t="str">
        <f t="shared" si="188"/>
        <v/>
      </c>
      <c r="G2432" s="4">
        <f t="shared" si="189"/>
        <v>2.4500796275878967E-2</v>
      </c>
    </row>
    <row r="2433" spans="1:7" x14ac:dyDescent="0.3">
      <c r="A2433" s="3">
        <v>45170</v>
      </c>
      <c r="B2433" s="4">
        <v>85.55</v>
      </c>
      <c r="C2433">
        <f t="shared" si="185"/>
        <v>1.9200000000000017</v>
      </c>
      <c r="D2433" s="13">
        <f t="shared" si="186"/>
        <v>2.2958268563912494E-2</v>
      </c>
      <c r="E2433" t="str">
        <f t="shared" si="187"/>
        <v/>
      </c>
      <c r="F2433" t="str">
        <f t="shared" si="188"/>
        <v/>
      </c>
      <c r="G2433" s="4">
        <f t="shared" si="189"/>
        <v>2.2958268563912494E-2</v>
      </c>
    </row>
    <row r="2434" spans="1:7" x14ac:dyDescent="0.3">
      <c r="A2434" s="3">
        <v>45174</v>
      </c>
      <c r="B2434" s="4">
        <v>86.69</v>
      </c>
      <c r="C2434">
        <f t="shared" si="185"/>
        <v>1.1400000000000006</v>
      </c>
      <c r="D2434" s="13">
        <f t="shared" si="186"/>
        <v>1.3325540619520754E-2</v>
      </c>
      <c r="E2434" t="str">
        <f t="shared" si="187"/>
        <v/>
      </c>
      <c r="F2434" t="str">
        <f t="shared" si="188"/>
        <v/>
      </c>
      <c r="G2434" s="4">
        <f t="shared" si="189"/>
        <v>1.3325540619520754E-2</v>
      </c>
    </row>
    <row r="2435" spans="1:7" x14ac:dyDescent="0.3">
      <c r="A2435" s="3">
        <v>45175</v>
      </c>
      <c r="B2435" s="4">
        <v>87.54</v>
      </c>
      <c r="C2435">
        <f t="shared" si="185"/>
        <v>0.85000000000000853</v>
      </c>
      <c r="D2435" s="13">
        <f t="shared" si="186"/>
        <v>9.8050524858692874E-3</v>
      </c>
      <c r="E2435" t="str">
        <f t="shared" si="187"/>
        <v/>
      </c>
      <c r="F2435" t="str">
        <f t="shared" si="188"/>
        <v/>
      </c>
      <c r="G2435" s="4">
        <f t="shared" si="189"/>
        <v>9.8050524858692874E-3</v>
      </c>
    </row>
    <row r="2436" spans="1:7" x14ac:dyDescent="0.3">
      <c r="A2436" s="3">
        <v>45176</v>
      </c>
      <c r="B2436" s="4">
        <v>86.87</v>
      </c>
      <c r="C2436">
        <f t="shared" si="185"/>
        <v>-0.67000000000000171</v>
      </c>
      <c r="D2436" s="13">
        <f t="shared" si="186"/>
        <v>-7.6536440484350201E-3</v>
      </c>
      <c r="E2436" t="str">
        <f t="shared" si="187"/>
        <v/>
      </c>
      <c r="F2436" t="str">
        <f t="shared" si="188"/>
        <v/>
      </c>
      <c r="G2436" s="4">
        <f t="shared" si="189"/>
        <v>-7.6536440484350201E-3</v>
      </c>
    </row>
    <row r="2437" spans="1:7" x14ac:dyDescent="0.3">
      <c r="A2437" s="3">
        <v>45177</v>
      </c>
      <c r="B2437" s="4">
        <v>87.51</v>
      </c>
      <c r="C2437">
        <f t="shared" ref="C2437:C2500" si="190">B2437-B2436</f>
        <v>0.64000000000000057</v>
      </c>
      <c r="D2437" s="13">
        <f t="shared" ref="D2437:D2500" si="191">C2437/B2436</f>
        <v>7.3673304938413784E-3</v>
      </c>
      <c r="E2437" t="str">
        <f t="shared" ref="E2437:E2500" si="192">IF(B2436&gt;$H$1,D2437,"")</f>
        <v/>
      </c>
      <c r="F2437" t="str">
        <f t="shared" ref="F2437:F2500" si="193">IF(B2436&lt;$F$1,D2437,"")</f>
        <v/>
      </c>
      <c r="G2437" s="4">
        <f t="shared" ref="G2437:G2500" si="194">IF(AND(B2436&gt;=$F$1,B2436&lt;=$H$1),D2437,"")</f>
        <v>7.3673304938413784E-3</v>
      </c>
    </row>
    <row r="2438" spans="1:7" x14ac:dyDescent="0.3">
      <c r="A2438" s="3">
        <v>45180</v>
      </c>
      <c r="B2438" s="4">
        <v>87.29</v>
      </c>
      <c r="C2438">
        <f t="shared" si="190"/>
        <v>-0.21999999999999886</v>
      </c>
      <c r="D2438" s="13">
        <f t="shared" si="191"/>
        <v>-2.513998400182823E-3</v>
      </c>
      <c r="E2438" t="str">
        <f t="shared" si="192"/>
        <v/>
      </c>
      <c r="F2438" t="str">
        <f t="shared" si="193"/>
        <v/>
      </c>
      <c r="G2438" s="4">
        <f t="shared" si="194"/>
        <v>-2.513998400182823E-3</v>
      </c>
    </row>
    <row r="2439" spans="1:7" x14ac:dyDescent="0.3">
      <c r="A2439" s="3">
        <v>45181</v>
      </c>
      <c r="B2439" s="4">
        <v>88.84</v>
      </c>
      <c r="C2439">
        <f t="shared" si="190"/>
        <v>1.5499999999999972</v>
      </c>
      <c r="D2439" s="13">
        <f t="shared" si="191"/>
        <v>1.7756902279757097E-2</v>
      </c>
      <c r="E2439" t="str">
        <f t="shared" si="192"/>
        <v/>
      </c>
      <c r="F2439" t="str">
        <f t="shared" si="193"/>
        <v/>
      </c>
      <c r="G2439" s="4">
        <f t="shared" si="194"/>
        <v>1.7756902279757097E-2</v>
      </c>
    </row>
    <row r="2440" spans="1:7" x14ac:dyDescent="0.3">
      <c r="A2440" s="3">
        <v>45182</v>
      </c>
      <c r="B2440" s="4">
        <v>88.52</v>
      </c>
      <c r="C2440">
        <f t="shared" si="190"/>
        <v>-0.32000000000000739</v>
      </c>
      <c r="D2440" s="13">
        <f t="shared" si="191"/>
        <v>-3.6019810895993628E-3</v>
      </c>
      <c r="E2440" t="str">
        <f t="shared" si="192"/>
        <v/>
      </c>
      <c r="F2440" t="str">
        <f t="shared" si="193"/>
        <v/>
      </c>
      <c r="G2440" s="4">
        <f t="shared" si="194"/>
        <v>-3.6019810895993628E-3</v>
      </c>
    </row>
    <row r="2441" spans="1:7" x14ac:dyDescent="0.3">
      <c r="A2441" s="3">
        <v>45183</v>
      </c>
      <c r="B2441" s="4">
        <v>90.16</v>
      </c>
      <c r="C2441">
        <f t="shared" si="190"/>
        <v>1.6400000000000006</v>
      </c>
      <c r="D2441" s="13">
        <f t="shared" si="191"/>
        <v>1.8526886579304118E-2</v>
      </c>
      <c r="E2441" t="str">
        <f t="shared" si="192"/>
        <v/>
      </c>
      <c r="F2441" t="str">
        <f t="shared" si="193"/>
        <v/>
      </c>
      <c r="G2441" s="4">
        <f t="shared" si="194"/>
        <v>1.8526886579304118E-2</v>
      </c>
    </row>
    <row r="2442" spans="1:7" x14ac:dyDescent="0.3">
      <c r="A2442" s="3">
        <v>45184</v>
      </c>
      <c r="B2442" s="4">
        <v>90.77</v>
      </c>
      <c r="C2442">
        <f t="shared" si="190"/>
        <v>0.60999999999999943</v>
      </c>
      <c r="D2442" s="13">
        <f t="shared" si="191"/>
        <v>6.7657497781721324E-3</v>
      </c>
      <c r="E2442" t="str">
        <f t="shared" si="192"/>
        <v/>
      </c>
      <c r="F2442" t="str">
        <f t="shared" si="193"/>
        <v/>
      </c>
      <c r="G2442" s="4">
        <f t="shared" si="194"/>
        <v>6.7657497781721324E-3</v>
      </c>
    </row>
    <row r="2443" spans="1:7" x14ac:dyDescent="0.3">
      <c r="A2443" s="3">
        <v>45187</v>
      </c>
      <c r="B2443" s="4">
        <v>91.48</v>
      </c>
      <c r="C2443">
        <f t="shared" si="190"/>
        <v>0.71000000000000796</v>
      </c>
      <c r="D2443" s="13">
        <f t="shared" si="191"/>
        <v>7.8219676104440677E-3</v>
      </c>
      <c r="E2443" t="str">
        <f t="shared" si="192"/>
        <v/>
      </c>
      <c r="F2443" t="str">
        <f t="shared" si="193"/>
        <v/>
      </c>
      <c r="G2443" s="4">
        <f t="shared" si="194"/>
        <v>7.8219676104440677E-3</v>
      </c>
    </row>
    <row r="2444" spans="1:7" x14ac:dyDescent="0.3">
      <c r="A2444" s="3">
        <v>45188</v>
      </c>
      <c r="B2444" s="4">
        <v>91.2</v>
      </c>
      <c r="C2444">
        <f t="shared" si="190"/>
        <v>-0.28000000000000114</v>
      </c>
      <c r="D2444" s="13">
        <f t="shared" si="191"/>
        <v>-3.0607783121994001E-3</v>
      </c>
      <c r="E2444" t="str">
        <f t="shared" si="192"/>
        <v/>
      </c>
      <c r="F2444" t="str">
        <f t="shared" si="193"/>
        <v/>
      </c>
      <c r="G2444" s="4">
        <f t="shared" si="194"/>
        <v>-3.0607783121994001E-3</v>
      </c>
    </row>
    <row r="2445" spans="1:7" x14ac:dyDescent="0.3">
      <c r="A2445" s="3">
        <v>45189</v>
      </c>
      <c r="B2445" s="4">
        <v>90.28</v>
      </c>
      <c r="C2445">
        <f t="shared" si="190"/>
        <v>-0.92000000000000171</v>
      </c>
      <c r="D2445" s="13">
        <f t="shared" si="191"/>
        <v>-1.0087719298245633E-2</v>
      </c>
      <c r="E2445" t="str">
        <f t="shared" si="192"/>
        <v/>
      </c>
      <c r="F2445" t="str">
        <f t="shared" si="193"/>
        <v/>
      </c>
      <c r="G2445" s="4">
        <f t="shared" si="194"/>
        <v>-1.0087719298245633E-2</v>
      </c>
    </row>
    <row r="2446" spans="1:7" x14ac:dyDescent="0.3">
      <c r="A2446" s="3">
        <v>45190</v>
      </c>
      <c r="B2446" s="4">
        <v>89.63</v>
      </c>
      <c r="C2446">
        <f t="shared" si="190"/>
        <v>-0.65000000000000568</v>
      </c>
      <c r="D2446" s="13">
        <f t="shared" si="191"/>
        <v>-7.1998227735933281E-3</v>
      </c>
      <c r="E2446" t="str">
        <f t="shared" si="192"/>
        <v/>
      </c>
      <c r="F2446" t="str">
        <f t="shared" si="193"/>
        <v/>
      </c>
      <c r="G2446" s="4">
        <f t="shared" si="194"/>
        <v>-7.1998227735933281E-3</v>
      </c>
    </row>
    <row r="2447" spans="1:7" x14ac:dyDescent="0.3">
      <c r="A2447" s="3">
        <v>45191</v>
      </c>
      <c r="B2447" s="4">
        <v>90.03</v>
      </c>
      <c r="C2447">
        <f t="shared" si="190"/>
        <v>0.40000000000000568</v>
      </c>
      <c r="D2447" s="13">
        <f t="shared" si="191"/>
        <v>4.4627914760683443E-3</v>
      </c>
      <c r="E2447" t="str">
        <f t="shared" si="192"/>
        <v/>
      </c>
      <c r="F2447" t="str">
        <f t="shared" si="193"/>
        <v/>
      </c>
      <c r="G2447" s="4">
        <f t="shared" si="194"/>
        <v>4.4627914760683443E-3</v>
      </c>
    </row>
    <row r="2448" spans="1:7" x14ac:dyDescent="0.3">
      <c r="A2448" s="3">
        <v>45194</v>
      </c>
      <c r="B2448" s="4">
        <v>89.68</v>
      </c>
      <c r="C2448">
        <f t="shared" si="190"/>
        <v>-0.34999999999999432</v>
      </c>
      <c r="D2448" s="13">
        <f t="shared" si="191"/>
        <v>-3.8875930245473099E-3</v>
      </c>
      <c r="E2448" t="str">
        <f t="shared" si="192"/>
        <v/>
      </c>
      <c r="F2448" t="str">
        <f t="shared" si="193"/>
        <v/>
      </c>
      <c r="G2448" s="4">
        <f t="shared" si="194"/>
        <v>-3.8875930245473099E-3</v>
      </c>
    </row>
    <row r="2449" spans="1:7" x14ac:dyDescent="0.3">
      <c r="A2449" s="3">
        <v>45195</v>
      </c>
      <c r="B2449" s="4">
        <v>90.39</v>
      </c>
      <c r="C2449">
        <f t="shared" si="190"/>
        <v>0.70999999999999375</v>
      </c>
      <c r="D2449" s="13">
        <f t="shared" si="191"/>
        <v>7.9170383586083144E-3</v>
      </c>
      <c r="E2449" t="str">
        <f t="shared" si="192"/>
        <v/>
      </c>
      <c r="F2449" t="str">
        <f t="shared" si="193"/>
        <v/>
      </c>
      <c r="G2449" s="4">
        <f t="shared" si="194"/>
        <v>7.9170383586083144E-3</v>
      </c>
    </row>
    <row r="2450" spans="1:7" x14ac:dyDescent="0.3">
      <c r="A2450" s="3">
        <v>45196</v>
      </c>
      <c r="B2450" s="4">
        <v>93.68</v>
      </c>
      <c r="C2450">
        <f t="shared" si="190"/>
        <v>3.2900000000000063</v>
      </c>
      <c r="D2450" s="13">
        <f t="shared" si="191"/>
        <v>3.6397831618541945E-2</v>
      </c>
      <c r="E2450" t="str">
        <f t="shared" si="192"/>
        <v/>
      </c>
      <c r="F2450" t="str">
        <f t="shared" si="193"/>
        <v/>
      </c>
      <c r="G2450" s="4">
        <f t="shared" si="194"/>
        <v>3.6397831618541945E-2</v>
      </c>
    </row>
    <row r="2451" spans="1:7" x14ac:dyDescent="0.3">
      <c r="A2451" s="3">
        <v>45197</v>
      </c>
      <c r="B2451" s="4">
        <v>91.71</v>
      </c>
      <c r="C2451">
        <f t="shared" si="190"/>
        <v>-1.9700000000000131</v>
      </c>
      <c r="D2451" s="13">
        <f t="shared" si="191"/>
        <v>-2.1029035012809703E-2</v>
      </c>
      <c r="E2451" t="str">
        <f t="shared" si="192"/>
        <v/>
      </c>
      <c r="F2451" t="str">
        <f t="shared" si="193"/>
        <v/>
      </c>
      <c r="G2451" s="4">
        <f t="shared" si="194"/>
        <v>-2.1029035012809703E-2</v>
      </c>
    </row>
    <row r="2452" spans="1:7" x14ac:dyDescent="0.3">
      <c r="A2452" s="3">
        <v>45198</v>
      </c>
      <c r="B2452" s="4">
        <v>90.79</v>
      </c>
      <c r="C2452">
        <f t="shared" si="190"/>
        <v>-0.91999999999998749</v>
      </c>
      <c r="D2452" s="13">
        <f t="shared" si="191"/>
        <v>-1.0031621415330799E-2</v>
      </c>
      <c r="E2452" t="str">
        <f t="shared" si="192"/>
        <v/>
      </c>
      <c r="F2452" t="str">
        <f t="shared" si="193"/>
        <v/>
      </c>
      <c r="G2452" s="4">
        <f t="shared" si="194"/>
        <v>-1.0031621415330799E-2</v>
      </c>
    </row>
    <row r="2453" spans="1:7" x14ac:dyDescent="0.3">
      <c r="A2453" s="3">
        <v>45201</v>
      </c>
      <c r="B2453" s="4">
        <v>88.82</v>
      </c>
      <c r="C2453">
        <f t="shared" si="190"/>
        <v>-1.9700000000000131</v>
      </c>
      <c r="D2453" s="13">
        <f t="shared" si="191"/>
        <v>-2.1698424936667175E-2</v>
      </c>
      <c r="E2453" t="str">
        <f t="shared" si="192"/>
        <v/>
      </c>
      <c r="F2453" t="str">
        <f t="shared" si="193"/>
        <v/>
      </c>
      <c r="G2453" s="4">
        <f t="shared" si="194"/>
        <v>-2.1698424936667175E-2</v>
      </c>
    </row>
    <row r="2454" spans="1:7" x14ac:dyDescent="0.3">
      <c r="A2454" s="3">
        <v>45202</v>
      </c>
      <c r="B2454" s="4">
        <v>89.23</v>
      </c>
      <c r="C2454">
        <f t="shared" si="190"/>
        <v>0.4100000000000108</v>
      </c>
      <c r="D2454" s="13">
        <f t="shared" si="191"/>
        <v>4.6160774600316461E-3</v>
      </c>
      <c r="E2454" t="str">
        <f t="shared" si="192"/>
        <v/>
      </c>
      <c r="F2454" t="str">
        <f t="shared" si="193"/>
        <v/>
      </c>
      <c r="G2454" s="4">
        <f t="shared" si="194"/>
        <v>4.6160774600316461E-3</v>
      </c>
    </row>
    <row r="2455" spans="1:7" x14ac:dyDescent="0.3">
      <c r="A2455" s="3">
        <v>45203</v>
      </c>
      <c r="B2455" s="4">
        <v>84.22</v>
      </c>
      <c r="C2455">
        <f t="shared" si="190"/>
        <v>-5.0100000000000051</v>
      </c>
      <c r="D2455" s="13">
        <f t="shared" si="191"/>
        <v>-5.6147035750308244E-2</v>
      </c>
      <c r="E2455" t="str">
        <f t="shared" si="192"/>
        <v/>
      </c>
      <c r="F2455" t="str">
        <f t="shared" si="193"/>
        <v/>
      </c>
      <c r="G2455" s="4">
        <f t="shared" si="194"/>
        <v>-5.6147035750308244E-2</v>
      </c>
    </row>
    <row r="2456" spans="1:7" x14ac:dyDescent="0.3">
      <c r="A2456" s="3">
        <v>45204</v>
      </c>
      <c r="B2456" s="4">
        <v>82.31</v>
      </c>
      <c r="C2456">
        <f t="shared" si="190"/>
        <v>-1.9099999999999966</v>
      </c>
      <c r="D2456" s="13">
        <f t="shared" si="191"/>
        <v>-2.2678698646402238E-2</v>
      </c>
      <c r="E2456" t="str">
        <f t="shared" si="192"/>
        <v/>
      </c>
      <c r="F2456" t="str">
        <f t="shared" si="193"/>
        <v/>
      </c>
      <c r="G2456" s="4">
        <f t="shared" si="194"/>
        <v>-2.2678698646402238E-2</v>
      </c>
    </row>
    <row r="2457" spans="1:7" x14ac:dyDescent="0.3">
      <c r="A2457" s="3">
        <v>45205</v>
      </c>
      <c r="B2457" s="4">
        <v>82.79</v>
      </c>
      <c r="C2457">
        <f t="shared" si="190"/>
        <v>0.48000000000000398</v>
      </c>
      <c r="D2457" s="13">
        <f t="shared" si="191"/>
        <v>5.8316121977888954E-3</v>
      </c>
      <c r="E2457" t="str">
        <f t="shared" si="192"/>
        <v/>
      </c>
      <c r="F2457" t="str">
        <f t="shared" si="193"/>
        <v/>
      </c>
      <c r="G2457" s="4">
        <f t="shared" si="194"/>
        <v>5.8316121977888954E-3</v>
      </c>
    </row>
    <row r="2458" spans="1:7" x14ac:dyDescent="0.3">
      <c r="A2458" s="3">
        <v>45208</v>
      </c>
      <c r="B2458" s="4">
        <v>86.38</v>
      </c>
      <c r="C2458">
        <f t="shared" si="190"/>
        <v>3.5899999999999892</v>
      </c>
      <c r="D2458" s="13">
        <f t="shared" si="191"/>
        <v>4.3362724966783298E-2</v>
      </c>
      <c r="E2458" t="str">
        <f t="shared" si="192"/>
        <v/>
      </c>
      <c r="F2458" t="str">
        <f t="shared" si="193"/>
        <v/>
      </c>
      <c r="G2458" s="4">
        <f t="shared" si="194"/>
        <v>4.3362724966783298E-2</v>
      </c>
    </row>
    <row r="2459" spans="1:7" x14ac:dyDescent="0.3">
      <c r="A2459" s="3">
        <v>45209</v>
      </c>
      <c r="B2459" s="4">
        <v>85.97</v>
      </c>
      <c r="C2459">
        <f t="shared" si="190"/>
        <v>-0.40999999999999659</v>
      </c>
      <c r="D2459" s="13">
        <f t="shared" si="191"/>
        <v>-4.7464690900671062E-3</v>
      </c>
      <c r="E2459" t="str">
        <f t="shared" si="192"/>
        <v/>
      </c>
      <c r="F2459" t="str">
        <f t="shared" si="193"/>
        <v/>
      </c>
      <c r="G2459" s="4">
        <f t="shared" si="194"/>
        <v>-4.7464690900671062E-3</v>
      </c>
    </row>
    <row r="2460" spans="1:7" x14ac:dyDescent="0.3">
      <c r="A2460" s="3">
        <v>45210</v>
      </c>
      <c r="B2460" s="4">
        <v>83.49</v>
      </c>
      <c r="C2460">
        <f t="shared" si="190"/>
        <v>-2.480000000000004</v>
      </c>
      <c r="D2460" s="13">
        <f t="shared" si="191"/>
        <v>-2.8847272304292241E-2</v>
      </c>
      <c r="E2460" t="str">
        <f t="shared" si="192"/>
        <v/>
      </c>
      <c r="F2460" t="str">
        <f t="shared" si="193"/>
        <v/>
      </c>
      <c r="G2460" s="4">
        <f t="shared" si="194"/>
        <v>-2.8847272304292241E-2</v>
      </c>
    </row>
    <row r="2461" spans="1:7" x14ac:dyDescent="0.3">
      <c r="A2461" s="3">
        <v>45211</v>
      </c>
      <c r="B2461" s="4">
        <v>82.91</v>
      </c>
      <c r="C2461">
        <f t="shared" si="190"/>
        <v>-0.57999999999999829</v>
      </c>
      <c r="D2461" s="13">
        <f t="shared" si="191"/>
        <v>-6.9469397532638437E-3</v>
      </c>
      <c r="E2461" t="str">
        <f t="shared" si="192"/>
        <v/>
      </c>
      <c r="F2461" t="str">
        <f t="shared" si="193"/>
        <v/>
      </c>
      <c r="G2461" s="4">
        <f t="shared" si="194"/>
        <v>-6.9469397532638437E-3</v>
      </c>
    </row>
    <row r="2462" spans="1:7" x14ac:dyDescent="0.3">
      <c r="A2462" s="3">
        <v>45212</v>
      </c>
      <c r="B2462" s="4">
        <v>87.69</v>
      </c>
      <c r="C2462">
        <f t="shared" si="190"/>
        <v>4.7800000000000011</v>
      </c>
      <c r="D2462" s="13">
        <f t="shared" si="191"/>
        <v>5.7652876613195049E-2</v>
      </c>
      <c r="E2462" t="str">
        <f t="shared" si="192"/>
        <v/>
      </c>
      <c r="F2462" t="str">
        <f t="shared" si="193"/>
        <v/>
      </c>
      <c r="G2462" s="4">
        <f t="shared" si="194"/>
        <v>5.7652876613195049E-2</v>
      </c>
    </row>
    <row r="2463" spans="1:7" x14ac:dyDescent="0.3">
      <c r="A2463" s="3">
        <v>45215</v>
      </c>
      <c r="B2463" s="4">
        <v>86.66</v>
      </c>
      <c r="C2463">
        <f t="shared" si="190"/>
        <v>-1.0300000000000011</v>
      </c>
      <c r="D2463" s="13">
        <f t="shared" si="191"/>
        <v>-1.1745923138328215E-2</v>
      </c>
      <c r="E2463" t="str">
        <f t="shared" si="192"/>
        <v/>
      </c>
      <c r="F2463" t="str">
        <f t="shared" si="193"/>
        <v/>
      </c>
      <c r="G2463" s="4">
        <f t="shared" si="194"/>
        <v>-1.1745923138328215E-2</v>
      </c>
    </row>
    <row r="2464" spans="1:7" x14ac:dyDescent="0.3">
      <c r="A2464" s="3">
        <v>45216</v>
      </c>
      <c r="B2464" s="4">
        <v>86.66</v>
      </c>
      <c r="C2464">
        <f t="shared" si="190"/>
        <v>0</v>
      </c>
      <c r="D2464" s="13">
        <f t="shared" si="191"/>
        <v>0</v>
      </c>
      <c r="E2464" t="str">
        <f t="shared" si="192"/>
        <v/>
      </c>
      <c r="F2464" t="str">
        <f t="shared" si="193"/>
        <v/>
      </c>
      <c r="G2464" s="4">
        <f t="shared" si="194"/>
        <v>0</v>
      </c>
    </row>
    <row r="2465" spans="1:7" x14ac:dyDescent="0.3">
      <c r="A2465" s="3">
        <v>45217</v>
      </c>
      <c r="B2465" s="4">
        <v>88.32</v>
      </c>
      <c r="C2465">
        <f t="shared" si="190"/>
        <v>1.6599999999999966</v>
      </c>
      <c r="D2465" s="13">
        <f t="shared" si="191"/>
        <v>1.9155319639972267E-2</v>
      </c>
      <c r="E2465" t="str">
        <f t="shared" si="192"/>
        <v/>
      </c>
      <c r="F2465" t="str">
        <f t="shared" si="193"/>
        <v/>
      </c>
      <c r="G2465" s="4">
        <f t="shared" si="194"/>
        <v>1.9155319639972267E-2</v>
      </c>
    </row>
    <row r="2466" spans="1:7" x14ac:dyDescent="0.3">
      <c r="A2466" s="3">
        <v>45218</v>
      </c>
      <c r="B2466" s="4">
        <v>89.37</v>
      </c>
      <c r="C2466">
        <f t="shared" si="190"/>
        <v>1.0500000000000114</v>
      </c>
      <c r="D2466" s="13">
        <f t="shared" si="191"/>
        <v>1.1888586956521868E-2</v>
      </c>
      <c r="E2466" t="str">
        <f t="shared" si="192"/>
        <v/>
      </c>
      <c r="F2466" t="str">
        <f t="shared" si="193"/>
        <v/>
      </c>
      <c r="G2466" s="4">
        <f t="shared" si="194"/>
        <v>1.1888586956521868E-2</v>
      </c>
    </row>
    <row r="2467" spans="1:7" x14ac:dyDescent="0.3">
      <c r="A2467" s="3">
        <v>45219</v>
      </c>
      <c r="B2467" s="4">
        <v>88.75</v>
      </c>
      <c r="C2467">
        <f t="shared" si="190"/>
        <v>-0.62000000000000455</v>
      </c>
      <c r="D2467" s="13">
        <f t="shared" si="191"/>
        <v>-6.9374510462124261E-3</v>
      </c>
      <c r="E2467" t="str">
        <f t="shared" si="192"/>
        <v/>
      </c>
      <c r="F2467" t="str">
        <f t="shared" si="193"/>
        <v/>
      </c>
      <c r="G2467" s="4">
        <f t="shared" si="194"/>
        <v>-6.9374510462124261E-3</v>
      </c>
    </row>
    <row r="2468" spans="1:7" x14ac:dyDescent="0.3">
      <c r="A2468" s="3">
        <v>45222</v>
      </c>
      <c r="B2468" s="4">
        <v>85.49</v>
      </c>
      <c r="C2468">
        <f t="shared" si="190"/>
        <v>-3.2600000000000051</v>
      </c>
      <c r="D2468" s="13">
        <f t="shared" si="191"/>
        <v>-3.6732394366197241E-2</v>
      </c>
      <c r="E2468" t="str">
        <f t="shared" si="192"/>
        <v/>
      </c>
      <c r="F2468" t="str">
        <f t="shared" si="193"/>
        <v/>
      </c>
      <c r="G2468" s="4">
        <f t="shared" si="194"/>
        <v>-3.6732394366197241E-2</v>
      </c>
    </row>
    <row r="2469" spans="1:7" x14ac:dyDescent="0.3">
      <c r="A2469" s="3">
        <v>45223</v>
      </c>
      <c r="B2469" s="4">
        <v>83.74</v>
      </c>
      <c r="C2469">
        <f t="shared" si="190"/>
        <v>-1.75</v>
      </c>
      <c r="D2469" s="13">
        <f t="shared" si="191"/>
        <v>-2.0470230436308343E-2</v>
      </c>
      <c r="E2469" t="str">
        <f t="shared" si="192"/>
        <v/>
      </c>
      <c r="F2469" t="str">
        <f t="shared" si="193"/>
        <v/>
      </c>
      <c r="G2469" s="4">
        <f t="shared" si="194"/>
        <v>-2.0470230436308343E-2</v>
      </c>
    </row>
    <row r="2470" spans="1:7" x14ac:dyDescent="0.3">
      <c r="A2470" s="3">
        <v>45224</v>
      </c>
      <c r="B2470" s="4">
        <v>85.39</v>
      </c>
      <c r="C2470">
        <f t="shared" si="190"/>
        <v>1.6500000000000057</v>
      </c>
      <c r="D2470" s="13">
        <f t="shared" si="191"/>
        <v>1.9703845235252041E-2</v>
      </c>
      <c r="E2470" t="str">
        <f t="shared" si="192"/>
        <v/>
      </c>
      <c r="F2470" t="str">
        <f t="shared" si="193"/>
        <v/>
      </c>
      <c r="G2470" s="4">
        <f t="shared" si="194"/>
        <v>1.9703845235252041E-2</v>
      </c>
    </row>
    <row r="2471" spans="1:7" x14ac:dyDescent="0.3">
      <c r="A2471" s="3">
        <v>45225</v>
      </c>
      <c r="B2471" s="4">
        <v>83.21</v>
      </c>
      <c r="C2471">
        <f t="shared" si="190"/>
        <v>-2.1800000000000068</v>
      </c>
      <c r="D2471" s="13">
        <f t="shared" si="191"/>
        <v>-2.552992153647976E-2</v>
      </c>
      <c r="E2471" t="str">
        <f t="shared" si="192"/>
        <v/>
      </c>
      <c r="F2471" t="str">
        <f t="shared" si="193"/>
        <v/>
      </c>
      <c r="G2471" s="4">
        <f t="shared" si="194"/>
        <v>-2.552992153647976E-2</v>
      </c>
    </row>
    <row r="2472" spans="1:7" x14ac:dyDescent="0.3">
      <c r="A2472" s="3">
        <v>45226</v>
      </c>
      <c r="B2472" s="4">
        <v>85.54</v>
      </c>
      <c r="C2472">
        <f t="shared" si="190"/>
        <v>2.3300000000000125</v>
      </c>
      <c r="D2472" s="13">
        <f t="shared" si="191"/>
        <v>2.8001442134359004E-2</v>
      </c>
      <c r="E2472" t="str">
        <f t="shared" si="192"/>
        <v/>
      </c>
      <c r="F2472" t="str">
        <f t="shared" si="193"/>
        <v/>
      </c>
      <c r="G2472" s="4">
        <f t="shared" si="194"/>
        <v>2.8001442134359004E-2</v>
      </c>
    </row>
    <row r="2473" spans="1:7" x14ac:dyDescent="0.3">
      <c r="A2473" s="3">
        <v>45229</v>
      </c>
      <c r="B2473" s="4">
        <v>82.31</v>
      </c>
      <c r="C2473">
        <f t="shared" si="190"/>
        <v>-3.230000000000004</v>
      </c>
      <c r="D2473" s="13">
        <f t="shared" si="191"/>
        <v>-3.7760112228197376E-2</v>
      </c>
      <c r="E2473" t="str">
        <f t="shared" si="192"/>
        <v/>
      </c>
      <c r="F2473" t="str">
        <f t="shared" si="193"/>
        <v/>
      </c>
      <c r="G2473" s="4">
        <f t="shared" si="194"/>
        <v>-3.7760112228197376E-2</v>
      </c>
    </row>
    <row r="2474" spans="1:7" x14ac:dyDescent="0.3">
      <c r="A2474" s="3">
        <v>45230</v>
      </c>
      <c r="B2474" s="4">
        <v>81.02</v>
      </c>
      <c r="C2474">
        <f t="shared" si="190"/>
        <v>-1.2900000000000063</v>
      </c>
      <c r="D2474" s="13">
        <f t="shared" si="191"/>
        <v>-1.5672457781557601E-2</v>
      </c>
      <c r="E2474" t="str">
        <f t="shared" si="192"/>
        <v/>
      </c>
      <c r="F2474" t="str">
        <f t="shared" si="193"/>
        <v/>
      </c>
      <c r="G2474" s="4">
        <f t="shared" si="194"/>
        <v>-1.5672457781557601E-2</v>
      </c>
    </row>
    <row r="2475" spans="1:7" x14ac:dyDescent="0.3">
      <c r="A2475" s="3">
        <v>45231</v>
      </c>
      <c r="B2475" s="4">
        <v>80.44</v>
      </c>
      <c r="C2475">
        <f t="shared" si="190"/>
        <v>-0.57999999999999829</v>
      </c>
      <c r="D2475" s="13">
        <f t="shared" si="191"/>
        <v>-7.1587262404344395E-3</v>
      </c>
      <c r="E2475" t="str">
        <f t="shared" si="192"/>
        <v/>
      </c>
      <c r="F2475" t="str">
        <f t="shared" si="193"/>
        <v/>
      </c>
      <c r="G2475" s="4">
        <f t="shared" si="194"/>
        <v>-7.1587262404344395E-3</v>
      </c>
    </row>
    <row r="2476" spans="1:7" x14ac:dyDescent="0.3">
      <c r="A2476" s="3">
        <v>45232</v>
      </c>
      <c r="B2476" s="4">
        <v>82.46</v>
      </c>
      <c r="C2476">
        <f t="shared" si="190"/>
        <v>2.019999999999996</v>
      </c>
      <c r="D2476" s="13">
        <f t="shared" si="191"/>
        <v>2.5111884634510147E-2</v>
      </c>
      <c r="E2476" t="str">
        <f t="shared" si="192"/>
        <v/>
      </c>
      <c r="F2476" t="str">
        <f t="shared" si="193"/>
        <v/>
      </c>
      <c r="G2476" s="4">
        <f t="shared" si="194"/>
        <v>2.5111884634510147E-2</v>
      </c>
    </row>
    <row r="2477" spans="1:7" x14ac:dyDescent="0.3">
      <c r="A2477" s="3">
        <v>45233</v>
      </c>
      <c r="B2477" s="4">
        <v>80.510000000000005</v>
      </c>
      <c r="C2477">
        <f t="shared" si="190"/>
        <v>-1.9499999999999886</v>
      </c>
      <c r="D2477" s="13">
        <f t="shared" si="191"/>
        <v>-2.3647829250545583E-2</v>
      </c>
      <c r="E2477" t="str">
        <f t="shared" si="192"/>
        <v/>
      </c>
      <c r="F2477" t="str">
        <f t="shared" si="193"/>
        <v/>
      </c>
      <c r="G2477" s="4">
        <f t="shared" si="194"/>
        <v>-2.3647829250545583E-2</v>
      </c>
    </row>
    <row r="2478" spans="1:7" x14ac:dyDescent="0.3">
      <c r="A2478" s="3">
        <v>45236</v>
      </c>
      <c r="B2478" s="4">
        <v>80.819999999999993</v>
      </c>
      <c r="C2478">
        <f t="shared" si="190"/>
        <v>0.30999999999998806</v>
      </c>
      <c r="D2478" s="13">
        <f t="shared" si="191"/>
        <v>3.8504533598309283E-3</v>
      </c>
      <c r="E2478" t="str">
        <f t="shared" si="192"/>
        <v/>
      </c>
      <c r="F2478" t="str">
        <f t="shared" si="193"/>
        <v/>
      </c>
      <c r="G2478" s="4">
        <f t="shared" si="194"/>
        <v>3.8504533598309283E-3</v>
      </c>
    </row>
    <row r="2479" spans="1:7" x14ac:dyDescent="0.3">
      <c r="A2479" s="3">
        <v>45237</v>
      </c>
      <c r="B2479" s="4">
        <v>77.37</v>
      </c>
      <c r="C2479">
        <f t="shared" si="190"/>
        <v>-3.4499999999999886</v>
      </c>
      <c r="D2479" s="13">
        <f t="shared" si="191"/>
        <v>-4.2687453600593776E-2</v>
      </c>
      <c r="E2479" t="str">
        <f t="shared" si="192"/>
        <v/>
      </c>
      <c r="F2479" t="str">
        <f t="shared" si="193"/>
        <v/>
      </c>
      <c r="G2479" s="4">
        <f t="shared" si="194"/>
        <v>-4.2687453600593776E-2</v>
      </c>
    </row>
    <row r="2480" spans="1:7" x14ac:dyDescent="0.3">
      <c r="A2480" s="3">
        <v>45238</v>
      </c>
      <c r="B2480" s="4">
        <v>75.33</v>
      </c>
      <c r="C2480">
        <f t="shared" si="190"/>
        <v>-2.0400000000000063</v>
      </c>
      <c r="D2480" s="13">
        <f t="shared" si="191"/>
        <v>-2.6366808840635983E-2</v>
      </c>
      <c r="E2480" t="str">
        <f t="shared" si="192"/>
        <v/>
      </c>
      <c r="F2480" t="str">
        <f t="shared" si="193"/>
        <v/>
      </c>
      <c r="G2480" s="4">
        <f t="shared" si="194"/>
        <v>-2.6366808840635983E-2</v>
      </c>
    </row>
    <row r="2481" spans="1:7" x14ac:dyDescent="0.3">
      <c r="A2481" s="3">
        <v>45239</v>
      </c>
      <c r="B2481" s="4">
        <v>75.739999999999995</v>
      </c>
      <c r="C2481">
        <f t="shared" si="190"/>
        <v>0.40999999999999659</v>
      </c>
      <c r="D2481" s="13">
        <f t="shared" si="191"/>
        <v>5.4427187043674047E-3</v>
      </c>
      <c r="E2481" t="str">
        <f t="shared" si="192"/>
        <v/>
      </c>
      <c r="F2481" t="str">
        <f t="shared" si="193"/>
        <v/>
      </c>
      <c r="G2481" s="4">
        <f t="shared" si="194"/>
        <v>5.4427187043674047E-3</v>
      </c>
    </row>
    <row r="2482" spans="1:7" x14ac:dyDescent="0.3">
      <c r="A2482" s="3">
        <v>45240</v>
      </c>
      <c r="B2482" s="4">
        <v>77.17</v>
      </c>
      <c r="C2482">
        <f t="shared" si="190"/>
        <v>1.4300000000000068</v>
      </c>
      <c r="D2482" s="13">
        <f t="shared" si="191"/>
        <v>1.8880380248217678E-2</v>
      </c>
      <c r="E2482" t="str">
        <f t="shared" si="192"/>
        <v/>
      </c>
      <c r="F2482" t="str">
        <f t="shared" si="193"/>
        <v/>
      </c>
      <c r="G2482" s="4">
        <f t="shared" si="194"/>
        <v>1.8880380248217678E-2</v>
      </c>
    </row>
    <row r="2483" spans="1:7" x14ac:dyDescent="0.3">
      <c r="A2483" s="3">
        <v>45243</v>
      </c>
      <c r="B2483" s="4">
        <v>78.260000000000005</v>
      </c>
      <c r="C2483">
        <f t="shared" si="190"/>
        <v>1.0900000000000034</v>
      </c>
      <c r="D2483" s="13">
        <f t="shared" si="191"/>
        <v>1.4124659841907521E-2</v>
      </c>
      <c r="E2483" t="str">
        <f t="shared" si="192"/>
        <v/>
      </c>
      <c r="F2483" t="str">
        <f t="shared" si="193"/>
        <v/>
      </c>
      <c r="G2483" s="4">
        <f t="shared" si="194"/>
        <v>1.4124659841907521E-2</v>
      </c>
    </row>
    <row r="2484" spans="1:7" x14ac:dyDescent="0.3">
      <c r="A2484" s="3">
        <v>45244</v>
      </c>
      <c r="B2484" s="4">
        <v>78.260000000000005</v>
      </c>
      <c r="C2484">
        <f t="shared" si="190"/>
        <v>0</v>
      </c>
      <c r="D2484" s="13">
        <f t="shared" si="191"/>
        <v>0</v>
      </c>
      <c r="E2484" t="str">
        <f t="shared" si="192"/>
        <v/>
      </c>
      <c r="F2484" t="str">
        <f t="shared" si="193"/>
        <v/>
      </c>
      <c r="G2484" s="4">
        <f t="shared" si="194"/>
        <v>0</v>
      </c>
    </row>
    <row r="2485" spans="1:7" x14ac:dyDescent="0.3">
      <c r="A2485" s="3">
        <v>45245</v>
      </c>
      <c r="B2485" s="4">
        <v>76.66</v>
      </c>
      <c r="C2485">
        <f t="shared" si="190"/>
        <v>-1.6000000000000085</v>
      </c>
      <c r="D2485" s="13">
        <f t="shared" si="191"/>
        <v>-2.0444671607462411E-2</v>
      </c>
      <c r="E2485" t="str">
        <f t="shared" si="192"/>
        <v/>
      </c>
      <c r="F2485" t="str">
        <f t="shared" si="193"/>
        <v/>
      </c>
      <c r="G2485" s="4">
        <f t="shared" si="194"/>
        <v>-2.0444671607462411E-2</v>
      </c>
    </row>
    <row r="2486" spans="1:7" x14ac:dyDescent="0.3">
      <c r="A2486" s="3">
        <v>45246</v>
      </c>
      <c r="B2486" s="4">
        <v>72.900000000000006</v>
      </c>
      <c r="C2486">
        <f t="shared" si="190"/>
        <v>-3.7599999999999909</v>
      </c>
      <c r="D2486" s="13">
        <f t="shared" si="191"/>
        <v>-4.9047743282024409E-2</v>
      </c>
      <c r="E2486" t="str">
        <f t="shared" si="192"/>
        <v/>
      </c>
      <c r="F2486" t="str">
        <f t="shared" si="193"/>
        <v/>
      </c>
      <c r="G2486" s="4">
        <f t="shared" si="194"/>
        <v>-4.9047743282024409E-2</v>
      </c>
    </row>
    <row r="2487" spans="1:7" x14ac:dyDescent="0.3">
      <c r="A2487" s="3">
        <v>45247</v>
      </c>
      <c r="B2487" s="4">
        <v>75.89</v>
      </c>
      <c r="C2487">
        <f t="shared" si="190"/>
        <v>2.9899999999999949</v>
      </c>
      <c r="D2487" s="13">
        <f t="shared" si="191"/>
        <v>4.1015089163237241E-2</v>
      </c>
      <c r="E2487" t="str">
        <f t="shared" si="192"/>
        <v/>
      </c>
      <c r="F2487" t="str">
        <f t="shared" si="193"/>
        <v/>
      </c>
      <c r="G2487" s="4">
        <f t="shared" si="194"/>
        <v>4.1015089163237241E-2</v>
      </c>
    </row>
    <row r="2488" spans="1:7" x14ac:dyDescent="0.3">
      <c r="A2488" s="3">
        <v>45250</v>
      </c>
      <c r="B2488" s="4">
        <v>77.599999999999994</v>
      </c>
      <c r="C2488">
        <f t="shared" si="190"/>
        <v>1.7099999999999937</v>
      </c>
      <c r="D2488" s="13">
        <f t="shared" si="191"/>
        <v>2.2532612992489046E-2</v>
      </c>
      <c r="E2488" t="str">
        <f t="shared" si="192"/>
        <v/>
      </c>
      <c r="F2488" t="str">
        <f t="shared" si="193"/>
        <v/>
      </c>
      <c r="G2488" s="4">
        <f t="shared" si="194"/>
        <v>2.2532612992489046E-2</v>
      </c>
    </row>
    <row r="2489" spans="1:7" x14ac:dyDescent="0.3">
      <c r="A2489" s="3">
        <v>45251</v>
      </c>
      <c r="B2489" s="4">
        <v>77.77</v>
      </c>
      <c r="C2489">
        <f t="shared" si="190"/>
        <v>0.17000000000000171</v>
      </c>
      <c r="D2489" s="13">
        <f t="shared" si="191"/>
        <v>2.1907216494845582E-3</v>
      </c>
      <c r="E2489" t="str">
        <f t="shared" si="192"/>
        <v/>
      </c>
      <c r="F2489" t="str">
        <f t="shared" si="193"/>
        <v/>
      </c>
      <c r="G2489" s="4">
        <f t="shared" si="194"/>
        <v>2.1907216494845582E-3</v>
      </c>
    </row>
    <row r="2490" spans="1:7" x14ac:dyDescent="0.3">
      <c r="A2490" s="3">
        <v>45252</v>
      </c>
      <c r="B2490" s="4">
        <v>77.099999999999994</v>
      </c>
      <c r="C2490">
        <f t="shared" si="190"/>
        <v>-0.67000000000000171</v>
      </c>
      <c r="D2490" s="13">
        <f t="shared" si="191"/>
        <v>-8.6151472290086368E-3</v>
      </c>
      <c r="E2490" t="str">
        <f t="shared" si="192"/>
        <v/>
      </c>
      <c r="F2490" t="str">
        <f t="shared" si="193"/>
        <v/>
      </c>
      <c r="G2490" s="4">
        <f t="shared" si="194"/>
        <v>-8.6151472290086368E-3</v>
      </c>
    </row>
    <row r="2491" spans="1:7" x14ac:dyDescent="0.3">
      <c r="A2491" s="3">
        <v>45253</v>
      </c>
      <c r="B2491" s="4">
        <v>76.349999999999994</v>
      </c>
      <c r="C2491">
        <f t="shared" si="190"/>
        <v>-0.75</v>
      </c>
      <c r="D2491" s="13">
        <f t="shared" si="191"/>
        <v>-9.727626459143969E-3</v>
      </c>
      <c r="E2491" t="str">
        <f t="shared" si="192"/>
        <v/>
      </c>
      <c r="F2491" t="str">
        <f t="shared" si="193"/>
        <v/>
      </c>
      <c r="G2491" s="4">
        <f t="shared" si="194"/>
        <v>-9.727626459143969E-3</v>
      </c>
    </row>
    <row r="2492" spans="1:7" x14ac:dyDescent="0.3">
      <c r="A2492" s="3">
        <v>45254</v>
      </c>
      <c r="B2492" s="4">
        <v>75.540000000000006</v>
      </c>
      <c r="C2492">
        <f t="shared" si="190"/>
        <v>-0.80999999999998806</v>
      </c>
      <c r="D2492" s="13">
        <f t="shared" si="191"/>
        <v>-1.0609037328094147E-2</v>
      </c>
      <c r="E2492" t="str">
        <f t="shared" si="192"/>
        <v/>
      </c>
      <c r="F2492" t="str">
        <f t="shared" si="193"/>
        <v/>
      </c>
      <c r="G2492" s="4">
        <f t="shared" si="194"/>
        <v>-1.0609037328094147E-2</v>
      </c>
    </row>
    <row r="2493" spans="1:7" x14ac:dyDescent="0.3">
      <c r="A2493" s="3">
        <v>45257</v>
      </c>
      <c r="B2493" s="4">
        <v>74.86</v>
      </c>
      <c r="C2493">
        <f t="shared" si="190"/>
        <v>-0.68000000000000682</v>
      </c>
      <c r="D2493" s="13">
        <f t="shared" si="191"/>
        <v>-9.0018533227430066E-3</v>
      </c>
      <c r="E2493" t="str">
        <f t="shared" si="192"/>
        <v/>
      </c>
      <c r="F2493" t="str">
        <f t="shared" si="193"/>
        <v/>
      </c>
      <c r="G2493" s="4">
        <f t="shared" si="194"/>
        <v>-9.0018533227430066E-3</v>
      </c>
    </row>
    <row r="2494" spans="1:7" x14ac:dyDescent="0.3">
      <c r="A2494" s="3">
        <v>45258</v>
      </c>
      <c r="B2494" s="4">
        <v>76.41</v>
      </c>
      <c r="C2494">
        <f t="shared" si="190"/>
        <v>1.5499999999999972</v>
      </c>
      <c r="D2494" s="13">
        <f t="shared" si="191"/>
        <v>2.0705316590969771E-2</v>
      </c>
      <c r="E2494" t="str">
        <f t="shared" si="192"/>
        <v/>
      </c>
      <c r="F2494" t="str">
        <f t="shared" si="193"/>
        <v/>
      </c>
      <c r="G2494" s="4">
        <f t="shared" si="194"/>
        <v>2.0705316590969771E-2</v>
      </c>
    </row>
    <row r="2495" spans="1:7" x14ac:dyDescent="0.3">
      <c r="A2495" s="3">
        <v>45259</v>
      </c>
      <c r="B2495" s="4">
        <v>77.86</v>
      </c>
      <c r="C2495">
        <f t="shared" si="190"/>
        <v>1.4500000000000028</v>
      </c>
      <c r="D2495" s="13">
        <f t="shared" si="191"/>
        <v>1.8976573746891805E-2</v>
      </c>
      <c r="E2495" t="str">
        <f t="shared" si="192"/>
        <v/>
      </c>
      <c r="F2495" t="str">
        <f t="shared" si="193"/>
        <v/>
      </c>
      <c r="G2495" s="4">
        <f t="shared" si="194"/>
        <v>1.8976573746891805E-2</v>
      </c>
    </row>
    <row r="2496" spans="1:7" x14ac:dyDescent="0.3">
      <c r="A2496" s="3">
        <v>45260</v>
      </c>
      <c r="B2496" s="4">
        <v>75.959999999999994</v>
      </c>
      <c r="C2496">
        <f t="shared" si="190"/>
        <v>-1.9000000000000057</v>
      </c>
      <c r="D2496" s="13">
        <f t="shared" si="191"/>
        <v>-2.4402774210120801E-2</v>
      </c>
      <c r="E2496" t="str">
        <f t="shared" si="192"/>
        <v/>
      </c>
      <c r="F2496" t="str">
        <f t="shared" si="193"/>
        <v/>
      </c>
      <c r="G2496" s="4">
        <f t="shared" si="194"/>
        <v>-2.4402774210120801E-2</v>
      </c>
    </row>
    <row r="2497" spans="1:7" x14ac:dyDescent="0.3">
      <c r="A2497" s="3">
        <v>45261</v>
      </c>
      <c r="B2497" s="4">
        <v>74.069999999999993</v>
      </c>
      <c r="C2497">
        <f t="shared" si="190"/>
        <v>-1.8900000000000006</v>
      </c>
      <c r="D2497" s="13">
        <f t="shared" si="191"/>
        <v>-2.4881516587677736E-2</v>
      </c>
      <c r="E2497" t="str">
        <f t="shared" si="192"/>
        <v/>
      </c>
      <c r="F2497" t="str">
        <f t="shared" si="193"/>
        <v/>
      </c>
      <c r="G2497" s="4">
        <f t="shared" si="194"/>
        <v>-2.4881516587677736E-2</v>
      </c>
    </row>
    <row r="2498" spans="1:7" x14ac:dyDescent="0.3">
      <c r="A2498" s="3">
        <v>45264</v>
      </c>
      <c r="B2498" s="4">
        <v>73.040000000000006</v>
      </c>
      <c r="C2498">
        <f t="shared" si="190"/>
        <v>-1.0299999999999869</v>
      </c>
      <c r="D2498" s="13">
        <f t="shared" si="191"/>
        <v>-1.3905764817064764E-2</v>
      </c>
      <c r="E2498" t="str">
        <f t="shared" si="192"/>
        <v/>
      </c>
      <c r="F2498" t="str">
        <f t="shared" si="193"/>
        <v/>
      </c>
      <c r="G2498" s="4">
        <f t="shared" si="194"/>
        <v>-1.3905764817064764E-2</v>
      </c>
    </row>
    <row r="2499" spans="1:7" x14ac:dyDescent="0.3">
      <c r="A2499" s="3">
        <v>45265</v>
      </c>
      <c r="B2499" s="4">
        <v>72.319999999999993</v>
      </c>
      <c r="C2499">
        <f t="shared" si="190"/>
        <v>-0.72000000000001307</v>
      </c>
      <c r="D2499" s="13">
        <f t="shared" si="191"/>
        <v>-9.8576122672509991E-3</v>
      </c>
      <c r="E2499" t="str">
        <f t="shared" si="192"/>
        <v/>
      </c>
      <c r="F2499" t="str">
        <f t="shared" si="193"/>
        <v/>
      </c>
      <c r="G2499" s="4">
        <f t="shared" si="194"/>
        <v>-9.8576122672509991E-3</v>
      </c>
    </row>
    <row r="2500" spans="1:7" x14ac:dyDescent="0.3">
      <c r="A2500" s="3">
        <v>45266</v>
      </c>
      <c r="B2500" s="4">
        <v>69.38</v>
      </c>
      <c r="C2500">
        <f t="shared" si="190"/>
        <v>-2.9399999999999977</v>
      </c>
      <c r="D2500" s="13">
        <f t="shared" si="191"/>
        <v>-4.065265486725661E-2</v>
      </c>
      <c r="E2500" t="str">
        <f t="shared" si="192"/>
        <v/>
      </c>
      <c r="F2500" t="str">
        <f t="shared" si="193"/>
        <v/>
      </c>
      <c r="G2500" s="4">
        <f t="shared" si="194"/>
        <v>-4.065265486725661E-2</v>
      </c>
    </row>
    <row r="2501" spans="1:7" x14ac:dyDescent="0.3">
      <c r="A2501" s="3">
        <v>45267</v>
      </c>
      <c r="B2501" s="4">
        <v>69.34</v>
      </c>
      <c r="C2501">
        <f t="shared" ref="C2501:C2564" si="195">B2501-B2500</f>
        <v>-3.9999999999992042E-2</v>
      </c>
      <c r="D2501" s="13">
        <f t="shared" ref="D2501:D2564" si="196">C2501/B2500</f>
        <v>-5.7653502450262387E-4</v>
      </c>
      <c r="E2501" t="str">
        <f t="shared" ref="E2501:E2564" si="197">IF(B2500&gt;$H$1,D2501,"")</f>
        <v/>
      </c>
      <c r="F2501" t="str">
        <f t="shared" ref="F2501:F2564" si="198">IF(B2500&lt;$F$1,D2501,"")</f>
        <v/>
      </c>
      <c r="G2501" s="4">
        <f t="shared" ref="G2501:G2564" si="199">IF(AND(B2500&gt;=$F$1,B2500&lt;=$H$1),D2501,"")</f>
        <v>-5.7653502450262387E-4</v>
      </c>
    </row>
    <row r="2502" spans="1:7" x14ac:dyDescent="0.3">
      <c r="A2502" s="3">
        <v>45268</v>
      </c>
      <c r="B2502" s="4">
        <v>71.23</v>
      </c>
      <c r="C2502">
        <f t="shared" si="195"/>
        <v>1.8900000000000006</v>
      </c>
      <c r="D2502" s="13">
        <f t="shared" si="196"/>
        <v>2.7256994519757723E-2</v>
      </c>
      <c r="E2502" t="str">
        <f t="shared" si="197"/>
        <v/>
      </c>
      <c r="F2502" t="str">
        <f t="shared" si="198"/>
        <v/>
      </c>
      <c r="G2502" s="4">
        <f t="shared" si="199"/>
        <v>2.7256994519757723E-2</v>
      </c>
    </row>
    <row r="2503" spans="1:7" x14ac:dyDescent="0.3">
      <c r="A2503" s="3">
        <v>45271</v>
      </c>
      <c r="B2503" s="4">
        <v>71.319999999999993</v>
      </c>
      <c r="C2503">
        <f t="shared" si="195"/>
        <v>8.99999999999892E-2</v>
      </c>
      <c r="D2503" s="13">
        <f t="shared" si="196"/>
        <v>1.2635125649303552E-3</v>
      </c>
      <c r="E2503" t="str">
        <f t="shared" si="197"/>
        <v/>
      </c>
      <c r="F2503" t="str">
        <f t="shared" si="198"/>
        <v/>
      </c>
      <c r="G2503" s="4">
        <f t="shared" si="199"/>
        <v>1.2635125649303552E-3</v>
      </c>
    </row>
    <row r="2504" spans="1:7" x14ac:dyDescent="0.3">
      <c r="A2504" s="3">
        <v>45272</v>
      </c>
      <c r="B2504" s="4">
        <v>68.61</v>
      </c>
      <c r="C2504">
        <f t="shared" si="195"/>
        <v>-2.7099999999999937</v>
      </c>
      <c r="D2504" s="13">
        <f t="shared" si="196"/>
        <v>-3.7997756590016744E-2</v>
      </c>
      <c r="E2504" t="str">
        <f t="shared" si="197"/>
        <v/>
      </c>
      <c r="F2504" t="str">
        <f t="shared" si="198"/>
        <v/>
      </c>
      <c r="G2504" s="4">
        <f t="shared" si="199"/>
        <v>-3.7997756590016744E-2</v>
      </c>
    </row>
    <row r="2505" spans="1:7" x14ac:dyDescent="0.3">
      <c r="A2505" s="3">
        <v>45273</v>
      </c>
      <c r="B2505" s="4">
        <v>69.47</v>
      </c>
      <c r="C2505">
        <f t="shared" si="195"/>
        <v>0.85999999999999943</v>
      </c>
      <c r="D2505" s="13">
        <f t="shared" si="196"/>
        <v>1.2534615945197485E-2</v>
      </c>
      <c r="E2505" t="str">
        <f t="shared" si="197"/>
        <v/>
      </c>
      <c r="F2505" t="str">
        <f t="shared" si="198"/>
        <v/>
      </c>
      <c r="G2505" s="4">
        <f t="shared" si="199"/>
        <v>1.2534615945197485E-2</v>
      </c>
    </row>
    <row r="2506" spans="1:7" x14ac:dyDescent="0.3">
      <c r="A2506" s="3">
        <v>45274</v>
      </c>
      <c r="B2506" s="4">
        <v>71.58</v>
      </c>
      <c r="C2506">
        <f t="shared" si="195"/>
        <v>2.1099999999999994</v>
      </c>
      <c r="D2506" s="13">
        <f t="shared" si="196"/>
        <v>3.0372822801209148E-2</v>
      </c>
      <c r="E2506" t="str">
        <f t="shared" si="197"/>
        <v/>
      </c>
      <c r="F2506" t="str">
        <f t="shared" si="198"/>
        <v/>
      </c>
      <c r="G2506" s="4">
        <f t="shared" si="199"/>
        <v>3.0372822801209148E-2</v>
      </c>
    </row>
    <row r="2507" spans="1:7" x14ac:dyDescent="0.3">
      <c r="A2507" s="3">
        <v>45275</v>
      </c>
      <c r="B2507" s="4">
        <v>71.430000000000007</v>
      </c>
      <c r="C2507">
        <f t="shared" si="195"/>
        <v>-0.14999999999999147</v>
      </c>
      <c r="D2507" s="13">
        <f t="shared" si="196"/>
        <v>-2.0955574182731414E-3</v>
      </c>
      <c r="E2507" t="str">
        <f t="shared" si="197"/>
        <v/>
      </c>
      <c r="F2507" t="str">
        <f t="shared" si="198"/>
        <v/>
      </c>
      <c r="G2507" s="4">
        <f t="shared" si="199"/>
        <v>-2.0955574182731414E-3</v>
      </c>
    </row>
    <row r="2508" spans="1:7" x14ac:dyDescent="0.3">
      <c r="A2508" s="3">
        <v>45278</v>
      </c>
      <c r="B2508" s="4">
        <v>72.47</v>
      </c>
      <c r="C2508">
        <f t="shared" si="195"/>
        <v>1.039999999999992</v>
      </c>
      <c r="D2508" s="13">
        <f t="shared" si="196"/>
        <v>1.455970880582377E-2</v>
      </c>
      <c r="E2508" t="str">
        <f t="shared" si="197"/>
        <v/>
      </c>
      <c r="F2508" t="str">
        <f t="shared" si="198"/>
        <v/>
      </c>
      <c r="G2508" s="4">
        <f t="shared" si="199"/>
        <v>1.455970880582377E-2</v>
      </c>
    </row>
    <row r="2509" spans="1:7" x14ac:dyDescent="0.3">
      <c r="A2509" s="3">
        <v>45279</v>
      </c>
      <c r="B2509" s="4">
        <v>73.44</v>
      </c>
      <c r="C2509">
        <f t="shared" si="195"/>
        <v>0.96999999999999886</v>
      </c>
      <c r="D2509" s="13">
        <f t="shared" si="196"/>
        <v>1.3384848902994326E-2</v>
      </c>
      <c r="E2509" t="str">
        <f t="shared" si="197"/>
        <v/>
      </c>
      <c r="F2509" t="str">
        <f t="shared" si="198"/>
        <v/>
      </c>
      <c r="G2509" s="4">
        <f t="shared" si="199"/>
        <v>1.3384848902994326E-2</v>
      </c>
    </row>
    <row r="2510" spans="1:7" x14ac:dyDescent="0.3">
      <c r="A2510" s="3">
        <v>45280</v>
      </c>
      <c r="B2510" s="4">
        <v>74.22</v>
      </c>
      <c r="C2510">
        <f t="shared" si="195"/>
        <v>0.78000000000000114</v>
      </c>
      <c r="D2510" s="13">
        <f t="shared" si="196"/>
        <v>1.0620915032679755E-2</v>
      </c>
      <c r="E2510" t="str">
        <f t="shared" si="197"/>
        <v/>
      </c>
      <c r="F2510" t="str">
        <f t="shared" si="198"/>
        <v/>
      </c>
      <c r="G2510" s="4">
        <f t="shared" si="199"/>
        <v>1.0620915032679755E-2</v>
      </c>
    </row>
    <row r="2511" spans="1:7" x14ac:dyDescent="0.3">
      <c r="A2511" s="3">
        <v>45281</v>
      </c>
      <c r="B2511" s="4">
        <v>73.89</v>
      </c>
      <c r="C2511">
        <f t="shared" si="195"/>
        <v>-0.32999999999999829</v>
      </c>
      <c r="D2511" s="13">
        <f t="shared" si="196"/>
        <v>-4.4462409054163068E-3</v>
      </c>
      <c r="E2511" t="str">
        <f t="shared" si="197"/>
        <v/>
      </c>
      <c r="F2511" t="str">
        <f t="shared" si="198"/>
        <v/>
      </c>
      <c r="G2511" s="4">
        <f t="shared" si="199"/>
        <v>-4.4462409054163068E-3</v>
      </c>
    </row>
    <row r="2512" spans="1:7" x14ac:dyDescent="0.3">
      <c r="A2512" s="3">
        <v>45282</v>
      </c>
      <c r="B2512" s="4">
        <v>73.56</v>
      </c>
      <c r="C2512">
        <f t="shared" si="195"/>
        <v>-0.32999999999999829</v>
      </c>
      <c r="D2512" s="13">
        <f t="shared" si="196"/>
        <v>-4.4660982541615685E-3</v>
      </c>
      <c r="E2512" t="str">
        <f t="shared" si="197"/>
        <v/>
      </c>
      <c r="F2512" t="str">
        <f t="shared" si="198"/>
        <v/>
      </c>
      <c r="G2512" s="4">
        <f t="shared" si="199"/>
        <v>-4.4660982541615685E-3</v>
      </c>
    </row>
    <row r="2513" spans="1:7" x14ac:dyDescent="0.3">
      <c r="A2513" s="3">
        <v>45286</v>
      </c>
      <c r="B2513" s="4">
        <v>75.569999999999993</v>
      </c>
      <c r="C2513">
        <f t="shared" si="195"/>
        <v>2.0099999999999909</v>
      </c>
      <c r="D2513" s="13">
        <f t="shared" si="196"/>
        <v>2.7324632952691556E-2</v>
      </c>
      <c r="E2513" t="str">
        <f t="shared" si="197"/>
        <v/>
      </c>
      <c r="F2513" t="str">
        <f t="shared" si="198"/>
        <v/>
      </c>
      <c r="G2513" s="4">
        <f t="shared" si="199"/>
        <v>2.7324632952691556E-2</v>
      </c>
    </row>
    <row r="2514" spans="1:7" x14ac:dyDescent="0.3">
      <c r="A2514" s="3">
        <v>45287</v>
      </c>
      <c r="B2514" s="4">
        <v>74.11</v>
      </c>
      <c r="C2514">
        <f t="shared" si="195"/>
        <v>-1.4599999999999937</v>
      </c>
      <c r="D2514" s="13">
        <f t="shared" si="196"/>
        <v>-1.9319835913722296E-2</v>
      </c>
      <c r="E2514" t="str">
        <f t="shared" si="197"/>
        <v/>
      </c>
      <c r="F2514" t="str">
        <f t="shared" si="198"/>
        <v/>
      </c>
      <c r="G2514" s="4">
        <f t="shared" si="199"/>
        <v>-1.9319835913722296E-2</v>
      </c>
    </row>
    <row r="2515" spans="1:7" x14ac:dyDescent="0.3">
      <c r="A2515" s="3">
        <v>45288</v>
      </c>
      <c r="B2515" s="4">
        <v>71.77</v>
      </c>
      <c r="C2515">
        <f t="shared" si="195"/>
        <v>-2.3400000000000034</v>
      </c>
      <c r="D2515" s="13">
        <f t="shared" si="196"/>
        <v>-3.1574686277155622E-2</v>
      </c>
      <c r="E2515" t="str">
        <f t="shared" si="197"/>
        <v/>
      </c>
      <c r="F2515" t="str">
        <f t="shared" si="198"/>
        <v/>
      </c>
      <c r="G2515" s="4">
        <f t="shared" si="199"/>
        <v>-3.1574686277155622E-2</v>
      </c>
    </row>
    <row r="2516" spans="1:7" x14ac:dyDescent="0.3">
      <c r="A2516" s="3">
        <v>45289</v>
      </c>
      <c r="B2516" s="4">
        <v>71.650000000000006</v>
      </c>
      <c r="C2516">
        <f t="shared" si="195"/>
        <v>-0.11999999999999034</v>
      </c>
      <c r="D2516" s="13">
        <f t="shared" si="196"/>
        <v>-1.6720078027029448E-3</v>
      </c>
      <c r="E2516" t="str">
        <f t="shared" si="197"/>
        <v/>
      </c>
      <c r="F2516" t="str">
        <f t="shared" si="198"/>
        <v/>
      </c>
      <c r="G2516" s="4">
        <f t="shared" si="199"/>
        <v>-1.6720078027029448E-3</v>
      </c>
    </row>
    <row r="2517" spans="1:7" x14ac:dyDescent="0.3">
      <c r="A2517" s="3">
        <v>45293</v>
      </c>
      <c r="B2517" s="4">
        <v>70.38</v>
      </c>
      <c r="C2517">
        <f t="shared" si="195"/>
        <v>-1.2700000000000102</v>
      </c>
      <c r="D2517" s="13">
        <f t="shared" si="196"/>
        <v>-1.7725052337753108E-2</v>
      </c>
      <c r="E2517" t="str">
        <f t="shared" si="197"/>
        <v/>
      </c>
      <c r="F2517" t="str">
        <f t="shared" si="198"/>
        <v/>
      </c>
      <c r="G2517" s="4">
        <f t="shared" si="199"/>
        <v>-1.7725052337753108E-2</v>
      </c>
    </row>
    <row r="2518" spans="1:7" x14ac:dyDescent="0.3">
      <c r="A2518" s="3">
        <v>45294</v>
      </c>
      <c r="B2518" s="4">
        <v>72.7</v>
      </c>
      <c r="C2518">
        <f t="shared" si="195"/>
        <v>2.3200000000000074</v>
      </c>
      <c r="D2518" s="13">
        <f t="shared" si="196"/>
        <v>3.2963910201761974E-2</v>
      </c>
      <c r="E2518" t="str">
        <f t="shared" si="197"/>
        <v/>
      </c>
      <c r="F2518" t="str">
        <f t="shared" si="198"/>
        <v/>
      </c>
      <c r="G2518" s="4">
        <f t="shared" si="199"/>
        <v>3.2963910201761974E-2</v>
      </c>
    </row>
    <row r="2519" spans="1:7" x14ac:dyDescent="0.3">
      <c r="A2519" s="3">
        <v>45295</v>
      </c>
      <c r="B2519" s="4">
        <v>72.19</v>
      </c>
      <c r="C2519">
        <f t="shared" si="195"/>
        <v>-0.51000000000000512</v>
      </c>
      <c r="D2519" s="13">
        <f t="shared" si="196"/>
        <v>-7.0151306740028211E-3</v>
      </c>
      <c r="E2519" t="str">
        <f t="shared" si="197"/>
        <v/>
      </c>
      <c r="F2519" t="str">
        <f t="shared" si="198"/>
        <v/>
      </c>
      <c r="G2519" s="4">
        <f t="shared" si="199"/>
        <v>-7.0151306740028211E-3</v>
      </c>
    </row>
    <row r="2520" spans="1:7" x14ac:dyDescent="0.3">
      <c r="A2520" s="3">
        <v>45296</v>
      </c>
      <c r="B2520" s="4">
        <v>73.81</v>
      </c>
      <c r="C2520">
        <f t="shared" si="195"/>
        <v>1.6200000000000045</v>
      </c>
      <c r="D2520" s="13">
        <f t="shared" si="196"/>
        <v>2.2440781271644335E-2</v>
      </c>
      <c r="E2520" t="str">
        <f t="shared" si="197"/>
        <v/>
      </c>
      <c r="F2520" t="str">
        <f t="shared" si="198"/>
        <v/>
      </c>
      <c r="G2520" s="4">
        <f t="shared" si="199"/>
        <v>2.2440781271644335E-2</v>
      </c>
    </row>
    <row r="2521" spans="1:7" x14ac:dyDescent="0.3">
      <c r="A2521" s="3">
        <v>45299</v>
      </c>
      <c r="B2521" s="4">
        <v>70.77</v>
      </c>
      <c r="C2521">
        <f t="shared" si="195"/>
        <v>-3.0400000000000063</v>
      </c>
      <c r="D2521" s="13">
        <f t="shared" si="196"/>
        <v>-4.1186831052702967E-2</v>
      </c>
      <c r="E2521" t="str">
        <f t="shared" si="197"/>
        <v/>
      </c>
      <c r="F2521" t="str">
        <f t="shared" si="198"/>
        <v/>
      </c>
      <c r="G2521" s="4">
        <f t="shared" si="199"/>
        <v>-4.1186831052702967E-2</v>
      </c>
    </row>
    <row r="2522" spans="1:7" x14ac:dyDescent="0.3">
      <c r="A2522" s="3">
        <v>45300</v>
      </c>
      <c r="B2522" s="4">
        <v>72.239999999999995</v>
      </c>
      <c r="C2522">
        <f t="shared" si="195"/>
        <v>1.4699999999999989</v>
      </c>
      <c r="D2522" s="13">
        <f t="shared" si="196"/>
        <v>2.0771513353115712E-2</v>
      </c>
      <c r="E2522" t="str">
        <f t="shared" si="197"/>
        <v/>
      </c>
      <c r="F2522" t="str">
        <f t="shared" si="198"/>
        <v/>
      </c>
      <c r="G2522" s="4">
        <f t="shared" si="199"/>
        <v>2.0771513353115712E-2</v>
      </c>
    </row>
    <row r="2523" spans="1:7" x14ac:dyDescent="0.3">
      <c r="A2523" s="3">
        <v>45301</v>
      </c>
      <c r="B2523" s="4">
        <v>71.37</v>
      </c>
      <c r="C2523">
        <f t="shared" si="195"/>
        <v>-0.86999999999999034</v>
      </c>
      <c r="D2523" s="13">
        <f t="shared" si="196"/>
        <v>-1.2043189368770631E-2</v>
      </c>
      <c r="E2523" t="str">
        <f t="shared" si="197"/>
        <v/>
      </c>
      <c r="F2523" t="str">
        <f t="shared" si="198"/>
        <v/>
      </c>
      <c r="G2523" s="4">
        <f t="shared" si="199"/>
        <v>-1.2043189368770631E-2</v>
      </c>
    </row>
    <row r="2524" spans="1:7" x14ac:dyDescent="0.3">
      <c r="A2524" s="3">
        <v>45302</v>
      </c>
      <c r="B2524" s="4">
        <v>72.02</v>
      </c>
      <c r="C2524">
        <f t="shared" si="195"/>
        <v>0.64999999999999147</v>
      </c>
      <c r="D2524" s="13">
        <f t="shared" si="196"/>
        <v>9.1074681238614459E-3</v>
      </c>
      <c r="E2524" t="str">
        <f t="shared" si="197"/>
        <v/>
      </c>
      <c r="F2524" t="str">
        <f t="shared" si="198"/>
        <v/>
      </c>
      <c r="G2524" s="4">
        <f t="shared" si="199"/>
        <v>9.1074681238614459E-3</v>
      </c>
    </row>
    <row r="2525" spans="1:7" x14ac:dyDescent="0.3">
      <c r="A2525" s="3">
        <v>45303</v>
      </c>
      <c r="B2525" s="4">
        <v>72.680000000000007</v>
      </c>
      <c r="C2525">
        <f t="shared" si="195"/>
        <v>0.6600000000000108</v>
      </c>
      <c r="D2525" s="13">
        <f t="shared" si="196"/>
        <v>9.1641210774786284E-3</v>
      </c>
      <c r="E2525" t="str">
        <f t="shared" si="197"/>
        <v/>
      </c>
      <c r="F2525" t="str">
        <f t="shared" si="198"/>
        <v/>
      </c>
      <c r="G2525" s="4">
        <f t="shared" si="199"/>
        <v>9.1641210774786284E-3</v>
      </c>
    </row>
    <row r="2526" spans="1:7" x14ac:dyDescent="0.3">
      <c r="A2526" s="3">
        <v>45307</v>
      </c>
      <c r="B2526" s="4">
        <v>72.400000000000006</v>
      </c>
      <c r="C2526">
        <f t="shared" si="195"/>
        <v>-0.28000000000000114</v>
      </c>
      <c r="D2526" s="13">
        <f t="shared" si="196"/>
        <v>-3.8525041276830092E-3</v>
      </c>
      <c r="E2526" t="str">
        <f t="shared" si="197"/>
        <v/>
      </c>
      <c r="F2526" t="str">
        <f t="shared" si="198"/>
        <v/>
      </c>
      <c r="G2526" s="4">
        <f t="shared" si="199"/>
        <v>-3.8525041276830092E-3</v>
      </c>
    </row>
    <row r="2527" spans="1:7" x14ac:dyDescent="0.3">
      <c r="A2527" s="3">
        <v>45308</v>
      </c>
      <c r="B2527" s="4">
        <v>72.56</v>
      </c>
      <c r="C2527">
        <f t="shared" si="195"/>
        <v>0.15999999999999659</v>
      </c>
      <c r="D2527" s="13">
        <f t="shared" si="196"/>
        <v>2.2099447513811684E-3</v>
      </c>
      <c r="E2527" t="str">
        <f t="shared" si="197"/>
        <v/>
      </c>
      <c r="F2527" t="str">
        <f t="shared" si="198"/>
        <v/>
      </c>
      <c r="G2527" s="4">
        <f t="shared" si="199"/>
        <v>2.2099447513811684E-3</v>
      </c>
    </row>
    <row r="2528" spans="1:7" x14ac:dyDescent="0.3">
      <c r="A2528" s="3">
        <v>45309</v>
      </c>
      <c r="B2528" s="4">
        <v>74.08</v>
      </c>
      <c r="C2528">
        <f t="shared" si="195"/>
        <v>1.519999999999996</v>
      </c>
      <c r="D2528" s="13">
        <f t="shared" si="196"/>
        <v>2.094818081587646E-2</v>
      </c>
      <c r="E2528" t="str">
        <f t="shared" si="197"/>
        <v/>
      </c>
      <c r="F2528" t="str">
        <f t="shared" si="198"/>
        <v/>
      </c>
      <c r="G2528" s="4">
        <f t="shared" si="199"/>
        <v>2.094818081587646E-2</v>
      </c>
    </row>
    <row r="2529" spans="1:7" x14ac:dyDescent="0.3">
      <c r="A2529" s="3">
        <v>45310</v>
      </c>
      <c r="B2529" s="4">
        <v>73.41</v>
      </c>
      <c r="C2529">
        <f t="shared" si="195"/>
        <v>-0.67000000000000171</v>
      </c>
      <c r="D2529" s="13">
        <f t="shared" si="196"/>
        <v>-9.0442764578833931E-3</v>
      </c>
      <c r="E2529" t="str">
        <f t="shared" si="197"/>
        <v/>
      </c>
      <c r="F2529" t="str">
        <f t="shared" si="198"/>
        <v/>
      </c>
      <c r="G2529" s="4">
        <f t="shared" si="199"/>
        <v>-9.0442764578833931E-3</v>
      </c>
    </row>
    <row r="2530" spans="1:7" x14ac:dyDescent="0.3">
      <c r="A2530" s="3">
        <v>45313</v>
      </c>
      <c r="B2530" s="4">
        <v>75.19</v>
      </c>
      <c r="C2530">
        <f t="shared" si="195"/>
        <v>1.7800000000000011</v>
      </c>
      <c r="D2530" s="13">
        <f t="shared" si="196"/>
        <v>2.4247377741452136E-2</v>
      </c>
      <c r="E2530" t="str">
        <f t="shared" si="197"/>
        <v/>
      </c>
      <c r="F2530" t="str">
        <f t="shared" si="198"/>
        <v/>
      </c>
      <c r="G2530" s="4">
        <f t="shared" si="199"/>
        <v>2.4247377741452136E-2</v>
      </c>
    </row>
    <row r="2531" spans="1:7" x14ac:dyDescent="0.3">
      <c r="A2531" s="3">
        <v>45314</v>
      </c>
      <c r="B2531" s="4">
        <v>74.37</v>
      </c>
      <c r="C2531">
        <f t="shared" si="195"/>
        <v>-0.81999999999999318</v>
      </c>
      <c r="D2531" s="13">
        <f t="shared" si="196"/>
        <v>-1.0905705545950169E-2</v>
      </c>
      <c r="E2531" t="str">
        <f t="shared" si="197"/>
        <v/>
      </c>
      <c r="F2531" t="str">
        <f t="shared" si="198"/>
        <v/>
      </c>
      <c r="G2531" s="4">
        <f t="shared" si="199"/>
        <v>-1.0905705545950169E-2</v>
      </c>
    </row>
    <row r="2532" spans="1:7" x14ac:dyDescent="0.3">
      <c r="A2532" s="3">
        <v>45315</v>
      </c>
      <c r="B2532" s="4">
        <v>75.09</v>
      </c>
      <c r="C2532">
        <f t="shared" si="195"/>
        <v>0.71999999999999886</v>
      </c>
      <c r="D2532" s="13">
        <f t="shared" si="196"/>
        <v>9.6813231141589188E-3</v>
      </c>
      <c r="E2532" t="str">
        <f t="shared" si="197"/>
        <v/>
      </c>
      <c r="F2532" t="str">
        <f t="shared" si="198"/>
        <v/>
      </c>
      <c r="G2532" s="4">
        <f t="shared" si="199"/>
        <v>9.6813231141589188E-3</v>
      </c>
    </row>
    <row r="2533" spans="1:7" x14ac:dyDescent="0.3">
      <c r="A2533" s="3">
        <v>45316</v>
      </c>
      <c r="B2533" s="4">
        <v>77.36</v>
      </c>
      <c r="C2533">
        <f t="shared" si="195"/>
        <v>2.269999999999996</v>
      </c>
      <c r="D2533" s="13">
        <f t="shared" si="196"/>
        <v>3.0230390198428499E-2</v>
      </c>
      <c r="E2533" t="str">
        <f t="shared" si="197"/>
        <v/>
      </c>
      <c r="F2533" t="str">
        <f t="shared" si="198"/>
        <v/>
      </c>
      <c r="G2533" s="4">
        <f t="shared" si="199"/>
        <v>3.0230390198428499E-2</v>
      </c>
    </row>
    <row r="2534" spans="1:7" x14ac:dyDescent="0.3">
      <c r="A2534" s="3">
        <v>45317</v>
      </c>
      <c r="B2534" s="4">
        <v>78.010000000000005</v>
      </c>
      <c r="C2534">
        <f t="shared" si="195"/>
        <v>0.65000000000000568</v>
      </c>
      <c r="D2534" s="13">
        <f t="shared" si="196"/>
        <v>8.4022750775595359E-3</v>
      </c>
      <c r="E2534" t="str">
        <f t="shared" si="197"/>
        <v/>
      </c>
      <c r="F2534" t="str">
        <f t="shared" si="198"/>
        <v/>
      </c>
      <c r="G2534" s="4">
        <f t="shared" si="199"/>
        <v>8.4022750775595359E-3</v>
      </c>
    </row>
    <row r="2535" spans="1:7" x14ac:dyDescent="0.3">
      <c r="A2535" s="3">
        <v>45320</v>
      </c>
      <c r="B2535" s="4">
        <v>76.78</v>
      </c>
      <c r="C2535">
        <f t="shared" si="195"/>
        <v>-1.230000000000004</v>
      </c>
      <c r="D2535" s="13">
        <f t="shared" si="196"/>
        <v>-1.5767209332136954E-2</v>
      </c>
      <c r="E2535" t="str">
        <f t="shared" si="197"/>
        <v/>
      </c>
      <c r="F2535" t="str">
        <f t="shared" si="198"/>
        <v/>
      </c>
      <c r="G2535" s="4">
        <f t="shared" si="199"/>
        <v>-1.5767209332136954E-2</v>
      </c>
    </row>
    <row r="2536" spans="1:7" x14ac:dyDescent="0.3">
      <c r="A2536" s="3">
        <v>45321</v>
      </c>
      <c r="B2536" s="4">
        <v>77.819999999999993</v>
      </c>
      <c r="C2536">
        <f t="shared" si="195"/>
        <v>1.039999999999992</v>
      </c>
      <c r="D2536" s="13">
        <f t="shared" si="196"/>
        <v>1.354519406095327E-2</v>
      </c>
      <c r="E2536" t="str">
        <f t="shared" si="197"/>
        <v/>
      </c>
      <c r="F2536" t="str">
        <f t="shared" si="198"/>
        <v/>
      </c>
      <c r="G2536" s="4">
        <f t="shared" si="199"/>
        <v>1.354519406095327E-2</v>
      </c>
    </row>
    <row r="2537" spans="1:7" x14ac:dyDescent="0.3">
      <c r="A2537" s="3">
        <v>45322</v>
      </c>
      <c r="B2537" s="4">
        <v>75.849999999999994</v>
      </c>
      <c r="C2537">
        <f t="shared" si="195"/>
        <v>-1.9699999999999989</v>
      </c>
      <c r="D2537" s="13">
        <f t="shared" si="196"/>
        <v>-2.5314829092778195E-2</v>
      </c>
      <c r="E2537" t="str">
        <f t="shared" si="197"/>
        <v/>
      </c>
      <c r="F2537" t="str">
        <f t="shared" si="198"/>
        <v/>
      </c>
      <c r="G2537" s="4">
        <f t="shared" si="199"/>
        <v>-2.5314829092778195E-2</v>
      </c>
    </row>
    <row r="2538" spans="1:7" x14ac:dyDescent="0.3">
      <c r="A2538" s="3">
        <v>45323</v>
      </c>
      <c r="B2538" s="4">
        <v>73.819999999999993</v>
      </c>
      <c r="C2538">
        <f t="shared" si="195"/>
        <v>-2.0300000000000011</v>
      </c>
      <c r="D2538" s="13">
        <f t="shared" si="196"/>
        <v>-2.6763348714568244E-2</v>
      </c>
      <c r="E2538" t="str">
        <f t="shared" si="197"/>
        <v/>
      </c>
      <c r="F2538" t="str">
        <f t="shared" si="198"/>
        <v/>
      </c>
      <c r="G2538" s="4">
        <f t="shared" si="199"/>
        <v>-2.6763348714568244E-2</v>
      </c>
    </row>
    <row r="2539" spans="1:7" x14ac:dyDescent="0.3">
      <c r="A2539" s="3">
        <v>45324</v>
      </c>
      <c r="B2539" s="4">
        <v>72.28</v>
      </c>
      <c r="C2539">
        <f t="shared" si="195"/>
        <v>-1.539999999999992</v>
      </c>
      <c r="D2539" s="13">
        <f t="shared" si="196"/>
        <v>-2.086155513410989E-2</v>
      </c>
      <c r="E2539" t="str">
        <f t="shared" si="197"/>
        <v/>
      </c>
      <c r="F2539" t="str">
        <f t="shared" si="198"/>
        <v/>
      </c>
      <c r="G2539" s="4">
        <f t="shared" si="199"/>
        <v>-2.086155513410989E-2</v>
      </c>
    </row>
    <row r="2540" spans="1:7" x14ac:dyDescent="0.3">
      <c r="A2540" s="3">
        <v>45327</v>
      </c>
      <c r="B2540" s="4">
        <v>72.78</v>
      </c>
      <c r="C2540">
        <f t="shared" si="195"/>
        <v>0.5</v>
      </c>
      <c r="D2540" s="13">
        <f t="shared" si="196"/>
        <v>6.9175428887659103E-3</v>
      </c>
      <c r="E2540" t="str">
        <f t="shared" si="197"/>
        <v/>
      </c>
      <c r="F2540" t="str">
        <f t="shared" si="198"/>
        <v/>
      </c>
      <c r="G2540" s="4">
        <f t="shared" si="199"/>
        <v>6.9175428887659103E-3</v>
      </c>
    </row>
    <row r="2541" spans="1:7" x14ac:dyDescent="0.3">
      <c r="A2541" s="3">
        <v>45328</v>
      </c>
      <c r="B2541" s="4">
        <v>73.31</v>
      </c>
      <c r="C2541">
        <f t="shared" si="195"/>
        <v>0.53000000000000114</v>
      </c>
      <c r="D2541" s="13">
        <f t="shared" si="196"/>
        <v>7.2822203902171085E-3</v>
      </c>
      <c r="E2541" t="str">
        <f t="shared" si="197"/>
        <v/>
      </c>
      <c r="F2541" t="str">
        <f t="shared" si="198"/>
        <v/>
      </c>
      <c r="G2541" s="4">
        <f t="shared" si="199"/>
        <v>7.2822203902171085E-3</v>
      </c>
    </row>
    <row r="2542" spans="1:7" x14ac:dyDescent="0.3">
      <c r="A2542" s="3">
        <v>45329</v>
      </c>
      <c r="B2542" s="4">
        <v>73.86</v>
      </c>
      <c r="C2542">
        <f t="shared" si="195"/>
        <v>0.54999999999999716</v>
      </c>
      <c r="D2542" s="13">
        <f t="shared" si="196"/>
        <v>7.5023871231755168E-3</v>
      </c>
      <c r="E2542" t="str">
        <f t="shared" si="197"/>
        <v/>
      </c>
      <c r="F2542" t="str">
        <f t="shared" si="198"/>
        <v/>
      </c>
      <c r="G2542" s="4">
        <f t="shared" si="199"/>
        <v>7.5023871231755168E-3</v>
      </c>
    </row>
    <row r="2543" spans="1:7" x14ac:dyDescent="0.3">
      <c r="A2543" s="3">
        <v>45330</v>
      </c>
      <c r="B2543" s="4">
        <v>76.22</v>
      </c>
      <c r="C2543">
        <f t="shared" si="195"/>
        <v>2.3599999999999994</v>
      </c>
      <c r="D2543" s="13">
        <f t="shared" si="196"/>
        <v>3.1952342269157857E-2</v>
      </c>
      <c r="E2543" t="str">
        <f t="shared" si="197"/>
        <v/>
      </c>
      <c r="F2543" t="str">
        <f t="shared" si="198"/>
        <v/>
      </c>
      <c r="G2543" s="4">
        <f t="shared" si="199"/>
        <v>3.1952342269157857E-2</v>
      </c>
    </row>
    <row r="2544" spans="1:7" x14ac:dyDescent="0.3">
      <c r="A2544" s="3">
        <v>45331</v>
      </c>
      <c r="B2544" s="4">
        <v>76.84</v>
      </c>
      <c r="C2544">
        <f t="shared" si="195"/>
        <v>0.62000000000000455</v>
      </c>
      <c r="D2544" s="13">
        <f t="shared" si="196"/>
        <v>8.1343479401732432E-3</v>
      </c>
      <c r="E2544" t="str">
        <f t="shared" si="197"/>
        <v/>
      </c>
      <c r="F2544" t="str">
        <f t="shared" si="198"/>
        <v/>
      </c>
      <c r="G2544" s="4">
        <f t="shared" si="199"/>
        <v>8.1343479401732432E-3</v>
      </c>
    </row>
    <row r="2545" spans="1:7" x14ac:dyDescent="0.3">
      <c r="A2545" s="3">
        <v>45334</v>
      </c>
      <c r="B2545" s="4">
        <v>76.92</v>
      </c>
      <c r="C2545">
        <f t="shared" si="195"/>
        <v>7.9999999999998295E-2</v>
      </c>
      <c r="D2545" s="13">
        <f t="shared" si="196"/>
        <v>1.0411244143674948E-3</v>
      </c>
      <c r="E2545" t="str">
        <f t="shared" si="197"/>
        <v/>
      </c>
      <c r="F2545" t="str">
        <f t="shared" si="198"/>
        <v/>
      </c>
      <c r="G2545" s="4">
        <f t="shared" si="199"/>
        <v>1.0411244143674948E-3</v>
      </c>
    </row>
    <row r="2546" spans="1:7" x14ac:dyDescent="0.3">
      <c r="A2546" s="3">
        <v>45335</v>
      </c>
      <c r="B2546" s="4">
        <v>77.87</v>
      </c>
      <c r="C2546">
        <f t="shared" si="195"/>
        <v>0.95000000000000284</v>
      </c>
      <c r="D2546" s="13">
        <f t="shared" si="196"/>
        <v>1.2350494019760827E-2</v>
      </c>
      <c r="E2546" t="str">
        <f t="shared" si="197"/>
        <v/>
      </c>
      <c r="F2546" t="str">
        <f t="shared" si="198"/>
        <v/>
      </c>
      <c r="G2546" s="4">
        <f t="shared" si="199"/>
        <v>1.2350494019760827E-2</v>
      </c>
    </row>
    <row r="2547" spans="1:7" x14ac:dyDescent="0.3">
      <c r="A2547" s="3">
        <v>45336</v>
      </c>
      <c r="B2547" s="4">
        <v>76.64</v>
      </c>
      <c r="C2547">
        <f t="shared" si="195"/>
        <v>-1.230000000000004</v>
      </c>
      <c r="D2547" s="13">
        <f t="shared" si="196"/>
        <v>-1.5795556697059253E-2</v>
      </c>
      <c r="E2547" t="str">
        <f t="shared" si="197"/>
        <v/>
      </c>
      <c r="F2547" t="str">
        <f t="shared" si="198"/>
        <v/>
      </c>
      <c r="G2547" s="4">
        <f t="shared" si="199"/>
        <v>-1.5795556697059253E-2</v>
      </c>
    </row>
    <row r="2548" spans="1:7" x14ac:dyDescent="0.3">
      <c r="A2548" s="3">
        <v>45337</v>
      </c>
      <c r="B2548" s="4">
        <v>78.03</v>
      </c>
      <c r="C2548">
        <f t="shared" si="195"/>
        <v>1.3900000000000006</v>
      </c>
      <c r="D2548" s="13">
        <f t="shared" si="196"/>
        <v>1.8136743215031323E-2</v>
      </c>
      <c r="E2548" t="str">
        <f t="shared" si="197"/>
        <v/>
      </c>
      <c r="F2548" t="str">
        <f t="shared" si="198"/>
        <v/>
      </c>
      <c r="G2548" s="4">
        <f t="shared" si="199"/>
        <v>1.8136743215031323E-2</v>
      </c>
    </row>
    <row r="2549" spans="1:7" x14ac:dyDescent="0.3">
      <c r="A2549" s="3">
        <v>45338</v>
      </c>
      <c r="B2549" s="4">
        <v>79.19</v>
      </c>
      <c r="C2549">
        <f t="shared" si="195"/>
        <v>1.1599999999999966</v>
      </c>
      <c r="D2549" s="13">
        <f t="shared" si="196"/>
        <v>1.486607714981413E-2</v>
      </c>
      <c r="E2549" t="str">
        <f t="shared" si="197"/>
        <v/>
      </c>
      <c r="F2549" t="str">
        <f t="shared" si="198"/>
        <v/>
      </c>
      <c r="G2549" s="4">
        <f t="shared" si="199"/>
        <v>1.486607714981413E-2</v>
      </c>
    </row>
    <row r="2550" spans="1:7" x14ac:dyDescent="0.3">
      <c r="A2550" s="3">
        <v>45342</v>
      </c>
      <c r="B2550" s="4">
        <v>78.180000000000007</v>
      </c>
      <c r="C2550">
        <f t="shared" si="195"/>
        <v>-1.0099999999999909</v>
      </c>
      <c r="D2550" s="13">
        <f t="shared" si="196"/>
        <v>-1.275413562318463E-2</v>
      </c>
      <c r="E2550" t="str">
        <f t="shared" si="197"/>
        <v/>
      </c>
      <c r="F2550" t="str">
        <f t="shared" si="198"/>
        <v/>
      </c>
      <c r="G2550" s="4">
        <f t="shared" si="199"/>
        <v>-1.275413562318463E-2</v>
      </c>
    </row>
    <row r="2551" spans="1:7" x14ac:dyDescent="0.3">
      <c r="A2551" s="3">
        <v>45343</v>
      </c>
      <c r="B2551" s="4">
        <v>77.91</v>
      </c>
      <c r="C2551">
        <f t="shared" si="195"/>
        <v>-0.27000000000001023</v>
      </c>
      <c r="D2551" s="13">
        <f t="shared" si="196"/>
        <v>-3.4535686876440291E-3</v>
      </c>
      <c r="E2551" t="str">
        <f t="shared" si="197"/>
        <v/>
      </c>
      <c r="F2551" t="str">
        <f t="shared" si="198"/>
        <v/>
      </c>
      <c r="G2551" s="4">
        <f t="shared" si="199"/>
        <v>-3.4535686876440291E-3</v>
      </c>
    </row>
    <row r="2552" spans="1:7" x14ac:dyDescent="0.3">
      <c r="A2552" s="3">
        <v>45344</v>
      </c>
      <c r="B2552" s="4">
        <v>78.61</v>
      </c>
      <c r="C2552">
        <f t="shared" si="195"/>
        <v>0.70000000000000284</v>
      </c>
      <c r="D2552" s="13">
        <f t="shared" si="196"/>
        <v>8.9847259658580782E-3</v>
      </c>
      <c r="E2552" t="str">
        <f t="shared" si="197"/>
        <v/>
      </c>
      <c r="F2552" t="str">
        <f t="shared" si="198"/>
        <v/>
      </c>
      <c r="G2552" s="4">
        <f t="shared" si="199"/>
        <v>8.9847259658580782E-3</v>
      </c>
    </row>
    <row r="2553" spans="1:7" x14ac:dyDescent="0.3">
      <c r="A2553" s="3">
        <v>45345</v>
      </c>
      <c r="B2553" s="4">
        <v>76.489999999999995</v>
      </c>
      <c r="C2553">
        <f t="shared" si="195"/>
        <v>-2.1200000000000045</v>
      </c>
      <c r="D2553" s="13">
        <f t="shared" si="196"/>
        <v>-2.6968579061188203E-2</v>
      </c>
      <c r="E2553" t="str">
        <f t="shared" si="197"/>
        <v/>
      </c>
      <c r="F2553" t="str">
        <f t="shared" si="198"/>
        <v/>
      </c>
      <c r="G2553" s="4">
        <f t="shared" si="199"/>
        <v>-2.6968579061188203E-2</v>
      </c>
    </row>
    <row r="2554" spans="1:7" x14ac:dyDescent="0.3">
      <c r="A2554" s="3">
        <v>45348</v>
      </c>
      <c r="B2554" s="4">
        <v>77.58</v>
      </c>
      <c r="C2554">
        <f t="shared" si="195"/>
        <v>1.0900000000000034</v>
      </c>
      <c r="D2554" s="13">
        <f t="shared" si="196"/>
        <v>1.4250228788076918E-2</v>
      </c>
      <c r="E2554" t="str">
        <f t="shared" si="197"/>
        <v/>
      </c>
      <c r="F2554" t="str">
        <f t="shared" si="198"/>
        <v/>
      </c>
      <c r="G2554" s="4">
        <f t="shared" si="199"/>
        <v>1.4250228788076918E-2</v>
      </c>
    </row>
    <row r="2555" spans="1:7" x14ac:dyDescent="0.3">
      <c r="A2555" s="3">
        <v>45349</v>
      </c>
      <c r="B2555" s="4">
        <v>78.87</v>
      </c>
      <c r="C2555">
        <f t="shared" si="195"/>
        <v>1.2900000000000063</v>
      </c>
      <c r="D2555" s="13">
        <f t="shared" si="196"/>
        <v>1.6627996906419262E-2</v>
      </c>
      <c r="E2555" t="str">
        <f t="shared" si="197"/>
        <v/>
      </c>
      <c r="F2555" t="str">
        <f t="shared" si="198"/>
        <v/>
      </c>
      <c r="G2555" s="4">
        <f t="shared" si="199"/>
        <v>1.6627996906419262E-2</v>
      </c>
    </row>
    <row r="2556" spans="1:7" x14ac:dyDescent="0.3">
      <c r="A2556" s="3">
        <v>45350</v>
      </c>
      <c r="B2556" s="4">
        <v>78.540000000000006</v>
      </c>
      <c r="C2556">
        <f t="shared" si="195"/>
        <v>-0.32999999999999829</v>
      </c>
      <c r="D2556" s="13">
        <f t="shared" si="196"/>
        <v>-4.1841004184100198E-3</v>
      </c>
      <c r="E2556" t="str">
        <f t="shared" si="197"/>
        <v/>
      </c>
      <c r="F2556" t="str">
        <f t="shared" si="198"/>
        <v/>
      </c>
      <c r="G2556" s="4">
        <f t="shared" si="199"/>
        <v>-4.1841004184100198E-3</v>
      </c>
    </row>
    <row r="2557" spans="1:7" x14ac:dyDescent="0.3">
      <c r="A2557" s="3">
        <v>45351</v>
      </c>
      <c r="B2557" s="4">
        <v>78.260000000000005</v>
      </c>
      <c r="C2557">
        <f t="shared" si="195"/>
        <v>-0.28000000000000114</v>
      </c>
      <c r="D2557" s="13">
        <f t="shared" si="196"/>
        <v>-3.5650623885918145E-3</v>
      </c>
      <c r="E2557" t="str">
        <f t="shared" si="197"/>
        <v/>
      </c>
      <c r="F2557" t="str">
        <f t="shared" si="198"/>
        <v/>
      </c>
      <c r="G2557" s="4">
        <f t="shared" si="199"/>
        <v>-3.5650623885918145E-3</v>
      </c>
    </row>
    <row r="2558" spans="1:7" x14ac:dyDescent="0.3">
      <c r="A2558" s="3">
        <v>45352</v>
      </c>
      <c r="B2558" s="4">
        <v>79.97</v>
      </c>
      <c r="C2558">
        <f t="shared" si="195"/>
        <v>1.7099999999999937</v>
      </c>
      <c r="D2558" s="13">
        <f t="shared" si="196"/>
        <v>2.1850242780475256E-2</v>
      </c>
      <c r="E2558" t="str">
        <f t="shared" si="197"/>
        <v/>
      </c>
      <c r="F2558" t="str">
        <f t="shared" si="198"/>
        <v/>
      </c>
      <c r="G2558" s="4">
        <f t="shared" si="199"/>
        <v>2.1850242780475256E-2</v>
      </c>
    </row>
    <row r="2559" spans="1:7" x14ac:dyDescent="0.3">
      <c r="A2559" s="3">
        <v>45355</v>
      </c>
      <c r="B2559" s="4">
        <v>78.739999999999995</v>
      </c>
      <c r="C2559">
        <f t="shared" si="195"/>
        <v>-1.230000000000004</v>
      </c>
      <c r="D2559" s="13">
        <f t="shared" si="196"/>
        <v>-1.5380767787920521E-2</v>
      </c>
      <c r="E2559" t="str">
        <f t="shared" si="197"/>
        <v/>
      </c>
      <c r="F2559" t="str">
        <f t="shared" si="198"/>
        <v/>
      </c>
      <c r="G2559" s="4">
        <f t="shared" si="199"/>
        <v>-1.5380767787920521E-2</v>
      </c>
    </row>
    <row r="2560" spans="1:7" x14ac:dyDescent="0.3">
      <c r="A2560" s="3">
        <v>45356</v>
      </c>
      <c r="B2560" s="4">
        <v>78.150000000000006</v>
      </c>
      <c r="C2560">
        <f t="shared" si="195"/>
        <v>-0.5899999999999892</v>
      </c>
      <c r="D2560" s="13">
        <f t="shared" si="196"/>
        <v>-7.4930149860298351E-3</v>
      </c>
      <c r="E2560" t="str">
        <f t="shared" si="197"/>
        <v/>
      </c>
      <c r="F2560" t="str">
        <f t="shared" si="198"/>
        <v/>
      </c>
      <c r="G2560" s="4">
        <f t="shared" si="199"/>
        <v>-7.4930149860298351E-3</v>
      </c>
    </row>
    <row r="2561" spans="1:7" x14ac:dyDescent="0.3">
      <c r="A2561" s="3">
        <v>45357</v>
      </c>
      <c r="B2561" s="4">
        <v>79.13</v>
      </c>
      <c r="C2561">
        <f t="shared" si="195"/>
        <v>0.97999999999998977</v>
      </c>
      <c r="D2561" s="13">
        <f t="shared" si="196"/>
        <v>1.2539987204094558E-2</v>
      </c>
      <c r="E2561" t="str">
        <f t="shared" si="197"/>
        <v/>
      </c>
      <c r="F2561" t="str">
        <f t="shared" si="198"/>
        <v/>
      </c>
      <c r="G2561" s="4">
        <f t="shared" si="199"/>
        <v>1.2539987204094558E-2</v>
      </c>
    </row>
    <row r="2562" spans="1:7" x14ac:dyDescent="0.3">
      <c r="A2562" s="3">
        <v>45358</v>
      </c>
      <c r="B2562" s="4">
        <v>78.930000000000007</v>
      </c>
      <c r="C2562">
        <f t="shared" si="195"/>
        <v>-0.19999999999998863</v>
      </c>
      <c r="D2562" s="13">
        <f t="shared" si="196"/>
        <v>-2.5274864147603773E-3</v>
      </c>
      <c r="E2562" t="str">
        <f t="shared" si="197"/>
        <v/>
      </c>
      <c r="F2562" t="str">
        <f t="shared" si="198"/>
        <v/>
      </c>
      <c r="G2562" s="4">
        <f t="shared" si="199"/>
        <v>-2.5274864147603773E-3</v>
      </c>
    </row>
    <row r="2563" spans="1:7" x14ac:dyDescent="0.3">
      <c r="A2563" s="3">
        <v>45359</v>
      </c>
      <c r="B2563" s="4">
        <v>78.010000000000005</v>
      </c>
      <c r="C2563">
        <f t="shared" si="195"/>
        <v>-0.92000000000000171</v>
      </c>
      <c r="D2563" s="13">
        <f t="shared" si="196"/>
        <v>-1.1655897630812132E-2</v>
      </c>
      <c r="E2563" t="str">
        <f t="shared" si="197"/>
        <v/>
      </c>
      <c r="F2563" t="str">
        <f t="shared" si="198"/>
        <v/>
      </c>
      <c r="G2563" s="4">
        <f t="shared" si="199"/>
        <v>-1.1655897630812132E-2</v>
      </c>
    </row>
    <row r="2564" spans="1:7" x14ac:dyDescent="0.3">
      <c r="A2564" s="3">
        <v>45362</v>
      </c>
      <c r="B2564" s="4">
        <v>77.930000000000007</v>
      </c>
      <c r="C2564">
        <f t="shared" si="195"/>
        <v>-7.9999999999998295E-2</v>
      </c>
      <c r="D2564" s="13">
        <f t="shared" si="196"/>
        <v>-1.025509550057663E-3</v>
      </c>
      <c r="E2564" t="str">
        <f t="shared" si="197"/>
        <v/>
      </c>
      <c r="F2564" t="str">
        <f t="shared" si="198"/>
        <v/>
      </c>
      <c r="G2564" s="4">
        <f t="shared" si="199"/>
        <v>-1.025509550057663E-3</v>
      </c>
    </row>
    <row r="2565" spans="1:7" x14ac:dyDescent="0.3">
      <c r="A2565" s="3">
        <v>45363</v>
      </c>
      <c r="B2565" s="4">
        <v>77.56</v>
      </c>
      <c r="C2565">
        <f t="shared" ref="C2565:C2614" si="200">B2565-B2564</f>
        <v>-0.37000000000000455</v>
      </c>
      <c r="D2565" s="13">
        <f t="shared" ref="D2565:D2614" si="201">C2565/B2564</f>
        <v>-4.7478506351854811E-3</v>
      </c>
      <c r="E2565" t="str">
        <f t="shared" ref="E2565:E2614" si="202">IF(B2564&gt;$H$1,D2565,"")</f>
        <v/>
      </c>
      <c r="F2565" t="str">
        <f t="shared" ref="F2565:F2614" si="203">IF(B2564&lt;$F$1,D2565,"")</f>
        <v/>
      </c>
      <c r="G2565" s="4">
        <f t="shared" ref="G2565:G2614" si="204">IF(AND(B2564&gt;=$F$1,B2564&lt;=$H$1),D2565,"")</f>
        <v>-4.7478506351854811E-3</v>
      </c>
    </row>
    <row r="2566" spans="1:7" x14ac:dyDescent="0.3">
      <c r="A2566" s="3">
        <v>45364</v>
      </c>
      <c r="B2566" s="4">
        <v>79.72</v>
      </c>
      <c r="C2566">
        <f t="shared" si="200"/>
        <v>2.1599999999999966</v>
      </c>
      <c r="D2566" s="13">
        <f t="shared" si="201"/>
        <v>2.7849406910778706E-2</v>
      </c>
      <c r="E2566" t="str">
        <f t="shared" si="202"/>
        <v/>
      </c>
      <c r="F2566" t="str">
        <f t="shared" si="203"/>
        <v/>
      </c>
      <c r="G2566" s="4">
        <f t="shared" si="204"/>
        <v>2.7849406910778706E-2</v>
      </c>
    </row>
    <row r="2567" spans="1:7" x14ac:dyDescent="0.3">
      <c r="A2567" s="3">
        <v>45365</v>
      </c>
      <c r="B2567" s="4">
        <v>81.260000000000005</v>
      </c>
      <c r="C2567">
        <f t="shared" si="200"/>
        <v>1.5400000000000063</v>
      </c>
      <c r="D2567" s="13">
        <f t="shared" si="201"/>
        <v>1.9317611640742676E-2</v>
      </c>
      <c r="E2567" t="str">
        <f t="shared" si="202"/>
        <v/>
      </c>
      <c r="F2567" t="str">
        <f t="shared" si="203"/>
        <v/>
      </c>
      <c r="G2567" s="4">
        <f t="shared" si="204"/>
        <v>1.9317611640742676E-2</v>
      </c>
    </row>
    <row r="2568" spans="1:7" x14ac:dyDescent="0.3">
      <c r="A2568" s="3">
        <v>45366</v>
      </c>
      <c r="B2568" s="4">
        <v>81.040000000000006</v>
      </c>
      <c r="C2568">
        <f t="shared" si="200"/>
        <v>-0.21999999999999886</v>
      </c>
      <c r="D2568" s="13">
        <f t="shared" si="201"/>
        <v>-2.7073590942653068E-3</v>
      </c>
      <c r="E2568" t="str">
        <f t="shared" si="202"/>
        <v/>
      </c>
      <c r="F2568" t="str">
        <f t="shared" si="203"/>
        <v/>
      </c>
      <c r="G2568" s="4">
        <f t="shared" si="204"/>
        <v>-2.7073590942653068E-3</v>
      </c>
    </row>
    <row r="2569" spans="1:7" x14ac:dyDescent="0.3">
      <c r="A2569" s="3">
        <v>45369</v>
      </c>
      <c r="B2569" s="4">
        <v>82.72</v>
      </c>
      <c r="C2569">
        <f t="shared" si="200"/>
        <v>1.6799999999999926</v>
      </c>
      <c r="D2569" s="13">
        <f t="shared" si="201"/>
        <v>2.0730503455083815E-2</v>
      </c>
      <c r="E2569" t="str">
        <f t="shared" si="202"/>
        <v/>
      </c>
      <c r="F2569" t="str">
        <f t="shared" si="203"/>
        <v/>
      </c>
      <c r="G2569" s="4">
        <f t="shared" si="204"/>
        <v>2.0730503455083815E-2</v>
      </c>
    </row>
    <row r="2570" spans="1:7" x14ac:dyDescent="0.3">
      <c r="A2570" s="3">
        <v>45370</v>
      </c>
      <c r="B2570" s="4">
        <v>83.47</v>
      </c>
      <c r="C2570">
        <f t="shared" si="200"/>
        <v>0.75</v>
      </c>
      <c r="D2570" s="13">
        <f t="shared" si="201"/>
        <v>9.0667311411992257E-3</v>
      </c>
      <c r="E2570" t="str">
        <f t="shared" si="202"/>
        <v/>
      </c>
      <c r="F2570" t="str">
        <f t="shared" si="203"/>
        <v/>
      </c>
      <c r="G2570" s="4">
        <f t="shared" si="204"/>
        <v>9.0667311411992257E-3</v>
      </c>
    </row>
    <row r="2571" spans="1:7" x14ac:dyDescent="0.3">
      <c r="A2571" s="3">
        <v>45371</v>
      </c>
      <c r="B2571" s="4">
        <v>81.680000000000007</v>
      </c>
      <c r="C2571">
        <f t="shared" si="200"/>
        <v>-1.789999999999992</v>
      </c>
      <c r="D2571" s="13">
        <f t="shared" si="201"/>
        <v>-2.1444830478015958E-2</v>
      </c>
      <c r="E2571" t="str">
        <f t="shared" si="202"/>
        <v/>
      </c>
      <c r="F2571" t="str">
        <f t="shared" si="203"/>
        <v/>
      </c>
      <c r="G2571" s="4">
        <f t="shared" si="204"/>
        <v>-2.1444830478015958E-2</v>
      </c>
    </row>
    <row r="2572" spans="1:7" x14ac:dyDescent="0.3">
      <c r="A2572" s="3">
        <v>45372</v>
      </c>
      <c r="B2572" s="4">
        <v>81.069999999999993</v>
      </c>
      <c r="C2572">
        <f t="shared" si="200"/>
        <v>-0.61000000000001364</v>
      </c>
      <c r="D2572" s="13">
        <f t="shared" si="201"/>
        <v>-7.468168462292037E-3</v>
      </c>
      <c r="E2572" t="str">
        <f t="shared" si="202"/>
        <v/>
      </c>
      <c r="F2572" t="str">
        <f t="shared" si="203"/>
        <v/>
      </c>
      <c r="G2572" s="4">
        <f t="shared" si="204"/>
        <v>-7.468168462292037E-3</v>
      </c>
    </row>
    <row r="2573" spans="1:7" x14ac:dyDescent="0.3">
      <c r="A2573" s="3">
        <v>45373</v>
      </c>
      <c r="B2573" s="4">
        <v>80.63</v>
      </c>
      <c r="C2573">
        <f t="shared" si="200"/>
        <v>-0.43999999999999773</v>
      </c>
      <c r="D2573" s="13">
        <f t="shared" si="201"/>
        <v>-5.427408412483012E-3</v>
      </c>
      <c r="E2573" t="str">
        <f t="shared" si="202"/>
        <v/>
      </c>
      <c r="F2573" t="str">
        <f t="shared" si="203"/>
        <v/>
      </c>
      <c r="G2573" s="4">
        <f t="shared" si="204"/>
        <v>-5.427408412483012E-3</v>
      </c>
    </row>
    <row r="2574" spans="1:7" x14ac:dyDescent="0.3">
      <c r="A2574" s="3">
        <v>45376</v>
      </c>
      <c r="B2574" s="4">
        <v>81.95</v>
      </c>
      <c r="C2574">
        <f t="shared" si="200"/>
        <v>1.3200000000000074</v>
      </c>
      <c r="D2574" s="13">
        <f t="shared" si="201"/>
        <v>1.6371077762619465E-2</v>
      </c>
      <c r="E2574" t="str">
        <f t="shared" si="202"/>
        <v/>
      </c>
      <c r="F2574" t="str">
        <f t="shared" si="203"/>
        <v/>
      </c>
      <c r="G2574" s="4">
        <f t="shared" si="204"/>
        <v>1.6371077762619465E-2</v>
      </c>
    </row>
    <row r="2575" spans="1:7" x14ac:dyDescent="0.3">
      <c r="A2575" s="3">
        <v>45377</v>
      </c>
      <c r="B2575" s="4">
        <v>81.62</v>
      </c>
      <c r="C2575">
        <f t="shared" si="200"/>
        <v>-0.32999999999999829</v>
      </c>
      <c r="D2575" s="13">
        <f t="shared" si="201"/>
        <v>-4.0268456375838714E-3</v>
      </c>
      <c r="E2575" t="str">
        <f t="shared" si="202"/>
        <v/>
      </c>
      <c r="F2575" t="str">
        <f t="shared" si="203"/>
        <v/>
      </c>
      <c r="G2575" s="4">
        <f t="shared" si="204"/>
        <v>-4.0268456375838714E-3</v>
      </c>
    </row>
    <row r="2576" spans="1:7" x14ac:dyDescent="0.3">
      <c r="A2576" s="3">
        <v>45378</v>
      </c>
      <c r="B2576" s="4">
        <v>81.349999999999994</v>
      </c>
      <c r="C2576">
        <f t="shared" si="200"/>
        <v>-0.27000000000001023</v>
      </c>
      <c r="D2576" s="13">
        <f t="shared" si="201"/>
        <v>-3.3080127419751314E-3</v>
      </c>
      <c r="E2576" t="str">
        <f t="shared" si="202"/>
        <v/>
      </c>
      <c r="F2576" t="str">
        <f t="shared" si="203"/>
        <v/>
      </c>
      <c r="G2576" s="4">
        <f t="shared" si="204"/>
        <v>-3.3080127419751314E-3</v>
      </c>
    </row>
    <row r="2577" spans="1:7" x14ac:dyDescent="0.3">
      <c r="A2577" s="3">
        <v>45379</v>
      </c>
      <c r="B2577" s="4">
        <v>83.17</v>
      </c>
      <c r="C2577">
        <f t="shared" si="200"/>
        <v>1.8200000000000074</v>
      </c>
      <c r="D2577" s="13">
        <f t="shared" si="201"/>
        <v>2.2372464658881468E-2</v>
      </c>
      <c r="E2577" t="str">
        <f t="shared" si="202"/>
        <v/>
      </c>
      <c r="F2577" t="str">
        <f t="shared" si="203"/>
        <v/>
      </c>
      <c r="G2577" s="4">
        <f t="shared" si="204"/>
        <v>2.2372464658881468E-2</v>
      </c>
    </row>
    <row r="2578" spans="1:7" x14ac:dyDescent="0.3">
      <c r="A2578" s="3">
        <v>45383</v>
      </c>
      <c r="B2578" s="4">
        <v>83.71</v>
      </c>
      <c r="C2578">
        <f t="shared" si="200"/>
        <v>0.53999999999999204</v>
      </c>
      <c r="D2578" s="13">
        <f t="shared" si="201"/>
        <v>6.492725742455116E-3</v>
      </c>
      <c r="E2578" t="str">
        <f t="shared" si="202"/>
        <v/>
      </c>
      <c r="F2578" t="str">
        <f t="shared" si="203"/>
        <v/>
      </c>
      <c r="G2578" s="4">
        <f t="shared" si="204"/>
        <v>6.492725742455116E-3</v>
      </c>
    </row>
    <row r="2579" spans="1:7" x14ac:dyDescent="0.3">
      <c r="A2579" s="3">
        <v>45384</v>
      </c>
      <c r="B2579" s="4">
        <v>85.15</v>
      </c>
      <c r="C2579">
        <f t="shared" si="200"/>
        <v>1.4400000000000119</v>
      </c>
      <c r="D2579" s="13">
        <f t="shared" si="201"/>
        <v>1.7202245848763731E-2</v>
      </c>
      <c r="E2579" t="str">
        <f t="shared" si="202"/>
        <v/>
      </c>
      <c r="F2579" t="str">
        <f t="shared" si="203"/>
        <v/>
      </c>
      <c r="G2579" s="4">
        <f t="shared" si="204"/>
        <v>1.7202245848763731E-2</v>
      </c>
    </row>
    <row r="2580" spans="1:7" x14ac:dyDescent="0.3">
      <c r="A2580" s="3">
        <v>45385</v>
      </c>
      <c r="B2580" s="4">
        <v>85.43</v>
      </c>
      <c r="C2580">
        <f t="shared" si="200"/>
        <v>0.28000000000000114</v>
      </c>
      <c r="D2580" s="13">
        <f t="shared" si="201"/>
        <v>3.2883147386964314E-3</v>
      </c>
      <c r="E2580" t="str">
        <f t="shared" si="202"/>
        <v/>
      </c>
      <c r="F2580" t="str">
        <f t="shared" si="203"/>
        <v/>
      </c>
      <c r="G2580" s="4">
        <f t="shared" si="204"/>
        <v>3.2883147386964314E-3</v>
      </c>
    </row>
    <row r="2581" spans="1:7" x14ac:dyDescent="0.3">
      <c r="A2581" s="3">
        <v>45386</v>
      </c>
      <c r="B2581" s="4">
        <v>86.59</v>
      </c>
      <c r="C2581">
        <f t="shared" si="200"/>
        <v>1.1599999999999966</v>
      </c>
      <c r="D2581" s="13">
        <f t="shared" si="201"/>
        <v>1.3578368254711419E-2</v>
      </c>
      <c r="E2581" t="str">
        <f t="shared" si="202"/>
        <v/>
      </c>
      <c r="F2581" t="str">
        <f t="shared" si="203"/>
        <v/>
      </c>
      <c r="G2581" s="4">
        <f t="shared" si="204"/>
        <v>1.3578368254711419E-2</v>
      </c>
    </row>
    <row r="2582" spans="1:7" x14ac:dyDescent="0.3">
      <c r="A2582" s="3">
        <v>45387</v>
      </c>
      <c r="B2582" s="4">
        <v>86.91</v>
      </c>
      <c r="C2582">
        <f t="shared" si="200"/>
        <v>0.31999999999999318</v>
      </c>
      <c r="D2582" s="13">
        <f t="shared" si="201"/>
        <v>3.6955768564498575E-3</v>
      </c>
      <c r="E2582" t="str">
        <f t="shared" si="202"/>
        <v/>
      </c>
      <c r="F2582" t="str">
        <f t="shared" si="203"/>
        <v/>
      </c>
      <c r="G2582" s="4">
        <f t="shared" si="204"/>
        <v>3.6955768564498575E-3</v>
      </c>
    </row>
    <row r="2583" spans="1:7" x14ac:dyDescent="0.3">
      <c r="A2583" s="3">
        <v>45390</v>
      </c>
      <c r="B2583" s="4">
        <v>86.43</v>
      </c>
      <c r="C2583">
        <f t="shared" si="200"/>
        <v>-0.47999999999998977</v>
      </c>
      <c r="D2583" s="13">
        <f t="shared" si="201"/>
        <v>-5.5229547808076148E-3</v>
      </c>
      <c r="E2583" t="str">
        <f t="shared" si="202"/>
        <v/>
      </c>
      <c r="F2583" t="str">
        <f t="shared" si="203"/>
        <v/>
      </c>
      <c r="G2583" s="4">
        <f t="shared" si="204"/>
        <v>-5.5229547808076148E-3</v>
      </c>
    </row>
    <row r="2584" spans="1:7" x14ac:dyDescent="0.3">
      <c r="A2584" s="3">
        <v>45391</v>
      </c>
      <c r="B2584" s="4">
        <v>85.23</v>
      </c>
      <c r="C2584">
        <f t="shared" si="200"/>
        <v>-1.2000000000000028</v>
      </c>
      <c r="D2584" s="13">
        <f t="shared" si="201"/>
        <v>-1.3884068031933388E-2</v>
      </c>
      <c r="E2584" t="str">
        <f t="shared" si="202"/>
        <v/>
      </c>
      <c r="F2584" t="str">
        <f t="shared" si="203"/>
        <v/>
      </c>
      <c r="G2584" s="4">
        <f t="shared" si="204"/>
        <v>-1.3884068031933388E-2</v>
      </c>
    </row>
    <row r="2585" spans="1:7" x14ac:dyDescent="0.3">
      <c r="A2585" s="3">
        <v>45392</v>
      </c>
      <c r="B2585" s="4">
        <v>86.21</v>
      </c>
      <c r="C2585">
        <f t="shared" si="200"/>
        <v>0.97999999999998977</v>
      </c>
      <c r="D2585" s="13">
        <f t="shared" si="201"/>
        <v>1.1498298721107471E-2</v>
      </c>
      <c r="E2585" t="str">
        <f t="shared" si="202"/>
        <v/>
      </c>
      <c r="F2585" t="str">
        <f t="shared" si="203"/>
        <v/>
      </c>
      <c r="G2585" s="4">
        <f t="shared" si="204"/>
        <v>1.1498298721107471E-2</v>
      </c>
    </row>
    <row r="2586" spans="1:7" x14ac:dyDescent="0.3">
      <c r="A2586" s="3">
        <v>45393</v>
      </c>
      <c r="B2586" s="4">
        <v>85.02</v>
      </c>
      <c r="C2586">
        <f t="shared" si="200"/>
        <v>-1.1899999999999977</v>
      </c>
      <c r="D2586" s="13">
        <f t="shared" si="201"/>
        <v>-1.3803503073889315E-2</v>
      </c>
      <c r="E2586" t="str">
        <f t="shared" si="202"/>
        <v/>
      </c>
      <c r="F2586" t="str">
        <f t="shared" si="203"/>
        <v/>
      </c>
      <c r="G2586" s="4">
        <f t="shared" si="204"/>
        <v>-1.3803503073889315E-2</v>
      </c>
    </row>
    <row r="2587" spans="1:7" x14ac:dyDescent="0.3">
      <c r="A2587" s="3">
        <v>45394</v>
      </c>
      <c r="B2587" s="4">
        <v>85.66</v>
      </c>
      <c r="C2587">
        <f t="shared" si="200"/>
        <v>0.64000000000000057</v>
      </c>
      <c r="D2587" s="13">
        <f t="shared" si="201"/>
        <v>7.527640555163498E-3</v>
      </c>
      <c r="E2587" t="str">
        <f t="shared" si="202"/>
        <v/>
      </c>
      <c r="F2587" t="str">
        <f t="shared" si="203"/>
        <v/>
      </c>
      <c r="G2587" s="4">
        <f t="shared" si="204"/>
        <v>7.527640555163498E-3</v>
      </c>
    </row>
    <row r="2588" spans="1:7" x14ac:dyDescent="0.3">
      <c r="A2588" s="3">
        <v>45397</v>
      </c>
      <c r="B2588" s="4">
        <v>85.41</v>
      </c>
      <c r="C2588">
        <f t="shared" si="200"/>
        <v>-0.25</v>
      </c>
      <c r="D2588" s="13">
        <f t="shared" si="201"/>
        <v>-2.9185150595377072E-3</v>
      </c>
      <c r="E2588" t="str">
        <f t="shared" si="202"/>
        <v/>
      </c>
      <c r="F2588" t="str">
        <f t="shared" si="203"/>
        <v/>
      </c>
      <c r="G2588" s="4">
        <f t="shared" si="204"/>
        <v>-2.9185150595377072E-3</v>
      </c>
    </row>
    <row r="2589" spans="1:7" x14ac:dyDescent="0.3">
      <c r="A2589" s="3">
        <v>45398</v>
      </c>
      <c r="B2589" s="4">
        <v>85.36</v>
      </c>
      <c r="C2589">
        <f t="shared" si="200"/>
        <v>-4.9999999999997158E-2</v>
      </c>
      <c r="D2589" s="13">
        <f t="shared" si="201"/>
        <v>-5.8541154431562066E-4</v>
      </c>
      <c r="E2589" t="str">
        <f t="shared" si="202"/>
        <v/>
      </c>
      <c r="F2589" t="str">
        <f t="shared" si="203"/>
        <v/>
      </c>
      <c r="G2589" s="4">
        <f t="shared" si="204"/>
        <v>-5.8541154431562066E-4</v>
      </c>
    </row>
    <row r="2590" spans="1:7" x14ac:dyDescent="0.3">
      <c r="A2590" s="3">
        <v>45399</v>
      </c>
      <c r="B2590" s="4">
        <v>82.69</v>
      </c>
      <c r="C2590">
        <f t="shared" si="200"/>
        <v>-2.6700000000000017</v>
      </c>
      <c r="D2590" s="13">
        <f t="shared" si="201"/>
        <v>-3.1279287722586709E-2</v>
      </c>
      <c r="E2590" t="str">
        <f t="shared" si="202"/>
        <v/>
      </c>
      <c r="F2590" t="str">
        <f t="shared" si="203"/>
        <v/>
      </c>
      <c r="G2590" s="4">
        <f t="shared" si="204"/>
        <v>-3.1279287722586709E-2</v>
      </c>
    </row>
    <row r="2591" spans="1:7" x14ac:dyDescent="0.3">
      <c r="A2591" s="3">
        <v>45400</v>
      </c>
      <c r="B2591" s="4">
        <v>82.73</v>
      </c>
      <c r="C2591">
        <f t="shared" si="200"/>
        <v>4.0000000000006253E-2</v>
      </c>
      <c r="D2591" s="13">
        <f t="shared" si="201"/>
        <v>4.8373442979811652E-4</v>
      </c>
      <c r="E2591" t="str">
        <f t="shared" si="202"/>
        <v/>
      </c>
      <c r="F2591" t="str">
        <f t="shared" si="203"/>
        <v/>
      </c>
      <c r="G2591" s="4">
        <f t="shared" si="204"/>
        <v>4.8373442979811652E-4</v>
      </c>
    </row>
    <row r="2592" spans="1:7" x14ac:dyDescent="0.3">
      <c r="A2592" s="3">
        <v>45401</v>
      </c>
      <c r="B2592" s="4">
        <v>83.14</v>
      </c>
      <c r="C2592">
        <f t="shared" si="200"/>
        <v>0.40999999999999659</v>
      </c>
      <c r="D2592" s="13">
        <f t="shared" si="201"/>
        <v>4.955880575365606E-3</v>
      </c>
      <c r="E2592" t="str">
        <f t="shared" si="202"/>
        <v/>
      </c>
      <c r="F2592" t="str">
        <f t="shared" si="203"/>
        <v/>
      </c>
      <c r="G2592" s="4">
        <f t="shared" si="204"/>
        <v>4.955880575365606E-3</v>
      </c>
    </row>
    <row r="2593" spans="1:7" x14ac:dyDescent="0.3">
      <c r="A2593" s="3">
        <v>45404</v>
      </c>
      <c r="B2593" s="4">
        <v>82.85</v>
      </c>
      <c r="C2593">
        <f t="shared" si="200"/>
        <v>-0.29000000000000625</v>
      </c>
      <c r="D2593" s="13">
        <f t="shared" si="201"/>
        <v>-3.4880923743084709E-3</v>
      </c>
      <c r="E2593" t="str">
        <f t="shared" si="202"/>
        <v/>
      </c>
      <c r="F2593" t="str">
        <f t="shared" si="203"/>
        <v/>
      </c>
      <c r="G2593" s="4">
        <f t="shared" si="204"/>
        <v>-3.4880923743084709E-3</v>
      </c>
    </row>
    <row r="2594" spans="1:7" x14ac:dyDescent="0.3">
      <c r="A2594" s="3">
        <v>45405</v>
      </c>
      <c r="B2594" s="4">
        <v>83.36</v>
      </c>
      <c r="C2594">
        <f t="shared" si="200"/>
        <v>0.51000000000000512</v>
      </c>
      <c r="D2594" s="13">
        <f t="shared" si="201"/>
        <v>6.1557030778516013E-3</v>
      </c>
      <c r="E2594" t="str">
        <f t="shared" si="202"/>
        <v/>
      </c>
      <c r="F2594" t="str">
        <f t="shared" si="203"/>
        <v/>
      </c>
      <c r="G2594" s="4">
        <f t="shared" si="204"/>
        <v>6.1557030778516013E-3</v>
      </c>
    </row>
    <row r="2595" spans="1:7" x14ac:dyDescent="0.3">
      <c r="A2595" s="3">
        <v>45406</v>
      </c>
      <c r="B2595" s="4">
        <v>82.81</v>
      </c>
      <c r="C2595">
        <f t="shared" si="200"/>
        <v>-0.54999999999999716</v>
      </c>
      <c r="D2595" s="13">
        <f t="shared" si="201"/>
        <v>-6.5978886756237667E-3</v>
      </c>
      <c r="E2595" t="str">
        <f t="shared" si="202"/>
        <v/>
      </c>
      <c r="F2595" t="str">
        <f t="shared" si="203"/>
        <v/>
      </c>
      <c r="G2595" s="4">
        <f t="shared" si="204"/>
        <v>-6.5978886756237667E-3</v>
      </c>
    </row>
    <row r="2596" spans="1:7" x14ac:dyDescent="0.3">
      <c r="A2596" s="3">
        <v>45407</v>
      </c>
      <c r="B2596" s="4">
        <v>83.57</v>
      </c>
      <c r="C2596">
        <f t="shared" si="200"/>
        <v>0.75999999999999091</v>
      </c>
      <c r="D2596" s="13">
        <f t="shared" si="201"/>
        <v>9.1776355512618157E-3</v>
      </c>
      <c r="E2596" t="str">
        <f t="shared" si="202"/>
        <v/>
      </c>
      <c r="F2596" t="str">
        <f t="shared" si="203"/>
        <v/>
      </c>
      <c r="G2596" s="4">
        <f t="shared" si="204"/>
        <v>9.1776355512618157E-3</v>
      </c>
    </row>
    <row r="2597" spans="1:7" x14ac:dyDescent="0.3">
      <c r="A2597" s="3">
        <v>45408</v>
      </c>
      <c r="B2597" s="4">
        <v>83.85</v>
      </c>
      <c r="C2597">
        <f t="shared" si="200"/>
        <v>0.28000000000000114</v>
      </c>
      <c r="D2597" s="13">
        <f t="shared" si="201"/>
        <v>3.3504846236687945E-3</v>
      </c>
      <c r="E2597" t="str">
        <f t="shared" si="202"/>
        <v/>
      </c>
      <c r="F2597" t="str">
        <f t="shared" si="203"/>
        <v/>
      </c>
      <c r="G2597" s="4">
        <f t="shared" si="204"/>
        <v>3.3504846236687945E-3</v>
      </c>
    </row>
    <row r="2598" spans="1:7" x14ac:dyDescent="0.3">
      <c r="A2598" s="3">
        <v>45411</v>
      </c>
      <c r="B2598" s="4">
        <v>82.63</v>
      </c>
      <c r="C2598">
        <f t="shared" si="200"/>
        <v>-1.2199999999999989</v>
      </c>
      <c r="D2598" s="13">
        <f t="shared" si="201"/>
        <v>-1.4549791293977328E-2</v>
      </c>
      <c r="E2598" t="str">
        <f t="shared" si="202"/>
        <v/>
      </c>
      <c r="F2598" t="str">
        <f t="shared" si="203"/>
        <v/>
      </c>
      <c r="G2598" s="4">
        <f t="shared" si="204"/>
        <v>-1.4549791293977328E-2</v>
      </c>
    </row>
    <row r="2599" spans="1:7" x14ac:dyDescent="0.3">
      <c r="A2599" s="3">
        <v>45412</v>
      </c>
      <c r="B2599" s="4">
        <v>81.93</v>
      </c>
      <c r="C2599">
        <f t="shared" si="200"/>
        <v>-0.69999999999998863</v>
      </c>
      <c r="D2599" s="13">
        <f t="shared" si="201"/>
        <v>-8.4714994554034688E-3</v>
      </c>
      <c r="E2599" t="str">
        <f t="shared" si="202"/>
        <v/>
      </c>
      <c r="F2599" t="str">
        <f t="shared" si="203"/>
        <v/>
      </c>
      <c r="G2599" s="4">
        <f t="shared" si="204"/>
        <v>-8.4714994554034688E-3</v>
      </c>
    </row>
    <row r="2600" spans="1:7" x14ac:dyDescent="0.3">
      <c r="A2600" s="3">
        <v>45413</v>
      </c>
      <c r="B2600" s="4">
        <v>79</v>
      </c>
      <c r="C2600">
        <f t="shared" si="200"/>
        <v>-2.9300000000000068</v>
      </c>
      <c r="D2600" s="13">
        <f t="shared" si="201"/>
        <v>-3.5762236055169129E-2</v>
      </c>
      <c r="E2600" t="str">
        <f t="shared" si="202"/>
        <v/>
      </c>
      <c r="F2600" t="str">
        <f t="shared" si="203"/>
        <v/>
      </c>
      <c r="G2600" s="4">
        <f t="shared" si="204"/>
        <v>-3.5762236055169129E-2</v>
      </c>
    </row>
    <row r="2601" spans="1:7" x14ac:dyDescent="0.3">
      <c r="A2601" s="3">
        <v>45414</v>
      </c>
      <c r="B2601" s="4">
        <v>78.95</v>
      </c>
      <c r="C2601">
        <f t="shared" si="200"/>
        <v>-4.9999999999997158E-2</v>
      </c>
      <c r="D2601" s="13">
        <f t="shared" si="201"/>
        <v>-6.3291139240502731E-4</v>
      </c>
      <c r="E2601" t="str">
        <f t="shared" si="202"/>
        <v/>
      </c>
      <c r="F2601" t="str">
        <f t="shared" si="203"/>
        <v/>
      </c>
      <c r="G2601" s="4">
        <f t="shared" si="204"/>
        <v>-6.3291139240502731E-4</v>
      </c>
    </row>
    <row r="2602" spans="1:7" x14ac:dyDescent="0.3">
      <c r="A2602" s="3">
        <v>45415</v>
      </c>
      <c r="B2602" s="4">
        <v>78.11</v>
      </c>
      <c r="C2602">
        <f t="shared" si="200"/>
        <v>-0.84000000000000341</v>
      </c>
      <c r="D2602" s="13">
        <f t="shared" si="201"/>
        <v>-1.0639645345155204E-2</v>
      </c>
      <c r="E2602" t="str">
        <f t="shared" si="202"/>
        <v/>
      </c>
      <c r="F2602" t="str">
        <f t="shared" si="203"/>
        <v/>
      </c>
      <c r="G2602" s="4">
        <f t="shared" si="204"/>
        <v>-1.0639645345155204E-2</v>
      </c>
    </row>
    <row r="2603" spans="1:7" x14ac:dyDescent="0.3">
      <c r="A2603" s="3">
        <v>45418</v>
      </c>
      <c r="B2603" s="4">
        <v>78.48</v>
      </c>
      <c r="C2603">
        <f t="shared" si="200"/>
        <v>0.37000000000000455</v>
      </c>
      <c r="D2603" s="13">
        <f t="shared" si="201"/>
        <v>4.7369094866214897E-3</v>
      </c>
      <c r="E2603" t="str">
        <f t="shared" si="202"/>
        <v/>
      </c>
      <c r="F2603" t="str">
        <f t="shared" si="203"/>
        <v/>
      </c>
      <c r="G2603" s="4">
        <f t="shared" si="204"/>
        <v>4.7369094866214897E-3</v>
      </c>
    </row>
    <row r="2604" spans="1:7" x14ac:dyDescent="0.3">
      <c r="A2604" s="3">
        <v>45419</v>
      </c>
      <c r="B2604" s="4">
        <v>78.38</v>
      </c>
      <c r="C2604">
        <f t="shared" si="200"/>
        <v>-0.10000000000000853</v>
      </c>
      <c r="D2604" s="13">
        <f t="shared" si="201"/>
        <v>-1.2742099898064288E-3</v>
      </c>
      <c r="E2604" t="str">
        <f t="shared" si="202"/>
        <v/>
      </c>
      <c r="F2604" t="str">
        <f t="shared" si="203"/>
        <v/>
      </c>
      <c r="G2604" s="4">
        <f t="shared" si="204"/>
        <v>-1.2742099898064288E-3</v>
      </c>
    </row>
    <row r="2605" spans="1:7" x14ac:dyDescent="0.3">
      <c r="A2605" s="3">
        <v>45420</v>
      </c>
      <c r="B2605" s="4">
        <v>78.989999999999995</v>
      </c>
      <c r="C2605">
        <f t="shared" si="200"/>
        <v>0.60999999999999943</v>
      </c>
      <c r="D2605" s="13">
        <f t="shared" si="201"/>
        <v>7.7825976014289288E-3</v>
      </c>
      <c r="E2605" t="str">
        <f t="shared" si="202"/>
        <v/>
      </c>
      <c r="F2605" t="str">
        <f t="shared" si="203"/>
        <v/>
      </c>
      <c r="G2605" s="4">
        <f t="shared" si="204"/>
        <v>7.7825976014289288E-3</v>
      </c>
    </row>
    <row r="2606" spans="1:7" x14ac:dyDescent="0.3">
      <c r="A2606" s="3">
        <v>45421</v>
      </c>
      <c r="B2606" s="4">
        <v>79.260000000000005</v>
      </c>
      <c r="C2606">
        <f t="shared" si="200"/>
        <v>0.27000000000001023</v>
      </c>
      <c r="D2606" s="13">
        <f t="shared" si="201"/>
        <v>3.4181541967338936E-3</v>
      </c>
      <c r="E2606" t="str">
        <f t="shared" si="202"/>
        <v/>
      </c>
      <c r="F2606" t="str">
        <f t="shared" si="203"/>
        <v/>
      </c>
      <c r="G2606" s="4">
        <f t="shared" si="204"/>
        <v>3.4181541967338936E-3</v>
      </c>
    </row>
    <row r="2607" spans="1:7" x14ac:dyDescent="0.3">
      <c r="A2607" s="3">
        <v>45422</v>
      </c>
      <c r="B2607" s="4">
        <v>78.260000000000005</v>
      </c>
      <c r="C2607">
        <f t="shared" si="200"/>
        <v>-1</v>
      </c>
      <c r="D2607" s="13">
        <f t="shared" si="201"/>
        <v>-1.2616704516780217E-2</v>
      </c>
      <c r="E2607" t="str">
        <f t="shared" si="202"/>
        <v/>
      </c>
      <c r="F2607" t="str">
        <f t="shared" si="203"/>
        <v/>
      </c>
      <c r="G2607" s="4">
        <f t="shared" si="204"/>
        <v>-1.2616704516780217E-2</v>
      </c>
    </row>
    <row r="2608" spans="1:7" x14ac:dyDescent="0.3">
      <c r="A2608" s="3">
        <v>45425</v>
      </c>
      <c r="B2608" s="4">
        <v>79.12</v>
      </c>
      <c r="C2608">
        <f t="shared" si="200"/>
        <v>0.85999999999999943</v>
      </c>
      <c r="D2608" s="13">
        <f t="shared" si="201"/>
        <v>1.0989010989010981E-2</v>
      </c>
      <c r="E2608" t="str">
        <f t="shared" si="202"/>
        <v/>
      </c>
      <c r="F2608" t="str">
        <f t="shared" si="203"/>
        <v/>
      </c>
      <c r="G2608" s="4">
        <f t="shared" si="204"/>
        <v>1.0989010989010981E-2</v>
      </c>
    </row>
    <row r="2609" spans="1:7" x14ac:dyDescent="0.3">
      <c r="A2609" s="3">
        <v>45426</v>
      </c>
      <c r="B2609" s="4">
        <v>78.02</v>
      </c>
      <c r="C2609">
        <f t="shared" si="200"/>
        <v>-1.1000000000000085</v>
      </c>
      <c r="D2609" s="13">
        <f t="shared" si="201"/>
        <v>-1.3902932254802939E-2</v>
      </c>
      <c r="E2609" t="str">
        <f t="shared" si="202"/>
        <v/>
      </c>
      <c r="F2609" t="str">
        <f t="shared" si="203"/>
        <v/>
      </c>
      <c r="G2609" s="4">
        <f t="shared" si="204"/>
        <v>-1.3902932254802939E-2</v>
      </c>
    </row>
    <row r="2610" spans="1:7" x14ac:dyDescent="0.3">
      <c r="A2610" s="3">
        <v>45427</v>
      </c>
      <c r="B2610" s="4">
        <v>78.63</v>
      </c>
      <c r="C2610">
        <f t="shared" si="200"/>
        <v>0.60999999999999943</v>
      </c>
      <c r="D2610" s="13">
        <f t="shared" si="201"/>
        <v>7.8185080748525947E-3</v>
      </c>
      <c r="E2610" t="str">
        <f t="shared" si="202"/>
        <v/>
      </c>
      <c r="F2610" t="str">
        <f t="shared" si="203"/>
        <v/>
      </c>
      <c r="G2610" s="4">
        <f t="shared" si="204"/>
        <v>7.8185080748525947E-3</v>
      </c>
    </row>
    <row r="2611" spans="1:7" x14ac:dyDescent="0.3">
      <c r="A2611" s="3">
        <v>45428</v>
      </c>
      <c r="B2611" s="4">
        <v>79.23</v>
      </c>
      <c r="C2611">
        <f t="shared" si="200"/>
        <v>0.60000000000000853</v>
      </c>
      <c r="D2611" s="13">
        <f t="shared" si="201"/>
        <v>7.6306753147654654E-3</v>
      </c>
      <c r="E2611" t="str">
        <f t="shared" si="202"/>
        <v/>
      </c>
      <c r="F2611" t="str">
        <f t="shared" si="203"/>
        <v/>
      </c>
      <c r="G2611" s="4">
        <f t="shared" si="204"/>
        <v>7.6306753147654654E-3</v>
      </c>
    </row>
    <row r="2612" spans="1:7" x14ac:dyDescent="0.3">
      <c r="A2612" s="3">
        <v>45429</v>
      </c>
      <c r="B2612" s="4">
        <v>80.06</v>
      </c>
      <c r="C2612">
        <f t="shared" si="200"/>
        <v>0.82999999999999829</v>
      </c>
      <c r="D2612" s="13">
        <f t="shared" si="201"/>
        <v>1.0475829862425826E-2</v>
      </c>
      <c r="E2612" t="str">
        <f t="shared" si="202"/>
        <v/>
      </c>
      <c r="F2612" t="str">
        <f t="shared" si="203"/>
        <v/>
      </c>
      <c r="G2612" s="4">
        <f t="shared" si="204"/>
        <v>1.0475829862425826E-2</v>
      </c>
    </row>
    <row r="2613" spans="1:7" x14ac:dyDescent="0.3">
      <c r="A2613" s="3">
        <v>45432</v>
      </c>
      <c r="B2613" s="4">
        <v>79.8</v>
      </c>
      <c r="C2613">
        <f t="shared" si="200"/>
        <v>-0.26000000000000512</v>
      </c>
      <c r="D2613" s="13">
        <f t="shared" si="201"/>
        <v>-3.2475643267549977E-3</v>
      </c>
      <c r="E2613" t="str">
        <f t="shared" si="202"/>
        <v/>
      </c>
      <c r="F2613" t="str">
        <f t="shared" si="203"/>
        <v/>
      </c>
      <c r="G2613" s="4">
        <f t="shared" si="204"/>
        <v>-3.2475643267549977E-3</v>
      </c>
    </row>
    <row r="2614" spans="1:7" x14ac:dyDescent="0.3">
      <c r="A2614" s="3">
        <v>45433</v>
      </c>
      <c r="B2614" s="4">
        <v>79.06</v>
      </c>
      <c r="C2614">
        <f t="shared" si="200"/>
        <v>-0.73999999999999488</v>
      </c>
      <c r="D2614" s="13">
        <f t="shared" si="201"/>
        <v>-9.2731829573934194E-3</v>
      </c>
      <c r="E2614" t="str">
        <f t="shared" si="202"/>
        <v/>
      </c>
      <c r="F2614" t="str">
        <f t="shared" si="203"/>
        <v/>
      </c>
      <c r="G2614" s="4">
        <f t="shared" si="204"/>
        <v>-9.2731829573934194E-3</v>
      </c>
    </row>
    <row r="2615" spans="1:7" x14ac:dyDescent="0.3">
      <c r="E2615" s="3"/>
    </row>
    <row r="2616" spans="1:7" x14ac:dyDescent="0.3">
      <c r="E2616" s="3"/>
    </row>
    <row r="2617" spans="1:7" x14ac:dyDescent="0.3">
      <c r="E2617" s="3"/>
    </row>
    <row r="2618" spans="1:7" x14ac:dyDescent="0.3">
      <c r="E2618" s="3"/>
    </row>
    <row r="2619" spans="1:7" x14ac:dyDescent="0.3">
      <c r="E2619" s="3"/>
    </row>
    <row r="2620" spans="1:7" x14ac:dyDescent="0.3">
      <c r="E2620" s="3"/>
    </row>
    <row r="2621" spans="1:7" x14ac:dyDescent="0.3">
      <c r="E2621" s="3"/>
    </row>
    <row r="2622" spans="1:7" x14ac:dyDescent="0.3">
      <c r="E2622" s="3"/>
    </row>
    <row r="2623" spans="1:7" x14ac:dyDescent="0.3">
      <c r="E2623" s="3"/>
    </row>
    <row r="2624" spans="1:7" x14ac:dyDescent="0.3">
      <c r="E2624" s="3"/>
    </row>
    <row r="2625" spans="5:5" x14ac:dyDescent="0.3">
      <c r="E2625" s="3"/>
    </row>
    <row r="2626" spans="5:5" x14ac:dyDescent="0.3">
      <c r="E2626" s="3"/>
    </row>
    <row r="2627" spans="5:5" x14ac:dyDescent="0.3">
      <c r="E2627" s="3"/>
    </row>
    <row r="2628" spans="5:5" x14ac:dyDescent="0.3">
      <c r="E2628" s="3"/>
    </row>
    <row r="2629" spans="5:5" x14ac:dyDescent="0.3">
      <c r="E2629" s="3"/>
    </row>
    <row r="2630" spans="5:5" x14ac:dyDescent="0.3">
      <c r="E2630" s="3"/>
    </row>
    <row r="2631" spans="5:5" x14ac:dyDescent="0.3">
      <c r="E2631" s="3"/>
    </row>
    <row r="2632" spans="5:5" x14ac:dyDescent="0.3">
      <c r="E2632" s="3"/>
    </row>
    <row r="2633" spans="5:5" x14ac:dyDescent="0.3">
      <c r="E2633" s="3"/>
    </row>
    <row r="2634" spans="5:5" x14ac:dyDescent="0.3">
      <c r="E2634" s="3"/>
    </row>
    <row r="2635" spans="5:5" x14ac:dyDescent="0.3">
      <c r="E2635" s="3"/>
    </row>
    <row r="2636" spans="5:5" x14ac:dyDescent="0.3">
      <c r="E2636" s="3"/>
    </row>
    <row r="2637" spans="5:5" x14ac:dyDescent="0.3">
      <c r="E2637" s="3"/>
    </row>
    <row r="2638" spans="5:5" x14ac:dyDescent="0.3">
      <c r="E2638" s="3"/>
    </row>
    <row r="2639" spans="5:5" x14ac:dyDescent="0.3">
      <c r="E2639" s="3"/>
    </row>
    <row r="2640" spans="5:5" x14ac:dyDescent="0.3">
      <c r="E2640" s="3"/>
    </row>
    <row r="2641" spans="5:5" x14ac:dyDescent="0.3">
      <c r="E2641" s="3"/>
    </row>
    <row r="2642" spans="5:5" x14ac:dyDescent="0.3">
      <c r="E2642" s="3"/>
    </row>
    <row r="2643" spans="5:5" x14ac:dyDescent="0.3">
      <c r="E2643" s="3"/>
    </row>
    <row r="2644" spans="5:5" x14ac:dyDescent="0.3">
      <c r="E2644" s="3"/>
    </row>
    <row r="2645" spans="5:5" x14ac:dyDescent="0.3">
      <c r="E2645" s="3"/>
    </row>
    <row r="2646" spans="5:5" x14ac:dyDescent="0.3">
      <c r="E2646" s="3"/>
    </row>
    <row r="2647" spans="5:5" x14ac:dyDescent="0.3">
      <c r="E2647" s="3"/>
    </row>
    <row r="2648" spans="5:5" x14ac:dyDescent="0.3">
      <c r="E2648" s="3"/>
    </row>
    <row r="2649" spans="5:5" x14ac:dyDescent="0.3">
      <c r="E2649" s="3"/>
    </row>
    <row r="2650" spans="5:5" x14ac:dyDescent="0.3">
      <c r="E2650" s="3"/>
    </row>
    <row r="2651" spans="5:5" x14ac:dyDescent="0.3">
      <c r="E2651" s="3"/>
    </row>
    <row r="2652" spans="5:5" x14ac:dyDescent="0.3">
      <c r="E2652" s="3"/>
    </row>
    <row r="2653" spans="5:5" x14ac:dyDescent="0.3">
      <c r="E2653" s="3"/>
    </row>
    <row r="2654" spans="5:5" x14ac:dyDescent="0.3">
      <c r="E2654" s="3"/>
    </row>
    <row r="2655" spans="5:5" x14ac:dyDescent="0.3">
      <c r="E2655" s="3"/>
    </row>
    <row r="2656" spans="5:5" x14ac:dyDescent="0.3">
      <c r="E2656" s="3"/>
    </row>
    <row r="2657" spans="5:5" x14ac:dyDescent="0.3">
      <c r="E2657" s="3"/>
    </row>
    <row r="2658" spans="5:5" x14ac:dyDescent="0.3">
      <c r="E2658" s="3"/>
    </row>
    <row r="2659" spans="5:5" x14ac:dyDescent="0.3">
      <c r="E2659" s="3"/>
    </row>
    <row r="2660" spans="5:5" x14ac:dyDescent="0.3">
      <c r="E2660" s="3"/>
    </row>
    <row r="2661" spans="5:5" x14ac:dyDescent="0.3">
      <c r="E2661" s="3"/>
    </row>
    <row r="2662" spans="5:5" x14ac:dyDescent="0.3">
      <c r="E2662" s="3"/>
    </row>
    <row r="2663" spans="5:5" x14ac:dyDescent="0.3">
      <c r="E2663" s="3"/>
    </row>
    <row r="2664" spans="5:5" x14ac:dyDescent="0.3">
      <c r="E2664" s="3"/>
    </row>
    <row r="2665" spans="5:5" x14ac:dyDescent="0.3">
      <c r="E2665" s="3"/>
    </row>
    <row r="2666" spans="5:5" x14ac:dyDescent="0.3">
      <c r="E2666" s="3"/>
    </row>
    <row r="2667" spans="5:5" x14ac:dyDescent="0.3">
      <c r="E2667" s="3"/>
    </row>
    <row r="2668" spans="5:5" x14ac:dyDescent="0.3">
      <c r="E2668" s="3"/>
    </row>
    <row r="2669" spans="5:5" x14ac:dyDescent="0.3">
      <c r="E2669" s="3"/>
    </row>
    <row r="2670" spans="5:5" x14ac:dyDescent="0.3">
      <c r="E2670" s="3"/>
    </row>
    <row r="2671" spans="5:5" x14ac:dyDescent="0.3">
      <c r="E2671" s="3"/>
    </row>
    <row r="2672" spans="5:5" x14ac:dyDescent="0.3">
      <c r="E2672" s="3"/>
    </row>
    <row r="2673" spans="5:5" x14ac:dyDescent="0.3">
      <c r="E2673" s="3"/>
    </row>
    <row r="2674" spans="5:5" x14ac:dyDescent="0.3">
      <c r="E2674" s="3"/>
    </row>
    <row r="2675" spans="5:5" x14ac:dyDescent="0.3">
      <c r="E2675" s="3"/>
    </row>
    <row r="2676" spans="5:5" x14ac:dyDescent="0.3">
      <c r="E2676" s="3"/>
    </row>
    <row r="2677" spans="5:5" x14ac:dyDescent="0.3">
      <c r="E2677" s="3"/>
    </row>
    <row r="2678" spans="5:5" x14ac:dyDescent="0.3">
      <c r="E2678" s="3"/>
    </row>
    <row r="2679" spans="5:5" x14ac:dyDescent="0.3">
      <c r="E2679" s="3"/>
    </row>
    <row r="2680" spans="5:5" x14ac:dyDescent="0.3">
      <c r="E2680" s="3"/>
    </row>
    <row r="2681" spans="5:5" x14ac:dyDescent="0.3">
      <c r="E2681" s="3"/>
    </row>
    <row r="2682" spans="5:5" x14ac:dyDescent="0.3">
      <c r="E2682" s="3"/>
    </row>
    <row r="2683" spans="5:5" x14ac:dyDescent="0.3">
      <c r="E2683" s="3"/>
    </row>
    <row r="2684" spans="5:5" x14ac:dyDescent="0.3">
      <c r="E2684" s="3"/>
    </row>
    <row r="2685" spans="5:5" x14ac:dyDescent="0.3">
      <c r="E2685" s="3"/>
    </row>
    <row r="2686" spans="5:5" x14ac:dyDescent="0.3">
      <c r="E2686" s="3"/>
    </row>
    <row r="2687" spans="5:5" x14ac:dyDescent="0.3">
      <c r="E2687" s="3"/>
    </row>
    <row r="2688" spans="5:5" x14ac:dyDescent="0.3">
      <c r="E2688" s="3"/>
    </row>
    <row r="2689" spans="5:5" x14ac:dyDescent="0.3">
      <c r="E2689" s="3"/>
    </row>
    <row r="2690" spans="5:5" x14ac:dyDescent="0.3">
      <c r="E2690" s="3"/>
    </row>
    <row r="2691" spans="5:5" x14ac:dyDescent="0.3">
      <c r="E2691" s="3"/>
    </row>
    <row r="2692" spans="5:5" x14ac:dyDescent="0.3">
      <c r="E2692" s="3"/>
    </row>
    <row r="2693" spans="5:5" x14ac:dyDescent="0.3">
      <c r="E2693" s="3"/>
    </row>
    <row r="2694" spans="5:5" x14ac:dyDescent="0.3">
      <c r="E2694" s="3"/>
    </row>
    <row r="2695" spans="5:5" x14ac:dyDescent="0.3">
      <c r="E2695" s="3"/>
    </row>
    <row r="2696" spans="5:5" x14ac:dyDescent="0.3">
      <c r="E2696" s="3"/>
    </row>
    <row r="2697" spans="5:5" x14ac:dyDescent="0.3">
      <c r="E2697" s="3"/>
    </row>
    <row r="2698" spans="5:5" x14ac:dyDescent="0.3">
      <c r="E2698" s="3"/>
    </row>
    <row r="2699" spans="5:5" x14ac:dyDescent="0.3">
      <c r="E2699" s="3"/>
    </row>
    <row r="2700" spans="5:5" x14ac:dyDescent="0.3">
      <c r="E2700" s="3"/>
    </row>
    <row r="2701" spans="5:5" x14ac:dyDescent="0.3">
      <c r="E2701" s="3"/>
    </row>
    <row r="2702" spans="5:5" x14ac:dyDescent="0.3">
      <c r="E2702" s="3"/>
    </row>
    <row r="2703" spans="5:5" x14ac:dyDescent="0.3">
      <c r="E2703" s="3"/>
    </row>
    <row r="2704" spans="5:5" x14ac:dyDescent="0.3">
      <c r="E2704" s="3"/>
    </row>
    <row r="2705" spans="5:5" x14ac:dyDescent="0.3">
      <c r="E2705" s="3"/>
    </row>
    <row r="2706" spans="5:5" x14ac:dyDescent="0.3">
      <c r="E2706" s="3"/>
    </row>
    <row r="2707" spans="5:5" x14ac:dyDescent="0.3">
      <c r="E2707" s="3"/>
    </row>
    <row r="2708" spans="5:5" x14ac:dyDescent="0.3">
      <c r="E2708" s="3"/>
    </row>
    <row r="2709" spans="5:5" x14ac:dyDescent="0.3">
      <c r="E2709" s="3"/>
    </row>
    <row r="2710" spans="5:5" x14ac:dyDescent="0.3">
      <c r="E2710" s="3"/>
    </row>
    <row r="2711" spans="5:5" x14ac:dyDescent="0.3">
      <c r="E2711" s="3"/>
    </row>
    <row r="2712" spans="5:5" x14ac:dyDescent="0.3">
      <c r="E2712" s="3"/>
    </row>
    <row r="2713" spans="5:5" x14ac:dyDescent="0.3">
      <c r="E2713" s="3"/>
    </row>
    <row r="2714" spans="5:5" x14ac:dyDescent="0.3">
      <c r="E2714" s="3"/>
    </row>
    <row r="2715" spans="5:5" x14ac:dyDescent="0.3">
      <c r="E2715" s="3"/>
    </row>
    <row r="2716" spans="5:5" x14ac:dyDescent="0.3">
      <c r="E2716" s="3"/>
    </row>
    <row r="2717" spans="5:5" x14ac:dyDescent="0.3">
      <c r="E2717" s="3"/>
    </row>
    <row r="2718" spans="5:5" x14ac:dyDescent="0.3">
      <c r="E2718" s="3"/>
    </row>
    <row r="2719" spans="5:5" x14ac:dyDescent="0.3">
      <c r="E2719" s="3"/>
    </row>
    <row r="2720" spans="5:5" x14ac:dyDescent="0.3">
      <c r="E2720" s="3"/>
    </row>
    <row r="2721" spans="5:5" x14ac:dyDescent="0.3">
      <c r="E2721" s="3"/>
    </row>
    <row r="2722" spans="5:5" x14ac:dyDescent="0.3">
      <c r="E2722" s="3"/>
    </row>
    <row r="2723" spans="5:5" x14ac:dyDescent="0.3">
      <c r="E2723" s="3"/>
    </row>
    <row r="2724" spans="5:5" x14ac:dyDescent="0.3">
      <c r="E2724" s="3"/>
    </row>
    <row r="2725" spans="5:5" x14ac:dyDescent="0.3">
      <c r="E2725" s="3"/>
    </row>
    <row r="2726" spans="5:5" x14ac:dyDescent="0.3">
      <c r="E2726" s="3"/>
    </row>
    <row r="2727" spans="5:5" x14ac:dyDescent="0.3">
      <c r="E2727" s="3"/>
    </row>
    <row r="2728" spans="5:5" x14ac:dyDescent="0.3">
      <c r="E2728" s="3"/>
    </row>
    <row r="2729" spans="5:5" x14ac:dyDescent="0.3">
      <c r="E2729" s="3"/>
    </row>
    <row r="2730" spans="5:5" x14ac:dyDescent="0.3">
      <c r="E2730" s="3"/>
    </row>
    <row r="2731" spans="5:5" x14ac:dyDescent="0.3">
      <c r="E2731" s="3"/>
    </row>
    <row r="2732" spans="5:5" x14ac:dyDescent="0.3">
      <c r="E2732" s="3"/>
    </row>
    <row r="2733" spans="5:5" x14ac:dyDescent="0.3">
      <c r="E2733" s="3"/>
    </row>
    <row r="2734" spans="5:5" x14ac:dyDescent="0.3">
      <c r="E2734" s="3"/>
    </row>
    <row r="2735" spans="5:5" x14ac:dyDescent="0.3">
      <c r="E2735" s="3"/>
    </row>
    <row r="2736" spans="5:5" x14ac:dyDescent="0.3">
      <c r="E2736" s="3"/>
    </row>
    <row r="2737" spans="5:5" x14ac:dyDescent="0.3">
      <c r="E2737" s="3"/>
    </row>
    <row r="2738" spans="5:5" x14ac:dyDescent="0.3">
      <c r="E2738" s="3"/>
    </row>
    <row r="2739" spans="5:5" x14ac:dyDescent="0.3">
      <c r="E2739" s="3"/>
    </row>
    <row r="2740" spans="5:5" x14ac:dyDescent="0.3">
      <c r="E2740" s="3"/>
    </row>
    <row r="2741" spans="5:5" x14ac:dyDescent="0.3">
      <c r="E2741" s="3"/>
    </row>
    <row r="2742" spans="5:5" x14ac:dyDescent="0.3">
      <c r="E2742" s="3"/>
    </row>
    <row r="2743" spans="5:5" x14ac:dyDescent="0.3">
      <c r="E2743" s="3"/>
    </row>
    <row r="2744" spans="5:5" x14ac:dyDescent="0.3">
      <c r="E2744" s="3"/>
    </row>
    <row r="2745" spans="5:5" x14ac:dyDescent="0.3">
      <c r="E2745" s="3"/>
    </row>
    <row r="2746" spans="5:5" x14ac:dyDescent="0.3">
      <c r="E2746" s="3"/>
    </row>
    <row r="2747" spans="5:5" x14ac:dyDescent="0.3">
      <c r="E2747" s="3"/>
    </row>
    <row r="2748" spans="5:5" x14ac:dyDescent="0.3">
      <c r="E2748" s="3"/>
    </row>
    <row r="2749" spans="5:5" x14ac:dyDescent="0.3">
      <c r="E2749" s="3"/>
    </row>
    <row r="2750" spans="5:5" x14ac:dyDescent="0.3">
      <c r="E2750" s="3"/>
    </row>
    <row r="2751" spans="5:5" x14ac:dyDescent="0.3">
      <c r="E2751" s="3"/>
    </row>
    <row r="2752" spans="5:5" x14ac:dyDescent="0.3">
      <c r="E2752" s="3"/>
    </row>
    <row r="2753" spans="5:5" x14ac:dyDescent="0.3">
      <c r="E2753" s="3"/>
    </row>
    <row r="2754" spans="5:5" x14ac:dyDescent="0.3">
      <c r="E2754" s="3"/>
    </row>
    <row r="2755" spans="5:5" x14ac:dyDescent="0.3">
      <c r="E2755" s="3"/>
    </row>
    <row r="2756" spans="5:5" x14ac:dyDescent="0.3">
      <c r="E2756" s="3"/>
    </row>
    <row r="2757" spans="5:5" x14ac:dyDescent="0.3">
      <c r="E2757" s="3"/>
    </row>
    <row r="2758" spans="5:5" x14ac:dyDescent="0.3">
      <c r="E2758" s="3"/>
    </row>
    <row r="2759" spans="5:5" x14ac:dyDescent="0.3">
      <c r="E2759" s="3"/>
    </row>
    <row r="2760" spans="5:5" x14ac:dyDescent="0.3">
      <c r="E2760" s="3"/>
    </row>
    <row r="2761" spans="5:5" x14ac:dyDescent="0.3">
      <c r="E2761" s="3"/>
    </row>
    <row r="2762" spans="5:5" x14ac:dyDescent="0.3">
      <c r="E2762" s="3"/>
    </row>
    <row r="2763" spans="5:5" x14ac:dyDescent="0.3">
      <c r="E2763" s="3"/>
    </row>
    <row r="2764" spans="5:5" x14ac:dyDescent="0.3">
      <c r="E2764" s="3"/>
    </row>
    <row r="2765" spans="5:5" x14ac:dyDescent="0.3">
      <c r="E2765" s="3"/>
    </row>
    <row r="2766" spans="5:5" x14ac:dyDescent="0.3">
      <c r="E2766" s="3"/>
    </row>
    <row r="2767" spans="5:5" x14ac:dyDescent="0.3">
      <c r="E2767" s="3"/>
    </row>
    <row r="2768" spans="5:5" x14ac:dyDescent="0.3">
      <c r="E2768" s="3"/>
    </row>
    <row r="2769" spans="5:5" x14ac:dyDescent="0.3">
      <c r="E2769" s="3"/>
    </row>
    <row r="2770" spans="5:5" x14ac:dyDescent="0.3">
      <c r="E2770" s="3"/>
    </row>
    <row r="2771" spans="5:5" x14ac:dyDescent="0.3">
      <c r="E2771" s="3"/>
    </row>
    <row r="2772" spans="5:5" x14ac:dyDescent="0.3">
      <c r="E2772" s="3"/>
    </row>
    <row r="2773" spans="5:5" x14ac:dyDescent="0.3">
      <c r="E2773" s="3"/>
    </row>
    <row r="2774" spans="5:5" x14ac:dyDescent="0.3">
      <c r="E2774" s="3"/>
    </row>
    <row r="2775" spans="5:5" x14ac:dyDescent="0.3">
      <c r="E2775" s="3"/>
    </row>
    <row r="2776" spans="5:5" x14ac:dyDescent="0.3">
      <c r="E2776" s="3"/>
    </row>
    <row r="2777" spans="5:5" x14ac:dyDescent="0.3">
      <c r="E2777" s="3"/>
    </row>
    <row r="2778" spans="5:5" x14ac:dyDescent="0.3">
      <c r="E2778" s="3"/>
    </row>
    <row r="2779" spans="5:5" x14ac:dyDescent="0.3">
      <c r="E2779" s="3"/>
    </row>
    <row r="2780" spans="5:5" x14ac:dyDescent="0.3">
      <c r="E2780" s="3"/>
    </row>
    <row r="2781" spans="5:5" x14ac:dyDescent="0.3">
      <c r="E2781" s="3"/>
    </row>
    <row r="2782" spans="5:5" x14ac:dyDescent="0.3">
      <c r="E2782" s="3"/>
    </row>
    <row r="2783" spans="5:5" x14ac:dyDescent="0.3">
      <c r="E2783" s="3"/>
    </row>
    <row r="2784" spans="5:5" x14ac:dyDescent="0.3">
      <c r="E2784" s="3"/>
    </row>
    <row r="2785" spans="5:5" x14ac:dyDescent="0.3">
      <c r="E2785" s="3"/>
    </row>
    <row r="2786" spans="5:5" x14ac:dyDescent="0.3">
      <c r="E2786" s="3"/>
    </row>
    <row r="2787" spans="5:5" x14ac:dyDescent="0.3">
      <c r="E2787" s="3"/>
    </row>
    <row r="2788" spans="5:5" x14ac:dyDescent="0.3">
      <c r="E2788" s="3"/>
    </row>
    <row r="2789" spans="5:5" x14ac:dyDescent="0.3">
      <c r="E2789" s="3"/>
    </row>
    <row r="2790" spans="5:5" x14ac:dyDescent="0.3">
      <c r="E2790" s="3"/>
    </row>
    <row r="2791" spans="5:5" x14ac:dyDescent="0.3">
      <c r="E2791" s="3"/>
    </row>
    <row r="2792" spans="5:5" x14ac:dyDescent="0.3">
      <c r="E2792" s="3"/>
    </row>
    <row r="2793" spans="5:5" x14ac:dyDescent="0.3">
      <c r="E2793" s="3"/>
    </row>
    <row r="2794" spans="5:5" x14ac:dyDescent="0.3">
      <c r="E2794" s="3"/>
    </row>
    <row r="2795" spans="5:5" x14ac:dyDescent="0.3">
      <c r="E2795" s="3"/>
    </row>
    <row r="2796" spans="5:5" x14ac:dyDescent="0.3">
      <c r="E2796" s="3"/>
    </row>
    <row r="2797" spans="5:5" x14ac:dyDescent="0.3">
      <c r="E2797" s="3"/>
    </row>
    <row r="2798" spans="5:5" x14ac:dyDescent="0.3">
      <c r="E2798" s="3"/>
    </row>
    <row r="2799" spans="5:5" x14ac:dyDescent="0.3">
      <c r="E2799" s="3"/>
    </row>
    <row r="2800" spans="5:5" x14ac:dyDescent="0.3">
      <c r="E2800" s="3"/>
    </row>
    <row r="2801" spans="5:5" x14ac:dyDescent="0.3">
      <c r="E2801" s="3"/>
    </row>
    <row r="2802" spans="5:5" x14ac:dyDescent="0.3">
      <c r="E2802" s="3"/>
    </row>
    <row r="2803" spans="5:5" x14ac:dyDescent="0.3">
      <c r="E2803" s="3"/>
    </row>
    <row r="2804" spans="5:5" x14ac:dyDescent="0.3">
      <c r="E2804" s="3"/>
    </row>
    <row r="2805" spans="5:5" x14ac:dyDescent="0.3">
      <c r="E2805" s="3"/>
    </row>
    <row r="2806" spans="5:5" x14ac:dyDescent="0.3">
      <c r="E2806" s="3"/>
    </row>
    <row r="2807" spans="5:5" x14ac:dyDescent="0.3">
      <c r="E2807" s="3"/>
    </row>
    <row r="2808" spans="5:5" x14ac:dyDescent="0.3">
      <c r="E2808" s="3"/>
    </row>
    <row r="2809" spans="5:5" x14ac:dyDescent="0.3">
      <c r="E2809" s="3"/>
    </row>
    <row r="2810" spans="5:5" x14ac:dyDescent="0.3">
      <c r="E2810" s="3"/>
    </row>
    <row r="2811" spans="5:5" x14ac:dyDescent="0.3">
      <c r="E2811" s="3"/>
    </row>
    <row r="2812" spans="5:5" x14ac:dyDescent="0.3">
      <c r="E2812" s="3"/>
    </row>
    <row r="2813" spans="5:5" x14ac:dyDescent="0.3">
      <c r="E2813" s="3"/>
    </row>
    <row r="2814" spans="5:5" x14ac:dyDescent="0.3">
      <c r="E2814" s="3"/>
    </row>
    <row r="2815" spans="5:5" x14ac:dyDescent="0.3">
      <c r="E2815" s="3"/>
    </row>
    <row r="2816" spans="5:5" x14ac:dyDescent="0.3">
      <c r="E2816" s="3"/>
    </row>
    <row r="2817" spans="5:5" x14ac:dyDescent="0.3">
      <c r="E2817" s="3"/>
    </row>
    <row r="2818" spans="5:5" x14ac:dyDescent="0.3">
      <c r="E2818" s="3"/>
    </row>
    <row r="2819" spans="5:5" x14ac:dyDescent="0.3">
      <c r="E2819" s="3"/>
    </row>
    <row r="2820" spans="5:5" x14ac:dyDescent="0.3">
      <c r="E2820" s="3"/>
    </row>
    <row r="2821" spans="5:5" x14ac:dyDescent="0.3">
      <c r="E2821" s="3"/>
    </row>
    <row r="2822" spans="5:5" x14ac:dyDescent="0.3">
      <c r="E2822" s="3"/>
    </row>
    <row r="2823" spans="5:5" x14ac:dyDescent="0.3">
      <c r="E2823" s="3"/>
    </row>
    <row r="2824" spans="5:5" x14ac:dyDescent="0.3">
      <c r="E2824" s="3"/>
    </row>
    <row r="2825" spans="5:5" x14ac:dyDescent="0.3">
      <c r="E2825" s="3"/>
    </row>
    <row r="2826" spans="5:5" x14ac:dyDescent="0.3">
      <c r="E2826" s="3"/>
    </row>
    <row r="2827" spans="5:5" x14ac:dyDescent="0.3">
      <c r="E2827" s="3"/>
    </row>
    <row r="2828" spans="5:5" x14ac:dyDescent="0.3">
      <c r="E2828" s="3"/>
    </row>
    <row r="2829" spans="5:5" x14ac:dyDescent="0.3">
      <c r="E2829" s="3"/>
    </row>
    <row r="2830" spans="5:5" x14ac:dyDescent="0.3">
      <c r="E2830" s="3"/>
    </row>
    <row r="2831" spans="5:5" x14ac:dyDescent="0.3">
      <c r="E2831" s="3"/>
    </row>
    <row r="2832" spans="5:5" x14ac:dyDescent="0.3">
      <c r="E2832" s="3"/>
    </row>
    <row r="2833" spans="5:5" x14ac:dyDescent="0.3">
      <c r="E2833" s="3"/>
    </row>
    <row r="2834" spans="5:5" x14ac:dyDescent="0.3">
      <c r="E2834" s="3"/>
    </row>
    <row r="2835" spans="5:5" x14ac:dyDescent="0.3">
      <c r="E2835" s="3"/>
    </row>
    <row r="2836" spans="5:5" x14ac:dyDescent="0.3">
      <c r="E2836" s="3"/>
    </row>
    <row r="2837" spans="5:5" x14ac:dyDescent="0.3">
      <c r="E2837" s="3"/>
    </row>
    <row r="2838" spans="5:5" x14ac:dyDescent="0.3">
      <c r="E2838" s="3"/>
    </row>
    <row r="2839" spans="5:5" x14ac:dyDescent="0.3">
      <c r="E2839" s="3"/>
    </row>
    <row r="2840" spans="5:5" x14ac:dyDescent="0.3">
      <c r="E2840" s="3"/>
    </row>
    <row r="2841" spans="5:5" x14ac:dyDescent="0.3">
      <c r="E2841" s="3"/>
    </row>
    <row r="2842" spans="5:5" x14ac:dyDescent="0.3">
      <c r="E2842" s="3"/>
    </row>
    <row r="2843" spans="5:5" x14ac:dyDescent="0.3">
      <c r="E2843" s="3"/>
    </row>
    <row r="2844" spans="5:5" x14ac:dyDescent="0.3">
      <c r="E2844" s="3"/>
    </row>
    <row r="2845" spans="5:5" x14ac:dyDescent="0.3">
      <c r="E2845" s="3"/>
    </row>
    <row r="2846" spans="5:5" x14ac:dyDescent="0.3">
      <c r="E2846" s="3"/>
    </row>
    <row r="2847" spans="5:5" x14ac:dyDescent="0.3">
      <c r="E2847" s="3"/>
    </row>
    <row r="2848" spans="5:5" x14ac:dyDescent="0.3">
      <c r="E2848" s="3"/>
    </row>
    <row r="2849" spans="5:5" x14ac:dyDescent="0.3">
      <c r="E2849" s="3"/>
    </row>
    <row r="2850" spans="5:5" x14ac:dyDescent="0.3">
      <c r="E2850" s="3"/>
    </row>
    <row r="2851" spans="5:5" x14ac:dyDescent="0.3">
      <c r="E2851" s="3"/>
    </row>
    <row r="2852" spans="5:5" x14ac:dyDescent="0.3">
      <c r="E2852" s="3"/>
    </row>
    <row r="2853" spans="5:5" x14ac:dyDescent="0.3">
      <c r="E2853" s="3"/>
    </row>
    <row r="2854" spans="5:5" x14ac:dyDescent="0.3">
      <c r="E2854" s="3"/>
    </row>
    <row r="2855" spans="5:5" x14ac:dyDescent="0.3">
      <c r="E2855" s="3"/>
    </row>
    <row r="2856" spans="5:5" x14ac:dyDescent="0.3">
      <c r="E2856" s="3"/>
    </row>
    <row r="2857" spans="5:5" x14ac:dyDescent="0.3">
      <c r="E2857" s="3"/>
    </row>
    <row r="2858" spans="5:5" x14ac:dyDescent="0.3">
      <c r="E2858" s="3"/>
    </row>
    <row r="2859" spans="5:5" x14ac:dyDescent="0.3">
      <c r="E2859" s="3"/>
    </row>
    <row r="2860" spans="5:5" x14ac:dyDescent="0.3">
      <c r="E2860" s="3"/>
    </row>
    <row r="2861" spans="5:5" x14ac:dyDescent="0.3">
      <c r="E2861" s="3"/>
    </row>
    <row r="2862" spans="5:5" x14ac:dyDescent="0.3">
      <c r="E2862" s="3"/>
    </row>
    <row r="2863" spans="5:5" x14ac:dyDescent="0.3">
      <c r="E2863" s="3"/>
    </row>
    <row r="2864" spans="5:5" x14ac:dyDescent="0.3">
      <c r="E2864" s="3"/>
    </row>
    <row r="2865" spans="5:5" x14ac:dyDescent="0.3">
      <c r="E2865" s="3"/>
    </row>
    <row r="2866" spans="5:5" x14ac:dyDescent="0.3">
      <c r="E2866" s="3"/>
    </row>
    <row r="2867" spans="5:5" x14ac:dyDescent="0.3">
      <c r="E2867" s="3"/>
    </row>
    <row r="2868" spans="5:5" x14ac:dyDescent="0.3">
      <c r="E2868" s="3"/>
    </row>
    <row r="2869" spans="5:5" x14ac:dyDescent="0.3">
      <c r="E2869" s="3"/>
    </row>
    <row r="2870" spans="5:5" x14ac:dyDescent="0.3">
      <c r="E2870" s="3"/>
    </row>
    <row r="2871" spans="5:5" x14ac:dyDescent="0.3">
      <c r="E2871" s="3"/>
    </row>
    <row r="2872" spans="5:5" x14ac:dyDescent="0.3">
      <c r="E2872" s="3"/>
    </row>
    <row r="2873" spans="5:5" x14ac:dyDescent="0.3">
      <c r="E2873" s="3"/>
    </row>
    <row r="2874" spans="5:5" x14ac:dyDescent="0.3">
      <c r="E2874" s="3"/>
    </row>
    <row r="2875" spans="5:5" x14ac:dyDescent="0.3">
      <c r="E2875" s="3"/>
    </row>
    <row r="2876" spans="5:5" x14ac:dyDescent="0.3">
      <c r="E2876" s="3"/>
    </row>
    <row r="2877" spans="5:5" x14ac:dyDescent="0.3">
      <c r="E2877" s="3"/>
    </row>
    <row r="2878" spans="5:5" x14ac:dyDescent="0.3">
      <c r="E2878" s="3"/>
    </row>
    <row r="2879" spans="5:5" x14ac:dyDescent="0.3">
      <c r="E2879" s="3"/>
    </row>
    <row r="2880" spans="5:5" x14ac:dyDescent="0.3">
      <c r="E2880" s="3"/>
    </row>
    <row r="2881" spans="5:5" x14ac:dyDescent="0.3">
      <c r="E2881" s="3"/>
    </row>
    <row r="2882" spans="5:5" x14ac:dyDescent="0.3">
      <c r="E2882" s="3"/>
    </row>
    <row r="2883" spans="5:5" x14ac:dyDescent="0.3">
      <c r="E2883" s="3"/>
    </row>
    <row r="2884" spans="5:5" x14ac:dyDescent="0.3">
      <c r="E2884" s="3"/>
    </row>
    <row r="2885" spans="5:5" x14ac:dyDescent="0.3">
      <c r="E2885" s="3"/>
    </row>
    <row r="2886" spans="5:5" x14ac:dyDescent="0.3">
      <c r="E2886" s="3"/>
    </row>
    <row r="2887" spans="5:5" x14ac:dyDescent="0.3">
      <c r="E2887" s="3"/>
    </row>
    <row r="2888" spans="5:5" x14ac:dyDescent="0.3">
      <c r="E2888" s="3"/>
    </row>
    <row r="2889" spans="5:5" x14ac:dyDescent="0.3">
      <c r="E2889" s="3"/>
    </row>
    <row r="2890" spans="5:5" x14ac:dyDescent="0.3">
      <c r="E2890" s="3"/>
    </row>
    <row r="2891" spans="5:5" x14ac:dyDescent="0.3">
      <c r="E2891" s="3"/>
    </row>
    <row r="2892" spans="5:5" x14ac:dyDescent="0.3">
      <c r="E2892" s="3"/>
    </row>
    <row r="2893" spans="5:5" x14ac:dyDescent="0.3">
      <c r="E2893" s="3"/>
    </row>
    <row r="2894" spans="5:5" x14ac:dyDescent="0.3">
      <c r="E2894" s="3"/>
    </row>
    <row r="2895" spans="5:5" x14ac:dyDescent="0.3">
      <c r="E2895" s="3"/>
    </row>
    <row r="2896" spans="5:5" x14ac:dyDescent="0.3">
      <c r="E2896" s="3"/>
    </row>
    <row r="2897" spans="5:5" x14ac:dyDescent="0.3">
      <c r="E2897" s="3"/>
    </row>
    <row r="2898" spans="5:5" x14ac:dyDescent="0.3">
      <c r="E2898" s="3"/>
    </row>
    <row r="2899" spans="5:5" x14ac:dyDescent="0.3">
      <c r="E2899" s="3"/>
    </row>
    <row r="2900" spans="5:5" x14ac:dyDescent="0.3">
      <c r="E2900" s="3"/>
    </row>
    <row r="2901" spans="5:5" x14ac:dyDescent="0.3">
      <c r="E2901" s="3"/>
    </row>
    <row r="2902" spans="5:5" x14ac:dyDescent="0.3">
      <c r="E2902" s="3"/>
    </row>
    <row r="2903" spans="5:5" x14ac:dyDescent="0.3">
      <c r="E2903" s="3"/>
    </row>
    <row r="2904" spans="5:5" x14ac:dyDescent="0.3">
      <c r="E2904" s="3"/>
    </row>
    <row r="2905" spans="5:5" x14ac:dyDescent="0.3">
      <c r="E2905" s="3"/>
    </row>
    <row r="2906" spans="5:5" x14ac:dyDescent="0.3">
      <c r="E2906" s="3"/>
    </row>
    <row r="2907" spans="5:5" x14ac:dyDescent="0.3">
      <c r="E2907" s="3"/>
    </row>
    <row r="2908" spans="5:5" x14ac:dyDescent="0.3">
      <c r="E2908" s="3"/>
    </row>
    <row r="2909" spans="5:5" x14ac:dyDescent="0.3">
      <c r="E2909" s="3"/>
    </row>
    <row r="2910" spans="5:5" x14ac:dyDescent="0.3">
      <c r="E2910" s="3"/>
    </row>
    <row r="2911" spans="5:5" x14ac:dyDescent="0.3">
      <c r="E2911" s="3"/>
    </row>
    <row r="2912" spans="5:5" x14ac:dyDescent="0.3">
      <c r="E2912" s="3"/>
    </row>
    <row r="2913" spans="5:5" x14ac:dyDescent="0.3">
      <c r="E2913" s="3"/>
    </row>
    <row r="2914" spans="5:5" x14ac:dyDescent="0.3">
      <c r="E2914" s="3"/>
    </row>
    <row r="2915" spans="5:5" x14ac:dyDescent="0.3">
      <c r="E2915" s="3"/>
    </row>
    <row r="2916" spans="5:5" x14ac:dyDescent="0.3">
      <c r="E2916" s="3"/>
    </row>
    <row r="2917" spans="5:5" x14ac:dyDescent="0.3">
      <c r="E2917" s="3"/>
    </row>
    <row r="2918" spans="5:5" x14ac:dyDescent="0.3">
      <c r="E2918" s="3"/>
    </row>
    <row r="2919" spans="5:5" x14ac:dyDescent="0.3">
      <c r="E2919" s="3"/>
    </row>
    <row r="2920" spans="5:5" x14ac:dyDescent="0.3">
      <c r="E2920" s="3"/>
    </row>
    <row r="2921" spans="5:5" x14ac:dyDescent="0.3">
      <c r="E2921" s="3"/>
    </row>
    <row r="2922" spans="5:5" x14ac:dyDescent="0.3">
      <c r="E2922" s="3"/>
    </row>
    <row r="2923" spans="5:5" x14ac:dyDescent="0.3">
      <c r="E2923" s="3"/>
    </row>
    <row r="2924" spans="5:5" x14ac:dyDescent="0.3">
      <c r="E2924" s="3"/>
    </row>
    <row r="2925" spans="5:5" x14ac:dyDescent="0.3">
      <c r="E2925" s="3"/>
    </row>
    <row r="2926" spans="5:5" x14ac:dyDescent="0.3">
      <c r="E2926" s="3"/>
    </row>
    <row r="2927" spans="5:5" x14ac:dyDescent="0.3">
      <c r="E2927" s="3"/>
    </row>
    <row r="2928" spans="5:5" x14ac:dyDescent="0.3">
      <c r="E2928" s="3"/>
    </row>
    <row r="2929" spans="5:5" x14ac:dyDescent="0.3">
      <c r="E2929" s="3"/>
    </row>
    <row r="2930" spans="5:5" x14ac:dyDescent="0.3">
      <c r="E2930" s="3"/>
    </row>
    <row r="2931" spans="5:5" x14ac:dyDescent="0.3">
      <c r="E2931" s="3"/>
    </row>
    <row r="2932" spans="5:5" x14ac:dyDescent="0.3">
      <c r="E2932" s="3"/>
    </row>
    <row r="2933" spans="5:5" x14ac:dyDescent="0.3">
      <c r="E2933" s="3"/>
    </row>
    <row r="2934" spans="5:5" x14ac:dyDescent="0.3">
      <c r="E2934" s="3"/>
    </row>
    <row r="2935" spans="5:5" x14ac:dyDescent="0.3">
      <c r="E2935" s="3"/>
    </row>
    <row r="2936" spans="5:5" x14ac:dyDescent="0.3">
      <c r="E2936" s="3"/>
    </row>
    <row r="2937" spans="5:5" x14ac:dyDescent="0.3">
      <c r="E2937" s="3"/>
    </row>
    <row r="2938" spans="5:5" x14ac:dyDescent="0.3">
      <c r="E2938" s="3"/>
    </row>
    <row r="2939" spans="5:5" x14ac:dyDescent="0.3">
      <c r="E2939" s="3"/>
    </row>
    <row r="2940" spans="5:5" x14ac:dyDescent="0.3">
      <c r="E2940" s="3"/>
    </row>
    <row r="2941" spans="5:5" x14ac:dyDescent="0.3">
      <c r="E2941" s="3"/>
    </row>
    <row r="2942" spans="5:5" x14ac:dyDescent="0.3">
      <c r="E2942" s="3"/>
    </row>
    <row r="2943" spans="5:5" x14ac:dyDescent="0.3">
      <c r="E2943" s="3"/>
    </row>
    <row r="2944" spans="5:5" x14ac:dyDescent="0.3">
      <c r="E2944" s="3"/>
    </row>
    <row r="2945" spans="5:5" x14ac:dyDescent="0.3">
      <c r="E2945" s="3"/>
    </row>
    <row r="2946" spans="5:5" x14ac:dyDescent="0.3">
      <c r="E2946" s="3"/>
    </row>
    <row r="2947" spans="5:5" x14ac:dyDescent="0.3">
      <c r="E2947" s="3"/>
    </row>
    <row r="2948" spans="5:5" x14ac:dyDescent="0.3">
      <c r="E2948" s="3"/>
    </row>
    <row r="2949" spans="5:5" x14ac:dyDescent="0.3">
      <c r="E2949" s="3"/>
    </row>
    <row r="2950" spans="5:5" x14ac:dyDescent="0.3">
      <c r="E2950" s="3"/>
    </row>
    <row r="2951" spans="5:5" x14ac:dyDescent="0.3">
      <c r="E2951" s="3"/>
    </row>
    <row r="2952" spans="5:5" x14ac:dyDescent="0.3">
      <c r="E2952" s="3"/>
    </row>
    <row r="2953" spans="5:5" x14ac:dyDescent="0.3">
      <c r="E2953" s="3"/>
    </row>
    <row r="2954" spans="5:5" x14ac:dyDescent="0.3">
      <c r="E2954" s="3"/>
    </row>
    <row r="2955" spans="5:5" x14ac:dyDescent="0.3">
      <c r="E2955" s="3"/>
    </row>
    <row r="2956" spans="5:5" x14ac:dyDescent="0.3">
      <c r="E2956" s="3"/>
    </row>
    <row r="2957" spans="5:5" x14ac:dyDescent="0.3">
      <c r="E2957" s="3"/>
    </row>
    <row r="2958" spans="5:5" x14ac:dyDescent="0.3">
      <c r="E2958" s="3"/>
    </row>
    <row r="2959" spans="5:5" x14ac:dyDescent="0.3">
      <c r="E2959" s="3"/>
    </row>
    <row r="2960" spans="5:5" x14ac:dyDescent="0.3">
      <c r="E2960" s="3"/>
    </row>
    <row r="2961" spans="5:5" x14ac:dyDescent="0.3">
      <c r="E2961" s="3"/>
    </row>
    <row r="2962" spans="5:5" x14ac:dyDescent="0.3">
      <c r="E2962" s="3"/>
    </row>
    <row r="2963" spans="5:5" x14ac:dyDescent="0.3">
      <c r="E2963" s="3"/>
    </row>
    <row r="2964" spans="5:5" x14ac:dyDescent="0.3">
      <c r="E2964" s="3"/>
    </row>
    <row r="2965" spans="5:5" x14ac:dyDescent="0.3">
      <c r="E2965" s="3"/>
    </row>
    <row r="2966" spans="5:5" x14ac:dyDescent="0.3">
      <c r="E2966" s="3"/>
    </row>
    <row r="2967" spans="5:5" x14ac:dyDescent="0.3">
      <c r="E2967" s="3"/>
    </row>
    <row r="2968" spans="5:5" x14ac:dyDescent="0.3">
      <c r="E2968" s="3"/>
    </row>
    <row r="2969" spans="5:5" x14ac:dyDescent="0.3">
      <c r="E2969" s="3"/>
    </row>
    <row r="2970" spans="5:5" x14ac:dyDescent="0.3">
      <c r="E2970" s="3"/>
    </row>
    <row r="2971" spans="5:5" x14ac:dyDescent="0.3">
      <c r="E2971" s="3"/>
    </row>
    <row r="2972" spans="5:5" x14ac:dyDescent="0.3">
      <c r="E2972" s="3"/>
    </row>
    <row r="2973" spans="5:5" x14ac:dyDescent="0.3">
      <c r="E2973" s="3"/>
    </row>
    <row r="2974" spans="5:5" x14ac:dyDescent="0.3">
      <c r="E2974" s="3"/>
    </row>
    <row r="2975" spans="5:5" x14ac:dyDescent="0.3">
      <c r="E2975" s="3"/>
    </row>
    <row r="2976" spans="5:5" x14ac:dyDescent="0.3">
      <c r="E2976" s="3"/>
    </row>
    <row r="2977" spans="5:5" x14ac:dyDescent="0.3">
      <c r="E2977" s="3"/>
    </row>
    <row r="2978" spans="5:5" x14ac:dyDescent="0.3">
      <c r="E2978" s="3"/>
    </row>
    <row r="2979" spans="5:5" x14ac:dyDescent="0.3">
      <c r="E2979" s="3"/>
    </row>
    <row r="2980" spans="5:5" x14ac:dyDescent="0.3">
      <c r="E2980" s="3"/>
    </row>
    <row r="2981" spans="5:5" x14ac:dyDescent="0.3">
      <c r="E2981" s="3"/>
    </row>
    <row r="2982" spans="5:5" x14ac:dyDescent="0.3">
      <c r="E2982" s="3"/>
    </row>
    <row r="2983" spans="5:5" x14ac:dyDescent="0.3">
      <c r="E2983" s="3"/>
    </row>
    <row r="2984" spans="5:5" x14ac:dyDescent="0.3">
      <c r="E2984" s="3"/>
    </row>
    <row r="2985" spans="5:5" x14ac:dyDescent="0.3">
      <c r="E2985" s="3"/>
    </row>
    <row r="2986" spans="5:5" x14ac:dyDescent="0.3">
      <c r="E2986" s="3"/>
    </row>
    <row r="2987" spans="5:5" x14ac:dyDescent="0.3">
      <c r="E2987" s="3"/>
    </row>
    <row r="2988" spans="5:5" x14ac:dyDescent="0.3">
      <c r="E2988" s="3"/>
    </row>
    <row r="2989" spans="5:5" x14ac:dyDescent="0.3">
      <c r="E2989" s="3"/>
    </row>
    <row r="2990" spans="5:5" x14ac:dyDescent="0.3">
      <c r="E2990" s="3"/>
    </row>
    <row r="2991" spans="5:5" x14ac:dyDescent="0.3">
      <c r="E2991" s="3"/>
    </row>
    <row r="2992" spans="5:5" x14ac:dyDescent="0.3">
      <c r="E2992" s="3"/>
    </row>
    <row r="2993" spans="5:5" x14ac:dyDescent="0.3">
      <c r="E2993" s="3"/>
    </row>
    <row r="2994" spans="5:5" x14ac:dyDescent="0.3">
      <c r="E2994" s="3"/>
    </row>
    <row r="2995" spans="5:5" x14ac:dyDescent="0.3">
      <c r="E2995" s="3"/>
    </row>
    <row r="2996" spans="5:5" x14ac:dyDescent="0.3">
      <c r="E2996" s="3"/>
    </row>
    <row r="2997" spans="5:5" x14ac:dyDescent="0.3">
      <c r="E2997" s="3"/>
    </row>
    <row r="2998" spans="5:5" x14ac:dyDescent="0.3">
      <c r="E2998" s="3"/>
    </row>
    <row r="2999" spans="5:5" x14ac:dyDescent="0.3">
      <c r="E2999" s="3"/>
    </row>
    <row r="3000" spans="5:5" x14ac:dyDescent="0.3">
      <c r="E3000" s="3"/>
    </row>
    <row r="3001" spans="5:5" x14ac:dyDescent="0.3">
      <c r="E3001" s="3"/>
    </row>
    <row r="3002" spans="5:5" x14ac:dyDescent="0.3">
      <c r="E3002" s="3"/>
    </row>
    <row r="3003" spans="5:5" x14ac:dyDescent="0.3">
      <c r="E3003" s="3"/>
    </row>
    <row r="3004" spans="5:5" x14ac:dyDescent="0.3">
      <c r="E3004" s="3"/>
    </row>
    <row r="3005" spans="5:5" x14ac:dyDescent="0.3">
      <c r="E3005" s="3"/>
    </row>
    <row r="3006" spans="5:5" x14ac:dyDescent="0.3">
      <c r="E3006" s="3"/>
    </row>
    <row r="3007" spans="5:5" x14ac:dyDescent="0.3">
      <c r="E3007" s="3"/>
    </row>
    <row r="3008" spans="5:5" x14ac:dyDescent="0.3">
      <c r="E3008" s="3"/>
    </row>
    <row r="3009" spans="5:5" x14ac:dyDescent="0.3">
      <c r="E3009" s="3"/>
    </row>
    <row r="3010" spans="5:5" x14ac:dyDescent="0.3">
      <c r="E3010" s="3"/>
    </row>
    <row r="3011" spans="5:5" x14ac:dyDescent="0.3">
      <c r="E3011" s="3"/>
    </row>
    <row r="3012" spans="5:5" x14ac:dyDescent="0.3">
      <c r="E3012" s="3"/>
    </row>
    <row r="3013" spans="5:5" x14ac:dyDescent="0.3">
      <c r="E3013" s="3"/>
    </row>
    <row r="3014" spans="5:5" x14ac:dyDescent="0.3">
      <c r="E3014" s="3"/>
    </row>
    <row r="3015" spans="5:5" x14ac:dyDescent="0.3">
      <c r="E3015" s="3"/>
    </row>
    <row r="3016" spans="5:5" x14ac:dyDescent="0.3">
      <c r="E3016" s="3"/>
    </row>
    <row r="3017" spans="5:5" x14ac:dyDescent="0.3">
      <c r="E3017" s="3"/>
    </row>
  </sheetData>
  <pageMargins left="0.7" right="0.7" top="0.75" bottom="0.75" header="0.3" footer="0.3"/>
  <ignoredErrors>
    <ignoredError sqref="D5 D6:D2614" formula="1"/>
  </ignoredErrors>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7862D8-1E5E-401F-A77A-9054555CF238}">
  <dimension ref="A1:O3034"/>
  <sheetViews>
    <sheetView showGridLines="0" zoomScaleNormal="100" workbookViewId="0">
      <pane ySplit="3" topLeftCell="A4" activePane="bottomLeft" state="frozen"/>
      <selection pane="bottomLeft" activeCell="A4" sqref="A4"/>
    </sheetView>
  </sheetViews>
  <sheetFormatPr defaultRowHeight="14.4" x14ac:dyDescent="0.3"/>
  <cols>
    <col min="1" max="3" width="9.109375" style="19"/>
    <col min="4" max="4" width="16" style="19" customWidth="1"/>
    <col min="6" max="6" width="12.44140625" bestFit="1" customWidth="1"/>
    <col min="7" max="7" width="10.6640625" customWidth="1"/>
    <col min="9" max="9" width="1.6640625" customWidth="1"/>
    <col min="13" max="13" width="10.109375" customWidth="1"/>
  </cols>
  <sheetData>
    <row r="1" spans="1:13" x14ac:dyDescent="0.3">
      <c r="D1" s="2"/>
      <c r="E1" s="1"/>
    </row>
    <row r="2" spans="1:13" x14ac:dyDescent="0.3">
      <c r="D2" s="2"/>
      <c r="E2" s="2"/>
    </row>
    <row r="3" spans="1:13" s="15" customFormat="1" ht="28.8" x14ac:dyDescent="0.3">
      <c r="A3" s="28" t="s">
        <v>26</v>
      </c>
      <c r="B3" s="28" t="s">
        <v>27</v>
      </c>
      <c r="C3" s="28" t="s">
        <v>28</v>
      </c>
      <c r="D3" s="2" t="s">
        <v>0</v>
      </c>
      <c r="E3" s="2" t="s">
        <v>4</v>
      </c>
      <c r="F3" s="29" t="s">
        <v>80</v>
      </c>
      <c r="G3" s="28" t="s">
        <v>59</v>
      </c>
      <c r="J3" s="23" t="s">
        <v>26</v>
      </c>
      <c r="K3" s="23" t="s">
        <v>27</v>
      </c>
      <c r="L3" s="23" t="s">
        <v>0</v>
      </c>
      <c r="M3" s="15" t="s">
        <v>29</v>
      </c>
    </row>
    <row r="4" spans="1:13" x14ac:dyDescent="0.3">
      <c r="A4" s="24">
        <f>YEAR(D4)</f>
        <v>2014</v>
      </c>
      <c r="B4" s="24">
        <f>MONTH(D4)</f>
        <v>1</v>
      </c>
      <c r="C4" s="24">
        <f>ROUNDUP(B4/3,0)</f>
        <v>1</v>
      </c>
      <c r="D4" s="25">
        <v>41641</v>
      </c>
      <c r="E4" s="4">
        <v>95.44</v>
      </c>
      <c r="G4" s="4">
        <v>95.44</v>
      </c>
      <c r="J4" s="19">
        <v>2024</v>
      </c>
      <c r="K4" s="19">
        <v>1</v>
      </c>
      <c r="L4" s="20">
        <f>--(K4&amp;"/01/"&amp;J4)</f>
        <v>45292</v>
      </c>
      <c r="M4" s="27" cm="1">
        <f t="array" aca="1" ref="M4" ca="1">_xll.RiskOutput(,"=""Avg Close""",1)+AVERAGEIFS($G$2517:$G$3040,$A$2517:$A$3040,J4,$B$2517:$B$3040,K4)</f>
        <v>73.88929188646263</v>
      </c>
    </row>
    <row r="5" spans="1:13" x14ac:dyDescent="0.3">
      <c r="A5" s="24">
        <f t="shared" ref="A5:A68" si="0">YEAR(D5)</f>
        <v>2014</v>
      </c>
      <c r="B5" s="24">
        <f t="shared" ref="B5:B68" si="1">MONTH(D5)</f>
        <v>1</v>
      </c>
      <c r="C5" s="24">
        <f t="shared" ref="C5:C68" si="2">ROUNDUP(B5/3,0)</f>
        <v>1</v>
      </c>
      <c r="D5" s="25">
        <v>41642</v>
      </c>
      <c r="E5" s="4">
        <v>93.96</v>
      </c>
      <c r="G5" s="4">
        <v>93.96</v>
      </c>
      <c r="J5" s="19">
        <v>2024</v>
      </c>
      <c r="K5" s="19">
        <v>2</v>
      </c>
      <c r="L5" s="20">
        <f t="shared" ref="L5:L27" si="3">--(K5&amp;"/01/"&amp;J5)</f>
        <v>45323</v>
      </c>
      <c r="M5" s="27" cm="1">
        <f t="array" aca="1" ref="M5" ca="1">_xll.RiskOutput(,"=""Avg Close""",2)+AVERAGEIFS($G$2517:$G$3040,$A$2517:$A$3040,J5,$B$2517:$B$3040,K5)</f>
        <v>79.557263785487891</v>
      </c>
    </row>
    <row r="6" spans="1:13" x14ac:dyDescent="0.3">
      <c r="A6" s="24">
        <f t="shared" si="0"/>
        <v>2014</v>
      </c>
      <c r="B6" s="24">
        <f t="shared" si="1"/>
        <v>1</v>
      </c>
      <c r="C6" s="24">
        <f t="shared" si="2"/>
        <v>1</v>
      </c>
      <c r="D6" s="25">
        <v>41645</v>
      </c>
      <c r="E6" s="4">
        <v>93.43</v>
      </c>
      <c r="G6" s="4">
        <v>93.43</v>
      </c>
      <c r="J6" s="19">
        <v>2024</v>
      </c>
      <c r="K6" s="19">
        <v>3</v>
      </c>
      <c r="L6" s="20">
        <f t="shared" si="3"/>
        <v>45352</v>
      </c>
      <c r="M6" s="27" cm="1">
        <f t="array" aca="1" ref="M6" ca="1">_xll.RiskOutput(,"=""Avg Close""",3)+AVERAGEIFS($G$2517:$G$3040,$A$2517:$A$3040,J6,$B$2517:$B$3040,K6)</f>
        <v>81.611099882767107</v>
      </c>
    </row>
    <row r="7" spans="1:13" x14ac:dyDescent="0.3">
      <c r="A7" s="24">
        <f t="shared" si="0"/>
        <v>2014</v>
      </c>
      <c r="B7" s="24">
        <f t="shared" si="1"/>
        <v>1</v>
      </c>
      <c r="C7" s="24">
        <f t="shared" si="2"/>
        <v>1</v>
      </c>
      <c r="D7" s="25">
        <v>41646</v>
      </c>
      <c r="E7" s="4">
        <v>93.67</v>
      </c>
      <c r="G7" s="4">
        <v>93.67</v>
      </c>
      <c r="J7" s="19">
        <v>2024</v>
      </c>
      <c r="K7" s="19">
        <v>4</v>
      </c>
      <c r="L7" s="20">
        <f t="shared" si="3"/>
        <v>45383</v>
      </c>
      <c r="M7" s="27" cm="1">
        <f t="array" aca="1" ref="M7" ca="1">_xll.RiskOutput(,"=""Avg Close""",4)+AVERAGEIFS($G$2517:$G$3040,$A$2517:$A$3040,J7,$B$2517:$B$3040,K7)</f>
        <v>83.766387204251757</v>
      </c>
    </row>
    <row r="8" spans="1:13" x14ac:dyDescent="0.3">
      <c r="A8" s="24">
        <f t="shared" si="0"/>
        <v>2014</v>
      </c>
      <c r="B8" s="24">
        <f t="shared" si="1"/>
        <v>1</v>
      </c>
      <c r="C8" s="24">
        <f t="shared" si="2"/>
        <v>1</v>
      </c>
      <c r="D8" s="25">
        <v>41647</v>
      </c>
      <c r="E8" s="4">
        <v>92.33</v>
      </c>
      <c r="G8" s="4">
        <v>92.33</v>
      </c>
      <c r="J8" s="19">
        <v>2024</v>
      </c>
      <c r="K8" s="19">
        <v>5</v>
      </c>
      <c r="L8" s="20">
        <f t="shared" si="3"/>
        <v>45413</v>
      </c>
      <c r="M8" s="27" cm="1">
        <f t="array" aca="1" ref="M8" ca="1">_xll.RiskOutput(,"=""Avg Close""",5)+AVERAGEIFS($G$2517:$G$3040,$A$2517:$A$3040,J8,$B$2517:$B$3040,K8)</f>
        <v>73.252802824554806</v>
      </c>
    </row>
    <row r="9" spans="1:13" x14ac:dyDescent="0.3">
      <c r="A9" s="24">
        <f t="shared" si="0"/>
        <v>2014</v>
      </c>
      <c r="B9" s="24">
        <f t="shared" si="1"/>
        <v>1</v>
      </c>
      <c r="C9" s="24">
        <f t="shared" si="2"/>
        <v>1</v>
      </c>
      <c r="D9" s="25">
        <v>41648</v>
      </c>
      <c r="E9" s="4">
        <v>91.66</v>
      </c>
      <c r="G9" s="4">
        <v>91.66</v>
      </c>
      <c r="J9" s="19">
        <v>2024</v>
      </c>
      <c r="K9" s="19">
        <v>6</v>
      </c>
      <c r="L9" s="20">
        <f t="shared" si="3"/>
        <v>45444</v>
      </c>
      <c r="M9" s="27" cm="1">
        <f t="array" aca="1" ref="M9" ca="1">_xll.RiskOutput(,"=""Avg Close""",6)+AVERAGEIFS($G$2517:$G$3040,$A$2517:$A$3040,J9,$B$2517:$B$3040,K9)</f>
        <v>76.670118142310429</v>
      </c>
    </row>
    <row r="10" spans="1:13" x14ac:dyDescent="0.3">
      <c r="A10" s="24">
        <f t="shared" si="0"/>
        <v>2014</v>
      </c>
      <c r="B10" s="24">
        <f t="shared" si="1"/>
        <v>1</v>
      </c>
      <c r="C10" s="24">
        <f t="shared" si="2"/>
        <v>1</v>
      </c>
      <c r="D10" s="25">
        <v>41649</v>
      </c>
      <c r="E10" s="4">
        <v>92.72</v>
      </c>
      <c r="G10" s="4">
        <v>92.72</v>
      </c>
      <c r="J10" s="19">
        <v>2024</v>
      </c>
      <c r="K10" s="19">
        <v>7</v>
      </c>
      <c r="L10" s="20">
        <f t="shared" si="3"/>
        <v>45474</v>
      </c>
      <c r="M10" s="27" cm="1">
        <f t="array" aca="1" ref="M10" ca="1">_xll.RiskOutput(,"=""Avg Close""",7)+AVERAGEIFS($G$2517:$G$3040,$A$2517:$A$3040,J10,$B$2517:$B$3040,K10)</f>
        <v>80.856066305845047</v>
      </c>
    </row>
    <row r="11" spans="1:13" x14ac:dyDescent="0.3">
      <c r="A11" s="24">
        <f t="shared" si="0"/>
        <v>2014</v>
      </c>
      <c r="B11" s="24">
        <f t="shared" si="1"/>
        <v>1</v>
      </c>
      <c r="C11" s="24">
        <f t="shared" si="2"/>
        <v>1</v>
      </c>
      <c r="D11" s="25">
        <v>41652</v>
      </c>
      <c r="E11" s="4">
        <v>91.8</v>
      </c>
      <c r="G11" s="4">
        <v>91.8</v>
      </c>
      <c r="J11" s="19">
        <v>2024</v>
      </c>
      <c r="K11" s="19">
        <v>8</v>
      </c>
      <c r="L11" s="20">
        <f t="shared" si="3"/>
        <v>45505</v>
      </c>
      <c r="M11" s="27" cm="1">
        <f t="array" aca="1" ref="M11" ca="1">_xll.RiskOutput(,"=""Avg Close""",8)+AVERAGEIFS($G$2517:$G$3040,$A$2517:$A$3040,J11,$B$2517:$B$3040,K11)</f>
        <v>82.538755516517938</v>
      </c>
    </row>
    <row r="12" spans="1:13" x14ac:dyDescent="0.3">
      <c r="A12" s="24">
        <f t="shared" si="0"/>
        <v>2014</v>
      </c>
      <c r="B12" s="24">
        <f t="shared" si="1"/>
        <v>1</v>
      </c>
      <c r="C12" s="24">
        <f t="shared" si="2"/>
        <v>1</v>
      </c>
      <c r="D12" s="25">
        <v>41653</v>
      </c>
      <c r="E12" s="4">
        <v>92.59</v>
      </c>
      <c r="G12" s="4">
        <v>92.59</v>
      </c>
      <c r="J12" s="19">
        <v>2024</v>
      </c>
      <c r="K12" s="19">
        <v>9</v>
      </c>
      <c r="L12" s="20">
        <f t="shared" si="3"/>
        <v>45536</v>
      </c>
      <c r="M12" s="27" cm="1">
        <f t="array" aca="1" ref="M12" ca="1">_xll.RiskOutput(,"=""Avg Close""",9)+AVERAGEIFS($G$2517:$G$3040,$A$2517:$A$3040,J12,$B$2517:$B$3040,K12)</f>
        <v>85.656029574788505</v>
      </c>
    </row>
    <row r="13" spans="1:13" x14ac:dyDescent="0.3">
      <c r="A13" s="24">
        <f t="shared" si="0"/>
        <v>2014</v>
      </c>
      <c r="B13" s="24">
        <f t="shared" si="1"/>
        <v>1</v>
      </c>
      <c r="C13" s="24">
        <f t="shared" si="2"/>
        <v>1</v>
      </c>
      <c r="D13" s="25">
        <v>41654</v>
      </c>
      <c r="E13" s="4">
        <v>94.17</v>
      </c>
      <c r="G13" s="4">
        <v>94.17</v>
      </c>
      <c r="J13" s="19">
        <v>2024</v>
      </c>
      <c r="K13" s="19">
        <v>10</v>
      </c>
      <c r="L13" s="20">
        <f t="shared" si="3"/>
        <v>45566</v>
      </c>
      <c r="M13" s="27" cm="1">
        <f t="array" aca="1" ref="M13" ca="1">_xll.RiskOutput(,"=""Avg Close""",10)+AVERAGEIFS($G$2517:$G$3040,$A$2517:$A$3040,J13,$B$2517:$B$3040,K13)</f>
        <v>88.143245751903592</v>
      </c>
    </row>
    <row r="14" spans="1:13" x14ac:dyDescent="0.3">
      <c r="A14" s="24">
        <f t="shared" si="0"/>
        <v>2014</v>
      </c>
      <c r="B14" s="24">
        <f t="shared" si="1"/>
        <v>1</v>
      </c>
      <c r="C14" s="24">
        <f t="shared" si="2"/>
        <v>1</v>
      </c>
      <c r="D14" s="25">
        <v>41655</v>
      </c>
      <c r="E14" s="4">
        <v>93.96</v>
      </c>
      <c r="G14" s="4">
        <v>93.96</v>
      </c>
      <c r="J14" s="19">
        <v>2024</v>
      </c>
      <c r="K14" s="19">
        <v>11</v>
      </c>
      <c r="L14" s="20">
        <f t="shared" si="3"/>
        <v>45597</v>
      </c>
      <c r="M14" s="27" cm="1">
        <f t="array" aca="1" ref="M14" ca="1">_xll.RiskOutput(,"=""Avg Close""",11)+AVERAGEIFS($G$2517:$G$3040,$A$2517:$A$3040,J14,$B$2517:$B$3040,K14)</f>
        <v>86.740460283820298</v>
      </c>
    </row>
    <row r="15" spans="1:13" x14ac:dyDescent="0.3">
      <c r="A15" s="24">
        <f t="shared" si="0"/>
        <v>2014</v>
      </c>
      <c r="B15" s="24">
        <f t="shared" si="1"/>
        <v>1</v>
      </c>
      <c r="C15" s="24">
        <f t="shared" si="2"/>
        <v>1</v>
      </c>
      <c r="D15" s="25">
        <v>41656</v>
      </c>
      <c r="E15" s="4">
        <v>94.37</v>
      </c>
      <c r="G15" s="4">
        <v>94.37</v>
      </c>
      <c r="J15" s="19">
        <v>2024</v>
      </c>
      <c r="K15" s="19">
        <v>12</v>
      </c>
      <c r="L15" s="20">
        <f t="shared" si="3"/>
        <v>45627</v>
      </c>
      <c r="M15" s="27" cm="1">
        <f t="array" aca="1" ref="M15" ca="1">_xll.RiskOutput(,"=""Avg Close""",12)+AVERAGEIFS($G$2517:$G$3040,$A$2517:$A$3040,J15,$B$2517:$B$3040,K15)</f>
        <v>89.652703873210584</v>
      </c>
    </row>
    <row r="16" spans="1:13" x14ac:dyDescent="0.3">
      <c r="A16" s="24">
        <f t="shared" si="0"/>
        <v>2014</v>
      </c>
      <c r="B16" s="24">
        <f t="shared" si="1"/>
        <v>1</v>
      </c>
      <c r="C16" s="24">
        <f t="shared" si="2"/>
        <v>1</v>
      </c>
      <c r="D16" s="25">
        <v>41660</v>
      </c>
      <c r="E16" s="4">
        <v>94.99</v>
      </c>
      <c r="G16" s="4">
        <v>94.99</v>
      </c>
      <c r="J16" s="19">
        <v>2025</v>
      </c>
      <c r="K16" s="19">
        <v>1</v>
      </c>
      <c r="L16" s="20">
        <f t="shared" si="3"/>
        <v>45658</v>
      </c>
      <c r="M16" s="27" cm="1">
        <f t="array" aca="1" ref="M16" ca="1">_xll.RiskOutput(,"=""Avg Close""",13)+AVERAGEIFS($G$2517:$G$3040,$A$2517:$A$3040,J16,$B$2517:$B$3040,K16)</f>
        <v>85.278625418483301</v>
      </c>
    </row>
    <row r="17" spans="1:13" x14ac:dyDescent="0.3">
      <c r="A17" s="24">
        <f t="shared" si="0"/>
        <v>2014</v>
      </c>
      <c r="B17" s="24">
        <f t="shared" si="1"/>
        <v>1</v>
      </c>
      <c r="C17" s="24">
        <f t="shared" si="2"/>
        <v>1</v>
      </c>
      <c r="D17" s="25">
        <v>41661</v>
      </c>
      <c r="E17" s="4">
        <v>96.73</v>
      </c>
      <c r="G17" s="4">
        <v>96.73</v>
      </c>
      <c r="J17" s="19">
        <v>2025</v>
      </c>
      <c r="K17" s="19">
        <v>2</v>
      </c>
      <c r="L17" s="20">
        <f t="shared" si="3"/>
        <v>45689</v>
      </c>
      <c r="M17" s="27" cm="1">
        <f t="array" aca="1" ref="M17" ca="1">_xll.RiskOutput(,"=""Avg Close""",14)+AVERAGEIFS($G$2517:$G$3040,$A$2517:$A$3040,J17,$B$2517:$B$3040,K17)</f>
        <v>74.9114690200784</v>
      </c>
    </row>
    <row r="18" spans="1:13" x14ac:dyDescent="0.3">
      <c r="A18" s="24">
        <f t="shared" si="0"/>
        <v>2014</v>
      </c>
      <c r="B18" s="24">
        <f t="shared" si="1"/>
        <v>1</v>
      </c>
      <c r="C18" s="24">
        <f t="shared" si="2"/>
        <v>1</v>
      </c>
      <c r="D18" s="25">
        <v>41662</v>
      </c>
      <c r="E18" s="4">
        <v>97.32</v>
      </c>
      <c r="G18" s="4">
        <v>97.32</v>
      </c>
      <c r="J18" s="19">
        <v>2025</v>
      </c>
      <c r="K18" s="19">
        <v>3</v>
      </c>
      <c r="L18" s="20">
        <f t="shared" si="3"/>
        <v>45717</v>
      </c>
      <c r="M18" s="27" cm="1">
        <f t="array" aca="1" ref="M18" ca="1">_xll.RiskOutput(,"=""Avg Close""",15)+AVERAGEIFS($G$2517:$G$3040,$A$2517:$A$3040,J18,$B$2517:$B$3040,K18)</f>
        <v>80.617093685228653</v>
      </c>
    </row>
    <row r="19" spans="1:13" x14ac:dyDescent="0.3">
      <c r="A19" s="24">
        <f t="shared" si="0"/>
        <v>2014</v>
      </c>
      <c r="B19" s="24">
        <f t="shared" si="1"/>
        <v>1</v>
      </c>
      <c r="C19" s="24">
        <f t="shared" si="2"/>
        <v>1</v>
      </c>
      <c r="D19" s="25">
        <v>41663</v>
      </c>
      <c r="E19" s="4">
        <v>96.64</v>
      </c>
      <c r="G19" s="4">
        <v>96.64</v>
      </c>
      <c r="J19" s="19">
        <v>2025</v>
      </c>
      <c r="K19" s="19">
        <v>4</v>
      </c>
      <c r="L19" s="20">
        <f t="shared" si="3"/>
        <v>45748</v>
      </c>
      <c r="M19" s="27" cm="1">
        <f t="array" aca="1" ref="M19" ca="1">_xll.RiskOutput(,"=""Avg Close""",16)+AVERAGEIFS($G$2517:$G$3040,$A$2517:$A$3040,J19,$B$2517:$B$3040,K19)</f>
        <v>87.137948666358852</v>
      </c>
    </row>
    <row r="20" spans="1:13" x14ac:dyDescent="0.3">
      <c r="A20" s="24">
        <f t="shared" si="0"/>
        <v>2014</v>
      </c>
      <c r="B20" s="24">
        <f t="shared" si="1"/>
        <v>1</v>
      </c>
      <c r="C20" s="24">
        <f t="shared" si="2"/>
        <v>1</v>
      </c>
      <c r="D20" s="25">
        <v>41666</v>
      </c>
      <c r="E20" s="4">
        <v>95.72</v>
      </c>
      <c r="G20" s="4">
        <v>95.72</v>
      </c>
      <c r="J20" s="19">
        <v>2025</v>
      </c>
      <c r="K20" s="19">
        <v>5</v>
      </c>
      <c r="L20" s="20">
        <f t="shared" si="3"/>
        <v>45778</v>
      </c>
      <c r="M20" s="27" cm="1">
        <f t="array" aca="1" ref="M20" ca="1">_xll.RiskOutput(,"=""Avg Close""",17)+AVERAGEIFS($G$2517:$G$3040,$A$2517:$A$3040,J20,$B$2517:$B$3040,K20)</f>
        <v>85.539478803308484</v>
      </c>
    </row>
    <row r="21" spans="1:13" x14ac:dyDescent="0.3">
      <c r="A21" s="24">
        <f t="shared" si="0"/>
        <v>2014</v>
      </c>
      <c r="B21" s="24">
        <f t="shared" si="1"/>
        <v>1</v>
      </c>
      <c r="C21" s="24">
        <f t="shared" si="2"/>
        <v>1</v>
      </c>
      <c r="D21" s="25">
        <v>41667</v>
      </c>
      <c r="E21" s="4">
        <v>97.41</v>
      </c>
      <c r="G21" s="4">
        <v>97.41</v>
      </c>
      <c r="J21" s="19">
        <v>2025</v>
      </c>
      <c r="K21" s="19">
        <v>6</v>
      </c>
      <c r="L21" s="20">
        <f t="shared" si="3"/>
        <v>45809</v>
      </c>
      <c r="M21" s="27" cm="1">
        <f t="array" aca="1" ref="M21" ca="1">_xll.RiskOutput(,"=""Avg Close""",18)+AVERAGEIFS($G$2517:$G$3040,$A$2517:$A$3040,J21,$B$2517:$B$3040,K21)</f>
        <v>105.01896235576521</v>
      </c>
    </row>
    <row r="22" spans="1:13" x14ac:dyDescent="0.3">
      <c r="A22" s="24">
        <f t="shared" si="0"/>
        <v>2014</v>
      </c>
      <c r="B22" s="24">
        <f t="shared" si="1"/>
        <v>1</v>
      </c>
      <c r="C22" s="24">
        <f t="shared" si="2"/>
        <v>1</v>
      </c>
      <c r="D22" s="25">
        <v>41668</v>
      </c>
      <c r="E22" s="4">
        <v>97.36</v>
      </c>
      <c r="G22" s="4">
        <v>97.36</v>
      </c>
      <c r="J22" s="19">
        <v>2025</v>
      </c>
      <c r="K22" s="19">
        <v>7</v>
      </c>
      <c r="L22" s="20">
        <f t="shared" si="3"/>
        <v>45839</v>
      </c>
      <c r="M22" s="27" cm="1">
        <f t="array" aca="1" ref="M22" ca="1">_xll.RiskOutput(,"=""Avg Close""",19)+AVERAGEIFS($G$2517:$G$3040,$A$2517:$A$3040,J22,$B$2517:$B$3040,K22)</f>
        <v>113.29518350402682</v>
      </c>
    </row>
    <row r="23" spans="1:13" x14ac:dyDescent="0.3">
      <c r="A23" s="24">
        <f t="shared" si="0"/>
        <v>2014</v>
      </c>
      <c r="B23" s="24">
        <f t="shared" si="1"/>
        <v>1</v>
      </c>
      <c r="C23" s="24">
        <f t="shared" si="2"/>
        <v>1</v>
      </c>
      <c r="D23" s="25">
        <v>41669</v>
      </c>
      <c r="E23" s="4">
        <v>98.23</v>
      </c>
      <c r="G23" s="4">
        <v>98.23</v>
      </c>
      <c r="J23" s="19">
        <v>2025</v>
      </c>
      <c r="K23" s="19">
        <v>8</v>
      </c>
      <c r="L23" s="20">
        <f t="shared" si="3"/>
        <v>45870</v>
      </c>
      <c r="M23" s="27" cm="1">
        <f t="array" aca="1" ref="M23" ca="1">_xll.RiskOutput(,"=""Avg Close""",20)+AVERAGEIFS($G$2517:$G$3040,$A$2517:$A$3040,J23,$B$2517:$B$3040,K23)</f>
        <v>115.90695278874178</v>
      </c>
    </row>
    <row r="24" spans="1:13" x14ac:dyDescent="0.3">
      <c r="A24" s="24">
        <f t="shared" si="0"/>
        <v>2014</v>
      </c>
      <c r="B24" s="24">
        <f t="shared" si="1"/>
        <v>1</v>
      </c>
      <c r="C24" s="24">
        <f t="shared" si="2"/>
        <v>1</v>
      </c>
      <c r="D24" s="25">
        <v>41670</v>
      </c>
      <c r="E24" s="4">
        <v>97.49</v>
      </c>
      <c r="G24" s="4">
        <v>97.49</v>
      </c>
      <c r="J24" s="19">
        <v>2025</v>
      </c>
      <c r="K24" s="19">
        <v>9</v>
      </c>
      <c r="L24" s="20">
        <f t="shared" si="3"/>
        <v>45901</v>
      </c>
      <c r="M24" s="27" cm="1">
        <f t="array" aca="1" ref="M24" ca="1">_xll.RiskOutput(,"=""Avg Close""",21)+AVERAGEIFS($G$2517:$G$3040,$A$2517:$A$3040,J24,$B$2517:$B$3040,K24)</f>
        <v>124.02768077896498</v>
      </c>
    </row>
    <row r="25" spans="1:13" x14ac:dyDescent="0.3">
      <c r="A25" s="24">
        <f t="shared" si="0"/>
        <v>2014</v>
      </c>
      <c r="B25" s="24">
        <f t="shared" si="1"/>
        <v>2</v>
      </c>
      <c r="C25" s="24">
        <f t="shared" si="2"/>
        <v>1</v>
      </c>
      <c r="D25" s="25">
        <v>41673</v>
      </c>
      <c r="E25" s="4">
        <v>96.43</v>
      </c>
      <c r="G25" s="4">
        <v>96.43</v>
      </c>
      <c r="J25" s="19">
        <v>2025</v>
      </c>
      <c r="K25" s="19">
        <v>10</v>
      </c>
      <c r="L25" s="20">
        <f t="shared" si="3"/>
        <v>45931</v>
      </c>
      <c r="M25" s="27" cm="1">
        <f t="array" aca="1" ref="M25" ca="1">_xll.RiskOutput(,"=""Avg Close""",22)+AVERAGEIFS($G$2517:$G$3040,$A$2517:$A$3040,J25,$B$2517:$B$3040,K25)</f>
        <v>126.12764286255357</v>
      </c>
    </row>
    <row r="26" spans="1:13" x14ac:dyDescent="0.3">
      <c r="A26" s="24">
        <f t="shared" si="0"/>
        <v>2014</v>
      </c>
      <c r="B26" s="24">
        <f t="shared" si="1"/>
        <v>2</v>
      </c>
      <c r="C26" s="24">
        <f t="shared" si="2"/>
        <v>1</v>
      </c>
      <c r="D26" s="25">
        <v>41674</v>
      </c>
      <c r="E26" s="4">
        <v>97.19</v>
      </c>
      <c r="G26" s="4">
        <v>97.19</v>
      </c>
      <c r="J26" s="19">
        <v>2025</v>
      </c>
      <c r="K26" s="19">
        <v>11</v>
      </c>
      <c r="L26" s="20">
        <f t="shared" si="3"/>
        <v>45962</v>
      </c>
      <c r="M26" s="27" cm="1">
        <f t="array" aca="1" ref="M26" ca="1">_xll.RiskOutput(,"=""Avg Close""",23)+AVERAGEIFS($G$2517:$G$3040,$A$2517:$A$3040,J26,$B$2517:$B$3040,K26)</f>
        <v>122.87584838923677</v>
      </c>
    </row>
    <row r="27" spans="1:13" x14ac:dyDescent="0.3">
      <c r="A27" s="24">
        <f t="shared" si="0"/>
        <v>2014</v>
      </c>
      <c r="B27" s="24">
        <f t="shared" si="1"/>
        <v>2</v>
      </c>
      <c r="C27" s="24">
        <f t="shared" si="2"/>
        <v>1</v>
      </c>
      <c r="D27" s="25">
        <v>41675</v>
      </c>
      <c r="E27" s="4">
        <v>97.38</v>
      </c>
      <c r="G27" s="4">
        <v>97.38</v>
      </c>
      <c r="J27" s="19">
        <v>2025</v>
      </c>
      <c r="K27" s="19">
        <v>12</v>
      </c>
      <c r="L27" s="20">
        <f t="shared" si="3"/>
        <v>45992</v>
      </c>
      <c r="M27" s="27" cm="1">
        <f t="array" aca="1" ref="M27" ca="1">_xll.RiskOutput(,"=""Avg Close""",24)+AVERAGEIFS($G$2517:$G$3040,$A$2517:$A$3040,J27,$B$2517:$B$3040,K27)</f>
        <v>121.35625360321778</v>
      </c>
    </row>
    <row r="28" spans="1:13" x14ac:dyDescent="0.3">
      <c r="A28" s="24">
        <f t="shared" si="0"/>
        <v>2014</v>
      </c>
      <c r="B28" s="24">
        <f t="shared" si="1"/>
        <v>2</v>
      </c>
      <c r="C28" s="24">
        <f t="shared" si="2"/>
        <v>1</v>
      </c>
      <c r="D28" s="25">
        <v>41676</v>
      </c>
      <c r="E28" s="4">
        <v>97.84</v>
      </c>
      <c r="G28" s="4">
        <v>97.84</v>
      </c>
    </row>
    <row r="29" spans="1:13" x14ac:dyDescent="0.3">
      <c r="A29" s="24">
        <f t="shared" si="0"/>
        <v>2014</v>
      </c>
      <c r="B29" s="24">
        <f t="shared" si="1"/>
        <v>2</v>
      </c>
      <c r="C29" s="24">
        <f t="shared" si="2"/>
        <v>1</v>
      </c>
      <c r="D29" s="25">
        <v>41677</v>
      </c>
      <c r="E29" s="4">
        <v>99.88</v>
      </c>
      <c r="G29" s="4">
        <v>99.88</v>
      </c>
      <c r="J29" s="40" t="s">
        <v>90</v>
      </c>
      <c r="K29" s="39"/>
      <c r="L29" s="39"/>
      <c r="M29" s="39"/>
    </row>
    <row r="30" spans="1:13" x14ac:dyDescent="0.3">
      <c r="A30" s="24">
        <f t="shared" si="0"/>
        <v>2014</v>
      </c>
      <c r="B30" s="24">
        <f t="shared" si="1"/>
        <v>2</v>
      </c>
      <c r="C30" s="24">
        <f t="shared" si="2"/>
        <v>1</v>
      </c>
      <c r="D30" s="25">
        <v>41680</v>
      </c>
      <c r="E30" s="4">
        <v>100.06</v>
      </c>
      <c r="G30" s="4">
        <v>100.06</v>
      </c>
      <c r="J30" s="12" t="s">
        <v>93</v>
      </c>
      <c r="M30" s="21" cm="1">
        <f t="array" aca="1" ref="M30" ca="1">_xll.RiskOutput()+AVERAGE(M4:M15)</f>
        <v>81.861185419326731</v>
      </c>
    </row>
    <row r="31" spans="1:13" x14ac:dyDescent="0.3">
      <c r="A31" s="24">
        <f t="shared" si="0"/>
        <v>2014</v>
      </c>
      <c r="B31" s="24">
        <f t="shared" si="1"/>
        <v>2</v>
      </c>
      <c r="C31" s="24">
        <f t="shared" si="2"/>
        <v>1</v>
      </c>
      <c r="D31" s="25">
        <v>41681</v>
      </c>
      <c r="E31" s="4">
        <v>99.94</v>
      </c>
      <c r="G31" s="4">
        <v>99.94</v>
      </c>
      <c r="J31" s="12" t="s">
        <v>92</v>
      </c>
      <c r="M31" s="21" cm="1">
        <f t="array" aca="1" ref="M31" ca="1">_xll.RiskOutput()+AVERAGE(M16:M27)</f>
        <v>103.50776165633039</v>
      </c>
    </row>
    <row r="32" spans="1:13" x14ac:dyDescent="0.3">
      <c r="A32" s="24">
        <f t="shared" si="0"/>
        <v>2014</v>
      </c>
      <c r="B32" s="24">
        <f t="shared" si="1"/>
        <v>2</v>
      </c>
      <c r="C32" s="24">
        <f t="shared" si="2"/>
        <v>1</v>
      </c>
      <c r="D32" s="25">
        <v>41682</v>
      </c>
      <c r="E32" s="4">
        <v>100.37</v>
      </c>
      <c r="G32" s="4">
        <v>100.37</v>
      </c>
    </row>
    <row r="33" spans="1:15" x14ac:dyDescent="0.3">
      <c r="A33" s="24">
        <f t="shared" si="0"/>
        <v>2014</v>
      </c>
      <c r="B33" s="24">
        <f t="shared" si="1"/>
        <v>2</v>
      </c>
      <c r="C33" s="24">
        <f t="shared" si="2"/>
        <v>1</v>
      </c>
      <c r="D33" s="25">
        <v>41683</v>
      </c>
      <c r="E33" s="4">
        <v>100.35</v>
      </c>
      <c r="G33" s="4">
        <v>100.35</v>
      </c>
    </row>
    <row r="34" spans="1:15" x14ac:dyDescent="0.3">
      <c r="A34" s="24">
        <f t="shared" si="0"/>
        <v>2014</v>
      </c>
      <c r="B34" s="24">
        <f t="shared" si="1"/>
        <v>2</v>
      </c>
      <c r="C34" s="24">
        <f t="shared" si="2"/>
        <v>1</v>
      </c>
      <c r="D34" s="25">
        <v>41684</v>
      </c>
      <c r="E34" s="4">
        <v>100.3</v>
      </c>
      <c r="G34" s="4">
        <v>100.3</v>
      </c>
    </row>
    <row r="35" spans="1:15" x14ac:dyDescent="0.3">
      <c r="A35" s="24">
        <f t="shared" si="0"/>
        <v>2014</v>
      </c>
      <c r="B35" s="24">
        <f t="shared" si="1"/>
        <v>2</v>
      </c>
      <c r="C35" s="24">
        <f t="shared" si="2"/>
        <v>1</v>
      </c>
      <c r="D35" s="25">
        <v>41688</v>
      </c>
      <c r="E35" s="4">
        <v>102.43</v>
      </c>
      <c r="G35" s="4">
        <v>102.43</v>
      </c>
    </row>
    <row r="36" spans="1:15" x14ac:dyDescent="0.3">
      <c r="A36" s="24">
        <f t="shared" si="0"/>
        <v>2014</v>
      </c>
      <c r="B36" s="24">
        <f t="shared" si="1"/>
        <v>2</v>
      </c>
      <c r="C36" s="24">
        <f t="shared" si="2"/>
        <v>1</v>
      </c>
      <c r="D36" s="25">
        <v>41689</v>
      </c>
      <c r="E36" s="4">
        <v>103.31</v>
      </c>
      <c r="G36" s="4">
        <v>103.31</v>
      </c>
    </row>
    <row r="37" spans="1:15" x14ac:dyDescent="0.3">
      <c r="A37" s="24">
        <f t="shared" si="0"/>
        <v>2014</v>
      </c>
      <c r="B37" s="24">
        <f t="shared" si="1"/>
        <v>2</v>
      </c>
      <c r="C37" s="24">
        <f t="shared" si="2"/>
        <v>1</v>
      </c>
      <c r="D37" s="25">
        <v>41690</v>
      </c>
      <c r="E37" s="4">
        <v>102.92</v>
      </c>
      <c r="G37" s="4">
        <v>102.92</v>
      </c>
    </row>
    <row r="38" spans="1:15" x14ac:dyDescent="0.3">
      <c r="A38" s="24">
        <f t="shared" si="0"/>
        <v>2014</v>
      </c>
      <c r="B38" s="24">
        <f t="shared" si="1"/>
        <v>2</v>
      </c>
      <c r="C38" s="24">
        <f t="shared" si="2"/>
        <v>1</v>
      </c>
      <c r="D38" s="25">
        <v>41691</v>
      </c>
      <c r="E38" s="4">
        <v>102.2</v>
      </c>
      <c r="G38" s="4">
        <v>102.2</v>
      </c>
    </row>
    <row r="39" spans="1:15" x14ac:dyDescent="0.3">
      <c r="A39" s="24">
        <f t="shared" si="0"/>
        <v>2014</v>
      </c>
      <c r="B39" s="24">
        <f t="shared" si="1"/>
        <v>2</v>
      </c>
      <c r="C39" s="24">
        <f t="shared" si="2"/>
        <v>1</v>
      </c>
      <c r="D39" s="25">
        <v>41694</v>
      </c>
      <c r="E39" s="4">
        <v>102.82</v>
      </c>
      <c r="G39" s="4">
        <v>102.82</v>
      </c>
    </row>
    <row r="40" spans="1:15" x14ac:dyDescent="0.3">
      <c r="A40" s="24">
        <f t="shared" si="0"/>
        <v>2014</v>
      </c>
      <c r="B40" s="24">
        <f t="shared" si="1"/>
        <v>2</v>
      </c>
      <c r="C40" s="24">
        <f t="shared" si="2"/>
        <v>1</v>
      </c>
      <c r="D40" s="25">
        <v>41695</v>
      </c>
      <c r="E40" s="4">
        <v>101.83</v>
      </c>
      <c r="G40" s="4">
        <v>101.83</v>
      </c>
    </row>
    <row r="41" spans="1:15" x14ac:dyDescent="0.3">
      <c r="A41" s="24">
        <f t="shared" si="0"/>
        <v>2014</v>
      </c>
      <c r="B41" s="24">
        <f t="shared" si="1"/>
        <v>2</v>
      </c>
      <c r="C41" s="24">
        <f t="shared" si="2"/>
        <v>1</v>
      </c>
      <c r="D41" s="25">
        <v>41696</v>
      </c>
      <c r="E41" s="4">
        <v>102.59</v>
      </c>
      <c r="G41" s="4">
        <v>102.59</v>
      </c>
    </row>
    <row r="42" spans="1:15" x14ac:dyDescent="0.3">
      <c r="A42" s="24">
        <f t="shared" si="0"/>
        <v>2014</v>
      </c>
      <c r="B42" s="24">
        <f t="shared" si="1"/>
        <v>2</v>
      </c>
      <c r="C42" s="24">
        <f t="shared" si="2"/>
        <v>1</v>
      </c>
      <c r="D42" s="25">
        <v>41697</v>
      </c>
      <c r="E42" s="4">
        <v>102.4</v>
      </c>
      <c r="G42" s="4">
        <v>102.4</v>
      </c>
    </row>
    <row r="43" spans="1:15" x14ac:dyDescent="0.3">
      <c r="A43" s="24">
        <f t="shared" si="0"/>
        <v>2014</v>
      </c>
      <c r="B43" s="24">
        <f t="shared" si="1"/>
        <v>2</v>
      </c>
      <c r="C43" s="24">
        <f t="shared" si="2"/>
        <v>1</v>
      </c>
      <c r="D43" s="25">
        <v>41698</v>
      </c>
      <c r="E43" s="4">
        <v>102.59</v>
      </c>
      <c r="G43" s="4">
        <v>102.59</v>
      </c>
    </row>
    <row r="44" spans="1:15" x14ac:dyDescent="0.3">
      <c r="A44" s="24">
        <f t="shared" si="0"/>
        <v>2014</v>
      </c>
      <c r="B44" s="24">
        <f t="shared" si="1"/>
        <v>3</v>
      </c>
      <c r="C44" s="24">
        <f t="shared" si="2"/>
        <v>1</v>
      </c>
      <c r="D44" s="25">
        <v>41701</v>
      </c>
      <c r="E44" s="4">
        <v>104.92</v>
      </c>
      <c r="G44" s="4">
        <v>104.92</v>
      </c>
    </row>
    <row r="45" spans="1:15" x14ac:dyDescent="0.3">
      <c r="A45" s="24">
        <f t="shared" si="0"/>
        <v>2014</v>
      </c>
      <c r="B45" s="24">
        <f t="shared" si="1"/>
        <v>3</v>
      </c>
      <c r="C45" s="24">
        <f t="shared" si="2"/>
        <v>1</v>
      </c>
      <c r="D45" s="25">
        <v>41702</v>
      </c>
      <c r="E45" s="4">
        <v>103.33</v>
      </c>
      <c r="G45" s="4">
        <v>103.33</v>
      </c>
      <c r="O45" s="15" t="s">
        <v>91</v>
      </c>
    </row>
    <row r="46" spans="1:15" x14ac:dyDescent="0.3">
      <c r="A46" s="24">
        <f t="shared" si="0"/>
        <v>2014</v>
      </c>
      <c r="B46" s="24">
        <f t="shared" si="1"/>
        <v>3</v>
      </c>
      <c r="C46" s="24">
        <f t="shared" si="2"/>
        <v>1</v>
      </c>
      <c r="D46" s="25">
        <v>41703</v>
      </c>
      <c r="E46" s="4">
        <v>101.45</v>
      </c>
      <c r="G46" s="4">
        <v>101.45</v>
      </c>
    </row>
    <row r="47" spans="1:15" x14ac:dyDescent="0.3">
      <c r="A47" s="24">
        <f t="shared" si="0"/>
        <v>2014</v>
      </c>
      <c r="B47" s="24">
        <f t="shared" si="1"/>
        <v>3</v>
      </c>
      <c r="C47" s="24">
        <f t="shared" si="2"/>
        <v>1</v>
      </c>
      <c r="D47" s="25">
        <v>41704</v>
      </c>
      <c r="E47" s="4">
        <v>101.56</v>
      </c>
      <c r="G47" s="4">
        <v>101.56</v>
      </c>
    </row>
    <row r="48" spans="1:15" x14ac:dyDescent="0.3">
      <c r="A48" s="24">
        <f t="shared" si="0"/>
        <v>2014</v>
      </c>
      <c r="B48" s="24">
        <f t="shared" si="1"/>
        <v>3</v>
      </c>
      <c r="C48" s="24">
        <f t="shared" si="2"/>
        <v>1</v>
      </c>
      <c r="D48" s="25">
        <v>41705</v>
      </c>
      <c r="E48" s="4">
        <v>102.58</v>
      </c>
      <c r="G48" s="4">
        <v>102.58</v>
      </c>
    </row>
    <row r="49" spans="1:7" x14ac:dyDescent="0.3">
      <c r="A49" s="24">
        <f t="shared" si="0"/>
        <v>2014</v>
      </c>
      <c r="B49" s="24">
        <f t="shared" si="1"/>
        <v>3</v>
      </c>
      <c r="C49" s="24">
        <f t="shared" si="2"/>
        <v>1</v>
      </c>
      <c r="D49" s="25">
        <v>41708</v>
      </c>
      <c r="E49" s="4">
        <v>101.12</v>
      </c>
      <c r="G49" s="4">
        <v>101.12</v>
      </c>
    </row>
    <row r="50" spans="1:7" x14ac:dyDescent="0.3">
      <c r="A50" s="24">
        <f t="shared" si="0"/>
        <v>2014</v>
      </c>
      <c r="B50" s="24">
        <f t="shared" si="1"/>
        <v>3</v>
      </c>
      <c r="C50" s="24">
        <f t="shared" si="2"/>
        <v>1</v>
      </c>
      <c r="D50" s="25">
        <v>41709</v>
      </c>
      <c r="E50" s="4">
        <v>100.03</v>
      </c>
      <c r="G50" s="4">
        <v>100.03</v>
      </c>
    </row>
    <row r="51" spans="1:7" x14ac:dyDescent="0.3">
      <c r="A51" s="24">
        <f t="shared" si="0"/>
        <v>2014</v>
      </c>
      <c r="B51" s="24">
        <f t="shared" si="1"/>
        <v>3</v>
      </c>
      <c r="C51" s="24">
        <f t="shared" si="2"/>
        <v>1</v>
      </c>
      <c r="D51" s="25">
        <v>41710</v>
      </c>
      <c r="E51" s="4">
        <v>97.99</v>
      </c>
      <c r="G51" s="4">
        <v>97.99</v>
      </c>
    </row>
    <row r="52" spans="1:7" x14ac:dyDescent="0.3">
      <c r="A52" s="24">
        <f t="shared" si="0"/>
        <v>2014</v>
      </c>
      <c r="B52" s="24">
        <f t="shared" si="1"/>
        <v>3</v>
      </c>
      <c r="C52" s="24">
        <f t="shared" si="2"/>
        <v>1</v>
      </c>
      <c r="D52" s="25">
        <v>41711</v>
      </c>
      <c r="E52" s="4">
        <v>98.2</v>
      </c>
      <c r="G52" s="4">
        <v>98.2</v>
      </c>
    </row>
    <row r="53" spans="1:7" x14ac:dyDescent="0.3">
      <c r="A53" s="24">
        <f t="shared" si="0"/>
        <v>2014</v>
      </c>
      <c r="B53" s="24">
        <f t="shared" si="1"/>
        <v>3</v>
      </c>
      <c r="C53" s="24">
        <f t="shared" si="2"/>
        <v>1</v>
      </c>
      <c r="D53" s="25">
        <v>41712</v>
      </c>
      <c r="E53" s="4">
        <v>98.89</v>
      </c>
      <c r="G53" s="4">
        <v>98.89</v>
      </c>
    </row>
    <row r="54" spans="1:7" x14ac:dyDescent="0.3">
      <c r="A54" s="24">
        <f t="shared" si="0"/>
        <v>2014</v>
      </c>
      <c r="B54" s="24">
        <f t="shared" si="1"/>
        <v>3</v>
      </c>
      <c r="C54" s="24">
        <f t="shared" si="2"/>
        <v>1</v>
      </c>
      <c r="D54" s="25">
        <v>41715</v>
      </c>
      <c r="E54" s="4">
        <v>98.08</v>
      </c>
      <c r="G54" s="4">
        <v>98.08</v>
      </c>
    </row>
    <row r="55" spans="1:7" x14ac:dyDescent="0.3">
      <c r="A55" s="24">
        <f t="shared" si="0"/>
        <v>2014</v>
      </c>
      <c r="B55" s="24">
        <f t="shared" si="1"/>
        <v>3</v>
      </c>
      <c r="C55" s="24">
        <f t="shared" si="2"/>
        <v>1</v>
      </c>
      <c r="D55" s="25">
        <v>41716</v>
      </c>
      <c r="E55" s="4">
        <v>99.7</v>
      </c>
      <c r="G55" s="4">
        <v>99.7</v>
      </c>
    </row>
    <row r="56" spans="1:7" x14ac:dyDescent="0.3">
      <c r="A56" s="24">
        <f t="shared" si="0"/>
        <v>2014</v>
      </c>
      <c r="B56" s="24">
        <f t="shared" si="1"/>
        <v>3</v>
      </c>
      <c r="C56" s="24">
        <f t="shared" si="2"/>
        <v>1</v>
      </c>
      <c r="D56" s="25">
        <v>41717</v>
      </c>
      <c r="E56" s="4">
        <v>100.37</v>
      </c>
      <c r="G56" s="4">
        <v>100.37</v>
      </c>
    </row>
    <row r="57" spans="1:7" x14ac:dyDescent="0.3">
      <c r="A57" s="24">
        <f t="shared" si="0"/>
        <v>2014</v>
      </c>
      <c r="B57" s="24">
        <f t="shared" si="1"/>
        <v>3</v>
      </c>
      <c r="C57" s="24">
        <f t="shared" si="2"/>
        <v>1</v>
      </c>
      <c r="D57" s="25">
        <v>41718</v>
      </c>
      <c r="E57" s="4">
        <v>99.43</v>
      </c>
      <c r="G57" s="4">
        <v>99.43</v>
      </c>
    </row>
    <row r="58" spans="1:7" x14ac:dyDescent="0.3">
      <c r="A58" s="24">
        <f t="shared" si="0"/>
        <v>2014</v>
      </c>
      <c r="B58" s="24">
        <f t="shared" si="1"/>
        <v>3</v>
      </c>
      <c r="C58" s="24">
        <f t="shared" si="2"/>
        <v>1</v>
      </c>
      <c r="D58" s="25">
        <v>41719</v>
      </c>
      <c r="E58" s="4">
        <v>99.46</v>
      </c>
      <c r="G58" s="4">
        <v>99.46</v>
      </c>
    </row>
    <row r="59" spans="1:7" x14ac:dyDescent="0.3">
      <c r="A59" s="24">
        <f t="shared" si="0"/>
        <v>2014</v>
      </c>
      <c r="B59" s="24">
        <f t="shared" si="1"/>
        <v>3</v>
      </c>
      <c r="C59" s="24">
        <f t="shared" si="2"/>
        <v>1</v>
      </c>
      <c r="D59" s="25">
        <v>41722</v>
      </c>
      <c r="E59" s="4">
        <v>99.6</v>
      </c>
      <c r="G59" s="4">
        <v>99.6</v>
      </c>
    </row>
    <row r="60" spans="1:7" x14ac:dyDescent="0.3">
      <c r="A60" s="24">
        <f t="shared" si="0"/>
        <v>2014</v>
      </c>
      <c r="B60" s="24">
        <f t="shared" si="1"/>
        <v>3</v>
      </c>
      <c r="C60" s="24">
        <f t="shared" si="2"/>
        <v>1</v>
      </c>
      <c r="D60" s="25">
        <v>41723</v>
      </c>
      <c r="E60" s="4">
        <v>99.19</v>
      </c>
      <c r="G60" s="4">
        <v>99.19</v>
      </c>
    </row>
    <row r="61" spans="1:7" x14ac:dyDescent="0.3">
      <c r="A61" s="24">
        <f t="shared" si="0"/>
        <v>2014</v>
      </c>
      <c r="B61" s="24">
        <f t="shared" si="1"/>
        <v>3</v>
      </c>
      <c r="C61" s="24">
        <f t="shared" si="2"/>
        <v>1</v>
      </c>
      <c r="D61" s="25">
        <v>41724</v>
      </c>
      <c r="E61" s="4">
        <v>100.26</v>
      </c>
      <c r="G61" s="4">
        <v>100.26</v>
      </c>
    </row>
    <row r="62" spans="1:7" x14ac:dyDescent="0.3">
      <c r="A62" s="24">
        <f t="shared" si="0"/>
        <v>2014</v>
      </c>
      <c r="B62" s="24">
        <f t="shared" si="1"/>
        <v>3</v>
      </c>
      <c r="C62" s="24">
        <f t="shared" si="2"/>
        <v>1</v>
      </c>
      <c r="D62" s="25">
        <v>41725</v>
      </c>
      <c r="E62" s="4">
        <v>101.28</v>
      </c>
      <c r="G62" s="4">
        <v>101.28</v>
      </c>
    </row>
    <row r="63" spans="1:7" x14ac:dyDescent="0.3">
      <c r="A63" s="24">
        <f t="shared" si="0"/>
        <v>2014</v>
      </c>
      <c r="B63" s="24">
        <f t="shared" si="1"/>
        <v>3</v>
      </c>
      <c r="C63" s="24">
        <f t="shared" si="2"/>
        <v>1</v>
      </c>
      <c r="D63" s="25">
        <v>41726</v>
      </c>
      <c r="E63" s="4">
        <v>101.67</v>
      </c>
      <c r="G63" s="4">
        <v>101.67</v>
      </c>
    </row>
    <row r="64" spans="1:7" x14ac:dyDescent="0.3">
      <c r="A64" s="24">
        <f t="shared" si="0"/>
        <v>2014</v>
      </c>
      <c r="B64" s="24">
        <f t="shared" si="1"/>
        <v>3</v>
      </c>
      <c r="C64" s="24">
        <f t="shared" si="2"/>
        <v>1</v>
      </c>
      <c r="D64" s="25">
        <v>41729</v>
      </c>
      <c r="E64" s="4">
        <v>101.58</v>
      </c>
      <c r="G64" s="4">
        <v>101.58</v>
      </c>
    </row>
    <row r="65" spans="1:7" x14ac:dyDescent="0.3">
      <c r="A65" s="24">
        <f t="shared" si="0"/>
        <v>2014</v>
      </c>
      <c r="B65" s="24">
        <f t="shared" si="1"/>
        <v>4</v>
      </c>
      <c r="C65" s="24">
        <f t="shared" si="2"/>
        <v>2</v>
      </c>
      <c r="D65" s="25">
        <v>41730</v>
      </c>
      <c r="E65" s="4">
        <v>99.74</v>
      </c>
      <c r="G65" s="4">
        <v>99.74</v>
      </c>
    </row>
    <row r="66" spans="1:7" x14ac:dyDescent="0.3">
      <c r="A66" s="24">
        <f t="shared" si="0"/>
        <v>2014</v>
      </c>
      <c r="B66" s="24">
        <f t="shared" si="1"/>
        <v>4</v>
      </c>
      <c r="C66" s="24">
        <f t="shared" si="2"/>
        <v>2</v>
      </c>
      <c r="D66" s="25">
        <v>41731</v>
      </c>
      <c r="E66" s="4">
        <v>99.62</v>
      </c>
      <c r="G66" s="4">
        <v>99.62</v>
      </c>
    </row>
    <row r="67" spans="1:7" x14ac:dyDescent="0.3">
      <c r="A67" s="24">
        <f t="shared" si="0"/>
        <v>2014</v>
      </c>
      <c r="B67" s="24">
        <f t="shared" si="1"/>
        <v>4</v>
      </c>
      <c r="C67" s="24">
        <f t="shared" si="2"/>
        <v>2</v>
      </c>
      <c r="D67" s="25">
        <v>41732</v>
      </c>
      <c r="E67" s="4">
        <v>100.29</v>
      </c>
      <c r="G67" s="4">
        <v>100.29</v>
      </c>
    </row>
    <row r="68" spans="1:7" x14ac:dyDescent="0.3">
      <c r="A68" s="24">
        <f t="shared" si="0"/>
        <v>2014</v>
      </c>
      <c r="B68" s="24">
        <f t="shared" si="1"/>
        <v>4</v>
      </c>
      <c r="C68" s="24">
        <f t="shared" si="2"/>
        <v>2</v>
      </c>
      <c r="D68" s="25">
        <v>41733</v>
      </c>
      <c r="E68" s="4">
        <v>101.14</v>
      </c>
      <c r="G68" s="4">
        <v>101.14</v>
      </c>
    </row>
    <row r="69" spans="1:7" x14ac:dyDescent="0.3">
      <c r="A69" s="24">
        <f t="shared" ref="A69:A132" si="4">YEAR(D69)</f>
        <v>2014</v>
      </c>
      <c r="B69" s="24">
        <f t="shared" ref="B69:B132" si="5">MONTH(D69)</f>
        <v>4</v>
      </c>
      <c r="C69" s="24">
        <f t="shared" ref="C69:C132" si="6">ROUNDUP(B69/3,0)</f>
        <v>2</v>
      </c>
      <c r="D69" s="25">
        <v>41736</v>
      </c>
      <c r="E69" s="4">
        <v>100.44</v>
      </c>
      <c r="G69" s="4">
        <v>100.44</v>
      </c>
    </row>
    <row r="70" spans="1:7" x14ac:dyDescent="0.3">
      <c r="A70" s="24">
        <f t="shared" si="4"/>
        <v>2014</v>
      </c>
      <c r="B70" s="24">
        <f t="shared" si="5"/>
        <v>4</v>
      </c>
      <c r="C70" s="24">
        <f t="shared" si="6"/>
        <v>2</v>
      </c>
      <c r="D70" s="25">
        <v>41737</v>
      </c>
      <c r="E70" s="4">
        <v>102.56</v>
      </c>
      <c r="G70" s="4">
        <v>102.56</v>
      </c>
    </row>
    <row r="71" spans="1:7" x14ac:dyDescent="0.3">
      <c r="A71" s="24">
        <f t="shared" si="4"/>
        <v>2014</v>
      </c>
      <c r="B71" s="24">
        <f t="shared" si="5"/>
        <v>4</v>
      </c>
      <c r="C71" s="24">
        <f t="shared" si="6"/>
        <v>2</v>
      </c>
      <c r="D71" s="25">
        <v>41738</v>
      </c>
      <c r="E71" s="4">
        <v>103.6</v>
      </c>
      <c r="G71" s="4">
        <v>103.6</v>
      </c>
    </row>
    <row r="72" spans="1:7" x14ac:dyDescent="0.3">
      <c r="A72" s="24">
        <f t="shared" si="4"/>
        <v>2014</v>
      </c>
      <c r="B72" s="24">
        <f t="shared" si="5"/>
        <v>4</v>
      </c>
      <c r="C72" s="24">
        <f t="shared" si="6"/>
        <v>2</v>
      </c>
      <c r="D72" s="25">
        <v>41739</v>
      </c>
      <c r="E72" s="4">
        <v>103.4</v>
      </c>
      <c r="G72" s="4">
        <v>103.4</v>
      </c>
    </row>
    <row r="73" spans="1:7" x14ac:dyDescent="0.3">
      <c r="A73" s="24">
        <f t="shared" si="4"/>
        <v>2014</v>
      </c>
      <c r="B73" s="24">
        <f t="shared" si="5"/>
        <v>4</v>
      </c>
      <c r="C73" s="24">
        <f t="shared" si="6"/>
        <v>2</v>
      </c>
      <c r="D73" s="25">
        <v>41740</v>
      </c>
      <c r="E73" s="4">
        <v>103.74</v>
      </c>
      <c r="G73" s="4">
        <v>103.74</v>
      </c>
    </row>
    <row r="74" spans="1:7" x14ac:dyDescent="0.3">
      <c r="A74" s="24">
        <f t="shared" si="4"/>
        <v>2014</v>
      </c>
      <c r="B74" s="24">
        <f t="shared" si="5"/>
        <v>4</v>
      </c>
      <c r="C74" s="24">
        <f t="shared" si="6"/>
        <v>2</v>
      </c>
      <c r="D74" s="25">
        <v>41743</v>
      </c>
      <c r="E74" s="4">
        <v>104.05</v>
      </c>
      <c r="G74" s="4">
        <v>104.05</v>
      </c>
    </row>
    <row r="75" spans="1:7" x14ac:dyDescent="0.3">
      <c r="A75" s="24">
        <f t="shared" si="4"/>
        <v>2014</v>
      </c>
      <c r="B75" s="24">
        <f t="shared" si="5"/>
        <v>4</v>
      </c>
      <c r="C75" s="24">
        <f t="shared" si="6"/>
        <v>2</v>
      </c>
      <c r="D75" s="25">
        <v>41744</v>
      </c>
      <c r="E75" s="4">
        <v>103.75</v>
      </c>
      <c r="G75" s="4">
        <v>103.75</v>
      </c>
    </row>
    <row r="76" spans="1:7" x14ac:dyDescent="0.3">
      <c r="A76" s="24">
        <f t="shared" si="4"/>
        <v>2014</v>
      </c>
      <c r="B76" s="24">
        <f t="shared" si="5"/>
        <v>4</v>
      </c>
      <c r="C76" s="24">
        <f t="shared" si="6"/>
        <v>2</v>
      </c>
      <c r="D76" s="25">
        <v>41745</v>
      </c>
      <c r="E76" s="4">
        <v>103.76</v>
      </c>
      <c r="G76" s="4">
        <v>103.76</v>
      </c>
    </row>
    <row r="77" spans="1:7" x14ac:dyDescent="0.3">
      <c r="A77" s="24">
        <f t="shared" si="4"/>
        <v>2014</v>
      </c>
      <c r="B77" s="24">
        <f t="shared" si="5"/>
        <v>4</v>
      </c>
      <c r="C77" s="24">
        <f t="shared" si="6"/>
        <v>2</v>
      </c>
      <c r="D77" s="25">
        <v>41746</v>
      </c>
      <c r="E77" s="4">
        <v>104.3</v>
      </c>
      <c r="G77" s="4">
        <v>104.3</v>
      </c>
    </row>
    <row r="78" spans="1:7" x14ac:dyDescent="0.3">
      <c r="A78" s="24">
        <f t="shared" si="4"/>
        <v>2014</v>
      </c>
      <c r="B78" s="24">
        <f t="shared" si="5"/>
        <v>4</v>
      </c>
      <c r="C78" s="24">
        <f t="shared" si="6"/>
        <v>2</v>
      </c>
      <c r="D78" s="25">
        <v>41750</v>
      </c>
      <c r="E78" s="4">
        <v>104.37</v>
      </c>
      <c r="G78" s="4">
        <v>104.37</v>
      </c>
    </row>
    <row r="79" spans="1:7" x14ac:dyDescent="0.3">
      <c r="A79" s="24">
        <f t="shared" si="4"/>
        <v>2014</v>
      </c>
      <c r="B79" s="24">
        <f t="shared" si="5"/>
        <v>4</v>
      </c>
      <c r="C79" s="24">
        <f t="shared" si="6"/>
        <v>2</v>
      </c>
      <c r="D79" s="25">
        <v>41751</v>
      </c>
      <c r="E79" s="4">
        <v>102.13</v>
      </c>
      <c r="G79" s="4">
        <v>102.13</v>
      </c>
    </row>
    <row r="80" spans="1:7" x14ac:dyDescent="0.3">
      <c r="A80" s="24">
        <f t="shared" si="4"/>
        <v>2014</v>
      </c>
      <c r="B80" s="24">
        <f t="shared" si="5"/>
        <v>4</v>
      </c>
      <c r="C80" s="24">
        <f t="shared" si="6"/>
        <v>2</v>
      </c>
      <c r="D80" s="25">
        <v>41752</v>
      </c>
      <c r="E80" s="4">
        <v>101.44</v>
      </c>
      <c r="G80" s="4">
        <v>101.44</v>
      </c>
    </row>
    <row r="81" spans="1:7" x14ac:dyDescent="0.3">
      <c r="A81" s="24">
        <f t="shared" si="4"/>
        <v>2014</v>
      </c>
      <c r="B81" s="24">
        <f t="shared" si="5"/>
        <v>4</v>
      </c>
      <c r="C81" s="24">
        <f t="shared" si="6"/>
        <v>2</v>
      </c>
      <c r="D81" s="25">
        <v>41753</v>
      </c>
      <c r="E81" s="4">
        <v>101.94</v>
      </c>
      <c r="G81" s="4">
        <v>101.94</v>
      </c>
    </row>
    <row r="82" spans="1:7" x14ac:dyDescent="0.3">
      <c r="A82" s="24">
        <f t="shared" si="4"/>
        <v>2014</v>
      </c>
      <c r="B82" s="24">
        <f t="shared" si="5"/>
        <v>4</v>
      </c>
      <c r="C82" s="24">
        <f t="shared" si="6"/>
        <v>2</v>
      </c>
      <c r="D82" s="25">
        <v>41754</v>
      </c>
      <c r="E82" s="4">
        <v>100.6</v>
      </c>
      <c r="G82" s="4">
        <v>100.6</v>
      </c>
    </row>
    <row r="83" spans="1:7" x14ac:dyDescent="0.3">
      <c r="A83" s="24">
        <f t="shared" si="4"/>
        <v>2014</v>
      </c>
      <c r="B83" s="24">
        <f t="shared" si="5"/>
        <v>4</v>
      </c>
      <c r="C83" s="24">
        <f t="shared" si="6"/>
        <v>2</v>
      </c>
      <c r="D83" s="25">
        <v>41757</v>
      </c>
      <c r="E83" s="4">
        <v>100.84</v>
      </c>
      <c r="G83" s="4">
        <v>100.84</v>
      </c>
    </row>
    <row r="84" spans="1:7" x14ac:dyDescent="0.3">
      <c r="A84" s="24">
        <f t="shared" si="4"/>
        <v>2014</v>
      </c>
      <c r="B84" s="24">
        <f t="shared" si="5"/>
        <v>4</v>
      </c>
      <c r="C84" s="24">
        <f t="shared" si="6"/>
        <v>2</v>
      </c>
      <c r="D84" s="25">
        <v>41758</v>
      </c>
      <c r="E84" s="4">
        <v>101.28</v>
      </c>
      <c r="G84" s="4">
        <v>101.28</v>
      </c>
    </row>
    <row r="85" spans="1:7" x14ac:dyDescent="0.3">
      <c r="A85" s="24">
        <f t="shared" si="4"/>
        <v>2014</v>
      </c>
      <c r="B85" s="24">
        <f t="shared" si="5"/>
        <v>4</v>
      </c>
      <c r="C85" s="24">
        <f t="shared" si="6"/>
        <v>2</v>
      </c>
      <c r="D85" s="25">
        <v>41759</v>
      </c>
      <c r="E85" s="4">
        <v>99.74</v>
      </c>
      <c r="G85" s="4">
        <v>99.74</v>
      </c>
    </row>
    <row r="86" spans="1:7" x14ac:dyDescent="0.3">
      <c r="A86" s="24">
        <f t="shared" si="4"/>
        <v>2014</v>
      </c>
      <c r="B86" s="24">
        <f t="shared" si="5"/>
        <v>5</v>
      </c>
      <c r="C86" s="24">
        <f t="shared" si="6"/>
        <v>2</v>
      </c>
      <c r="D86" s="25">
        <v>41760</v>
      </c>
      <c r="E86" s="4">
        <v>99.42</v>
      </c>
      <c r="G86" s="4">
        <v>99.42</v>
      </c>
    </row>
    <row r="87" spans="1:7" x14ac:dyDescent="0.3">
      <c r="A87" s="24">
        <f t="shared" si="4"/>
        <v>2014</v>
      </c>
      <c r="B87" s="24">
        <f t="shared" si="5"/>
        <v>5</v>
      </c>
      <c r="C87" s="24">
        <f t="shared" si="6"/>
        <v>2</v>
      </c>
      <c r="D87" s="25">
        <v>41761</v>
      </c>
      <c r="E87" s="4">
        <v>99.76</v>
      </c>
      <c r="G87" s="4">
        <v>99.76</v>
      </c>
    </row>
    <row r="88" spans="1:7" x14ac:dyDescent="0.3">
      <c r="A88" s="24">
        <f t="shared" si="4"/>
        <v>2014</v>
      </c>
      <c r="B88" s="24">
        <f t="shared" si="5"/>
        <v>5</v>
      </c>
      <c r="C88" s="24">
        <f t="shared" si="6"/>
        <v>2</v>
      </c>
      <c r="D88" s="25">
        <v>41764</v>
      </c>
      <c r="E88" s="4">
        <v>99.48</v>
      </c>
      <c r="G88" s="4">
        <v>99.48</v>
      </c>
    </row>
    <row r="89" spans="1:7" x14ac:dyDescent="0.3">
      <c r="A89" s="24">
        <f t="shared" si="4"/>
        <v>2014</v>
      </c>
      <c r="B89" s="24">
        <f t="shared" si="5"/>
        <v>5</v>
      </c>
      <c r="C89" s="24">
        <f t="shared" si="6"/>
        <v>2</v>
      </c>
      <c r="D89" s="25">
        <v>41765</v>
      </c>
      <c r="E89" s="4">
        <v>99.5</v>
      </c>
      <c r="G89" s="4">
        <v>99.5</v>
      </c>
    </row>
    <row r="90" spans="1:7" x14ac:dyDescent="0.3">
      <c r="A90" s="24">
        <f t="shared" si="4"/>
        <v>2014</v>
      </c>
      <c r="B90" s="24">
        <f t="shared" si="5"/>
        <v>5</v>
      </c>
      <c r="C90" s="24">
        <f t="shared" si="6"/>
        <v>2</v>
      </c>
      <c r="D90" s="25">
        <v>41766</v>
      </c>
      <c r="E90" s="4">
        <v>100.77</v>
      </c>
      <c r="G90" s="4">
        <v>100.77</v>
      </c>
    </row>
    <row r="91" spans="1:7" x14ac:dyDescent="0.3">
      <c r="A91" s="24">
        <f t="shared" si="4"/>
        <v>2014</v>
      </c>
      <c r="B91" s="24">
        <f t="shared" si="5"/>
        <v>5</v>
      </c>
      <c r="C91" s="24">
        <f t="shared" si="6"/>
        <v>2</v>
      </c>
      <c r="D91" s="25">
        <v>41767</v>
      </c>
      <c r="E91" s="4">
        <v>100.26</v>
      </c>
      <c r="G91" s="4">
        <v>100.26</v>
      </c>
    </row>
    <row r="92" spans="1:7" x14ac:dyDescent="0.3">
      <c r="A92" s="24">
        <f t="shared" si="4"/>
        <v>2014</v>
      </c>
      <c r="B92" s="24">
        <f t="shared" si="5"/>
        <v>5</v>
      </c>
      <c r="C92" s="24">
        <f t="shared" si="6"/>
        <v>2</v>
      </c>
      <c r="D92" s="25">
        <v>41768</v>
      </c>
      <c r="E92" s="4">
        <v>99.99</v>
      </c>
      <c r="G92" s="4">
        <v>99.99</v>
      </c>
    </row>
    <row r="93" spans="1:7" x14ac:dyDescent="0.3">
      <c r="A93" s="24">
        <f t="shared" si="4"/>
        <v>2014</v>
      </c>
      <c r="B93" s="24">
        <f t="shared" si="5"/>
        <v>5</v>
      </c>
      <c r="C93" s="24">
        <f t="shared" si="6"/>
        <v>2</v>
      </c>
      <c r="D93" s="25">
        <v>41771</v>
      </c>
      <c r="E93" s="4">
        <v>100.59</v>
      </c>
      <c r="G93" s="4">
        <v>100.59</v>
      </c>
    </row>
    <row r="94" spans="1:7" x14ac:dyDescent="0.3">
      <c r="A94" s="24">
        <f t="shared" si="4"/>
        <v>2014</v>
      </c>
      <c r="B94" s="24">
        <f t="shared" si="5"/>
        <v>5</v>
      </c>
      <c r="C94" s="24">
        <f t="shared" si="6"/>
        <v>2</v>
      </c>
      <c r="D94" s="25">
        <v>41772</v>
      </c>
      <c r="E94" s="4">
        <v>101.7</v>
      </c>
      <c r="G94" s="4">
        <v>101.7</v>
      </c>
    </row>
    <row r="95" spans="1:7" x14ac:dyDescent="0.3">
      <c r="A95" s="24">
        <f t="shared" si="4"/>
        <v>2014</v>
      </c>
      <c r="B95" s="24">
        <f t="shared" si="5"/>
        <v>5</v>
      </c>
      <c r="C95" s="24">
        <f t="shared" si="6"/>
        <v>2</v>
      </c>
      <c r="D95" s="25">
        <v>41773</v>
      </c>
      <c r="E95" s="4">
        <v>102.37</v>
      </c>
      <c r="G95" s="4">
        <v>102.37</v>
      </c>
    </row>
    <row r="96" spans="1:7" x14ac:dyDescent="0.3">
      <c r="A96" s="24">
        <f t="shared" si="4"/>
        <v>2014</v>
      </c>
      <c r="B96" s="24">
        <f t="shared" si="5"/>
        <v>5</v>
      </c>
      <c r="C96" s="24">
        <f t="shared" si="6"/>
        <v>2</v>
      </c>
      <c r="D96" s="25">
        <v>41774</v>
      </c>
      <c r="E96" s="4">
        <v>101.5</v>
      </c>
      <c r="G96" s="4">
        <v>101.5</v>
      </c>
    </row>
    <row r="97" spans="1:7" x14ac:dyDescent="0.3">
      <c r="A97" s="24">
        <f t="shared" si="4"/>
        <v>2014</v>
      </c>
      <c r="B97" s="24">
        <f t="shared" si="5"/>
        <v>5</v>
      </c>
      <c r="C97" s="24">
        <f t="shared" si="6"/>
        <v>2</v>
      </c>
      <c r="D97" s="25">
        <v>41775</v>
      </c>
      <c r="E97" s="4">
        <v>102.02</v>
      </c>
      <c r="G97" s="4">
        <v>102.02</v>
      </c>
    </row>
    <row r="98" spans="1:7" x14ac:dyDescent="0.3">
      <c r="A98" s="24">
        <f t="shared" si="4"/>
        <v>2014</v>
      </c>
      <c r="B98" s="24">
        <f t="shared" si="5"/>
        <v>5</v>
      </c>
      <c r="C98" s="24">
        <f t="shared" si="6"/>
        <v>2</v>
      </c>
      <c r="D98" s="25">
        <v>41778</v>
      </c>
      <c r="E98" s="4">
        <v>102.61</v>
      </c>
      <c r="G98" s="4">
        <v>102.61</v>
      </c>
    </row>
    <row r="99" spans="1:7" x14ac:dyDescent="0.3">
      <c r="A99" s="24">
        <f t="shared" si="4"/>
        <v>2014</v>
      </c>
      <c r="B99" s="24">
        <f t="shared" si="5"/>
        <v>5</v>
      </c>
      <c r="C99" s="24">
        <f t="shared" si="6"/>
        <v>2</v>
      </c>
      <c r="D99" s="25">
        <v>41779</v>
      </c>
      <c r="E99" s="4">
        <v>102.44</v>
      </c>
      <c r="G99" s="4">
        <v>102.44</v>
      </c>
    </row>
    <row r="100" spans="1:7" x14ac:dyDescent="0.3">
      <c r="A100" s="24">
        <f t="shared" si="4"/>
        <v>2014</v>
      </c>
      <c r="B100" s="24">
        <f t="shared" si="5"/>
        <v>5</v>
      </c>
      <c r="C100" s="24">
        <f t="shared" si="6"/>
        <v>2</v>
      </c>
      <c r="D100" s="25">
        <v>41780</v>
      </c>
      <c r="E100" s="4">
        <v>104.07</v>
      </c>
      <c r="G100" s="4">
        <v>104.07</v>
      </c>
    </row>
    <row r="101" spans="1:7" x14ac:dyDescent="0.3">
      <c r="A101" s="24">
        <f t="shared" si="4"/>
        <v>2014</v>
      </c>
      <c r="B101" s="24">
        <f t="shared" si="5"/>
        <v>5</v>
      </c>
      <c r="C101" s="24">
        <f t="shared" si="6"/>
        <v>2</v>
      </c>
      <c r="D101" s="25">
        <v>41781</v>
      </c>
      <c r="E101" s="4">
        <v>103.74</v>
      </c>
      <c r="G101" s="4">
        <v>103.74</v>
      </c>
    </row>
    <row r="102" spans="1:7" x14ac:dyDescent="0.3">
      <c r="A102" s="24">
        <f t="shared" si="4"/>
        <v>2014</v>
      </c>
      <c r="B102" s="24">
        <f t="shared" si="5"/>
        <v>5</v>
      </c>
      <c r="C102" s="24">
        <f t="shared" si="6"/>
        <v>2</v>
      </c>
      <c r="D102" s="25">
        <v>41782</v>
      </c>
      <c r="E102" s="4">
        <v>104.35</v>
      </c>
      <c r="G102" s="4">
        <v>104.35</v>
      </c>
    </row>
    <row r="103" spans="1:7" x14ac:dyDescent="0.3">
      <c r="A103" s="24">
        <f t="shared" si="4"/>
        <v>2014</v>
      </c>
      <c r="B103" s="24">
        <f t="shared" si="5"/>
        <v>5</v>
      </c>
      <c r="C103" s="24">
        <f t="shared" si="6"/>
        <v>2</v>
      </c>
      <c r="D103" s="25">
        <v>41786</v>
      </c>
      <c r="E103" s="4">
        <v>104.11</v>
      </c>
      <c r="G103" s="4">
        <v>104.11</v>
      </c>
    </row>
    <row r="104" spans="1:7" x14ac:dyDescent="0.3">
      <c r="A104" s="24">
        <f t="shared" si="4"/>
        <v>2014</v>
      </c>
      <c r="B104" s="24">
        <f t="shared" si="5"/>
        <v>5</v>
      </c>
      <c r="C104" s="24">
        <f t="shared" si="6"/>
        <v>2</v>
      </c>
      <c r="D104" s="25">
        <v>41787</v>
      </c>
      <c r="E104" s="4">
        <v>102.72</v>
      </c>
      <c r="G104" s="4">
        <v>102.72</v>
      </c>
    </row>
    <row r="105" spans="1:7" x14ac:dyDescent="0.3">
      <c r="A105" s="24">
        <f t="shared" si="4"/>
        <v>2014</v>
      </c>
      <c r="B105" s="24">
        <f t="shared" si="5"/>
        <v>5</v>
      </c>
      <c r="C105" s="24">
        <f t="shared" si="6"/>
        <v>2</v>
      </c>
      <c r="D105" s="25">
        <v>41788</v>
      </c>
      <c r="E105" s="4">
        <v>103.58</v>
      </c>
      <c r="G105" s="4">
        <v>103.58</v>
      </c>
    </row>
    <row r="106" spans="1:7" x14ac:dyDescent="0.3">
      <c r="A106" s="24">
        <f t="shared" si="4"/>
        <v>2014</v>
      </c>
      <c r="B106" s="24">
        <f t="shared" si="5"/>
        <v>5</v>
      </c>
      <c r="C106" s="24">
        <f t="shared" si="6"/>
        <v>2</v>
      </c>
      <c r="D106" s="25">
        <v>41789</v>
      </c>
      <c r="E106" s="4">
        <v>102.71</v>
      </c>
      <c r="G106" s="4">
        <v>102.71</v>
      </c>
    </row>
    <row r="107" spans="1:7" x14ac:dyDescent="0.3">
      <c r="A107" s="24">
        <f t="shared" si="4"/>
        <v>2014</v>
      </c>
      <c r="B107" s="24">
        <f t="shared" si="5"/>
        <v>6</v>
      </c>
      <c r="C107" s="24">
        <f t="shared" si="6"/>
        <v>2</v>
      </c>
      <c r="D107" s="25">
        <v>41792</v>
      </c>
      <c r="E107" s="4">
        <v>102.47</v>
      </c>
      <c r="G107" s="4">
        <v>102.47</v>
      </c>
    </row>
    <row r="108" spans="1:7" x14ac:dyDescent="0.3">
      <c r="A108" s="24">
        <f t="shared" si="4"/>
        <v>2014</v>
      </c>
      <c r="B108" s="24">
        <f t="shared" si="5"/>
        <v>6</v>
      </c>
      <c r="C108" s="24">
        <f t="shared" si="6"/>
        <v>2</v>
      </c>
      <c r="D108" s="25">
        <v>41793</v>
      </c>
      <c r="E108" s="4">
        <v>102.66</v>
      </c>
      <c r="G108" s="4">
        <v>102.66</v>
      </c>
    </row>
    <row r="109" spans="1:7" x14ac:dyDescent="0.3">
      <c r="A109" s="24">
        <f t="shared" si="4"/>
        <v>2014</v>
      </c>
      <c r="B109" s="24">
        <f t="shared" si="5"/>
        <v>6</v>
      </c>
      <c r="C109" s="24">
        <f t="shared" si="6"/>
        <v>2</v>
      </c>
      <c r="D109" s="25">
        <v>41794</v>
      </c>
      <c r="E109" s="4">
        <v>102.64</v>
      </c>
      <c r="G109" s="4">
        <v>102.64</v>
      </c>
    </row>
    <row r="110" spans="1:7" x14ac:dyDescent="0.3">
      <c r="A110" s="24">
        <f t="shared" si="4"/>
        <v>2014</v>
      </c>
      <c r="B110" s="24">
        <f t="shared" si="5"/>
        <v>6</v>
      </c>
      <c r="C110" s="24">
        <f t="shared" si="6"/>
        <v>2</v>
      </c>
      <c r="D110" s="25">
        <v>41795</v>
      </c>
      <c r="E110" s="4">
        <v>102.48</v>
      </c>
      <c r="G110" s="4">
        <v>102.48</v>
      </c>
    </row>
    <row r="111" spans="1:7" x14ac:dyDescent="0.3">
      <c r="A111" s="24">
        <f t="shared" si="4"/>
        <v>2014</v>
      </c>
      <c r="B111" s="24">
        <f t="shared" si="5"/>
        <v>6</v>
      </c>
      <c r="C111" s="24">
        <f t="shared" si="6"/>
        <v>2</v>
      </c>
      <c r="D111" s="25">
        <v>41796</v>
      </c>
      <c r="E111" s="4">
        <v>102.66</v>
      </c>
      <c r="G111" s="4">
        <v>102.66</v>
      </c>
    </row>
    <row r="112" spans="1:7" x14ac:dyDescent="0.3">
      <c r="A112" s="24">
        <f t="shared" si="4"/>
        <v>2014</v>
      </c>
      <c r="B112" s="24">
        <f t="shared" si="5"/>
        <v>6</v>
      </c>
      <c r="C112" s="24">
        <f t="shared" si="6"/>
        <v>2</v>
      </c>
      <c r="D112" s="25">
        <v>41799</v>
      </c>
      <c r="E112" s="4">
        <v>104.41</v>
      </c>
      <c r="G112" s="4">
        <v>104.41</v>
      </c>
    </row>
    <row r="113" spans="1:7" x14ac:dyDescent="0.3">
      <c r="A113" s="24">
        <f t="shared" si="4"/>
        <v>2014</v>
      </c>
      <c r="B113" s="24">
        <f t="shared" si="5"/>
        <v>6</v>
      </c>
      <c r="C113" s="24">
        <f t="shared" si="6"/>
        <v>2</v>
      </c>
      <c r="D113" s="25">
        <v>41800</v>
      </c>
      <c r="E113" s="4">
        <v>104.35</v>
      </c>
      <c r="G113" s="4">
        <v>104.35</v>
      </c>
    </row>
    <row r="114" spans="1:7" x14ac:dyDescent="0.3">
      <c r="A114" s="24">
        <f t="shared" si="4"/>
        <v>2014</v>
      </c>
      <c r="B114" s="24">
        <f t="shared" si="5"/>
        <v>6</v>
      </c>
      <c r="C114" s="24">
        <f t="shared" si="6"/>
        <v>2</v>
      </c>
      <c r="D114" s="25">
        <v>41801</v>
      </c>
      <c r="E114" s="4">
        <v>104.4</v>
      </c>
      <c r="G114" s="4">
        <v>104.4</v>
      </c>
    </row>
    <row r="115" spans="1:7" x14ac:dyDescent="0.3">
      <c r="A115" s="24">
        <f t="shared" si="4"/>
        <v>2014</v>
      </c>
      <c r="B115" s="24">
        <f t="shared" si="5"/>
        <v>6</v>
      </c>
      <c r="C115" s="24">
        <f t="shared" si="6"/>
        <v>2</v>
      </c>
      <c r="D115" s="25">
        <v>41802</v>
      </c>
      <c r="E115" s="4">
        <v>106.53</v>
      </c>
      <c r="G115" s="4">
        <v>106.53</v>
      </c>
    </row>
    <row r="116" spans="1:7" x14ac:dyDescent="0.3">
      <c r="A116" s="24">
        <f t="shared" si="4"/>
        <v>2014</v>
      </c>
      <c r="B116" s="24">
        <f t="shared" si="5"/>
        <v>6</v>
      </c>
      <c r="C116" s="24">
        <f t="shared" si="6"/>
        <v>2</v>
      </c>
      <c r="D116" s="25">
        <v>41803</v>
      </c>
      <c r="E116" s="4">
        <v>106.91</v>
      </c>
      <c r="G116" s="4">
        <v>106.91</v>
      </c>
    </row>
    <row r="117" spans="1:7" x14ac:dyDescent="0.3">
      <c r="A117" s="24">
        <f t="shared" si="4"/>
        <v>2014</v>
      </c>
      <c r="B117" s="24">
        <f t="shared" si="5"/>
        <v>6</v>
      </c>
      <c r="C117" s="24">
        <f t="shared" si="6"/>
        <v>2</v>
      </c>
      <c r="D117" s="25">
        <v>41806</v>
      </c>
      <c r="E117" s="4">
        <v>106.9</v>
      </c>
      <c r="G117" s="4">
        <v>106.9</v>
      </c>
    </row>
    <row r="118" spans="1:7" x14ac:dyDescent="0.3">
      <c r="A118" s="24">
        <f t="shared" si="4"/>
        <v>2014</v>
      </c>
      <c r="B118" s="24">
        <f t="shared" si="5"/>
        <v>6</v>
      </c>
      <c r="C118" s="24">
        <f t="shared" si="6"/>
        <v>2</v>
      </c>
      <c r="D118" s="25">
        <v>41807</v>
      </c>
      <c r="E118" s="4">
        <v>106.36</v>
      </c>
      <c r="G118" s="4">
        <v>106.36</v>
      </c>
    </row>
    <row r="119" spans="1:7" x14ac:dyDescent="0.3">
      <c r="A119" s="24">
        <f t="shared" si="4"/>
        <v>2014</v>
      </c>
      <c r="B119" s="24">
        <f t="shared" si="5"/>
        <v>6</v>
      </c>
      <c r="C119" s="24">
        <f t="shared" si="6"/>
        <v>2</v>
      </c>
      <c r="D119" s="25">
        <v>41808</v>
      </c>
      <c r="E119" s="4">
        <v>105.97</v>
      </c>
      <c r="G119" s="4">
        <v>105.97</v>
      </c>
    </row>
    <row r="120" spans="1:7" x14ac:dyDescent="0.3">
      <c r="A120" s="24">
        <f t="shared" si="4"/>
        <v>2014</v>
      </c>
      <c r="B120" s="24">
        <f t="shared" si="5"/>
        <v>6</v>
      </c>
      <c r="C120" s="24">
        <f t="shared" si="6"/>
        <v>2</v>
      </c>
      <c r="D120" s="25">
        <v>41809</v>
      </c>
      <c r="E120" s="4">
        <v>106.43</v>
      </c>
      <c r="G120" s="4">
        <v>106.43</v>
      </c>
    </row>
    <row r="121" spans="1:7" x14ac:dyDescent="0.3">
      <c r="A121" s="24">
        <f t="shared" si="4"/>
        <v>2014</v>
      </c>
      <c r="B121" s="24">
        <f t="shared" si="5"/>
        <v>6</v>
      </c>
      <c r="C121" s="24">
        <f t="shared" si="6"/>
        <v>2</v>
      </c>
      <c r="D121" s="25">
        <v>41810</v>
      </c>
      <c r="E121" s="4">
        <v>107.26</v>
      </c>
      <c r="G121" s="4">
        <v>107.26</v>
      </c>
    </row>
    <row r="122" spans="1:7" x14ac:dyDescent="0.3">
      <c r="A122" s="24">
        <f t="shared" si="4"/>
        <v>2014</v>
      </c>
      <c r="B122" s="24">
        <f t="shared" si="5"/>
        <v>6</v>
      </c>
      <c r="C122" s="24">
        <f t="shared" si="6"/>
        <v>2</v>
      </c>
      <c r="D122" s="25">
        <v>41813</v>
      </c>
      <c r="E122" s="4">
        <v>106.17</v>
      </c>
      <c r="G122" s="4">
        <v>106.17</v>
      </c>
    </row>
    <row r="123" spans="1:7" x14ac:dyDescent="0.3">
      <c r="A123" s="24">
        <f t="shared" si="4"/>
        <v>2014</v>
      </c>
      <c r="B123" s="24">
        <f t="shared" si="5"/>
        <v>6</v>
      </c>
      <c r="C123" s="24">
        <f t="shared" si="6"/>
        <v>2</v>
      </c>
      <c r="D123" s="25">
        <v>41814</v>
      </c>
      <c r="E123" s="4">
        <v>106.03</v>
      </c>
      <c r="G123" s="4">
        <v>106.03</v>
      </c>
    </row>
    <row r="124" spans="1:7" x14ac:dyDescent="0.3">
      <c r="A124" s="24">
        <f t="shared" si="4"/>
        <v>2014</v>
      </c>
      <c r="B124" s="24">
        <f t="shared" si="5"/>
        <v>6</v>
      </c>
      <c r="C124" s="24">
        <f t="shared" si="6"/>
        <v>2</v>
      </c>
      <c r="D124" s="25">
        <v>41815</v>
      </c>
      <c r="E124" s="4">
        <v>106.5</v>
      </c>
      <c r="G124" s="4">
        <v>106.5</v>
      </c>
    </row>
    <row r="125" spans="1:7" x14ac:dyDescent="0.3">
      <c r="A125" s="24">
        <f t="shared" si="4"/>
        <v>2014</v>
      </c>
      <c r="B125" s="24">
        <f t="shared" si="5"/>
        <v>6</v>
      </c>
      <c r="C125" s="24">
        <f t="shared" si="6"/>
        <v>2</v>
      </c>
      <c r="D125" s="25">
        <v>41816</v>
      </c>
      <c r="E125" s="4">
        <v>105.84</v>
      </c>
      <c r="G125" s="4">
        <v>105.84</v>
      </c>
    </row>
    <row r="126" spans="1:7" x14ac:dyDescent="0.3">
      <c r="A126" s="24">
        <f t="shared" si="4"/>
        <v>2014</v>
      </c>
      <c r="B126" s="24">
        <f t="shared" si="5"/>
        <v>6</v>
      </c>
      <c r="C126" s="24">
        <f t="shared" si="6"/>
        <v>2</v>
      </c>
      <c r="D126" s="25">
        <v>41817</v>
      </c>
      <c r="E126" s="4">
        <v>105.74</v>
      </c>
      <c r="G126" s="4">
        <v>105.74</v>
      </c>
    </row>
    <row r="127" spans="1:7" x14ac:dyDescent="0.3">
      <c r="A127" s="24">
        <f t="shared" si="4"/>
        <v>2014</v>
      </c>
      <c r="B127" s="24">
        <f t="shared" si="5"/>
        <v>6</v>
      </c>
      <c r="C127" s="24">
        <f t="shared" si="6"/>
        <v>2</v>
      </c>
      <c r="D127" s="25">
        <v>41820</v>
      </c>
      <c r="E127" s="4">
        <v>105.37</v>
      </c>
      <c r="G127" s="4">
        <v>105.37</v>
      </c>
    </row>
    <row r="128" spans="1:7" x14ac:dyDescent="0.3">
      <c r="A128" s="24">
        <f t="shared" si="4"/>
        <v>2014</v>
      </c>
      <c r="B128" s="24">
        <f t="shared" si="5"/>
        <v>7</v>
      </c>
      <c r="C128" s="24">
        <f t="shared" si="6"/>
        <v>3</v>
      </c>
      <c r="D128" s="25">
        <v>41821</v>
      </c>
      <c r="E128" s="4">
        <v>105.34</v>
      </c>
      <c r="G128" s="4">
        <v>105.34</v>
      </c>
    </row>
    <row r="129" spans="1:7" x14ac:dyDescent="0.3">
      <c r="A129" s="24">
        <f t="shared" si="4"/>
        <v>2014</v>
      </c>
      <c r="B129" s="24">
        <f t="shared" si="5"/>
        <v>7</v>
      </c>
      <c r="C129" s="24">
        <f t="shared" si="6"/>
        <v>3</v>
      </c>
      <c r="D129" s="25">
        <v>41822</v>
      </c>
      <c r="E129" s="4">
        <v>104.48</v>
      </c>
      <c r="G129" s="4">
        <v>104.48</v>
      </c>
    </row>
    <row r="130" spans="1:7" x14ac:dyDescent="0.3">
      <c r="A130" s="24">
        <f t="shared" si="4"/>
        <v>2014</v>
      </c>
      <c r="B130" s="24">
        <f t="shared" si="5"/>
        <v>7</v>
      </c>
      <c r="C130" s="24">
        <f t="shared" si="6"/>
        <v>3</v>
      </c>
      <c r="D130" s="25">
        <v>41823</v>
      </c>
      <c r="E130" s="4">
        <v>104.06</v>
      </c>
      <c r="G130" s="4">
        <v>104.06</v>
      </c>
    </row>
    <row r="131" spans="1:7" x14ac:dyDescent="0.3">
      <c r="A131" s="24">
        <f t="shared" si="4"/>
        <v>2014</v>
      </c>
      <c r="B131" s="24">
        <f t="shared" si="5"/>
        <v>7</v>
      </c>
      <c r="C131" s="24">
        <f t="shared" si="6"/>
        <v>3</v>
      </c>
      <c r="D131" s="25">
        <v>41827</v>
      </c>
      <c r="E131" s="4">
        <v>103.53</v>
      </c>
      <c r="G131" s="4">
        <v>103.53</v>
      </c>
    </row>
    <row r="132" spans="1:7" x14ac:dyDescent="0.3">
      <c r="A132" s="24">
        <f t="shared" si="4"/>
        <v>2014</v>
      </c>
      <c r="B132" s="24">
        <f t="shared" si="5"/>
        <v>7</v>
      </c>
      <c r="C132" s="24">
        <f t="shared" si="6"/>
        <v>3</v>
      </c>
      <c r="D132" s="25">
        <v>41828</v>
      </c>
      <c r="E132" s="4">
        <v>103.4</v>
      </c>
      <c r="G132" s="4">
        <v>103.4</v>
      </c>
    </row>
    <row r="133" spans="1:7" x14ac:dyDescent="0.3">
      <c r="A133" s="24">
        <f t="shared" ref="A133:A196" si="7">YEAR(D133)</f>
        <v>2014</v>
      </c>
      <c r="B133" s="24">
        <f t="shared" ref="B133:B196" si="8">MONTH(D133)</f>
        <v>7</v>
      </c>
      <c r="C133" s="24">
        <f t="shared" ref="C133:C196" si="9">ROUNDUP(B133/3,0)</f>
        <v>3</v>
      </c>
      <c r="D133" s="25">
        <v>41829</v>
      </c>
      <c r="E133" s="4">
        <v>102.29</v>
      </c>
      <c r="G133" s="4">
        <v>102.29</v>
      </c>
    </row>
    <row r="134" spans="1:7" x14ac:dyDescent="0.3">
      <c r="A134" s="24">
        <f t="shared" si="7"/>
        <v>2014</v>
      </c>
      <c r="B134" s="24">
        <f t="shared" si="8"/>
        <v>7</v>
      </c>
      <c r="C134" s="24">
        <f t="shared" si="9"/>
        <v>3</v>
      </c>
      <c r="D134" s="25">
        <v>41830</v>
      </c>
      <c r="E134" s="4">
        <v>102.93</v>
      </c>
      <c r="G134" s="4">
        <v>102.93</v>
      </c>
    </row>
    <row r="135" spans="1:7" x14ac:dyDescent="0.3">
      <c r="A135" s="24">
        <f t="shared" si="7"/>
        <v>2014</v>
      </c>
      <c r="B135" s="24">
        <f t="shared" si="8"/>
        <v>7</v>
      </c>
      <c r="C135" s="24">
        <f t="shared" si="9"/>
        <v>3</v>
      </c>
      <c r="D135" s="25">
        <v>41831</v>
      </c>
      <c r="E135" s="4">
        <v>100.83</v>
      </c>
      <c r="G135" s="4">
        <v>100.83</v>
      </c>
    </row>
    <row r="136" spans="1:7" x14ac:dyDescent="0.3">
      <c r="A136" s="24">
        <f t="shared" si="7"/>
        <v>2014</v>
      </c>
      <c r="B136" s="24">
        <f t="shared" si="8"/>
        <v>7</v>
      </c>
      <c r="C136" s="24">
        <f t="shared" si="9"/>
        <v>3</v>
      </c>
      <c r="D136" s="25">
        <v>41834</v>
      </c>
      <c r="E136" s="4">
        <v>100.91</v>
      </c>
      <c r="G136" s="4">
        <v>100.91</v>
      </c>
    </row>
    <row r="137" spans="1:7" x14ac:dyDescent="0.3">
      <c r="A137" s="24">
        <f t="shared" si="7"/>
        <v>2014</v>
      </c>
      <c r="B137" s="24">
        <f t="shared" si="8"/>
        <v>7</v>
      </c>
      <c r="C137" s="24">
        <f t="shared" si="9"/>
        <v>3</v>
      </c>
      <c r="D137" s="25">
        <v>41835</v>
      </c>
      <c r="E137" s="4">
        <v>99.96</v>
      </c>
      <c r="G137" s="4">
        <v>99.96</v>
      </c>
    </row>
    <row r="138" spans="1:7" x14ac:dyDescent="0.3">
      <c r="A138" s="24">
        <f t="shared" si="7"/>
        <v>2014</v>
      </c>
      <c r="B138" s="24">
        <f t="shared" si="8"/>
        <v>7</v>
      </c>
      <c r="C138" s="24">
        <f t="shared" si="9"/>
        <v>3</v>
      </c>
      <c r="D138" s="25">
        <v>41836</v>
      </c>
      <c r="E138" s="4">
        <v>101.2</v>
      </c>
      <c r="G138" s="4">
        <v>101.2</v>
      </c>
    </row>
    <row r="139" spans="1:7" x14ac:dyDescent="0.3">
      <c r="A139" s="24">
        <f t="shared" si="7"/>
        <v>2014</v>
      </c>
      <c r="B139" s="24">
        <f t="shared" si="8"/>
        <v>7</v>
      </c>
      <c r="C139" s="24">
        <f t="shared" si="9"/>
        <v>3</v>
      </c>
      <c r="D139" s="25">
        <v>41837</v>
      </c>
      <c r="E139" s="4">
        <v>103.19</v>
      </c>
      <c r="G139" s="4">
        <v>103.19</v>
      </c>
    </row>
    <row r="140" spans="1:7" x14ac:dyDescent="0.3">
      <c r="A140" s="24">
        <f t="shared" si="7"/>
        <v>2014</v>
      </c>
      <c r="B140" s="24">
        <f t="shared" si="8"/>
        <v>7</v>
      </c>
      <c r="C140" s="24">
        <f t="shared" si="9"/>
        <v>3</v>
      </c>
      <c r="D140" s="25">
        <v>41838</v>
      </c>
      <c r="E140" s="4">
        <v>103.13</v>
      </c>
      <c r="G140" s="4">
        <v>103.13</v>
      </c>
    </row>
    <row r="141" spans="1:7" x14ac:dyDescent="0.3">
      <c r="A141" s="24">
        <f t="shared" si="7"/>
        <v>2014</v>
      </c>
      <c r="B141" s="24">
        <f t="shared" si="8"/>
        <v>7</v>
      </c>
      <c r="C141" s="24">
        <f t="shared" si="9"/>
        <v>3</v>
      </c>
      <c r="D141" s="25">
        <v>41841</v>
      </c>
      <c r="E141" s="4">
        <v>104.59</v>
      </c>
      <c r="G141" s="4">
        <v>104.59</v>
      </c>
    </row>
    <row r="142" spans="1:7" x14ac:dyDescent="0.3">
      <c r="A142" s="24">
        <f t="shared" si="7"/>
        <v>2014</v>
      </c>
      <c r="B142" s="24">
        <f t="shared" si="8"/>
        <v>7</v>
      </c>
      <c r="C142" s="24">
        <f t="shared" si="9"/>
        <v>3</v>
      </c>
      <c r="D142" s="25">
        <v>41842</v>
      </c>
      <c r="E142" s="4">
        <v>104.42</v>
      </c>
      <c r="G142" s="4">
        <v>104.42</v>
      </c>
    </row>
    <row r="143" spans="1:7" x14ac:dyDescent="0.3">
      <c r="A143" s="24">
        <f t="shared" si="7"/>
        <v>2014</v>
      </c>
      <c r="B143" s="24">
        <f t="shared" si="8"/>
        <v>7</v>
      </c>
      <c r="C143" s="24">
        <f t="shared" si="9"/>
        <v>3</v>
      </c>
      <c r="D143" s="25">
        <v>41843</v>
      </c>
      <c r="E143" s="4">
        <v>103.12</v>
      </c>
      <c r="G143" s="4">
        <v>103.12</v>
      </c>
    </row>
    <row r="144" spans="1:7" x14ac:dyDescent="0.3">
      <c r="A144" s="24">
        <f t="shared" si="7"/>
        <v>2014</v>
      </c>
      <c r="B144" s="24">
        <f t="shared" si="8"/>
        <v>7</v>
      </c>
      <c r="C144" s="24">
        <f t="shared" si="9"/>
        <v>3</v>
      </c>
      <c r="D144" s="25">
        <v>41844</v>
      </c>
      <c r="E144" s="4">
        <v>102.07</v>
      </c>
      <c r="G144" s="4">
        <v>102.07</v>
      </c>
    </row>
    <row r="145" spans="1:7" x14ac:dyDescent="0.3">
      <c r="A145" s="24">
        <f t="shared" si="7"/>
        <v>2014</v>
      </c>
      <c r="B145" s="24">
        <f t="shared" si="8"/>
        <v>7</v>
      </c>
      <c r="C145" s="24">
        <f t="shared" si="9"/>
        <v>3</v>
      </c>
      <c r="D145" s="25">
        <v>41845</v>
      </c>
      <c r="E145" s="4">
        <v>102.09</v>
      </c>
      <c r="G145" s="4">
        <v>102.09</v>
      </c>
    </row>
    <row r="146" spans="1:7" x14ac:dyDescent="0.3">
      <c r="A146" s="24">
        <f t="shared" si="7"/>
        <v>2014</v>
      </c>
      <c r="B146" s="24">
        <f t="shared" si="8"/>
        <v>7</v>
      </c>
      <c r="C146" s="24">
        <f t="shared" si="9"/>
        <v>3</v>
      </c>
      <c r="D146" s="25">
        <v>41848</v>
      </c>
      <c r="E146" s="4">
        <v>101.67</v>
      </c>
      <c r="G146" s="4">
        <v>101.67</v>
      </c>
    </row>
    <row r="147" spans="1:7" x14ac:dyDescent="0.3">
      <c r="A147" s="24">
        <f t="shared" si="7"/>
        <v>2014</v>
      </c>
      <c r="B147" s="24">
        <f t="shared" si="8"/>
        <v>7</v>
      </c>
      <c r="C147" s="24">
        <f t="shared" si="9"/>
        <v>3</v>
      </c>
      <c r="D147" s="25">
        <v>41849</v>
      </c>
      <c r="E147" s="4">
        <v>100.97</v>
      </c>
      <c r="G147" s="4">
        <v>100.97</v>
      </c>
    </row>
    <row r="148" spans="1:7" x14ac:dyDescent="0.3">
      <c r="A148" s="24">
        <f t="shared" si="7"/>
        <v>2014</v>
      </c>
      <c r="B148" s="24">
        <f t="shared" si="8"/>
        <v>7</v>
      </c>
      <c r="C148" s="24">
        <f t="shared" si="9"/>
        <v>3</v>
      </c>
      <c r="D148" s="25">
        <v>41850</v>
      </c>
      <c r="E148" s="4">
        <v>100.27</v>
      </c>
      <c r="G148" s="4">
        <v>100.27</v>
      </c>
    </row>
    <row r="149" spans="1:7" x14ac:dyDescent="0.3">
      <c r="A149" s="24">
        <f t="shared" si="7"/>
        <v>2014</v>
      </c>
      <c r="B149" s="24">
        <f t="shared" si="8"/>
        <v>7</v>
      </c>
      <c r="C149" s="24">
        <f t="shared" si="9"/>
        <v>3</v>
      </c>
      <c r="D149" s="25">
        <v>41851</v>
      </c>
      <c r="E149" s="4">
        <v>98.17</v>
      </c>
      <c r="G149" s="4">
        <v>98.17</v>
      </c>
    </row>
    <row r="150" spans="1:7" x14ac:dyDescent="0.3">
      <c r="A150" s="24">
        <f t="shared" si="7"/>
        <v>2014</v>
      </c>
      <c r="B150" s="24">
        <f t="shared" si="8"/>
        <v>8</v>
      </c>
      <c r="C150" s="24">
        <f t="shared" si="9"/>
        <v>3</v>
      </c>
      <c r="D150" s="25">
        <v>41852</v>
      </c>
      <c r="E150" s="4">
        <v>97.88</v>
      </c>
      <c r="G150" s="4">
        <v>97.88</v>
      </c>
    </row>
    <row r="151" spans="1:7" x14ac:dyDescent="0.3">
      <c r="A151" s="24">
        <f t="shared" si="7"/>
        <v>2014</v>
      </c>
      <c r="B151" s="24">
        <f t="shared" si="8"/>
        <v>8</v>
      </c>
      <c r="C151" s="24">
        <f t="shared" si="9"/>
        <v>3</v>
      </c>
      <c r="D151" s="25">
        <v>41855</v>
      </c>
      <c r="E151" s="4">
        <v>98.29</v>
      </c>
      <c r="G151" s="4">
        <v>98.29</v>
      </c>
    </row>
    <row r="152" spans="1:7" x14ac:dyDescent="0.3">
      <c r="A152" s="24">
        <f t="shared" si="7"/>
        <v>2014</v>
      </c>
      <c r="B152" s="24">
        <f t="shared" si="8"/>
        <v>8</v>
      </c>
      <c r="C152" s="24">
        <f t="shared" si="9"/>
        <v>3</v>
      </c>
      <c r="D152" s="25">
        <v>41856</v>
      </c>
      <c r="E152" s="4">
        <v>97.38</v>
      </c>
      <c r="G152" s="4">
        <v>97.38</v>
      </c>
    </row>
    <row r="153" spans="1:7" x14ac:dyDescent="0.3">
      <c r="A153" s="24">
        <f t="shared" si="7"/>
        <v>2014</v>
      </c>
      <c r="B153" s="24">
        <f t="shared" si="8"/>
        <v>8</v>
      </c>
      <c r="C153" s="24">
        <f t="shared" si="9"/>
        <v>3</v>
      </c>
      <c r="D153" s="25">
        <v>41857</v>
      </c>
      <c r="E153" s="4">
        <v>96.92</v>
      </c>
      <c r="G153" s="4">
        <v>96.92</v>
      </c>
    </row>
    <row r="154" spans="1:7" x14ac:dyDescent="0.3">
      <c r="A154" s="24">
        <f t="shared" si="7"/>
        <v>2014</v>
      </c>
      <c r="B154" s="24">
        <f t="shared" si="8"/>
        <v>8</v>
      </c>
      <c r="C154" s="24">
        <f t="shared" si="9"/>
        <v>3</v>
      </c>
      <c r="D154" s="25">
        <v>41858</v>
      </c>
      <c r="E154" s="4">
        <v>97.34</v>
      </c>
      <c r="G154" s="4">
        <v>97.34</v>
      </c>
    </row>
    <row r="155" spans="1:7" x14ac:dyDescent="0.3">
      <c r="A155" s="24">
        <f t="shared" si="7"/>
        <v>2014</v>
      </c>
      <c r="B155" s="24">
        <f t="shared" si="8"/>
        <v>8</v>
      </c>
      <c r="C155" s="24">
        <f t="shared" si="9"/>
        <v>3</v>
      </c>
      <c r="D155" s="25">
        <v>41859</v>
      </c>
      <c r="E155" s="4">
        <v>97.65</v>
      </c>
      <c r="G155" s="4">
        <v>97.65</v>
      </c>
    </row>
    <row r="156" spans="1:7" x14ac:dyDescent="0.3">
      <c r="A156" s="24">
        <f t="shared" si="7"/>
        <v>2014</v>
      </c>
      <c r="B156" s="24">
        <f t="shared" si="8"/>
        <v>8</v>
      </c>
      <c r="C156" s="24">
        <f t="shared" si="9"/>
        <v>3</v>
      </c>
      <c r="D156" s="25">
        <v>41862</v>
      </c>
      <c r="E156" s="4">
        <v>98.08</v>
      </c>
      <c r="G156" s="4">
        <v>98.08</v>
      </c>
    </row>
    <row r="157" spans="1:7" x14ac:dyDescent="0.3">
      <c r="A157" s="24">
        <f t="shared" si="7"/>
        <v>2014</v>
      </c>
      <c r="B157" s="24">
        <f t="shared" si="8"/>
        <v>8</v>
      </c>
      <c r="C157" s="24">
        <f t="shared" si="9"/>
        <v>3</v>
      </c>
      <c r="D157" s="25">
        <v>41863</v>
      </c>
      <c r="E157" s="4">
        <v>97.37</v>
      </c>
      <c r="G157" s="4">
        <v>97.37</v>
      </c>
    </row>
    <row r="158" spans="1:7" x14ac:dyDescent="0.3">
      <c r="A158" s="24">
        <f t="shared" si="7"/>
        <v>2014</v>
      </c>
      <c r="B158" s="24">
        <f t="shared" si="8"/>
        <v>8</v>
      </c>
      <c r="C158" s="24">
        <f t="shared" si="9"/>
        <v>3</v>
      </c>
      <c r="D158" s="25">
        <v>41864</v>
      </c>
      <c r="E158" s="4">
        <v>97.59</v>
      </c>
      <c r="G158" s="4">
        <v>97.59</v>
      </c>
    </row>
    <row r="159" spans="1:7" x14ac:dyDescent="0.3">
      <c r="A159" s="24">
        <f t="shared" si="7"/>
        <v>2014</v>
      </c>
      <c r="B159" s="24">
        <f t="shared" si="8"/>
        <v>8</v>
      </c>
      <c r="C159" s="24">
        <f t="shared" si="9"/>
        <v>3</v>
      </c>
      <c r="D159" s="25">
        <v>41865</v>
      </c>
      <c r="E159" s="4">
        <v>95.58</v>
      </c>
      <c r="G159" s="4">
        <v>95.58</v>
      </c>
    </row>
    <row r="160" spans="1:7" x14ac:dyDescent="0.3">
      <c r="A160" s="24">
        <f t="shared" si="7"/>
        <v>2014</v>
      </c>
      <c r="B160" s="24">
        <f t="shared" si="8"/>
        <v>8</v>
      </c>
      <c r="C160" s="24">
        <f t="shared" si="9"/>
        <v>3</v>
      </c>
      <c r="D160" s="25">
        <v>41866</v>
      </c>
      <c r="E160" s="4">
        <v>97.35</v>
      </c>
      <c r="G160" s="4">
        <v>97.35</v>
      </c>
    </row>
    <row r="161" spans="1:7" x14ac:dyDescent="0.3">
      <c r="A161" s="24">
        <f t="shared" si="7"/>
        <v>2014</v>
      </c>
      <c r="B161" s="24">
        <f t="shared" si="8"/>
        <v>8</v>
      </c>
      <c r="C161" s="24">
        <f t="shared" si="9"/>
        <v>3</v>
      </c>
      <c r="D161" s="25">
        <v>41869</v>
      </c>
      <c r="E161" s="4">
        <v>96.41</v>
      </c>
      <c r="G161" s="4">
        <v>96.41</v>
      </c>
    </row>
    <row r="162" spans="1:7" x14ac:dyDescent="0.3">
      <c r="A162" s="24">
        <f t="shared" si="7"/>
        <v>2014</v>
      </c>
      <c r="B162" s="24">
        <f t="shared" si="8"/>
        <v>8</v>
      </c>
      <c r="C162" s="24">
        <f t="shared" si="9"/>
        <v>3</v>
      </c>
      <c r="D162" s="25">
        <v>41870</v>
      </c>
      <c r="E162" s="4">
        <v>94.48</v>
      </c>
      <c r="G162" s="4">
        <v>94.48</v>
      </c>
    </row>
    <row r="163" spans="1:7" x14ac:dyDescent="0.3">
      <c r="A163" s="24">
        <f t="shared" si="7"/>
        <v>2014</v>
      </c>
      <c r="B163" s="24">
        <f t="shared" si="8"/>
        <v>8</v>
      </c>
      <c r="C163" s="24">
        <f t="shared" si="9"/>
        <v>3</v>
      </c>
      <c r="D163" s="25">
        <v>41871</v>
      </c>
      <c r="E163" s="4">
        <v>96.07</v>
      </c>
      <c r="G163" s="4">
        <v>96.07</v>
      </c>
    </row>
    <row r="164" spans="1:7" x14ac:dyDescent="0.3">
      <c r="A164" s="24">
        <f t="shared" si="7"/>
        <v>2014</v>
      </c>
      <c r="B164" s="24">
        <f t="shared" si="8"/>
        <v>8</v>
      </c>
      <c r="C164" s="24">
        <f t="shared" si="9"/>
        <v>3</v>
      </c>
      <c r="D164" s="25">
        <v>41872</v>
      </c>
      <c r="E164" s="4">
        <v>93.96</v>
      </c>
      <c r="G164" s="4">
        <v>93.96</v>
      </c>
    </row>
    <row r="165" spans="1:7" x14ac:dyDescent="0.3">
      <c r="A165" s="24">
        <f t="shared" si="7"/>
        <v>2014</v>
      </c>
      <c r="B165" s="24">
        <f t="shared" si="8"/>
        <v>8</v>
      </c>
      <c r="C165" s="24">
        <f t="shared" si="9"/>
        <v>3</v>
      </c>
      <c r="D165" s="25">
        <v>41873</v>
      </c>
      <c r="E165" s="4">
        <v>93.65</v>
      </c>
      <c r="G165" s="4">
        <v>93.65</v>
      </c>
    </row>
    <row r="166" spans="1:7" x14ac:dyDescent="0.3">
      <c r="A166" s="24">
        <f t="shared" si="7"/>
        <v>2014</v>
      </c>
      <c r="B166" s="24">
        <f t="shared" si="8"/>
        <v>8</v>
      </c>
      <c r="C166" s="24">
        <f t="shared" si="9"/>
        <v>3</v>
      </c>
      <c r="D166" s="25">
        <v>41876</v>
      </c>
      <c r="E166" s="4">
        <v>93.35</v>
      </c>
      <c r="G166" s="4">
        <v>93.35</v>
      </c>
    </row>
    <row r="167" spans="1:7" x14ac:dyDescent="0.3">
      <c r="A167" s="24">
        <f t="shared" si="7"/>
        <v>2014</v>
      </c>
      <c r="B167" s="24">
        <f t="shared" si="8"/>
        <v>8</v>
      </c>
      <c r="C167" s="24">
        <f t="shared" si="9"/>
        <v>3</v>
      </c>
      <c r="D167" s="25">
        <v>41877</v>
      </c>
      <c r="E167" s="4">
        <v>93.86</v>
      </c>
      <c r="G167" s="4">
        <v>93.86</v>
      </c>
    </row>
    <row r="168" spans="1:7" x14ac:dyDescent="0.3">
      <c r="A168" s="24">
        <f t="shared" si="7"/>
        <v>2014</v>
      </c>
      <c r="B168" s="24">
        <f t="shared" si="8"/>
        <v>8</v>
      </c>
      <c r="C168" s="24">
        <f t="shared" si="9"/>
        <v>3</v>
      </c>
      <c r="D168" s="25">
        <v>41878</v>
      </c>
      <c r="E168" s="4">
        <v>93.88</v>
      </c>
      <c r="G168" s="4">
        <v>93.88</v>
      </c>
    </row>
    <row r="169" spans="1:7" x14ac:dyDescent="0.3">
      <c r="A169" s="24">
        <f t="shared" si="7"/>
        <v>2014</v>
      </c>
      <c r="B169" s="24">
        <f t="shared" si="8"/>
        <v>8</v>
      </c>
      <c r="C169" s="24">
        <f t="shared" si="9"/>
        <v>3</v>
      </c>
      <c r="D169" s="25">
        <v>41879</v>
      </c>
      <c r="E169" s="4">
        <v>94.55</v>
      </c>
      <c r="G169" s="4">
        <v>94.55</v>
      </c>
    </row>
    <row r="170" spans="1:7" x14ac:dyDescent="0.3">
      <c r="A170" s="24">
        <f t="shared" si="7"/>
        <v>2014</v>
      </c>
      <c r="B170" s="24">
        <f t="shared" si="8"/>
        <v>8</v>
      </c>
      <c r="C170" s="24">
        <f t="shared" si="9"/>
        <v>3</v>
      </c>
      <c r="D170" s="25">
        <v>41880</v>
      </c>
      <c r="E170" s="4">
        <v>95.96</v>
      </c>
      <c r="G170" s="4">
        <v>95.96</v>
      </c>
    </row>
    <row r="171" spans="1:7" x14ac:dyDescent="0.3">
      <c r="A171" s="24">
        <f t="shared" si="7"/>
        <v>2014</v>
      </c>
      <c r="B171" s="24">
        <f t="shared" si="8"/>
        <v>9</v>
      </c>
      <c r="C171" s="24">
        <f t="shared" si="9"/>
        <v>3</v>
      </c>
      <c r="D171" s="25">
        <v>41884</v>
      </c>
      <c r="E171" s="4">
        <v>92.88</v>
      </c>
      <c r="G171" s="4">
        <v>92.88</v>
      </c>
    </row>
    <row r="172" spans="1:7" x14ac:dyDescent="0.3">
      <c r="A172" s="24">
        <f t="shared" si="7"/>
        <v>2014</v>
      </c>
      <c r="B172" s="24">
        <f t="shared" si="8"/>
        <v>9</v>
      </c>
      <c r="C172" s="24">
        <f t="shared" si="9"/>
        <v>3</v>
      </c>
      <c r="D172" s="25">
        <v>41885</v>
      </c>
      <c r="E172" s="4">
        <v>95.54</v>
      </c>
      <c r="G172" s="4">
        <v>95.54</v>
      </c>
    </row>
    <row r="173" spans="1:7" x14ac:dyDescent="0.3">
      <c r="A173" s="24">
        <f t="shared" si="7"/>
        <v>2014</v>
      </c>
      <c r="B173" s="24">
        <f t="shared" si="8"/>
        <v>9</v>
      </c>
      <c r="C173" s="24">
        <f t="shared" si="9"/>
        <v>3</v>
      </c>
      <c r="D173" s="25">
        <v>41886</v>
      </c>
      <c r="E173" s="4">
        <v>94.45</v>
      </c>
      <c r="G173" s="4">
        <v>94.45</v>
      </c>
    </row>
    <row r="174" spans="1:7" x14ac:dyDescent="0.3">
      <c r="A174" s="24">
        <f t="shared" si="7"/>
        <v>2014</v>
      </c>
      <c r="B174" s="24">
        <f t="shared" si="8"/>
        <v>9</v>
      </c>
      <c r="C174" s="24">
        <f t="shared" si="9"/>
        <v>3</v>
      </c>
      <c r="D174" s="25">
        <v>41887</v>
      </c>
      <c r="E174" s="4">
        <v>93.29</v>
      </c>
      <c r="G174" s="4">
        <v>93.29</v>
      </c>
    </row>
    <row r="175" spans="1:7" x14ac:dyDescent="0.3">
      <c r="A175" s="24">
        <f t="shared" si="7"/>
        <v>2014</v>
      </c>
      <c r="B175" s="24">
        <f t="shared" si="8"/>
        <v>9</v>
      </c>
      <c r="C175" s="24">
        <f t="shared" si="9"/>
        <v>3</v>
      </c>
      <c r="D175" s="25">
        <v>41890</v>
      </c>
      <c r="E175" s="4">
        <v>92.66</v>
      </c>
      <c r="G175" s="4">
        <v>92.66</v>
      </c>
    </row>
    <row r="176" spans="1:7" x14ac:dyDescent="0.3">
      <c r="A176" s="24">
        <f t="shared" si="7"/>
        <v>2014</v>
      </c>
      <c r="B176" s="24">
        <f t="shared" si="8"/>
        <v>9</v>
      </c>
      <c r="C176" s="24">
        <f t="shared" si="9"/>
        <v>3</v>
      </c>
      <c r="D176" s="25">
        <v>41891</v>
      </c>
      <c r="E176" s="4">
        <v>92.75</v>
      </c>
      <c r="G176" s="4">
        <v>92.75</v>
      </c>
    </row>
    <row r="177" spans="1:7" x14ac:dyDescent="0.3">
      <c r="A177" s="24">
        <f t="shared" si="7"/>
        <v>2014</v>
      </c>
      <c r="B177" s="24">
        <f t="shared" si="8"/>
        <v>9</v>
      </c>
      <c r="C177" s="24">
        <f t="shared" si="9"/>
        <v>3</v>
      </c>
      <c r="D177" s="25">
        <v>41892</v>
      </c>
      <c r="E177" s="4">
        <v>91.67</v>
      </c>
      <c r="G177" s="4">
        <v>91.67</v>
      </c>
    </row>
    <row r="178" spans="1:7" x14ac:dyDescent="0.3">
      <c r="A178" s="24">
        <f t="shared" si="7"/>
        <v>2014</v>
      </c>
      <c r="B178" s="24">
        <f t="shared" si="8"/>
        <v>9</v>
      </c>
      <c r="C178" s="24">
        <f t="shared" si="9"/>
        <v>3</v>
      </c>
      <c r="D178" s="25">
        <v>41893</v>
      </c>
      <c r="E178" s="4">
        <v>92.83</v>
      </c>
      <c r="G178" s="4">
        <v>92.83</v>
      </c>
    </row>
    <row r="179" spans="1:7" x14ac:dyDescent="0.3">
      <c r="A179" s="24">
        <f t="shared" si="7"/>
        <v>2014</v>
      </c>
      <c r="B179" s="24">
        <f t="shared" si="8"/>
        <v>9</v>
      </c>
      <c r="C179" s="24">
        <f t="shared" si="9"/>
        <v>3</v>
      </c>
      <c r="D179" s="25">
        <v>41894</v>
      </c>
      <c r="E179" s="4">
        <v>92.27</v>
      </c>
      <c r="G179" s="4">
        <v>92.27</v>
      </c>
    </row>
    <row r="180" spans="1:7" x14ac:dyDescent="0.3">
      <c r="A180" s="24">
        <f t="shared" si="7"/>
        <v>2014</v>
      </c>
      <c r="B180" s="24">
        <f t="shared" si="8"/>
        <v>9</v>
      </c>
      <c r="C180" s="24">
        <f t="shared" si="9"/>
        <v>3</v>
      </c>
      <c r="D180" s="25">
        <v>41897</v>
      </c>
      <c r="E180" s="4">
        <v>92.92</v>
      </c>
      <c r="G180" s="4">
        <v>92.92</v>
      </c>
    </row>
    <row r="181" spans="1:7" x14ac:dyDescent="0.3">
      <c r="A181" s="24">
        <f t="shared" si="7"/>
        <v>2014</v>
      </c>
      <c r="B181" s="24">
        <f t="shared" si="8"/>
        <v>9</v>
      </c>
      <c r="C181" s="24">
        <f t="shared" si="9"/>
        <v>3</v>
      </c>
      <c r="D181" s="25">
        <v>41898</v>
      </c>
      <c r="E181" s="4">
        <v>94.88</v>
      </c>
      <c r="G181" s="4">
        <v>94.88</v>
      </c>
    </row>
    <row r="182" spans="1:7" x14ac:dyDescent="0.3">
      <c r="A182" s="24">
        <f t="shared" si="7"/>
        <v>2014</v>
      </c>
      <c r="B182" s="24">
        <f t="shared" si="8"/>
        <v>9</v>
      </c>
      <c r="C182" s="24">
        <f t="shared" si="9"/>
        <v>3</v>
      </c>
      <c r="D182" s="25">
        <v>41899</v>
      </c>
      <c r="E182" s="4">
        <v>94.42</v>
      </c>
      <c r="G182" s="4">
        <v>94.42</v>
      </c>
    </row>
    <row r="183" spans="1:7" x14ac:dyDescent="0.3">
      <c r="A183" s="24">
        <f t="shared" si="7"/>
        <v>2014</v>
      </c>
      <c r="B183" s="24">
        <f t="shared" si="8"/>
        <v>9</v>
      </c>
      <c r="C183" s="24">
        <f t="shared" si="9"/>
        <v>3</v>
      </c>
      <c r="D183" s="25">
        <v>41900</v>
      </c>
      <c r="E183" s="4">
        <v>93.07</v>
      </c>
      <c r="G183" s="4">
        <v>93.07</v>
      </c>
    </row>
    <row r="184" spans="1:7" x14ac:dyDescent="0.3">
      <c r="A184" s="24">
        <f t="shared" si="7"/>
        <v>2014</v>
      </c>
      <c r="B184" s="24">
        <f t="shared" si="8"/>
        <v>9</v>
      </c>
      <c r="C184" s="24">
        <f t="shared" si="9"/>
        <v>3</v>
      </c>
      <c r="D184" s="25">
        <v>41901</v>
      </c>
      <c r="E184" s="4">
        <v>92.41</v>
      </c>
      <c r="G184" s="4">
        <v>92.41</v>
      </c>
    </row>
    <row r="185" spans="1:7" x14ac:dyDescent="0.3">
      <c r="A185" s="24">
        <f t="shared" si="7"/>
        <v>2014</v>
      </c>
      <c r="B185" s="24">
        <f t="shared" si="8"/>
        <v>9</v>
      </c>
      <c r="C185" s="24">
        <f t="shared" si="9"/>
        <v>3</v>
      </c>
      <c r="D185" s="25">
        <v>41904</v>
      </c>
      <c r="E185" s="4">
        <v>91.52</v>
      </c>
      <c r="G185" s="4">
        <v>91.52</v>
      </c>
    </row>
    <row r="186" spans="1:7" x14ac:dyDescent="0.3">
      <c r="A186" s="24">
        <f t="shared" si="7"/>
        <v>2014</v>
      </c>
      <c r="B186" s="24">
        <f t="shared" si="8"/>
        <v>9</v>
      </c>
      <c r="C186" s="24">
        <f t="shared" si="9"/>
        <v>3</v>
      </c>
      <c r="D186" s="25">
        <v>41905</v>
      </c>
      <c r="E186" s="4">
        <v>91.56</v>
      </c>
      <c r="G186" s="4">
        <v>91.56</v>
      </c>
    </row>
    <row r="187" spans="1:7" x14ac:dyDescent="0.3">
      <c r="A187" s="24">
        <f t="shared" si="7"/>
        <v>2014</v>
      </c>
      <c r="B187" s="24">
        <f t="shared" si="8"/>
        <v>9</v>
      </c>
      <c r="C187" s="24">
        <f t="shared" si="9"/>
        <v>3</v>
      </c>
      <c r="D187" s="25">
        <v>41906</v>
      </c>
      <c r="E187" s="4">
        <v>92.8</v>
      </c>
      <c r="G187" s="4">
        <v>92.8</v>
      </c>
    </row>
    <row r="188" spans="1:7" x14ac:dyDescent="0.3">
      <c r="A188" s="24">
        <f t="shared" si="7"/>
        <v>2014</v>
      </c>
      <c r="B188" s="24">
        <f t="shared" si="8"/>
        <v>9</v>
      </c>
      <c r="C188" s="24">
        <f t="shared" si="9"/>
        <v>3</v>
      </c>
      <c r="D188" s="25">
        <v>41907</v>
      </c>
      <c r="E188" s="4">
        <v>92.53</v>
      </c>
      <c r="G188" s="4">
        <v>92.53</v>
      </c>
    </row>
    <row r="189" spans="1:7" x14ac:dyDescent="0.3">
      <c r="A189" s="24">
        <f t="shared" si="7"/>
        <v>2014</v>
      </c>
      <c r="B189" s="24">
        <f t="shared" si="8"/>
        <v>9</v>
      </c>
      <c r="C189" s="24">
        <f t="shared" si="9"/>
        <v>3</v>
      </c>
      <c r="D189" s="25">
        <v>41908</v>
      </c>
      <c r="E189" s="4">
        <v>93.54</v>
      </c>
      <c r="G189" s="4">
        <v>93.54</v>
      </c>
    </row>
    <row r="190" spans="1:7" x14ac:dyDescent="0.3">
      <c r="A190" s="24">
        <f t="shared" si="7"/>
        <v>2014</v>
      </c>
      <c r="B190" s="24">
        <f t="shared" si="8"/>
        <v>9</v>
      </c>
      <c r="C190" s="24">
        <f t="shared" si="9"/>
        <v>3</v>
      </c>
      <c r="D190" s="25">
        <v>41911</v>
      </c>
      <c r="E190" s="4">
        <v>94.57</v>
      </c>
      <c r="G190" s="4">
        <v>94.57</v>
      </c>
    </row>
    <row r="191" spans="1:7" x14ac:dyDescent="0.3">
      <c r="A191" s="24">
        <f t="shared" si="7"/>
        <v>2014</v>
      </c>
      <c r="B191" s="24">
        <f t="shared" si="8"/>
        <v>9</v>
      </c>
      <c r="C191" s="24">
        <f t="shared" si="9"/>
        <v>3</v>
      </c>
      <c r="D191" s="25">
        <v>41912</v>
      </c>
      <c r="E191" s="4">
        <v>91.16</v>
      </c>
      <c r="G191" s="4">
        <v>91.16</v>
      </c>
    </row>
    <row r="192" spans="1:7" x14ac:dyDescent="0.3">
      <c r="A192" s="24">
        <f t="shared" si="7"/>
        <v>2014</v>
      </c>
      <c r="B192" s="24">
        <f t="shared" si="8"/>
        <v>10</v>
      </c>
      <c r="C192" s="24">
        <f t="shared" si="9"/>
        <v>4</v>
      </c>
      <c r="D192" s="25">
        <v>41913</v>
      </c>
      <c r="E192" s="4">
        <v>90.73</v>
      </c>
      <c r="G192" s="4">
        <v>90.73</v>
      </c>
    </row>
    <row r="193" spans="1:7" x14ac:dyDescent="0.3">
      <c r="A193" s="24">
        <f t="shared" si="7"/>
        <v>2014</v>
      </c>
      <c r="B193" s="24">
        <f t="shared" si="8"/>
        <v>10</v>
      </c>
      <c r="C193" s="24">
        <f t="shared" si="9"/>
        <v>4</v>
      </c>
      <c r="D193" s="25">
        <v>41914</v>
      </c>
      <c r="E193" s="4">
        <v>91.01</v>
      </c>
      <c r="G193" s="4">
        <v>91.01</v>
      </c>
    </row>
    <row r="194" spans="1:7" x14ac:dyDescent="0.3">
      <c r="A194" s="24">
        <f t="shared" si="7"/>
        <v>2014</v>
      </c>
      <c r="B194" s="24">
        <f t="shared" si="8"/>
        <v>10</v>
      </c>
      <c r="C194" s="24">
        <f t="shared" si="9"/>
        <v>4</v>
      </c>
      <c r="D194" s="25">
        <v>41915</v>
      </c>
      <c r="E194" s="4">
        <v>89.74</v>
      </c>
      <c r="G194" s="4">
        <v>89.74</v>
      </c>
    </row>
    <row r="195" spans="1:7" x14ac:dyDescent="0.3">
      <c r="A195" s="24">
        <f t="shared" si="7"/>
        <v>2014</v>
      </c>
      <c r="B195" s="24">
        <f t="shared" si="8"/>
        <v>10</v>
      </c>
      <c r="C195" s="24">
        <f t="shared" si="9"/>
        <v>4</v>
      </c>
      <c r="D195" s="25">
        <v>41918</v>
      </c>
      <c r="E195" s="4">
        <v>90.34</v>
      </c>
      <c r="G195" s="4">
        <v>90.34</v>
      </c>
    </row>
    <row r="196" spans="1:7" x14ac:dyDescent="0.3">
      <c r="A196" s="24">
        <f t="shared" si="7"/>
        <v>2014</v>
      </c>
      <c r="B196" s="24">
        <f t="shared" si="8"/>
        <v>10</v>
      </c>
      <c r="C196" s="24">
        <f t="shared" si="9"/>
        <v>4</v>
      </c>
      <c r="D196" s="25">
        <v>41919</v>
      </c>
      <c r="E196" s="4">
        <v>88.85</v>
      </c>
      <c r="G196" s="4">
        <v>88.85</v>
      </c>
    </row>
    <row r="197" spans="1:7" x14ac:dyDescent="0.3">
      <c r="A197" s="24">
        <f t="shared" ref="A197:A260" si="10">YEAR(D197)</f>
        <v>2014</v>
      </c>
      <c r="B197" s="24">
        <f t="shared" ref="B197:B260" si="11">MONTH(D197)</f>
        <v>10</v>
      </c>
      <c r="C197" s="24">
        <f t="shared" ref="C197:C260" si="12">ROUNDUP(B197/3,0)</f>
        <v>4</v>
      </c>
      <c r="D197" s="25">
        <v>41920</v>
      </c>
      <c r="E197" s="4">
        <v>87.31</v>
      </c>
      <c r="G197" s="4">
        <v>87.31</v>
      </c>
    </row>
    <row r="198" spans="1:7" x14ac:dyDescent="0.3">
      <c r="A198" s="24">
        <f t="shared" si="10"/>
        <v>2014</v>
      </c>
      <c r="B198" s="24">
        <f t="shared" si="11"/>
        <v>10</v>
      </c>
      <c r="C198" s="24">
        <f t="shared" si="12"/>
        <v>4</v>
      </c>
      <c r="D198" s="25">
        <v>41921</v>
      </c>
      <c r="E198" s="4">
        <v>85.77</v>
      </c>
      <c r="G198" s="4">
        <v>85.77</v>
      </c>
    </row>
    <row r="199" spans="1:7" x14ac:dyDescent="0.3">
      <c r="A199" s="24">
        <f t="shared" si="10"/>
        <v>2014</v>
      </c>
      <c r="B199" s="24">
        <f t="shared" si="11"/>
        <v>10</v>
      </c>
      <c r="C199" s="24">
        <f t="shared" si="12"/>
        <v>4</v>
      </c>
      <c r="D199" s="25">
        <v>41922</v>
      </c>
      <c r="E199" s="4">
        <v>85.82</v>
      </c>
      <c r="G199" s="4">
        <v>85.82</v>
      </c>
    </row>
    <row r="200" spans="1:7" x14ac:dyDescent="0.3">
      <c r="A200" s="24">
        <f t="shared" si="10"/>
        <v>2014</v>
      </c>
      <c r="B200" s="24">
        <f t="shared" si="11"/>
        <v>10</v>
      </c>
      <c r="C200" s="24">
        <f t="shared" si="12"/>
        <v>4</v>
      </c>
      <c r="D200" s="25">
        <v>41925</v>
      </c>
      <c r="E200" s="4">
        <v>85.74</v>
      </c>
      <c r="G200" s="4">
        <v>85.74</v>
      </c>
    </row>
    <row r="201" spans="1:7" x14ac:dyDescent="0.3">
      <c r="A201" s="24">
        <f t="shared" si="10"/>
        <v>2014</v>
      </c>
      <c r="B201" s="24">
        <f t="shared" si="11"/>
        <v>10</v>
      </c>
      <c r="C201" s="24">
        <f t="shared" si="12"/>
        <v>4</v>
      </c>
      <c r="D201" s="25">
        <v>41926</v>
      </c>
      <c r="E201" s="4">
        <v>81.84</v>
      </c>
      <c r="G201" s="4">
        <v>81.84</v>
      </c>
    </row>
    <row r="202" spans="1:7" x14ac:dyDescent="0.3">
      <c r="A202" s="24">
        <f t="shared" si="10"/>
        <v>2014</v>
      </c>
      <c r="B202" s="24">
        <f t="shared" si="11"/>
        <v>10</v>
      </c>
      <c r="C202" s="24">
        <f t="shared" si="12"/>
        <v>4</v>
      </c>
      <c r="D202" s="25">
        <v>41927</v>
      </c>
      <c r="E202" s="4">
        <v>81.78</v>
      </c>
      <c r="G202" s="4">
        <v>81.78</v>
      </c>
    </row>
    <row r="203" spans="1:7" x14ac:dyDescent="0.3">
      <c r="A203" s="24">
        <f t="shared" si="10"/>
        <v>2014</v>
      </c>
      <c r="B203" s="24">
        <f t="shared" si="11"/>
        <v>10</v>
      </c>
      <c r="C203" s="24">
        <f t="shared" si="12"/>
        <v>4</v>
      </c>
      <c r="D203" s="25">
        <v>41928</v>
      </c>
      <c r="E203" s="4">
        <v>82.7</v>
      </c>
      <c r="G203" s="4">
        <v>82.7</v>
      </c>
    </row>
    <row r="204" spans="1:7" x14ac:dyDescent="0.3">
      <c r="A204" s="24">
        <f t="shared" si="10"/>
        <v>2014</v>
      </c>
      <c r="B204" s="24">
        <f t="shared" si="11"/>
        <v>10</v>
      </c>
      <c r="C204" s="24">
        <f t="shared" si="12"/>
        <v>4</v>
      </c>
      <c r="D204" s="25">
        <v>41929</v>
      </c>
      <c r="E204" s="4">
        <v>82.75</v>
      </c>
      <c r="G204" s="4">
        <v>82.75</v>
      </c>
    </row>
    <row r="205" spans="1:7" x14ac:dyDescent="0.3">
      <c r="A205" s="24">
        <f t="shared" si="10"/>
        <v>2014</v>
      </c>
      <c r="B205" s="24">
        <f t="shared" si="11"/>
        <v>10</v>
      </c>
      <c r="C205" s="24">
        <f t="shared" si="12"/>
        <v>4</v>
      </c>
      <c r="D205" s="25">
        <v>41932</v>
      </c>
      <c r="E205" s="4">
        <v>82.71</v>
      </c>
      <c r="G205" s="4">
        <v>82.71</v>
      </c>
    </row>
    <row r="206" spans="1:7" x14ac:dyDescent="0.3">
      <c r="A206" s="24">
        <f t="shared" si="10"/>
        <v>2014</v>
      </c>
      <c r="B206" s="24">
        <f t="shared" si="11"/>
        <v>10</v>
      </c>
      <c r="C206" s="24">
        <f t="shared" si="12"/>
        <v>4</v>
      </c>
      <c r="D206" s="25">
        <v>41933</v>
      </c>
      <c r="E206" s="4">
        <v>82.81</v>
      </c>
      <c r="G206" s="4">
        <v>82.81</v>
      </c>
    </row>
    <row r="207" spans="1:7" x14ac:dyDescent="0.3">
      <c r="A207" s="24">
        <f t="shared" si="10"/>
        <v>2014</v>
      </c>
      <c r="B207" s="24">
        <f t="shared" si="11"/>
        <v>10</v>
      </c>
      <c r="C207" s="24">
        <f t="shared" si="12"/>
        <v>4</v>
      </c>
      <c r="D207" s="25">
        <v>41934</v>
      </c>
      <c r="E207" s="4">
        <v>80.52</v>
      </c>
      <c r="G207" s="4">
        <v>80.52</v>
      </c>
    </row>
    <row r="208" spans="1:7" x14ac:dyDescent="0.3">
      <c r="A208" s="24">
        <f t="shared" si="10"/>
        <v>2014</v>
      </c>
      <c r="B208" s="24">
        <f t="shared" si="11"/>
        <v>10</v>
      </c>
      <c r="C208" s="24">
        <f t="shared" si="12"/>
        <v>4</v>
      </c>
      <c r="D208" s="25">
        <v>41935</v>
      </c>
      <c r="E208" s="4">
        <v>82.09</v>
      </c>
      <c r="G208" s="4">
        <v>82.09</v>
      </c>
    </row>
    <row r="209" spans="1:7" x14ac:dyDescent="0.3">
      <c r="A209" s="24">
        <f t="shared" si="10"/>
        <v>2014</v>
      </c>
      <c r="B209" s="24">
        <f t="shared" si="11"/>
        <v>10</v>
      </c>
      <c r="C209" s="24">
        <f t="shared" si="12"/>
        <v>4</v>
      </c>
      <c r="D209" s="25">
        <v>41936</v>
      </c>
      <c r="E209" s="4">
        <v>81.010000000000005</v>
      </c>
      <c r="G209" s="4">
        <v>81.010000000000005</v>
      </c>
    </row>
    <row r="210" spans="1:7" x14ac:dyDescent="0.3">
      <c r="A210" s="24">
        <f t="shared" si="10"/>
        <v>2014</v>
      </c>
      <c r="B210" s="24">
        <f t="shared" si="11"/>
        <v>10</v>
      </c>
      <c r="C210" s="24">
        <f t="shared" si="12"/>
        <v>4</v>
      </c>
      <c r="D210" s="25">
        <v>41939</v>
      </c>
      <c r="E210" s="4">
        <v>81</v>
      </c>
      <c r="G210" s="4">
        <v>81</v>
      </c>
    </row>
    <row r="211" spans="1:7" x14ac:dyDescent="0.3">
      <c r="A211" s="24">
        <f t="shared" si="10"/>
        <v>2014</v>
      </c>
      <c r="B211" s="24">
        <f t="shared" si="11"/>
        <v>10</v>
      </c>
      <c r="C211" s="24">
        <f t="shared" si="12"/>
        <v>4</v>
      </c>
      <c r="D211" s="25">
        <v>41940</v>
      </c>
      <c r="E211" s="4">
        <v>81.42</v>
      </c>
      <c r="G211" s="4">
        <v>81.42</v>
      </c>
    </row>
    <row r="212" spans="1:7" x14ac:dyDescent="0.3">
      <c r="A212" s="24">
        <f t="shared" si="10"/>
        <v>2014</v>
      </c>
      <c r="B212" s="24">
        <f t="shared" si="11"/>
        <v>10</v>
      </c>
      <c r="C212" s="24">
        <f t="shared" si="12"/>
        <v>4</v>
      </c>
      <c r="D212" s="25">
        <v>41941</v>
      </c>
      <c r="E212" s="4">
        <v>82.2</v>
      </c>
      <c r="G212" s="4">
        <v>82.2</v>
      </c>
    </row>
    <row r="213" spans="1:7" x14ac:dyDescent="0.3">
      <c r="A213" s="24">
        <f t="shared" si="10"/>
        <v>2014</v>
      </c>
      <c r="B213" s="24">
        <f t="shared" si="11"/>
        <v>10</v>
      </c>
      <c r="C213" s="24">
        <f t="shared" si="12"/>
        <v>4</v>
      </c>
      <c r="D213" s="25">
        <v>41942</v>
      </c>
      <c r="E213" s="4">
        <v>81.12</v>
      </c>
      <c r="G213" s="4">
        <v>81.12</v>
      </c>
    </row>
    <row r="214" spans="1:7" x14ac:dyDescent="0.3">
      <c r="A214" s="24">
        <f t="shared" si="10"/>
        <v>2014</v>
      </c>
      <c r="B214" s="24">
        <f t="shared" si="11"/>
        <v>10</v>
      </c>
      <c r="C214" s="24">
        <f t="shared" si="12"/>
        <v>4</v>
      </c>
      <c r="D214" s="25">
        <v>41943</v>
      </c>
      <c r="E214" s="4">
        <v>80.540000000000006</v>
      </c>
      <c r="G214" s="4">
        <v>80.540000000000006</v>
      </c>
    </row>
    <row r="215" spans="1:7" x14ac:dyDescent="0.3">
      <c r="A215" s="24">
        <f t="shared" si="10"/>
        <v>2014</v>
      </c>
      <c r="B215" s="24">
        <f t="shared" si="11"/>
        <v>11</v>
      </c>
      <c r="C215" s="24">
        <f t="shared" si="12"/>
        <v>4</v>
      </c>
      <c r="D215" s="25">
        <v>41946</v>
      </c>
      <c r="E215" s="4">
        <v>78.78</v>
      </c>
      <c r="G215" s="4">
        <v>78.78</v>
      </c>
    </row>
    <row r="216" spans="1:7" x14ac:dyDescent="0.3">
      <c r="A216" s="24">
        <f t="shared" si="10"/>
        <v>2014</v>
      </c>
      <c r="B216" s="24">
        <f t="shared" si="11"/>
        <v>11</v>
      </c>
      <c r="C216" s="24">
        <f t="shared" si="12"/>
        <v>4</v>
      </c>
      <c r="D216" s="25">
        <v>41947</v>
      </c>
      <c r="E216" s="4">
        <v>77.19</v>
      </c>
      <c r="G216" s="4">
        <v>77.19</v>
      </c>
    </row>
    <row r="217" spans="1:7" x14ac:dyDescent="0.3">
      <c r="A217" s="24">
        <f t="shared" si="10"/>
        <v>2014</v>
      </c>
      <c r="B217" s="24">
        <f t="shared" si="11"/>
        <v>11</v>
      </c>
      <c r="C217" s="24">
        <f t="shared" si="12"/>
        <v>4</v>
      </c>
      <c r="D217" s="25">
        <v>41948</v>
      </c>
      <c r="E217" s="4">
        <v>78.680000000000007</v>
      </c>
      <c r="G217" s="4">
        <v>78.680000000000007</v>
      </c>
    </row>
    <row r="218" spans="1:7" x14ac:dyDescent="0.3">
      <c r="A218" s="24">
        <f t="shared" si="10"/>
        <v>2014</v>
      </c>
      <c r="B218" s="24">
        <f t="shared" si="11"/>
        <v>11</v>
      </c>
      <c r="C218" s="24">
        <f t="shared" si="12"/>
        <v>4</v>
      </c>
      <c r="D218" s="25">
        <v>41949</v>
      </c>
      <c r="E218" s="4">
        <v>77.91</v>
      </c>
      <c r="G218" s="4">
        <v>77.91</v>
      </c>
    </row>
    <row r="219" spans="1:7" x14ac:dyDescent="0.3">
      <c r="A219" s="24">
        <f t="shared" si="10"/>
        <v>2014</v>
      </c>
      <c r="B219" s="24">
        <f t="shared" si="11"/>
        <v>11</v>
      </c>
      <c r="C219" s="24">
        <f t="shared" si="12"/>
        <v>4</v>
      </c>
      <c r="D219" s="25">
        <v>41950</v>
      </c>
      <c r="E219" s="4">
        <v>78.650000000000006</v>
      </c>
      <c r="G219" s="4">
        <v>78.650000000000006</v>
      </c>
    </row>
    <row r="220" spans="1:7" x14ac:dyDescent="0.3">
      <c r="A220" s="24">
        <f t="shared" si="10"/>
        <v>2014</v>
      </c>
      <c r="B220" s="24">
        <f t="shared" si="11"/>
        <v>11</v>
      </c>
      <c r="C220" s="24">
        <f t="shared" si="12"/>
        <v>4</v>
      </c>
      <c r="D220" s="25">
        <v>41953</v>
      </c>
      <c r="E220" s="4">
        <v>77.400000000000006</v>
      </c>
      <c r="G220" s="4">
        <v>77.400000000000006</v>
      </c>
    </row>
    <row r="221" spans="1:7" x14ac:dyDescent="0.3">
      <c r="A221" s="24">
        <f t="shared" si="10"/>
        <v>2014</v>
      </c>
      <c r="B221" s="24">
        <f t="shared" si="11"/>
        <v>11</v>
      </c>
      <c r="C221" s="24">
        <f t="shared" si="12"/>
        <v>4</v>
      </c>
      <c r="D221" s="25">
        <v>41954</v>
      </c>
      <c r="E221" s="4">
        <v>77.94</v>
      </c>
      <c r="G221" s="4">
        <v>77.94</v>
      </c>
    </row>
    <row r="222" spans="1:7" x14ac:dyDescent="0.3">
      <c r="A222" s="24">
        <f t="shared" si="10"/>
        <v>2014</v>
      </c>
      <c r="B222" s="24">
        <f t="shared" si="11"/>
        <v>11</v>
      </c>
      <c r="C222" s="24">
        <f t="shared" si="12"/>
        <v>4</v>
      </c>
      <c r="D222" s="25">
        <v>41955</v>
      </c>
      <c r="E222" s="4">
        <v>77.180000000000007</v>
      </c>
      <c r="G222" s="4">
        <v>77.180000000000007</v>
      </c>
    </row>
    <row r="223" spans="1:7" x14ac:dyDescent="0.3">
      <c r="A223" s="24">
        <f t="shared" si="10"/>
        <v>2014</v>
      </c>
      <c r="B223" s="24">
        <f t="shared" si="11"/>
        <v>11</v>
      </c>
      <c r="C223" s="24">
        <f t="shared" si="12"/>
        <v>4</v>
      </c>
      <c r="D223" s="25">
        <v>41956</v>
      </c>
      <c r="E223" s="4">
        <v>74.209999999999994</v>
      </c>
      <c r="G223" s="4">
        <v>74.209999999999994</v>
      </c>
    </row>
    <row r="224" spans="1:7" x14ac:dyDescent="0.3">
      <c r="A224" s="24">
        <f t="shared" si="10"/>
        <v>2014</v>
      </c>
      <c r="B224" s="24">
        <f t="shared" si="11"/>
        <v>11</v>
      </c>
      <c r="C224" s="24">
        <f t="shared" si="12"/>
        <v>4</v>
      </c>
      <c r="D224" s="25">
        <v>41957</v>
      </c>
      <c r="E224" s="4">
        <v>75.819999999999993</v>
      </c>
      <c r="G224" s="4">
        <v>75.819999999999993</v>
      </c>
    </row>
    <row r="225" spans="1:7" x14ac:dyDescent="0.3">
      <c r="A225" s="24">
        <f t="shared" si="10"/>
        <v>2014</v>
      </c>
      <c r="B225" s="24">
        <f t="shared" si="11"/>
        <v>11</v>
      </c>
      <c r="C225" s="24">
        <f t="shared" si="12"/>
        <v>4</v>
      </c>
      <c r="D225" s="25">
        <v>41960</v>
      </c>
      <c r="E225" s="4">
        <v>75.64</v>
      </c>
      <c r="G225" s="4">
        <v>75.64</v>
      </c>
    </row>
    <row r="226" spans="1:7" x14ac:dyDescent="0.3">
      <c r="A226" s="24">
        <f t="shared" si="10"/>
        <v>2014</v>
      </c>
      <c r="B226" s="24">
        <f t="shared" si="11"/>
        <v>11</v>
      </c>
      <c r="C226" s="24">
        <f t="shared" si="12"/>
        <v>4</v>
      </c>
      <c r="D226" s="25">
        <v>41961</v>
      </c>
      <c r="E226" s="4">
        <v>74.61</v>
      </c>
      <c r="G226" s="4">
        <v>74.61</v>
      </c>
    </row>
    <row r="227" spans="1:7" x14ac:dyDescent="0.3">
      <c r="A227" s="24">
        <f t="shared" si="10"/>
        <v>2014</v>
      </c>
      <c r="B227" s="24">
        <f t="shared" si="11"/>
        <v>11</v>
      </c>
      <c r="C227" s="24">
        <f t="shared" si="12"/>
        <v>4</v>
      </c>
      <c r="D227" s="25">
        <v>41962</v>
      </c>
      <c r="E227" s="4">
        <v>74.58</v>
      </c>
      <c r="G227" s="4">
        <v>74.58</v>
      </c>
    </row>
    <row r="228" spans="1:7" x14ac:dyDescent="0.3">
      <c r="A228" s="24">
        <f t="shared" si="10"/>
        <v>2014</v>
      </c>
      <c r="B228" s="24">
        <f t="shared" si="11"/>
        <v>11</v>
      </c>
      <c r="C228" s="24">
        <f t="shared" si="12"/>
        <v>4</v>
      </c>
      <c r="D228" s="25">
        <v>41963</v>
      </c>
      <c r="E228" s="4">
        <v>75.58</v>
      </c>
      <c r="G228" s="4">
        <v>75.58</v>
      </c>
    </row>
    <row r="229" spans="1:7" x14ac:dyDescent="0.3">
      <c r="A229" s="24">
        <f t="shared" si="10"/>
        <v>2014</v>
      </c>
      <c r="B229" s="24">
        <f t="shared" si="11"/>
        <v>11</v>
      </c>
      <c r="C229" s="24">
        <f t="shared" si="12"/>
        <v>4</v>
      </c>
      <c r="D229" s="25">
        <v>41964</v>
      </c>
      <c r="E229" s="4">
        <v>76.510000000000005</v>
      </c>
      <c r="G229" s="4">
        <v>76.510000000000005</v>
      </c>
    </row>
    <row r="230" spans="1:7" x14ac:dyDescent="0.3">
      <c r="A230" s="24">
        <f t="shared" si="10"/>
        <v>2014</v>
      </c>
      <c r="B230" s="24">
        <f t="shared" si="11"/>
        <v>11</v>
      </c>
      <c r="C230" s="24">
        <f t="shared" si="12"/>
        <v>4</v>
      </c>
      <c r="D230" s="25">
        <v>41967</v>
      </c>
      <c r="E230" s="4">
        <v>75.78</v>
      </c>
      <c r="G230" s="4">
        <v>75.78</v>
      </c>
    </row>
    <row r="231" spans="1:7" x14ac:dyDescent="0.3">
      <c r="A231" s="24">
        <f t="shared" si="10"/>
        <v>2014</v>
      </c>
      <c r="B231" s="24">
        <f t="shared" si="11"/>
        <v>11</v>
      </c>
      <c r="C231" s="24">
        <f t="shared" si="12"/>
        <v>4</v>
      </c>
      <c r="D231" s="25">
        <v>41968</v>
      </c>
      <c r="E231" s="4">
        <v>74.09</v>
      </c>
      <c r="G231" s="4">
        <v>74.09</v>
      </c>
    </row>
    <row r="232" spans="1:7" x14ac:dyDescent="0.3">
      <c r="A232" s="24">
        <f t="shared" si="10"/>
        <v>2014</v>
      </c>
      <c r="B232" s="24">
        <f t="shared" si="11"/>
        <v>11</v>
      </c>
      <c r="C232" s="24">
        <f t="shared" si="12"/>
        <v>4</v>
      </c>
      <c r="D232" s="25">
        <v>41969</v>
      </c>
      <c r="E232" s="4">
        <v>73.69</v>
      </c>
      <c r="G232" s="4">
        <v>73.69</v>
      </c>
    </row>
    <row r="233" spans="1:7" x14ac:dyDescent="0.3">
      <c r="A233" s="24">
        <f t="shared" si="10"/>
        <v>2014</v>
      </c>
      <c r="B233" s="24">
        <f t="shared" si="11"/>
        <v>11</v>
      </c>
      <c r="C233" s="24">
        <f t="shared" si="12"/>
        <v>4</v>
      </c>
      <c r="D233" s="25">
        <v>41971</v>
      </c>
      <c r="E233" s="4">
        <v>66.150000000000006</v>
      </c>
      <c r="G233" s="4">
        <v>66.150000000000006</v>
      </c>
    </row>
    <row r="234" spans="1:7" x14ac:dyDescent="0.3">
      <c r="A234" s="24">
        <f t="shared" si="10"/>
        <v>2014</v>
      </c>
      <c r="B234" s="24">
        <f t="shared" si="11"/>
        <v>12</v>
      </c>
      <c r="C234" s="24">
        <f t="shared" si="12"/>
        <v>4</v>
      </c>
      <c r="D234" s="25">
        <v>41974</v>
      </c>
      <c r="E234" s="4">
        <v>69</v>
      </c>
      <c r="G234" s="4">
        <v>69</v>
      </c>
    </row>
    <row r="235" spans="1:7" x14ac:dyDescent="0.3">
      <c r="A235" s="24">
        <f t="shared" si="10"/>
        <v>2014</v>
      </c>
      <c r="B235" s="24">
        <f t="shared" si="11"/>
        <v>12</v>
      </c>
      <c r="C235" s="24">
        <f t="shared" si="12"/>
        <v>4</v>
      </c>
      <c r="D235" s="25">
        <v>41975</v>
      </c>
      <c r="E235" s="4">
        <v>66.88</v>
      </c>
      <c r="G235" s="4">
        <v>66.88</v>
      </c>
    </row>
    <row r="236" spans="1:7" x14ac:dyDescent="0.3">
      <c r="A236" s="24">
        <f t="shared" si="10"/>
        <v>2014</v>
      </c>
      <c r="B236" s="24">
        <f t="shared" si="11"/>
        <v>12</v>
      </c>
      <c r="C236" s="24">
        <f t="shared" si="12"/>
        <v>4</v>
      </c>
      <c r="D236" s="25">
        <v>41976</v>
      </c>
      <c r="E236" s="4">
        <v>67.38</v>
      </c>
      <c r="G236" s="4">
        <v>67.38</v>
      </c>
    </row>
    <row r="237" spans="1:7" x14ac:dyDescent="0.3">
      <c r="A237" s="24">
        <f t="shared" si="10"/>
        <v>2014</v>
      </c>
      <c r="B237" s="24">
        <f t="shared" si="11"/>
        <v>12</v>
      </c>
      <c r="C237" s="24">
        <f t="shared" si="12"/>
        <v>4</v>
      </c>
      <c r="D237" s="25">
        <v>41977</v>
      </c>
      <c r="E237" s="4">
        <v>66.81</v>
      </c>
      <c r="G237" s="4">
        <v>66.81</v>
      </c>
    </row>
    <row r="238" spans="1:7" x14ac:dyDescent="0.3">
      <c r="A238" s="24">
        <f t="shared" si="10"/>
        <v>2014</v>
      </c>
      <c r="B238" s="24">
        <f t="shared" si="11"/>
        <v>12</v>
      </c>
      <c r="C238" s="24">
        <f t="shared" si="12"/>
        <v>4</v>
      </c>
      <c r="D238" s="25">
        <v>41978</v>
      </c>
      <c r="E238" s="4">
        <v>65.84</v>
      </c>
      <c r="G238" s="4">
        <v>65.84</v>
      </c>
    </row>
    <row r="239" spans="1:7" x14ac:dyDescent="0.3">
      <c r="A239" s="24">
        <f t="shared" si="10"/>
        <v>2014</v>
      </c>
      <c r="B239" s="24">
        <f t="shared" si="11"/>
        <v>12</v>
      </c>
      <c r="C239" s="24">
        <f t="shared" si="12"/>
        <v>4</v>
      </c>
      <c r="D239" s="25">
        <v>41981</v>
      </c>
      <c r="E239" s="4">
        <v>63.05</v>
      </c>
      <c r="G239" s="4">
        <v>63.05</v>
      </c>
    </row>
    <row r="240" spans="1:7" x14ac:dyDescent="0.3">
      <c r="A240" s="24">
        <f t="shared" si="10"/>
        <v>2014</v>
      </c>
      <c r="B240" s="24">
        <f t="shared" si="11"/>
        <v>12</v>
      </c>
      <c r="C240" s="24">
        <f t="shared" si="12"/>
        <v>4</v>
      </c>
      <c r="D240" s="25">
        <v>41982</v>
      </c>
      <c r="E240" s="4">
        <v>63.82</v>
      </c>
      <c r="G240" s="4">
        <v>63.82</v>
      </c>
    </row>
    <row r="241" spans="1:7" x14ac:dyDescent="0.3">
      <c r="A241" s="24">
        <f t="shared" si="10"/>
        <v>2014</v>
      </c>
      <c r="B241" s="24">
        <f t="shared" si="11"/>
        <v>12</v>
      </c>
      <c r="C241" s="24">
        <f t="shared" si="12"/>
        <v>4</v>
      </c>
      <c r="D241" s="25">
        <v>41983</v>
      </c>
      <c r="E241" s="4">
        <v>60.94</v>
      </c>
      <c r="G241" s="4">
        <v>60.94</v>
      </c>
    </row>
    <row r="242" spans="1:7" x14ac:dyDescent="0.3">
      <c r="A242" s="24">
        <f t="shared" si="10"/>
        <v>2014</v>
      </c>
      <c r="B242" s="24">
        <f t="shared" si="11"/>
        <v>12</v>
      </c>
      <c r="C242" s="24">
        <f t="shared" si="12"/>
        <v>4</v>
      </c>
      <c r="D242" s="25">
        <v>41984</v>
      </c>
      <c r="E242" s="4">
        <v>59.95</v>
      </c>
      <c r="G242" s="4">
        <v>59.95</v>
      </c>
    </row>
    <row r="243" spans="1:7" x14ac:dyDescent="0.3">
      <c r="A243" s="24">
        <f t="shared" si="10"/>
        <v>2014</v>
      </c>
      <c r="B243" s="24">
        <f t="shared" si="11"/>
        <v>12</v>
      </c>
      <c r="C243" s="24">
        <f t="shared" si="12"/>
        <v>4</v>
      </c>
      <c r="D243" s="25">
        <v>41985</v>
      </c>
      <c r="E243" s="4">
        <v>57.81</v>
      </c>
      <c r="G243" s="4">
        <v>57.81</v>
      </c>
    </row>
    <row r="244" spans="1:7" x14ac:dyDescent="0.3">
      <c r="A244" s="24">
        <f t="shared" si="10"/>
        <v>2014</v>
      </c>
      <c r="B244" s="24">
        <f t="shared" si="11"/>
        <v>12</v>
      </c>
      <c r="C244" s="24">
        <f t="shared" si="12"/>
        <v>4</v>
      </c>
      <c r="D244" s="25">
        <v>41988</v>
      </c>
      <c r="E244" s="4">
        <v>55.91</v>
      </c>
      <c r="G244" s="4">
        <v>55.91</v>
      </c>
    </row>
    <row r="245" spans="1:7" x14ac:dyDescent="0.3">
      <c r="A245" s="24">
        <f t="shared" si="10"/>
        <v>2014</v>
      </c>
      <c r="B245" s="24">
        <f t="shared" si="11"/>
        <v>12</v>
      </c>
      <c r="C245" s="24">
        <f t="shared" si="12"/>
        <v>4</v>
      </c>
      <c r="D245" s="25">
        <v>41989</v>
      </c>
      <c r="E245" s="4">
        <v>55.93</v>
      </c>
      <c r="G245" s="4">
        <v>55.93</v>
      </c>
    </row>
    <row r="246" spans="1:7" x14ac:dyDescent="0.3">
      <c r="A246" s="24">
        <f t="shared" si="10"/>
        <v>2014</v>
      </c>
      <c r="B246" s="24">
        <f t="shared" si="11"/>
        <v>12</v>
      </c>
      <c r="C246" s="24">
        <f t="shared" si="12"/>
        <v>4</v>
      </c>
      <c r="D246" s="25">
        <v>41990</v>
      </c>
      <c r="E246" s="4">
        <v>56.47</v>
      </c>
      <c r="G246" s="4">
        <v>56.47</v>
      </c>
    </row>
    <row r="247" spans="1:7" x14ac:dyDescent="0.3">
      <c r="A247" s="24">
        <f t="shared" si="10"/>
        <v>2014</v>
      </c>
      <c r="B247" s="24">
        <f t="shared" si="11"/>
        <v>12</v>
      </c>
      <c r="C247" s="24">
        <f t="shared" si="12"/>
        <v>4</v>
      </c>
      <c r="D247" s="25">
        <v>41991</v>
      </c>
      <c r="E247" s="4">
        <v>54.11</v>
      </c>
      <c r="G247" s="4">
        <v>54.11</v>
      </c>
    </row>
    <row r="248" spans="1:7" x14ac:dyDescent="0.3">
      <c r="A248" s="24">
        <f t="shared" si="10"/>
        <v>2014</v>
      </c>
      <c r="B248" s="24">
        <f t="shared" si="11"/>
        <v>12</v>
      </c>
      <c r="C248" s="24">
        <f t="shared" si="12"/>
        <v>4</v>
      </c>
      <c r="D248" s="25">
        <v>41992</v>
      </c>
      <c r="E248" s="4">
        <v>56.52</v>
      </c>
      <c r="G248" s="4">
        <v>56.52</v>
      </c>
    </row>
    <row r="249" spans="1:7" x14ac:dyDescent="0.3">
      <c r="A249" s="24">
        <f t="shared" si="10"/>
        <v>2014</v>
      </c>
      <c r="B249" s="24">
        <f t="shared" si="11"/>
        <v>12</v>
      </c>
      <c r="C249" s="24">
        <f t="shared" si="12"/>
        <v>4</v>
      </c>
      <c r="D249" s="25">
        <v>41995</v>
      </c>
      <c r="E249" s="4">
        <v>55.26</v>
      </c>
      <c r="G249" s="4">
        <v>55.26</v>
      </c>
    </row>
    <row r="250" spans="1:7" x14ac:dyDescent="0.3">
      <c r="A250" s="24">
        <f t="shared" si="10"/>
        <v>2014</v>
      </c>
      <c r="B250" s="24">
        <f t="shared" si="11"/>
        <v>12</v>
      </c>
      <c r="C250" s="24">
        <f t="shared" si="12"/>
        <v>4</v>
      </c>
      <c r="D250" s="25">
        <v>41996</v>
      </c>
      <c r="E250" s="4">
        <v>57.12</v>
      </c>
      <c r="G250" s="4">
        <v>57.12</v>
      </c>
    </row>
    <row r="251" spans="1:7" x14ac:dyDescent="0.3">
      <c r="A251" s="24">
        <f t="shared" si="10"/>
        <v>2014</v>
      </c>
      <c r="B251" s="24">
        <f t="shared" si="11"/>
        <v>12</v>
      </c>
      <c r="C251" s="24">
        <f t="shared" si="12"/>
        <v>4</v>
      </c>
      <c r="D251" s="25">
        <v>41997</v>
      </c>
      <c r="E251" s="4">
        <v>55.84</v>
      </c>
      <c r="G251" s="4">
        <v>55.84</v>
      </c>
    </row>
    <row r="252" spans="1:7" x14ac:dyDescent="0.3">
      <c r="A252" s="24">
        <f t="shared" si="10"/>
        <v>2014</v>
      </c>
      <c r="B252" s="24">
        <f t="shared" si="11"/>
        <v>12</v>
      </c>
      <c r="C252" s="24">
        <f t="shared" si="12"/>
        <v>4</v>
      </c>
      <c r="D252" s="25">
        <v>41999</v>
      </c>
      <c r="E252" s="4">
        <v>54.73</v>
      </c>
      <c r="G252" s="4">
        <v>54.73</v>
      </c>
    </row>
    <row r="253" spans="1:7" x14ac:dyDescent="0.3">
      <c r="A253" s="24">
        <f t="shared" si="10"/>
        <v>2014</v>
      </c>
      <c r="B253" s="24">
        <f t="shared" si="11"/>
        <v>12</v>
      </c>
      <c r="C253" s="24">
        <f t="shared" si="12"/>
        <v>4</v>
      </c>
      <c r="D253" s="25">
        <v>42002</v>
      </c>
      <c r="E253" s="4">
        <v>53.61</v>
      </c>
      <c r="G253" s="4">
        <v>53.61</v>
      </c>
    </row>
    <row r="254" spans="1:7" x14ac:dyDescent="0.3">
      <c r="A254" s="24">
        <f t="shared" si="10"/>
        <v>2014</v>
      </c>
      <c r="B254" s="24">
        <f t="shared" si="11"/>
        <v>12</v>
      </c>
      <c r="C254" s="24">
        <f t="shared" si="12"/>
        <v>4</v>
      </c>
      <c r="D254" s="25">
        <v>42003</v>
      </c>
      <c r="E254" s="4">
        <v>54.12</v>
      </c>
      <c r="G254" s="4">
        <v>54.12</v>
      </c>
    </row>
    <row r="255" spans="1:7" x14ac:dyDescent="0.3">
      <c r="A255" s="24">
        <f t="shared" si="10"/>
        <v>2014</v>
      </c>
      <c r="B255" s="24">
        <f t="shared" si="11"/>
        <v>12</v>
      </c>
      <c r="C255" s="24">
        <f t="shared" si="12"/>
        <v>4</v>
      </c>
      <c r="D255" s="25">
        <v>42004</v>
      </c>
      <c r="E255" s="4">
        <v>53.27</v>
      </c>
      <c r="G255" s="4">
        <v>53.27</v>
      </c>
    </row>
    <row r="256" spans="1:7" x14ac:dyDescent="0.3">
      <c r="A256" s="24">
        <f t="shared" si="10"/>
        <v>2015</v>
      </c>
      <c r="B256" s="24">
        <f t="shared" si="11"/>
        <v>1</v>
      </c>
      <c r="C256" s="24">
        <f t="shared" si="12"/>
        <v>1</v>
      </c>
      <c r="D256" s="25">
        <v>42006</v>
      </c>
      <c r="E256" s="4">
        <v>52.69</v>
      </c>
      <c r="G256" s="4">
        <v>52.69</v>
      </c>
    </row>
    <row r="257" spans="1:7" x14ac:dyDescent="0.3">
      <c r="A257" s="24">
        <f t="shared" si="10"/>
        <v>2015</v>
      </c>
      <c r="B257" s="24">
        <f t="shared" si="11"/>
        <v>1</v>
      </c>
      <c r="C257" s="24">
        <f t="shared" si="12"/>
        <v>1</v>
      </c>
      <c r="D257" s="25">
        <v>42009</v>
      </c>
      <c r="E257" s="4">
        <v>50.04</v>
      </c>
      <c r="G257" s="4">
        <v>50.04</v>
      </c>
    </row>
    <row r="258" spans="1:7" x14ac:dyDescent="0.3">
      <c r="A258" s="24">
        <f t="shared" si="10"/>
        <v>2015</v>
      </c>
      <c r="B258" s="24">
        <f t="shared" si="11"/>
        <v>1</v>
      </c>
      <c r="C258" s="24">
        <f t="shared" si="12"/>
        <v>1</v>
      </c>
      <c r="D258" s="25">
        <v>42010</v>
      </c>
      <c r="E258" s="4">
        <v>47.93</v>
      </c>
      <c r="G258" s="4">
        <v>47.93</v>
      </c>
    </row>
    <row r="259" spans="1:7" x14ac:dyDescent="0.3">
      <c r="A259" s="24">
        <f t="shared" si="10"/>
        <v>2015</v>
      </c>
      <c r="B259" s="24">
        <f t="shared" si="11"/>
        <v>1</v>
      </c>
      <c r="C259" s="24">
        <f t="shared" si="12"/>
        <v>1</v>
      </c>
      <c r="D259" s="25">
        <v>42011</v>
      </c>
      <c r="E259" s="4">
        <v>48.65</v>
      </c>
      <c r="G259" s="4">
        <v>48.65</v>
      </c>
    </row>
    <row r="260" spans="1:7" x14ac:dyDescent="0.3">
      <c r="A260" s="24">
        <f t="shared" si="10"/>
        <v>2015</v>
      </c>
      <c r="B260" s="24">
        <f t="shared" si="11"/>
        <v>1</v>
      </c>
      <c r="C260" s="24">
        <f t="shared" si="12"/>
        <v>1</v>
      </c>
      <c r="D260" s="25">
        <v>42012</v>
      </c>
      <c r="E260" s="4">
        <v>48.79</v>
      </c>
      <c r="G260" s="4">
        <v>48.79</v>
      </c>
    </row>
    <row r="261" spans="1:7" x14ac:dyDescent="0.3">
      <c r="A261" s="24">
        <f t="shared" ref="A261:A324" si="13">YEAR(D261)</f>
        <v>2015</v>
      </c>
      <c r="B261" s="24">
        <f t="shared" ref="B261:B324" si="14">MONTH(D261)</f>
        <v>1</v>
      </c>
      <c r="C261" s="24">
        <f t="shared" ref="C261:C324" si="15">ROUNDUP(B261/3,0)</f>
        <v>1</v>
      </c>
      <c r="D261" s="25">
        <v>42013</v>
      </c>
      <c r="E261" s="4">
        <v>48.36</v>
      </c>
      <c r="G261" s="4">
        <v>48.36</v>
      </c>
    </row>
    <row r="262" spans="1:7" x14ac:dyDescent="0.3">
      <c r="A262" s="24">
        <f t="shared" si="13"/>
        <v>2015</v>
      </c>
      <c r="B262" s="24">
        <f t="shared" si="14"/>
        <v>1</v>
      </c>
      <c r="C262" s="24">
        <f t="shared" si="15"/>
        <v>1</v>
      </c>
      <c r="D262" s="25">
        <v>42016</v>
      </c>
      <c r="E262" s="4">
        <v>46.07</v>
      </c>
      <c r="G262" s="4">
        <v>46.07</v>
      </c>
    </row>
    <row r="263" spans="1:7" x14ac:dyDescent="0.3">
      <c r="A263" s="24">
        <f t="shared" si="13"/>
        <v>2015</v>
      </c>
      <c r="B263" s="24">
        <f t="shared" si="14"/>
        <v>1</v>
      </c>
      <c r="C263" s="24">
        <f t="shared" si="15"/>
        <v>1</v>
      </c>
      <c r="D263" s="25">
        <v>42017</v>
      </c>
      <c r="E263" s="4">
        <v>45.89</v>
      </c>
      <c r="G263" s="4">
        <v>45.89</v>
      </c>
    </row>
    <row r="264" spans="1:7" x14ac:dyDescent="0.3">
      <c r="A264" s="24">
        <f t="shared" si="13"/>
        <v>2015</v>
      </c>
      <c r="B264" s="24">
        <f t="shared" si="14"/>
        <v>1</v>
      </c>
      <c r="C264" s="24">
        <f t="shared" si="15"/>
        <v>1</v>
      </c>
      <c r="D264" s="25">
        <v>42018</v>
      </c>
      <c r="E264" s="4">
        <v>48.48</v>
      </c>
      <c r="G264" s="4">
        <v>48.48</v>
      </c>
    </row>
    <row r="265" spans="1:7" x14ac:dyDescent="0.3">
      <c r="A265" s="24">
        <f t="shared" si="13"/>
        <v>2015</v>
      </c>
      <c r="B265" s="24">
        <f t="shared" si="14"/>
        <v>1</v>
      </c>
      <c r="C265" s="24">
        <f t="shared" si="15"/>
        <v>1</v>
      </c>
      <c r="D265" s="25">
        <v>42019</v>
      </c>
      <c r="E265" s="4">
        <v>46.25</v>
      </c>
      <c r="G265" s="4">
        <v>46.25</v>
      </c>
    </row>
    <row r="266" spans="1:7" x14ac:dyDescent="0.3">
      <c r="A266" s="24">
        <f t="shared" si="13"/>
        <v>2015</v>
      </c>
      <c r="B266" s="24">
        <f t="shared" si="14"/>
        <v>1</v>
      </c>
      <c r="C266" s="24">
        <f t="shared" si="15"/>
        <v>1</v>
      </c>
      <c r="D266" s="25">
        <v>42020</v>
      </c>
      <c r="E266" s="4">
        <v>48.69</v>
      </c>
      <c r="G266" s="4">
        <v>48.69</v>
      </c>
    </row>
    <row r="267" spans="1:7" x14ac:dyDescent="0.3">
      <c r="A267" s="24">
        <f t="shared" si="13"/>
        <v>2015</v>
      </c>
      <c r="B267" s="24">
        <f t="shared" si="14"/>
        <v>1</v>
      </c>
      <c r="C267" s="24">
        <f t="shared" si="15"/>
        <v>1</v>
      </c>
      <c r="D267" s="25">
        <v>42024</v>
      </c>
      <c r="E267" s="4">
        <v>46.39</v>
      </c>
      <c r="G267" s="4">
        <v>46.39</v>
      </c>
    </row>
    <row r="268" spans="1:7" x14ac:dyDescent="0.3">
      <c r="A268" s="24">
        <f t="shared" si="13"/>
        <v>2015</v>
      </c>
      <c r="B268" s="24">
        <f t="shared" si="14"/>
        <v>1</v>
      </c>
      <c r="C268" s="24">
        <f t="shared" si="15"/>
        <v>1</v>
      </c>
      <c r="D268" s="25">
        <v>42025</v>
      </c>
      <c r="E268" s="4">
        <v>47.78</v>
      </c>
      <c r="G268" s="4">
        <v>47.78</v>
      </c>
    </row>
    <row r="269" spans="1:7" x14ac:dyDescent="0.3">
      <c r="A269" s="24">
        <f t="shared" si="13"/>
        <v>2015</v>
      </c>
      <c r="B269" s="24">
        <f t="shared" si="14"/>
        <v>1</v>
      </c>
      <c r="C269" s="24">
        <f t="shared" si="15"/>
        <v>1</v>
      </c>
      <c r="D269" s="25">
        <v>42026</v>
      </c>
      <c r="E269" s="4">
        <v>46.31</v>
      </c>
      <c r="G269" s="4">
        <v>46.31</v>
      </c>
    </row>
    <row r="270" spans="1:7" x14ac:dyDescent="0.3">
      <c r="A270" s="24">
        <f t="shared" si="13"/>
        <v>2015</v>
      </c>
      <c r="B270" s="24">
        <f t="shared" si="14"/>
        <v>1</v>
      </c>
      <c r="C270" s="24">
        <f t="shared" si="15"/>
        <v>1</v>
      </c>
      <c r="D270" s="25">
        <v>42027</v>
      </c>
      <c r="E270" s="4">
        <v>45.59</v>
      </c>
      <c r="G270" s="4">
        <v>45.59</v>
      </c>
    </row>
    <row r="271" spans="1:7" x14ac:dyDescent="0.3">
      <c r="A271" s="24">
        <f t="shared" si="13"/>
        <v>2015</v>
      </c>
      <c r="B271" s="24">
        <f t="shared" si="14"/>
        <v>1</v>
      </c>
      <c r="C271" s="24">
        <f t="shared" si="15"/>
        <v>1</v>
      </c>
      <c r="D271" s="25">
        <v>42030</v>
      </c>
      <c r="E271" s="4">
        <v>45.15</v>
      </c>
      <c r="G271" s="4">
        <v>45.15</v>
      </c>
    </row>
    <row r="272" spans="1:7" x14ac:dyDescent="0.3">
      <c r="A272" s="24">
        <f t="shared" si="13"/>
        <v>2015</v>
      </c>
      <c r="B272" s="24">
        <f t="shared" si="14"/>
        <v>1</v>
      </c>
      <c r="C272" s="24">
        <f t="shared" si="15"/>
        <v>1</v>
      </c>
      <c r="D272" s="25">
        <v>42031</v>
      </c>
      <c r="E272" s="4">
        <v>46.23</v>
      </c>
      <c r="G272" s="4">
        <v>46.23</v>
      </c>
    </row>
    <row r="273" spans="1:7" x14ac:dyDescent="0.3">
      <c r="A273" s="24">
        <f t="shared" si="13"/>
        <v>2015</v>
      </c>
      <c r="B273" s="24">
        <f t="shared" si="14"/>
        <v>1</v>
      </c>
      <c r="C273" s="24">
        <f t="shared" si="15"/>
        <v>1</v>
      </c>
      <c r="D273" s="25">
        <v>42032</v>
      </c>
      <c r="E273" s="4">
        <v>44.45</v>
      </c>
      <c r="G273" s="4">
        <v>44.45</v>
      </c>
    </row>
    <row r="274" spans="1:7" x14ac:dyDescent="0.3">
      <c r="A274" s="24">
        <f t="shared" si="13"/>
        <v>2015</v>
      </c>
      <c r="B274" s="24">
        <f t="shared" si="14"/>
        <v>1</v>
      </c>
      <c r="C274" s="24">
        <f t="shared" si="15"/>
        <v>1</v>
      </c>
      <c r="D274" s="25">
        <v>42033</v>
      </c>
      <c r="E274" s="4">
        <v>44.53</v>
      </c>
      <c r="G274" s="4">
        <v>44.53</v>
      </c>
    </row>
    <row r="275" spans="1:7" x14ac:dyDescent="0.3">
      <c r="A275" s="24">
        <f t="shared" si="13"/>
        <v>2015</v>
      </c>
      <c r="B275" s="24">
        <f t="shared" si="14"/>
        <v>1</v>
      </c>
      <c r="C275" s="24">
        <f t="shared" si="15"/>
        <v>1</v>
      </c>
      <c r="D275" s="25">
        <v>42034</v>
      </c>
      <c r="E275" s="4">
        <v>48.24</v>
      </c>
      <c r="G275" s="4">
        <v>48.24</v>
      </c>
    </row>
    <row r="276" spans="1:7" x14ac:dyDescent="0.3">
      <c r="A276" s="24">
        <f t="shared" si="13"/>
        <v>2015</v>
      </c>
      <c r="B276" s="24">
        <f t="shared" si="14"/>
        <v>2</v>
      </c>
      <c r="C276" s="24">
        <f t="shared" si="15"/>
        <v>1</v>
      </c>
      <c r="D276" s="25">
        <v>42037</v>
      </c>
      <c r="E276" s="4">
        <v>49.57</v>
      </c>
      <c r="G276" s="4">
        <v>49.57</v>
      </c>
    </row>
    <row r="277" spans="1:7" x14ac:dyDescent="0.3">
      <c r="A277" s="24">
        <f t="shared" si="13"/>
        <v>2015</v>
      </c>
      <c r="B277" s="24">
        <f t="shared" si="14"/>
        <v>2</v>
      </c>
      <c r="C277" s="24">
        <f t="shared" si="15"/>
        <v>1</v>
      </c>
      <c r="D277" s="25">
        <v>42038</v>
      </c>
      <c r="E277" s="4">
        <v>53.05</v>
      </c>
      <c r="G277" s="4">
        <v>53.05</v>
      </c>
    </row>
    <row r="278" spans="1:7" x14ac:dyDescent="0.3">
      <c r="A278" s="24">
        <f t="shared" si="13"/>
        <v>2015</v>
      </c>
      <c r="B278" s="24">
        <f t="shared" si="14"/>
        <v>2</v>
      </c>
      <c r="C278" s="24">
        <f t="shared" si="15"/>
        <v>1</v>
      </c>
      <c r="D278" s="25">
        <v>42039</v>
      </c>
      <c r="E278" s="4">
        <v>48.45</v>
      </c>
      <c r="G278" s="4">
        <v>48.45</v>
      </c>
    </row>
    <row r="279" spans="1:7" x14ac:dyDescent="0.3">
      <c r="A279" s="24">
        <f t="shared" si="13"/>
        <v>2015</v>
      </c>
      <c r="B279" s="24">
        <f t="shared" si="14"/>
        <v>2</v>
      </c>
      <c r="C279" s="24">
        <f t="shared" si="15"/>
        <v>1</v>
      </c>
      <c r="D279" s="25">
        <v>42040</v>
      </c>
      <c r="E279" s="4">
        <v>50.48</v>
      </c>
      <c r="G279" s="4">
        <v>50.48</v>
      </c>
    </row>
    <row r="280" spans="1:7" x14ac:dyDescent="0.3">
      <c r="A280" s="24">
        <f t="shared" si="13"/>
        <v>2015</v>
      </c>
      <c r="B280" s="24">
        <f t="shared" si="14"/>
        <v>2</v>
      </c>
      <c r="C280" s="24">
        <f t="shared" si="15"/>
        <v>1</v>
      </c>
      <c r="D280" s="25">
        <v>42041</v>
      </c>
      <c r="E280" s="4">
        <v>51.69</v>
      </c>
      <c r="G280" s="4">
        <v>51.69</v>
      </c>
    </row>
    <row r="281" spans="1:7" x14ac:dyDescent="0.3">
      <c r="A281" s="24">
        <f t="shared" si="13"/>
        <v>2015</v>
      </c>
      <c r="B281" s="24">
        <f t="shared" si="14"/>
        <v>2</v>
      </c>
      <c r="C281" s="24">
        <f t="shared" si="15"/>
        <v>1</v>
      </c>
      <c r="D281" s="25">
        <v>42044</v>
      </c>
      <c r="E281" s="4">
        <v>52.86</v>
      </c>
      <c r="G281" s="4">
        <v>52.86</v>
      </c>
    </row>
    <row r="282" spans="1:7" x14ac:dyDescent="0.3">
      <c r="A282" s="24">
        <f t="shared" si="13"/>
        <v>2015</v>
      </c>
      <c r="B282" s="24">
        <f t="shared" si="14"/>
        <v>2</v>
      </c>
      <c r="C282" s="24">
        <f t="shared" si="15"/>
        <v>1</v>
      </c>
      <c r="D282" s="25">
        <v>42045</v>
      </c>
      <c r="E282" s="4">
        <v>50.02</v>
      </c>
      <c r="G282" s="4">
        <v>50.02</v>
      </c>
    </row>
    <row r="283" spans="1:7" x14ac:dyDescent="0.3">
      <c r="A283" s="24">
        <f t="shared" si="13"/>
        <v>2015</v>
      </c>
      <c r="B283" s="24">
        <f t="shared" si="14"/>
        <v>2</v>
      </c>
      <c r="C283" s="24">
        <f t="shared" si="15"/>
        <v>1</v>
      </c>
      <c r="D283" s="25">
        <v>42046</v>
      </c>
      <c r="E283" s="4">
        <v>48.84</v>
      </c>
      <c r="G283" s="4">
        <v>48.84</v>
      </c>
    </row>
    <row r="284" spans="1:7" x14ac:dyDescent="0.3">
      <c r="A284" s="24">
        <f t="shared" si="13"/>
        <v>2015</v>
      </c>
      <c r="B284" s="24">
        <f t="shared" si="14"/>
        <v>2</v>
      </c>
      <c r="C284" s="24">
        <f t="shared" si="15"/>
        <v>1</v>
      </c>
      <c r="D284" s="25">
        <v>42047</v>
      </c>
      <c r="E284" s="4">
        <v>51.21</v>
      </c>
      <c r="G284" s="4">
        <v>51.21</v>
      </c>
    </row>
    <row r="285" spans="1:7" x14ac:dyDescent="0.3">
      <c r="A285" s="24">
        <f t="shared" si="13"/>
        <v>2015</v>
      </c>
      <c r="B285" s="24">
        <f t="shared" si="14"/>
        <v>2</v>
      </c>
      <c r="C285" s="24">
        <f t="shared" si="15"/>
        <v>1</v>
      </c>
      <c r="D285" s="25">
        <v>42048</v>
      </c>
      <c r="E285" s="4">
        <v>52.78</v>
      </c>
      <c r="G285" s="4">
        <v>52.78</v>
      </c>
    </row>
    <row r="286" spans="1:7" x14ac:dyDescent="0.3">
      <c r="A286" s="24">
        <f t="shared" si="13"/>
        <v>2015</v>
      </c>
      <c r="B286" s="24">
        <f t="shared" si="14"/>
        <v>2</v>
      </c>
      <c r="C286" s="24">
        <f t="shared" si="15"/>
        <v>1</v>
      </c>
      <c r="D286" s="25">
        <v>42052</v>
      </c>
      <c r="E286" s="4">
        <v>53.53</v>
      </c>
      <c r="G286" s="4">
        <v>53.53</v>
      </c>
    </row>
    <row r="287" spans="1:7" x14ac:dyDescent="0.3">
      <c r="A287" s="24">
        <f t="shared" si="13"/>
        <v>2015</v>
      </c>
      <c r="B287" s="24">
        <f t="shared" si="14"/>
        <v>2</v>
      </c>
      <c r="C287" s="24">
        <f t="shared" si="15"/>
        <v>1</v>
      </c>
      <c r="D287" s="25">
        <v>42053</v>
      </c>
      <c r="E287" s="4">
        <v>52.14</v>
      </c>
      <c r="G287" s="4">
        <v>52.14</v>
      </c>
    </row>
    <row r="288" spans="1:7" x14ac:dyDescent="0.3">
      <c r="A288" s="24">
        <f t="shared" si="13"/>
        <v>2015</v>
      </c>
      <c r="B288" s="24">
        <f t="shared" si="14"/>
        <v>2</v>
      </c>
      <c r="C288" s="24">
        <f t="shared" si="15"/>
        <v>1</v>
      </c>
      <c r="D288" s="25">
        <v>42054</v>
      </c>
      <c r="E288" s="4">
        <v>51.16</v>
      </c>
      <c r="G288" s="4">
        <v>51.16</v>
      </c>
    </row>
    <row r="289" spans="1:7" x14ac:dyDescent="0.3">
      <c r="A289" s="24">
        <f t="shared" si="13"/>
        <v>2015</v>
      </c>
      <c r="B289" s="24">
        <f t="shared" si="14"/>
        <v>2</v>
      </c>
      <c r="C289" s="24">
        <f t="shared" si="15"/>
        <v>1</v>
      </c>
      <c r="D289" s="25">
        <v>42055</v>
      </c>
      <c r="E289" s="4">
        <v>50.34</v>
      </c>
      <c r="G289" s="4">
        <v>50.34</v>
      </c>
    </row>
    <row r="290" spans="1:7" x14ac:dyDescent="0.3">
      <c r="A290" s="24">
        <f t="shared" si="13"/>
        <v>2015</v>
      </c>
      <c r="B290" s="24">
        <f t="shared" si="14"/>
        <v>2</v>
      </c>
      <c r="C290" s="24">
        <f t="shared" si="15"/>
        <v>1</v>
      </c>
      <c r="D290" s="25">
        <v>42058</v>
      </c>
      <c r="E290" s="4">
        <v>49.45</v>
      </c>
      <c r="G290" s="4">
        <v>49.45</v>
      </c>
    </row>
    <row r="291" spans="1:7" x14ac:dyDescent="0.3">
      <c r="A291" s="24">
        <f t="shared" si="13"/>
        <v>2015</v>
      </c>
      <c r="B291" s="24">
        <f t="shared" si="14"/>
        <v>2</v>
      </c>
      <c r="C291" s="24">
        <f t="shared" si="15"/>
        <v>1</v>
      </c>
      <c r="D291" s="25">
        <v>42059</v>
      </c>
      <c r="E291" s="4">
        <v>49.28</v>
      </c>
      <c r="G291" s="4">
        <v>49.28</v>
      </c>
    </row>
    <row r="292" spans="1:7" x14ac:dyDescent="0.3">
      <c r="A292" s="24">
        <f t="shared" si="13"/>
        <v>2015</v>
      </c>
      <c r="B292" s="24">
        <f t="shared" si="14"/>
        <v>2</v>
      </c>
      <c r="C292" s="24">
        <f t="shared" si="15"/>
        <v>1</v>
      </c>
      <c r="D292" s="25">
        <v>42060</v>
      </c>
      <c r="E292" s="4">
        <v>50.99</v>
      </c>
      <c r="G292" s="4">
        <v>50.99</v>
      </c>
    </row>
    <row r="293" spans="1:7" x14ac:dyDescent="0.3">
      <c r="A293" s="24">
        <f t="shared" si="13"/>
        <v>2015</v>
      </c>
      <c r="B293" s="24">
        <f t="shared" si="14"/>
        <v>2</v>
      </c>
      <c r="C293" s="24">
        <f t="shared" si="15"/>
        <v>1</v>
      </c>
      <c r="D293" s="25">
        <v>42061</v>
      </c>
      <c r="E293" s="4">
        <v>48.17</v>
      </c>
      <c r="G293" s="4">
        <v>48.17</v>
      </c>
    </row>
    <row r="294" spans="1:7" x14ac:dyDescent="0.3">
      <c r="A294" s="24">
        <f t="shared" si="13"/>
        <v>2015</v>
      </c>
      <c r="B294" s="24">
        <f t="shared" si="14"/>
        <v>2</v>
      </c>
      <c r="C294" s="24">
        <f t="shared" si="15"/>
        <v>1</v>
      </c>
      <c r="D294" s="25">
        <v>42062</v>
      </c>
      <c r="E294" s="4">
        <v>49.76</v>
      </c>
      <c r="G294" s="4">
        <v>49.76</v>
      </c>
    </row>
    <row r="295" spans="1:7" x14ac:dyDescent="0.3">
      <c r="A295" s="24">
        <f t="shared" si="13"/>
        <v>2015</v>
      </c>
      <c r="B295" s="24">
        <f t="shared" si="14"/>
        <v>3</v>
      </c>
      <c r="C295" s="24">
        <f t="shared" si="15"/>
        <v>1</v>
      </c>
      <c r="D295" s="25">
        <v>42065</v>
      </c>
      <c r="E295" s="4">
        <v>49.59</v>
      </c>
      <c r="G295" s="4">
        <v>49.59</v>
      </c>
    </row>
    <row r="296" spans="1:7" x14ac:dyDescent="0.3">
      <c r="A296" s="24">
        <f t="shared" si="13"/>
        <v>2015</v>
      </c>
      <c r="B296" s="24">
        <f t="shared" si="14"/>
        <v>3</v>
      </c>
      <c r="C296" s="24">
        <f t="shared" si="15"/>
        <v>1</v>
      </c>
      <c r="D296" s="25">
        <v>42066</v>
      </c>
      <c r="E296" s="4">
        <v>50.52</v>
      </c>
      <c r="G296" s="4">
        <v>50.52</v>
      </c>
    </row>
    <row r="297" spans="1:7" x14ac:dyDescent="0.3">
      <c r="A297" s="24">
        <f t="shared" si="13"/>
        <v>2015</v>
      </c>
      <c r="B297" s="24">
        <f t="shared" si="14"/>
        <v>3</v>
      </c>
      <c r="C297" s="24">
        <f t="shared" si="15"/>
        <v>1</v>
      </c>
      <c r="D297" s="25">
        <v>42067</v>
      </c>
      <c r="E297" s="4">
        <v>51.53</v>
      </c>
      <c r="G297" s="4">
        <v>51.53</v>
      </c>
    </row>
    <row r="298" spans="1:7" x14ac:dyDescent="0.3">
      <c r="A298" s="24">
        <f t="shared" si="13"/>
        <v>2015</v>
      </c>
      <c r="B298" s="24">
        <f t="shared" si="14"/>
        <v>3</v>
      </c>
      <c r="C298" s="24">
        <f t="shared" si="15"/>
        <v>1</v>
      </c>
      <c r="D298" s="25">
        <v>42068</v>
      </c>
      <c r="E298" s="4">
        <v>50.76</v>
      </c>
      <c r="G298" s="4">
        <v>50.76</v>
      </c>
    </row>
    <row r="299" spans="1:7" x14ac:dyDescent="0.3">
      <c r="A299" s="24">
        <f t="shared" si="13"/>
        <v>2015</v>
      </c>
      <c r="B299" s="24">
        <f t="shared" si="14"/>
        <v>3</v>
      </c>
      <c r="C299" s="24">
        <f t="shared" si="15"/>
        <v>1</v>
      </c>
      <c r="D299" s="25">
        <v>42069</v>
      </c>
      <c r="E299" s="4">
        <v>49.61</v>
      </c>
      <c r="G299" s="4">
        <v>49.61</v>
      </c>
    </row>
    <row r="300" spans="1:7" x14ac:dyDescent="0.3">
      <c r="A300" s="24">
        <f t="shared" si="13"/>
        <v>2015</v>
      </c>
      <c r="B300" s="24">
        <f t="shared" si="14"/>
        <v>3</v>
      </c>
      <c r="C300" s="24">
        <f t="shared" si="15"/>
        <v>1</v>
      </c>
      <c r="D300" s="25">
        <v>42072</v>
      </c>
      <c r="E300" s="4">
        <v>50</v>
      </c>
      <c r="G300" s="4">
        <v>50</v>
      </c>
    </row>
    <row r="301" spans="1:7" x14ac:dyDescent="0.3">
      <c r="A301" s="24">
        <f t="shared" si="13"/>
        <v>2015</v>
      </c>
      <c r="B301" s="24">
        <f t="shared" si="14"/>
        <v>3</v>
      </c>
      <c r="C301" s="24">
        <f t="shared" si="15"/>
        <v>1</v>
      </c>
      <c r="D301" s="25">
        <v>42073</v>
      </c>
      <c r="E301" s="4">
        <v>48.29</v>
      </c>
      <c r="G301" s="4">
        <v>48.29</v>
      </c>
    </row>
    <row r="302" spans="1:7" x14ac:dyDescent="0.3">
      <c r="A302" s="24">
        <f t="shared" si="13"/>
        <v>2015</v>
      </c>
      <c r="B302" s="24">
        <f t="shared" si="14"/>
        <v>3</v>
      </c>
      <c r="C302" s="24">
        <f t="shared" si="15"/>
        <v>1</v>
      </c>
      <c r="D302" s="25">
        <v>42074</v>
      </c>
      <c r="E302" s="4">
        <v>48.17</v>
      </c>
      <c r="G302" s="4">
        <v>48.17</v>
      </c>
    </row>
    <row r="303" spans="1:7" x14ac:dyDescent="0.3">
      <c r="A303" s="24">
        <f t="shared" si="13"/>
        <v>2015</v>
      </c>
      <c r="B303" s="24">
        <f t="shared" si="14"/>
        <v>3</v>
      </c>
      <c r="C303" s="24">
        <f t="shared" si="15"/>
        <v>1</v>
      </c>
      <c r="D303" s="25">
        <v>42075</v>
      </c>
      <c r="E303" s="4">
        <v>47.05</v>
      </c>
      <c r="G303" s="4">
        <v>47.05</v>
      </c>
    </row>
    <row r="304" spans="1:7" x14ac:dyDescent="0.3">
      <c r="A304" s="24">
        <f t="shared" si="13"/>
        <v>2015</v>
      </c>
      <c r="B304" s="24">
        <f t="shared" si="14"/>
        <v>3</v>
      </c>
      <c r="C304" s="24">
        <f t="shared" si="15"/>
        <v>1</v>
      </c>
      <c r="D304" s="25">
        <v>42076</v>
      </c>
      <c r="E304" s="4">
        <v>44.84</v>
      </c>
      <c r="G304" s="4">
        <v>44.84</v>
      </c>
    </row>
    <row r="305" spans="1:7" x14ac:dyDescent="0.3">
      <c r="A305" s="24">
        <f t="shared" si="13"/>
        <v>2015</v>
      </c>
      <c r="B305" s="24">
        <f t="shared" si="14"/>
        <v>3</v>
      </c>
      <c r="C305" s="24">
        <f t="shared" si="15"/>
        <v>1</v>
      </c>
      <c r="D305" s="25">
        <v>42079</v>
      </c>
      <c r="E305" s="4">
        <v>43.88</v>
      </c>
      <c r="G305" s="4">
        <v>43.88</v>
      </c>
    </row>
    <row r="306" spans="1:7" x14ac:dyDescent="0.3">
      <c r="A306" s="24">
        <f t="shared" si="13"/>
        <v>2015</v>
      </c>
      <c r="B306" s="24">
        <f t="shared" si="14"/>
        <v>3</v>
      </c>
      <c r="C306" s="24">
        <f t="shared" si="15"/>
        <v>1</v>
      </c>
      <c r="D306" s="25">
        <v>42080</v>
      </c>
      <c r="E306" s="4">
        <v>43.46</v>
      </c>
      <c r="G306" s="4">
        <v>43.46</v>
      </c>
    </row>
    <row r="307" spans="1:7" x14ac:dyDescent="0.3">
      <c r="A307" s="24">
        <f t="shared" si="13"/>
        <v>2015</v>
      </c>
      <c r="B307" s="24">
        <f t="shared" si="14"/>
        <v>3</v>
      </c>
      <c r="C307" s="24">
        <f t="shared" si="15"/>
        <v>1</v>
      </c>
      <c r="D307" s="25">
        <v>42081</v>
      </c>
      <c r="E307" s="4">
        <v>44.66</v>
      </c>
      <c r="G307" s="4">
        <v>44.66</v>
      </c>
    </row>
    <row r="308" spans="1:7" x14ac:dyDescent="0.3">
      <c r="A308" s="24">
        <f t="shared" si="13"/>
        <v>2015</v>
      </c>
      <c r="B308" s="24">
        <f t="shared" si="14"/>
        <v>3</v>
      </c>
      <c r="C308" s="24">
        <f t="shared" si="15"/>
        <v>1</v>
      </c>
      <c r="D308" s="25">
        <v>42082</v>
      </c>
      <c r="E308" s="4">
        <v>43.96</v>
      </c>
      <c r="G308" s="4">
        <v>43.96</v>
      </c>
    </row>
    <row r="309" spans="1:7" x14ac:dyDescent="0.3">
      <c r="A309" s="24">
        <f t="shared" si="13"/>
        <v>2015</v>
      </c>
      <c r="B309" s="24">
        <f t="shared" si="14"/>
        <v>3</v>
      </c>
      <c r="C309" s="24">
        <f t="shared" si="15"/>
        <v>1</v>
      </c>
      <c r="D309" s="25">
        <v>42083</v>
      </c>
      <c r="E309" s="4">
        <v>45.72</v>
      </c>
      <c r="G309" s="4">
        <v>45.72</v>
      </c>
    </row>
    <row r="310" spans="1:7" x14ac:dyDescent="0.3">
      <c r="A310" s="24">
        <f t="shared" si="13"/>
        <v>2015</v>
      </c>
      <c r="B310" s="24">
        <f t="shared" si="14"/>
        <v>3</v>
      </c>
      <c r="C310" s="24">
        <f t="shared" si="15"/>
        <v>1</v>
      </c>
      <c r="D310" s="25">
        <v>42086</v>
      </c>
      <c r="E310" s="4">
        <v>47.45</v>
      </c>
      <c r="G310" s="4">
        <v>47.45</v>
      </c>
    </row>
    <row r="311" spans="1:7" x14ac:dyDescent="0.3">
      <c r="A311" s="24">
        <f t="shared" si="13"/>
        <v>2015</v>
      </c>
      <c r="B311" s="24">
        <f t="shared" si="14"/>
        <v>3</v>
      </c>
      <c r="C311" s="24">
        <f t="shared" si="15"/>
        <v>1</v>
      </c>
      <c r="D311" s="25">
        <v>42087</v>
      </c>
      <c r="E311" s="4">
        <v>47.51</v>
      </c>
      <c r="G311" s="4">
        <v>47.51</v>
      </c>
    </row>
    <row r="312" spans="1:7" x14ac:dyDescent="0.3">
      <c r="A312" s="24">
        <f t="shared" si="13"/>
        <v>2015</v>
      </c>
      <c r="B312" s="24">
        <f t="shared" si="14"/>
        <v>3</v>
      </c>
      <c r="C312" s="24">
        <f t="shared" si="15"/>
        <v>1</v>
      </c>
      <c r="D312" s="25">
        <v>42088</v>
      </c>
      <c r="E312" s="4">
        <v>49.21</v>
      </c>
      <c r="G312" s="4">
        <v>49.21</v>
      </c>
    </row>
    <row r="313" spans="1:7" x14ac:dyDescent="0.3">
      <c r="A313" s="24">
        <f t="shared" si="13"/>
        <v>2015</v>
      </c>
      <c r="B313" s="24">
        <f t="shared" si="14"/>
        <v>3</v>
      </c>
      <c r="C313" s="24">
        <f t="shared" si="15"/>
        <v>1</v>
      </c>
      <c r="D313" s="25">
        <v>42089</v>
      </c>
      <c r="E313" s="4">
        <v>51.43</v>
      </c>
      <c r="G313" s="4">
        <v>51.43</v>
      </c>
    </row>
    <row r="314" spans="1:7" x14ac:dyDescent="0.3">
      <c r="A314" s="24">
        <f t="shared" si="13"/>
        <v>2015</v>
      </c>
      <c r="B314" s="24">
        <f t="shared" si="14"/>
        <v>3</v>
      </c>
      <c r="C314" s="24">
        <f t="shared" si="15"/>
        <v>1</v>
      </c>
      <c r="D314" s="25">
        <v>42090</v>
      </c>
      <c r="E314" s="4">
        <v>48.87</v>
      </c>
      <c r="G314" s="4">
        <v>48.87</v>
      </c>
    </row>
    <row r="315" spans="1:7" x14ac:dyDescent="0.3">
      <c r="A315" s="24">
        <f t="shared" si="13"/>
        <v>2015</v>
      </c>
      <c r="B315" s="24">
        <f t="shared" si="14"/>
        <v>3</v>
      </c>
      <c r="C315" s="24">
        <f t="shared" si="15"/>
        <v>1</v>
      </c>
      <c r="D315" s="25">
        <v>42093</v>
      </c>
      <c r="E315" s="4">
        <v>48.68</v>
      </c>
      <c r="G315" s="4">
        <v>48.68</v>
      </c>
    </row>
    <row r="316" spans="1:7" x14ac:dyDescent="0.3">
      <c r="A316" s="24">
        <f t="shared" si="13"/>
        <v>2015</v>
      </c>
      <c r="B316" s="24">
        <f t="shared" si="14"/>
        <v>3</v>
      </c>
      <c r="C316" s="24">
        <f t="shared" si="15"/>
        <v>1</v>
      </c>
      <c r="D316" s="25">
        <v>42094</v>
      </c>
      <c r="E316" s="4">
        <v>47.6</v>
      </c>
      <c r="G316" s="4">
        <v>47.6</v>
      </c>
    </row>
    <row r="317" spans="1:7" x14ac:dyDescent="0.3">
      <c r="A317" s="24">
        <f t="shared" si="13"/>
        <v>2015</v>
      </c>
      <c r="B317" s="24">
        <f t="shared" si="14"/>
        <v>4</v>
      </c>
      <c r="C317" s="24">
        <f t="shared" si="15"/>
        <v>2</v>
      </c>
      <c r="D317" s="25">
        <v>42095</v>
      </c>
      <c r="E317" s="4">
        <v>50.09</v>
      </c>
      <c r="G317" s="4">
        <v>50.09</v>
      </c>
    </row>
    <row r="318" spans="1:7" x14ac:dyDescent="0.3">
      <c r="A318" s="24">
        <f t="shared" si="13"/>
        <v>2015</v>
      </c>
      <c r="B318" s="24">
        <f t="shared" si="14"/>
        <v>4</v>
      </c>
      <c r="C318" s="24">
        <f t="shared" si="15"/>
        <v>2</v>
      </c>
      <c r="D318" s="25">
        <v>42096</v>
      </c>
      <c r="E318" s="4">
        <v>49.14</v>
      </c>
      <c r="G318" s="4">
        <v>49.14</v>
      </c>
    </row>
    <row r="319" spans="1:7" x14ac:dyDescent="0.3">
      <c r="A319" s="24">
        <f t="shared" si="13"/>
        <v>2015</v>
      </c>
      <c r="B319" s="24">
        <f t="shared" si="14"/>
        <v>4</v>
      </c>
      <c r="C319" s="24">
        <f t="shared" si="15"/>
        <v>2</v>
      </c>
      <c r="D319" s="25">
        <v>42100</v>
      </c>
      <c r="E319" s="4">
        <v>52.14</v>
      </c>
      <c r="G319" s="4">
        <v>52.14</v>
      </c>
    </row>
    <row r="320" spans="1:7" x14ac:dyDescent="0.3">
      <c r="A320" s="24">
        <f t="shared" si="13"/>
        <v>2015</v>
      </c>
      <c r="B320" s="24">
        <f t="shared" si="14"/>
        <v>4</v>
      </c>
      <c r="C320" s="24">
        <f t="shared" si="15"/>
        <v>2</v>
      </c>
      <c r="D320" s="25">
        <v>42101</v>
      </c>
      <c r="E320" s="4">
        <v>53.98</v>
      </c>
      <c r="G320" s="4">
        <v>53.98</v>
      </c>
    </row>
    <row r="321" spans="1:7" x14ac:dyDescent="0.3">
      <c r="A321" s="24">
        <f t="shared" si="13"/>
        <v>2015</v>
      </c>
      <c r="B321" s="24">
        <f t="shared" si="14"/>
        <v>4</v>
      </c>
      <c r="C321" s="24">
        <f t="shared" si="15"/>
        <v>2</v>
      </c>
      <c r="D321" s="25">
        <v>42102</v>
      </c>
      <c r="E321" s="4">
        <v>50.42</v>
      </c>
      <c r="G321" s="4">
        <v>50.42</v>
      </c>
    </row>
    <row r="322" spans="1:7" x14ac:dyDescent="0.3">
      <c r="A322" s="24">
        <f t="shared" si="13"/>
        <v>2015</v>
      </c>
      <c r="B322" s="24">
        <f t="shared" si="14"/>
        <v>4</v>
      </c>
      <c r="C322" s="24">
        <f t="shared" si="15"/>
        <v>2</v>
      </c>
      <c r="D322" s="25">
        <v>42103</v>
      </c>
      <c r="E322" s="4">
        <v>50.79</v>
      </c>
      <c r="G322" s="4">
        <v>50.79</v>
      </c>
    </row>
    <row r="323" spans="1:7" x14ac:dyDescent="0.3">
      <c r="A323" s="24">
        <f t="shared" si="13"/>
        <v>2015</v>
      </c>
      <c r="B323" s="24">
        <f t="shared" si="14"/>
        <v>4</v>
      </c>
      <c r="C323" s="24">
        <f t="shared" si="15"/>
        <v>2</v>
      </c>
      <c r="D323" s="25">
        <v>42104</v>
      </c>
      <c r="E323" s="4">
        <v>51.64</v>
      </c>
      <c r="G323" s="4">
        <v>51.64</v>
      </c>
    </row>
    <row r="324" spans="1:7" x14ac:dyDescent="0.3">
      <c r="A324" s="24">
        <f t="shared" si="13"/>
        <v>2015</v>
      </c>
      <c r="B324" s="24">
        <f t="shared" si="14"/>
        <v>4</v>
      </c>
      <c r="C324" s="24">
        <f t="shared" si="15"/>
        <v>2</v>
      </c>
      <c r="D324" s="25">
        <v>42107</v>
      </c>
      <c r="E324" s="4">
        <v>51.91</v>
      </c>
      <c r="G324" s="4">
        <v>51.91</v>
      </c>
    </row>
    <row r="325" spans="1:7" x14ac:dyDescent="0.3">
      <c r="A325" s="24">
        <f t="shared" ref="A325:A388" si="16">YEAR(D325)</f>
        <v>2015</v>
      </c>
      <c r="B325" s="24">
        <f t="shared" ref="B325:B388" si="17">MONTH(D325)</f>
        <v>4</v>
      </c>
      <c r="C325" s="24">
        <f t="shared" ref="C325:C388" si="18">ROUNDUP(B325/3,0)</f>
        <v>2</v>
      </c>
      <c r="D325" s="25">
        <v>42108</v>
      </c>
      <c r="E325" s="4">
        <v>53.29</v>
      </c>
      <c r="G325" s="4">
        <v>53.29</v>
      </c>
    </row>
    <row r="326" spans="1:7" x14ac:dyDescent="0.3">
      <c r="A326" s="24">
        <f t="shared" si="16"/>
        <v>2015</v>
      </c>
      <c r="B326" s="24">
        <f t="shared" si="17"/>
        <v>4</v>
      </c>
      <c r="C326" s="24">
        <f t="shared" si="18"/>
        <v>2</v>
      </c>
      <c r="D326" s="25">
        <v>42109</v>
      </c>
      <c r="E326" s="4">
        <v>56.39</v>
      </c>
      <c r="G326" s="4">
        <v>56.39</v>
      </c>
    </row>
    <row r="327" spans="1:7" x14ac:dyDescent="0.3">
      <c r="A327" s="24">
        <f t="shared" si="16"/>
        <v>2015</v>
      </c>
      <c r="B327" s="24">
        <f t="shared" si="17"/>
        <v>4</v>
      </c>
      <c r="C327" s="24">
        <f t="shared" si="18"/>
        <v>2</v>
      </c>
      <c r="D327" s="25">
        <v>42110</v>
      </c>
      <c r="E327" s="4">
        <v>56.71</v>
      </c>
      <c r="G327" s="4">
        <v>56.71</v>
      </c>
    </row>
    <row r="328" spans="1:7" x14ac:dyDescent="0.3">
      <c r="A328" s="24">
        <f t="shared" si="16"/>
        <v>2015</v>
      </c>
      <c r="B328" s="24">
        <f t="shared" si="17"/>
        <v>4</v>
      </c>
      <c r="C328" s="24">
        <f t="shared" si="18"/>
        <v>2</v>
      </c>
      <c r="D328" s="25">
        <v>42111</v>
      </c>
      <c r="E328" s="4">
        <v>55.74</v>
      </c>
      <c r="G328" s="4">
        <v>55.74</v>
      </c>
    </row>
    <row r="329" spans="1:7" x14ac:dyDescent="0.3">
      <c r="A329" s="24">
        <f t="shared" si="16"/>
        <v>2015</v>
      </c>
      <c r="B329" s="24">
        <f t="shared" si="17"/>
        <v>4</v>
      </c>
      <c r="C329" s="24">
        <f t="shared" si="18"/>
        <v>2</v>
      </c>
      <c r="D329" s="25">
        <v>42114</v>
      </c>
      <c r="E329" s="4">
        <v>56.38</v>
      </c>
      <c r="G329" s="4">
        <v>56.38</v>
      </c>
    </row>
    <row r="330" spans="1:7" x14ac:dyDescent="0.3">
      <c r="A330" s="24">
        <f t="shared" si="16"/>
        <v>2015</v>
      </c>
      <c r="B330" s="24">
        <f t="shared" si="17"/>
        <v>4</v>
      </c>
      <c r="C330" s="24">
        <f t="shared" si="18"/>
        <v>2</v>
      </c>
      <c r="D330" s="25">
        <v>42115</v>
      </c>
      <c r="E330" s="4">
        <v>55.26</v>
      </c>
      <c r="G330" s="4">
        <v>55.26</v>
      </c>
    </row>
    <row r="331" spans="1:7" x14ac:dyDescent="0.3">
      <c r="A331" s="24">
        <f t="shared" si="16"/>
        <v>2015</v>
      </c>
      <c r="B331" s="24">
        <f t="shared" si="17"/>
        <v>4</v>
      </c>
      <c r="C331" s="24">
        <f t="shared" si="18"/>
        <v>2</v>
      </c>
      <c r="D331" s="25">
        <v>42116</v>
      </c>
      <c r="E331" s="4">
        <v>56.16</v>
      </c>
      <c r="G331" s="4">
        <v>56.16</v>
      </c>
    </row>
    <row r="332" spans="1:7" x14ac:dyDescent="0.3">
      <c r="A332" s="24">
        <f t="shared" si="16"/>
        <v>2015</v>
      </c>
      <c r="B332" s="24">
        <f t="shared" si="17"/>
        <v>4</v>
      </c>
      <c r="C332" s="24">
        <f t="shared" si="18"/>
        <v>2</v>
      </c>
      <c r="D332" s="25">
        <v>42117</v>
      </c>
      <c r="E332" s="4">
        <v>57.74</v>
      </c>
      <c r="G332" s="4">
        <v>57.74</v>
      </c>
    </row>
    <row r="333" spans="1:7" x14ac:dyDescent="0.3">
      <c r="A333" s="24">
        <f t="shared" si="16"/>
        <v>2015</v>
      </c>
      <c r="B333" s="24">
        <f t="shared" si="17"/>
        <v>4</v>
      </c>
      <c r="C333" s="24">
        <f t="shared" si="18"/>
        <v>2</v>
      </c>
      <c r="D333" s="25">
        <v>42118</v>
      </c>
      <c r="E333" s="4">
        <v>57.15</v>
      </c>
      <c r="G333" s="4">
        <v>57.15</v>
      </c>
    </row>
    <row r="334" spans="1:7" x14ac:dyDescent="0.3">
      <c r="A334" s="24">
        <f t="shared" si="16"/>
        <v>2015</v>
      </c>
      <c r="B334" s="24">
        <f t="shared" si="17"/>
        <v>4</v>
      </c>
      <c r="C334" s="24">
        <f t="shared" si="18"/>
        <v>2</v>
      </c>
      <c r="D334" s="25">
        <v>42121</v>
      </c>
      <c r="E334" s="4">
        <v>56.99</v>
      </c>
      <c r="G334" s="4">
        <v>56.99</v>
      </c>
    </row>
    <row r="335" spans="1:7" x14ac:dyDescent="0.3">
      <c r="A335" s="24">
        <f t="shared" si="16"/>
        <v>2015</v>
      </c>
      <c r="B335" s="24">
        <f t="shared" si="17"/>
        <v>4</v>
      </c>
      <c r="C335" s="24">
        <f t="shared" si="18"/>
        <v>2</v>
      </c>
      <c r="D335" s="25">
        <v>42122</v>
      </c>
      <c r="E335" s="4">
        <v>57.06</v>
      </c>
      <c r="G335" s="4">
        <v>57.06</v>
      </c>
    </row>
    <row r="336" spans="1:7" x14ac:dyDescent="0.3">
      <c r="A336" s="24">
        <f t="shared" si="16"/>
        <v>2015</v>
      </c>
      <c r="B336" s="24">
        <f t="shared" si="17"/>
        <v>4</v>
      </c>
      <c r="C336" s="24">
        <f t="shared" si="18"/>
        <v>2</v>
      </c>
      <c r="D336" s="25">
        <v>42123</v>
      </c>
      <c r="E336" s="4">
        <v>58.58</v>
      </c>
      <c r="G336" s="4">
        <v>58.58</v>
      </c>
    </row>
    <row r="337" spans="1:7" x14ac:dyDescent="0.3">
      <c r="A337" s="24">
        <f t="shared" si="16"/>
        <v>2015</v>
      </c>
      <c r="B337" s="24">
        <f t="shared" si="17"/>
        <v>4</v>
      </c>
      <c r="C337" s="24">
        <f t="shared" si="18"/>
        <v>2</v>
      </c>
      <c r="D337" s="25">
        <v>42124</v>
      </c>
      <c r="E337" s="4">
        <v>59.63</v>
      </c>
      <c r="G337" s="4">
        <v>59.63</v>
      </c>
    </row>
    <row r="338" spans="1:7" x14ac:dyDescent="0.3">
      <c r="A338" s="24">
        <f t="shared" si="16"/>
        <v>2015</v>
      </c>
      <c r="B338" s="24">
        <f t="shared" si="17"/>
        <v>5</v>
      </c>
      <c r="C338" s="24">
        <f t="shared" si="18"/>
        <v>2</v>
      </c>
      <c r="D338" s="25">
        <v>42125</v>
      </c>
      <c r="E338" s="4">
        <v>59.15</v>
      </c>
      <c r="G338" s="4">
        <v>59.15</v>
      </c>
    </row>
    <row r="339" spans="1:7" x14ac:dyDescent="0.3">
      <c r="A339" s="24">
        <f t="shared" si="16"/>
        <v>2015</v>
      </c>
      <c r="B339" s="24">
        <f t="shared" si="17"/>
        <v>5</v>
      </c>
      <c r="C339" s="24">
        <f t="shared" si="18"/>
        <v>2</v>
      </c>
      <c r="D339" s="25">
        <v>42128</v>
      </c>
      <c r="E339" s="4">
        <v>58.93</v>
      </c>
      <c r="G339" s="4">
        <v>58.93</v>
      </c>
    </row>
    <row r="340" spans="1:7" x14ac:dyDescent="0.3">
      <c r="A340" s="24">
        <f t="shared" si="16"/>
        <v>2015</v>
      </c>
      <c r="B340" s="24">
        <f t="shared" si="17"/>
        <v>5</v>
      </c>
      <c r="C340" s="24">
        <f t="shared" si="18"/>
        <v>2</v>
      </c>
      <c r="D340" s="25">
        <v>42129</v>
      </c>
      <c r="E340" s="4">
        <v>60.4</v>
      </c>
      <c r="G340" s="4">
        <v>60.4</v>
      </c>
    </row>
    <row r="341" spans="1:7" x14ac:dyDescent="0.3">
      <c r="A341" s="24">
        <f t="shared" si="16"/>
        <v>2015</v>
      </c>
      <c r="B341" s="24">
        <f t="shared" si="17"/>
        <v>5</v>
      </c>
      <c r="C341" s="24">
        <f t="shared" si="18"/>
        <v>2</v>
      </c>
      <c r="D341" s="25">
        <v>42130</v>
      </c>
      <c r="E341" s="4">
        <v>60.93</v>
      </c>
      <c r="G341" s="4">
        <v>60.93</v>
      </c>
    </row>
    <row r="342" spans="1:7" x14ac:dyDescent="0.3">
      <c r="A342" s="24">
        <f t="shared" si="16"/>
        <v>2015</v>
      </c>
      <c r="B342" s="24">
        <f t="shared" si="17"/>
        <v>5</v>
      </c>
      <c r="C342" s="24">
        <f t="shared" si="18"/>
        <v>2</v>
      </c>
      <c r="D342" s="25">
        <v>42131</v>
      </c>
      <c r="E342" s="4">
        <v>58.94</v>
      </c>
      <c r="G342" s="4">
        <v>58.94</v>
      </c>
    </row>
    <row r="343" spans="1:7" x14ac:dyDescent="0.3">
      <c r="A343" s="24">
        <f t="shared" si="16"/>
        <v>2015</v>
      </c>
      <c r="B343" s="24">
        <f t="shared" si="17"/>
        <v>5</v>
      </c>
      <c r="C343" s="24">
        <f t="shared" si="18"/>
        <v>2</v>
      </c>
      <c r="D343" s="25">
        <v>42132</v>
      </c>
      <c r="E343" s="4">
        <v>59.39</v>
      </c>
      <c r="G343" s="4">
        <v>59.39</v>
      </c>
    </row>
    <row r="344" spans="1:7" x14ac:dyDescent="0.3">
      <c r="A344" s="24">
        <f t="shared" si="16"/>
        <v>2015</v>
      </c>
      <c r="B344" s="24">
        <f t="shared" si="17"/>
        <v>5</v>
      </c>
      <c r="C344" s="24">
        <f t="shared" si="18"/>
        <v>2</v>
      </c>
      <c r="D344" s="25">
        <v>42135</v>
      </c>
      <c r="E344" s="4">
        <v>59.25</v>
      </c>
      <c r="G344" s="4">
        <v>59.25</v>
      </c>
    </row>
    <row r="345" spans="1:7" x14ac:dyDescent="0.3">
      <c r="A345" s="24">
        <f t="shared" si="16"/>
        <v>2015</v>
      </c>
      <c r="B345" s="24">
        <f t="shared" si="17"/>
        <v>5</v>
      </c>
      <c r="C345" s="24">
        <f t="shared" si="18"/>
        <v>2</v>
      </c>
      <c r="D345" s="25">
        <v>42136</v>
      </c>
      <c r="E345" s="4">
        <v>60.75</v>
      </c>
      <c r="G345" s="4">
        <v>60.75</v>
      </c>
    </row>
    <row r="346" spans="1:7" x14ac:dyDescent="0.3">
      <c r="A346" s="24">
        <f t="shared" si="16"/>
        <v>2015</v>
      </c>
      <c r="B346" s="24">
        <f t="shared" si="17"/>
        <v>5</v>
      </c>
      <c r="C346" s="24">
        <f t="shared" si="18"/>
        <v>2</v>
      </c>
      <c r="D346" s="25">
        <v>42137</v>
      </c>
      <c r="E346" s="4">
        <v>60.5</v>
      </c>
      <c r="G346" s="4">
        <v>60.5</v>
      </c>
    </row>
    <row r="347" spans="1:7" x14ac:dyDescent="0.3">
      <c r="A347" s="24">
        <f t="shared" si="16"/>
        <v>2015</v>
      </c>
      <c r="B347" s="24">
        <f t="shared" si="17"/>
        <v>5</v>
      </c>
      <c r="C347" s="24">
        <f t="shared" si="18"/>
        <v>2</v>
      </c>
      <c r="D347" s="25">
        <v>42138</v>
      </c>
      <c r="E347" s="4">
        <v>59.88</v>
      </c>
      <c r="G347" s="4">
        <v>59.88</v>
      </c>
    </row>
    <row r="348" spans="1:7" x14ac:dyDescent="0.3">
      <c r="A348" s="24">
        <f t="shared" si="16"/>
        <v>2015</v>
      </c>
      <c r="B348" s="24">
        <f t="shared" si="17"/>
        <v>5</v>
      </c>
      <c r="C348" s="24">
        <f t="shared" si="18"/>
        <v>2</v>
      </c>
      <c r="D348" s="25">
        <v>42139</v>
      </c>
      <c r="E348" s="4">
        <v>59.69</v>
      </c>
      <c r="G348" s="4">
        <v>59.69</v>
      </c>
    </row>
    <row r="349" spans="1:7" x14ac:dyDescent="0.3">
      <c r="A349" s="24">
        <f t="shared" si="16"/>
        <v>2015</v>
      </c>
      <c r="B349" s="24">
        <f t="shared" si="17"/>
        <v>5</v>
      </c>
      <c r="C349" s="24">
        <f t="shared" si="18"/>
        <v>2</v>
      </c>
      <c r="D349" s="25">
        <v>42142</v>
      </c>
      <c r="E349" s="4">
        <v>59.43</v>
      </c>
      <c r="G349" s="4">
        <v>59.43</v>
      </c>
    </row>
    <row r="350" spans="1:7" x14ac:dyDescent="0.3">
      <c r="A350" s="24">
        <f t="shared" si="16"/>
        <v>2015</v>
      </c>
      <c r="B350" s="24">
        <f t="shared" si="17"/>
        <v>5</v>
      </c>
      <c r="C350" s="24">
        <f t="shared" si="18"/>
        <v>2</v>
      </c>
      <c r="D350" s="25">
        <v>42143</v>
      </c>
      <c r="E350" s="4">
        <v>57.26</v>
      </c>
      <c r="G350" s="4">
        <v>57.26</v>
      </c>
    </row>
    <row r="351" spans="1:7" x14ac:dyDescent="0.3">
      <c r="A351" s="24">
        <f t="shared" si="16"/>
        <v>2015</v>
      </c>
      <c r="B351" s="24">
        <f t="shared" si="17"/>
        <v>5</v>
      </c>
      <c r="C351" s="24">
        <f t="shared" si="18"/>
        <v>2</v>
      </c>
      <c r="D351" s="25">
        <v>42144</v>
      </c>
      <c r="E351" s="4">
        <v>58.98</v>
      </c>
      <c r="G351" s="4">
        <v>58.98</v>
      </c>
    </row>
    <row r="352" spans="1:7" x14ac:dyDescent="0.3">
      <c r="A352" s="24">
        <f t="shared" si="16"/>
        <v>2015</v>
      </c>
      <c r="B352" s="24">
        <f t="shared" si="17"/>
        <v>5</v>
      </c>
      <c r="C352" s="24">
        <f t="shared" si="18"/>
        <v>2</v>
      </c>
      <c r="D352" s="25">
        <v>42145</v>
      </c>
      <c r="E352" s="4">
        <v>60.72</v>
      </c>
      <c r="G352" s="4">
        <v>60.72</v>
      </c>
    </row>
    <row r="353" spans="1:7" x14ac:dyDescent="0.3">
      <c r="A353" s="24">
        <f t="shared" si="16"/>
        <v>2015</v>
      </c>
      <c r="B353" s="24">
        <f t="shared" si="17"/>
        <v>5</v>
      </c>
      <c r="C353" s="24">
        <f t="shared" si="18"/>
        <v>2</v>
      </c>
      <c r="D353" s="25">
        <v>42146</v>
      </c>
      <c r="E353" s="4">
        <v>59.72</v>
      </c>
      <c r="G353" s="4">
        <v>59.72</v>
      </c>
    </row>
    <row r="354" spans="1:7" x14ac:dyDescent="0.3">
      <c r="A354" s="24">
        <f t="shared" si="16"/>
        <v>2015</v>
      </c>
      <c r="B354" s="24">
        <f t="shared" si="17"/>
        <v>5</v>
      </c>
      <c r="C354" s="24">
        <f t="shared" si="18"/>
        <v>2</v>
      </c>
      <c r="D354" s="25">
        <v>42150</v>
      </c>
      <c r="E354" s="4">
        <v>58.03</v>
      </c>
      <c r="G354" s="4">
        <v>58.03</v>
      </c>
    </row>
    <row r="355" spans="1:7" x14ac:dyDescent="0.3">
      <c r="A355" s="24">
        <f t="shared" si="16"/>
        <v>2015</v>
      </c>
      <c r="B355" s="24">
        <f t="shared" si="17"/>
        <v>5</v>
      </c>
      <c r="C355" s="24">
        <f t="shared" si="18"/>
        <v>2</v>
      </c>
      <c r="D355" s="25">
        <v>42151</v>
      </c>
      <c r="E355" s="4">
        <v>57.51</v>
      </c>
      <c r="G355" s="4">
        <v>57.51</v>
      </c>
    </row>
    <row r="356" spans="1:7" x14ac:dyDescent="0.3">
      <c r="A356" s="24">
        <f t="shared" si="16"/>
        <v>2015</v>
      </c>
      <c r="B356" s="24">
        <f t="shared" si="17"/>
        <v>5</v>
      </c>
      <c r="C356" s="24">
        <f t="shared" si="18"/>
        <v>2</v>
      </c>
      <c r="D356" s="25">
        <v>42152</v>
      </c>
      <c r="E356" s="4">
        <v>57.68</v>
      </c>
      <c r="G356" s="4">
        <v>57.68</v>
      </c>
    </row>
    <row r="357" spans="1:7" x14ac:dyDescent="0.3">
      <c r="A357" s="24">
        <f t="shared" si="16"/>
        <v>2015</v>
      </c>
      <c r="B357" s="24">
        <f t="shared" si="17"/>
        <v>5</v>
      </c>
      <c r="C357" s="24">
        <f t="shared" si="18"/>
        <v>2</v>
      </c>
      <c r="D357" s="25">
        <v>42153</v>
      </c>
      <c r="E357" s="4">
        <v>60.3</v>
      </c>
      <c r="G357" s="4">
        <v>60.3</v>
      </c>
    </row>
    <row r="358" spans="1:7" x14ac:dyDescent="0.3">
      <c r="A358" s="24">
        <f t="shared" si="16"/>
        <v>2015</v>
      </c>
      <c r="B358" s="24">
        <f t="shared" si="17"/>
        <v>6</v>
      </c>
      <c r="C358" s="24">
        <f t="shared" si="18"/>
        <v>2</v>
      </c>
      <c r="D358" s="25">
        <v>42156</v>
      </c>
      <c r="E358" s="4">
        <v>60.2</v>
      </c>
      <c r="G358" s="4">
        <v>60.2</v>
      </c>
    </row>
    <row r="359" spans="1:7" x14ac:dyDescent="0.3">
      <c r="A359" s="24">
        <f t="shared" si="16"/>
        <v>2015</v>
      </c>
      <c r="B359" s="24">
        <f t="shared" si="17"/>
        <v>6</v>
      </c>
      <c r="C359" s="24">
        <f t="shared" si="18"/>
        <v>2</v>
      </c>
      <c r="D359" s="25">
        <v>42157</v>
      </c>
      <c r="E359" s="4">
        <v>61.26</v>
      </c>
      <c r="G359" s="4">
        <v>61.26</v>
      </c>
    </row>
    <row r="360" spans="1:7" x14ac:dyDescent="0.3">
      <c r="A360" s="24">
        <f t="shared" si="16"/>
        <v>2015</v>
      </c>
      <c r="B360" s="24">
        <f t="shared" si="17"/>
        <v>6</v>
      </c>
      <c r="C360" s="24">
        <f t="shared" si="18"/>
        <v>2</v>
      </c>
      <c r="D360" s="25">
        <v>42158</v>
      </c>
      <c r="E360" s="4">
        <v>59.64</v>
      </c>
      <c r="G360" s="4">
        <v>59.64</v>
      </c>
    </row>
    <row r="361" spans="1:7" x14ac:dyDescent="0.3">
      <c r="A361" s="24">
        <f t="shared" si="16"/>
        <v>2015</v>
      </c>
      <c r="B361" s="24">
        <f t="shared" si="17"/>
        <v>6</v>
      </c>
      <c r="C361" s="24">
        <f t="shared" si="18"/>
        <v>2</v>
      </c>
      <c r="D361" s="25">
        <v>42159</v>
      </c>
      <c r="E361" s="4">
        <v>58</v>
      </c>
      <c r="G361" s="4">
        <v>58</v>
      </c>
    </row>
    <row r="362" spans="1:7" x14ac:dyDescent="0.3">
      <c r="A362" s="24">
        <f t="shared" si="16"/>
        <v>2015</v>
      </c>
      <c r="B362" s="24">
        <f t="shared" si="17"/>
        <v>6</v>
      </c>
      <c r="C362" s="24">
        <f t="shared" si="18"/>
        <v>2</v>
      </c>
      <c r="D362" s="25">
        <v>42160</v>
      </c>
      <c r="E362" s="4">
        <v>59.13</v>
      </c>
      <c r="G362" s="4">
        <v>59.13</v>
      </c>
    </row>
    <row r="363" spans="1:7" x14ac:dyDescent="0.3">
      <c r="A363" s="24">
        <f t="shared" si="16"/>
        <v>2015</v>
      </c>
      <c r="B363" s="24">
        <f t="shared" si="17"/>
        <v>6</v>
      </c>
      <c r="C363" s="24">
        <f t="shared" si="18"/>
        <v>2</v>
      </c>
      <c r="D363" s="25">
        <v>42163</v>
      </c>
      <c r="E363" s="4">
        <v>58.14</v>
      </c>
      <c r="G363" s="4">
        <v>58.14</v>
      </c>
    </row>
    <row r="364" spans="1:7" x14ac:dyDescent="0.3">
      <c r="A364" s="24">
        <f t="shared" si="16"/>
        <v>2015</v>
      </c>
      <c r="B364" s="24">
        <f t="shared" si="17"/>
        <v>6</v>
      </c>
      <c r="C364" s="24">
        <f t="shared" si="18"/>
        <v>2</v>
      </c>
      <c r="D364" s="25">
        <v>42164</v>
      </c>
      <c r="E364" s="4">
        <v>60.14</v>
      </c>
      <c r="G364" s="4">
        <v>60.14</v>
      </c>
    </row>
    <row r="365" spans="1:7" x14ac:dyDescent="0.3">
      <c r="A365" s="24">
        <f t="shared" si="16"/>
        <v>2015</v>
      </c>
      <c r="B365" s="24">
        <f t="shared" si="17"/>
        <v>6</v>
      </c>
      <c r="C365" s="24">
        <f t="shared" si="18"/>
        <v>2</v>
      </c>
      <c r="D365" s="25">
        <v>42165</v>
      </c>
      <c r="E365" s="4">
        <v>61.43</v>
      </c>
      <c r="G365" s="4">
        <v>61.43</v>
      </c>
    </row>
    <row r="366" spans="1:7" x14ac:dyDescent="0.3">
      <c r="A366" s="24">
        <f t="shared" si="16"/>
        <v>2015</v>
      </c>
      <c r="B366" s="24">
        <f t="shared" si="17"/>
        <v>6</v>
      </c>
      <c r="C366" s="24">
        <f t="shared" si="18"/>
        <v>2</v>
      </c>
      <c r="D366" s="25">
        <v>42166</v>
      </c>
      <c r="E366" s="4">
        <v>60.77</v>
      </c>
      <c r="G366" s="4">
        <v>60.77</v>
      </c>
    </row>
    <row r="367" spans="1:7" x14ac:dyDescent="0.3">
      <c r="A367" s="24">
        <f t="shared" si="16"/>
        <v>2015</v>
      </c>
      <c r="B367" s="24">
        <f t="shared" si="17"/>
        <v>6</v>
      </c>
      <c r="C367" s="24">
        <f t="shared" si="18"/>
        <v>2</v>
      </c>
      <c r="D367" s="25">
        <v>42167</v>
      </c>
      <c r="E367" s="4">
        <v>59.96</v>
      </c>
      <c r="G367" s="4">
        <v>59.96</v>
      </c>
    </row>
    <row r="368" spans="1:7" x14ac:dyDescent="0.3">
      <c r="A368" s="24">
        <f t="shared" si="16"/>
        <v>2015</v>
      </c>
      <c r="B368" s="24">
        <f t="shared" si="17"/>
        <v>6</v>
      </c>
      <c r="C368" s="24">
        <f t="shared" si="18"/>
        <v>2</v>
      </c>
      <c r="D368" s="25">
        <v>42170</v>
      </c>
      <c r="E368" s="4">
        <v>59.52</v>
      </c>
      <c r="G368" s="4">
        <v>59.52</v>
      </c>
    </row>
    <row r="369" spans="1:7" x14ac:dyDescent="0.3">
      <c r="A369" s="24">
        <f t="shared" si="16"/>
        <v>2015</v>
      </c>
      <c r="B369" s="24">
        <f t="shared" si="17"/>
        <v>6</v>
      </c>
      <c r="C369" s="24">
        <f t="shared" si="18"/>
        <v>2</v>
      </c>
      <c r="D369" s="25">
        <v>42171</v>
      </c>
      <c r="E369" s="4">
        <v>59.97</v>
      </c>
      <c r="G369" s="4">
        <v>59.97</v>
      </c>
    </row>
    <row r="370" spans="1:7" x14ac:dyDescent="0.3">
      <c r="A370" s="24">
        <f t="shared" si="16"/>
        <v>2015</v>
      </c>
      <c r="B370" s="24">
        <f t="shared" si="17"/>
        <v>6</v>
      </c>
      <c r="C370" s="24">
        <f t="shared" si="18"/>
        <v>2</v>
      </c>
      <c r="D370" s="25">
        <v>42172</v>
      </c>
      <c r="E370" s="4">
        <v>59.92</v>
      </c>
      <c r="G370" s="4">
        <v>59.92</v>
      </c>
    </row>
    <row r="371" spans="1:7" x14ac:dyDescent="0.3">
      <c r="A371" s="24">
        <f t="shared" si="16"/>
        <v>2015</v>
      </c>
      <c r="B371" s="24">
        <f t="shared" si="17"/>
        <v>6</v>
      </c>
      <c r="C371" s="24">
        <f t="shared" si="18"/>
        <v>2</v>
      </c>
      <c r="D371" s="25">
        <v>42173</v>
      </c>
      <c r="E371" s="4">
        <v>60.45</v>
      </c>
      <c r="G371" s="4">
        <v>60.45</v>
      </c>
    </row>
    <row r="372" spans="1:7" x14ac:dyDescent="0.3">
      <c r="A372" s="24">
        <f t="shared" si="16"/>
        <v>2015</v>
      </c>
      <c r="B372" s="24">
        <f t="shared" si="17"/>
        <v>6</v>
      </c>
      <c r="C372" s="24">
        <f t="shared" si="18"/>
        <v>2</v>
      </c>
      <c r="D372" s="25">
        <v>42174</v>
      </c>
      <c r="E372" s="4">
        <v>59.61</v>
      </c>
      <c r="G372" s="4">
        <v>59.61</v>
      </c>
    </row>
    <row r="373" spans="1:7" x14ac:dyDescent="0.3">
      <c r="A373" s="24">
        <f t="shared" si="16"/>
        <v>2015</v>
      </c>
      <c r="B373" s="24">
        <f t="shared" si="17"/>
        <v>6</v>
      </c>
      <c r="C373" s="24">
        <f t="shared" si="18"/>
        <v>2</v>
      </c>
      <c r="D373" s="25">
        <v>42177</v>
      </c>
      <c r="E373" s="4">
        <v>59.68</v>
      </c>
      <c r="G373" s="4">
        <v>59.68</v>
      </c>
    </row>
    <row r="374" spans="1:7" x14ac:dyDescent="0.3">
      <c r="A374" s="24">
        <f t="shared" si="16"/>
        <v>2015</v>
      </c>
      <c r="B374" s="24">
        <f t="shared" si="17"/>
        <v>6</v>
      </c>
      <c r="C374" s="24">
        <f t="shared" si="18"/>
        <v>2</v>
      </c>
      <c r="D374" s="25">
        <v>42178</v>
      </c>
      <c r="E374" s="4">
        <v>61.01</v>
      </c>
      <c r="G374" s="4">
        <v>61.01</v>
      </c>
    </row>
    <row r="375" spans="1:7" x14ac:dyDescent="0.3">
      <c r="A375" s="24">
        <f t="shared" si="16"/>
        <v>2015</v>
      </c>
      <c r="B375" s="24">
        <f t="shared" si="17"/>
        <v>6</v>
      </c>
      <c r="C375" s="24">
        <f t="shared" si="18"/>
        <v>2</v>
      </c>
      <c r="D375" s="25">
        <v>42179</v>
      </c>
      <c r="E375" s="4">
        <v>60.27</v>
      </c>
      <c r="G375" s="4">
        <v>60.27</v>
      </c>
    </row>
    <row r="376" spans="1:7" x14ac:dyDescent="0.3">
      <c r="A376" s="24">
        <f t="shared" si="16"/>
        <v>2015</v>
      </c>
      <c r="B376" s="24">
        <f t="shared" si="17"/>
        <v>6</v>
      </c>
      <c r="C376" s="24">
        <f t="shared" si="18"/>
        <v>2</v>
      </c>
      <c r="D376" s="25">
        <v>42180</v>
      </c>
      <c r="E376" s="4">
        <v>59.7</v>
      </c>
      <c r="G376" s="4">
        <v>59.7</v>
      </c>
    </row>
    <row r="377" spans="1:7" x14ac:dyDescent="0.3">
      <c r="A377" s="24">
        <f t="shared" si="16"/>
        <v>2015</v>
      </c>
      <c r="B377" s="24">
        <f t="shared" si="17"/>
        <v>6</v>
      </c>
      <c r="C377" s="24">
        <f t="shared" si="18"/>
        <v>2</v>
      </c>
      <c r="D377" s="25">
        <v>42181</v>
      </c>
      <c r="E377" s="4">
        <v>59.63</v>
      </c>
      <c r="G377" s="4">
        <v>59.63</v>
      </c>
    </row>
    <row r="378" spans="1:7" x14ac:dyDescent="0.3">
      <c r="A378" s="24">
        <f t="shared" si="16"/>
        <v>2015</v>
      </c>
      <c r="B378" s="24">
        <f t="shared" si="17"/>
        <v>6</v>
      </c>
      <c r="C378" s="24">
        <f t="shared" si="18"/>
        <v>2</v>
      </c>
      <c r="D378" s="25">
        <v>42184</v>
      </c>
      <c r="E378" s="4">
        <v>58.33</v>
      </c>
      <c r="G378" s="4">
        <v>58.33</v>
      </c>
    </row>
    <row r="379" spans="1:7" x14ac:dyDescent="0.3">
      <c r="A379" s="24">
        <f t="shared" si="16"/>
        <v>2015</v>
      </c>
      <c r="B379" s="24">
        <f t="shared" si="17"/>
        <v>6</v>
      </c>
      <c r="C379" s="24">
        <f t="shared" si="18"/>
        <v>2</v>
      </c>
      <c r="D379" s="25">
        <v>42185</v>
      </c>
      <c r="E379" s="4">
        <v>59.47</v>
      </c>
      <c r="G379" s="4">
        <v>59.47</v>
      </c>
    </row>
    <row r="380" spans="1:7" x14ac:dyDescent="0.3">
      <c r="A380" s="24">
        <f t="shared" si="16"/>
        <v>2015</v>
      </c>
      <c r="B380" s="24">
        <f t="shared" si="17"/>
        <v>7</v>
      </c>
      <c r="C380" s="24">
        <f t="shared" si="18"/>
        <v>3</v>
      </c>
      <c r="D380" s="25">
        <v>42186</v>
      </c>
      <c r="E380" s="4">
        <v>56.96</v>
      </c>
      <c r="G380" s="4">
        <v>56.96</v>
      </c>
    </row>
    <row r="381" spans="1:7" x14ac:dyDescent="0.3">
      <c r="A381" s="24">
        <f t="shared" si="16"/>
        <v>2015</v>
      </c>
      <c r="B381" s="24">
        <f t="shared" si="17"/>
        <v>7</v>
      </c>
      <c r="C381" s="24">
        <f t="shared" si="18"/>
        <v>3</v>
      </c>
      <c r="D381" s="25">
        <v>42187</v>
      </c>
      <c r="E381" s="4">
        <v>56.93</v>
      </c>
      <c r="G381" s="4">
        <v>56.93</v>
      </c>
    </row>
    <row r="382" spans="1:7" x14ac:dyDescent="0.3">
      <c r="A382" s="24">
        <f t="shared" si="16"/>
        <v>2015</v>
      </c>
      <c r="B382" s="24">
        <f t="shared" si="17"/>
        <v>7</v>
      </c>
      <c r="C382" s="24">
        <f t="shared" si="18"/>
        <v>3</v>
      </c>
      <c r="D382" s="25">
        <v>42191</v>
      </c>
      <c r="E382" s="4">
        <v>52.53</v>
      </c>
      <c r="G382" s="4">
        <v>52.53</v>
      </c>
    </row>
    <row r="383" spans="1:7" x14ac:dyDescent="0.3">
      <c r="A383" s="24">
        <f t="shared" si="16"/>
        <v>2015</v>
      </c>
      <c r="B383" s="24">
        <f t="shared" si="17"/>
        <v>7</v>
      </c>
      <c r="C383" s="24">
        <f t="shared" si="18"/>
        <v>3</v>
      </c>
      <c r="D383" s="25">
        <v>42192</v>
      </c>
      <c r="E383" s="4">
        <v>52.33</v>
      </c>
      <c r="G383" s="4">
        <v>52.33</v>
      </c>
    </row>
    <row r="384" spans="1:7" x14ac:dyDescent="0.3">
      <c r="A384" s="24">
        <f t="shared" si="16"/>
        <v>2015</v>
      </c>
      <c r="B384" s="24">
        <f t="shared" si="17"/>
        <v>7</v>
      </c>
      <c r="C384" s="24">
        <f t="shared" si="18"/>
        <v>3</v>
      </c>
      <c r="D384" s="25">
        <v>42193</v>
      </c>
      <c r="E384" s="4">
        <v>51.65</v>
      </c>
      <c r="G384" s="4">
        <v>51.65</v>
      </c>
    </row>
    <row r="385" spans="1:7" x14ac:dyDescent="0.3">
      <c r="A385" s="24">
        <f t="shared" si="16"/>
        <v>2015</v>
      </c>
      <c r="B385" s="24">
        <f t="shared" si="17"/>
        <v>7</v>
      </c>
      <c r="C385" s="24">
        <f t="shared" si="18"/>
        <v>3</v>
      </c>
      <c r="D385" s="25">
        <v>42194</v>
      </c>
      <c r="E385" s="4">
        <v>52.78</v>
      </c>
      <c r="G385" s="4">
        <v>52.78</v>
      </c>
    </row>
    <row r="386" spans="1:7" x14ac:dyDescent="0.3">
      <c r="A386" s="24">
        <f t="shared" si="16"/>
        <v>2015</v>
      </c>
      <c r="B386" s="24">
        <f t="shared" si="17"/>
        <v>7</v>
      </c>
      <c r="C386" s="24">
        <f t="shared" si="18"/>
        <v>3</v>
      </c>
      <c r="D386" s="25">
        <v>42195</v>
      </c>
      <c r="E386" s="4">
        <v>52.74</v>
      </c>
      <c r="G386" s="4">
        <v>52.74</v>
      </c>
    </row>
    <row r="387" spans="1:7" x14ac:dyDescent="0.3">
      <c r="A387" s="24">
        <f t="shared" si="16"/>
        <v>2015</v>
      </c>
      <c r="B387" s="24">
        <f t="shared" si="17"/>
        <v>7</v>
      </c>
      <c r="C387" s="24">
        <f t="shared" si="18"/>
        <v>3</v>
      </c>
      <c r="D387" s="25">
        <v>42198</v>
      </c>
      <c r="E387" s="4">
        <v>52.2</v>
      </c>
      <c r="G387" s="4">
        <v>52.2</v>
      </c>
    </row>
    <row r="388" spans="1:7" x14ac:dyDescent="0.3">
      <c r="A388" s="24">
        <f t="shared" si="16"/>
        <v>2015</v>
      </c>
      <c r="B388" s="24">
        <f t="shared" si="17"/>
        <v>7</v>
      </c>
      <c r="C388" s="24">
        <f t="shared" si="18"/>
        <v>3</v>
      </c>
      <c r="D388" s="25">
        <v>42199</v>
      </c>
      <c r="E388" s="4">
        <v>53.04</v>
      </c>
      <c r="G388" s="4">
        <v>53.04</v>
      </c>
    </row>
    <row r="389" spans="1:7" x14ac:dyDescent="0.3">
      <c r="A389" s="24">
        <f t="shared" ref="A389:A452" si="19">YEAR(D389)</f>
        <v>2015</v>
      </c>
      <c r="B389" s="24">
        <f t="shared" ref="B389:B452" si="20">MONTH(D389)</f>
        <v>7</v>
      </c>
      <c r="C389" s="24">
        <f t="shared" ref="C389:C452" si="21">ROUNDUP(B389/3,0)</f>
        <v>3</v>
      </c>
      <c r="D389" s="25">
        <v>42200</v>
      </c>
      <c r="E389" s="4">
        <v>51.41</v>
      </c>
      <c r="G389" s="4">
        <v>51.41</v>
      </c>
    </row>
    <row r="390" spans="1:7" x14ac:dyDescent="0.3">
      <c r="A390" s="24">
        <f t="shared" si="19"/>
        <v>2015</v>
      </c>
      <c r="B390" s="24">
        <f t="shared" si="20"/>
        <v>7</v>
      </c>
      <c r="C390" s="24">
        <f t="shared" si="21"/>
        <v>3</v>
      </c>
      <c r="D390" s="25">
        <v>42201</v>
      </c>
      <c r="E390" s="4">
        <v>50.91</v>
      </c>
      <c r="G390" s="4">
        <v>50.91</v>
      </c>
    </row>
    <row r="391" spans="1:7" x14ac:dyDescent="0.3">
      <c r="A391" s="24">
        <f t="shared" si="19"/>
        <v>2015</v>
      </c>
      <c r="B391" s="24">
        <f t="shared" si="20"/>
        <v>7</v>
      </c>
      <c r="C391" s="24">
        <f t="shared" si="21"/>
        <v>3</v>
      </c>
      <c r="D391" s="25">
        <v>42202</v>
      </c>
      <c r="E391" s="4">
        <v>50.89</v>
      </c>
      <c r="G391" s="4">
        <v>50.89</v>
      </c>
    </row>
    <row r="392" spans="1:7" x14ac:dyDescent="0.3">
      <c r="A392" s="24">
        <f t="shared" si="19"/>
        <v>2015</v>
      </c>
      <c r="B392" s="24">
        <f t="shared" si="20"/>
        <v>7</v>
      </c>
      <c r="C392" s="24">
        <f t="shared" si="21"/>
        <v>3</v>
      </c>
      <c r="D392" s="25">
        <v>42205</v>
      </c>
      <c r="E392" s="4">
        <v>50.15</v>
      </c>
      <c r="G392" s="4">
        <v>50.15</v>
      </c>
    </row>
    <row r="393" spans="1:7" x14ac:dyDescent="0.3">
      <c r="A393" s="24">
        <f t="shared" si="19"/>
        <v>2015</v>
      </c>
      <c r="B393" s="24">
        <f t="shared" si="20"/>
        <v>7</v>
      </c>
      <c r="C393" s="24">
        <f t="shared" si="21"/>
        <v>3</v>
      </c>
      <c r="D393" s="25">
        <v>42206</v>
      </c>
      <c r="E393" s="4">
        <v>50.36</v>
      </c>
      <c r="G393" s="4">
        <v>50.36</v>
      </c>
    </row>
    <row r="394" spans="1:7" x14ac:dyDescent="0.3">
      <c r="A394" s="24">
        <f t="shared" si="19"/>
        <v>2015</v>
      </c>
      <c r="B394" s="24">
        <f t="shared" si="20"/>
        <v>7</v>
      </c>
      <c r="C394" s="24">
        <f t="shared" si="21"/>
        <v>3</v>
      </c>
      <c r="D394" s="25">
        <v>42207</v>
      </c>
      <c r="E394" s="4">
        <v>49.19</v>
      </c>
      <c r="G394" s="4">
        <v>49.19</v>
      </c>
    </row>
    <row r="395" spans="1:7" x14ac:dyDescent="0.3">
      <c r="A395" s="24">
        <f t="shared" si="19"/>
        <v>2015</v>
      </c>
      <c r="B395" s="24">
        <f t="shared" si="20"/>
        <v>7</v>
      </c>
      <c r="C395" s="24">
        <f t="shared" si="21"/>
        <v>3</v>
      </c>
      <c r="D395" s="25">
        <v>42208</v>
      </c>
      <c r="E395" s="4">
        <v>48.45</v>
      </c>
      <c r="G395" s="4">
        <v>48.45</v>
      </c>
    </row>
    <row r="396" spans="1:7" x14ac:dyDescent="0.3">
      <c r="A396" s="24">
        <f t="shared" si="19"/>
        <v>2015</v>
      </c>
      <c r="B396" s="24">
        <f t="shared" si="20"/>
        <v>7</v>
      </c>
      <c r="C396" s="24">
        <f t="shared" si="21"/>
        <v>3</v>
      </c>
      <c r="D396" s="25">
        <v>42209</v>
      </c>
      <c r="E396" s="4">
        <v>48.14</v>
      </c>
      <c r="G396" s="4">
        <v>48.14</v>
      </c>
    </row>
    <row r="397" spans="1:7" x14ac:dyDescent="0.3">
      <c r="A397" s="24">
        <f t="shared" si="19"/>
        <v>2015</v>
      </c>
      <c r="B397" s="24">
        <f t="shared" si="20"/>
        <v>7</v>
      </c>
      <c r="C397" s="24">
        <f t="shared" si="21"/>
        <v>3</v>
      </c>
      <c r="D397" s="25">
        <v>42212</v>
      </c>
      <c r="E397" s="4">
        <v>47.39</v>
      </c>
      <c r="G397" s="4">
        <v>47.39</v>
      </c>
    </row>
    <row r="398" spans="1:7" x14ac:dyDescent="0.3">
      <c r="A398" s="24">
        <f t="shared" si="19"/>
        <v>2015</v>
      </c>
      <c r="B398" s="24">
        <f t="shared" si="20"/>
        <v>7</v>
      </c>
      <c r="C398" s="24">
        <f t="shared" si="21"/>
        <v>3</v>
      </c>
      <c r="D398" s="25">
        <v>42213</v>
      </c>
      <c r="E398" s="4">
        <v>47.98</v>
      </c>
      <c r="G398" s="4">
        <v>47.98</v>
      </c>
    </row>
    <row r="399" spans="1:7" x14ac:dyDescent="0.3">
      <c r="A399" s="24">
        <f t="shared" si="19"/>
        <v>2015</v>
      </c>
      <c r="B399" s="24">
        <f t="shared" si="20"/>
        <v>7</v>
      </c>
      <c r="C399" s="24">
        <f t="shared" si="21"/>
        <v>3</v>
      </c>
      <c r="D399" s="25">
        <v>42214</v>
      </c>
      <c r="E399" s="4">
        <v>48.79</v>
      </c>
      <c r="G399" s="4">
        <v>48.79</v>
      </c>
    </row>
    <row r="400" spans="1:7" x14ac:dyDescent="0.3">
      <c r="A400" s="24">
        <f t="shared" si="19"/>
        <v>2015</v>
      </c>
      <c r="B400" s="24">
        <f t="shared" si="20"/>
        <v>7</v>
      </c>
      <c r="C400" s="24">
        <f t="shared" si="21"/>
        <v>3</v>
      </c>
      <c r="D400" s="25">
        <v>42215</v>
      </c>
      <c r="E400" s="4">
        <v>48.52</v>
      </c>
      <c r="G400" s="4">
        <v>48.52</v>
      </c>
    </row>
    <row r="401" spans="1:7" x14ac:dyDescent="0.3">
      <c r="A401" s="24">
        <f t="shared" si="19"/>
        <v>2015</v>
      </c>
      <c r="B401" s="24">
        <f t="shared" si="20"/>
        <v>7</v>
      </c>
      <c r="C401" s="24">
        <f t="shared" si="21"/>
        <v>3</v>
      </c>
      <c r="D401" s="25">
        <v>42216</v>
      </c>
      <c r="E401" s="4">
        <v>47.12</v>
      </c>
      <c r="G401" s="4">
        <v>47.12</v>
      </c>
    </row>
    <row r="402" spans="1:7" x14ac:dyDescent="0.3">
      <c r="A402" s="24">
        <f t="shared" si="19"/>
        <v>2015</v>
      </c>
      <c r="B402" s="24">
        <f t="shared" si="20"/>
        <v>8</v>
      </c>
      <c r="C402" s="24">
        <f t="shared" si="21"/>
        <v>3</v>
      </c>
      <c r="D402" s="25">
        <v>42219</v>
      </c>
      <c r="E402" s="4">
        <v>45.17</v>
      </c>
      <c r="G402" s="4">
        <v>45.17</v>
      </c>
    </row>
    <row r="403" spans="1:7" x14ac:dyDescent="0.3">
      <c r="A403" s="24">
        <f t="shared" si="19"/>
        <v>2015</v>
      </c>
      <c r="B403" s="24">
        <f t="shared" si="20"/>
        <v>8</v>
      </c>
      <c r="C403" s="24">
        <f t="shared" si="21"/>
        <v>3</v>
      </c>
      <c r="D403" s="25">
        <v>42220</v>
      </c>
      <c r="E403" s="4">
        <v>45.74</v>
      </c>
      <c r="G403" s="4">
        <v>45.74</v>
      </c>
    </row>
    <row r="404" spans="1:7" x14ac:dyDescent="0.3">
      <c r="A404" s="24">
        <f t="shared" si="19"/>
        <v>2015</v>
      </c>
      <c r="B404" s="24">
        <f t="shared" si="20"/>
        <v>8</v>
      </c>
      <c r="C404" s="24">
        <f t="shared" si="21"/>
        <v>3</v>
      </c>
      <c r="D404" s="25">
        <v>42221</v>
      </c>
      <c r="E404" s="4">
        <v>45.15</v>
      </c>
      <c r="G404" s="4">
        <v>45.15</v>
      </c>
    </row>
    <row r="405" spans="1:7" x14ac:dyDescent="0.3">
      <c r="A405" s="24">
        <f t="shared" si="19"/>
        <v>2015</v>
      </c>
      <c r="B405" s="24">
        <f t="shared" si="20"/>
        <v>8</v>
      </c>
      <c r="C405" s="24">
        <f t="shared" si="21"/>
        <v>3</v>
      </c>
      <c r="D405" s="25">
        <v>42222</v>
      </c>
      <c r="E405" s="4">
        <v>44.66</v>
      </c>
      <c r="G405" s="4">
        <v>44.66</v>
      </c>
    </row>
    <row r="406" spans="1:7" x14ac:dyDescent="0.3">
      <c r="A406" s="24">
        <f t="shared" si="19"/>
        <v>2015</v>
      </c>
      <c r="B406" s="24">
        <f t="shared" si="20"/>
        <v>8</v>
      </c>
      <c r="C406" s="24">
        <f t="shared" si="21"/>
        <v>3</v>
      </c>
      <c r="D406" s="25">
        <v>42223</v>
      </c>
      <c r="E406" s="4">
        <v>43.87</v>
      </c>
      <c r="G406" s="4">
        <v>43.87</v>
      </c>
    </row>
    <row r="407" spans="1:7" x14ac:dyDescent="0.3">
      <c r="A407" s="24">
        <f t="shared" si="19"/>
        <v>2015</v>
      </c>
      <c r="B407" s="24">
        <f t="shared" si="20"/>
        <v>8</v>
      </c>
      <c r="C407" s="24">
        <f t="shared" si="21"/>
        <v>3</v>
      </c>
      <c r="D407" s="25">
        <v>42226</v>
      </c>
      <c r="E407" s="4">
        <v>44.96</v>
      </c>
      <c r="G407" s="4">
        <v>44.96</v>
      </c>
    </row>
    <row r="408" spans="1:7" x14ac:dyDescent="0.3">
      <c r="A408" s="24">
        <f t="shared" si="19"/>
        <v>2015</v>
      </c>
      <c r="B408" s="24">
        <f t="shared" si="20"/>
        <v>8</v>
      </c>
      <c r="C408" s="24">
        <f t="shared" si="21"/>
        <v>3</v>
      </c>
      <c r="D408" s="25">
        <v>42227</v>
      </c>
      <c r="E408" s="4">
        <v>43.08</v>
      </c>
      <c r="G408" s="4">
        <v>43.08</v>
      </c>
    </row>
    <row r="409" spans="1:7" x14ac:dyDescent="0.3">
      <c r="A409" s="24">
        <f t="shared" si="19"/>
        <v>2015</v>
      </c>
      <c r="B409" s="24">
        <f t="shared" si="20"/>
        <v>8</v>
      </c>
      <c r="C409" s="24">
        <f t="shared" si="21"/>
        <v>3</v>
      </c>
      <c r="D409" s="25">
        <v>42228</v>
      </c>
      <c r="E409" s="4">
        <v>43.3</v>
      </c>
      <c r="G409" s="4">
        <v>43.3</v>
      </c>
    </row>
    <row r="410" spans="1:7" x14ac:dyDescent="0.3">
      <c r="A410" s="24">
        <f t="shared" si="19"/>
        <v>2015</v>
      </c>
      <c r="B410" s="24">
        <f t="shared" si="20"/>
        <v>8</v>
      </c>
      <c r="C410" s="24">
        <f t="shared" si="21"/>
        <v>3</v>
      </c>
      <c r="D410" s="25">
        <v>42229</v>
      </c>
      <c r="E410" s="4">
        <v>42.23</v>
      </c>
      <c r="G410" s="4">
        <v>42.23</v>
      </c>
    </row>
    <row r="411" spans="1:7" x14ac:dyDescent="0.3">
      <c r="A411" s="24">
        <f t="shared" si="19"/>
        <v>2015</v>
      </c>
      <c r="B411" s="24">
        <f t="shared" si="20"/>
        <v>8</v>
      </c>
      <c r="C411" s="24">
        <f t="shared" si="21"/>
        <v>3</v>
      </c>
      <c r="D411" s="25">
        <v>42230</v>
      </c>
      <c r="E411" s="4">
        <v>42.5</v>
      </c>
      <c r="G411" s="4">
        <v>42.5</v>
      </c>
    </row>
    <row r="412" spans="1:7" x14ac:dyDescent="0.3">
      <c r="A412" s="24">
        <f t="shared" si="19"/>
        <v>2015</v>
      </c>
      <c r="B412" s="24">
        <f t="shared" si="20"/>
        <v>8</v>
      </c>
      <c r="C412" s="24">
        <f t="shared" si="21"/>
        <v>3</v>
      </c>
      <c r="D412" s="25">
        <v>42233</v>
      </c>
      <c r="E412" s="4">
        <v>41.87</v>
      </c>
      <c r="G412" s="4">
        <v>41.87</v>
      </c>
    </row>
    <row r="413" spans="1:7" x14ac:dyDescent="0.3">
      <c r="A413" s="24">
        <f t="shared" si="19"/>
        <v>2015</v>
      </c>
      <c r="B413" s="24">
        <f t="shared" si="20"/>
        <v>8</v>
      </c>
      <c r="C413" s="24">
        <f t="shared" si="21"/>
        <v>3</v>
      </c>
      <c r="D413" s="25">
        <v>42234</v>
      </c>
      <c r="E413" s="4">
        <v>42.62</v>
      </c>
      <c r="G413" s="4">
        <v>42.62</v>
      </c>
    </row>
    <row r="414" spans="1:7" x14ac:dyDescent="0.3">
      <c r="A414" s="24">
        <f t="shared" si="19"/>
        <v>2015</v>
      </c>
      <c r="B414" s="24">
        <f t="shared" si="20"/>
        <v>8</v>
      </c>
      <c r="C414" s="24">
        <f t="shared" si="21"/>
        <v>3</v>
      </c>
      <c r="D414" s="25">
        <v>42235</v>
      </c>
      <c r="E414" s="4">
        <v>40.799999999999997</v>
      </c>
      <c r="G414" s="4">
        <v>40.799999999999997</v>
      </c>
    </row>
    <row r="415" spans="1:7" x14ac:dyDescent="0.3">
      <c r="A415" s="24">
        <f t="shared" si="19"/>
        <v>2015</v>
      </c>
      <c r="B415" s="24">
        <f t="shared" si="20"/>
        <v>8</v>
      </c>
      <c r="C415" s="24">
        <f t="shared" si="21"/>
        <v>3</v>
      </c>
      <c r="D415" s="25">
        <v>42236</v>
      </c>
      <c r="E415" s="4">
        <v>41.14</v>
      </c>
      <c r="G415" s="4">
        <v>41.14</v>
      </c>
    </row>
    <row r="416" spans="1:7" x14ac:dyDescent="0.3">
      <c r="A416" s="24">
        <f t="shared" si="19"/>
        <v>2015</v>
      </c>
      <c r="B416" s="24">
        <f t="shared" si="20"/>
        <v>8</v>
      </c>
      <c r="C416" s="24">
        <f t="shared" si="21"/>
        <v>3</v>
      </c>
      <c r="D416" s="25">
        <v>42237</v>
      </c>
      <c r="E416" s="4">
        <v>40.450000000000003</v>
      </c>
      <c r="G416" s="4">
        <v>40.450000000000003</v>
      </c>
    </row>
    <row r="417" spans="1:7" x14ac:dyDescent="0.3">
      <c r="A417" s="24">
        <f t="shared" si="19"/>
        <v>2015</v>
      </c>
      <c r="B417" s="24">
        <f t="shared" si="20"/>
        <v>8</v>
      </c>
      <c r="C417" s="24">
        <f t="shared" si="21"/>
        <v>3</v>
      </c>
      <c r="D417" s="25">
        <v>42240</v>
      </c>
      <c r="E417" s="4">
        <v>38.24</v>
      </c>
      <c r="G417" s="4">
        <v>38.24</v>
      </c>
    </row>
    <row r="418" spans="1:7" x14ac:dyDescent="0.3">
      <c r="A418" s="24">
        <f t="shared" si="19"/>
        <v>2015</v>
      </c>
      <c r="B418" s="24">
        <f t="shared" si="20"/>
        <v>8</v>
      </c>
      <c r="C418" s="24">
        <f t="shared" si="21"/>
        <v>3</v>
      </c>
      <c r="D418" s="25">
        <v>42241</v>
      </c>
      <c r="E418" s="4">
        <v>39.31</v>
      </c>
      <c r="G418" s="4">
        <v>39.31</v>
      </c>
    </row>
    <row r="419" spans="1:7" x14ac:dyDescent="0.3">
      <c r="A419" s="24">
        <f t="shared" si="19"/>
        <v>2015</v>
      </c>
      <c r="B419" s="24">
        <f t="shared" si="20"/>
        <v>8</v>
      </c>
      <c r="C419" s="24">
        <f t="shared" si="21"/>
        <v>3</v>
      </c>
      <c r="D419" s="25">
        <v>42242</v>
      </c>
      <c r="E419" s="4">
        <v>38.6</v>
      </c>
      <c r="G419" s="4">
        <v>38.6</v>
      </c>
    </row>
    <row r="420" spans="1:7" x14ac:dyDescent="0.3">
      <c r="A420" s="24">
        <f t="shared" si="19"/>
        <v>2015</v>
      </c>
      <c r="B420" s="24">
        <f t="shared" si="20"/>
        <v>8</v>
      </c>
      <c r="C420" s="24">
        <f t="shared" si="21"/>
        <v>3</v>
      </c>
      <c r="D420" s="25">
        <v>42243</v>
      </c>
      <c r="E420" s="4">
        <v>42.56</v>
      </c>
      <c r="G420" s="4">
        <v>42.56</v>
      </c>
    </row>
    <row r="421" spans="1:7" x14ac:dyDescent="0.3">
      <c r="A421" s="24">
        <f t="shared" si="19"/>
        <v>2015</v>
      </c>
      <c r="B421" s="24">
        <f t="shared" si="20"/>
        <v>8</v>
      </c>
      <c r="C421" s="24">
        <f t="shared" si="21"/>
        <v>3</v>
      </c>
      <c r="D421" s="25">
        <v>42244</v>
      </c>
      <c r="E421" s="4">
        <v>45.22</v>
      </c>
      <c r="G421" s="4">
        <v>45.22</v>
      </c>
    </row>
    <row r="422" spans="1:7" x14ac:dyDescent="0.3">
      <c r="A422" s="24">
        <f t="shared" si="19"/>
        <v>2015</v>
      </c>
      <c r="B422" s="24">
        <f t="shared" si="20"/>
        <v>8</v>
      </c>
      <c r="C422" s="24">
        <f t="shared" si="21"/>
        <v>3</v>
      </c>
      <c r="D422" s="25">
        <v>42247</v>
      </c>
      <c r="E422" s="4">
        <v>49.2</v>
      </c>
      <c r="G422" s="4">
        <v>49.2</v>
      </c>
    </row>
    <row r="423" spans="1:7" x14ac:dyDescent="0.3">
      <c r="A423" s="24">
        <f t="shared" si="19"/>
        <v>2015</v>
      </c>
      <c r="B423" s="24">
        <f t="shared" si="20"/>
        <v>9</v>
      </c>
      <c r="C423" s="24">
        <f t="shared" si="21"/>
        <v>3</v>
      </c>
      <c r="D423" s="25">
        <v>42248</v>
      </c>
      <c r="E423" s="4">
        <v>45.41</v>
      </c>
      <c r="G423" s="4">
        <v>45.41</v>
      </c>
    </row>
    <row r="424" spans="1:7" x14ac:dyDescent="0.3">
      <c r="A424" s="24">
        <f t="shared" si="19"/>
        <v>2015</v>
      </c>
      <c r="B424" s="24">
        <f t="shared" si="20"/>
        <v>9</v>
      </c>
      <c r="C424" s="24">
        <f t="shared" si="21"/>
        <v>3</v>
      </c>
      <c r="D424" s="25">
        <v>42249</v>
      </c>
      <c r="E424" s="4">
        <v>46.25</v>
      </c>
      <c r="G424" s="4">
        <v>46.25</v>
      </c>
    </row>
    <row r="425" spans="1:7" x14ac:dyDescent="0.3">
      <c r="A425" s="24">
        <f t="shared" si="19"/>
        <v>2015</v>
      </c>
      <c r="B425" s="24">
        <f t="shared" si="20"/>
        <v>9</v>
      </c>
      <c r="C425" s="24">
        <f t="shared" si="21"/>
        <v>3</v>
      </c>
      <c r="D425" s="25">
        <v>42250</v>
      </c>
      <c r="E425" s="4">
        <v>46.75</v>
      </c>
      <c r="G425" s="4">
        <v>46.75</v>
      </c>
    </row>
    <row r="426" spans="1:7" x14ac:dyDescent="0.3">
      <c r="A426" s="24">
        <f t="shared" si="19"/>
        <v>2015</v>
      </c>
      <c r="B426" s="24">
        <f t="shared" si="20"/>
        <v>9</v>
      </c>
      <c r="C426" s="24">
        <f t="shared" si="21"/>
        <v>3</v>
      </c>
      <c r="D426" s="25">
        <v>42251</v>
      </c>
      <c r="E426" s="4">
        <v>46.05</v>
      </c>
      <c r="G426" s="4">
        <v>46.05</v>
      </c>
    </row>
    <row r="427" spans="1:7" x14ac:dyDescent="0.3">
      <c r="A427" s="24">
        <f t="shared" si="19"/>
        <v>2015</v>
      </c>
      <c r="B427" s="24">
        <f t="shared" si="20"/>
        <v>9</v>
      </c>
      <c r="C427" s="24">
        <f t="shared" si="21"/>
        <v>3</v>
      </c>
      <c r="D427" s="25">
        <v>42255</v>
      </c>
      <c r="E427" s="4">
        <v>45.94</v>
      </c>
      <c r="G427" s="4">
        <v>45.94</v>
      </c>
    </row>
    <row r="428" spans="1:7" x14ac:dyDescent="0.3">
      <c r="A428" s="24">
        <f t="shared" si="19"/>
        <v>2015</v>
      </c>
      <c r="B428" s="24">
        <f t="shared" si="20"/>
        <v>9</v>
      </c>
      <c r="C428" s="24">
        <f t="shared" si="21"/>
        <v>3</v>
      </c>
      <c r="D428" s="25">
        <v>42256</v>
      </c>
      <c r="E428" s="4">
        <v>44.15</v>
      </c>
      <c r="G428" s="4">
        <v>44.15</v>
      </c>
    </row>
    <row r="429" spans="1:7" x14ac:dyDescent="0.3">
      <c r="A429" s="24">
        <f t="shared" si="19"/>
        <v>2015</v>
      </c>
      <c r="B429" s="24">
        <f t="shared" si="20"/>
        <v>9</v>
      </c>
      <c r="C429" s="24">
        <f t="shared" si="21"/>
        <v>3</v>
      </c>
      <c r="D429" s="25">
        <v>42257</v>
      </c>
      <c r="E429" s="4">
        <v>45.92</v>
      </c>
      <c r="G429" s="4">
        <v>45.92</v>
      </c>
    </row>
    <row r="430" spans="1:7" x14ac:dyDescent="0.3">
      <c r="A430" s="24">
        <f t="shared" si="19"/>
        <v>2015</v>
      </c>
      <c r="B430" s="24">
        <f t="shared" si="20"/>
        <v>9</v>
      </c>
      <c r="C430" s="24">
        <f t="shared" si="21"/>
        <v>3</v>
      </c>
      <c r="D430" s="25">
        <v>42258</v>
      </c>
      <c r="E430" s="4">
        <v>44.63</v>
      </c>
      <c r="G430" s="4">
        <v>44.63</v>
      </c>
    </row>
    <row r="431" spans="1:7" x14ac:dyDescent="0.3">
      <c r="A431" s="24">
        <f t="shared" si="19"/>
        <v>2015</v>
      </c>
      <c r="B431" s="24">
        <f t="shared" si="20"/>
        <v>9</v>
      </c>
      <c r="C431" s="24">
        <f t="shared" si="21"/>
        <v>3</v>
      </c>
      <c r="D431" s="25">
        <v>42261</v>
      </c>
      <c r="E431" s="4">
        <v>44</v>
      </c>
      <c r="G431" s="4">
        <v>44</v>
      </c>
    </row>
    <row r="432" spans="1:7" x14ac:dyDescent="0.3">
      <c r="A432" s="24">
        <f t="shared" si="19"/>
        <v>2015</v>
      </c>
      <c r="B432" s="24">
        <f t="shared" si="20"/>
        <v>9</v>
      </c>
      <c r="C432" s="24">
        <f t="shared" si="21"/>
        <v>3</v>
      </c>
      <c r="D432" s="25">
        <v>42262</v>
      </c>
      <c r="E432" s="4">
        <v>44.59</v>
      </c>
      <c r="G432" s="4">
        <v>44.59</v>
      </c>
    </row>
    <row r="433" spans="1:7" x14ac:dyDescent="0.3">
      <c r="A433" s="24">
        <f t="shared" si="19"/>
        <v>2015</v>
      </c>
      <c r="B433" s="24">
        <f t="shared" si="20"/>
        <v>9</v>
      </c>
      <c r="C433" s="24">
        <f t="shared" si="21"/>
        <v>3</v>
      </c>
      <c r="D433" s="25">
        <v>42263</v>
      </c>
      <c r="E433" s="4">
        <v>47.15</v>
      </c>
      <c r="G433" s="4">
        <v>47.15</v>
      </c>
    </row>
    <row r="434" spans="1:7" x14ac:dyDescent="0.3">
      <c r="A434" s="24">
        <f t="shared" si="19"/>
        <v>2015</v>
      </c>
      <c r="B434" s="24">
        <f t="shared" si="20"/>
        <v>9</v>
      </c>
      <c r="C434" s="24">
        <f t="shared" si="21"/>
        <v>3</v>
      </c>
      <c r="D434" s="25">
        <v>42264</v>
      </c>
      <c r="E434" s="4">
        <v>46.9</v>
      </c>
      <c r="G434" s="4">
        <v>46.9</v>
      </c>
    </row>
    <row r="435" spans="1:7" x14ac:dyDescent="0.3">
      <c r="A435" s="24">
        <f t="shared" si="19"/>
        <v>2015</v>
      </c>
      <c r="B435" s="24">
        <f t="shared" si="20"/>
        <v>9</v>
      </c>
      <c r="C435" s="24">
        <f t="shared" si="21"/>
        <v>3</v>
      </c>
      <c r="D435" s="25">
        <v>42265</v>
      </c>
      <c r="E435" s="4">
        <v>44.68</v>
      </c>
      <c r="G435" s="4">
        <v>44.68</v>
      </c>
    </row>
    <row r="436" spans="1:7" x14ac:dyDescent="0.3">
      <c r="A436" s="24">
        <f t="shared" si="19"/>
        <v>2015</v>
      </c>
      <c r="B436" s="24">
        <f t="shared" si="20"/>
        <v>9</v>
      </c>
      <c r="C436" s="24">
        <f t="shared" si="21"/>
        <v>3</v>
      </c>
      <c r="D436" s="25">
        <v>42268</v>
      </c>
      <c r="E436" s="4">
        <v>46.68</v>
      </c>
      <c r="G436" s="4">
        <v>46.68</v>
      </c>
    </row>
    <row r="437" spans="1:7" x14ac:dyDescent="0.3">
      <c r="A437" s="24">
        <f t="shared" si="19"/>
        <v>2015</v>
      </c>
      <c r="B437" s="24">
        <f t="shared" si="20"/>
        <v>9</v>
      </c>
      <c r="C437" s="24">
        <f t="shared" si="21"/>
        <v>3</v>
      </c>
      <c r="D437" s="25">
        <v>42269</v>
      </c>
      <c r="E437" s="4">
        <v>45.83</v>
      </c>
      <c r="G437" s="4">
        <v>45.83</v>
      </c>
    </row>
    <row r="438" spans="1:7" x14ac:dyDescent="0.3">
      <c r="A438" s="24">
        <f t="shared" si="19"/>
        <v>2015</v>
      </c>
      <c r="B438" s="24">
        <f t="shared" si="20"/>
        <v>9</v>
      </c>
      <c r="C438" s="24">
        <f t="shared" si="21"/>
        <v>3</v>
      </c>
      <c r="D438" s="25">
        <v>42270</v>
      </c>
      <c r="E438" s="4">
        <v>44.48</v>
      </c>
      <c r="G438" s="4">
        <v>44.48</v>
      </c>
    </row>
    <row r="439" spans="1:7" x14ac:dyDescent="0.3">
      <c r="A439" s="24">
        <f t="shared" si="19"/>
        <v>2015</v>
      </c>
      <c r="B439" s="24">
        <f t="shared" si="20"/>
        <v>9</v>
      </c>
      <c r="C439" s="24">
        <f t="shared" si="21"/>
        <v>3</v>
      </c>
      <c r="D439" s="25">
        <v>42271</v>
      </c>
      <c r="E439" s="4">
        <v>44.91</v>
      </c>
      <c r="G439" s="4">
        <v>44.91</v>
      </c>
    </row>
    <row r="440" spans="1:7" x14ac:dyDescent="0.3">
      <c r="A440" s="24">
        <f t="shared" si="19"/>
        <v>2015</v>
      </c>
      <c r="B440" s="24">
        <f t="shared" si="20"/>
        <v>9</v>
      </c>
      <c r="C440" s="24">
        <f t="shared" si="21"/>
        <v>3</v>
      </c>
      <c r="D440" s="25">
        <v>42272</v>
      </c>
      <c r="E440" s="4">
        <v>45.7</v>
      </c>
      <c r="G440" s="4">
        <v>45.7</v>
      </c>
    </row>
    <row r="441" spans="1:7" x14ac:dyDescent="0.3">
      <c r="A441" s="24">
        <f t="shared" si="19"/>
        <v>2015</v>
      </c>
      <c r="B441" s="24">
        <f t="shared" si="20"/>
        <v>9</v>
      </c>
      <c r="C441" s="24">
        <f t="shared" si="21"/>
        <v>3</v>
      </c>
      <c r="D441" s="25">
        <v>42275</v>
      </c>
      <c r="E441" s="4">
        <v>44.43</v>
      </c>
      <c r="G441" s="4">
        <v>44.43</v>
      </c>
    </row>
    <row r="442" spans="1:7" x14ac:dyDescent="0.3">
      <c r="A442" s="24">
        <f t="shared" si="19"/>
        <v>2015</v>
      </c>
      <c r="B442" s="24">
        <f t="shared" si="20"/>
        <v>9</v>
      </c>
      <c r="C442" s="24">
        <f t="shared" si="21"/>
        <v>3</v>
      </c>
      <c r="D442" s="25">
        <v>42276</v>
      </c>
      <c r="E442" s="4">
        <v>45.23</v>
      </c>
      <c r="G442" s="4">
        <v>45.23</v>
      </c>
    </row>
    <row r="443" spans="1:7" x14ac:dyDescent="0.3">
      <c r="A443" s="24">
        <f t="shared" si="19"/>
        <v>2015</v>
      </c>
      <c r="B443" s="24">
        <f t="shared" si="20"/>
        <v>9</v>
      </c>
      <c r="C443" s="24">
        <f t="shared" si="21"/>
        <v>3</v>
      </c>
      <c r="D443" s="25">
        <v>42277</v>
      </c>
      <c r="E443" s="4">
        <v>45.09</v>
      </c>
      <c r="G443" s="4">
        <v>45.09</v>
      </c>
    </row>
    <row r="444" spans="1:7" x14ac:dyDescent="0.3">
      <c r="A444" s="24">
        <f t="shared" si="19"/>
        <v>2015</v>
      </c>
      <c r="B444" s="24">
        <f t="shared" si="20"/>
        <v>10</v>
      </c>
      <c r="C444" s="24">
        <f t="shared" si="21"/>
        <v>4</v>
      </c>
      <c r="D444" s="25">
        <v>42278</v>
      </c>
      <c r="E444" s="4">
        <v>44.74</v>
      </c>
      <c r="G444" s="4">
        <v>44.74</v>
      </c>
    </row>
    <row r="445" spans="1:7" x14ac:dyDescent="0.3">
      <c r="A445" s="24">
        <f t="shared" si="19"/>
        <v>2015</v>
      </c>
      <c r="B445" s="24">
        <f t="shared" si="20"/>
        <v>10</v>
      </c>
      <c r="C445" s="24">
        <f t="shared" si="21"/>
        <v>4</v>
      </c>
      <c r="D445" s="25">
        <v>42279</v>
      </c>
      <c r="E445" s="4">
        <v>45.54</v>
      </c>
      <c r="G445" s="4">
        <v>45.54</v>
      </c>
    </row>
    <row r="446" spans="1:7" x14ac:dyDescent="0.3">
      <c r="A446" s="24">
        <f t="shared" si="19"/>
        <v>2015</v>
      </c>
      <c r="B446" s="24">
        <f t="shared" si="20"/>
        <v>10</v>
      </c>
      <c r="C446" s="24">
        <f t="shared" si="21"/>
        <v>4</v>
      </c>
      <c r="D446" s="25">
        <v>42282</v>
      </c>
      <c r="E446" s="4">
        <v>46.26</v>
      </c>
      <c r="G446" s="4">
        <v>46.26</v>
      </c>
    </row>
    <row r="447" spans="1:7" x14ac:dyDescent="0.3">
      <c r="A447" s="24">
        <f t="shared" si="19"/>
        <v>2015</v>
      </c>
      <c r="B447" s="24">
        <f t="shared" si="20"/>
        <v>10</v>
      </c>
      <c r="C447" s="24">
        <f t="shared" si="21"/>
        <v>4</v>
      </c>
      <c r="D447" s="25">
        <v>42283</v>
      </c>
      <c r="E447" s="4">
        <v>48.53</v>
      </c>
      <c r="G447" s="4">
        <v>48.53</v>
      </c>
    </row>
    <row r="448" spans="1:7" x14ac:dyDescent="0.3">
      <c r="A448" s="24">
        <f t="shared" si="19"/>
        <v>2015</v>
      </c>
      <c r="B448" s="24">
        <f t="shared" si="20"/>
        <v>10</v>
      </c>
      <c r="C448" s="24">
        <f t="shared" si="21"/>
        <v>4</v>
      </c>
      <c r="D448" s="25">
        <v>42284</v>
      </c>
      <c r="E448" s="4">
        <v>47.81</v>
      </c>
      <c r="G448" s="4">
        <v>47.81</v>
      </c>
    </row>
    <row r="449" spans="1:7" x14ac:dyDescent="0.3">
      <c r="A449" s="24">
        <f t="shared" si="19"/>
        <v>2015</v>
      </c>
      <c r="B449" s="24">
        <f t="shared" si="20"/>
        <v>10</v>
      </c>
      <c r="C449" s="24">
        <f t="shared" si="21"/>
        <v>4</v>
      </c>
      <c r="D449" s="25">
        <v>42285</v>
      </c>
      <c r="E449" s="4">
        <v>49.43</v>
      </c>
      <c r="G449" s="4">
        <v>49.43</v>
      </c>
    </row>
    <row r="450" spans="1:7" x14ac:dyDescent="0.3">
      <c r="A450" s="24">
        <f t="shared" si="19"/>
        <v>2015</v>
      </c>
      <c r="B450" s="24">
        <f t="shared" si="20"/>
        <v>10</v>
      </c>
      <c r="C450" s="24">
        <f t="shared" si="21"/>
        <v>4</v>
      </c>
      <c r="D450" s="25">
        <v>42286</v>
      </c>
      <c r="E450" s="4">
        <v>49.63</v>
      </c>
      <c r="G450" s="4">
        <v>49.63</v>
      </c>
    </row>
    <row r="451" spans="1:7" x14ac:dyDescent="0.3">
      <c r="A451" s="24">
        <f t="shared" si="19"/>
        <v>2015</v>
      </c>
      <c r="B451" s="24">
        <f t="shared" si="20"/>
        <v>10</v>
      </c>
      <c r="C451" s="24">
        <f t="shared" si="21"/>
        <v>4</v>
      </c>
      <c r="D451" s="25">
        <v>42289</v>
      </c>
      <c r="E451" s="4">
        <v>47.1</v>
      </c>
      <c r="G451" s="4">
        <v>47.1</v>
      </c>
    </row>
    <row r="452" spans="1:7" x14ac:dyDescent="0.3">
      <c r="A452" s="24">
        <f t="shared" si="19"/>
        <v>2015</v>
      </c>
      <c r="B452" s="24">
        <f t="shared" si="20"/>
        <v>10</v>
      </c>
      <c r="C452" s="24">
        <f t="shared" si="21"/>
        <v>4</v>
      </c>
      <c r="D452" s="25">
        <v>42290</v>
      </c>
      <c r="E452" s="4">
        <v>46.66</v>
      </c>
      <c r="G452" s="4">
        <v>46.66</v>
      </c>
    </row>
    <row r="453" spans="1:7" x14ac:dyDescent="0.3">
      <c r="A453" s="24">
        <f t="shared" ref="A453:A516" si="22">YEAR(D453)</f>
        <v>2015</v>
      </c>
      <c r="B453" s="24">
        <f t="shared" ref="B453:B516" si="23">MONTH(D453)</f>
        <v>10</v>
      </c>
      <c r="C453" s="24">
        <f t="shared" ref="C453:C516" si="24">ROUNDUP(B453/3,0)</f>
        <v>4</v>
      </c>
      <c r="D453" s="25">
        <v>42291</v>
      </c>
      <c r="E453" s="4">
        <v>46.64</v>
      </c>
      <c r="G453" s="4">
        <v>46.64</v>
      </c>
    </row>
    <row r="454" spans="1:7" x14ac:dyDescent="0.3">
      <c r="A454" s="24">
        <f t="shared" si="22"/>
        <v>2015</v>
      </c>
      <c r="B454" s="24">
        <f t="shared" si="23"/>
        <v>10</v>
      </c>
      <c r="C454" s="24">
        <f t="shared" si="24"/>
        <v>4</v>
      </c>
      <c r="D454" s="25">
        <v>42292</v>
      </c>
      <c r="E454" s="4">
        <v>46.38</v>
      </c>
      <c r="G454" s="4">
        <v>46.38</v>
      </c>
    </row>
    <row r="455" spans="1:7" x14ac:dyDescent="0.3">
      <c r="A455" s="24">
        <f t="shared" si="22"/>
        <v>2015</v>
      </c>
      <c r="B455" s="24">
        <f t="shared" si="23"/>
        <v>10</v>
      </c>
      <c r="C455" s="24">
        <f t="shared" si="24"/>
        <v>4</v>
      </c>
      <c r="D455" s="25">
        <v>42293</v>
      </c>
      <c r="E455" s="4">
        <v>47.26</v>
      </c>
      <c r="G455" s="4">
        <v>47.26</v>
      </c>
    </row>
    <row r="456" spans="1:7" x14ac:dyDescent="0.3">
      <c r="A456" s="24">
        <f t="shared" si="22"/>
        <v>2015</v>
      </c>
      <c r="B456" s="24">
        <f t="shared" si="23"/>
        <v>10</v>
      </c>
      <c r="C456" s="24">
        <f t="shared" si="24"/>
        <v>4</v>
      </c>
      <c r="D456" s="25">
        <v>42296</v>
      </c>
      <c r="E456" s="4">
        <v>45.89</v>
      </c>
      <c r="G456" s="4">
        <v>45.89</v>
      </c>
    </row>
    <row r="457" spans="1:7" x14ac:dyDescent="0.3">
      <c r="A457" s="24">
        <f t="shared" si="22"/>
        <v>2015</v>
      </c>
      <c r="B457" s="24">
        <f t="shared" si="23"/>
        <v>10</v>
      </c>
      <c r="C457" s="24">
        <f t="shared" si="24"/>
        <v>4</v>
      </c>
      <c r="D457" s="25">
        <v>42297</v>
      </c>
      <c r="E457" s="4">
        <v>45.55</v>
      </c>
      <c r="G457" s="4">
        <v>45.55</v>
      </c>
    </row>
    <row r="458" spans="1:7" x14ac:dyDescent="0.3">
      <c r="A458" s="24">
        <f t="shared" si="22"/>
        <v>2015</v>
      </c>
      <c r="B458" s="24">
        <f t="shared" si="23"/>
        <v>10</v>
      </c>
      <c r="C458" s="24">
        <f t="shared" si="24"/>
        <v>4</v>
      </c>
      <c r="D458" s="25">
        <v>42298</v>
      </c>
      <c r="E458" s="4">
        <v>45.2</v>
      </c>
      <c r="G458" s="4">
        <v>45.2</v>
      </c>
    </row>
    <row r="459" spans="1:7" x14ac:dyDescent="0.3">
      <c r="A459" s="24">
        <f t="shared" si="22"/>
        <v>2015</v>
      </c>
      <c r="B459" s="24">
        <f t="shared" si="23"/>
        <v>10</v>
      </c>
      <c r="C459" s="24">
        <f t="shared" si="24"/>
        <v>4</v>
      </c>
      <c r="D459" s="25">
        <v>42299</v>
      </c>
      <c r="E459" s="4">
        <v>45.38</v>
      </c>
      <c r="G459" s="4">
        <v>45.38</v>
      </c>
    </row>
    <row r="460" spans="1:7" x14ac:dyDescent="0.3">
      <c r="A460" s="24">
        <f t="shared" si="22"/>
        <v>2015</v>
      </c>
      <c r="B460" s="24">
        <f t="shared" si="23"/>
        <v>10</v>
      </c>
      <c r="C460" s="24">
        <f t="shared" si="24"/>
        <v>4</v>
      </c>
      <c r="D460" s="25">
        <v>42300</v>
      </c>
      <c r="E460" s="4">
        <v>44.6</v>
      </c>
      <c r="G460" s="4">
        <v>44.6</v>
      </c>
    </row>
    <row r="461" spans="1:7" x14ac:dyDescent="0.3">
      <c r="A461" s="24">
        <f t="shared" si="22"/>
        <v>2015</v>
      </c>
      <c r="B461" s="24">
        <f t="shared" si="23"/>
        <v>10</v>
      </c>
      <c r="C461" s="24">
        <f t="shared" si="24"/>
        <v>4</v>
      </c>
      <c r="D461" s="25">
        <v>42303</v>
      </c>
      <c r="E461" s="4">
        <v>43.98</v>
      </c>
      <c r="G461" s="4">
        <v>43.98</v>
      </c>
    </row>
    <row r="462" spans="1:7" x14ac:dyDescent="0.3">
      <c r="A462" s="24">
        <f t="shared" si="22"/>
        <v>2015</v>
      </c>
      <c r="B462" s="24">
        <f t="shared" si="23"/>
        <v>10</v>
      </c>
      <c r="C462" s="24">
        <f t="shared" si="24"/>
        <v>4</v>
      </c>
      <c r="D462" s="25">
        <v>42304</v>
      </c>
      <c r="E462" s="4">
        <v>43.2</v>
      </c>
      <c r="G462" s="4">
        <v>43.2</v>
      </c>
    </row>
    <row r="463" spans="1:7" x14ac:dyDescent="0.3">
      <c r="A463" s="24">
        <f t="shared" si="22"/>
        <v>2015</v>
      </c>
      <c r="B463" s="24">
        <f t="shared" si="23"/>
        <v>10</v>
      </c>
      <c r="C463" s="24">
        <f t="shared" si="24"/>
        <v>4</v>
      </c>
      <c r="D463" s="25">
        <v>42305</v>
      </c>
      <c r="E463" s="4">
        <v>45.94</v>
      </c>
      <c r="G463" s="4">
        <v>45.94</v>
      </c>
    </row>
    <row r="464" spans="1:7" x14ac:dyDescent="0.3">
      <c r="A464" s="24">
        <f t="shared" si="22"/>
        <v>2015</v>
      </c>
      <c r="B464" s="24">
        <f t="shared" si="23"/>
        <v>10</v>
      </c>
      <c r="C464" s="24">
        <f t="shared" si="24"/>
        <v>4</v>
      </c>
      <c r="D464" s="25">
        <v>42306</v>
      </c>
      <c r="E464" s="4">
        <v>46.06</v>
      </c>
      <c r="G464" s="4">
        <v>46.06</v>
      </c>
    </row>
    <row r="465" spans="1:7" x14ac:dyDescent="0.3">
      <c r="A465" s="24">
        <f t="shared" si="22"/>
        <v>2015</v>
      </c>
      <c r="B465" s="24">
        <f t="shared" si="23"/>
        <v>10</v>
      </c>
      <c r="C465" s="24">
        <f t="shared" si="24"/>
        <v>4</v>
      </c>
      <c r="D465" s="25">
        <v>42307</v>
      </c>
      <c r="E465" s="4">
        <v>46.59</v>
      </c>
      <c r="G465" s="4">
        <v>46.59</v>
      </c>
    </row>
    <row r="466" spans="1:7" x14ac:dyDescent="0.3">
      <c r="A466" s="24">
        <f t="shared" si="22"/>
        <v>2015</v>
      </c>
      <c r="B466" s="24">
        <f t="shared" si="23"/>
        <v>11</v>
      </c>
      <c r="C466" s="24">
        <f t="shared" si="24"/>
        <v>4</v>
      </c>
      <c r="D466" s="25">
        <v>42310</v>
      </c>
      <c r="E466" s="4">
        <v>46.14</v>
      </c>
      <c r="G466" s="4">
        <v>46.14</v>
      </c>
    </row>
    <row r="467" spans="1:7" x14ac:dyDescent="0.3">
      <c r="A467" s="24">
        <f t="shared" si="22"/>
        <v>2015</v>
      </c>
      <c r="B467" s="24">
        <f t="shared" si="23"/>
        <v>11</v>
      </c>
      <c r="C467" s="24">
        <f t="shared" si="24"/>
        <v>4</v>
      </c>
      <c r="D467" s="25">
        <v>42311</v>
      </c>
      <c r="E467" s="4">
        <v>47.9</v>
      </c>
      <c r="G467" s="4">
        <v>47.9</v>
      </c>
    </row>
    <row r="468" spans="1:7" x14ac:dyDescent="0.3">
      <c r="A468" s="24">
        <f t="shared" si="22"/>
        <v>2015</v>
      </c>
      <c r="B468" s="24">
        <f t="shared" si="23"/>
        <v>11</v>
      </c>
      <c r="C468" s="24">
        <f t="shared" si="24"/>
        <v>4</v>
      </c>
      <c r="D468" s="25">
        <v>42312</v>
      </c>
      <c r="E468" s="4">
        <v>46.32</v>
      </c>
      <c r="G468" s="4">
        <v>46.32</v>
      </c>
    </row>
    <row r="469" spans="1:7" x14ac:dyDescent="0.3">
      <c r="A469" s="24">
        <f t="shared" si="22"/>
        <v>2015</v>
      </c>
      <c r="B469" s="24">
        <f t="shared" si="23"/>
        <v>11</v>
      </c>
      <c r="C469" s="24">
        <f t="shared" si="24"/>
        <v>4</v>
      </c>
      <c r="D469" s="25">
        <v>42313</v>
      </c>
      <c r="E469" s="4">
        <v>45.2</v>
      </c>
      <c r="G469" s="4">
        <v>45.2</v>
      </c>
    </row>
    <row r="470" spans="1:7" x14ac:dyDescent="0.3">
      <c r="A470" s="24">
        <f t="shared" si="22"/>
        <v>2015</v>
      </c>
      <c r="B470" s="24">
        <f t="shared" si="23"/>
        <v>11</v>
      </c>
      <c r="C470" s="24">
        <f t="shared" si="24"/>
        <v>4</v>
      </c>
      <c r="D470" s="25">
        <v>42314</v>
      </c>
      <c r="E470" s="4">
        <v>44.29</v>
      </c>
      <c r="G470" s="4">
        <v>44.29</v>
      </c>
    </row>
    <row r="471" spans="1:7" x14ac:dyDescent="0.3">
      <c r="A471" s="24">
        <f t="shared" si="22"/>
        <v>2015</v>
      </c>
      <c r="B471" s="24">
        <f t="shared" si="23"/>
        <v>11</v>
      </c>
      <c r="C471" s="24">
        <f t="shared" si="24"/>
        <v>4</v>
      </c>
      <c r="D471" s="25">
        <v>42317</v>
      </c>
      <c r="E471" s="4">
        <v>43.87</v>
      </c>
      <c r="G471" s="4">
        <v>43.87</v>
      </c>
    </row>
    <row r="472" spans="1:7" x14ac:dyDescent="0.3">
      <c r="A472" s="24">
        <f t="shared" si="22"/>
        <v>2015</v>
      </c>
      <c r="B472" s="24">
        <f t="shared" si="23"/>
        <v>11</v>
      </c>
      <c r="C472" s="24">
        <f t="shared" si="24"/>
        <v>4</v>
      </c>
      <c r="D472" s="25">
        <v>42318</v>
      </c>
      <c r="E472" s="4">
        <v>44.21</v>
      </c>
      <c r="G472" s="4">
        <v>44.21</v>
      </c>
    </row>
    <row r="473" spans="1:7" x14ac:dyDescent="0.3">
      <c r="A473" s="24">
        <f t="shared" si="22"/>
        <v>2015</v>
      </c>
      <c r="B473" s="24">
        <f t="shared" si="23"/>
        <v>11</v>
      </c>
      <c r="C473" s="24">
        <f t="shared" si="24"/>
        <v>4</v>
      </c>
      <c r="D473" s="25">
        <v>42319</v>
      </c>
      <c r="E473" s="4">
        <v>42.93</v>
      </c>
      <c r="G473" s="4">
        <v>42.93</v>
      </c>
    </row>
    <row r="474" spans="1:7" x14ac:dyDescent="0.3">
      <c r="A474" s="24">
        <f t="shared" si="22"/>
        <v>2015</v>
      </c>
      <c r="B474" s="24">
        <f t="shared" si="23"/>
        <v>11</v>
      </c>
      <c r="C474" s="24">
        <f t="shared" si="24"/>
        <v>4</v>
      </c>
      <c r="D474" s="25">
        <v>42320</v>
      </c>
      <c r="E474" s="4">
        <v>41.75</v>
      </c>
      <c r="G474" s="4">
        <v>41.75</v>
      </c>
    </row>
    <row r="475" spans="1:7" x14ac:dyDescent="0.3">
      <c r="A475" s="24">
        <f t="shared" si="22"/>
        <v>2015</v>
      </c>
      <c r="B475" s="24">
        <f t="shared" si="23"/>
        <v>11</v>
      </c>
      <c r="C475" s="24">
        <f t="shared" si="24"/>
        <v>4</v>
      </c>
      <c r="D475" s="25">
        <v>42321</v>
      </c>
      <c r="E475" s="4">
        <v>40.74</v>
      </c>
      <c r="G475" s="4">
        <v>40.74</v>
      </c>
    </row>
    <row r="476" spans="1:7" x14ac:dyDescent="0.3">
      <c r="A476" s="24">
        <f t="shared" si="22"/>
        <v>2015</v>
      </c>
      <c r="B476" s="24">
        <f t="shared" si="23"/>
        <v>11</v>
      </c>
      <c r="C476" s="24">
        <f t="shared" si="24"/>
        <v>4</v>
      </c>
      <c r="D476" s="25">
        <v>42324</v>
      </c>
      <c r="E476" s="4">
        <v>41.74</v>
      </c>
      <c r="G476" s="4">
        <v>41.74</v>
      </c>
    </row>
    <row r="477" spans="1:7" x14ac:dyDescent="0.3">
      <c r="A477" s="24">
        <f t="shared" si="22"/>
        <v>2015</v>
      </c>
      <c r="B477" s="24">
        <f t="shared" si="23"/>
        <v>11</v>
      </c>
      <c r="C477" s="24">
        <f t="shared" si="24"/>
        <v>4</v>
      </c>
      <c r="D477" s="25">
        <v>42325</v>
      </c>
      <c r="E477" s="4">
        <v>40.67</v>
      </c>
      <c r="G477" s="4">
        <v>40.67</v>
      </c>
    </row>
    <row r="478" spans="1:7" x14ac:dyDescent="0.3">
      <c r="A478" s="24">
        <f t="shared" si="22"/>
        <v>2015</v>
      </c>
      <c r="B478" s="24">
        <f t="shared" si="23"/>
        <v>11</v>
      </c>
      <c r="C478" s="24">
        <f t="shared" si="24"/>
        <v>4</v>
      </c>
      <c r="D478" s="25">
        <v>42326</v>
      </c>
      <c r="E478" s="4">
        <v>40.75</v>
      </c>
      <c r="G478" s="4">
        <v>40.75</v>
      </c>
    </row>
    <row r="479" spans="1:7" x14ac:dyDescent="0.3">
      <c r="A479" s="24">
        <f t="shared" si="22"/>
        <v>2015</v>
      </c>
      <c r="B479" s="24">
        <f t="shared" si="23"/>
        <v>11</v>
      </c>
      <c r="C479" s="24">
        <f t="shared" si="24"/>
        <v>4</v>
      </c>
      <c r="D479" s="25">
        <v>42327</v>
      </c>
      <c r="E479" s="4">
        <v>40.54</v>
      </c>
      <c r="G479" s="4">
        <v>40.54</v>
      </c>
    </row>
    <row r="480" spans="1:7" x14ac:dyDescent="0.3">
      <c r="A480" s="24">
        <f t="shared" si="22"/>
        <v>2015</v>
      </c>
      <c r="B480" s="24">
        <f t="shared" si="23"/>
        <v>11</v>
      </c>
      <c r="C480" s="24">
        <f t="shared" si="24"/>
        <v>4</v>
      </c>
      <c r="D480" s="25">
        <v>42328</v>
      </c>
      <c r="E480" s="4">
        <v>40.39</v>
      </c>
      <c r="G480" s="4">
        <v>40.39</v>
      </c>
    </row>
    <row r="481" spans="1:7" x14ac:dyDescent="0.3">
      <c r="A481" s="24">
        <f t="shared" si="22"/>
        <v>2015</v>
      </c>
      <c r="B481" s="24">
        <f t="shared" si="23"/>
        <v>11</v>
      </c>
      <c r="C481" s="24">
        <f t="shared" si="24"/>
        <v>4</v>
      </c>
      <c r="D481" s="25">
        <v>42331</v>
      </c>
      <c r="E481" s="4">
        <v>41.75</v>
      </c>
      <c r="G481" s="4">
        <v>41.75</v>
      </c>
    </row>
    <row r="482" spans="1:7" x14ac:dyDescent="0.3">
      <c r="A482" s="24">
        <f t="shared" si="22"/>
        <v>2015</v>
      </c>
      <c r="B482" s="24">
        <f t="shared" si="23"/>
        <v>11</v>
      </c>
      <c r="C482" s="24">
        <f t="shared" si="24"/>
        <v>4</v>
      </c>
      <c r="D482" s="25">
        <v>42332</v>
      </c>
      <c r="E482" s="4">
        <v>42.87</v>
      </c>
      <c r="G482" s="4">
        <v>42.87</v>
      </c>
    </row>
    <row r="483" spans="1:7" x14ac:dyDescent="0.3">
      <c r="A483" s="24">
        <f t="shared" si="22"/>
        <v>2015</v>
      </c>
      <c r="B483" s="24">
        <f t="shared" si="23"/>
        <v>11</v>
      </c>
      <c r="C483" s="24">
        <f t="shared" si="24"/>
        <v>4</v>
      </c>
      <c r="D483" s="25">
        <v>42333</v>
      </c>
      <c r="E483" s="4">
        <v>43.04</v>
      </c>
      <c r="G483" s="4">
        <v>43.04</v>
      </c>
    </row>
    <row r="484" spans="1:7" x14ac:dyDescent="0.3">
      <c r="A484" s="24">
        <f t="shared" si="22"/>
        <v>2015</v>
      </c>
      <c r="B484" s="24">
        <f t="shared" si="23"/>
        <v>11</v>
      </c>
      <c r="C484" s="24">
        <f t="shared" si="24"/>
        <v>4</v>
      </c>
      <c r="D484" s="25">
        <v>42335</v>
      </c>
      <c r="E484" s="4">
        <v>41.71</v>
      </c>
      <c r="G484" s="4">
        <v>41.71</v>
      </c>
    </row>
    <row r="485" spans="1:7" x14ac:dyDescent="0.3">
      <c r="A485" s="24">
        <f t="shared" si="22"/>
        <v>2015</v>
      </c>
      <c r="B485" s="24">
        <f t="shared" si="23"/>
        <v>11</v>
      </c>
      <c r="C485" s="24">
        <f t="shared" si="24"/>
        <v>4</v>
      </c>
      <c r="D485" s="25">
        <v>42338</v>
      </c>
      <c r="E485" s="4">
        <v>41.65</v>
      </c>
      <c r="G485" s="4">
        <v>41.65</v>
      </c>
    </row>
    <row r="486" spans="1:7" x14ac:dyDescent="0.3">
      <c r="A486" s="24">
        <f t="shared" si="22"/>
        <v>2015</v>
      </c>
      <c r="B486" s="24">
        <f t="shared" si="23"/>
        <v>12</v>
      </c>
      <c r="C486" s="24">
        <f t="shared" si="24"/>
        <v>4</v>
      </c>
      <c r="D486" s="25">
        <v>42339</v>
      </c>
      <c r="E486" s="4">
        <v>41.85</v>
      </c>
      <c r="G486" s="4">
        <v>41.85</v>
      </c>
    </row>
    <row r="487" spans="1:7" x14ac:dyDescent="0.3">
      <c r="A487" s="24">
        <f t="shared" si="22"/>
        <v>2015</v>
      </c>
      <c r="B487" s="24">
        <f t="shared" si="23"/>
        <v>12</v>
      </c>
      <c r="C487" s="24">
        <f t="shared" si="24"/>
        <v>4</v>
      </c>
      <c r="D487" s="25">
        <v>42340</v>
      </c>
      <c r="E487" s="4">
        <v>39.94</v>
      </c>
      <c r="G487" s="4">
        <v>39.94</v>
      </c>
    </row>
    <row r="488" spans="1:7" x14ac:dyDescent="0.3">
      <c r="A488" s="24">
        <f t="shared" si="22"/>
        <v>2015</v>
      </c>
      <c r="B488" s="24">
        <f t="shared" si="23"/>
        <v>12</v>
      </c>
      <c r="C488" s="24">
        <f t="shared" si="24"/>
        <v>4</v>
      </c>
      <c r="D488" s="25">
        <v>42341</v>
      </c>
      <c r="E488" s="4">
        <v>41.08</v>
      </c>
      <c r="G488" s="4">
        <v>41.08</v>
      </c>
    </row>
    <row r="489" spans="1:7" x14ac:dyDescent="0.3">
      <c r="A489" s="24">
        <f t="shared" si="22"/>
        <v>2015</v>
      </c>
      <c r="B489" s="24">
        <f t="shared" si="23"/>
        <v>12</v>
      </c>
      <c r="C489" s="24">
        <f t="shared" si="24"/>
        <v>4</v>
      </c>
      <c r="D489" s="25">
        <v>42342</v>
      </c>
      <c r="E489" s="4">
        <v>39.97</v>
      </c>
      <c r="G489" s="4">
        <v>39.97</v>
      </c>
    </row>
    <row r="490" spans="1:7" x14ac:dyDescent="0.3">
      <c r="A490" s="24">
        <f t="shared" si="22"/>
        <v>2015</v>
      </c>
      <c r="B490" s="24">
        <f t="shared" si="23"/>
        <v>12</v>
      </c>
      <c r="C490" s="24">
        <f t="shared" si="24"/>
        <v>4</v>
      </c>
      <c r="D490" s="25">
        <v>42345</v>
      </c>
      <c r="E490" s="4">
        <v>37.65</v>
      </c>
      <c r="G490" s="4">
        <v>37.65</v>
      </c>
    </row>
    <row r="491" spans="1:7" x14ac:dyDescent="0.3">
      <c r="A491" s="24">
        <f t="shared" si="22"/>
        <v>2015</v>
      </c>
      <c r="B491" s="24">
        <f t="shared" si="23"/>
        <v>12</v>
      </c>
      <c r="C491" s="24">
        <f t="shared" si="24"/>
        <v>4</v>
      </c>
      <c r="D491" s="25">
        <v>42346</v>
      </c>
      <c r="E491" s="4">
        <v>37.51</v>
      </c>
      <c r="G491" s="4">
        <v>37.51</v>
      </c>
    </row>
    <row r="492" spans="1:7" x14ac:dyDescent="0.3">
      <c r="A492" s="24">
        <f t="shared" si="22"/>
        <v>2015</v>
      </c>
      <c r="B492" s="24">
        <f t="shared" si="23"/>
        <v>12</v>
      </c>
      <c r="C492" s="24">
        <f t="shared" si="24"/>
        <v>4</v>
      </c>
      <c r="D492" s="25">
        <v>42347</v>
      </c>
      <c r="E492" s="4">
        <v>37.159999999999997</v>
      </c>
      <c r="G492" s="4">
        <v>37.159999999999997</v>
      </c>
    </row>
    <row r="493" spans="1:7" x14ac:dyDescent="0.3">
      <c r="A493" s="24">
        <f t="shared" si="22"/>
        <v>2015</v>
      </c>
      <c r="B493" s="24">
        <f t="shared" si="23"/>
        <v>12</v>
      </c>
      <c r="C493" s="24">
        <f t="shared" si="24"/>
        <v>4</v>
      </c>
      <c r="D493" s="25">
        <v>42348</v>
      </c>
      <c r="E493" s="4">
        <v>36.76</v>
      </c>
      <c r="G493" s="4">
        <v>36.76</v>
      </c>
    </row>
    <row r="494" spans="1:7" x14ac:dyDescent="0.3">
      <c r="A494" s="24">
        <f t="shared" si="22"/>
        <v>2015</v>
      </c>
      <c r="B494" s="24">
        <f t="shared" si="23"/>
        <v>12</v>
      </c>
      <c r="C494" s="24">
        <f t="shared" si="24"/>
        <v>4</v>
      </c>
      <c r="D494" s="25">
        <v>42349</v>
      </c>
      <c r="E494" s="4">
        <v>35.619999999999997</v>
      </c>
      <c r="G494" s="4">
        <v>35.619999999999997</v>
      </c>
    </row>
    <row r="495" spans="1:7" x14ac:dyDescent="0.3">
      <c r="A495" s="24">
        <f t="shared" si="22"/>
        <v>2015</v>
      </c>
      <c r="B495" s="24">
        <f t="shared" si="23"/>
        <v>12</v>
      </c>
      <c r="C495" s="24">
        <f t="shared" si="24"/>
        <v>4</v>
      </c>
      <c r="D495" s="25">
        <v>42352</v>
      </c>
      <c r="E495" s="4">
        <v>36.31</v>
      </c>
      <c r="G495" s="4">
        <v>36.31</v>
      </c>
    </row>
    <row r="496" spans="1:7" x14ac:dyDescent="0.3">
      <c r="A496" s="24">
        <f t="shared" si="22"/>
        <v>2015</v>
      </c>
      <c r="B496" s="24">
        <f t="shared" si="23"/>
        <v>12</v>
      </c>
      <c r="C496" s="24">
        <f t="shared" si="24"/>
        <v>4</v>
      </c>
      <c r="D496" s="25">
        <v>42353</v>
      </c>
      <c r="E496" s="4">
        <v>37.35</v>
      </c>
      <c r="G496" s="4">
        <v>37.35</v>
      </c>
    </row>
    <row r="497" spans="1:7" x14ac:dyDescent="0.3">
      <c r="A497" s="24">
        <f t="shared" si="22"/>
        <v>2015</v>
      </c>
      <c r="B497" s="24">
        <f t="shared" si="23"/>
        <v>12</v>
      </c>
      <c r="C497" s="24">
        <f t="shared" si="24"/>
        <v>4</v>
      </c>
      <c r="D497" s="25">
        <v>42354</v>
      </c>
      <c r="E497" s="4">
        <v>35.520000000000003</v>
      </c>
      <c r="G497" s="4">
        <v>35.520000000000003</v>
      </c>
    </row>
    <row r="498" spans="1:7" x14ac:dyDescent="0.3">
      <c r="A498" s="24">
        <f t="shared" si="22"/>
        <v>2015</v>
      </c>
      <c r="B498" s="24">
        <f t="shared" si="23"/>
        <v>12</v>
      </c>
      <c r="C498" s="24">
        <f t="shared" si="24"/>
        <v>4</v>
      </c>
      <c r="D498" s="25">
        <v>42355</v>
      </c>
      <c r="E498" s="4">
        <v>34.950000000000003</v>
      </c>
      <c r="G498" s="4">
        <v>34.950000000000003</v>
      </c>
    </row>
    <row r="499" spans="1:7" x14ac:dyDescent="0.3">
      <c r="A499" s="24">
        <f t="shared" si="22"/>
        <v>2015</v>
      </c>
      <c r="B499" s="24">
        <f t="shared" si="23"/>
        <v>12</v>
      </c>
      <c r="C499" s="24">
        <f t="shared" si="24"/>
        <v>4</v>
      </c>
      <c r="D499" s="25">
        <v>42356</v>
      </c>
      <c r="E499" s="4">
        <v>34.729999999999997</v>
      </c>
      <c r="G499" s="4">
        <v>34.729999999999997</v>
      </c>
    </row>
    <row r="500" spans="1:7" x14ac:dyDescent="0.3">
      <c r="A500" s="24">
        <f t="shared" si="22"/>
        <v>2015</v>
      </c>
      <c r="B500" s="24">
        <f t="shared" si="23"/>
        <v>12</v>
      </c>
      <c r="C500" s="24">
        <f t="shared" si="24"/>
        <v>4</v>
      </c>
      <c r="D500" s="25">
        <v>42359</v>
      </c>
      <c r="E500" s="4">
        <v>34.74</v>
      </c>
      <c r="G500" s="4">
        <v>34.74</v>
      </c>
    </row>
    <row r="501" spans="1:7" x14ac:dyDescent="0.3">
      <c r="A501" s="24">
        <f t="shared" si="22"/>
        <v>2015</v>
      </c>
      <c r="B501" s="24">
        <f t="shared" si="23"/>
        <v>12</v>
      </c>
      <c r="C501" s="24">
        <f t="shared" si="24"/>
        <v>4</v>
      </c>
      <c r="D501" s="25">
        <v>42360</v>
      </c>
      <c r="E501" s="4">
        <v>36.14</v>
      </c>
      <c r="G501" s="4">
        <v>36.14</v>
      </c>
    </row>
    <row r="502" spans="1:7" x14ac:dyDescent="0.3">
      <c r="A502" s="24">
        <f t="shared" si="22"/>
        <v>2015</v>
      </c>
      <c r="B502" s="24">
        <f t="shared" si="23"/>
        <v>12</v>
      </c>
      <c r="C502" s="24">
        <f t="shared" si="24"/>
        <v>4</v>
      </c>
      <c r="D502" s="25">
        <v>42361</v>
      </c>
      <c r="E502" s="4">
        <v>37.5</v>
      </c>
      <c r="G502" s="4">
        <v>37.5</v>
      </c>
    </row>
    <row r="503" spans="1:7" x14ac:dyDescent="0.3">
      <c r="A503" s="24">
        <f t="shared" si="22"/>
        <v>2015</v>
      </c>
      <c r="B503" s="24">
        <f t="shared" si="23"/>
        <v>12</v>
      </c>
      <c r="C503" s="24">
        <f t="shared" si="24"/>
        <v>4</v>
      </c>
      <c r="D503" s="25">
        <v>42362</v>
      </c>
      <c r="E503" s="4">
        <v>38.1</v>
      </c>
      <c r="G503" s="4">
        <v>38.1</v>
      </c>
    </row>
    <row r="504" spans="1:7" x14ac:dyDescent="0.3">
      <c r="A504" s="24">
        <f t="shared" si="22"/>
        <v>2015</v>
      </c>
      <c r="B504" s="24">
        <f t="shared" si="23"/>
        <v>12</v>
      </c>
      <c r="C504" s="24">
        <f t="shared" si="24"/>
        <v>4</v>
      </c>
      <c r="D504" s="25">
        <v>42366</v>
      </c>
      <c r="E504" s="4">
        <v>36.81</v>
      </c>
      <c r="G504" s="4">
        <v>36.81</v>
      </c>
    </row>
    <row r="505" spans="1:7" x14ac:dyDescent="0.3">
      <c r="A505" s="24">
        <f t="shared" si="22"/>
        <v>2015</v>
      </c>
      <c r="B505" s="24">
        <f t="shared" si="23"/>
        <v>12</v>
      </c>
      <c r="C505" s="24">
        <f t="shared" si="24"/>
        <v>4</v>
      </c>
      <c r="D505" s="25">
        <v>42367</v>
      </c>
      <c r="E505" s="4">
        <v>37.869999999999997</v>
      </c>
      <c r="G505" s="4">
        <v>37.869999999999997</v>
      </c>
    </row>
    <row r="506" spans="1:7" x14ac:dyDescent="0.3">
      <c r="A506" s="24">
        <f t="shared" si="22"/>
        <v>2015</v>
      </c>
      <c r="B506" s="24">
        <f t="shared" si="23"/>
        <v>12</v>
      </c>
      <c r="C506" s="24">
        <f t="shared" si="24"/>
        <v>4</v>
      </c>
      <c r="D506" s="25">
        <v>42368</v>
      </c>
      <c r="E506" s="4">
        <v>36.6</v>
      </c>
      <c r="G506" s="4">
        <v>36.6</v>
      </c>
    </row>
    <row r="507" spans="1:7" x14ac:dyDescent="0.3">
      <c r="A507" s="24">
        <f t="shared" si="22"/>
        <v>2015</v>
      </c>
      <c r="B507" s="24">
        <f t="shared" si="23"/>
        <v>12</v>
      </c>
      <c r="C507" s="24">
        <f t="shared" si="24"/>
        <v>4</v>
      </c>
      <c r="D507" s="25">
        <v>42369</v>
      </c>
      <c r="E507" s="4">
        <v>37.04</v>
      </c>
      <c r="G507" s="4">
        <v>37.04</v>
      </c>
    </row>
    <row r="508" spans="1:7" x14ac:dyDescent="0.3">
      <c r="A508" s="24">
        <f t="shared" si="22"/>
        <v>2016</v>
      </c>
      <c r="B508" s="24">
        <f t="shared" si="23"/>
        <v>1</v>
      </c>
      <c r="C508" s="24">
        <f t="shared" si="24"/>
        <v>1</v>
      </c>
      <c r="D508" s="25">
        <v>42373</v>
      </c>
      <c r="E508" s="4">
        <v>36.76</v>
      </c>
      <c r="G508" s="4">
        <v>36.76</v>
      </c>
    </row>
    <row r="509" spans="1:7" x14ac:dyDescent="0.3">
      <c r="A509" s="24">
        <f t="shared" si="22"/>
        <v>2016</v>
      </c>
      <c r="B509" s="24">
        <f t="shared" si="23"/>
        <v>1</v>
      </c>
      <c r="C509" s="24">
        <f t="shared" si="24"/>
        <v>1</v>
      </c>
      <c r="D509" s="25">
        <v>42374</v>
      </c>
      <c r="E509" s="4">
        <v>35.97</v>
      </c>
      <c r="G509" s="4">
        <v>35.97</v>
      </c>
    </row>
    <row r="510" spans="1:7" x14ac:dyDescent="0.3">
      <c r="A510" s="24">
        <f t="shared" si="22"/>
        <v>2016</v>
      </c>
      <c r="B510" s="24">
        <f t="shared" si="23"/>
        <v>1</v>
      </c>
      <c r="C510" s="24">
        <f t="shared" si="24"/>
        <v>1</v>
      </c>
      <c r="D510" s="25">
        <v>42375</v>
      </c>
      <c r="E510" s="4">
        <v>33.97</v>
      </c>
      <c r="G510" s="4">
        <v>33.97</v>
      </c>
    </row>
    <row r="511" spans="1:7" x14ac:dyDescent="0.3">
      <c r="A511" s="24">
        <f t="shared" si="22"/>
        <v>2016</v>
      </c>
      <c r="B511" s="24">
        <f t="shared" si="23"/>
        <v>1</v>
      </c>
      <c r="C511" s="24">
        <f t="shared" si="24"/>
        <v>1</v>
      </c>
      <c r="D511" s="25">
        <v>42376</v>
      </c>
      <c r="E511" s="4">
        <v>33.270000000000003</v>
      </c>
      <c r="G511" s="4">
        <v>33.270000000000003</v>
      </c>
    </row>
    <row r="512" spans="1:7" x14ac:dyDescent="0.3">
      <c r="A512" s="24">
        <f t="shared" si="22"/>
        <v>2016</v>
      </c>
      <c r="B512" s="24">
        <f t="shared" si="23"/>
        <v>1</v>
      </c>
      <c r="C512" s="24">
        <f t="shared" si="24"/>
        <v>1</v>
      </c>
      <c r="D512" s="25">
        <v>42377</v>
      </c>
      <c r="E512" s="4">
        <v>33.159999999999997</v>
      </c>
      <c r="G512" s="4">
        <v>33.159999999999997</v>
      </c>
    </row>
    <row r="513" spans="1:7" x14ac:dyDescent="0.3">
      <c r="A513" s="24">
        <f t="shared" si="22"/>
        <v>2016</v>
      </c>
      <c r="B513" s="24">
        <f t="shared" si="23"/>
        <v>1</v>
      </c>
      <c r="C513" s="24">
        <f t="shared" si="24"/>
        <v>1</v>
      </c>
      <c r="D513" s="25">
        <v>42380</v>
      </c>
      <c r="E513" s="4">
        <v>31.41</v>
      </c>
      <c r="G513" s="4">
        <v>31.41</v>
      </c>
    </row>
    <row r="514" spans="1:7" x14ac:dyDescent="0.3">
      <c r="A514" s="24">
        <f t="shared" si="22"/>
        <v>2016</v>
      </c>
      <c r="B514" s="24">
        <f t="shared" si="23"/>
        <v>1</v>
      </c>
      <c r="C514" s="24">
        <f t="shared" si="24"/>
        <v>1</v>
      </c>
      <c r="D514" s="25">
        <v>42381</v>
      </c>
      <c r="E514" s="4">
        <v>30.44</v>
      </c>
      <c r="G514" s="4">
        <v>30.44</v>
      </c>
    </row>
    <row r="515" spans="1:7" x14ac:dyDescent="0.3">
      <c r="A515" s="24">
        <f t="shared" si="22"/>
        <v>2016</v>
      </c>
      <c r="B515" s="24">
        <f t="shared" si="23"/>
        <v>1</v>
      </c>
      <c r="C515" s="24">
        <f t="shared" si="24"/>
        <v>1</v>
      </c>
      <c r="D515" s="25">
        <v>42382</v>
      </c>
      <c r="E515" s="4">
        <v>30.48</v>
      </c>
      <c r="G515" s="4">
        <v>30.48</v>
      </c>
    </row>
    <row r="516" spans="1:7" x14ac:dyDescent="0.3">
      <c r="A516" s="24">
        <f t="shared" si="22"/>
        <v>2016</v>
      </c>
      <c r="B516" s="24">
        <f t="shared" si="23"/>
        <v>1</v>
      </c>
      <c r="C516" s="24">
        <f t="shared" si="24"/>
        <v>1</v>
      </c>
      <c r="D516" s="25">
        <v>42383</v>
      </c>
      <c r="E516" s="4">
        <v>31.2</v>
      </c>
      <c r="G516" s="4">
        <v>31.2</v>
      </c>
    </row>
    <row r="517" spans="1:7" x14ac:dyDescent="0.3">
      <c r="A517" s="24">
        <f t="shared" ref="A517:A580" si="25">YEAR(D517)</f>
        <v>2016</v>
      </c>
      <c r="B517" s="24">
        <f t="shared" ref="B517:B580" si="26">MONTH(D517)</f>
        <v>1</v>
      </c>
      <c r="C517" s="24">
        <f t="shared" ref="C517:C580" si="27">ROUNDUP(B517/3,0)</f>
        <v>1</v>
      </c>
      <c r="D517" s="25">
        <v>42384</v>
      </c>
      <c r="E517" s="4">
        <v>29.42</v>
      </c>
      <c r="G517" s="4">
        <v>29.42</v>
      </c>
    </row>
    <row r="518" spans="1:7" x14ac:dyDescent="0.3">
      <c r="A518" s="24">
        <f t="shared" si="25"/>
        <v>2016</v>
      </c>
      <c r="B518" s="24">
        <f t="shared" si="26"/>
        <v>1</v>
      </c>
      <c r="C518" s="24">
        <f t="shared" si="27"/>
        <v>1</v>
      </c>
      <c r="D518" s="25">
        <v>42388</v>
      </c>
      <c r="E518" s="4">
        <v>28.46</v>
      </c>
      <c r="G518" s="4">
        <v>28.46</v>
      </c>
    </row>
    <row r="519" spans="1:7" x14ac:dyDescent="0.3">
      <c r="A519" s="24">
        <f t="shared" si="25"/>
        <v>2016</v>
      </c>
      <c r="B519" s="24">
        <f t="shared" si="26"/>
        <v>1</v>
      </c>
      <c r="C519" s="24">
        <f t="shared" si="27"/>
        <v>1</v>
      </c>
      <c r="D519" s="25">
        <v>42389</v>
      </c>
      <c r="E519" s="4">
        <v>26.55</v>
      </c>
      <c r="G519" s="4">
        <v>26.55</v>
      </c>
    </row>
    <row r="520" spans="1:7" x14ac:dyDescent="0.3">
      <c r="A520" s="24">
        <f t="shared" si="25"/>
        <v>2016</v>
      </c>
      <c r="B520" s="24">
        <f t="shared" si="26"/>
        <v>1</v>
      </c>
      <c r="C520" s="24">
        <f t="shared" si="27"/>
        <v>1</v>
      </c>
      <c r="D520" s="25">
        <v>42390</v>
      </c>
      <c r="E520" s="4">
        <v>29.53</v>
      </c>
      <c r="G520" s="4">
        <v>29.53</v>
      </c>
    </row>
    <row r="521" spans="1:7" x14ac:dyDescent="0.3">
      <c r="A521" s="24">
        <f t="shared" si="25"/>
        <v>2016</v>
      </c>
      <c r="B521" s="24">
        <f t="shared" si="26"/>
        <v>1</v>
      </c>
      <c r="C521" s="24">
        <f t="shared" si="27"/>
        <v>1</v>
      </c>
      <c r="D521" s="25">
        <v>42391</v>
      </c>
      <c r="E521" s="4">
        <v>32.19</v>
      </c>
      <c r="G521" s="4">
        <v>32.19</v>
      </c>
    </row>
    <row r="522" spans="1:7" x14ac:dyDescent="0.3">
      <c r="A522" s="24">
        <f t="shared" si="25"/>
        <v>2016</v>
      </c>
      <c r="B522" s="24">
        <f t="shared" si="26"/>
        <v>1</v>
      </c>
      <c r="C522" s="24">
        <f t="shared" si="27"/>
        <v>1</v>
      </c>
      <c r="D522" s="25">
        <v>42394</v>
      </c>
      <c r="E522" s="4">
        <v>30.34</v>
      </c>
      <c r="G522" s="4">
        <v>30.34</v>
      </c>
    </row>
    <row r="523" spans="1:7" x14ac:dyDescent="0.3">
      <c r="A523" s="24">
        <f t="shared" si="25"/>
        <v>2016</v>
      </c>
      <c r="B523" s="24">
        <f t="shared" si="26"/>
        <v>1</v>
      </c>
      <c r="C523" s="24">
        <f t="shared" si="27"/>
        <v>1</v>
      </c>
      <c r="D523" s="25">
        <v>42395</v>
      </c>
      <c r="E523" s="4">
        <v>31.45</v>
      </c>
      <c r="G523" s="4">
        <v>31.45</v>
      </c>
    </row>
    <row r="524" spans="1:7" x14ac:dyDescent="0.3">
      <c r="A524" s="24">
        <f t="shared" si="25"/>
        <v>2016</v>
      </c>
      <c r="B524" s="24">
        <f t="shared" si="26"/>
        <v>1</v>
      </c>
      <c r="C524" s="24">
        <f t="shared" si="27"/>
        <v>1</v>
      </c>
      <c r="D524" s="25">
        <v>42396</v>
      </c>
      <c r="E524" s="4">
        <v>32.299999999999997</v>
      </c>
      <c r="G524" s="4">
        <v>32.299999999999997</v>
      </c>
    </row>
    <row r="525" spans="1:7" x14ac:dyDescent="0.3">
      <c r="A525" s="24">
        <f t="shared" si="25"/>
        <v>2016</v>
      </c>
      <c r="B525" s="24">
        <f t="shared" si="26"/>
        <v>1</v>
      </c>
      <c r="C525" s="24">
        <f t="shared" si="27"/>
        <v>1</v>
      </c>
      <c r="D525" s="25">
        <v>42397</v>
      </c>
      <c r="E525" s="4">
        <v>33.22</v>
      </c>
      <c r="G525" s="4">
        <v>33.22</v>
      </c>
    </row>
    <row r="526" spans="1:7" x14ac:dyDescent="0.3">
      <c r="A526" s="24">
        <f t="shared" si="25"/>
        <v>2016</v>
      </c>
      <c r="B526" s="24">
        <f t="shared" si="26"/>
        <v>1</v>
      </c>
      <c r="C526" s="24">
        <f t="shared" si="27"/>
        <v>1</v>
      </c>
      <c r="D526" s="25">
        <v>42398</v>
      </c>
      <c r="E526" s="4">
        <v>33.619999999999997</v>
      </c>
      <c r="G526" s="4">
        <v>33.619999999999997</v>
      </c>
    </row>
    <row r="527" spans="1:7" x14ac:dyDescent="0.3">
      <c r="A527" s="24">
        <f t="shared" si="25"/>
        <v>2016</v>
      </c>
      <c r="B527" s="24">
        <f t="shared" si="26"/>
        <v>2</v>
      </c>
      <c r="C527" s="24">
        <f t="shared" si="27"/>
        <v>1</v>
      </c>
      <c r="D527" s="25">
        <v>42401</v>
      </c>
      <c r="E527" s="4">
        <v>31.62</v>
      </c>
      <c r="G527" s="4">
        <v>31.62</v>
      </c>
    </row>
    <row r="528" spans="1:7" x14ac:dyDescent="0.3">
      <c r="A528" s="24">
        <f t="shared" si="25"/>
        <v>2016</v>
      </c>
      <c r="B528" s="24">
        <f t="shared" si="26"/>
        <v>2</v>
      </c>
      <c r="C528" s="24">
        <f t="shared" si="27"/>
        <v>1</v>
      </c>
      <c r="D528" s="25">
        <v>42402</v>
      </c>
      <c r="E528" s="4">
        <v>29.88</v>
      </c>
      <c r="G528" s="4">
        <v>29.88</v>
      </c>
    </row>
    <row r="529" spans="1:7" x14ac:dyDescent="0.3">
      <c r="A529" s="24">
        <f t="shared" si="25"/>
        <v>2016</v>
      </c>
      <c r="B529" s="24">
        <f t="shared" si="26"/>
        <v>2</v>
      </c>
      <c r="C529" s="24">
        <f t="shared" si="27"/>
        <v>1</v>
      </c>
      <c r="D529" s="25">
        <v>42403</v>
      </c>
      <c r="E529" s="4">
        <v>32.28</v>
      </c>
      <c r="G529" s="4">
        <v>32.28</v>
      </c>
    </row>
    <row r="530" spans="1:7" x14ac:dyDescent="0.3">
      <c r="A530" s="24">
        <f t="shared" si="25"/>
        <v>2016</v>
      </c>
      <c r="B530" s="24">
        <f t="shared" si="26"/>
        <v>2</v>
      </c>
      <c r="C530" s="24">
        <f t="shared" si="27"/>
        <v>1</v>
      </c>
      <c r="D530" s="25">
        <v>42404</v>
      </c>
      <c r="E530" s="4">
        <v>31.72</v>
      </c>
      <c r="G530" s="4">
        <v>31.72</v>
      </c>
    </row>
    <row r="531" spans="1:7" x14ac:dyDescent="0.3">
      <c r="A531" s="24">
        <f t="shared" si="25"/>
        <v>2016</v>
      </c>
      <c r="B531" s="24">
        <f t="shared" si="26"/>
        <v>2</v>
      </c>
      <c r="C531" s="24">
        <f t="shared" si="27"/>
        <v>1</v>
      </c>
      <c r="D531" s="25">
        <v>42405</v>
      </c>
      <c r="E531" s="4">
        <v>30.89</v>
      </c>
      <c r="G531" s="4">
        <v>30.89</v>
      </c>
    </row>
    <row r="532" spans="1:7" x14ac:dyDescent="0.3">
      <c r="A532" s="24">
        <f t="shared" si="25"/>
        <v>2016</v>
      </c>
      <c r="B532" s="24">
        <f t="shared" si="26"/>
        <v>2</v>
      </c>
      <c r="C532" s="24">
        <f t="shared" si="27"/>
        <v>1</v>
      </c>
      <c r="D532" s="25">
        <v>42408</v>
      </c>
      <c r="E532" s="4">
        <v>29.69</v>
      </c>
      <c r="G532" s="4">
        <v>29.69</v>
      </c>
    </row>
    <row r="533" spans="1:7" x14ac:dyDescent="0.3">
      <c r="A533" s="24">
        <f t="shared" si="25"/>
        <v>2016</v>
      </c>
      <c r="B533" s="24">
        <f t="shared" si="26"/>
        <v>2</v>
      </c>
      <c r="C533" s="24">
        <f t="shared" si="27"/>
        <v>1</v>
      </c>
      <c r="D533" s="25">
        <v>42409</v>
      </c>
      <c r="E533" s="4">
        <v>27.94</v>
      </c>
      <c r="G533" s="4">
        <v>27.94</v>
      </c>
    </row>
    <row r="534" spans="1:7" x14ac:dyDescent="0.3">
      <c r="A534" s="24">
        <f t="shared" si="25"/>
        <v>2016</v>
      </c>
      <c r="B534" s="24">
        <f t="shared" si="26"/>
        <v>2</v>
      </c>
      <c r="C534" s="24">
        <f t="shared" si="27"/>
        <v>1</v>
      </c>
      <c r="D534" s="25">
        <v>42410</v>
      </c>
      <c r="E534" s="4">
        <v>27.45</v>
      </c>
      <c r="G534" s="4">
        <v>27.45</v>
      </c>
    </row>
    <row r="535" spans="1:7" x14ac:dyDescent="0.3">
      <c r="A535" s="24">
        <f t="shared" si="25"/>
        <v>2016</v>
      </c>
      <c r="B535" s="24">
        <f t="shared" si="26"/>
        <v>2</v>
      </c>
      <c r="C535" s="24">
        <f t="shared" si="27"/>
        <v>1</v>
      </c>
      <c r="D535" s="25">
        <v>42411</v>
      </c>
      <c r="E535" s="4">
        <v>26.21</v>
      </c>
      <c r="G535" s="4">
        <v>26.21</v>
      </c>
    </row>
    <row r="536" spans="1:7" x14ac:dyDescent="0.3">
      <c r="A536" s="24">
        <f t="shared" si="25"/>
        <v>2016</v>
      </c>
      <c r="B536" s="24">
        <f t="shared" si="26"/>
        <v>2</v>
      </c>
      <c r="C536" s="24">
        <f t="shared" si="27"/>
        <v>1</v>
      </c>
      <c r="D536" s="25">
        <v>42412</v>
      </c>
      <c r="E536" s="4">
        <v>29.44</v>
      </c>
      <c r="G536" s="4">
        <v>29.44</v>
      </c>
    </row>
    <row r="537" spans="1:7" x14ac:dyDescent="0.3">
      <c r="A537" s="24">
        <f t="shared" si="25"/>
        <v>2016</v>
      </c>
      <c r="B537" s="24">
        <f t="shared" si="26"/>
        <v>2</v>
      </c>
      <c r="C537" s="24">
        <f t="shared" si="27"/>
        <v>1</v>
      </c>
      <c r="D537" s="25">
        <v>42416</v>
      </c>
      <c r="E537" s="4">
        <v>29.04</v>
      </c>
      <c r="G537" s="4">
        <v>29.04</v>
      </c>
    </row>
    <row r="538" spans="1:7" x14ac:dyDescent="0.3">
      <c r="A538" s="24">
        <f t="shared" si="25"/>
        <v>2016</v>
      </c>
      <c r="B538" s="24">
        <f t="shared" si="26"/>
        <v>2</v>
      </c>
      <c r="C538" s="24">
        <f t="shared" si="27"/>
        <v>1</v>
      </c>
      <c r="D538" s="25">
        <v>42417</v>
      </c>
      <c r="E538" s="4">
        <v>30.66</v>
      </c>
      <c r="G538" s="4">
        <v>30.66</v>
      </c>
    </row>
    <row r="539" spans="1:7" x14ac:dyDescent="0.3">
      <c r="A539" s="24">
        <f t="shared" si="25"/>
        <v>2016</v>
      </c>
      <c r="B539" s="24">
        <f t="shared" si="26"/>
        <v>2</v>
      </c>
      <c r="C539" s="24">
        <f t="shared" si="27"/>
        <v>1</v>
      </c>
      <c r="D539" s="25">
        <v>42418</v>
      </c>
      <c r="E539" s="4">
        <v>30.77</v>
      </c>
      <c r="G539" s="4">
        <v>30.77</v>
      </c>
    </row>
    <row r="540" spans="1:7" x14ac:dyDescent="0.3">
      <c r="A540" s="24">
        <f t="shared" si="25"/>
        <v>2016</v>
      </c>
      <c r="B540" s="24">
        <f t="shared" si="26"/>
        <v>2</v>
      </c>
      <c r="C540" s="24">
        <f t="shared" si="27"/>
        <v>1</v>
      </c>
      <c r="D540" s="25">
        <v>42419</v>
      </c>
      <c r="E540" s="4">
        <v>29.64</v>
      </c>
      <c r="G540" s="4">
        <v>29.64</v>
      </c>
    </row>
    <row r="541" spans="1:7" x14ac:dyDescent="0.3">
      <c r="A541" s="24">
        <f t="shared" si="25"/>
        <v>2016</v>
      </c>
      <c r="B541" s="24">
        <f t="shared" si="26"/>
        <v>2</v>
      </c>
      <c r="C541" s="24">
        <f t="shared" si="27"/>
        <v>1</v>
      </c>
      <c r="D541" s="25">
        <v>42422</v>
      </c>
      <c r="E541" s="4">
        <v>31.48</v>
      </c>
      <c r="G541" s="4">
        <v>31.48</v>
      </c>
    </row>
    <row r="542" spans="1:7" x14ac:dyDescent="0.3">
      <c r="A542" s="24">
        <f t="shared" si="25"/>
        <v>2016</v>
      </c>
      <c r="B542" s="24">
        <f t="shared" si="26"/>
        <v>2</v>
      </c>
      <c r="C542" s="24">
        <f t="shared" si="27"/>
        <v>1</v>
      </c>
      <c r="D542" s="25">
        <v>42423</v>
      </c>
      <c r="E542" s="4">
        <v>31.87</v>
      </c>
      <c r="G542" s="4">
        <v>31.87</v>
      </c>
    </row>
    <row r="543" spans="1:7" x14ac:dyDescent="0.3">
      <c r="A543" s="24">
        <f t="shared" si="25"/>
        <v>2016</v>
      </c>
      <c r="B543" s="24">
        <f t="shared" si="26"/>
        <v>2</v>
      </c>
      <c r="C543" s="24">
        <f t="shared" si="27"/>
        <v>1</v>
      </c>
      <c r="D543" s="25">
        <v>42424</v>
      </c>
      <c r="E543" s="4">
        <v>32.15</v>
      </c>
      <c r="G543" s="4">
        <v>32.15</v>
      </c>
    </row>
    <row r="544" spans="1:7" x14ac:dyDescent="0.3">
      <c r="A544" s="24">
        <f t="shared" si="25"/>
        <v>2016</v>
      </c>
      <c r="B544" s="24">
        <f t="shared" si="26"/>
        <v>2</v>
      </c>
      <c r="C544" s="24">
        <f t="shared" si="27"/>
        <v>1</v>
      </c>
      <c r="D544" s="25">
        <v>42425</v>
      </c>
      <c r="E544" s="4">
        <v>33.07</v>
      </c>
      <c r="G544" s="4">
        <v>33.07</v>
      </c>
    </row>
    <row r="545" spans="1:7" x14ac:dyDescent="0.3">
      <c r="A545" s="24">
        <f t="shared" si="25"/>
        <v>2016</v>
      </c>
      <c r="B545" s="24">
        <f t="shared" si="26"/>
        <v>2</v>
      </c>
      <c r="C545" s="24">
        <f t="shared" si="27"/>
        <v>1</v>
      </c>
      <c r="D545" s="25">
        <v>42426</v>
      </c>
      <c r="E545" s="4">
        <v>32.78</v>
      </c>
      <c r="G545" s="4">
        <v>32.78</v>
      </c>
    </row>
    <row r="546" spans="1:7" x14ac:dyDescent="0.3">
      <c r="A546" s="24">
        <f t="shared" si="25"/>
        <v>2016</v>
      </c>
      <c r="B546" s="24">
        <f t="shared" si="26"/>
        <v>2</v>
      </c>
      <c r="C546" s="24">
        <f t="shared" si="27"/>
        <v>1</v>
      </c>
      <c r="D546" s="25">
        <v>42429</v>
      </c>
      <c r="E546" s="4">
        <v>33.75</v>
      </c>
      <c r="G546" s="4">
        <v>33.75</v>
      </c>
    </row>
    <row r="547" spans="1:7" x14ac:dyDescent="0.3">
      <c r="A547" s="24">
        <f t="shared" si="25"/>
        <v>2016</v>
      </c>
      <c r="B547" s="24">
        <f t="shared" si="26"/>
        <v>3</v>
      </c>
      <c r="C547" s="24">
        <f t="shared" si="27"/>
        <v>1</v>
      </c>
      <c r="D547" s="25">
        <v>42430</v>
      </c>
      <c r="E547" s="4">
        <v>34.4</v>
      </c>
      <c r="G547" s="4">
        <v>34.4</v>
      </c>
    </row>
    <row r="548" spans="1:7" x14ac:dyDescent="0.3">
      <c r="A548" s="24">
        <f t="shared" si="25"/>
        <v>2016</v>
      </c>
      <c r="B548" s="24">
        <f t="shared" si="26"/>
        <v>3</v>
      </c>
      <c r="C548" s="24">
        <f t="shared" si="27"/>
        <v>1</v>
      </c>
      <c r="D548" s="25">
        <v>42431</v>
      </c>
      <c r="E548" s="4">
        <v>34.659999999999997</v>
      </c>
      <c r="G548" s="4">
        <v>34.659999999999997</v>
      </c>
    </row>
    <row r="549" spans="1:7" x14ac:dyDescent="0.3">
      <c r="A549" s="24">
        <f t="shared" si="25"/>
        <v>2016</v>
      </c>
      <c r="B549" s="24">
        <f t="shared" si="26"/>
        <v>3</v>
      </c>
      <c r="C549" s="24">
        <f t="shared" si="27"/>
        <v>1</v>
      </c>
      <c r="D549" s="25">
        <v>42432</v>
      </c>
      <c r="E549" s="4">
        <v>34.57</v>
      </c>
      <c r="G549" s="4">
        <v>34.57</v>
      </c>
    </row>
    <row r="550" spans="1:7" x14ac:dyDescent="0.3">
      <c r="A550" s="24">
        <f t="shared" si="25"/>
        <v>2016</v>
      </c>
      <c r="B550" s="24">
        <f t="shared" si="26"/>
        <v>3</v>
      </c>
      <c r="C550" s="24">
        <f t="shared" si="27"/>
        <v>1</v>
      </c>
      <c r="D550" s="25">
        <v>42433</v>
      </c>
      <c r="E550" s="4">
        <v>35.92</v>
      </c>
      <c r="G550" s="4">
        <v>35.92</v>
      </c>
    </row>
    <row r="551" spans="1:7" x14ac:dyDescent="0.3">
      <c r="A551" s="24">
        <f t="shared" si="25"/>
        <v>2016</v>
      </c>
      <c r="B551" s="24">
        <f t="shared" si="26"/>
        <v>3</v>
      </c>
      <c r="C551" s="24">
        <f t="shared" si="27"/>
        <v>1</v>
      </c>
      <c r="D551" s="25">
        <v>42436</v>
      </c>
      <c r="E551" s="4">
        <v>37.9</v>
      </c>
      <c r="G551" s="4">
        <v>37.9</v>
      </c>
    </row>
    <row r="552" spans="1:7" x14ac:dyDescent="0.3">
      <c r="A552" s="24">
        <f t="shared" si="25"/>
        <v>2016</v>
      </c>
      <c r="B552" s="24">
        <f t="shared" si="26"/>
        <v>3</v>
      </c>
      <c r="C552" s="24">
        <f t="shared" si="27"/>
        <v>1</v>
      </c>
      <c r="D552" s="25">
        <v>42437</v>
      </c>
      <c r="E552" s="4">
        <v>36.5</v>
      </c>
      <c r="G552" s="4">
        <v>36.5</v>
      </c>
    </row>
    <row r="553" spans="1:7" x14ac:dyDescent="0.3">
      <c r="A553" s="24">
        <f t="shared" si="25"/>
        <v>2016</v>
      </c>
      <c r="B553" s="24">
        <f t="shared" si="26"/>
        <v>3</v>
      </c>
      <c r="C553" s="24">
        <f t="shared" si="27"/>
        <v>1</v>
      </c>
      <c r="D553" s="25">
        <v>42438</v>
      </c>
      <c r="E553" s="4">
        <v>38.29</v>
      </c>
      <c r="G553" s="4">
        <v>38.29</v>
      </c>
    </row>
    <row r="554" spans="1:7" x14ac:dyDescent="0.3">
      <c r="A554" s="24">
        <f t="shared" si="25"/>
        <v>2016</v>
      </c>
      <c r="B554" s="24">
        <f t="shared" si="26"/>
        <v>3</v>
      </c>
      <c r="C554" s="24">
        <f t="shared" si="27"/>
        <v>1</v>
      </c>
      <c r="D554" s="25">
        <v>42439</v>
      </c>
      <c r="E554" s="4">
        <v>37.840000000000003</v>
      </c>
      <c r="G554" s="4">
        <v>37.840000000000003</v>
      </c>
    </row>
    <row r="555" spans="1:7" x14ac:dyDescent="0.3">
      <c r="A555" s="24">
        <f t="shared" si="25"/>
        <v>2016</v>
      </c>
      <c r="B555" s="24">
        <f t="shared" si="26"/>
        <v>3</v>
      </c>
      <c r="C555" s="24">
        <f t="shared" si="27"/>
        <v>1</v>
      </c>
      <c r="D555" s="25">
        <v>42440</v>
      </c>
      <c r="E555" s="4">
        <v>38.5</v>
      </c>
      <c r="G555" s="4">
        <v>38.5</v>
      </c>
    </row>
    <row r="556" spans="1:7" x14ac:dyDescent="0.3">
      <c r="A556" s="24">
        <f t="shared" si="25"/>
        <v>2016</v>
      </c>
      <c r="B556" s="24">
        <f t="shared" si="26"/>
        <v>3</v>
      </c>
      <c r="C556" s="24">
        <f t="shared" si="27"/>
        <v>1</v>
      </c>
      <c r="D556" s="25">
        <v>42443</v>
      </c>
      <c r="E556" s="4">
        <v>37.18</v>
      </c>
      <c r="G556" s="4">
        <v>37.18</v>
      </c>
    </row>
    <row r="557" spans="1:7" x14ac:dyDescent="0.3">
      <c r="A557" s="24">
        <f t="shared" si="25"/>
        <v>2016</v>
      </c>
      <c r="B557" s="24">
        <f t="shared" si="26"/>
        <v>3</v>
      </c>
      <c r="C557" s="24">
        <f t="shared" si="27"/>
        <v>1</v>
      </c>
      <c r="D557" s="25">
        <v>42444</v>
      </c>
      <c r="E557" s="4">
        <v>36.340000000000003</v>
      </c>
      <c r="G557" s="4">
        <v>36.340000000000003</v>
      </c>
    </row>
    <row r="558" spans="1:7" x14ac:dyDescent="0.3">
      <c r="A558" s="24">
        <f t="shared" si="25"/>
        <v>2016</v>
      </c>
      <c r="B558" s="24">
        <f t="shared" si="26"/>
        <v>3</v>
      </c>
      <c r="C558" s="24">
        <f t="shared" si="27"/>
        <v>1</v>
      </c>
      <c r="D558" s="25">
        <v>42445</v>
      </c>
      <c r="E558" s="4">
        <v>38.46</v>
      </c>
      <c r="G558" s="4">
        <v>38.46</v>
      </c>
    </row>
    <row r="559" spans="1:7" x14ac:dyDescent="0.3">
      <c r="A559" s="24">
        <f t="shared" si="25"/>
        <v>2016</v>
      </c>
      <c r="B559" s="24">
        <f t="shared" si="26"/>
        <v>3</v>
      </c>
      <c r="C559" s="24">
        <f t="shared" si="27"/>
        <v>1</v>
      </c>
      <c r="D559" s="25">
        <v>42446</v>
      </c>
      <c r="E559" s="4">
        <v>40.200000000000003</v>
      </c>
      <c r="G559" s="4">
        <v>40.200000000000003</v>
      </c>
    </row>
    <row r="560" spans="1:7" x14ac:dyDescent="0.3">
      <c r="A560" s="24">
        <f t="shared" si="25"/>
        <v>2016</v>
      </c>
      <c r="B560" s="24">
        <f t="shared" si="26"/>
        <v>3</v>
      </c>
      <c r="C560" s="24">
        <f t="shared" si="27"/>
        <v>1</v>
      </c>
      <c r="D560" s="25">
        <v>42447</v>
      </c>
      <c r="E560" s="4">
        <v>39.44</v>
      </c>
      <c r="G560" s="4">
        <v>39.44</v>
      </c>
    </row>
    <row r="561" spans="1:7" x14ac:dyDescent="0.3">
      <c r="A561" s="24">
        <f t="shared" si="25"/>
        <v>2016</v>
      </c>
      <c r="B561" s="24">
        <f t="shared" si="26"/>
        <v>3</v>
      </c>
      <c r="C561" s="24">
        <f t="shared" si="27"/>
        <v>1</v>
      </c>
      <c r="D561" s="25">
        <v>42450</v>
      </c>
      <c r="E561" s="4">
        <v>39.909999999999997</v>
      </c>
      <c r="G561" s="4">
        <v>39.909999999999997</v>
      </c>
    </row>
    <row r="562" spans="1:7" x14ac:dyDescent="0.3">
      <c r="A562" s="24">
        <f t="shared" si="25"/>
        <v>2016</v>
      </c>
      <c r="B562" s="24">
        <f t="shared" si="26"/>
        <v>3</v>
      </c>
      <c r="C562" s="24">
        <f t="shared" si="27"/>
        <v>1</v>
      </c>
      <c r="D562" s="25">
        <v>42451</v>
      </c>
      <c r="E562" s="4">
        <v>41.45</v>
      </c>
      <c r="G562" s="4">
        <v>41.45</v>
      </c>
    </row>
    <row r="563" spans="1:7" x14ac:dyDescent="0.3">
      <c r="A563" s="24">
        <f t="shared" si="25"/>
        <v>2016</v>
      </c>
      <c r="B563" s="24">
        <f t="shared" si="26"/>
        <v>3</v>
      </c>
      <c r="C563" s="24">
        <f t="shared" si="27"/>
        <v>1</v>
      </c>
      <c r="D563" s="25">
        <v>42452</v>
      </c>
      <c r="E563" s="4">
        <v>39.79</v>
      </c>
      <c r="G563" s="4">
        <v>39.79</v>
      </c>
    </row>
    <row r="564" spans="1:7" x14ac:dyDescent="0.3">
      <c r="A564" s="24">
        <f t="shared" si="25"/>
        <v>2016</v>
      </c>
      <c r="B564" s="24">
        <f t="shared" si="26"/>
        <v>3</v>
      </c>
      <c r="C564" s="24">
        <f t="shared" si="27"/>
        <v>1</v>
      </c>
      <c r="D564" s="25">
        <v>42453</v>
      </c>
      <c r="E564" s="4">
        <v>39.46</v>
      </c>
      <c r="G564" s="4">
        <v>39.46</v>
      </c>
    </row>
    <row r="565" spans="1:7" x14ac:dyDescent="0.3">
      <c r="A565" s="24">
        <f t="shared" si="25"/>
        <v>2016</v>
      </c>
      <c r="B565" s="24">
        <f t="shared" si="26"/>
        <v>3</v>
      </c>
      <c r="C565" s="24">
        <f t="shared" si="27"/>
        <v>1</v>
      </c>
      <c r="D565" s="25">
        <v>42457</v>
      </c>
      <c r="E565" s="4">
        <v>39.39</v>
      </c>
      <c r="G565" s="4">
        <v>39.39</v>
      </c>
    </row>
    <row r="566" spans="1:7" x14ac:dyDescent="0.3">
      <c r="A566" s="24">
        <f t="shared" si="25"/>
        <v>2016</v>
      </c>
      <c r="B566" s="24">
        <f t="shared" si="26"/>
        <v>3</v>
      </c>
      <c r="C566" s="24">
        <f t="shared" si="27"/>
        <v>1</v>
      </c>
      <c r="D566" s="25">
        <v>42458</v>
      </c>
      <c r="E566" s="4">
        <v>38.28</v>
      </c>
      <c r="G566" s="4">
        <v>38.28</v>
      </c>
    </row>
    <row r="567" spans="1:7" x14ac:dyDescent="0.3">
      <c r="A567" s="24">
        <f t="shared" si="25"/>
        <v>2016</v>
      </c>
      <c r="B567" s="24">
        <f t="shared" si="26"/>
        <v>3</v>
      </c>
      <c r="C567" s="24">
        <f t="shared" si="27"/>
        <v>1</v>
      </c>
      <c r="D567" s="25">
        <v>42459</v>
      </c>
      <c r="E567" s="4">
        <v>38.32</v>
      </c>
      <c r="G567" s="4">
        <v>38.32</v>
      </c>
    </row>
    <row r="568" spans="1:7" x14ac:dyDescent="0.3">
      <c r="A568" s="24">
        <f t="shared" si="25"/>
        <v>2016</v>
      </c>
      <c r="B568" s="24">
        <f t="shared" si="26"/>
        <v>3</v>
      </c>
      <c r="C568" s="24">
        <f t="shared" si="27"/>
        <v>1</v>
      </c>
      <c r="D568" s="25">
        <v>42460</v>
      </c>
      <c r="E568" s="4">
        <v>38.340000000000003</v>
      </c>
      <c r="G568" s="4">
        <v>38.340000000000003</v>
      </c>
    </row>
    <row r="569" spans="1:7" x14ac:dyDescent="0.3">
      <c r="A569" s="24">
        <f t="shared" si="25"/>
        <v>2016</v>
      </c>
      <c r="B569" s="24">
        <f t="shared" si="26"/>
        <v>4</v>
      </c>
      <c r="C569" s="24">
        <f t="shared" si="27"/>
        <v>2</v>
      </c>
      <c r="D569" s="25">
        <v>42461</v>
      </c>
      <c r="E569" s="4">
        <v>36.79</v>
      </c>
      <c r="G569" s="4">
        <v>36.79</v>
      </c>
    </row>
    <row r="570" spans="1:7" x14ac:dyDescent="0.3">
      <c r="A570" s="24">
        <f t="shared" si="25"/>
        <v>2016</v>
      </c>
      <c r="B570" s="24">
        <f t="shared" si="26"/>
        <v>4</v>
      </c>
      <c r="C570" s="24">
        <f t="shared" si="27"/>
        <v>2</v>
      </c>
      <c r="D570" s="25">
        <v>42464</v>
      </c>
      <c r="E570" s="4">
        <v>35.700000000000003</v>
      </c>
      <c r="G570" s="4">
        <v>35.700000000000003</v>
      </c>
    </row>
    <row r="571" spans="1:7" x14ac:dyDescent="0.3">
      <c r="A571" s="24">
        <f t="shared" si="25"/>
        <v>2016</v>
      </c>
      <c r="B571" s="24">
        <f t="shared" si="26"/>
        <v>4</v>
      </c>
      <c r="C571" s="24">
        <f t="shared" si="27"/>
        <v>2</v>
      </c>
      <c r="D571" s="25">
        <v>42465</v>
      </c>
      <c r="E571" s="4">
        <v>35.89</v>
      </c>
      <c r="G571" s="4">
        <v>35.89</v>
      </c>
    </row>
    <row r="572" spans="1:7" x14ac:dyDescent="0.3">
      <c r="A572" s="24">
        <f t="shared" si="25"/>
        <v>2016</v>
      </c>
      <c r="B572" s="24">
        <f t="shared" si="26"/>
        <v>4</v>
      </c>
      <c r="C572" s="24">
        <f t="shared" si="27"/>
        <v>2</v>
      </c>
      <c r="D572" s="25">
        <v>42466</v>
      </c>
      <c r="E572" s="4">
        <v>37.75</v>
      </c>
      <c r="G572" s="4">
        <v>37.75</v>
      </c>
    </row>
    <row r="573" spans="1:7" x14ac:dyDescent="0.3">
      <c r="A573" s="24">
        <f t="shared" si="25"/>
        <v>2016</v>
      </c>
      <c r="B573" s="24">
        <f t="shared" si="26"/>
        <v>4</v>
      </c>
      <c r="C573" s="24">
        <f t="shared" si="27"/>
        <v>2</v>
      </c>
      <c r="D573" s="25">
        <v>42467</v>
      </c>
      <c r="E573" s="4">
        <v>37.26</v>
      </c>
      <c r="G573" s="4">
        <v>37.26</v>
      </c>
    </row>
    <row r="574" spans="1:7" x14ac:dyDescent="0.3">
      <c r="A574" s="24">
        <f t="shared" si="25"/>
        <v>2016</v>
      </c>
      <c r="B574" s="24">
        <f t="shared" si="26"/>
        <v>4</v>
      </c>
      <c r="C574" s="24">
        <f t="shared" si="27"/>
        <v>2</v>
      </c>
      <c r="D574" s="25">
        <v>42468</v>
      </c>
      <c r="E574" s="4">
        <v>39.72</v>
      </c>
      <c r="G574" s="4">
        <v>39.72</v>
      </c>
    </row>
    <row r="575" spans="1:7" x14ac:dyDescent="0.3">
      <c r="A575" s="24">
        <f t="shared" si="25"/>
        <v>2016</v>
      </c>
      <c r="B575" s="24">
        <f t="shared" si="26"/>
        <v>4</v>
      </c>
      <c r="C575" s="24">
        <f t="shared" si="27"/>
        <v>2</v>
      </c>
      <c r="D575" s="25">
        <v>42471</v>
      </c>
      <c r="E575" s="4">
        <v>40.36</v>
      </c>
      <c r="G575" s="4">
        <v>40.36</v>
      </c>
    </row>
    <row r="576" spans="1:7" x14ac:dyDescent="0.3">
      <c r="A576" s="24">
        <f t="shared" si="25"/>
        <v>2016</v>
      </c>
      <c r="B576" s="24">
        <f t="shared" si="26"/>
        <v>4</v>
      </c>
      <c r="C576" s="24">
        <f t="shared" si="27"/>
        <v>2</v>
      </c>
      <c r="D576" s="25">
        <v>42472</v>
      </c>
      <c r="E576" s="4">
        <v>42.17</v>
      </c>
      <c r="G576" s="4">
        <v>42.17</v>
      </c>
    </row>
    <row r="577" spans="1:7" x14ac:dyDescent="0.3">
      <c r="A577" s="24">
        <f t="shared" si="25"/>
        <v>2016</v>
      </c>
      <c r="B577" s="24">
        <f t="shared" si="26"/>
        <v>4</v>
      </c>
      <c r="C577" s="24">
        <f t="shared" si="27"/>
        <v>2</v>
      </c>
      <c r="D577" s="25">
        <v>42473</v>
      </c>
      <c r="E577" s="4">
        <v>41.76</v>
      </c>
      <c r="G577" s="4">
        <v>41.76</v>
      </c>
    </row>
    <row r="578" spans="1:7" x14ac:dyDescent="0.3">
      <c r="A578" s="24">
        <f t="shared" si="25"/>
        <v>2016</v>
      </c>
      <c r="B578" s="24">
        <f t="shared" si="26"/>
        <v>4</v>
      </c>
      <c r="C578" s="24">
        <f t="shared" si="27"/>
        <v>2</v>
      </c>
      <c r="D578" s="25">
        <v>42474</v>
      </c>
      <c r="E578" s="4">
        <v>41.5</v>
      </c>
      <c r="G578" s="4">
        <v>41.5</v>
      </c>
    </row>
    <row r="579" spans="1:7" x14ac:dyDescent="0.3">
      <c r="A579" s="24">
        <f t="shared" si="25"/>
        <v>2016</v>
      </c>
      <c r="B579" s="24">
        <f t="shared" si="26"/>
        <v>4</v>
      </c>
      <c r="C579" s="24">
        <f t="shared" si="27"/>
        <v>2</v>
      </c>
      <c r="D579" s="25">
        <v>42475</v>
      </c>
      <c r="E579" s="4">
        <v>40.36</v>
      </c>
      <c r="G579" s="4">
        <v>40.36</v>
      </c>
    </row>
    <row r="580" spans="1:7" x14ac:dyDescent="0.3">
      <c r="A580" s="24">
        <f t="shared" si="25"/>
        <v>2016</v>
      </c>
      <c r="B580" s="24">
        <f t="shared" si="26"/>
        <v>4</v>
      </c>
      <c r="C580" s="24">
        <f t="shared" si="27"/>
        <v>2</v>
      </c>
      <c r="D580" s="25">
        <v>42478</v>
      </c>
      <c r="E580" s="4">
        <v>39.78</v>
      </c>
      <c r="G580" s="4">
        <v>39.78</v>
      </c>
    </row>
    <row r="581" spans="1:7" x14ac:dyDescent="0.3">
      <c r="A581" s="24">
        <f t="shared" ref="A581:A644" si="28">YEAR(D581)</f>
        <v>2016</v>
      </c>
      <c r="B581" s="24">
        <f t="shared" ref="B581:B644" si="29">MONTH(D581)</f>
        <v>4</v>
      </c>
      <c r="C581" s="24">
        <f t="shared" ref="C581:C644" si="30">ROUNDUP(B581/3,0)</f>
        <v>2</v>
      </c>
      <c r="D581" s="25">
        <v>42479</v>
      </c>
      <c r="E581" s="4">
        <v>41.08</v>
      </c>
      <c r="G581" s="4">
        <v>41.08</v>
      </c>
    </row>
    <row r="582" spans="1:7" x14ac:dyDescent="0.3">
      <c r="A582" s="24">
        <f t="shared" si="28"/>
        <v>2016</v>
      </c>
      <c r="B582" s="24">
        <f t="shared" si="29"/>
        <v>4</v>
      </c>
      <c r="C582" s="24">
        <f t="shared" si="30"/>
        <v>2</v>
      </c>
      <c r="D582" s="25">
        <v>42480</v>
      </c>
      <c r="E582" s="4">
        <v>42.63</v>
      </c>
      <c r="G582" s="4">
        <v>42.63</v>
      </c>
    </row>
    <row r="583" spans="1:7" x14ac:dyDescent="0.3">
      <c r="A583" s="24">
        <f t="shared" si="28"/>
        <v>2016</v>
      </c>
      <c r="B583" s="24">
        <f t="shared" si="29"/>
        <v>4</v>
      </c>
      <c r="C583" s="24">
        <f t="shared" si="30"/>
        <v>2</v>
      </c>
      <c r="D583" s="25">
        <v>42481</v>
      </c>
      <c r="E583" s="4">
        <v>43.18</v>
      </c>
      <c r="G583" s="4">
        <v>43.18</v>
      </c>
    </row>
    <row r="584" spans="1:7" x14ac:dyDescent="0.3">
      <c r="A584" s="24">
        <f t="shared" si="28"/>
        <v>2016</v>
      </c>
      <c r="B584" s="24">
        <f t="shared" si="29"/>
        <v>4</v>
      </c>
      <c r="C584" s="24">
        <f t="shared" si="30"/>
        <v>2</v>
      </c>
      <c r="D584" s="25">
        <v>42482</v>
      </c>
      <c r="E584" s="4">
        <v>43.73</v>
      </c>
      <c r="G584" s="4">
        <v>43.73</v>
      </c>
    </row>
    <row r="585" spans="1:7" x14ac:dyDescent="0.3">
      <c r="A585" s="24">
        <f t="shared" si="28"/>
        <v>2016</v>
      </c>
      <c r="B585" s="24">
        <f t="shared" si="29"/>
        <v>4</v>
      </c>
      <c r="C585" s="24">
        <f t="shared" si="30"/>
        <v>2</v>
      </c>
      <c r="D585" s="25">
        <v>42485</v>
      </c>
      <c r="E585" s="4">
        <v>42.64</v>
      </c>
      <c r="G585" s="4">
        <v>42.64</v>
      </c>
    </row>
    <row r="586" spans="1:7" x14ac:dyDescent="0.3">
      <c r="A586" s="24">
        <f t="shared" si="28"/>
        <v>2016</v>
      </c>
      <c r="B586" s="24">
        <f t="shared" si="29"/>
        <v>4</v>
      </c>
      <c r="C586" s="24">
        <f t="shared" si="30"/>
        <v>2</v>
      </c>
      <c r="D586" s="25">
        <v>42486</v>
      </c>
      <c r="E586" s="4">
        <v>44.04</v>
      </c>
      <c r="G586" s="4">
        <v>44.04</v>
      </c>
    </row>
    <row r="587" spans="1:7" x14ac:dyDescent="0.3">
      <c r="A587" s="24">
        <f t="shared" si="28"/>
        <v>2016</v>
      </c>
      <c r="B587" s="24">
        <f t="shared" si="29"/>
        <v>4</v>
      </c>
      <c r="C587" s="24">
        <f t="shared" si="30"/>
        <v>2</v>
      </c>
      <c r="D587" s="25">
        <v>42487</v>
      </c>
      <c r="E587" s="4">
        <v>45.33</v>
      </c>
      <c r="G587" s="4">
        <v>45.33</v>
      </c>
    </row>
    <row r="588" spans="1:7" x14ac:dyDescent="0.3">
      <c r="A588" s="24">
        <f t="shared" si="28"/>
        <v>2016</v>
      </c>
      <c r="B588" s="24">
        <f t="shared" si="29"/>
        <v>4</v>
      </c>
      <c r="C588" s="24">
        <f t="shared" si="30"/>
        <v>2</v>
      </c>
      <c r="D588" s="25">
        <v>42488</v>
      </c>
      <c r="E588" s="4">
        <v>46.03</v>
      </c>
      <c r="G588" s="4">
        <v>46.03</v>
      </c>
    </row>
    <row r="589" spans="1:7" x14ac:dyDescent="0.3">
      <c r="A589" s="24">
        <f t="shared" si="28"/>
        <v>2016</v>
      </c>
      <c r="B589" s="24">
        <f t="shared" si="29"/>
        <v>4</v>
      </c>
      <c r="C589" s="24">
        <f t="shared" si="30"/>
        <v>2</v>
      </c>
      <c r="D589" s="25">
        <v>42489</v>
      </c>
      <c r="E589" s="4">
        <v>45.92</v>
      </c>
      <c r="G589" s="4">
        <v>45.92</v>
      </c>
    </row>
    <row r="590" spans="1:7" x14ac:dyDescent="0.3">
      <c r="A590" s="24">
        <f t="shared" si="28"/>
        <v>2016</v>
      </c>
      <c r="B590" s="24">
        <f t="shared" si="29"/>
        <v>5</v>
      </c>
      <c r="C590" s="24">
        <f t="shared" si="30"/>
        <v>2</v>
      </c>
      <c r="D590" s="25">
        <v>42492</v>
      </c>
      <c r="E590" s="4">
        <v>44.78</v>
      </c>
      <c r="G590" s="4">
        <v>44.78</v>
      </c>
    </row>
    <row r="591" spans="1:7" x14ac:dyDescent="0.3">
      <c r="A591" s="24">
        <f t="shared" si="28"/>
        <v>2016</v>
      </c>
      <c r="B591" s="24">
        <f t="shared" si="29"/>
        <v>5</v>
      </c>
      <c r="C591" s="24">
        <f t="shared" si="30"/>
        <v>2</v>
      </c>
      <c r="D591" s="25">
        <v>42493</v>
      </c>
      <c r="E591" s="4">
        <v>43.65</v>
      </c>
      <c r="G591" s="4">
        <v>43.65</v>
      </c>
    </row>
    <row r="592" spans="1:7" x14ac:dyDescent="0.3">
      <c r="A592" s="24">
        <f t="shared" si="28"/>
        <v>2016</v>
      </c>
      <c r="B592" s="24">
        <f t="shared" si="29"/>
        <v>5</v>
      </c>
      <c r="C592" s="24">
        <f t="shared" si="30"/>
        <v>2</v>
      </c>
      <c r="D592" s="25">
        <v>42494</v>
      </c>
      <c r="E592" s="4">
        <v>43.78</v>
      </c>
      <c r="G592" s="4">
        <v>43.78</v>
      </c>
    </row>
    <row r="593" spans="1:7" x14ac:dyDescent="0.3">
      <c r="A593" s="24">
        <f t="shared" si="28"/>
        <v>2016</v>
      </c>
      <c r="B593" s="24">
        <f t="shared" si="29"/>
        <v>5</v>
      </c>
      <c r="C593" s="24">
        <f t="shared" si="30"/>
        <v>2</v>
      </c>
      <c r="D593" s="25">
        <v>42495</v>
      </c>
      <c r="E593" s="4">
        <v>44.32</v>
      </c>
      <c r="G593" s="4">
        <v>44.32</v>
      </c>
    </row>
    <row r="594" spans="1:7" x14ac:dyDescent="0.3">
      <c r="A594" s="24">
        <f t="shared" si="28"/>
        <v>2016</v>
      </c>
      <c r="B594" s="24">
        <f t="shared" si="29"/>
        <v>5</v>
      </c>
      <c r="C594" s="24">
        <f t="shared" si="30"/>
        <v>2</v>
      </c>
      <c r="D594" s="25">
        <v>42496</v>
      </c>
      <c r="E594" s="4">
        <v>44.66</v>
      </c>
      <c r="G594" s="4">
        <v>44.66</v>
      </c>
    </row>
    <row r="595" spans="1:7" x14ac:dyDescent="0.3">
      <c r="A595" s="24">
        <f t="shared" si="28"/>
        <v>2016</v>
      </c>
      <c r="B595" s="24">
        <f t="shared" si="29"/>
        <v>5</v>
      </c>
      <c r="C595" s="24">
        <f t="shared" si="30"/>
        <v>2</v>
      </c>
      <c r="D595" s="25">
        <v>42499</v>
      </c>
      <c r="E595" s="4">
        <v>43.44</v>
      </c>
      <c r="G595" s="4">
        <v>43.44</v>
      </c>
    </row>
    <row r="596" spans="1:7" x14ac:dyDescent="0.3">
      <c r="A596" s="24">
        <f t="shared" si="28"/>
        <v>2016</v>
      </c>
      <c r="B596" s="24">
        <f t="shared" si="29"/>
        <v>5</v>
      </c>
      <c r="C596" s="24">
        <f t="shared" si="30"/>
        <v>2</v>
      </c>
      <c r="D596" s="25">
        <v>42500</v>
      </c>
      <c r="E596" s="4">
        <v>44.66</v>
      </c>
      <c r="G596" s="4">
        <v>44.66</v>
      </c>
    </row>
    <row r="597" spans="1:7" x14ac:dyDescent="0.3">
      <c r="A597" s="24">
        <f t="shared" si="28"/>
        <v>2016</v>
      </c>
      <c r="B597" s="24">
        <f t="shared" si="29"/>
        <v>5</v>
      </c>
      <c r="C597" s="24">
        <f t="shared" si="30"/>
        <v>2</v>
      </c>
      <c r="D597" s="25">
        <v>42501</v>
      </c>
      <c r="E597" s="4">
        <v>46.23</v>
      </c>
      <c r="G597" s="4">
        <v>46.23</v>
      </c>
    </row>
    <row r="598" spans="1:7" x14ac:dyDescent="0.3">
      <c r="A598" s="24">
        <f t="shared" si="28"/>
        <v>2016</v>
      </c>
      <c r="B598" s="24">
        <f t="shared" si="29"/>
        <v>5</v>
      </c>
      <c r="C598" s="24">
        <f t="shared" si="30"/>
        <v>2</v>
      </c>
      <c r="D598" s="25">
        <v>42502</v>
      </c>
      <c r="E598" s="4">
        <v>46.7</v>
      </c>
      <c r="G598" s="4">
        <v>46.7</v>
      </c>
    </row>
    <row r="599" spans="1:7" x14ac:dyDescent="0.3">
      <c r="A599" s="24">
        <f t="shared" si="28"/>
        <v>2016</v>
      </c>
      <c r="B599" s="24">
        <f t="shared" si="29"/>
        <v>5</v>
      </c>
      <c r="C599" s="24">
        <f t="shared" si="30"/>
        <v>2</v>
      </c>
      <c r="D599" s="25">
        <v>42503</v>
      </c>
      <c r="E599" s="4">
        <v>46.21</v>
      </c>
      <c r="G599" s="4">
        <v>46.21</v>
      </c>
    </row>
    <row r="600" spans="1:7" x14ac:dyDescent="0.3">
      <c r="A600" s="24">
        <f t="shared" si="28"/>
        <v>2016</v>
      </c>
      <c r="B600" s="24">
        <f t="shared" si="29"/>
        <v>5</v>
      </c>
      <c r="C600" s="24">
        <f t="shared" si="30"/>
        <v>2</v>
      </c>
      <c r="D600" s="25">
        <v>42506</v>
      </c>
      <c r="E600" s="4">
        <v>47.72</v>
      </c>
      <c r="G600" s="4">
        <v>47.72</v>
      </c>
    </row>
    <row r="601" spans="1:7" x14ac:dyDescent="0.3">
      <c r="A601" s="24">
        <f t="shared" si="28"/>
        <v>2016</v>
      </c>
      <c r="B601" s="24">
        <f t="shared" si="29"/>
        <v>5</v>
      </c>
      <c r="C601" s="24">
        <f t="shared" si="30"/>
        <v>2</v>
      </c>
      <c r="D601" s="25">
        <v>42507</v>
      </c>
      <c r="E601" s="4">
        <v>48.31</v>
      </c>
      <c r="G601" s="4">
        <v>48.31</v>
      </c>
    </row>
    <row r="602" spans="1:7" x14ac:dyDescent="0.3">
      <c r="A602" s="24">
        <f t="shared" si="28"/>
        <v>2016</v>
      </c>
      <c r="B602" s="24">
        <f t="shared" si="29"/>
        <v>5</v>
      </c>
      <c r="C602" s="24">
        <f t="shared" si="30"/>
        <v>2</v>
      </c>
      <c r="D602" s="25">
        <v>42508</v>
      </c>
      <c r="E602" s="4">
        <v>48.19</v>
      </c>
      <c r="G602" s="4">
        <v>48.19</v>
      </c>
    </row>
    <row r="603" spans="1:7" x14ac:dyDescent="0.3">
      <c r="A603" s="24">
        <f t="shared" si="28"/>
        <v>2016</v>
      </c>
      <c r="B603" s="24">
        <f t="shared" si="29"/>
        <v>5</v>
      </c>
      <c r="C603" s="24">
        <f t="shared" si="30"/>
        <v>2</v>
      </c>
      <c r="D603" s="25">
        <v>42509</v>
      </c>
      <c r="E603" s="4">
        <v>48.16</v>
      </c>
      <c r="G603" s="4">
        <v>48.16</v>
      </c>
    </row>
    <row r="604" spans="1:7" x14ac:dyDescent="0.3">
      <c r="A604" s="24">
        <f t="shared" si="28"/>
        <v>2016</v>
      </c>
      <c r="B604" s="24">
        <f t="shared" si="29"/>
        <v>5</v>
      </c>
      <c r="C604" s="24">
        <f t="shared" si="30"/>
        <v>2</v>
      </c>
      <c r="D604" s="25">
        <v>42510</v>
      </c>
      <c r="E604" s="4">
        <v>47.75</v>
      </c>
      <c r="G604" s="4">
        <v>47.75</v>
      </c>
    </row>
    <row r="605" spans="1:7" x14ac:dyDescent="0.3">
      <c r="A605" s="24">
        <f t="shared" si="28"/>
        <v>2016</v>
      </c>
      <c r="B605" s="24">
        <f t="shared" si="29"/>
        <v>5</v>
      </c>
      <c r="C605" s="24">
        <f t="shared" si="30"/>
        <v>2</v>
      </c>
      <c r="D605" s="25">
        <v>42513</v>
      </c>
      <c r="E605" s="4">
        <v>48.08</v>
      </c>
      <c r="G605" s="4">
        <v>48.08</v>
      </c>
    </row>
    <row r="606" spans="1:7" x14ac:dyDescent="0.3">
      <c r="A606" s="24">
        <f t="shared" si="28"/>
        <v>2016</v>
      </c>
      <c r="B606" s="24">
        <f t="shared" si="29"/>
        <v>5</v>
      </c>
      <c r="C606" s="24">
        <f t="shared" si="30"/>
        <v>2</v>
      </c>
      <c r="D606" s="25">
        <v>42514</v>
      </c>
      <c r="E606" s="4">
        <v>48.62</v>
      </c>
      <c r="G606" s="4">
        <v>48.62</v>
      </c>
    </row>
    <row r="607" spans="1:7" x14ac:dyDescent="0.3">
      <c r="A607" s="24">
        <f t="shared" si="28"/>
        <v>2016</v>
      </c>
      <c r="B607" s="24">
        <f t="shared" si="29"/>
        <v>5</v>
      </c>
      <c r="C607" s="24">
        <f t="shared" si="30"/>
        <v>2</v>
      </c>
      <c r="D607" s="25">
        <v>42515</v>
      </c>
      <c r="E607" s="4">
        <v>49.56</v>
      </c>
      <c r="G607" s="4">
        <v>49.56</v>
      </c>
    </row>
    <row r="608" spans="1:7" x14ac:dyDescent="0.3">
      <c r="A608" s="24">
        <f t="shared" si="28"/>
        <v>2016</v>
      </c>
      <c r="B608" s="24">
        <f t="shared" si="29"/>
        <v>5</v>
      </c>
      <c r="C608" s="24">
        <f t="shared" si="30"/>
        <v>2</v>
      </c>
      <c r="D608" s="25">
        <v>42516</v>
      </c>
      <c r="E608" s="4">
        <v>49.48</v>
      </c>
      <c r="G608" s="4">
        <v>49.48</v>
      </c>
    </row>
    <row r="609" spans="1:7" x14ac:dyDescent="0.3">
      <c r="A609" s="24">
        <f t="shared" si="28"/>
        <v>2016</v>
      </c>
      <c r="B609" s="24">
        <f t="shared" si="29"/>
        <v>5</v>
      </c>
      <c r="C609" s="24">
        <f t="shared" si="30"/>
        <v>2</v>
      </c>
      <c r="D609" s="25">
        <v>42517</v>
      </c>
      <c r="E609" s="4">
        <v>49.33</v>
      </c>
      <c r="G609" s="4">
        <v>49.33</v>
      </c>
    </row>
    <row r="610" spans="1:7" x14ac:dyDescent="0.3">
      <c r="A610" s="24">
        <f t="shared" si="28"/>
        <v>2016</v>
      </c>
      <c r="B610" s="24">
        <f t="shared" si="29"/>
        <v>5</v>
      </c>
      <c r="C610" s="24">
        <f t="shared" si="30"/>
        <v>2</v>
      </c>
      <c r="D610" s="25">
        <v>42521</v>
      </c>
      <c r="E610" s="4">
        <v>49.1</v>
      </c>
      <c r="G610" s="4">
        <v>49.1</v>
      </c>
    </row>
    <row r="611" spans="1:7" x14ac:dyDescent="0.3">
      <c r="A611" s="24">
        <f t="shared" si="28"/>
        <v>2016</v>
      </c>
      <c r="B611" s="24">
        <f t="shared" si="29"/>
        <v>6</v>
      </c>
      <c r="C611" s="24">
        <f t="shared" si="30"/>
        <v>2</v>
      </c>
      <c r="D611" s="25">
        <v>42522</v>
      </c>
      <c r="E611" s="4">
        <v>49.01</v>
      </c>
      <c r="G611" s="4">
        <v>49.01</v>
      </c>
    </row>
    <row r="612" spans="1:7" x14ac:dyDescent="0.3">
      <c r="A612" s="24">
        <f t="shared" si="28"/>
        <v>2016</v>
      </c>
      <c r="B612" s="24">
        <f t="shared" si="29"/>
        <v>6</v>
      </c>
      <c r="C612" s="24">
        <f t="shared" si="30"/>
        <v>2</v>
      </c>
      <c r="D612" s="25">
        <v>42523</v>
      </c>
      <c r="E612" s="4">
        <v>49.17</v>
      </c>
      <c r="G612" s="4">
        <v>49.17</v>
      </c>
    </row>
    <row r="613" spans="1:7" x14ac:dyDescent="0.3">
      <c r="A613" s="24">
        <f t="shared" si="28"/>
        <v>2016</v>
      </c>
      <c r="B613" s="24">
        <f t="shared" si="29"/>
        <v>6</v>
      </c>
      <c r="C613" s="24">
        <f t="shared" si="30"/>
        <v>2</v>
      </c>
      <c r="D613" s="25">
        <v>42524</v>
      </c>
      <c r="E613" s="4">
        <v>48.62</v>
      </c>
      <c r="G613" s="4">
        <v>48.62</v>
      </c>
    </row>
    <row r="614" spans="1:7" x14ac:dyDescent="0.3">
      <c r="A614" s="24">
        <f t="shared" si="28"/>
        <v>2016</v>
      </c>
      <c r="B614" s="24">
        <f t="shared" si="29"/>
        <v>6</v>
      </c>
      <c r="C614" s="24">
        <f t="shared" si="30"/>
        <v>2</v>
      </c>
      <c r="D614" s="25">
        <v>42527</v>
      </c>
      <c r="E614" s="4">
        <v>49.69</v>
      </c>
      <c r="G614" s="4">
        <v>49.69</v>
      </c>
    </row>
    <row r="615" spans="1:7" x14ac:dyDescent="0.3">
      <c r="A615" s="24">
        <f t="shared" si="28"/>
        <v>2016</v>
      </c>
      <c r="B615" s="24">
        <f t="shared" si="29"/>
        <v>6</v>
      </c>
      <c r="C615" s="24">
        <f t="shared" si="30"/>
        <v>2</v>
      </c>
      <c r="D615" s="25">
        <v>42528</v>
      </c>
      <c r="E615" s="4">
        <v>50.36</v>
      </c>
      <c r="G615" s="4">
        <v>50.36</v>
      </c>
    </row>
    <row r="616" spans="1:7" x14ac:dyDescent="0.3">
      <c r="A616" s="24">
        <f t="shared" si="28"/>
        <v>2016</v>
      </c>
      <c r="B616" s="24">
        <f t="shared" si="29"/>
        <v>6</v>
      </c>
      <c r="C616" s="24">
        <f t="shared" si="30"/>
        <v>2</v>
      </c>
      <c r="D616" s="25">
        <v>42529</v>
      </c>
      <c r="E616" s="4">
        <v>51.23</v>
      </c>
      <c r="G616" s="4">
        <v>51.23</v>
      </c>
    </row>
    <row r="617" spans="1:7" x14ac:dyDescent="0.3">
      <c r="A617" s="24">
        <f t="shared" si="28"/>
        <v>2016</v>
      </c>
      <c r="B617" s="24">
        <f t="shared" si="29"/>
        <v>6</v>
      </c>
      <c r="C617" s="24">
        <f t="shared" si="30"/>
        <v>2</v>
      </c>
      <c r="D617" s="25">
        <v>42530</v>
      </c>
      <c r="E617" s="4">
        <v>50.56</v>
      </c>
      <c r="G617" s="4">
        <v>50.56</v>
      </c>
    </row>
    <row r="618" spans="1:7" x14ac:dyDescent="0.3">
      <c r="A618" s="24">
        <f t="shared" si="28"/>
        <v>2016</v>
      </c>
      <c r="B618" s="24">
        <f t="shared" si="29"/>
        <v>6</v>
      </c>
      <c r="C618" s="24">
        <f t="shared" si="30"/>
        <v>2</v>
      </c>
      <c r="D618" s="25">
        <v>42531</v>
      </c>
      <c r="E618" s="4">
        <v>49.07</v>
      </c>
      <c r="G618" s="4">
        <v>49.07</v>
      </c>
    </row>
    <row r="619" spans="1:7" x14ac:dyDescent="0.3">
      <c r="A619" s="24">
        <f t="shared" si="28"/>
        <v>2016</v>
      </c>
      <c r="B619" s="24">
        <f t="shared" si="29"/>
        <v>6</v>
      </c>
      <c r="C619" s="24">
        <f t="shared" si="30"/>
        <v>2</v>
      </c>
      <c r="D619" s="25">
        <v>42534</v>
      </c>
      <c r="E619" s="4">
        <v>48.88</v>
      </c>
      <c r="G619" s="4">
        <v>48.88</v>
      </c>
    </row>
    <row r="620" spans="1:7" x14ac:dyDescent="0.3">
      <c r="A620" s="24">
        <f t="shared" si="28"/>
        <v>2016</v>
      </c>
      <c r="B620" s="24">
        <f t="shared" si="29"/>
        <v>6</v>
      </c>
      <c r="C620" s="24">
        <f t="shared" si="30"/>
        <v>2</v>
      </c>
      <c r="D620" s="25">
        <v>42535</v>
      </c>
      <c r="E620" s="4">
        <v>48.49</v>
      </c>
      <c r="G620" s="4">
        <v>48.49</v>
      </c>
    </row>
    <row r="621" spans="1:7" x14ac:dyDescent="0.3">
      <c r="A621" s="24">
        <f t="shared" si="28"/>
        <v>2016</v>
      </c>
      <c r="B621" s="24">
        <f t="shared" si="29"/>
        <v>6</v>
      </c>
      <c r="C621" s="24">
        <f t="shared" si="30"/>
        <v>2</v>
      </c>
      <c r="D621" s="25">
        <v>42536</v>
      </c>
      <c r="E621" s="4">
        <v>48.01</v>
      </c>
      <c r="G621" s="4">
        <v>48.01</v>
      </c>
    </row>
    <row r="622" spans="1:7" x14ac:dyDescent="0.3">
      <c r="A622" s="24">
        <f t="shared" si="28"/>
        <v>2016</v>
      </c>
      <c r="B622" s="24">
        <f t="shared" si="29"/>
        <v>6</v>
      </c>
      <c r="C622" s="24">
        <f t="shared" si="30"/>
        <v>2</v>
      </c>
      <c r="D622" s="25">
        <v>42537</v>
      </c>
      <c r="E622" s="4">
        <v>46.21</v>
      </c>
      <c r="G622" s="4">
        <v>46.21</v>
      </c>
    </row>
    <row r="623" spans="1:7" x14ac:dyDescent="0.3">
      <c r="A623" s="24">
        <f t="shared" si="28"/>
        <v>2016</v>
      </c>
      <c r="B623" s="24">
        <f t="shared" si="29"/>
        <v>6</v>
      </c>
      <c r="C623" s="24">
        <f t="shared" si="30"/>
        <v>2</v>
      </c>
      <c r="D623" s="25">
        <v>42538</v>
      </c>
      <c r="E623" s="4">
        <v>47.98</v>
      </c>
      <c r="G623" s="4">
        <v>47.98</v>
      </c>
    </row>
    <row r="624" spans="1:7" x14ac:dyDescent="0.3">
      <c r="A624" s="24">
        <f t="shared" si="28"/>
        <v>2016</v>
      </c>
      <c r="B624" s="24">
        <f t="shared" si="29"/>
        <v>6</v>
      </c>
      <c r="C624" s="24">
        <f t="shared" si="30"/>
        <v>2</v>
      </c>
      <c r="D624" s="25">
        <v>42541</v>
      </c>
      <c r="E624" s="4">
        <v>49.37</v>
      </c>
      <c r="G624" s="4">
        <v>49.37</v>
      </c>
    </row>
    <row r="625" spans="1:7" x14ac:dyDescent="0.3">
      <c r="A625" s="24">
        <f t="shared" si="28"/>
        <v>2016</v>
      </c>
      <c r="B625" s="24">
        <f t="shared" si="29"/>
        <v>6</v>
      </c>
      <c r="C625" s="24">
        <f t="shared" si="30"/>
        <v>2</v>
      </c>
      <c r="D625" s="25">
        <v>42542</v>
      </c>
      <c r="E625" s="4">
        <v>48.85</v>
      </c>
      <c r="G625" s="4">
        <v>48.85</v>
      </c>
    </row>
    <row r="626" spans="1:7" x14ac:dyDescent="0.3">
      <c r="A626" s="24">
        <f t="shared" si="28"/>
        <v>2016</v>
      </c>
      <c r="B626" s="24">
        <f t="shared" si="29"/>
        <v>6</v>
      </c>
      <c r="C626" s="24">
        <f t="shared" si="30"/>
        <v>2</v>
      </c>
      <c r="D626" s="25">
        <v>42543</v>
      </c>
      <c r="E626" s="4">
        <v>49.13</v>
      </c>
      <c r="G626" s="4">
        <v>49.13</v>
      </c>
    </row>
    <row r="627" spans="1:7" x14ac:dyDescent="0.3">
      <c r="A627" s="24">
        <f t="shared" si="28"/>
        <v>2016</v>
      </c>
      <c r="B627" s="24">
        <f t="shared" si="29"/>
        <v>6</v>
      </c>
      <c r="C627" s="24">
        <f t="shared" si="30"/>
        <v>2</v>
      </c>
      <c r="D627" s="25">
        <v>42544</v>
      </c>
      <c r="E627" s="4">
        <v>50.11</v>
      </c>
      <c r="G627" s="4">
        <v>50.11</v>
      </c>
    </row>
    <row r="628" spans="1:7" x14ac:dyDescent="0.3">
      <c r="A628" s="24">
        <f t="shared" si="28"/>
        <v>2016</v>
      </c>
      <c r="B628" s="24">
        <f t="shared" si="29"/>
        <v>6</v>
      </c>
      <c r="C628" s="24">
        <f t="shared" si="30"/>
        <v>2</v>
      </c>
      <c r="D628" s="25">
        <v>42545</v>
      </c>
      <c r="E628" s="4">
        <v>47.64</v>
      </c>
      <c r="G628" s="4">
        <v>47.64</v>
      </c>
    </row>
    <row r="629" spans="1:7" x14ac:dyDescent="0.3">
      <c r="A629" s="24">
        <f t="shared" si="28"/>
        <v>2016</v>
      </c>
      <c r="B629" s="24">
        <f t="shared" si="29"/>
        <v>6</v>
      </c>
      <c r="C629" s="24">
        <f t="shared" si="30"/>
        <v>2</v>
      </c>
      <c r="D629" s="25">
        <v>42548</v>
      </c>
      <c r="E629" s="4">
        <v>46.33</v>
      </c>
      <c r="G629" s="4">
        <v>46.33</v>
      </c>
    </row>
    <row r="630" spans="1:7" x14ac:dyDescent="0.3">
      <c r="A630" s="24">
        <f t="shared" si="28"/>
        <v>2016</v>
      </c>
      <c r="B630" s="24">
        <f t="shared" si="29"/>
        <v>6</v>
      </c>
      <c r="C630" s="24">
        <f t="shared" si="30"/>
        <v>2</v>
      </c>
      <c r="D630" s="25">
        <v>42549</v>
      </c>
      <c r="E630" s="4">
        <v>47.85</v>
      </c>
      <c r="G630" s="4">
        <v>47.85</v>
      </c>
    </row>
    <row r="631" spans="1:7" x14ac:dyDescent="0.3">
      <c r="A631" s="24">
        <f t="shared" si="28"/>
        <v>2016</v>
      </c>
      <c r="B631" s="24">
        <f t="shared" si="29"/>
        <v>6</v>
      </c>
      <c r="C631" s="24">
        <f t="shared" si="30"/>
        <v>2</v>
      </c>
      <c r="D631" s="25">
        <v>42550</v>
      </c>
      <c r="E631" s="4">
        <v>49.88</v>
      </c>
      <c r="G631" s="4">
        <v>49.88</v>
      </c>
    </row>
    <row r="632" spans="1:7" x14ac:dyDescent="0.3">
      <c r="A632" s="24">
        <f t="shared" si="28"/>
        <v>2016</v>
      </c>
      <c r="B632" s="24">
        <f t="shared" si="29"/>
        <v>6</v>
      </c>
      <c r="C632" s="24">
        <f t="shared" si="30"/>
        <v>2</v>
      </c>
      <c r="D632" s="25">
        <v>42551</v>
      </c>
      <c r="E632" s="4">
        <v>48.33</v>
      </c>
      <c r="G632" s="4">
        <v>48.33</v>
      </c>
    </row>
    <row r="633" spans="1:7" x14ac:dyDescent="0.3">
      <c r="A633" s="24">
        <f t="shared" si="28"/>
        <v>2016</v>
      </c>
      <c r="B633" s="24">
        <f t="shared" si="29"/>
        <v>7</v>
      </c>
      <c r="C633" s="24">
        <f t="shared" si="30"/>
        <v>3</v>
      </c>
      <c r="D633" s="25">
        <v>42552</v>
      </c>
      <c r="E633" s="4">
        <v>48.99</v>
      </c>
      <c r="G633" s="4">
        <v>48.99</v>
      </c>
    </row>
    <row r="634" spans="1:7" x14ac:dyDescent="0.3">
      <c r="A634" s="24">
        <f t="shared" si="28"/>
        <v>2016</v>
      </c>
      <c r="B634" s="24">
        <f t="shared" si="29"/>
        <v>7</v>
      </c>
      <c r="C634" s="24">
        <f t="shared" si="30"/>
        <v>3</v>
      </c>
      <c r="D634" s="25">
        <v>42556</v>
      </c>
      <c r="E634" s="4">
        <v>46.6</v>
      </c>
      <c r="G634" s="4">
        <v>46.6</v>
      </c>
    </row>
    <row r="635" spans="1:7" x14ac:dyDescent="0.3">
      <c r="A635" s="24">
        <f t="shared" si="28"/>
        <v>2016</v>
      </c>
      <c r="B635" s="24">
        <f t="shared" si="29"/>
        <v>7</v>
      </c>
      <c r="C635" s="24">
        <f t="shared" si="30"/>
        <v>3</v>
      </c>
      <c r="D635" s="25">
        <v>42557</v>
      </c>
      <c r="E635" s="4">
        <v>47.43</v>
      </c>
      <c r="G635" s="4">
        <v>47.43</v>
      </c>
    </row>
    <row r="636" spans="1:7" x14ac:dyDescent="0.3">
      <c r="A636" s="24">
        <f t="shared" si="28"/>
        <v>2016</v>
      </c>
      <c r="B636" s="24">
        <f t="shared" si="29"/>
        <v>7</v>
      </c>
      <c r="C636" s="24">
        <f t="shared" si="30"/>
        <v>3</v>
      </c>
      <c r="D636" s="25">
        <v>42558</v>
      </c>
      <c r="E636" s="4">
        <v>45.14</v>
      </c>
      <c r="G636" s="4">
        <v>45.14</v>
      </c>
    </row>
    <row r="637" spans="1:7" x14ac:dyDescent="0.3">
      <c r="A637" s="24">
        <f t="shared" si="28"/>
        <v>2016</v>
      </c>
      <c r="B637" s="24">
        <f t="shared" si="29"/>
        <v>7</v>
      </c>
      <c r="C637" s="24">
        <f t="shared" si="30"/>
        <v>3</v>
      </c>
      <c r="D637" s="25">
        <v>42559</v>
      </c>
      <c r="E637" s="4">
        <v>45.41</v>
      </c>
      <c r="G637" s="4">
        <v>45.41</v>
      </c>
    </row>
    <row r="638" spans="1:7" x14ac:dyDescent="0.3">
      <c r="A638" s="24">
        <f t="shared" si="28"/>
        <v>2016</v>
      </c>
      <c r="B638" s="24">
        <f t="shared" si="29"/>
        <v>7</v>
      </c>
      <c r="C638" s="24">
        <f t="shared" si="30"/>
        <v>3</v>
      </c>
      <c r="D638" s="25">
        <v>42562</v>
      </c>
      <c r="E638" s="4">
        <v>44.76</v>
      </c>
      <c r="G638" s="4">
        <v>44.76</v>
      </c>
    </row>
    <row r="639" spans="1:7" x14ac:dyDescent="0.3">
      <c r="A639" s="24">
        <f t="shared" si="28"/>
        <v>2016</v>
      </c>
      <c r="B639" s="24">
        <f t="shared" si="29"/>
        <v>7</v>
      </c>
      <c r="C639" s="24">
        <f t="shared" si="30"/>
        <v>3</v>
      </c>
      <c r="D639" s="25">
        <v>42563</v>
      </c>
      <c r="E639" s="4">
        <v>46.8</v>
      </c>
      <c r="G639" s="4">
        <v>46.8</v>
      </c>
    </row>
    <row r="640" spans="1:7" x14ac:dyDescent="0.3">
      <c r="A640" s="24">
        <f t="shared" si="28"/>
        <v>2016</v>
      </c>
      <c r="B640" s="24">
        <f t="shared" si="29"/>
        <v>7</v>
      </c>
      <c r="C640" s="24">
        <f t="shared" si="30"/>
        <v>3</v>
      </c>
      <c r="D640" s="25">
        <v>42564</v>
      </c>
      <c r="E640" s="4">
        <v>44.75</v>
      </c>
      <c r="G640" s="4">
        <v>44.75</v>
      </c>
    </row>
    <row r="641" spans="1:7" x14ac:dyDescent="0.3">
      <c r="A641" s="24">
        <f t="shared" si="28"/>
        <v>2016</v>
      </c>
      <c r="B641" s="24">
        <f t="shared" si="29"/>
        <v>7</v>
      </c>
      <c r="C641" s="24">
        <f t="shared" si="30"/>
        <v>3</v>
      </c>
      <c r="D641" s="25">
        <v>42565</v>
      </c>
      <c r="E641" s="4">
        <v>45.68</v>
      </c>
      <c r="G641" s="4">
        <v>45.68</v>
      </c>
    </row>
    <row r="642" spans="1:7" x14ac:dyDescent="0.3">
      <c r="A642" s="24">
        <f t="shared" si="28"/>
        <v>2016</v>
      </c>
      <c r="B642" s="24">
        <f t="shared" si="29"/>
        <v>7</v>
      </c>
      <c r="C642" s="24">
        <f t="shared" si="30"/>
        <v>3</v>
      </c>
      <c r="D642" s="25">
        <v>42566</v>
      </c>
      <c r="E642" s="4">
        <v>45.95</v>
      </c>
      <c r="G642" s="4">
        <v>45.95</v>
      </c>
    </row>
    <row r="643" spans="1:7" x14ac:dyDescent="0.3">
      <c r="A643" s="24">
        <f t="shared" si="28"/>
        <v>2016</v>
      </c>
      <c r="B643" s="24">
        <f t="shared" si="29"/>
        <v>7</v>
      </c>
      <c r="C643" s="24">
        <f t="shared" si="30"/>
        <v>3</v>
      </c>
      <c r="D643" s="25">
        <v>42569</v>
      </c>
      <c r="E643" s="4">
        <v>45.24</v>
      </c>
      <c r="G643" s="4">
        <v>45.24</v>
      </c>
    </row>
    <row r="644" spans="1:7" x14ac:dyDescent="0.3">
      <c r="A644" s="24">
        <f t="shared" si="28"/>
        <v>2016</v>
      </c>
      <c r="B644" s="24">
        <f t="shared" si="29"/>
        <v>7</v>
      </c>
      <c r="C644" s="24">
        <f t="shared" si="30"/>
        <v>3</v>
      </c>
      <c r="D644" s="25">
        <v>42570</v>
      </c>
      <c r="E644" s="4">
        <v>44.65</v>
      </c>
      <c r="G644" s="4">
        <v>44.65</v>
      </c>
    </row>
    <row r="645" spans="1:7" x14ac:dyDescent="0.3">
      <c r="A645" s="24">
        <f t="shared" ref="A645:A708" si="31">YEAR(D645)</f>
        <v>2016</v>
      </c>
      <c r="B645" s="24">
        <f t="shared" ref="B645:B708" si="32">MONTH(D645)</f>
        <v>7</v>
      </c>
      <c r="C645" s="24">
        <f t="shared" ref="C645:C708" si="33">ROUNDUP(B645/3,0)</f>
        <v>3</v>
      </c>
      <c r="D645" s="25">
        <v>42571</v>
      </c>
      <c r="E645" s="4">
        <v>44.94</v>
      </c>
      <c r="G645" s="4">
        <v>44.94</v>
      </c>
    </row>
    <row r="646" spans="1:7" x14ac:dyDescent="0.3">
      <c r="A646" s="24">
        <f t="shared" si="31"/>
        <v>2016</v>
      </c>
      <c r="B646" s="24">
        <f t="shared" si="32"/>
        <v>7</v>
      </c>
      <c r="C646" s="24">
        <f t="shared" si="33"/>
        <v>3</v>
      </c>
      <c r="D646" s="25">
        <v>42572</v>
      </c>
      <c r="E646" s="4">
        <v>44.75</v>
      </c>
      <c r="G646" s="4">
        <v>44.75</v>
      </c>
    </row>
    <row r="647" spans="1:7" x14ac:dyDescent="0.3">
      <c r="A647" s="24">
        <f t="shared" si="31"/>
        <v>2016</v>
      </c>
      <c r="B647" s="24">
        <f t="shared" si="32"/>
        <v>7</v>
      </c>
      <c r="C647" s="24">
        <f t="shared" si="33"/>
        <v>3</v>
      </c>
      <c r="D647" s="25">
        <v>42573</v>
      </c>
      <c r="E647" s="4">
        <v>44.19</v>
      </c>
      <c r="G647" s="4">
        <v>44.19</v>
      </c>
    </row>
    <row r="648" spans="1:7" x14ac:dyDescent="0.3">
      <c r="A648" s="24">
        <f t="shared" si="31"/>
        <v>2016</v>
      </c>
      <c r="B648" s="24">
        <f t="shared" si="32"/>
        <v>7</v>
      </c>
      <c r="C648" s="24">
        <f t="shared" si="33"/>
        <v>3</v>
      </c>
      <c r="D648" s="25">
        <v>42576</v>
      </c>
      <c r="E648" s="4">
        <v>43.13</v>
      </c>
      <c r="G648" s="4">
        <v>43.13</v>
      </c>
    </row>
    <row r="649" spans="1:7" x14ac:dyDescent="0.3">
      <c r="A649" s="24">
        <f t="shared" si="31"/>
        <v>2016</v>
      </c>
      <c r="B649" s="24">
        <f t="shared" si="32"/>
        <v>7</v>
      </c>
      <c r="C649" s="24">
        <f t="shared" si="33"/>
        <v>3</v>
      </c>
      <c r="D649" s="25">
        <v>42577</v>
      </c>
      <c r="E649" s="4">
        <v>42.92</v>
      </c>
      <c r="G649" s="4">
        <v>42.92</v>
      </c>
    </row>
    <row r="650" spans="1:7" x14ac:dyDescent="0.3">
      <c r="A650" s="24">
        <f t="shared" si="31"/>
        <v>2016</v>
      </c>
      <c r="B650" s="24">
        <f t="shared" si="32"/>
        <v>7</v>
      </c>
      <c r="C650" s="24">
        <f t="shared" si="33"/>
        <v>3</v>
      </c>
      <c r="D650" s="25">
        <v>42578</v>
      </c>
      <c r="E650" s="4">
        <v>41.92</v>
      </c>
      <c r="G650" s="4">
        <v>41.92</v>
      </c>
    </row>
    <row r="651" spans="1:7" x14ac:dyDescent="0.3">
      <c r="A651" s="24">
        <f t="shared" si="31"/>
        <v>2016</v>
      </c>
      <c r="B651" s="24">
        <f t="shared" si="32"/>
        <v>7</v>
      </c>
      <c r="C651" s="24">
        <f t="shared" si="33"/>
        <v>3</v>
      </c>
      <c r="D651" s="25">
        <v>42579</v>
      </c>
      <c r="E651" s="4">
        <v>41.14</v>
      </c>
      <c r="G651" s="4">
        <v>41.14</v>
      </c>
    </row>
    <row r="652" spans="1:7" x14ac:dyDescent="0.3">
      <c r="A652" s="24">
        <f t="shared" si="31"/>
        <v>2016</v>
      </c>
      <c r="B652" s="24">
        <f t="shared" si="32"/>
        <v>7</v>
      </c>
      <c r="C652" s="24">
        <f t="shared" si="33"/>
        <v>3</v>
      </c>
      <c r="D652" s="25">
        <v>42580</v>
      </c>
      <c r="E652" s="4">
        <v>41.6</v>
      </c>
      <c r="G652" s="4">
        <v>41.6</v>
      </c>
    </row>
    <row r="653" spans="1:7" x14ac:dyDescent="0.3">
      <c r="A653" s="24">
        <f t="shared" si="31"/>
        <v>2016</v>
      </c>
      <c r="B653" s="24">
        <f t="shared" si="32"/>
        <v>8</v>
      </c>
      <c r="C653" s="24">
        <f t="shared" si="33"/>
        <v>3</v>
      </c>
      <c r="D653" s="25">
        <v>42583</v>
      </c>
      <c r="E653" s="4">
        <v>40.06</v>
      </c>
      <c r="G653" s="4">
        <v>40.06</v>
      </c>
    </row>
    <row r="654" spans="1:7" x14ac:dyDescent="0.3">
      <c r="A654" s="24">
        <f t="shared" si="31"/>
        <v>2016</v>
      </c>
      <c r="B654" s="24">
        <f t="shared" si="32"/>
        <v>8</v>
      </c>
      <c r="C654" s="24">
        <f t="shared" si="33"/>
        <v>3</v>
      </c>
      <c r="D654" s="25">
        <v>42584</v>
      </c>
      <c r="E654" s="4">
        <v>39.51</v>
      </c>
      <c r="G654" s="4">
        <v>39.51</v>
      </c>
    </row>
    <row r="655" spans="1:7" x14ac:dyDescent="0.3">
      <c r="A655" s="24">
        <f t="shared" si="31"/>
        <v>2016</v>
      </c>
      <c r="B655" s="24">
        <f t="shared" si="32"/>
        <v>8</v>
      </c>
      <c r="C655" s="24">
        <f t="shared" si="33"/>
        <v>3</v>
      </c>
      <c r="D655" s="25">
        <v>42585</v>
      </c>
      <c r="E655" s="4">
        <v>40.83</v>
      </c>
      <c r="G655" s="4">
        <v>40.83</v>
      </c>
    </row>
    <row r="656" spans="1:7" x14ac:dyDescent="0.3">
      <c r="A656" s="24">
        <f t="shared" si="31"/>
        <v>2016</v>
      </c>
      <c r="B656" s="24">
        <f t="shared" si="32"/>
        <v>8</v>
      </c>
      <c r="C656" s="24">
        <f t="shared" si="33"/>
        <v>3</v>
      </c>
      <c r="D656" s="25">
        <v>42586</v>
      </c>
      <c r="E656" s="4">
        <v>41.93</v>
      </c>
      <c r="G656" s="4">
        <v>41.93</v>
      </c>
    </row>
    <row r="657" spans="1:7" x14ac:dyDescent="0.3">
      <c r="A657" s="24">
        <f t="shared" si="31"/>
        <v>2016</v>
      </c>
      <c r="B657" s="24">
        <f t="shared" si="32"/>
        <v>8</v>
      </c>
      <c r="C657" s="24">
        <f t="shared" si="33"/>
        <v>3</v>
      </c>
      <c r="D657" s="25">
        <v>42587</v>
      </c>
      <c r="E657" s="4">
        <v>41.8</v>
      </c>
      <c r="G657" s="4">
        <v>41.8</v>
      </c>
    </row>
    <row r="658" spans="1:7" x14ac:dyDescent="0.3">
      <c r="A658" s="24">
        <f t="shared" si="31"/>
        <v>2016</v>
      </c>
      <c r="B658" s="24">
        <f t="shared" si="32"/>
        <v>8</v>
      </c>
      <c r="C658" s="24">
        <f t="shared" si="33"/>
        <v>3</v>
      </c>
      <c r="D658" s="25">
        <v>42590</v>
      </c>
      <c r="E658" s="4">
        <v>43.02</v>
      </c>
      <c r="G658" s="4">
        <v>43.02</v>
      </c>
    </row>
    <row r="659" spans="1:7" x14ac:dyDescent="0.3">
      <c r="A659" s="24">
        <f t="shared" si="31"/>
        <v>2016</v>
      </c>
      <c r="B659" s="24">
        <f t="shared" si="32"/>
        <v>8</v>
      </c>
      <c r="C659" s="24">
        <f t="shared" si="33"/>
        <v>3</v>
      </c>
      <c r="D659" s="25">
        <v>42591</v>
      </c>
      <c r="E659" s="4">
        <v>42.77</v>
      </c>
      <c r="G659" s="4">
        <v>42.77</v>
      </c>
    </row>
    <row r="660" spans="1:7" x14ac:dyDescent="0.3">
      <c r="A660" s="24">
        <f t="shared" si="31"/>
        <v>2016</v>
      </c>
      <c r="B660" s="24">
        <f t="shared" si="32"/>
        <v>8</v>
      </c>
      <c r="C660" s="24">
        <f t="shared" si="33"/>
        <v>3</v>
      </c>
      <c r="D660" s="25">
        <v>42592</v>
      </c>
      <c r="E660" s="4">
        <v>41.71</v>
      </c>
      <c r="G660" s="4">
        <v>41.71</v>
      </c>
    </row>
    <row r="661" spans="1:7" x14ac:dyDescent="0.3">
      <c r="A661" s="24">
        <f t="shared" si="31"/>
        <v>2016</v>
      </c>
      <c r="B661" s="24">
        <f t="shared" si="32"/>
        <v>8</v>
      </c>
      <c r="C661" s="24">
        <f t="shared" si="33"/>
        <v>3</v>
      </c>
      <c r="D661" s="25">
        <v>42593</v>
      </c>
      <c r="E661" s="4">
        <v>43.49</v>
      </c>
      <c r="G661" s="4">
        <v>43.49</v>
      </c>
    </row>
    <row r="662" spans="1:7" x14ac:dyDescent="0.3">
      <c r="A662" s="24">
        <f t="shared" si="31"/>
        <v>2016</v>
      </c>
      <c r="B662" s="24">
        <f t="shared" si="32"/>
        <v>8</v>
      </c>
      <c r="C662" s="24">
        <f t="shared" si="33"/>
        <v>3</v>
      </c>
      <c r="D662" s="25">
        <v>42594</v>
      </c>
      <c r="E662" s="4">
        <v>44.49</v>
      </c>
      <c r="G662" s="4">
        <v>44.49</v>
      </c>
    </row>
    <row r="663" spans="1:7" x14ac:dyDescent="0.3">
      <c r="A663" s="24">
        <f t="shared" si="31"/>
        <v>2016</v>
      </c>
      <c r="B663" s="24">
        <f t="shared" si="32"/>
        <v>8</v>
      </c>
      <c r="C663" s="24">
        <f t="shared" si="33"/>
        <v>3</v>
      </c>
      <c r="D663" s="25">
        <v>42597</v>
      </c>
      <c r="E663" s="4">
        <v>45.74</v>
      </c>
      <c r="G663" s="4">
        <v>45.74</v>
      </c>
    </row>
    <row r="664" spans="1:7" x14ac:dyDescent="0.3">
      <c r="A664" s="24">
        <f t="shared" si="31"/>
        <v>2016</v>
      </c>
      <c r="B664" s="24">
        <f t="shared" si="32"/>
        <v>8</v>
      </c>
      <c r="C664" s="24">
        <f t="shared" si="33"/>
        <v>3</v>
      </c>
      <c r="D664" s="25">
        <v>42598</v>
      </c>
      <c r="E664" s="4">
        <v>46.58</v>
      </c>
      <c r="G664" s="4">
        <v>46.58</v>
      </c>
    </row>
    <row r="665" spans="1:7" x14ac:dyDescent="0.3">
      <c r="A665" s="24">
        <f t="shared" si="31"/>
        <v>2016</v>
      </c>
      <c r="B665" s="24">
        <f t="shared" si="32"/>
        <v>8</v>
      </c>
      <c r="C665" s="24">
        <f t="shared" si="33"/>
        <v>3</v>
      </c>
      <c r="D665" s="25">
        <v>42599</v>
      </c>
      <c r="E665" s="4">
        <v>46.79</v>
      </c>
      <c r="G665" s="4">
        <v>46.79</v>
      </c>
    </row>
    <row r="666" spans="1:7" x14ac:dyDescent="0.3">
      <c r="A666" s="24">
        <f t="shared" si="31"/>
        <v>2016</v>
      </c>
      <c r="B666" s="24">
        <f t="shared" si="32"/>
        <v>8</v>
      </c>
      <c r="C666" s="24">
        <f t="shared" si="33"/>
        <v>3</v>
      </c>
      <c r="D666" s="25">
        <v>42600</v>
      </c>
      <c r="E666" s="4">
        <v>48.22</v>
      </c>
      <c r="G666" s="4">
        <v>48.22</v>
      </c>
    </row>
    <row r="667" spans="1:7" x14ac:dyDescent="0.3">
      <c r="A667" s="24">
        <f t="shared" si="31"/>
        <v>2016</v>
      </c>
      <c r="B667" s="24">
        <f t="shared" si="32"/>
        <v>8</v>
      </c>
      <c r="C667" s="24">
        <f t="shared" si="33"/>
        <v>3</v>
      </c>
      <c r="D667" s="25">
        <v>42601</v>
      </c>
      <c r="E667" s="4">
        <v>48.52</v>
      </c>
      <c r="G667" s="4">
        <v>48.52</v>
      </c>
    </row>
    <row r="668" spans="1:7" x14ac:dyDescent="0.3">
      <c r="A668" s="24">
        <f t="shared" si="31"/>
        <v>2016</v>
      </c>
      <c r="B668" s="24">
        <f t="shared" si="32"/>
        <v>8</v>
      </c>
      <c r="C668" s="24">
        <f t="shared" si="33"/>
        <v>3</v>
      </c>
      <c r="D668" s="25">
        <v>42604</v>
      </c>
      <c r="E668" s="4">
        <v>47.05</v>
      </c>
      <c r="G668" s="4">
        <v>47.05</v>
      </c>
    </row>
    <row r="669" spans="1:7" x14ac:dyDescent="0.3">
      <c r="A669" s="24">
        <f t="shared" si="31"/>
        <v>2016</v>
      </c>
      <c r="B669" s="24">
        <f t="shared" si="32"/>
        <v>8</v>
      </c>
      <c r="C669" s="24">
        <f t="shared" si="33"/>
        <v>3</v>
      </c>
      <c r="D669" s="25">
        <v>42605</v>
      </c>
      <c r="E669" s="4">
        <v>48.1</v>
      </c>
      <c r="G669" s="4">
        <v>48.1</v>
      </c>
    </row>
    <row r="670" spans="1:7" x14ac:dyDescent="0.3">
      <c r="A670" s="24">
        <f t="shared" si="31"/>
        <v>2016</v>
      </c>
      <c r="B670" s="24">
        <f t="shared" si="32"/>
        <v>8</v>
      </c>
      <c r="C670" s="24">
        <f t="shared" si="33"/>
        <v>3</v>
      </c>
      <c r="D670" s="25">
        <v>42606</v>
      </c>
      <c r="E670" s="4">
        <v>46.77</v>
      </c>
      <c r="G670" s="4">
        <v>46.77</v>
      </c>
    </row>
    <row r="671" spans="1:7" x14ac:dyDescent="0.3">
      <c r="A671" s="24">
        <f t="shared" si="31"/>
        <v>2016</v>
      </c>
      <c r="B671" s="24">
        <f t="shared" si="32"/>
        <v>8</v>
      </c>
      <c r="C671" s="24">
        <f t="shared" si="33"/>
        <v>3</v>
      </c>
      <c r="D671" s="25">
        <v>42607</v>
      </c>
      <c r="E671" s="4">
        <v>47.33</v>
      </c>
      <c r="G671" s="4">
        <v>47.33</v>
      </c>
    </row>
    <row r="672" spans="1:7" x14ac:dyDescent="0.3">
      <c r="A672" s="24">
        <f t="shared" si="31"/>
        <v>2016</v>
      </c>
      <c r="B672" s="24">
        <f t="shared" si="32"/>
        <v>8</v>
      </c>
      <c r="C672" s="24">
        <f t="shared" si="33"/>
        <v>3</v>
      </c>
      <c r="D672" s="25">
        <v>42608</v>
      </c>
      <c r="E672" s="4">
        <v>47.64</v>
      </c>
      <c r="G672" s="4">
        <v>47.64</v>
      </c>
    </row>
    <row r="673" spans="1:7" x14ac:dyDescent="0.3">
      <c r="A673" s="24">
        <f t="shared" si="31"/>
        <v>2016</v>
      </c>
      <c r="B673" s="24">
        <f t="shared" si="32"/>
        <v>8</v>
      </c>
      <c r="C673" s="24">
        <f t="shared" si="33"/>
        <v>3</v>
      </c>
      <c r="D673" s="25">
        <v>42611</v>
      </c>
      <c r="E673" s="4">
        <v>46.98</v>
      </c>
      <c r="G673" s="4">
        <v>46.98</v>
      </c>
    </row>
    <row r="674" spans="1:7" x14ac:dyDescent="0.3">
      <c r="A674" s="24">
        <f t="shared" si="31"/>
        <v>2016</v>
      </c>
      <c r="B674" s="24">
        <f t="shared" si="32"/>
        <v>8</v>
      </c>
      <c r="C674" s="24">
        <f t="shared" si="33"/>
        <v>3</v>
      </c>
      <c r="D674" s="25">
        <v>42612</v>
      </c>
      <c r="E674" s="4">
        <v>46.35</v>
      </c>
      <c r="G674" s="4">
        <v>46.35</v>
      </c>
    </row>
    <row r="675" spans="1:7" x14ac:dyDescent="0.3">
      <c r="A675" s="24">
        <f t="shared" si="31"/>
        <v>2016</v>
      </c>
      <c r="B675" s="24">
        <f t="shared" si="32"/>
        <v>8</v>
      </c>
      <c r="C675" s="24">
        <f t="shared" si="33"/>
        <v>3</v>
      </c>
      <c r="D675" s="25">
        <v>42613</v>
      </c>
      <c r="E675" s="4">
        <v>44.7</v>
      </c>
      <c r="G675" s="4">
        <v>44.7</v>
      </c>
    </row>
    <row r="676" spans="1:7" x14ac:dyDescent="0.3">
      <c r="A676" s="24">
        <f t="shared" si="31"/>
        <v>2016</v>
      </c>
      <c r="B676" s="24">
        <f t="shared" si="32"/>
        <v>9</v>
      </c>
      <c r="C676" s="24">
        <f t="shared" si="33"/>
        <v>3</v>
      </c>
      <c r="D676" s="25">
        <v>42614</v>
      </c>
      <c r="E676" s="4">
        <v>43.16</v>
      </c>
      <c r="G676" s="4">
        <v>43.16</v>
      </c>
    </row>
    <row r="677" spans="1:7" x14ac:dyDescent="0.3">
      <c r="A677" s="24">
        <f t="shared" si="31"/>
        <v>2016</v>
      </c>
      <c r="B677" s="24">
        <f t="shared" si="32"/>
        <v>9</v>
      </c>
      <c r="C677" s="24">
        <f t="shared" si="33"/>
        <v>3</v>
      </c>
      <c r="D677" s="25">
        <v>42615</v>
      </c>
      <c r="E677" s="4">
        <v>44.44</v>
      </c>
      <c r="G677" s="4">
        <v>44.44</v>
      </c>
    </row>
    <row r="678" spans="1:7" x14ac:dyDescent="0.3">
      <c r="A678" s="24">
        <f t="shared" si="31"/>
        <v>2016</v>
      </c>
      <c r="B678" s="24">
        <f t="shared" si="32"/>
        <v>9</v>
      </c>
      <c r="C678" s="24">
        <f t="shared" si="33"/>
        <v>3</v>
      </c>
      <c r="D678" s="25">
        <v>42619</v>
      </c>
      <c r="E678" s="4">
        <v>44.83</v>
      </c>
      <c r="G678" s="4">
        <v>44.83</v>
      </c>
    </row>
    <row r="679" spans="1:7" x14ac:dyDescent="0.3">
      <c r="A679" s="24">
        <f t="shared" si="31"/>
        <v>2016</v>
      </c>
      <c r="B679" s="24">
        <f t="shared" si="32"/>
        <v>9</v>
      </c>
      <c r="C679" s="24">
        <f t="shared" si="33"/>
        <v>3</v>
      </c>
      <c r="D679" s="25">
        <v>42620</v>
      </c>
      <c r="E679" s="4">
        <v>45.5</v>
      </c>
      <c r="G679" s="4">
        <v>45.5</v>
      </c>
    </row>
    <row r="680" spans="1:7" x14ac:dyDescent="0.3">
      <c r="A680" s="24">
        <f t="shared" si="31"/>
        <v>2016</v>
      </c>
      <c r="B680" s="24">
        <f t="shared" si="32"/>
        <v>9</v>
      </c>
      <c r="C680" s="24">
        <f t="shared" si="33"/>
        <v>3</v>
      </c>
      <c r="D680" s="25">
        <v>42621</v>
      </c>
      <c r="E680" s="4">
        <v>47.62</v>
      </c>
      <c r="G680" s="4">
        <v>47.62</v>
      </c>
    </row>
    <row r="681" spans="1:7" x14ac:dyDescent="0.3">
      <c r="A681" s="24">
        <f t="shared" si="31"/>
        <v>2016</v>
      </c>
      <c r="B681" s="24">
        <f t="shared" si="32"/>
        <v>9</v>
      </c>
      <c r="C681" s="24">
        <f t="shared" si="33"/>
        <v>3</v>
      </c>
      <c r="D681" s="25">
        <v>42622</v>
      </c>
      <c r="E681" s="4">
        <v>45.88</v>
      </c>
      <c r="G681" s="4">
        <v>45.88</v>
      </c>
    </row>
    <row r="682" spans="1:7" x14ac:dyDescent="0.3">
      <c r="A682" s="24">
        <f t="shared" si="31"/>
        <v>2016</v>
      </c>
      <c r="B682" s="24">
        <f t="shared" si="32"/>
        <v>9</v>
      </c>
      <c r="C682" s="24">
        <f t="shared" si="33"/>
        <v>3</v>
      </c>
      <c r="D682" s="25">
        <v>42625</v>
      </c>
      <c r="E682" s="4">
        <v>46.29</v>
      </c>
      <c r="G682" s="4">
        <v>46.29</v>
      </c>
    </row>
    <row r="683" spans="1:7" x14ac:dyDescent="0.3">
      <c r="A683" s="24">
        <f t="shared" si="31"/>
        <v>2016</v>
      </c>
      <c r="B683" s="24">
        <f t="shared" si="32"/>
        <v>9</v>
      </c>
      <c r="C683" s="24">
        <f t="shared" si="33"/>
        <v>3</v>
      </c>
      <c r="D683" s="25">
        <v>42626</v>
      </c>
      <c r="E683" s="4">
        <v>44.9</v>
      </c>
      <c r="G683" s="4">
        <v>44.9</v>
      </c>
    </row>
    <row r="684" spans="1:7" x14ac:dyDescent="0.3">
      <c r="A684" s="24">
        <f t="shared" si="31"/>
        <v>2016</v>
      </c>
      <c r="B684" s="24">
        <f t="shared" si="32"/>
        <v>9</v>
      </c>
      <c r="C684" s="24">
        <f t="shared" si="33"/>
        <v>3</v>
      </c>
      <c r="D684" s="25">
        <v>42627</v>
      </c>
      <c r="E684" s="4">
        <v>43.58</v>
      </c>
      <c r="G684" s="4">
        <v>43.58</v>
      </c>
    </row>
    <row r="685" spans="1:7" x14ac:dyDescent="0.3">
      <c r="A685" s="24">
        <f t="shared" si="31"/>
        <v>2016</v>
      </c>
      <c r="B685" s="24">
        <f t="shared" si="32"/>
        <v>9</v>
      </c>
      <c r="C685" s="24">
        <f t="shared" si="33"/>
        <v>3</v>
      </c>
      <c r="D685" s="25">
        <v>42628</v>
      </c>
      <c r="E685" s="4">
        <v>43.91</v>
      </c>
      <c r="G685" s="4">
        <v>43.91</v>
      </c>
    </row>
    <row r="686" spans="1:7" x14ac:dyDescent="0.3">
      <c r="A686" s="24">
        <f t="shared" si="31"/>
        <v>2016</v>
      </c>
      <c r="B686" s="24">
        <f t="shared" si="32"/>
        <v>9</v>
      </c>
      <c r="C686" s="24">
        <f t="shared" si="33"/>
        <v>3</v>
      </c>
      <c r="D686" s="25">
        <v>42629</v>
      </c>
      <c r="E686" s="4">
        <v>43.03</v>
      </c>
      <c r="G686" s="4">
        <v>43.03</v>
      </c>
    </row>
    <row r="687" spans="1:7" x14ac:dyDescent="0.3">
      <c r="A687" s="24">
        <f t="shared" si="31"/>
        <v>2016</v>
      </c>
      <c r="B687" s="24">
        <f t="shared" si="32"/>
        <v>9</v>
      </c>
      <c r="C687" s="24">
        <f t="shared" si="33"/>
        <v>3</v>
      </c>
      <c r="D687" s="25">
        <v>42632</v>
      </c>
      <c r="E687" s="4">
        <v>43.3</v>
      </c>
      <c r="G687" s="4">
        <v>43.3</v>
      </c>
    </row>
    <row r="688" spans="1:7" x14ac:dyDescent="0.3">
      <c r="A688" s="24">
        <f t="shared" si="31"/>
        <v>2016</v>
      </c>
      <c r="B688" s="24">
        <f t="shared" si="32"/>
        <v>9</v>
      </c>
      <c r="C688" s="24">
        <f t="shared" si="33"/>
        <v>3</v>
      </c>
      <c r="D688" s="25">
        <v>42633</v>
      </c>
      <c r="E688" s="4">
        <v>43.44</v>
      </c>
      <c r="G688" s="4">
        <v>43.44</v>
      </c>
    </row>
    <row r="689" spans="1:7" x14ac:dyDescent="0.3">
      <c r="A689" s="24">
        <f t="shared" si="31"/>
        <v>2016</v>
      </c>
      <c r="B689" s="24">
        <f t="shared" si="32"/>
        <v>9</v>
      </c>
      <c r="C689" s="24">
        <f t="shared" si="33"/>
        <v>3</v>
      </c>
      <c r="D689" s="25">
        <v>42634</v>
      </c>
      <c r="E689" s="4">
        <v>45.34</v>
      </c>
      <c r="G689" s="4">
        <v>45.34</v>
      </c>
    </row>
    <row r="690" spans="1:7" x14ac:dyDescent="0.3">
      <c r="A690" s="24">
        <f t="shared" si="31"/>
        <v>2016</v>
      </c>
      <c r="B690" s="24">
        <f t="shared" si="32"/>
        <v>9</v>
      </c>
      <c r="C690" s="24">
        <f t="shared" si="33"/>
        <v>3</v>
      </c>
      <c r="D690" s="25">
        <v>42635</v>
      </c>
      <c r="E690" s="4">
        <v>46.32</v>
      </c>
      <c r="G690" s="4">
        <v>46.32</v>
      </c>
    </row>
    <row r="691" spans="1:7" x14ac:dyDescent="0.3">
      <c r="A691" s="24">
        <f t="shared" si="31"/>
        <v>2016</v>
      </c>
      <c r="B691" s="24">
        <f t="shared" si="32"/>
        <v>9</v>
      </c>
      <c r="C691" s="24">
        <f t="shared" si="33"/>
        <v>3</v>
      </c>
      <c r="D691" s="25">
        <v>42636</v>
      </c>
      <c r="E691" s="4">
        <v>44.48</v>
      </c>
      <c r="G691" s="4">
        <v>44.48</v>
      </c>
    </row>
    <row r="692" spans="1:7" x14ac:dyDescent="0.3">
      <c r="A692" s="24">
        <f t="shared" si="31"/>
        <v>2016</v>
      </c>
      <c r="B692" s="24">
        <f t="shared" si="32"/>
        <v>9</v>
      </c>
      <c r="C692" s="24">
        <f t="shared" si="33"/>
        <v>3</v>
      </c>
      <c r="D692" s="25">
        <v>42639</v>
      </c>
      <c r="E692" s="4">
        <v>45.93</v>
      </c>
      <c r="G692" s="4">
        <v>45.93</v>
      </c>
    </row>
    <row r="693" spans="1:7" x14ac:dyDescent="0.3">
      <c r="A693" s="24">
        <f t="shared" si="31"/>
        <v>2016</v>
      </c>
      <c r="B693" s="24">
        <f t="shared" si="32"/>
        <v>9</v>
      </c>
      <c r="C693" s="24">
        <f t="shared" si="33"/>
        <v>3</v>
      </c>
      <c r="D693" s="25">
        <v>42640</v>
      </c>
      <c r="E693" s="4">
        <v>44.67</v>
      </c>
      <c r="G693" s="4">
        <v>44.67</v>
      </c>
    </row>
    <row r="694" spans="1:7" x14ac:dyDescent="0.3">
      <c r="A694" s="24">
        <f t="shared" si="31"/>
        <v>2016</v>
      </c>
      <c r="B694" s="24">
        <f t="shared" si="32"/>
        <v>9</v>
      </c>
      <c r="C694" s="24">
        <f t="shared" si="33"/>
        <v>3</v>
      </c>
      <c r="D694" s="25">
        <v>42641</v>
      </c>
      <c r="E694" s="4">
        <v>47.05</v>
      </c>
      <c r="G694" s="4">
        <v>47.05</v>
      </c>
    </row>
    <row r="695" spans="1:7" x14ac:dyDescent="0.3">
      <c r="A695" s="24">
        <f t="shared" si="31"/>
        <v>2016</v>
      </c>
      <c r="B695" s="24">
        <f t="shared" si="32"/>
        <v>9</v>
      </c>
      <c r="C695" s="24">
        <f t="shared" si="33"/>
        <v>3</v>
      </c>
      <c r="D695" s="25">
        <v>42642</v>
      </c>
      <c r="E695" s="4">
        <v>47.83</v>
      </c>
      <c r="G695" s="4">
        <v>47.83</v>
      </c>
    </row>
    <row r="696" spans="1:7" x14ac:dyDescent="0.3">
      <c r="A696" s="24">
        <f t="shared" si="31"/>
        <v>2016</v>
      </c>
      <c r="B696" s="24">
        <f t="shared" si="32"/>
        <v>9</v>
      </c>
      <c r="C696" s="24">
        <f t="shared" si="33"/>
        <v>3</v>
      </c>
      <c r="D696" s="25">
        <v>42643</v>
      </c>
      <c r="E696" s="4">
        <v>48.24</v>
      </c>
      <c r="G696" s="4">
        <v>48.24</v>
      </c>
    </row>
    <row r="697" spans="1:7" x14ac:dyDescent="0.3">
      <c r="A697" s="24">
        <f t="shared" si="31"/>
        <v>2016</v>
      </c>
      <c r="B697" s="24">
        <f t="shared" si="32"/>
        <v>10</v>
      </c>
      <c r="C697" s="24">
        <f t="shared" si="33"/>
        <v>4</v>
      </c>
      <c r="D697" s="25">
        <v>42646</v>
      </c>
      <c r="E697" s="4">
        <v>48.81</v>
      </c>
      <c r="G697" s="4">
        <v>48.81</v>
      </c>
    </row>
    <row r="698" spans="1:7" x14ac:dyDescent="0.3">
      <c r="A698" s="24">
        <f t="shared" si="31"/>
        <v>2016</v>
      </c>
      <c r="B698" s="24">
        <f t="shared" si="32"/>
        <v>10</v>
      </c>
      <c r="C698" s="24">
        <f t="shared" si="33"/>
        <v>4</v>
      </c>
      <c r="D698" s="25">
        <v>42647</v>
      </c>
      <c r="E698" s="4">
        <v>48.69</v>
      </c>
      <c r="G698" s="4">
        <v>48.69</v>
      </c>
    </row>
    <row r="699" spans="1:7" x14ac:dyDescent="0.3">
      <c r="A699" s="24">
        <f t="shared" si="31"/>
        <v>2016</v>
      </c>
      <c r="B699" s="24">
        <f t="shared" si="32"/>
        <v>10</v>
      </c>
      <c r="C699" s="24">
        <f t="shared" si="33"/>
        <v>4</v>
      </c>
      <c r="D699" s="25">
        <v>42648</v>
      </c>
      <c r="E699" s="4">
        <v>49.83</v>
      </c>
      <c r="G699" s="4">
        <v>49.83</v>
      </c>
    </row>
    <row r="700" spans="1:7" x14ac:dyDescent="0.3">
      <c r="A700" s="24">
        <f t="shared" si="31"/>
        <v>2016</v>
      </c>
      <c r="B700" s="24">
        <f t="shared" si="32"/>
        <v>10</v>
      </c>
      <c r="C700" s="24">
        <f t="shared" si="33"/>
        <v>4</v>
      </c>
      <c r="D700" s="25">
        <v>42649</v>
      </c>
      <c r="E700" s="4">
        <v>50.44</v>
      </c>
      <c r="G700" s="4">
        <v>50.44</v>
      </c>
    </row>
    <row r="701" spans="1:7" x14ac:dyDescent="0.3">
      <c r="A701" s="24">
        <f t="shared" si="31"/>
        <v>2016</v>
      </c>
      <c r="B701" s="24">
        <f t="shared" si="32"/>
        <v>10</v>
      </c>
      <c r="C701" s="24">
        <f t="shared" si="33"/>
        <v>4</v>
      </c>
      <c r="D701" s="25">
        <v>42650</v>
      </c>
      <c r="E701" s="4">
        <v>49.81</v>
      </c>
      <c r="G701" s="4">
        <v>49.81</v>
      </c>
    </row>
    <row r="702" spans="1:7" x14ac:dyDescent="0.3">
      <c r="A702" s="24">
        <f t="shared" si="31"/>
        <v>2016</v>
      </c>
      <c r="B702" s="24">
        <f t="shared" si="32"/>
        <v>10</v>
      </c>
      <c r="C702" s="24">
        <f t="shared" si="33"/>
        <v>4</v>
      </c>
      <c r="D702" s="25">
        <v>42654</v>
      </c>
      <c r="E702" s="4">
        <v>50.79</v>
      </c>
      <c r="G702" s="4">
        <v>50.79</v>
      </c>
    </row>
    <row r="703" spans="1:7" x14ac:dyDescent="0.3">
      <c r="A703" s="24">
        <f t="shared" si="31"/>
        <v>2016</v>
      </c>
      <c r="B703" s="24">
        <f t="shared" si="32"/>
        <v>10</v>
      </c>
      <c r="C703" s="24">
        <f t="shared" si="33"/>
        <v>4</v>
      </c>
      <c r="D703" s="25">
        <v>42655</v>
      </c>
      <c r="E703" s="4">
        <v>50.18</v>
      </c>
      <c r="G703" s="4">
        <v>50.18</v>
      </c>
    </row>
    <row r="704" spans="1:7" x14ac:dyDescent="0.3">
      <c r="A704" s="24">
        <f t="shared" si="31"/>
        <v>2016</v>
      </c>
      <c r="B704" s="24">
        <f t="shared" si="32"/>
        <v>10</v>
      </c>
      <c r="C704" s="24">
        <f t="shared" si="33"/>
        <v>4</v>
      </c>
      <c r="D704" s="25">
        <v>42656</v>
      </c>
      <c r="E704" s="4">
        <v>50.44</v>
      </c>
      <c r="G704" s="4">
        <v>50.44</v>
      </c>
    </row>
    <row r="705" spans="1:7" x14ac:dyDescent="0.3">
      <c r="A705" s="24">
        <f t="shared" si="31"/>
        <v>2016</v>
      </c>
      <c r="B705" s="24">
        <f t="shared" si="32"/>
        <v>10</v>
      </c>
      <c r="C705" s="24">
        <f t="shared" si="33"/>
        <v>4</v>
      </c>
      <c r="D705" s="25">
        <v>42657</v>
      </c>
      <c r="E705" s="4">
        <v>50.35</v>
      </c>
      <c r="G705" s="4">
        <v>50.35</v>
      </c>
    </row>
    <row r="706" spans="1:7" x14ac:dyDescent="0.3">
      <c r="A706" s="24">
        <f t="shared" si="31"/>
        <v>2016</v>
      </c>
      <c r="B706" s="24">
        <f t="shared" si="32"/>
        <v>10</v>
      </c>
      <c r="C706" s="24">
        <f t="shared" si="33"/>
        <v>4</v>
      </c>
      <c r="D706" s="25">
        <v>42660</v>
      </c>
      <c r="E706" s="4">
        <v>49.94</v>
      </c>
      <c r="G706" s="4">
        <v>49.94</v>
      </c>
    </row>
    <row r="707" spans="1:7" x14ac:dyDescent="0.3">
      <c r="A707" s="24">
        <f t="shared" si="31"/>
        <v>2016</v>
      </c>
      <c r="B707" s="24">
        <f t="shared" si="32"/>
        <v>10</v>
      </c>
      <c r="C707" s="24">
        <f t="shared" si="33"/>
        <v>4</v>
      </c>
      <c r="D707" s="25">
        <v>42661</v>
      </c>
      <c r="E707" s="4">
        <v>50.29</v>
      </c>
      <c r="G707" s="4">
        <v>50.29</v>
      </c>
    </row>
    <row r="708" spans="1:7" x14ac:dyDescent="0.3">
      <c r="A708" s="24">
        <f t="shared" si="31"/>
        <v>2016</v>
      </c>
      <c r="B708" s="24">
        <f t="shared" si="32"/>
        <v>10</v>
      </c>
      <c r="C708" s="24">
        <f t="shared" si="33"/>
        <v>4</v>
      </c>
      <c r="D708" s="25">
        <v>42662</v>
      </c>
      <c r="E708" s="4">
        <v>51.6</v>
      </c>
      <c r="G708" s="4">
        <v>51.6</v>
      </c>
    </row>
    <row r="709" spans="1:7" x14ac:dyDescent="0.3">
      <c r="A709" s="24">
        <f t="shared" ref="A709:A772" si="34">YEAR(D709)</f>
        <v>2016</v>
      </c>
      <c r="B709" s="24">
        <f t="shared" ref="B709:B772" si="35">MONTH(D709)</f>
        <v>10</v>
      </c>
      <c r="C709" s="24">
        <f t="shared" ref="C709:C772" si="36">ROUNDUP(B709/3,0)</f>
        <v>4</v>
      </c>
      <c r="D709" s="25">
        <v>42663</v>
      </c>
      <c r="E709" s="4">
        <v>50.43</v>
      </c>
      <c r="G709" s="4">
        <v>50.43</v>
      </c>
    </row>
    <row r="710" spans="1:7" x14ac:dyDescent="0.3">
      <c r="A710" s="24">
        <f t="shared" si="34"/>
        <v>2016</v>
      </c>
      <c r="B710" s="24">
        <f t="shared" si="35"/>
        <v>10</v>
      </c>
      <c r="C710" s="24">
        <f t="shared" si="36"/>
        <v>4</v>
      </c>
      <c r="D710" s="25">
        <v>42664</v>
      </c>
      <c r="E710" s="4">
        <v>50.85</v>
      </c>
      <c r="G710" s="4">
        <v>50.85</v>
      </c>
    </row>
    <row r="711" spans="1:7" x14ac:dyDescent="0.3">
      <c r="A711" s="24">
        <f t="shared" si="34"/>
        <v>2016</v>
      </c>
      <c r="B711" s="24">
        <f t="shared" si="35"/>
        <v>10</v>
      </c>
      <c r="C711" s="24">
        <f t="shared" si="36"/>
        <v>4</v>
      </c>
      <c r="D711" s="25">
        <v>42667</v>
      </c>
      <c r="E711" s="4">
        <v>50.52</v>
      </c>
      <c r="G711" s="4">
        <v>50.52</v>
      </c>
    </row>
    <row r="712" spans="1:7" x14ac:dyDescent="0.3">
      <c r="A712" s="24">
        <f t="shared" si="34"/>
        <v>2016</v>
      </c>
      <c r="B712" s="24">
        <f t="shared" si="35"/>
        <v>10</v>
      </c>
      <c r="C712" s="24">
        <f t="shared" si="36"/>
        <v>4</v>
      </c>
      <c r="D712" s="25">
        <v>42668</v>
      </c>
      <c r="E712" s="4">
        <v>49.96</v>
      </c>
      <c r="G712" s="4">
        <v>49.96</v>
      </c>
    </row>
    <row r="713" spans="1:7" x14ac:dyDescent="0.3">
      <c r="A713" s="24">
        <f t="shared" si="34"/>
        <v>2016</v>
      </c>
      <c r="B713" s="24">
        <f t="shared" si="35"/>
        <v>10</v>
      </c>
      <c r="C713" s="24">
        <f t="shared" si="36"/>
        <v>4</v>
      </c>
      <c r="D713" s="25">
        <v>42669</v>
      </c>
      <c r="E713" s="4">
        <v>49.18</v>
      </c>
      <c r="G713" s="4">
        <v>49.18</v>
      </c>
    </row>
    <row r="714" spans="1:7" x14ac:dyDescent="0.3">
      <c r="A714" s="24">
        <f t="shared" si="34"/>
        <v>2016</v>
      </c>
      <c r="B714" s="24">
        <f t="shared" si="35"/>
        <v>10</v>
      </c>
      <c r="C714" s="24">
        <f t="shared" si="36"/>
        <v>4</v>
      </c>
      <c r="D714" s="25">
        <v>42670</v>
      </c>
      <c r="E714" s="4">
        <v>49.72</v>
      </c>
      <c r="G714" s="4">
        <v>49.72</v>
      </c>
    </row>
    <row r="715" spans="1:7" x14ac:dyDescent="0.3">
      <c r="A715" s="24">
        <f t="shared" si="34"/>
        <v>2016</v>
      </c>
      <c r="B715" s="24">
        <f t="shared" si="35"/>
        <v>10</v>
      </c>
      <c r="C715" s="24">
        <f t="shared" si="36"/>
        <v>4</v>
      </c>
      <c r="D715" s="25">
        <v>42671</v>
      </c>
      <c r="E715" s="4">
        <v>48.7</v>
      </c>
      <c r="G715" s="4">
        <v>48.7</v>
      </c>
    </row>
    <row r="716" spans="1:7" x14ac:dyDescent="0.3">
      <c r="A716" s="24">
        <f t="shared" si="34"/>
        <v>2016</v>
      </c>
      <c r="B716" s="24">
        <f t="shared" si="35"/>
        <v>10</v>
      </c>
      <c r="C716" s="24">
        <f t="shared" si="36"/>
        <v>4</v>
      </c>
      <c r="D716" s="25">
        <v>42674</v>
      </c>
      <c r="E716" s="4">
        <v>46.86</v>
      </c>
      <c r="G716" s="4">
        <v>46.86</v>
      </c>
    </row>
    <row r="717" spans="1:7" x14ac:dyDescent="0.3">
      <c r="A717" s="24">
        <f t="shared" si="34"/>
        <v>2016</v>
      </c>
      <c r="B717" s="24">
        <f t="shared" si="35"/>
        <v>11</v>
      </c>
      <c r="C717" s="24">
        <f t="shared" si="36"/>
        <v>4</v>
      </c>
      <c r="D717" s="25">
        <v>42675</v>
      </c>
      <c r="E717" s="4">
        <v>46.67</v>
      </c>
      <c r="G717" s="4">
        <v>46.67</v>
      </c>
    </row>
    <row r="718" spans="1:7" x14ac:dyDescent="0.3">
      <c r="A718" s="24">
        <f t="shared" si="34"/>
        <v>2016</v>
      </c>
      <c r="B718" s="24">
        <f t="shared" si="35"/>
        <v>11</v>
      </c>
      <c r="C718" s="24">
        <f t="shared" si="36"/>
        <v>4</v>
      </c>
      <c r="D718" s="25">
        <v>42676</v>
      </c>
      <c r="E718" s="4">
        <v>45.34</v>
      </c>
      <c r="G718" s="4">
        <v>45.34</v>
      </c>
    </row>
    <row r="719" spans="1:7" x14ac:dyDescent="0.3">
      <c r="A719" s="24">
        <f t="shared" si="34"/>
        <v>2016</v>
      </c>
      <c r="B719" s="24">
        <f t="shared" si="35"/>
        <v>11</v>
      </c>
      <c r="C719" s="24">
        <f t="shared" si="36"/>
        <v>4</v>
      </c>
      <c r="D719" s="25">
        <v>42677</v>
      </c>
      <c r="E719" s="4">
        <v>44.66</v>
      </c>
      <c r="G719" s="4">
        <v>44.66</v>
      </c>
    </row>
    <row r="720" spans="1:7" x14ac:dyDescent="0.3">
      <c r="A720" s="24">
        <f t="shared" si="34"/>
        <v>2016</v>
      </c>
      <c r="B720" s="24">
        <f t="shared" si="35"/>
        <v>11</v>
      </c>
      <c r="C720" s="24">
        <f t="shared" si="36"/>
        <v>4</v>
      </c>
      <c r="D720" s="25">
        <v>42678</v>
      </c>
      <c r="E720" s="4">
        <v>44.07</v>
      </c>
      <c r="G720" s="4">
        <v>44.07</v>
      </c>
    </row>
    <row r="721" spans="1:7" x14ac:dyDescent="0.3">
      <c r="A721" s="24">
        <f t="shared" si="34"/>
        <v>2016</v>
      </c>
      <c r="B721" s="24">
        <f t="shared" si="35"/>
        <v>11</v>
      </c>
      <c r="C721" s="24">
        <f t="shared" si="36"/>
        <v>4</v>
      </c>
      <c r="D721" s="25">
        <v>42681</v>
      </c>
      <c r="E721" s="4">
        <v>44.89</v>
      </c>
      <c r="G721" s="4">
        <v>44.89</v>
      </c>
    </row>
    <row r="722" spans="1:7" x14ac:dyDescent="0.3">
      <c r="A722" s="24">
        <f t="shared" si="34"/>
        <v>2016</v>
      </c>
      <c r="B722" s="24">
        <f t="shared" si="35"/>
        <v>11</v>
      </c>
      <c r="C722" s="24">
        <f t="shared" si="36"/>
        <v>4</v>
      </c>
      <c r="D722" s="25">
        <v>42682</v>
      </c>
      <c r="E722" s="4">
        <v>44.98</v>
      </c>
      <c r="G722" s="4">
        <v>44.98</v>
      </c>
    </row>
    <row r="723" spans="1:7" x14ac:dyDescent="0.3">
      <c r="A723" s="24">
        <f t="shared" si="34"/>
        <v>2016</v>
      </c>
      <c r="B723" s="24">
        <f t="shared" si="35"/>
        <v>11</v>
      </c>
      <c r="C723" s="24">
        <f t="shared" si="36"/>
        <v>4</v>
      </c>
      <c r="D723" s="25">
        <v>42683</v>
      </c>
      <c r="E723" s="4">
        <v>45.27</v>
      </c>
      <c r="G723" s="4">
        <v>45.27</v>
      </c>
    </row>
    <row r="724" spans="1:7" x14ac:dyDescent="0.3">
      <c r="A724" s="24">
        <f t="shared" si="34"/>
        <v>2016</v>
      </c>
      <c r="B724" s="24">
        <f t="shared" si="35"/>
        <v>11</v>
      </c>
      <c r="C724" s="24">
        <f t="shared" si="36"/>
        <v>4</v>
      </c>
      <c r="D724" s="25">
        <v>42684</v>
      </c>
      <c r="E724" s="4">
        <v>44.66</v>
      </c>
      <c r="G724" s="4">
        <v>44.66</v>
      </c>
    </row>
    <row r="725" spans="1:7" x14ac:dyDescent="0.3">
      <c r="A725" s="24">
        <f t="shared" si="34"/>
        <v>2016</v>
      </c>
      <c r="B725" s="24">
        <f t="shared" si="35"/>
        <v>11</v>
      </c>
      <c r="C725" s="24">
        <f t="shared" si="36"/>
        <v>4</v>
      </c>
      <c r="D725" s="25">
        <v>42688</v>
      </c>
      <c r="E725" s="4">
        <v>43.32</v>
      </c>
      <c r="G725" s="4">
        <v>43.32</v>
      </c>
    </row>
    <row r="726" spans="1:7" x14ac:dyDescent="0.3">
      <c r="A726" s="24">
        <f t="shared" si="34"/>
        <v>2016</v>
      </c>
      <c r="B726" s="24">
        <f t="shared" si="35"/>
        <v>11</v>
      </c>
      <c r="C726" s="24">
        <f t="shared" si="36"/>
        <v>4</v>
      </c>
      <c r="D726" s="25">
        <v>42689</v>
      </c>
      <c r="E726" s="4">
        <v>45.81</v>
      </c>
      <c r="G726" s="4">
        <v>45.81</v>
      </c>
    </row>
    <row r="727" spans="1:7" x14ac:dyDescent="0.3">
      <c r="A727" s="24">
        <f t="shared" si="34"/>
        <v>2016</v>
      </c>
      <c r="B727" s="24">
        <f t="shared" si="35"/>
        <v>11</v>
      </c>
      <c r="C727" s="24">
        <f t="shared" si="36"/>
        <v>4</v>
      </c>
      <c r="D727" s="25">
        <v>42690</v>
      </c>
      <c r="E727" s="4">
        <v>45.57</v>
      </c>
      <c r="G727" s="4">
        <v>45.57</v>
      </c>
    </row>
    <row r="728" spans="1:7" x14ac:dyDescent="0.3">
      <c r="A728" s="24">
        <f t="shared" si="34"/>
        <v>2016</v>
      </c>
      <c r="B728" s="24">
        <f t="shared" si="35"/>
        <v>11</v>
      </c>
      <c r="C728" s="24">
        <f t="shared" si="36"/>
        <v>4</v>
      </c>
      <c r="D728" s="25">
        <v>42691</v>
      </c>
      <c r="E728" s="4">
        <v>45.42</v>
      </c>
      <c r="G728" s="4">
        <v>45.42</v>
      </c>
    </row>
    <row r="729" spans="1:7" x14ac:dyDescent="0.3">
      <c r="A729" s="24">
        <f t="shared" si="34"/>
        <v>2016</v>
      </c>
      <c r="B729" s="24">
        <f t="shared" si="35"/>
        <v>11</v>
      </c>
      <c r="C729" s="24">
        <f t="shared" si="36"/>
        <v>4</v>
      </c>
      <c r="D729" s="25">
        <v>42692</v>
      </c>
      <c r="E729" s="4">
        <v>45.69</v>
      </c>
      <c r="G729" s="4">
        <v>45.69</v>
      </c>
    </row>
    <row r="730" spans="1:7" x14ac:dyDescent="0.3">
      <c r="A730" s="24">
        <f t="shared" si="34"/>
        <v>2016</v>
      </c>
      <c r="B730" s="24">
        <f t="shared" si="35"/>
        <v>11</v>
      </c>
      <c r="C730" s="24">
        <f t="shared" si="36"/>
        <v>4</v>
      </c>
      <c r="D730" s="25">
        <v>42695</v>
      </c>
      <c r="E730" s="4">
        <v>47.49</v>
      </c>
      <c r="G730" s="4">
        <v>47.49</v>
      </c>
    </row>
    <row r="731" spans="1:7" x14ac:dyDescent="0.3">
      <c r="A731" s="24">
        <f t="shared" si="34"/>
        <v>2016</v>
      </c>
      <c r="B731" s="24">
        <f t="shared" si="35"/>
        <v>11</v>
      </c>
      <c r="C731" s="24">
        <f t="shared" si="36"/>
        <v>4</v>
      </c>
      <c r="D731" s="25">
        <v>42696</v>
      </c>
      <c r="E731" s="4">
        <v>48.03</v>
      </c>
      <c r="G731" s="4">
        <v>48.03</v>
      </c>
    </row>
    <row r="732" spans="1:7" x14ac:dyDescent="0.3">
      <c r="A732" s="24">
        <f t="shared" si="34"/>
        <v>2016</v>
      </c>
      <c r="B732" s="24">
        <f t="shared" si="35"/>
        <v>11</v>
      </c>
      <c r="C732" s="24">
        <f t="shared" si="36"/>
        <v>4</v>
      </c>
      <c r="D732" s="25">
        <v>42697</v>
      </c>
      <c r="E732" s="4">
        <v>47.96</v>
      </c>
      <c r="G732" s="4">
        <v>47.96</v>
      </c>
    </row>
    <row r="733" spans="1:7" x14ac:dyDescent="0.3">
      <c r="A733" s="24">
        <f t="shared" si="34"/>
        <v>2016</v>
      </c>
      <c r="B733" s="24">
        <f t="shared" si="35"/>
        <v>11</v>
      </c>
      <c r="C733" s="24">
        <f t="shared" si="36"/>
        <v>4</v>
      </c>
      <c r="D733" s="25">
        <v>42699</v>
      </c>
      <c r="E733" s="4">
        <v>46.06</v>
      </c>
      <c r="G733" s="4">
        <v>46.06</v>
      </c>
    </row>
    <row r="734" spans="1:7" x14ac:dyDescent="0.3">
      <c r="A734" s="24">
        <f t="shared" si="34"/>
        <v>2016</v>
      </c>
      <c r="B734" s="24">
        <f t="shared" si="35"/>
        <v>11</v>
      </c>
      <c r="C734" s="24">
        <f t="shared" si="36"/>
        <v>4</v>
      </c>
      <c r="D734" s="25">
        <v>42702</v>
      </c>
      <c r="E734" s="4">
        <v>47.08</v>
      </c>
      <c r="G734" s="4">
        <v>47.08</v>
      </c>
    </row>
    <row r="735" spans="1:7" x14ac:dyDescent="0.3">
      <c r="A735" s="24">
        <f t="shared" si="34"/>
        <v>2016</v>
      </c>
      <c r="B735" s="24">
        <f t="shared" si="35"/>
        <v>11</v>
      </c>
      <c r="C735" s="24">
        <f t="shared" si="36"/>
        <v>4</v>
      </c>
      <c r="D735" s="25">
        <v>42703</v>
      </c>
      <c r="E735" s="4">
        <v>45.23</v>
      </c>
      <c r="G735" s="4">
        <v>45.23</v>
      </c>
    </row>
    <row r="736" spans="1:7" x14ac:dyDescent="0.3">
      <c r="A736" s="24">
        <f t="shared" si="34"/>
        <v>2016</v>
      </c>
      <c r="B736" s="24">
        <f t="shared" si="35"/>
        <v>11</v>
      </c>
      <c r="C736" s="24">
        <f t="shared" si="36"/>
        <v>4</v>
      </c>
      <c r="D736" s="25">
        <v>42704</v>
      </c>
      <c r="E736" s="4">
        <v>49.44</v>
      </c>
      <c r="G736" s="4">
        <v>49.44</v>
      </c>
    </row>
    <row r="737" spans="1:7" x14ac:dyDescent="0.3">
      <c r="A737" s="24">
        <f t="shared" si="34"/>
        <v>2016</v>
      </c>
      <c r="B737" s="24">
        <f t="shared" si="35"/>
        <v>12</v>
      </c>
      <c r="C737" s="24">
        <f t="shared" si="36"/>
        <v>4</v>
      </c>
      <c r="D737" s="25">
        <v>42705</v>
      </c>
      <c r="E737" s="4">
        <v>51.06</v>
      </c>
      <c r="G737" s="4">
        <v>51.06</v>
      </c>
    </row>
    <row r="738" spans="1:7" x14ac:dyDescent="0.3">
      <c r="A738" s="24">
        <f t="shared" si="34"/>
        <v>2016</v>
      </c>
      <c r="B738" s="24">
        <f t="shared" si="35"/>
        <v>12</v>
      </c>
      <c r="C738" s="24">
        <f t="shared" si="36"/>
        <v>4</v>
      </c>
      <c r="D738" s="25">
        <v>42706</v>
      </c>
      <c r="E738" s="4">
        <v>51.68</v>
      </c>
      <c r="G738" s="4">
        <v>51.68</v>
      </c>
    </row>
    <row r="739" spans="1:7" x14ac:dyDescent="0.3">
      <c r="A739" s="24">
        <f t="shared" si="34"/>
        <v>2016</v>
      </c>
      <c r="B739" s="24">
        <f t="shared" si="35"/>
        <v>12</v>
      </c>
      <c r="C739" s="24">
        <f t="shared" si="36"/>
        <v>4</v>
      </c>
      <c r="D739" s="25">
        <v>42709</v>
      </c>
      <c r="E739" s="4">
        <v>51.79</v>
      </c>
      <c r="G739" s="4">
        <v>51.79</v>
      </c>
    </row>
    <row r="740" spans="1:7" x14ac:dyDescent="0.3">
      <c r="A740" s="24">
        <f t="shared" si="34"/>
        <v>2016</v>
      </c>
      <c r="B740" s="24">
        <f t="shared" si="35"/>
        <v>12</v>
      </c>
      <c r="C740" s="24">
        <f t="shared" si="36"/>
        <v>4</v>
      </c>
      <c r="D740" s="25">
        <v>42710</v>
      </c>
      <c r="E740" s="4">
        <v>50.93</v>
      </c>
      <c r="G740" s="4">
        <v>50.93</v>
      </c>
    </row>
    <row r="741" spans="1:7" x14ac:dyDescent="0.3">
      <c r="A741" s="24">
        <f t="shared" si="34"/>
        <v>2016</v>
      </c>
      <c r="B741" s="24">
        <f t="shared" si="35"/>
        <v>12</v>
      </c>
      <c r="C741" s="24">
        <f t="shared" si="36"/>
        <v>4</v>
      </c>
      <c r="D741" s="25">
        <v>42711</v>
      </c>
      <c r="E741" s="4">
        <v>49.77</v>
      </c>
      <c r="G741" s="4">
        <v>49.77</v>
      </c>
    </row>
    <row r="742" spans="1:7" x14ac:dyDescent="0.3">
      <c r="A742" s="24">
        <f t="shared" si="34"/>
        <v>2016</v>
      </c>
      <c r="B742" s="24">
        <f t="shared" si="35"/>
        <v>12</v>
      </c>
      <c r="C742" s="24">
        <f t="shared" si="36"/>
        <v>4</v>
      </c>
      <c r="D742" s="25">
        <v>42712</v>
      </c>
      <c r="E742" s="4">
        <v>50.84</v>
      </c>
      <c r="G742" s="4">
        <v>50.84</v>
      </c>
    </row>
    <row r="743" spans="1:7" x14ac:dyDescent="0.3">
      <c r="A743" s="24">
        <f t="shared" si="34"/>
        <v>2016</v>
      </c>
      <c r="B743" s="24">
        <f t="shared" si="35"/>
        <v>12</v>
      </c>
      <c r="C743" s="24">
        <f t="shared" si="36"/>
        <v>4</v>
      </c>
      <c r="D743" s="25">
        <v>42713</v>
      </c>
      <c r="E743" s="4">
        <v>51.5</v>
      </c>
      <c r="G743" s="4">
        <v>51.5</v>
      </c>
    </row>
    <row r="744" spans="1:7" x14ac:dyDescent="0.3">
      <c r="A744" s="24">
        <f t="shared" si="34"/>
        <v>2016</v>
      </c>
      <c r="B744" s="24">
        <f t="shared" si="35"/>
        <v>12</v>
      </c>
      <c r="C744" s="24">
        <f t="shared" si="36"/>
        <v>4</v>
      </c>
      <c r="D744" s="25">
        <v>42716</v>
      </c>
      <c r="E744" s="4">
        <v>52.83</v>
      </c>
      <c r="G744" s="4">
        <v>52.83</v>
      </c>
    </row>
    <row r="745" spans="1:7" x14ac:dyDescent="0.3">
      <c r="A745" s="24">
        <f t="shared" si="34"/>
        <v>2016</v>
      </c>
      <c r="B745" s="24">
        <f t="shared" si="35"/>
        <v>12</v>
      </c>
      <c r="C745" s="24">
        <f t="shared" si="36"/>
        <v>4</v>
      </c>
      <c r="D745" s="25">
        <v>42717</v>
      </c>
      <c r="E745" s="4">
        <v>52.98</v>
      </c>
      <c r="G745" s="4">
        <v>52.98</v>
      </c>
    </row>
    <row r="746" spans="1:7" x14ac:dyDescent="0.3">
      <c r="A746" s="24">
        <f t="shared" si="34"/>
        <v>2016</v>
      </c>
      <c r="B746" s="24">
        <f t="shared" si="35"/>
        <v>12</v>
      </c>
      <c r="C746" s="24">
        <f t="shared" si="36"/>
        <v>4</v>
      </c>
      <c r="D746" s="25">
        <v>42718</v>
      </c>
      <c r="E746" s="4">
        <v>51.04</v>
      </c>
      <c r="G746" s="4">
        <v>51.04</v>
      </c>
    </row>
    <row r="747" spans="1:7" x14ac:dyDescent="0.3">
      <c r="A747" s="24">
        <f t="shared" si="34"/>
        <v>2016</v>
      </c>
      <c r="B747" s="24">
        <f t="shared" si="35"/>
        <v>12</v>
      </c>
      <c r="C747" s="24">
        <f t="shared" si="36"/>
        <v>4</v>
      </c>
      <c r="D747" s="25">
        <v>42719</v>
      </c>
      <c r="E747" s="4">
        <v>50.9</v>
      </c>
      <c r="G747" s="4">
        <v>50.9</v>
      </c>
    </row>
    <row r="748" spans="1:7" x14ac:dyDescent="0.3">
      <c r="A748" s="24">
        <f t="shared" si="34"/>
        <v>2016</v>
      </c>
      <c r="B748" s="24">
        <f t="shared" si="35"/>
        <v>12</v>
      </c>
      <c r="C748" s="24">
        <f t="shared" si="36"/>
        <v>4</v>
      </c>
      <c r="D748" s="25">
        <v>42720</v>
      </c>
      <c r="E748" s="4">
        <v>51.9</v>
      </c>
      <c r="G748" s="4">
        <v>51.9</v>
      </c>
    </row>
    <row r="749" spans="1:7" x14ac:dyDescent="0.3">
      <c r="A749" s="24">
        <f t="shared" si="34"/>
        <v>2016</v>
      </c>
      <c r="B749" s="24">
        <f t="shared" si="35"/>
        <v>12</v>
      </c>
      <c r="C749" s="24">
        <f t="shared" si="36"/>
        <v>4</v>
      </c>
      <c r="D749" s="25">
        <v>42723</v>
      </c>
      <c r="E749" s="4">
        <v>52.12</v>
      </c>
      <c r="G749" s="4">
        <v>52.12</v>
      </c>
    </row>
    <row r="750" spans="1:7" x14ac:dyDescent="0.3">
      <c r="A750" s="24">
        <f t="shared" si="34"/>
        <v>2016</v>
      </c>
      <c r="B750" s="24">
        <f t="shared" si="35"/>
        <v>12</v>
      </c>
      <c r="C750" s="24">
        <f t="shared" si="36"/>
        <v>4</v>
      </c>
      <c r="D750" s="25">
        <v>42724</v>
      </c>
      <c r="E750" s="4">
        <v>52.23</v>
      </c>
      <c r="G750" s="4">
        <v>52.23</v>
      </c>
    </row>
    <row r="751" spans="1:7" x14ac:dyDescent="0.3">
      <c r="A751" s="24">
        <f t="shared" si="34"/>
        <v>2016</v>
      </c>
      <c r="B751" s="24">
        <f t="shared" si="35"/>
        <v>12</v>
      </c>
      <c r="C751" s="24">
        <f t="shared" si="36"/>
        <v>4</v>
      </c>
      <c r="D751" s="25">
        <v>42725</v>
      </c>
      <c r="E751" s="4">
        <v>52.49</v>
      </c>
      <c r="G751" s="4">
        <v>52.49</v>
      </c>
    </row>
    <row r="752" spans="1:7" x14ac:dyDescent="0.3">
      <c r="A752" s="24">
        <f t="shared" si="34"/>
        <v>2016</v>
      </c>
      <c r="B752" s="24">
        <f t="shared" si="35"/>
        <v>12</v>
      </c>
      <c r="C752" s="24">
        <f t="shared" si="36"/>
        <v>4</v>
      </c>
      <c r="D752" s="25">
        <v>42726</v>
      </c>
      <c r="E752" s="4">
        <v>52.95</v>
      </c>
      <c r="G752" s="4">
        <v>52.95</v>
      </c>
    </row>
    <row r="753" spans="1:7" x14ac:dyDescent="0.3">
      <c r="A753" s="24">
        <f t="shared" si="34"/>
        <v>2016</v>
      </c>
      <c r="B753" s="24">
        <f t="shared" si="35"/>
        <v>12</v>
      </c>
      <c r="C753" s="24">
        <f t="shared" si="36"/>
        <v>4</v>
      </c>
      <c r="D753" s="25">
        <v>42727</v>
      </c>
      <c r="E753" s="4">
        <v>53.02</v>
      </c>
      <c r="G753" s="4">
        <v>53.02</v>
      </c>
    </row>
    <row r="754" spans="1:7" x14ac:dyDescent="0.3">
      <c r="A754" s="24">
        <f t="shared" si="34"/>
        <v>2016</v>
      </c>
      <c r="B754" s="24">
        <f t="shared" si="35"/>
        <v>12</v>
      </c>
      <c r="C754" s="24">
        <f t="shared" si="36"/>
        <v>4</v>
      </c>
      <c r="D754" s="25">
        <v>42731</v>
      </c>
      <c r="E754" s="4">
        <v>53.9</v>
      </c>
      <c r="G754" s="4">
        <v>53.9</v>
      </c>
    </row>
    <row r="755" spans="1:7" x14ac:dyDescent="0.3">
      <c r="A755" s="24">
        <f t="shared" si="34"/>
        <v>2016</v>
      </c>
      <c r="B755" s="24">
        <f t="shared" si="35"/>
        <v>12</v>
      </c>
      <c r="C755" s="24">
        <f t="shared" si="36"/>
        <v>4</v>
      </c>
      <c r="D755" s="25">
        <v>42732</v>
      </c>
      <c r="E755" s="4">
        <v>54.06</v>
      </c>
      <c r="G755" s="4">
        <v>54.06</v>
      </c>
    </row>
    <row r="756" spans="1:7" x14ac:dyDescent="0.3">
      <c r="A756" s="24">
        <f t="shared" si="34"/>
        <v>2016</v>
      </c>
      <c r="B756" s="24">
        <f t="shared" si="35"/>
        <v>12</v>
      </c>
      <c r="C756" s="24">
        <f t="shared" si="36"/>
        <v>4</v>
      </c>
      <c r="D756" s="25">
        <v>42733</v>
      </c>
      <c r="E756" s="4">
        <v>53.77</v>
      </c>
      <c r="G756" s="4">
        <v>53.77</v>
      </c>
    </row>
    <row r="757" spans="1:7" x14ac:dyDescent="0.3">
      <c r="A757" s="24">
        <f t="shared" si="34"/>
        <v>2016</v>
      </c>
      <c r="B757" s="24">
        <f t="shared" si="35"/>
        <v>12</v>
      </c>
      <c r="C757" s="24">
        <f t="shared" si="36"/>
        <v>4</v>
      </c>
      <c r="D757" s="25">
        <v>42734</v>
      </c>
      <c r="E757" s="4">
        <v>53.72</v>
      </c>
      <c r="G757" s="4">
        <v>53.72</v>
      </c>
    </row>
    <row r="758" spans="1:7" x14ac:dyDescent="0.3">
      <c r="A758" s="24">
        <f t="shared" si="34"/>
        <v>2017</v>
      </c>
      <c r="B758" s="24">
        <f t="shared" si="35"/>
        <v>1</v>
      </c>
      <c r="C758" s="24">
        <f t="shared" si="36"/>
        <v>1</v>
      </c>
      <c r="D758" s="25">
        <v>42738</v>
      </c>
      <c r="E758" s="4">
        <v>52.33</v>
      </c>
      <c r="G758" s="4">
        <v>52.33</v>
      </c>
    </row>
    <row r="759" spans="1:7" x14ac:dyDescent="0.3">
      <c r="A759" s="24">
        <f t="shared" si="34"/>
        <v>2017</v>
      </c>
      <c r="B759" s="24">
        <f t="shared" si="35"/>
        <v>1</v>
      </c>
      <c r="C759" s="24">
        <f t="shared" si="36"/>
        <v>1</v>
      </c>
      <c r="D759" s="25">
        <v>42739</v>
      </c>
      <c r="E759" s="4">
        <v>53.26</v>
      </c>
      <c r="G759" s="4">
        <v>53.26</v>
      </c>
    </row>
    <row r="760" spans="1:7" x14ac:dyDescent="0.3">
      <c r="A760" s="24">
        <f t="shared" si="34"/>
        <v>2017</v>
      </c>
      <c r="B760" s="24">
        <f t="shared" si="35"/>
        <v>1</v>
      </c>
      <c r="C760" s="24">
        <f t="shared" si="36"/>
        <v>1</v>
      </c>
      <c r="D760" s="25">
        <v>42740</v>
      </c>
      <c r="E760" s="4">
        <v>53.76</v>
      </c>
      <c r="G760" s="4">
        <v>53.76</v>
      </c>
    </row>
    <row r="761" spans="1:7" x14ac:dyDescent="0.3">
      <c r="A761" s="24">
        <f t="shared" si="34"/>
        <v>2017</v>
      </c>
      <c r="B761" s="24">
        <f t="shared" si="35"/>
        <v>1</v>
      </c>
      <c r="C761" s="24">
        <f t="shared" si="36"/>
        <v>1</v>
      </c>
      <c r="D761" s="25">
        <v>42741</v>
      </c>
      <c r="E761" s="4">
        <v>53.99</v>
      </c>
      <c r="G761" s="4">
        <v>53.99</v>
      </c>
    </row>
    <row r="762" spans="1:7" x14ac:dyDescent="0.3">
      <c r="A762" s="24">
        <f t="shared" si="34"/>
        <v>2017</v>
      </c>
      <c r="B762" s="24">
        <f t="shared" si="35"/>
        <v>1</v>
      </c>
      <c r="C762" s="24">
        <f t="shared" si="36"/>
        <v>1</v>
      </c>
      <c r="D762" s="25">
        <v>42744</v>
      </c>
      <c r="E762" s="4">
        <v>51.96</v>
      </c>
      <c r="G762" s="4">
        <v>51.96</v>
      </c>
    </row>
    <row r="763" spans="1:7" x14ac:dyDescent="0.3">
      <c r="A763" s="24">
        <f t="shared" si="34"/>
        <v>2017</v>
      </c>
      <c r="B763" s="24">
        <f t="shared" si="35"/>
        <v>1</v>
      </c>
      <c r="C763" s="24">
        <f t="shared" si="36"/>
        <v>1</v>
      </c>
      <c r="D763" s="25">
        <v>42745</v>
      </c>
      <c r="E763" s="4">
        <v>50.82</v>
      </c>
      <c r="G763" s="4">
        <v>50.82</v>
      </c>
    </row>
    <row r="764" spans="1:7" x14ac:dyDescent="0.3">
      <c r="A764" s="24">
        <f t="shared" si="34"/>
        <v>2017</v>
      </c>
      <c r="B764" s="24">
        <f t="shared" si="35"/>
        <v>1</v>
      </c>
      <c r="C764" s="24">
        <f t="shared" si="36"/>
        <v>1</v>
      </c>
      <c r="D764" s="25">
        <v>42746</v>
      </c>
      <c r="E764" s="4">
        <v>52.25</v>
      </c>
      <c r="G764" s="4">
        <v>52.25</v>
      </c>
    </row>
    <row r="765" spans="1:7" x14ac:dyDescent="0.3">
      <c r="A765" s="24">
        <f t="shared" si="34"/>
        <v>2017</v>
      </c>
      <c r="B765" s="24">
        <f t="shared" si="35"/>
        <v>1</v>
      </c>
      <c r="C765" s="24">
        <f t="shared" si="36"/>
        <v>1</v>
      </c>
      <c r="D765" s="25">
        <v>42747</v>
      </c>
      <c r="E765" s="4">
        <v>53.01</v>
      </c>
      <c r="G765" s="4">
        <v>53.01</v>
      </c>
    </row>
    <row r="766" spans="1:7" x14ac:dyDescent="0.3">
      <c r="A766" s="24">
        <f t="shared" si="34"/>
        <v>2017</v>
      </c>
      <c r="B766" s="24">
        <f t="shared" si="35"/>
        <v>1</v>
      </c>
      <c r="C766" s="24">
        <f t="shared" si="36"/>
        <v>1</v>
      </c>
      <c r="D766" s="25">
        <v>42748</v>
      </c>
      <c r="E766" s="4">
        <v>52.37</v>
      </c>
      <c r="G766" s="4">
        <v>52.37</v>
      </c>
    </row>
    <row r="767" spans="1:7" x14ac:dyDescent="0.3">
      <c r="A767" s="24">
        <f t="shared" si="34"/>
        <v>2017</v>
      </c>
      <c r="B767" s="24">
        <f t="shared" si="35"/>
        <v>1</v>
      </c>
      <c r="C767" s="24">
        <f t="shared" si="36"/>
        <v>1</v>
      </c>
      <c r="D767" s="25">
        <v>42752</v>
      </c>
      <c r="E767" s="4">
        <v>52.48</v>
      </c>
      <c r="G767" s="4">
        <v>52.48</v>
      </c>
    </row>
    <row r="768" spans="1:7" x14ac:dyDescent="0.3">
      <c r="A768" s="24">
        <f t="shared" si="34"/>
        <v>2017</v>
      </c>
      <c r="B768" s="24">
        <f t="shared" si="35"/>
        <v>1</v>
      </c>
      <c r="C768" s="24">
        <f t="shared" si="36"/>
        <v>1</v>
      </c>
      <c r="D768" s="25">
        <v>42753</v>
      </c>
      <c r="E768" s="4">
        <v>51.08</v>
      </c>
      <c r="G768" s="4">
        <v>51.08</v>
      </c>
    </row>
    <row r="769" spans="1:7" x14ac:dyDescent="0.3">
      <c r="A769" s="24">
        <f t="shared" si="34"/>
        <v>2017</v>
      </c>
      <c r="B769" s="24">
        <f t="shared" si="35"/>
        <v>1</v>
      </c>
      <c r="C769" s="24">
        <f t="shared" si="36"/>
        <v>1</v>
      </c>
      <c r="D769" s="25">
        <v>42754</v>
      </c>
      <c r="E769" s="4">
        <v>51.37</v>
      </c>
      <c r="G769" s="4">
        <v>51.37</v>
      </c>
    </row>
    <row r="770" spans="1:7" x14ac:dyDescent="0.3">
      <c r="A770" s="24">
        <f t="shared" si="34"/>
        <v>2017</v>
      </c>
      <c r="B770" s="24">
        <f t="shared" si="35"/>
        <v>1</v>
      </c>
      <c r="C770" s="24">
        <f t="shared" si="36"/>
        <v>1</v>
      </c>
      <c r="D770" s="25">
        <v>42755</v>
      </c>
      <c r="E770" s="4">
        <v>52.42</v>
      </c>
      <c r="G770" s="4">
        <v>52.42</v>
      </c>
    </row>
    <row r="771" spans="1:7" x14ac:dyDescent="0.3">
      <c r="A771" s="24">
        <f t="shared" si="34"/>
        <v>2017</v>
      </c>
      <c r="B771" s="24">
        <f t="shared" si="35"/>
        <v>1</v>
      </c>
      <c r="C771" s="24">
        <f t="shared" si="36"/>
        <v>1</v>
      </c>
      <c r="D771" s="25">
        <v>42758</v>
      </c>
      <c r="E771" s="4">
        <v>52.75</v>
      </c>
      <c r="G771" s="4">
        <v>52.75</v>
      </c>
    </row>
    <row r="772" spans="1:7" x14ac:dyDescent="0.3">
      <c r="A772" s="24">
        <f t="shared" si="34"/>
        <v>2017</v>
      </c>
      <c r="B772" s="24">
        <f t="shared" si="35"/>
        <v>1</v>
      </c>
      <c r="C772" s="24">
        <f t="shared" si="36"/>
        <v>1</v>
      </c>
      <c r="D772" s="25">
        <v>42759</v>
      </c>
      <c r="E772" s="4">
        <v>53.18</v>
      </c>
      <c r="G772" s="4">
        <v>53.18</v>
      </c>
    </row>
    <row r="773" spans="1:7" x14ac:dyDescent="0.3">
      <c r="A773" s="24">
        <f t="shared" ref="A773:A836" si="37">YEAR(D773)</f>
        <v>2017</v>
      </c>
      <c r="B773" s="24">
        <f t="shared" ref="B773:B836" si="38">MONTH(D773)</f>
        <v>1</v>
      </c>
      <c r="C773" s="24">
        <f t="shared" ref="C773:C836" si="39">ROUNDUP(B773/3,0)</f>
        <v>1</v>
      </c>
      <c r="D773" s="25">
        <v>42760</v>
      </c>
      <c r="E773" s="4">
        <v>52.75</v>
      </c>
      <c r="G773" s="4">
        <v>52.75</v>
      </c>
    </row>
    <row r="774" spans="1:7" x14ac:dyDescent="0.3">
      <c r="A774" s="24">
        <f t="shared" si="37"/>
        <v>2017</v>
      </c>
      <c r="B774" s="24">
        <f t="shared" si="38"/>
        <v>1</v>
      </c>
      <c r="C774" s="24">
        <f t="shared" si="39"/>
        <v>1</v>
      </c>
      <c r="D774" s="25">
        <v>42761</v>
      </c>
      <c r="E774" s="4">
        <v>53.78</v>
      </c>
      <c r="G774" s="4">
        <v>53.78</v>
      </c>
    </row>
    <row r="775" spans="1:7" x14ac:dyDescent="0.3">
      <c r="A775" s="24">
        <f t="shared" si="37"/>
        <v>2017</v>
      </c>
      <c r="B775" s="24">
        <f t="shared" si="38"/>
        <v>1</v>
      </c>
      <c r="C775" s="24">
        <f t="shared" si="39"/>
        <v>1</v>
      </c>
      <c r="D775" s="25">
        <v>42762</v>
      </c>
      <c r="E775" s="4">
        <v>53.17</v>
      </c>
      <c r="G775" s="4">
        <v>53.17</v>
      </c>
    </row>
    <row r="776" spans="1:7" x14ac:dyDescent="0.3">
      <c r="A776" s="24">
        <f t="shared" si="37"/>
        <v>2017</v>
      </c>
      <c r="B776" s="24">
        <f t="shared" si="38"/>
        <v>1</v>
      </c>
      <c r="C776" s="24">
        <f t="shared" si="39"/>
        <v>1</v>
      </c>
      <c r="D776" s="25">
        <v>42765</v>
      </c>
      <c r="E776" s="4">
        <v>52.63</v>
      </c>
      <c r="G776" s="4">
        <v>52.63</v>
      </c>
    </row>
    <row r="777" spans="1:7" x14ac:dyDescent="0.3">
      <c r="A777" s="24">
        <f t="shared" si="37"/>
        <v>2017</v>
      </c>
      <c r="B777" s="24">
        <f t="shared" si="38"/>
        <v>1</v>
      </c>
      <c r="C777" s="24">
        <f t="shared" si="39"/>
        <v>1</v>
      </c>
      <c r="D777" s="25">
        <v>42766</v>
      </c>
      <c r="E777" s="4">
        <v>52.81</v>
      </c>
      <c r="G777" s="4">
        <v>52.81</v>
      </c>
    </row>
    <row r="778" spans="1:7" x14ac:dyDescent="0.3">
      <c r="A778" s="24">
        <f t="shared" si="37"/>
        <v>2017</v>
      </c>
      <c r="B778" s="24">
        <f t="shared" si="38"/>
        <v>2</v>
      </c>
      <c r="C778" s="24">
        <f t="shared" si="39"/>
        <v>1</v>
      </c>
      <c r="D778" s="25">
        <v>42767</v>
      </c>
      <c r="E778" s="4">
        <v>53.88</v>
      </c>
      <c r="G778" s="4">
        <v>53.88</v>
      </c>
    </row>
    <row r="779" spans="1:7" x14ac:dyDescent="0.3">
      <c r="A779" s="24">
        <f t="shared" si="37"/>
        <v>2017</v>
      </c>
      <c r="B779" s="24">
        <f t="shared" si="38"/>
        <v>2</v>
      </c>
      <c r="C779" s="24">
        <f t="shared" si="39"/>
        <v>1</v>
      </c>
      <c r="D779" s="25">
        <v>42768</v>
      </c>
      <c r="E779" s="4">
        <v>53.54</v>
      </c>
      <c r="G779" s="4">
        <v>53.54</v>
      </c>
    </row>
    <row r="780" spans="1:7" x14ac:dyDescent="0.3">
      <c r="A780" s="24">
        <f t="shared" si="37"/>
        <v>2017</v>
      </c>
      <c r="B780" s="24">
        <f t="shared" si="38"/>
        <v>2</v>
      </c>
      <c r="C780" s="24">
        <f t="shared" si="39"/>
        <v>1</v>
      </c>
      <c r="D780" s="25">
        <v>42769</v>
      </c>
      <c r="E780" s="4">
        <v>53.83</v>
      </c>
      <c r="G780" s="4">
        <v>53.83</v>
      </c>
    </row>
    <row r="781" spans="1:7" x14ac:dyDescent="0.3">
      <c r="A781" s="24">
        <f t="shared" si="37"/>
        <v>2017</v>
      </c>
      <c r="B781" s="24">
        <f t="shared" si="38"/>
        <v>2</v>
      </c>
      <c r="C781" s="24">
        <f t="shared" si="39"/>
        <v>1</v>
      </c>
      <c r="D781" s="25">
        <v>42772</v>
      </c>
      <c r="E781" s="4">
        <v>53.01</v>
      </c>
      <c r="G781" s="4">
        <v>53.01</v>
      </c>
    </row>
    <row r="782" spans="1:7" x14ac:dyDescent="0.3">
      <c r="A782" s="24">
        <f t="shared" si="37"/>
        <v>2017</v>
      </c>
      <c r="B782" s="24">
        <f t="shared" si="38"/>
        <v>2</v>
      </c>
      <c r="C782" s="24">
        <f t="shared" si="39"/>
        <v>1</v>
      </c>
      <c r="D782" s="25">
        <v>42773</v>
      </c>
      <c r="E782" s="4">
        <v>52.17</v>
      </c>
      <c r="G782" s="4">
        <v>52.17</v>
      </c>
    </row>
    <row r="783" spans="1:7" x14ac:dyDescent="0.3">
      <c r="A783" s="24">
        <f t="shared" si="37"/>
        <v>2017</v>
      </c>
      <c r="B783" s="24">
        <f t="shared" si="38"/>
        <v>2</v>
      </c>
      <c r="C783" s="24">
        <f t="shared" si="39"/>
        <v>1</v>
      </c>
      <c r="D783" s="25">
        <v>42774</v>
      </c>
      <c r="E783" s="4">
        <v>52.34</v>
      </c>
      <c r="G783" s="4">
        <v>52.34</v>
      </c>
    </row>
    <row r="784" spans="1:7" x14ac:dyDescent="0.3">
      <c r="A784" s="24">
        <f t="shared" si="37"/>
        <v>2017</v>
      </c>
      <c r="B784" s="24">
        <f t="shared" si="38"/>
        <v>2</v>
      </c>
      <c r="C784" s="24">
        <f t="shared" si="39"/>
        <v>1</v>
      </c>
      <c r="D784" s="25">
        <v>42775</v>
      </c>
      <c r="E784" s="4">
        <v>53</v>
      </c>
      <c r="G784" s="4">
        <v>53</v>
      </c>
    </row>
    <row r="785" spans="1:7" x14ac:dyDescent="0.3">
      <c r="A785" s="24">
        <f t="shared" si="37"/>
        <v>2017</v>
      </c>
      <c r="B785" s="24">
        <f t="shared" si="38"/>
        <v>2</v>
      </c>
      <c r="C785" s="24">
        <f t="shared" si="39"/>
        <v>1</v>
      </c>
      <c r="D785" s="25">
        <v>42776</v>
      </c>
      <c r="E785" s="4">
        <v>53.86</v>
      </c>
      <c r="G785" s="4">
        <v>53.86</v>
      </c>
    </row>
    <row r="786" spans="1:7" x14ac:dyDescent="0.3">
      <c r="A786" s="24">
        <f t="shared" si="37"/>
        <v>2017</v>
      </c>
      <c r="B786" s="24">
        <f t="shared" si="38"/>
        <v>2</v>
      </c>
      <c r="C786" s="24">
        <f t="shared" si="39"/>
        <v>1</v>
      </c>
      <c r="D786" s="25">
        <v>42779</v>
      </c>
      <c r="E786" s="4">
        <v>52.93</v>
      </c>
      <c r="G786" s="4">
        <v>52.93</v>
      </c>
    </row>
    <row r="787" spans="1:7" x14ac:dyDescent="0.3">
      <c r="A787" s="24">
        <f t="shared" si="37"/>
        <v>2017</v>
      </c>
      <c r="B787" s="24">
        <f t="shared" si="38"/>
        <v>2</v>
      </c>
      <c r="C787" s="24">
        <f t="shared" si="39"/>
        <v>1</v>
      </c>
      <c r="D787" s="25">
        <v>42780</v>
      </c>
      <c r="E787" s="4">
        <v>53.2</v>
      </c>
      <c r="G787" s="4">
        <v>53.2</v>
      </c>
    </row>
    <row r="788" spans="1:7" x14ac:dyDescent="0.3">
      <c r="A788" s="24">
        <f t="shared" si="37"/>
        <v>2017</v>
      </c>
      <c r="B788" s="24">
        <f t="shared" si="38"/>
        <v>2</v>
      </c>
      <c r="C788" s="24">
        <f t="shared" si="39"/>
        <v>1</v>
      </c>
      <c r="D788" s="25">
        <v>42781</v>
      </c>
      <c r="E788" s="4">
        <v>53.11</v>
      </c>
      <c r="G788" s="4">
        <v>53.11</v>
      </c>
    </row>
    <row r="789" spans="1:7" x14ac:dyDescent="0.3">
      <c r="A789" s="24">
        <f t="shared" si="37"/>
        <v>2017</v>
      </c>
      <c r="B789" s="24">
        <f t="shared" si="38"/>
        <v>2</v>
      </c>
      <c r="C789" s="24">
        <f t="shared" si="39"/>
        <v>1</v>
      </c>
      <c r="D789" s="25">
        <v>42782</v>
      </c>
      <c r="E789" s="4">
        <v>53.36</v>
      </c>
      <c r="G789" s="4">
        <v>53.36</v>
      </c>
    </row>
    <row r="790" spans="1:7" x14ac:dyDescent="0.3">
      <c r="A790" s="24">
        <f t="shared" si="37"/>
        <v>2017</v>
      </c>
      <c r="B790" s="24">
        <f t="shared" si="38"/>
        <v>2</v>
      </c>
      <c r="C790" s="24">
        <f t="shared" si="39"/>
        <v>1</v>
      </c>
      <c r="D790" s="25">
        <v>42783</v>
      </c>
      <c r="E790" s="4">
        <v>53.4</v>
      </c>
      <c r="G790" s="4">
        <v>53.4</v>
      </c>
    </row>
    <row r="791" spans="1:7" x14ac:dyDescent="0.3">
      <c r="A791" s="24">
        <f t="shared" si="37"/>
        <v>2017</v>
      </c>
      <c r="B791" s="24">
        <f t="shared" si="38"/>
        <v>2</v>
      </c>
      <c r="C791" s="24">
        <f t="shared" si="39"/>
        <v>1</v>
      </c>
      <c r="D791" s="25">
        <v>42787</v>
      </c>
      <c r="E791" s="4">
        <v>54.06</v>
      </c>
      <c r="G791" s="4">
        <v>54.06</v>
      </c>
    </row>
    <row r="792" spans="1:7" x14ac:dyDescent="0.3">
      <c r="A792" s="24">
        <f t="shared" si="37"/>
        <v>2017</v>
      </c>
      <c r="B792" s="24">
        <f t="shared" si="38"/>
        <v>2</v>
      </c>
      <c r="C792" s="24">
        <f t="shared" si="39"/>
        <v>1</v>
      </c>
      <c r="D792" s="25">
        <v>42788</v>
      </c>
      <c r="E792" s="4">
        <v>53.59</v>
      </c>
      <c r="G792" s="4">
        <v>53.59</v>
      </c>
    </row>
    <row r="793" spans="1:7" x14ac:dyDescent="0.3">
      <c r="A793" s="24">
        <f t="shared" si="37"/>
        <v>2017</v>
      </c>
      <c r="B793" s="24">
        <f t="shared" si="38"/>
        <v>2</v>
      </c>
      <c r="C793" s="24">
        <f t="shared" si="39"/>
        <v>1</v>
      </c>
      <c r="D793" s="25">
        <v>42789</v>
      </c>
      <c r="E793" s="4">
        <v>54.45</v>
      </c>
      <c r="G793" s="4">
        <v>54.45</v>
      </c>
    </row>
    <row r="794" spans="1:7" x14ac:dyDescent="0.3">
      <c r="A794" s="24">
        <f t="shared" si="37"/>
        <v>2017</v>
      </c>
      <c r="B794" s="24">
        <f t="shared" si="38"/>
        <v>2</v>
      </c>
      <c r="C794" s="24">
        <f t="shared" si="39"/>
        <v>1</v>
      </c>
      <c r="D794" s="25">
        <v>42790</v>
      </c>
      <c r="E794" s="4">
        <v>53.99</v>
      </c>
      <c r="G794" s="4">
        <v>53.99</v>
      </c>
    </row>
    <row r="795" spans="1:7" x14ac:dyDescent="0.3">
      <c r="A795" s="24">
        <f t="shared" si="37"/>
        <v>2017</v>
      </c>
      <c r="B795" s="24">
        <f t="shared" si="38"/>
        <v>2</v>
      </c>
      <c r="C795" s="24">
        <f t="shared" si="39"/>
        <v>1</v>
      </c>
      <c r="D795" s="25">
        <v>42793</v>
      </c>
      <c r="E795" s="4">
        <v>54.05</v>
      </c>
      <c r="G795" s="4">
        <v>54.05</v>
      </c>
    </row>
    <row r="796" spans="1:7" x14ac:dyDescent="0.3">
      <c r="A796" s="24">
        <f t="shared" si="37"/>
        <v>2017</v>
      </c>
      <c r="B796" s="24">
        <f t="shared" si="38"/>
        <v>2</v>
      </c>
      <c r="C796" s="24">
        <f t="shared" si="39"/>
        <v>1</v>
      </c>
      <c r="D796" s="25">
        <v>42794</v>
      </c>
      <c r="E796" s="4">
        <v>54.01</v>
      </c>
      <c r="G796" s="4">
        <v>54.01</v>
      </c>
    </row>
    <row r="797" spans="1:7" x14ac:dyDescent="0.3">
      <c r="A797" s="24">
        <f t="shared" si="37"/>
        <v>2017</v>
      </c>
      <c r="B797" s="24">
        <f t="shared" si="38"/>
        <v>3</v>
      </c>
      <c r="C797" s="24">
        <f t="shared" si="39"/>
        <v>1</v>
      </c>
      <c r="D797" s="25">
        <v>42795</v>
      </c>
      <c r="E797" s="4">
        <v>53.83</v>
      </c>
      <c r="G797" s="4">
        <v>53.83</v>
      </c>
    </row>
    <row r="798" spans="1:7" x14ac:dyDescent="0.3">
      <c r="A798" s="24">
        <f t="shared" si="37"/>
        <v>2017</v>
      </c>
      <c r="B798" s="24">
        <f t="shared" si="38"/>
        <v>3</v>
      </c>
      <c r="C798" s="24">
        <f t="shared" si="39"/>
        <v>1</v>
      </c>
      <c r="D798" s="25">
        <v>42796</v>
      </c>
      <c r="E798" s="4">
        <v>52.61</v>
      </c>
      <c r="G798" s="4">
        <v>52.61</v>
      </c>
    </row>
    <row r="799" spans="1:7" x14ac:dyDescent="0.3">
      <c r="A799" s="24">
        <f t="shared" si="37"/>
        <v>2017</v>
      </c>
      <c r="B799" s="24">
        <f t="shared" si="38"/>
        <v>3</v>
      </c>
      <c r="C799" s="24">
        <f t="shared" si="39"/>
        <v>1</v>
      </c>
      <c r="D799" s="25">
        <v>42797</v>
      </c>
      <c r="E799" s="4">
        <v>53.33</v>
      </c>
      <c r="G799" s="4">
        <v>53.33</v>
      </c>
    </row>
    <row r="800" spans="1:7" x14ac:dyDescent="0.3">
      <c r="A800" s="24">
        <f t="shared" si="37"/>
        <v>2017</v>
      </c>
      <c r="B800" s="24">
        <f t="shared" si="38"/>
        <v>3</v>
      </c>
      <c r="C800" s="24">
        <f t="shared" si="39"/>
        <v>1</v>
      </c>
      <c r="D800" s="25">
        <v>42800</v>
      </c>
      <c r="E800" s="4">
        <v>53.2</v>
      </c>
      <c r="G800" s="4">
        <v>53.2</v>
      </c>
    </row>
    <row r="801" spans="1:7" x14ac:dyDescent="0.3">
      <c r="A801" s="24">
        <f t="shared" si="37"/>
        <v>2017</v>
      </c>
      <c r="B801" s="24">
        <f t="shared" si="38"/>
        <v>3</v>
      </c>
      <c r="C801" s="24">
        <f t="shared" si="39"/>
        <v>1</v>
      </c>
      <c r="D801" s="25">
        <v>42801</v>
      </c>
      <c r="E801" s="4">
        <v>53.14</v>
      </c>
      <c r="G801" s="4">
        <v>53.14</v>
      </c>
    </row>
    <row r="802" spans="1:7" x14ac:dyDescent="0.3">
      <c r="A802" s="24">
        <f t="shared" si="37"/>
        <v>2017</v>
      </c>
      <c r="B802" s="24">
        <f t="shared" si="38"/>
        <v>3</v>
      </c>
      <c r="C802" s="24">
        <f t="shared" si="39"/>
        <v>1</v>
      </c>
      <c r="D802" s="25">
        <v>42802</v>
      </c>
      <c r="E802" s="4">
        <v>50.28</v>
      </c>
      <c r="G802" s="4">
        <v>50.28</v>
      </c>
    </row>
    <row r="803" spans="1:7" x14ac:dyDescent="0.3">
      <c r="A803" s="24">
        <f t="shared" si="37"/>
        <v>2017</v>
      </c>
      <c r="B803" s="24">
        <f t="shared" si="38"/>
        <v>3</v>
      </c>
      <c r="C803" s="24">
        <f t="shared" si="39"/>
        <v>1</v>
      </c>
      <c r="D803" s="25">
        <v>42803</v>
      </c>
      <c r="E803" s="4">
        <v>49.28</v>
      </c>
      <c r="G803" s="4">
        <v>49.28</v>
      </c>
    </row>
    <row r="804" spans="1:7" x14ac:dyDescent="0.3">
      <c r="A804" s="24">
        <f t="shared" si="37"/>
        <v>2017</v>
      </c>
      <c r="B804" s="24">
        <f t="shared" si="38"/>
        <v>3</v>
      </c>
      <c r="C804" s="24">
        <f t="shared" si="39"/>
        <v>1</v>
      </c>
      <c r="D804" s="25">
        <v>42804</v>
      </c>
      <c r="E804" s="4">
        <v>48.49</v>
      </c>
      <c r="G804" s="4">
        <v>48.49</v>
      </c>
    </row>
    <row r="805" spans="1:7" x14ac:dyDescent="0.3">
      <c r="A805" s="24">
        <f t="shared" si="37"/>
        <v>2017</v>
      </c>
      <c r="B805" s="24">
        <f t="shared" si="38"/>
        <v>3</v>
      </c>
      <c r="C805" s="24">
        <f t="shared" si="39"/>
        <v>1</v>
      </c>
      <c r="D805" s="25">
        <v>42807</v>
      </c>
      <c r="E805" s="4">
        <v>48.4</v>
      </c>
      <c r="G805" s="4">
        <v>48.4</v>
      </c>
    </row>
    <row r="806" spans="1:7" x14ac:dyDescent="0.3">
      <c r="A806" s="24">
        <f t="shared" si="37"/>
        <v>2017</v>
      </c>
      <c r="B806" s="24">
        <f t="shared" si="38"/>
        <v>3</v>
      </c>
      <c r="C806" s="24">
        <f t="shared" si="39"/>
        <v>1</v>
      </c>
      <c r="D806" s="25">
        <v>42808</v>
      </c>
      <c r="E806" s="4">
        <v>47.72</v>
      </c>
      <c r="G806" s="4">
        <v>47.72</v>
      </c>
    </row>
    <row r="807" spans="1:7" x14ac:dyDescent="0.3">
      <c r="A807" s="24">
        <f t="shared" si="37"/>
        <v>2017</v>
      </c>
      <c r="B807" s="24">
        <f t="shared" si="38"/>
        <v>3</v>
      </c>
      <c r="C807" s="24">
        <f t="shared" si="39"/>
        <v>1</v>
      </c>
      <c r="D807" s="25">
        <v>42809</v>
      </c>
      <c r="E807" s="4">
        <v>48.86</v>
      </c>
      <c r="G807" s="4">
        <v>48.86</v>
      </c>
    </row>
    <row r="808" spans="1:7" x14ac:dyDescent="0.3">
      <c r="A808" s="24">
        <f t="shared" si="37"/>
        <v>2017</v>
      </c>
      <c r="B808" s="24">
        <f t="shared" si="38"/>
        <v>3</v>
      </c>
      <c r="C808" s="24">
        <f t="shared" si="39"/>
        <v>1</v>
      </c>
      <c r="D808" s="25">
        <v>42810</v>
      </c>
      <c r="E808" s="4">
        <v>48.75</v>
      </c>
      <c r="G808" s="4">
        <v>48.75</v>
      </c>
    </row>
    <row r="809" spans="1:7" x14ac:dyDescent="0.3">
      <c r="A809" s="24">
        <f t="shared" si="37"/>
        <v>2017</v>
      </c>
      <c r="B809" s="24">
        <f t="shared" si="38"/>
        <v>3</v>
      </c>
      <c r="C809" s="24">
        <f t="shared" si="39"/>
        <v>1</v>
      </c>
      <c r="D809" s="25">
        <v>42811</v>
      </c>
      <c r="E809" s="4">
        <v>48.78</v>
      </c>
      <c r="G809" s="4">
        <v>48.78</v>
      </c>
    </row>
    <row r="810" spans="1:7" x14ac:dyDescent="0.3">
      <c r="A810" s="24">
        <f t="shared" si="37"/>
        <v>2017</v>
      </c>
      <c r="B810" s="24">
        <f t="shared" si="38"/>
        <v>3</v>
      </c>
      <c r="C810" s="24">
        <f t="shared" si="39"/>
        <v>1</v>
      </c>
      <c r="D810" s="25">
        <v>42814</v>
      </c>
      <c r="E810" s="4">
        <v>48.22</v>
      </c>
      <c r="G810" s="4">
        <v>48.22</v>
      </c>
    </row>
    <row r="811" spans="1:7" x14ac:dyDescent="0.3">
      <c r="A811" s="24">
        <f t="shared" si="37"/>
        <v>2017</v>
      </c>
      <c r="B811" s="24">
        <f t="shared" si="38"/>
        <v>3</v>
      </c>
      <c r="C811" s="24">
        <f t="shared" si="39"/>
        <v>1</v>
      </c>
      <c r="D811" s="25">
        <v>42815</v>
      </c>
      <c r="E811" s="4">
        <v>47.34</v>
      </c>
      <c r="G811" s="4">
        <v>47.34</v>
      </c>
    </row>
    <row r="812" spans="1:7" x14ac:dyDescent="0.3">
      <c r="A812" s="24">
        <f t="shared" si="37"/>
        <v>2017</v>
      </c>
      <c r="B812" s="24">
        <f t="shared" si="38"/>
        <v>3</v>
      </c>
      <c r="C812" s="24">
        <f t="shared" si="39"/>
        <v>1</v>
      </c>
      <c r="D812" s="25">
        <v>42816</v>
      </c>
      <c r="E812" s="4">
        <v>48.04</v>
      </c>
      <c r="G812" s="4">
        <v>48.04</v>
      </c>
    </row>
    <row r="813" spans="1:7" x14ac:dyDescent="0.3">
      <c r="A813" s="24">
        <f t="shared" si="37"/>
        <v>2017</v>
      </c>
      <c r="B813" s="24">
        <f t="shared" si="38"/>
        <v>3</v>
      </c>
      <c r="C813" s="24">
        <f t="shared" si="39"/>
        <v>1</v>
      </c>
      <c r="D813" s="25">
        <v>42817</v>
      </c>
      <c r="E813" s="4">
        <v>47.7</v>
      </c>
      <c r="G813" s="4">
        <v>47.7</v>
      </c>
    </row>
    <row r="814" spans="1:7" x14ac:dyDescent="0.3">
      <c r="A814" s="24">
        <f t="shared" si="37"/>
        <v>2017</v>
      </c>
      <c r="B814" s="24">
        <f t="shared" si="38"/>
        <v>3</v>
      </c>
      <c r="C814" s="24">
        <f t="shared" si="39"/>
        <v>1</v>
      </c>
      <c r="D814" s="25">
        <v>42818</v>
      </c>
      <c r="E814" s="4">
        <v>47.97</v>
      </c>
      <c r="G814" s="4">
        <v>47.97</v>
      </c>
    </row>
    <row r="815" spans="1:7" x14ac:dyDescent="0.3">
      <c r="A815" s="24">
        <f t="shared" si="37"/>
        <v>2017</v>
      </c>
      <c r="B815" s="24">
        <f t="shared" si="38"/>
        <v>3</v>
      </c>
      <c r="C815" s="24">
        <f t="shared" si="39"/>
        <v>1</v>
      </c>
      <c r="D815" s="25">
        <v>42821</v>
      </c>
      <c r="E815" s="4">
        <v>47.73</v>
      </c>
      <c r="G815" s="4">
        <v>47.73</v>
      </c>
    </row>
    <row r="816" spans="1:7" x14ac:dyDescent="0.3">
      <c r="A816" s="24">
        <f t="shared" si="37"/>
        <v>2017</v>
      </c>
      <c r="B816" s="24">
        <f t="shared" si="38"/>
        <v>3</v>
      </c>
      <c r="C816" s="24">
        <f t="shared" si="39"/>
        <v>1</v>
      </c>
      <c r="D816" s="25">
        <v>42822</v>
      </c>
      <c r="E816" s="4">
        <v>48.37</v>
      </c>
      <c r="G816" s="4">
        <v>48.37</v>
      </c>
    </row>
    <row r="817" spans="1:7" x14ac:dyDescent="0.3">
      <c r="A817" s="24">
        <f t="shared" si="37"/>
        <v>2017</v>
      </c>
      <c r="B817" s="24">
        <f t="shared" si="38"/>
        <v>3</v>
      </c>
      <c r="C817" s="24">
        <f t="shared" si="39"/>
        <v>1</v>
      </c>
      <c r="D817" s="25">
        <v>42823</v>
      </c>
      <c r="E817" s="4">
        <v>49.51</v>
      </c>
      <c r="G817" s="4">
        <v>49.51</v>
      </c>
    </row>
    <row r="818" spans="1:7" x14ac:dyDescent="0.3">
      <c r="A818" s="24">
        <f t="shared" si="37"/>
        <v>2017</v>
      </c>
      <c r="B818" s="24">
        <f t="shared" si="38"/>
        <v>3</v>
      </c>
      <c r="C818" s="24">
        <f t="shared" si="39"/>
        <v>1</v>
      </c>
      <c r="D818" s="25">
        <v>42824</v>
      </c>
      <c r="E818" s="4">
        <v>50.35</v>
      </c>
      <c r="G818" s="4">
        <v>50.35</v>
      </c>
    </row>
    <row r="819" spans="1:7" x14ac:dyDescent="0.3">
      <c r="A819" s="24">
        <f t="shared" si="37"/>
        <v>2017</v>
      </c>
      <c r="B819" s="24">
        <f t="shared" si="38"/>
        <v>3</v>
      </c>
      <c r="C819" s="24">
        <f t="shared" si="39"/>
        <v>1</v>
      </c>
      <c r="D819" s="25">
        <v>42825</v>
      </c>
      <c r="E819" s="4">
        <v>50.6</v>
      </c>
      <c r="G819" s="4">
        <v>50.6</v>
      </c>
    </row>
    <row r="820" spans="1:7" x14ac:dyDescent="0.3">
      <c r="A820" s="24">
        <f t="shared" si="37"/>
        <v>2017</v>
      </c>
      <c r="B820" s="24">
        <f t="shared" si="38"/>
        <v>4</v>
      </c>
      <c r="C820" s="24">
        <f t="shared" si="39"/>
        <v>2</v>
      </c>
      <c r="D820" s="25">
        <v>42828</v>
      </c>
      <c r="E820" s="4">
        <v>50.24</v>
      </c>
      <c r="G820" s="4">
        <v>50.24</v>
      </c>
    </row>
    <row r="821" spans="1:7" x14ac:dyDescent="0.3">
      <c r="A821" s="24">
        <f t="shared" si="37"/>
        <v>2017</v>
      </c>
      <c r="B821" s="24">
        <f t="shared" si="38"/>
        <v>4</v>
      </c>
      <c r="C821" s="24">
        <f t="shared" si="39"/>
        <v>2</v>
      </c>
      <c r="D821" s="25">
        <v>42829</v>
      </c>
      <c r="E821" s="4">
        <v>51.03</v>
      </c>
      <c r="G821" s="4">
        <v>51.03</v>
      </c>
    </row>
    <row r="822" spans="1:7" x14ac:dyDescent="0.3">
      <c r="A822" s="24">
        <f t="shared" si="37"/>
        <v>2017</v>
      </c>
      <c r="B822" s="24">
        <f t="shared" si="38"/>
        <v>4</v>
      </c>
      <c r="C822" s="24">
        <f t="shared" si="39"/>
        <v>2</v>
      </c>
      <c r="D822" s="25">
        <v>42830</v>
      </c>
      <c r="E822" s="4">
        <v>51.15</v>
      </c>
      <c r="G822" s="4">
        <v>51.15</v>
      </c>
    </row>
    <row r="823" spans="1:7" x14ac:dyDescent="0.3">
      <c r="A823" s="24">
        <f t="shared" si="37"/>
        <v>2017</v>
      </c>
      <c r="B823" s="24">
        <f t="shared" si="38"/>
        <v>4</v>
      </c>
      <c r="C823" s="24">
        <f t="shared" si="39"/>
        <v>2</v>
      </c>
      <c r="D823" s="25">
        <v>42831</v>
      </c>
      <c r="E823" s="4">
        <v>51.7</v>
      </c>
      <c r="G823" s="4">
        <v>51.7</v>
      </c>
    </row>
    <row r="824" spans="1:7" x14ac:dyDescent="0.3">
      <c r="A824" s="24">
        <f t="shared" si="37"/>
        <v>2017</v>
      </c>
      <c r="B824" s="24">
        <f t="shared" si="38"/>
        <v>4</v>
      </c>
      <c r="C824" s="24">
        <f t="shared" si="39"/>
        <v>2</v>
      </c>
      <c r="D824" s="25">
        <v>42832</v>
      </c>
      <c r="E824" s="4">
        <v>52.24</v>
      </c>
      <c r="G824" s="4">
        <v>52.24</v>
      </c>
    </row>
    <row r="825" spans="1:7" x14ac:dyDescent="0.3">
      <c r="A825" s="24">
        <f t="shared" si="37"/>
        <v>2017</v>
      </c>
      <c r="B825" s="24">
        <f t="shared" si="38"/>
        <v>4</v>
      </c>
      <c r="C825" s="24">
        <f t="shared" si="39"/>
        <v>2</v>
      </c>
      <c r="D825" s="25">
        <v>42835</v>
      </c>
      <c r="E825" s="4">
        <v>53.08</v>
      </c>
      <c r="G825" s="4">
        <v>53.08</v>
      </c>
    </row>
    <row r="826" spans="1:7" x14ac:dyDescent="0.3">
      <c r="A826" s="24">
        <f t="shared" si="37"/>
        <v>2017</v>
      </c>
      <c r="B826" s="24">
        <f t="shared" si="38"/>
        <v>4</v>
      </c>
      <c r="C826" s="24">
        <f t="shared" si="39"/>
        <v>2</v>
      </c>
      <c r="D826" s="25">
        <v>42836</v>
      </c>
      <c r="E826" s="4">
        <v>53.4</v>
      </c>
      <c r="G826" s="4">
        <v>53.4</v>
      </c>
    </row>
    <row r="827" spans="1:7" x14ac:dyDescent="0.3">
      <c r="A827" s="24">
        <f t="shared" si="37"/>
        <v>2017</v>
      </c>
      <c r="B827" s="24">
        <f t="shared" si="38"/>
        <v>4</v>
      </c>
      <c r="C827" s="24">
        <f t="shared" si="39"/>
        <v>2</v>
      </c>
      <c r="D827" s="25">
        <v>42837</v>
      </c>
      <c r="E827" s="4">
        <v>53.11</v>
      </c>
      <c r="G827" s="4">
        <v>53.11</v>
      </c>
    </row>
    <row r="828" spans="1:7" x14ac:dyDescent="0.3">
      <c r="A828" s="24">
        <f t="shared" si="37"/>
        <v>2017</v>
      </c>
      <c r="B828" s="24">
        <f t="shared" si="38"/>
        <v>4</v>
      </c>
      <c r="C828" s="24">
        <f t="shared" si="39"/>
        <v>2</v>
      </c>
      <c r="D828" s="25">
        <v>42838</v>
      </c>
      <c r="E828" s="4">
        <v>53.18</v>
      </c>
      <c r="G828" s="4">
        <v>53.18</v>
      </c>
    </row>
    <row r="829" spans="1:7" x14ac:dyDescent="0.3">
      <c r="A829" s="24">
        <f t="shared" si="37"/>
        <v>2017</v>
      </c>
      <c r="B829" s="24">
        <f t="shared" si="38"/>
        <v>4</v>
      </c>
      <c r="C829" s="24">
        <f t="shared" si="39"/>
        <v>2</v>
      </c>
      <c r="D829" s="25">
        <v>42842</v>
      </c>
      <c r="E829" s="4">
        <v>52.65</v>
      </c>
      <c r="G829" s="4">
        <v>52.65</v>
      </c>
    </row>
    <row r="830" spans="1:7" x14ac:dyDescent="0.3">
      <c r="A830" s="24">
        <f t="shared" si="37"/>
        <v>2017</v>
      </c>
      <c r="B830" s="24">
        <f t="shared" si="38"/>
        <v>4</v>
      </c>
      <c r="C830" s="24">
        <f t="shared" si="39"/>
        <v>2</v>
      </c>
      <c r="D830" s="25">
        <v>42843</v>
      </c>
      <c r="E830" s="4">
        <v>52.41</v>
      </c>
      <c r="G830" s="4">
        <v>52.41</v>
      </c>
    </row>
    <row r="831" spans="1:7" x14ac:dyDescent="0.3">
      <c r="A831" s="24">
        <f t="shared" si="37"/>
        <v>2017</v>
      </c>
      <c r="B831" s="24">
        <f t="shared" si="38"/>
        <v>4</v>
      </c>
      <c r="C831" s="24">
        <f t="shared" si="39"/>
        <v>2</v>
      </c>
      <c r="D831" s="25">
        <v>42844</v>
      </c>
      <c r="E831" s="4">
        <v>50.44</v>
      </c>
      <c r="G831" s="4">
        <v>50.44</v>
      </c>
    </row>
    <row r="832" spans="1:7" x14ac:dyDescent="0.3">
      <c r="A832" s="24">
        <f t="shared" si="37"/>
        <v>2017</v>
      </c>
      <c r="B832" s="24">
        <f t="shared" si="38"/>
        <v>4</v>
      </c>
      <c r="C832" s="24">
        <f t="shared" si="39"/>
        <v>2</v>
      </c>
      <c r="D832" s="25">
        <v>42845</v>
      </c>
      <c r="E832" s="4">
        <v>50.27</v>
      </c>
      <c r="G832" s="4">
        <v>50.27</v>
      </c>
    </row>
    <row r="833" spans="1:7" x14ac:dyDescent="0.3">
      <c r="A833" s="24">
        <f t="shared" si="37"/>
        <v>2017</v>
      </c>
      <c r="B833" s="24">
        <f t="shared" si="38"/>
        <v>4</v>
      </c>
      <c r="C833" s="24">
        <f t="shared" si="39"/>
        <v>2</v>
      </c>
      <c r="D833" s="25">
        <v>42846</v>
      </c>
      <c r="E833" s="4">
        <v>49.62</v>
      </c>
      <c r="G833" s="4">
        <v>49.62</v>
      </c>
    </row>
    <row r="834" spans="1:7" x14ac:dyDescent="0.3">
      <c r="A834" s="24">
        <f t="shared" si="37"/>
        <v>2017</v>
      </c>
      <c r="B834" s="24">
        <f t="shared" si="38"/>
        <v>4</v>
      </c>
      <c r="C834" s="24">
        <f t="shared" si="39"/>
        <v>2</v>
      </c>
      <c r="D834" s="25">
        <v>42849</v>
      </c>
      <c r="E834" s="4">
        <v>49.23</v>
      </c>
      <c r="G834" s="4">
        <v>49.23</v>
      </c>
    </row>
    <row r="835" spans="1:7" x14ac:dyDescent="0.3">
      <c r="A835" s="24">
        <f t="shared" si="37"/>
        <v>2017</v>
      </c>
      <c r="B835" s="24">
        <f t="shared" si="38"/>
        <v>4</v>
      </c>
      <c r="C835" s="24">
        <f t="shared" si="39"/>
        <v>2</v>
      </c>
      <c r="D835" s="25">
        <v>42850</v>
      </c>
      <c r="E835" s="4">
        <v>49.56</v>
      </c>
      <c r="G835" s="4">
        <v>49.56</v>
      </c>
    </row>
    <row r="836" spans="1:7" x14ac:dyDescent="0.3">
      <c r="A836" s="24">
        <f t="shared" si="37"/>
        <v>2017</v>
      </c>
      <c r="B836" s="24">
        <f t="shared" si="38"/>
        <v>4</v>
      </c>
      <c r="C836" s="24">
        <f t="shared" si="39"/>
        <v>2</v>
      </c>
      <c r="D836" s="25">
        <v>42851</v>
      </c>
      <c r="E836" s="4">
        <v>49.62</v>
      </c>
      <c r="G836" s="4">
        <v>49.62</v>
      </c>
    </row>
    <row r="837" spans="1:7" x14ac:dyDescent="0.3">
      <c r="A837" s="24">
        <f t="shared" ref="A837:A900" si="40">YEAR(D837)</f>
        <v>2017</v>
      </c>
      <c r="B837" s="24">
        <f t="shared" ref="B837:B900" si="41">MONTH(D837)</f>
        <v>4</v>
      </c>
      <c r="C837" s="24">
        <f t="shared" ref="C837:C900" si="42">ROUNDUP(B837/3,0)</f>
        <v>2</v>
      </c>
      <c r="D837" s="25">
        <v>42852</v>
      </c>
      <c r="E837" s="4">
        <v>48.97</v>
      </c>
      <c r="G837" s="4">
        <v>48.97</v>
      </c>
    </row>
    <row r="838" spans="1:7" x14ac:dyDescent="0.3">
      <c r="A838" s="24">
        <f t="shared" si="40"/>
        <v>2017</v>
      </c>
      <c r="B838" s="24">
        <f t="shared" si="41"/>
        <v>4</v>
      </c>
      <c r="C838" s="24">
        <f t="shared" si="42"/>
        <v>2</v>
      </c>
      <c r="D838" s="25">
        <v>42853</v>
      </c>
      <c r="E838" s="4">
        <v>49.33</v>
      </c>
      <c r="G838" s="4">
        <v>49.33</v>
      </c>
    </row>
    <row r="839" spans="1:7" x14ac:dyDescent="0.3">
      <c r="A839" s="24">
        <f t="shared" si="40"/>
        <v>2017</v>
      </c>
      <c r="B839" s="24">
        <f t="shared" si="41"/>
        <v>5</v>
      </c>
      <c r="C839" s="24">
        <f t="shared" si="42"/>
        <v>2</v>
      </c>
      <c r="D839" s="25">
        <v>42856</v>
      </c>
      <c r="E839" s="4">
        <v>48.84</v>
      </c>
      <c r="G839" s="4">
        <v>48.84</v>
      </c>
    </row>
    <row r="840" spans="1:7" x14ac:dyDescent="0.3">
      <c r="A840" s="24">
        <f t="shared" si="40"/>
        <v>2017</v>
      </c>
      <c r="B840" s="24">
        <f t="shared" si="41"/>
        <v>5</v>
      </c>
      <c r="C840" s="24">
        <f t="shared" si="42"/>
        <v>2</v>
      </c>
      <c r="D840" s="25">
        <v>42857</v>
      </c>
      <c r="E840" s="4">
        <v>47.66</v>
      </c>
      <c r="G840" s="4">
        <v>47.66</v>
      </c>
    </row>
    <row r="841" spans="1:7" x14ac:dyDescent="0.3">
      <c r="A841" s="24">
        <f t="shared" si="40"/>
        <v>2017</v>
      </c>
      <c r="B841" s="24">
        <f t="shared" si="41"/>
        <v>5</v>
      </c>
      <c r="C841" s="24">
        <f t="shared" si="42"/>
        <v>2</v>
      </c>
      <c r="D841" s="25">
        <v>42858</v>
      </c>
      <c r="E841" s="4">
        <v>47.82</v>
      </c>
      <c r="G841" s="4">
        <v>47.82</v>
      </c>
    </row>
    <row r="842" spans="1:7" x14ac:dyDescent="0.3">
      <c r="A842" s="24">
        <f t="shared" si="40"/>
        <v>2017</v>
      </c>
      <c r="B842" s="24">
        <f t="shared" si="41"/>
        <v>5</v>
      </c>
      <c r="C842" s="24">
        <f t="shared" si="42"/>
        <v>2</v>
      </c>
      <c r="D842" s="25">
        <v>42859</v>
      </c>
      <c r="E842" s="4">
        <v>45.52</v>
      </c>
      <c r="G842" s="4">
        <v>45.52</v>
      </c>
    </row>
    <row r="843" spans="1:7" x14ac:dyDescent="0.3">
      <c r="A843" s="24">
        <f t="shared" si="40"/>
        <v>2017</v>
      </c>
      <c r="B843" s="24">
        <f t="shared" si="41"/>
        <v>5</v>
      </c>
      <c r="C843" s="24">
        <f t="shared" si="42"/>
        <v>2</v>
      </c>
      <c r="D843" s="25">
        <v>42860</v>
      </c>
      <c r="E843" s="4">
        <v>46.22</v>
      </c>
      <c r="G843" s="4">
        <v>46.22</v>
      </c>
    </row>
    <row r="844" spans="1:7" x14ac:dyDescent="0.3">
      <c r="A844" s="24">
        <f t="shared" si="40"/>
        <v>2017</v>
      </c>
      <c r="B844" s="24">
        <f t="shared" si="41"/>
        <v>5</v>
      </c>
      <c r="C844" s="24">
        <f t="shared" si="42"/>
        <v>2</v>
      </c>
      <c r="D844" s="25">
        <v>42863</v>
      </c>
      <c r="E844" s="4">
        <v>46.43</v>
      </c>
      <c r="G844" s="4">
        <v>46.43</v>
      </c>
    </row>
    <row r="845" spans="1:7" x14ac:dyDescent="0.3">
      <c r="A845" s="24">
        <f t="shared" si="40"/>
        <v>2017</v>
      </c>
      <c r="B845" s="24">
        <f t="shared" si="41"/>
        <v>5</v>
      </c>
      <c r="C845" s="24">
        <f t="shared" si="42"/>
        <v>2</v>
      </c>
      <c r="D845" s="25">
        <v>42864</v>
      </c>
      <c r="E845" s="4">
        <v>45.88</v>
      </c>
      <c r="G845" s="4">
        <v>45.88</v>
      </c>
    </row>
    <row r="846" spans="1:7" x14ac:dyDescent="0.3">
      <c r="A846" s="24">
        <f t="shared" si="40"/>
        <v>2017</v>
      </c>
      <c r="B846" s="24">
        <f t="shared" si="41"/>
        <v>5</v>
      </c>
      <c r="C846" s="24">
        <f t="shared" si="42"/>
        <v>2</v>
      </c>
      <c r="D846" s="25">
        <v>42865</v>
      </c>
      <c r="E846" s="4">
        <v>47.33</v>
      </c>
      <c r="G846" s="4">
        <v>47.33</v>
      </c>
    </row>
    <row r="847" spans="1:7" x14ac:dyDescent="0.3">
      <c r="A847" s="24">
        <f t="shared" si="40"/>
        <v>2017</v>
      </c>
      <c r="B847" s="24">
        <f t="shared" si="41"/>
        <v>5</v>
      </c>
      <c r="C847" s="24">
        <f t="shared" si="42"/>
        <v>2</v>
      </c>
      <c r="D847" s="25">
        <v>42866</v>
      </c>
      <c r="E847" s="4">
        <v>47.83</v>
      </c>
      <c r="G847" s="4">
        <v>47.83</v>
      </c>
    </row>
    <row r="848" spans="1:7" x14ac:dyDescent="0.3">
      <c r="A848" s="24">
        <f t="shared" si="40"/>
        <v>2017</v>
      </c>
      <c r="B848" s="24">
        <f t="shared" si="41"/>
        <v>5</v>
      </c>
      <c r="C848" s="24">
        <f t="shared" si="42"/>
        <v>2</v>
      </c>
      <c r="D848" s="25">
        <v>42867</v>
      </c>
      <c r="E848" s="4">
        <v>47.84</v>
      </c>
      <c r="G848" s="4">
        <v>47.84</v>
      </c>
    </row>
    <row r="849" spans="1:7" x14ac:dyDescent="0.3">
      <c r="A849" s="24">
        <f t="shared" si="40"/>
        <v>2017</v>
      </c>
      <c r="B849" s="24">
        <f t="shared" si="41"/>
        <v>5</v>
      </c>
      <c r="C849" s="24">
        <f t="shared" si="42"/>
        <v>2</v>
      </c>
      <c r="D849" s="25">
        <v>42870</v>
      </c>
      <c r="E849" s="4">
        <v>48.85</v>
      </c>
      <c r="G849" s="4">
        <v>48.85</v>
      </c>
    </row>
    <row r="850" spans="1:7" x14ac:dyDescent="0.3">
      <c r="A850" s="24">
        <f t="shared" si="40"/>
        <v>2017</v>
      </c>
      <c r="B850" s="24">
        <f t="shared" si="41"/>
        <v>5</v>
      </c>
      <c r="C850" s="24">
        <f t="shared" si="42"/>
        <v>2</v>
      </c>
      <c r="D850" s="25">
        <v>42871</v>
      </c>
      <c r="E850" s="4">
        <v>48.66</v>
      </c>
      <c r="G850" s="4">
        <v>48.66</v>
      </c>
    </row>
    <row r="851" spans="1:7" x14ac:dyDescent="0.3">
      <c r="A851" s="24">
        <f t="shared" si="40"/>
        <v>2017</v>
      </c>
      <c r="B851" s="24">
        <f t="shared" si="41"/>
        <v>5</v>
      </c>
      <c r="C851" s="24">
        <f t="shared" si="42"/>
        <v>2</v>
      </c>
      <c r="D851" s="25">
        <v>42872</v>
      </c>
      <c r="E851" s="4">
        <v>49.07</v>
      </c>
      <c r="G851" s="4">
        <v>49.07</v>
      </c>
    </row>
    <row r="852" spans="1:7" x14ac:dyDescent="0.3">
      <c r="A852" s="24">
        <f t="shared" si="40"/>
        <v>2017</v>
      </c>
      <c r="B852" s="24">
        <f t="shared" si="41"/>
        <v>5</v>
      </c>
      <c r="C852" s="24">
        <f t="shared" si="42"/>
        <v>2</v>
      </c>
      <c r="D852" s="25">
        <v>42873</v>
      </c>
      <c r="E852" s="4">
        <v>49.35</v>
      </c>
      <c r="G852" s="4">
        <v>49.35</v>
      </c>
    </row>
    <row r="853" spans="1:7" x14ac:dyDescent="0.3">
      <c r="A853" s="24">
        <f t="shared" si="40"/>
        <v>2017</v>
      </c>
      <c r="B853" s="24">
        <f t="shared" si="41"/>
        <v>5</v>
      </c>
      <c r="C853" s="24">
        <f t="shared" si="42"/>
        <v>2</v>
      </c>
      <c r="D853" s="25">
        <v>42874</v>
      </c>
      <c r="E853" s="4">
        <v>50.33</v>
      </c>
      <c r="G853" s="4">
        <v>50.33</v>
      </c>
    </row>
    <row r="854" spans="1:7" x14ac:dyDescent="0.3">
      <c r="A854" s="24">
        <f t="shared" si="40"/>
        <v>2017</v>
      </c>
      <c r="B854" s="24">
        <f t="shared" si="41"/>
        <v>5</v>
      </c>
      <c r="C854" s="24">
        <f t="shared" si="42"/>
        <v>2</v>
      </c>
      <c r="D854" s="25">
        <v>42877</v>
      </c>
      <c r="E854" s="4">
        <v>50.73</v>
      </c>
      <c r="G854" s="4">
        <v>50.73</v>
      </c>
    </row>
    <row r="855" spans="1:7" x14ac:dyDescent="0.3">
      <c r="A855" s="24">
        <f t="shared" si="40"/>
        <v>2017</v>
      </c>
      <c r="B855" s="24">
        <f t="shared" si="41"/>
        <v>5</v>
      </c>
      <c r="C855" s="24">
        <f t="shared" si="42"/>
        <v>2</v>
      </c>
      <c r="D855" s="25">
        <v>42878</v>
      </c>
      <c r="E855" s="4">
        <v>51.47</v>
      </c>
      <c r="G855" s="4">
        <v>51.47</v>
      </c>
    </row>
    <row r="856" spans="1:7" x14ac:dyDescent="0.3">
      <c r="A856" s="24">
        <f t="shared" si="40"/>
        <v>2017</v>
      </c>
      <c r="B856" s="24">
        <f t="shared" si="41"/>
        <v>5</v>
      </c>
      <c r="C856" s="24">
        <f t="shared" si="42"/>
        <v>2</v>
      </c>
      <c r="D856" s="25">
        <v>42879</v>
      </c>
      <c r="E856" s="4">
        <v>51.36</v>
      </c>
      <c r="G856" s="4">
        <v>51.36</v>
      </c>
    </row>
    <row r="857" spans="1:7" x14ac:dyDescent="0.3">
      <c r="A857" s="24">
        <f t="shared" si="40"/>
        <v>2017</v>
      </c>
      <c r="B857" s="24">
        <f t="shared" si="41"/>
        <v>5</v>
      </c>
      <c r="C857" s="24">
        <f t="shared" si="42"/>
        <v>2</v>
      </c>
      <c r="D857" s="25">
        <v>42880</v>
      </c>
      <c r="E857" s="4">
        <v>48.9</v>
      </c>
      <c r="G857" s="4">
        <v>48.9</v>
      </c>
    </row>
    <row r="858" spans="1:7" x14ac:dyDescent="0.3">
      <c r="A858" s="24">
        <f t="shared" si="40"/>
        <v>2017</v>
      </c>
      <c r="B858" s="24">
        <f t="shared" si="41"/>
        <v>5</v>
      </c>
      <c r="C858" s="24">
        <f t="shared" si="42"/>
        <v>2</v>
      </c>
      <c r="D858" s="25">
        <v>42881</v>
      </c>
      <c r="E858" s="4">
        <v>49.8</v>
      </c>
      <c r="G858" s="4">
        <v>49.8</v>
      </c>
    </row>
    <row r="859" spans="1:7" x14ac:dyDescent="0.3">
      <c r="A859" s="24">
        <f t="shared" si="40"/>
        <v>2017</v>
      </c>
      <c r="B859" s="24">
        <f t="shared" si="41"/>
        <v>5</v>
      </c>
      <c r="C859" s="24">
        <f t="shared" si="42"/>
        <v>2</v>
      </c>
      <c r="D859" s="25">
        <v>42885</v>
      </c>
      <c r="E859" s="4">
        <v>49.66</v>
      </c>
      <c r="G859" s="4">
        <v>49.66</v>
      </c>
    </row>
    <row r="860" spans="1:7" x14ac:dyDescent="0.3">
      <c r="A860" s="24">
        <f t="shared" si="40"/>
        <v>2017</v>
      </c>
      <c r="B860" s="24">
        <f t="shared" si="41"/>
        <v>5</v>
      </c>
      <c r="C860" s="24">
        <f t="shared" si="42"/>
        <v>2</v>
      </c>
      <c r="D860" s="25">
        <v>42886</v>
      </c>
      <c r="E860" s="4">
        <v>48.32</v>
      </c>
      <c r="G860" s="4">
        <v>48.32</v>
      </c>
    </row>
    <row r="861" spans="1:7" x14ac:dyDescent="0.3">
      <c r="A861" s="24">
        <f t="shared" si="40"/>
        <v>2017</v>
      </c>
      <c r="B861" s="24">
        <f t="shared" si="41"/>
        <v>6</v>
      </c>
      <c r="C861" s="24">
        <f t="shared" si="42"/>
        <v>2</v>
      </c>
      <c r="D861" s="25">
        <v>42887</v>
      </c>
      <c r="E861" s="4">
        <v>48.36</v>
      </c>
      <c r="G861" s="4">
        <v>48.36</v>
      </c>
    </row>
    <row r="862" spans="1:7" x14ac:dyDescent="0.3">
      <c r="A862" s="24">
        <f t="shared" si="40"/>
        <v>2017</v>
      </c>
      <c r="B862" s="24">
        <f t="shared" si="41"/>
        <v>6</v>
      </c>
      <c r="C862" s="24">
        <f t="shared" si="42"/>
        <v>2</v>
      </c>
      <c r="D862" s="25">
        <v>42888</v>
      </c>
      <c r="E862" s="4">
        <v>47.66</v>
      </c>
      <c r="G862" s="4">
        <v>47.66</v>
      </c>
    </row>
    <row r="863" spans="1:7" x14ac:dyDescent="0.3">
      <c r="A863" s="24">
        <f t="shared" si="40"/>
        <v>2017</v>
      </c>
      <c r="B863" s="24">
        <f t="shared" si="41"/>
        <v>6</v>
      </c>
      <c r="C863" s="24">
        <f t="shared" si="42"/>
        <v>2</v>
      </c>
      <c r="D863" s="25">
        <v>42891</v>
      </c>
      <c r="E863" s="4">
        <v>47.4</v>
      </c>
      <c r="G863" s="4">
        <v>47.4</v>
      </c>
    </row>
    <row r="864" spans="1:7" x14ac:dyDescent="0.3">
      <c r="A864" s="24">
        <f t="shared" si="40"/>
        <v>2017</v>
      </c>
      <c r="B864" s="24">
        <f t="shared" si="41"/>
        <v>6</v>
      </c>
      <c r="C864" s="24">
        <f t="shared" si="42"/>
        <v>2</v>
      </c>
      <c r="D864" s="25">
        <v>42892</v>
      </c>
      <c r="E864" s="4">
        <v>48.19</v>
      </c>
      <c r="G864" s="4">
        <v>48.19</v>
      </c>
    </row>
    <row r="865" spans="1:7" x14ac:dyDescent="0.3">
      <c r="A865" s="24">
        <f t="shared" si="40"/>
        <v>2017</v>
      </c>
      <c r="B865" s="24">
        <f t="shared" si="41"/>
        <v>6</v>
      </c>
      <c r="C865" s="24">
        <f t="shared" si="42"/>
        <v>2</v>
      </c>
      <c r="D865" s="25">
        <v>42893</v>
      </c>
      <c r="E865" s="4">
        <v>45.72</v>
      </c>
      <c r="G865" s="4">
        <v>45.72</v>
      </c>
    </row>
    <row r="866" spans="1:7" x14ac:dyDescent="0.3">
      <c r="A866" s="24">
        <f t="shared" si="40"/>
        <v>2017</v>
      </c>
      <c r="B866" s="24">
        <f t="shared" si="41"/>
        <v>6</v>
      </c>
      <c r="C866" s="24">
        <f t="shared" si="42"/>
        <v>2</v>
      </c>
      <c r="D866" s="25">
        <v>42894</v>
      </c>
      <c r="E866" s="4">
        <v>45.64</v>
      </c>
      <c r="G866" s="4">
        <v>45.64</v>
      </c>
    </row>
    <row r="867" spans="1:7" x14ac:dyDescent="0.3">
      <c r="A867" s="24">
        <f t="shared" si="40"/>
        <v>2017</v>
      </c>
      <c r="B867" s="24">
        <f t="shared" si="41"/>
        <v>6</v>
      </c>
      <c r="C867" s="24">
        <f t="shared" si="42"/>
        <v>2</v>
      </c>
      <c r="D867" s="25">
        <v>42895</v>
      </c>
      <c r="E867" s="4">
        <v>45.83</v>
      </c>
      <c r="G867" s="4">
        <v>45.83</v>
      </c>
    </row>
    <row r="868" spans="1:7" x14ac:dyDescent="0.3">
      <c r="A868" s="24">
        <f t="shared" si="40"/>
        <v>2017</v>
      </c>
      <c r="B868" s="24">
        <f t="shared" si="41"/>
        <v>6</v>
      </c>
      <c r="C868" s="24">
        <f t="shared" si="42"/>
        <v>2</v>
      </c>
      <c r="D868" s="25">
        <v>42898</v>
      </c>
      <c r="E868" s="4">
        <v>46.08</v>
      </c>
      <c r="G868" s="4">
        <v>46.08</v>
      </c>
    </row>
    <row r="869" spans="1:7" x14ac:dyDescent="0.3">
      <c r="A869" s="24">
        <f t="shared" si="40"/>
        <v>2017</v>
      </c>
      <c r="B869" s="24">
        <f t="shared" si="41"/>
        <v>6</v>
      </c>
      <c r="C869" s="24">
        <f t="shared" si="42"/>
        <v>2</v>
      </c>
      <c r="D869" s="25">
        <v>42899</v>
      </c>
      <c r="E869" s="4">
        <v>46.46</v>
      </c>
      <c r="G869" s="4">
        <v>46.46</v>
      </c>
    </row>
    <row r="870" spans="1:7" x14ac:dyDescent="0.3">
      <c r="A870" s="24">
        <f t="shared" si="40"/>
        <v>2017</v>
      </c>
      <c r="B870" s="24">
        <f t="shared" si="41"/>
        <v>6</v>
      </c>
      <c r="C870" s="24">
        <f t="shared" si="42"/>
        <v>2</v>
      </c>
      <c r="D870" s="25">
        <v>42900</v>
      </c>
      <c r="E870" s="4">
        <v>44.73</v>
      </c>
      <c r="G870" s="4">
        <v>44.73</v>
      </c>
    </row>
    <row r="871" spans="1:7" x14ac:dyDescent="0.3">
      <c r="A871" s="24">
        <f t="shared" si="40"/>
        <v>2017</v>
      </c>
      <c r="B871" s="24">
        <f t="shared" si="41"/>
        <v>6</v>
      </c>
      <c r="C871" s="24">
        <f t="shared" si="42"/>
        <v>2</v>
      </c>
      <c r="D871" s="25">
        <v>42901</v>
      </c>
      <c r="E871" s="4">
        <v>44.46</v>
      </c>
      <c r="G871" s="4">
        <v>44.46</v>
      </c>
    </row>
    <row r="872" spans="1:7" x14ac:dyDescent="0.3">
      <c r="A872" s="24">
        <f t="shared" si="40"/>
        <v>2017</v>
      </c>
      <c r="B872" s="24">
        <f t="shared" si="41"/>
        <v>6</v>
      </c>
      <c r="C872" s="24">
        <f t="shared" si="42"/>
        <v>2</v>
      </c>
      <c r="D872" s="25">
        <v>42902</v>
      </c>
      <c r="E872" s="4">
        <v>44.74</v>
      </c>
      <c r="G872" s="4">
        <v>44.74</v>
      </c>
    </row>
    <row r="873" spans="1:7" x14ac:dyDescent="0.3">
      <c r="A873" s="24">
        <f t="shared" si="40"/>
        <v>2017</v>
      </c>
      <c r="B873" s="24">
        <f t="shared" si="41"/>
        <v>6</v>
      </c>
      <c r="C873" s="24">
        <f t="shared" si="42"/>
        <v>2</v>
      </c>
      <c r="D873" s="25">
        <v>42905</v>
      </c>
      <c r="E873" s="4">
        <v>44.2</v>
      </c>
      <c r="G873" s="4">
        <v>44.2</v>
      </c>
    </row>
    <row r="874" spans="1:7" x14ac:dyDescent="0.3">
      <c r="A874" s="24">
        <f t="shared" si="40"/>
        <v>2017</v>
      </c>
      <c r="B874" s="24">
        <f t="shared" si="41"/>
        <v>6</v>
      </c>
      <c r="C874" s="24">
        <f t="shared" si="42"/>
        <v>2</v>
      </c>
      <c r="D874" s="25">
        <v>42906</v>
      </c>
      <c r="E874" s="4">
        <v>43.23</v>
      </c>
      <c r="G874" s="4">
        <v>43.23</v>
      </c>
    </row>
    <row r="875" spans="1:7" x14ac:dyDescent="0.3">
      <c r="A875" s="24">
        <f t="shared" si="40"/>
        <v>2017</v>
      </c>
      <c r="B875" s="24">
        <f t="shared" si="41"/>
        <v>6</v>
      </c>
      <c r="C875" s="24">
        <f t="shared" si="42"/>
        <v>2</v>
      </c>
      <c r="D875" s="25">
        <v>42907</v>
      </c>
      <c r="E875" s="4">
        <v>42.53</v>
      </c>
      <c r="G875" s="4">
        <v>42.53</v>
      </c>
    </row>
    <row r="876" spans="1:7" x14ac:dyDescent="0.3">
      <c r="A876" s="24">
        <f t="shared" si="40"/>
        <v>2017</v>
      </c>
      <c r="B876" s="24">
        <f t="shared" si="41"/>
        <v>6</v>
      </c>
      <c r="C876" s="24">
        <f t="shared" si="42"/>
        <v>2</v>
      </c>
      <c r="D876" s="25">
        <v>42908</v>
      </c>
      <c r="E876" s="4">
        <v>42.74</v>
      </c>
      <c r="G876" s="4">
        <v>42.74</v>
      </c>
    </row>
    <row r="877" spans="1:7" x14ac:dyDescent="0.3">
      <c r="A877" s="24">
        <f t="shared" si="40"/>
        <v>2017</v>
      </c>
      <c r="B877" s="24">
        <f t="shared" si="41"/>
        <v>6</v>
      </c>
      <c r="C877" s="24">
        <f t="shared" si="42"/>
        <v>2</v>
      </c>
      <c r="D877" s="25">
        <v>42909</v>
      </c>
      <c r="E877" s="4">
        <v>43.01</v>
      </c>
      <c r="G877" s="4">
        <v>43.01</v>
      </c>
    </row>
    <row r="878" spans="1:7" x14ac:dyDescent="0.3">
      <c r="A878" s="24">
        <f t="shared" si="40"/>
        <v>2017</v>
      </c>
      <c r="B878" s="24">
        <f t="shared" si="41"/>
        <v>6</v>
      </c>
      <c r="C878" s="24">
        <f t="shared" si="42"/>
        <v>2</v>
      </c>
      <c r="D878" s="25">
        <v>42912</v>
      </c>
      <c r="E878" s="4">
        <v>43.38</v>
      </c>
      <c r="G878" s="4">
        <v>43.38</v>
      </c>
    </row>
    <row r="879" spans="1:7" x14ac:dyDescent="0.3">
      <c r="A879" s="24">
        <f t="shared" si="40"/>
        <v>2017</v>
      </c>
      <c r="B879" s="24">
        <f t="shared" si="41"/>
        <v>6</v>
      </c>
      <c r="C879" s="24">
        <f t="shared" si="42"/>
        <v>2</v>
      </c>
      <c r="D879" s="25">
        <v>42913</v>
      </c>
      <c r="E879" s="4">
        <v>44.24</v>
      </c>
      <c r="G879" s="4">
        <v>44.24</v>
      </c>
    </row>
    <row r="880" spans="1:7" x14ac:dyDescent="0.3">
      <c r="A880" s="24">
        <f t="shared" si="40"/>
        <v>2017</v>
      </c>
      <c r="B880" s="24">
        <f t="shared" si="41"/>
        <v>6</v>
      </c>
      <c r="C880" s="24">
        <f t="shared" si="42"/>
        <v>2</v>
      </c>
      <c r="D880" s="25">
        <v>42914</v>
      </c>
      <c r="E880" s="4">
        <v>44.74</v>
      </c>
      <c r="G880" s="4">
        <v>44.74</v>
      </c>
    </row>
    <row r="881" spans="1:7" x14ac:dyDescent="0.3">
      <c r="A881" s="24">
        <f t="shared" si="40"/>
        <v>2017</v>
      </c>
      <c r="B881" s="24">
        <f t="shared" si="41"/>
        <v>6</v>
      </c>
      <c r="C881" s="24">
        <f t="shared" si="42"/>
        <v>2</v>
      </c>
      <c r="D881" s="25">
        <v>42915</v>
      </c>
      <c r="E881" s="4">
        <v>44.93</v>
      </c>
      <c r="G881" s="4">
        <v>44.93</v>
      </c>
    </row>
    <row r="882" spans="1:7" x14ac:dyDescent="0.3">
      <c r="A882" s="24">
        <f t="shared" si="40"/>
        <v>2017</v>
      </c>
      <c r="B882" s="24">
        <f t="shared" si="41"/>
        <v>6</v>
      </c>
      <c r="C882" s="24">
        <f t="shared" si="42"/>
        <v>2</v>
      </c>
      <c r="D882" s="25">
        <v>42916</v>
      </c>
      <c r="E882" s="4">
        <v>46.04</v>
      </c>
      <c r="G882" s="4">
        <v>46.04</v>
      </c>
    </row>
    <row r="883" spans="1:7" x14ac:dyDescent="0.3">
      <c r="A883" s="24">
        <f t="shared" si="40"/>
        <v>2017</v>
      </c>
      <c r="B883" s="24">
        <f t="shared" si="41"/>
        <v>7</v>
      </c>
      <c r="C883" s="24">
        <f t="shared" si="42"/>
        <v>3</v>
      </c>
      <c r="D883" s="25">
        <v>42919</v>
      </c>
      <c r="E883" s="4">
        <v>47.07</v>
      </c>
      <c r="G883" s="4">
        <v>47.07</v>
      </c>
    </row>
    <row r="884" spans="1:7" x14ac:dyDescent="0.3">
      <c r="A884" s="24">
        <f t="shared" si="40"/>
        <v>2017</v>
      </c>
      <c r="B884" s="24">
        <f t="shared" si="41"/>
        <v>7</v>
      </c>
      <c r="C884" s="24">
        <f t="shared" si="42"/>
        <v>3</v>
      </c>
      <c r="D884" s="25">
        <v>42921</v>
      </c>
      <c r="E884" s="4">
        <v>45.13</v>
      </c>
      <c r="G884" s="4">
        <v>45.13</v>
      </c>
    </row>
    <row r="885" spans="1:7" x14ac:dyDescent="0.3">
      <c r="A885" s="24">
        <f t="shared" si="40"/>
        <v>2017</v>
      </c>
      <c r="B885" s="24">
        <f t="shared" si="41"/>
        <v>7</v>
      </c>
      <c r="C885" s="24">
        <f t="shared" si="42"/>
        <v>3</v>
      </c>
      <c r="D885" s="25">
        <v>42922</v>
      </c>
      <c r="E885" s="4">
        <v>45.52</v>
      </c>
      <c r="G885" s="4">
        <v>45.52</v>
      </c>
    </row>
    <row r="886" spans="1:7" x14ac:dyDescent="0.3">
      <c r="A886" s="24">
        <f t="shared" si="40"/>
        <v>2017</v>
      </c>
      <c r="B886" s="24">
        <f t="shared" si="41"/>
        <v>7</v>
      </c>
      <c r="C886" s="24">
        <f t="shared" si="42"/>
        <v>3</v>
      </c>
      <c r="D886" s="25">
        <v>42923</v>
      </c>
      <c r="E886" s="4">
        <v>44.23</v>
      </c>
      <c r="G886" s="4">
        <v>44.23</v>
      </c>
    </row>
    <row r="887" spans="1:7" x14ac:dyDescent="0.3">
      <c r="A887" s="24">
        <f t="shared" si="40"/>
        <v>2017</v>
      </c>
      <c r="B887" s="24">
        <f t="shared" si="41"/>
        <v>7</v>
      </c>
      <c r="C887" s="24">
        <f t="shared" si="42"/>
        <v>3</v>
      </c>
      <c r="D887" s="25">
        <v>42926</v>
      </c>
      <c r="E887" s="4">
        <v>44.4</v>
      </c>
      <c r="G887" s="4">
        <v>44.4</v>
      </c>
    </row>
    <row r="888" spans="1:7" x14ac:dyDescent="0.3">
      <c r="A888" s="24">
        <f t="shared" si="40"/>
        <v>2017</v>
      </c>
      <c r="B888" s="24">
        <f t="shared" si="41"/>
        <v>7</v>
      </c>
      <c r="C888" s="24">
        <f t="shared" si="42"/>
        <v>3</v>
      </c>
      <c r="D888" s="25">
        <v>42927</v>
      </c>
      <c r="E888" s="4">
        <v>45.04</v>
      </c>
      <c r="G888" s="4">
        <v>45.04</v>
      </c>
    </row>
    <row r="889" spans="1:7" x14ac:dyDescent="0.3">
      <c r="A889" s="24">
        <f t="shared" si="40"/>
        <v>2017</v>
      </c>
      <c r="B889" s="24">
        <f t="shared" si="41"/>
        <v>7</v>
      </c>
      <c r="C889" s="24">
        <f t="shared" si="42"/>
        <v>3</v>
      </c>
      <c r="D889" s="25">
        <v>42928</v>
      </c>
      <c r="E889" s="4">
        <v>45.49</v>
      </c>
      <c r="G889" s="4">
        <v>45.49</v>
      </c>
    </row>
    <row r="890" spans="1:7" x14ac:dyDescent="0.3">
      <c r="A890" s="24">
        <f t="shared" si="40"/>
        <v>2017</v>
      </c>
      <c r="B890" s="24">
        <f t="shared" si="41"/>
        <v>7</v>
      </c>
      <c r="C890" s="24">
        <f t="shared" si="42"/>
        <v>3</v>
      </c>
      <c r="D890" s="25">
        <v>42929</v>
      </c>
      <c r="E890" s="4">
        <v>46.08</v>
      </c>
      <c r="G890" s="4">
        <v>46.08</v>
      </c>
    </row>
    <row r="891" spans="1:7" x14ac:dyDescent="0.3">
      <c r="A891" s="24">
        <f t="shared" si="40"/>
        <v>2017</v>
      </c>
      <c r="B891" s="24">
        <f t="shared" si="41"/>
        <v>7</v>
      </c>
      <c r="C891" s="24">
        <f t="shared" si="42"/>
        <v>3</v>
      </c>
      <c r="D891" s="25">
        <v>42930</v>
      </c>
      <c r="E891" s="4">
        <v>46.54</v>
      </c>
      <c r="G891" s="4">
        <v>46.54</v>
      </c>
    </row>
    <row r="892" spans="1:7" x14ac:dyDescent="0.3">
      <c r="A892" s="24">
        <f t="shared" si="40"/>
        <v>2017</v>
      </c>
      <c r="B892" s="24">
        <f t="shared" si="41"/>
        <v>7</v>
      </c>
      <c r="C892" s="24">
        <f t="shared" si="42"/>
        <v>3</v>
      </c>
      <c r="D892" s="25">
        <v>42933</v>
      </c>
      <c r="E892" s="4">
        <v>46.02</v>
      </c>
      <c r="G892" s="4">
        <v>46.02</v>
      </c>
    </row>
    <row r="893" spans="1:7" x14ac:dyDescent="0.3">
      <c r="A893" s="24">
        <f t="shared" si="40"/>
        <v>2017</v>
      </c>
      <c r="B893" s="24">
        <f t="shared" si="41"/>
        <v>7</v>
      </c>
      <c r="C893" s="24">
        <f t="shared" si="42"/>
        <v>3</v>
      </c>
      <c r="D893" s="25">
        <v>42934</v>
      </c>
      <c r="E893" s="4">
        <v>46.4</v>
      </c>
      <c r="G893" s="4">
        <v>46.4</v>
      </c>
    </row>
    <row r="894" spans="1:7" x14ac:dyDescent="0.3">
      <c r="A894" s="24">
        <f t="shared" si="40"/>
        <v>2017</v>
      </c>
      <c r="B894" s="24">
        <f t="shared" si="41"/>
        <v>7</v>
      </c>
      <c r="C894" s="24">
        <f t="shared" si="42"/>
        <v>3</v>
      </c>
      <c r="D894" s="25">
        <v>42935</v>
      </c>
      <c r="E894" s="4">
        <v>47.12</v>
      </c>
      <c r="G894" s="4">
        <v>47.12</v>
      </c>
    </row>
    <row r="895" spans="1:7" x14ac:dyDescent="0.3">
      <c r="A895" s="24">
        <f t="shared" si="40"/>
        <v>2017</v>
      </c>
      <c r="B895" s="24">
        <f t="shared" si="41"/>
        <v>7</v>
      </c>
      <c r="C895" s="24">
        <f t="shared" si="42"/>
        <v>3</v>
      </c>
      <c r="D895" s="25">
        <v>42936</v>
      </c>
      <c r="E895" s="4">
        <v>46.79</v>
      </c>
      <c r="G895" s="4">
        <v>46.79</v>
      </c>
    </row>
    <row r="896" spans="1:7" x14ac:dyDescent="0.3">
      <c r="A896" s="24">
        <f t="shared" si="40"/>
        <v>2017</v>
      </c>
      <c r="B896" s="24">
        <f t="shared" si="41"/>
        <v>7</v>
      </c>
      <c r="C896" s="24">
        <f t="shared" si="42"/>
        <v>3</v>
      </c>
      <c r="D896" s="25">
        <v>42937</v>
      </c>
      <c r="E896" s="4">
        <v>45.77</v>
      </c>
      <c r="G896" s="4">
        <v>45.77</v>
      </c>
    </row>
    <row r="897" spans="1:7" x14ac:dyDescent="0.3">
      <c r="A897" s="24">
        <f t="shared" si="40"/>
        <v>2017</v>
      </c>
      <c r="B897" s="24">
        <f t="shared" si="41"/>
        <v>7</v>
      </c>
      <c r="C897" s="24">
        <f t="shared" si="42"/>
        <v>3</v>
      </c>
      <c r="D897" s="25">
        <v>42940</v>
      </c>
      <c r="E897" s="4">
        <v>46.34</v>
      </c>
      <c r="G897" s="4">
        <v>46.34</v>
      </c>
    </row>
    <row r="898" spans="1:7" x14ac:dyDescent="0.3">
      <c r="A898" s="24">
        <f t="shared" si="40"/>
        <v>2017</v>
      </c>
      <c r="B898" s="24">
        <f t="shared" si="41"/>
        <v>7</v>
      </c>
      <c r="C898" s="24">
        <f t="shared" si="42"/>
        <v>3</v>
      </c>
      <c r="D898" s="25">
        <v>42941</v>
      </c>
      <c r="E898" s="4">
        <v>47.89</v>
      </c>
      <c r="G898" s="4">
        <v>47.89</v>
      </c>
    </row>
    <row r="899" spans="1:7" x14ac:dyDescent="0.3">
      <c r="A899" s="24">
        <f t="shared" si="40"/>
        <v>2017</v>
      </c>
      <c r="B899" s="24">
        <f t="shared" si="41"/>
        <v>7</v>
      </c>
      <c r="C899" s="24">
        <f t="shared" si="42"/>
        <v>3</v>
      </c>
      <c r="D899" s="25">
        <v>42942</v>
      </c>
      <c r="E899" s="4">
        <v>48.75</v>
      </c>
      <c r="G899" s="4">
        <v>48.75</v>
      </c>
    </row>
    <row r="900" spans="1:7" x14ac:dyDescent="0.3">
      <c r="A900" s="24">
        <f t="shared" si="40"/>
        <v>2017</v>
      </c>
      <c r="B900" s="24">
        <f t="shared" si="41"/>
        <v>7</v>
      </c>
      <c r="C900" s="24">
        <f t="shared" si="42"/>
        <v>3</v>
      </c>
      <c r="D900" s="25">
        <v>42943</v>
      </c>
      <c r="E900" s="4">
        <v>49.04</v>
      </c>
      <c r="G900" s="4">
        <v>49.04</v>
      </c>
    </row>
    <row r="901" spans="1:7" x14ac:dyDescent="0.3">
      <c r="A901" s="24">
        <f t="shared" ref="A901:A964" si="43">YEAR(D901)</f>
        <v>2017</v>
      </c>
      <c r="B901" s="24">
        <f t="shared" ref="B901:B964" si="44">MONTH(D901)</f>
        <v>7</v>
      </c>
      <c r="C901" s="24">
        <f t="shared" ref="C901:C964" si="45">ROUNDUP(B901/3,0)</f>
        <v>3</v>
      </c>
      <c r="D901" s="25">
        <v>42944</v>
      </c>
      <c r="E901" s="4">
        <v>49.71</v>
      </c>
      <c r="G901" s="4">
        <v>49.71</v>
      </c>
    </row>
    <row r="902" spans="1:7" x14ac:dyDescent="0.3">
      <c r="A902" s="24">
        <f t="shared" si="43"/>
        <v>2017</v>
      </c>
      <c r="B902" s="24">
        <f t="shared" si="44"/>
        <v>7</v>
      </c>
      <c r="C902" s="24">
        <f t="shared" si="45"/>
        <v>3</v>
      </c>
      <c r="D902" s="25">
        <v>42947</v>
      </c>
      <c r="E902" s="4">
        <v>50.17</v>
      </c>
      <c r="G902" s="4">
        <v>50.17</v>
      </c>
    </row>
    <row r="903" spans="1:7" x14ac:dyDescent="0.3">
      <c r="A903" s="24">
        <f t="shared" si="43"/>
        <v>2017</v>
      </c>
      <c r="B903" s="24">
        <f t="shared" si="44"/>
        <v>8</v>
      </c>
      <c r="C903" s="24">
        <f t="shared" si="45"/>
        <v>3</v>
      </c>
      <c r="D903" s="25">
        <v>42948</v>
      </c>
      <c r="E903" s="4">
        <v>49.16</v>
      </c>
      <c r="G903" s="4">
        <v>49.16</v>
      </c>
    </row>
    <row r="904" spans="1:7" x14ac:dyDescent="0.3">
      <c r="A904" s="24">
        <f t="shared" si="43"/>
        <v>2017</v>
      </c>
      <c r="B904" s="24">
        <f t="shared" si="44"/>
        <v>8</v>
      </c>
      <c r="C904" s="24">
        <f t="shared" si="45"/>
        <v>3</v>
      </c>
      <c r="D904" s="25">
        <v>42949</v>
      </c>
      <c r="E904" s="4">
        <v>49.59</v>
      </c>
      <c r="G904" s="4">
        <v>49.59</v>
      </c>
    </row>
    <row r="905" spans="1:7" x14ac:dyDescent="0.3">
      <c r="A905" s="24">
        <f t="shared" si="43"/>
        <v>2017</v>
      </c>
      <c r="B905" s="24">
        <f t="shared" si="44"/>
        <v>8</v>
      </c>
      <c r="C905" s="24">
        <f t="shared" si="45"/>
        <v>3</v>
      </c>
      <c r="D905" s="25">
        <v>42950</v>
      </c>
      <c r="E905" s="4">
        <v>49.03</v>
      </c>
      <c r="G905" s="4">
        <v>49.03</v>
      </c>
    </row>
    <row r="906" spans="1:7" x14ac:dyDescent="0.3">
      <c r="A906" s="24">
        <f t="shared" si="43"/>
        <v>2017</v>
      </c>
      <c r="B906" s="24">
        <f t="shared" si="44"/>
        <v>8</v>
      </c>
      <c r="C906" s="24">
        <f t="shared" si="45"/>
        <v>3</v>
      </c>
      <c r="D906" s="25">
        <v>42951</v>
      </c>
      <c r="E906" s="4">
        <v>49.58</v>
      </c>
      <c r="G906" s="4">
        <v>49.58</v>
      </c>
    </row>
    <row r="907" spans="1:7" x14ac:dyDescent="0.3">
      <c r="A907" s="24">
        <f t="shared" si="43"/>
        <v>2017</v>
      </c>
      <c r="B907" s="24">
        <f t="shared" si="44"/>
        <v>8</v>
      </c>
      <c r="C907" s="24">
        <f t="shared" si="45"/>
        <v>3</v>
      </c>
      <c r="D907" s="25">
        <v>42954</v>
      </c>
      <c r="E907" s="4">
        <v>49.39</v>
      </c>
      <c r="G907" s="4">
        <v>49.39</v>
      </c>
    </row>
    <row r="908" spans="1:7" x14ac:dyDescent="0.3">
      <c r="A908" s="24">
        <f t="shared" si="43"/>
        <v>2017</v>
      </c>
      <c r="B908" s="24">
        <f t="shared" si="44"/>
        <v>8</v>
      </c>
      <c r="C908" s="24">
        <f t="shared" si="45"/>
        <v>3</v>
      </c>
      <c r="D908" s="25">
        <v>42955</v>
      </c>
      <c r="E908" s="4">
        <v>49.17</v>
      </c>
      <c r="G908" s="4">
        <v>49.17</v>
      </c>
    </row>
    <row r="909" spans="1:7" x14ac:dyDescent="0.3">
      <c r="A909" s="24">
        <f t="shared" si="43"/>
        <v>2017</v>
      </c>
      <c r="B909" s="24">
        <f t="shared" si="44"/>
        <v>8</v>
      </c>
      <c r="C909" s="24">
        <f t="shared" si="45"/>
        <v>3</v>
      </c>
      <c r="D909" s="25">
        <v>42956</v>
      </c>
      <c r="E909" s="4">
        <v>49.56</v>
      </c>
      <c r="G909" s="4">
        <v>49.56</v>
      </c>
    </row>
    <row r="910" spans="1:7" x14ac:dyDescent="0.3">
      <c r="A910" s="24">
        <f t="shared" si="43"/>
        <v>2017</v>
      </c>
      <c r="B910" s="24">
        <f t="shared" si="44"/>
        <v>8</v>
      </c>
      <c r="C910" s="24">
        <f t="shared" si="45"/>
        <v>3</v>
      </c>
      <c r="D910" s="25">
        <v>42957</v>
      </c>
      <c r="E910" s="4">
        <v>48.59</v>
      </c>
      <c r="G910" s="4">
        <v>48.59</v>
      </c>
    </row>
    <row r="911" spans="1:7" x14ac:dyDescent="0.3">
      <c r="A911" s="24">
        <f t="shared" si="43"/>
        <v>2017</v>
      </c>
      <c r="B911" s="24">
        <f t="shared" si="44"/>
        <v>8</v>
      </c>
      <c r="C911" s="24">
        <f t="shared" si="45"/>
        <v>3</v>
      </c>
      <c r="D911" s="25">
        <v>42958</v>
      </c>
      <c r="E911" s="4">
        <v>48.82</v>
      </c>
      <c r="G911" s="4">
        <v>48.82</v>
      </c>
    </row>
    <row r="912" spans="1:7" x14ac:dyDescent="0.3">
      <c r="A912" s="24">
        <f t="shared" si="43"/>
        <v>2017</v>
      </c>
      <c r="B912" s="24">
        <f t="shared" si="44"/>
        <v>8</v>
      </c>
      <c r="C912" s="24">
        <f t="shared" si="45"/>
        <v>3</v>
      </c>
      <c r="D912" s="25">
        <v>42961</v>
      </c>
      <c r="E912" s="4">
        <v>47.59</v>
      </c>
      <c r="G912" s="4">
        <v>47.59</v>
      </c>
    </row>
    <row r="913" spans="1:7" x14ac:dyDescent="0.3">
      <c r="A913" s="24">
        <f t="shared" si="43"/>
        <v>2017</v>
      </c>
      <c r="B913" s="24">
        <f t="shared" si="44"/>
        <v>8</v>
      </c>
      <c r="C913" s="24">
        <f t="shared" si="45"/>
        <v>3</v>
      </c>
      <c r="D913" s="25">
        <v>42962</v>
      </c>
      <c r="E913" s="4">
        <v>47.55</v>
      </c>
      <c r="G913" s="4">
        <v>47.55</v>
      </c>
    </row>
    <row r="914" spans="1:7" x14ac:dyDescent="0.3">
      <c r="A914" s="24">
        <f t="shared" si="43"/>
        <v>2017</v>
      </c>
      <c r="B914" s="24">
        <f t="shared" si="44"/>
        <v>8</v>
      </c>
      <c r="C914" s="24">
        <f t="shared" si="45"/>
        <v>3</v>
      </c>
      <c r="D914" s="25">
        <v>42963</v>
      </c>
      <c r="E914" s="4">
        <v>46.78</v>
      </c>
      <c r="G914" s="4">
        <v>46.78</v>
      </c>
    </row>
    <row r="915" spans="1:7" x14ac:dyDescent="0.3">
      <c r="A915" s="24">
        <f t="shared" si="43"/>
        <v>2017</v>
      </c>
      <c r="B915" s="24">
        <f t="shared" si="44"/>
        <v>8</v>
      </c>
      <c r="C915" s="24">
        <f t="shared" si="45"/>
        <v>3</v>
      </c>
      <c r="D915" s="25">
        <v>42964</v>
      </c>
      <c r="E915" s="4">
        <v>47.09</v>
      </c>
      <c r="G915" s="4">
        <v>47.09</v>
      </c>
    </row>
    <row r="916" spans="1:7" x14ac:dyDescent="0.3">
      <c r="A916" s="24">
        <f t="shared" si="43"/>
        <v>2017</v>
      </c>
      <c r="B916" s="24">
        <f t="shared" si="44"/>
        <v>8</v>
      </c>
      <c r="C916" s="24">
        <f t="shared" si="45"/>
        <v>3</v>
      </c>
      <c r="D916" s="25">
        <v>42965</v>
      </c>
      <c r="E916" s="4">
        <v>48.51</v>
      </c>
      <c r="G916" s="4">
        <v>48.51</v>
      </c>
    </row>
    <row r="917" spans="1:7" x14ac:dyDescent="0.3">
      <c r="A917" s="24">
        <f t="shared" si="43"/>
        <v>2017</v>
      </c>
      <c r="B917" s="24">
        <f t="shared" si="44"/>
        <v>8</v>
      </c>
      <c r="C917" s="24">
        <f t="shared" si="45"/>
        <v>3</v>
      </c>
      <c r="D917" s="25">
        <v>42968</v>
      </c>
      <c r="E917" s="4">
        <v>47.37</v>
      </c>
      <c r="G917" s="4">
        <v>47.37</v>
      </c>
    </row>
    <row r="918" spans="1:7" x14ac:dyDescent="0.3">
      <c r="A918" s="24">
        <f t="shared" si="43"/>
        <v>2017</v>
      </c>
      <c r="B918" s="24">
        <f t="shared" si="44"/>
        <v>8</v>
      </c>
      <c r="C918" s="24">
        <f t="shared" si="45"/>
        <v>3</v>
      </c>
      <c r="D918" s="25">
        <v>42969</v>
      </c>
      <c r="E918" s="4">
        <v>47.64</v>
      </c>
      <c r="G918" s="4">
        <v>47.64</v>
      </c>
    </row>
    <row r="919" spans="1:7" x14ac:dyDescent="0.3">
      <c r="A919" s="24">
        <f t="shared" si="43"/>
        <v>2017</v>
      </c>
      <c r="B919" s="24">
        <f t="shared" si="44"/>
        <v>8</v>
      </c>
      <c r="C919" s="24">
        <f t="shared" si="45"/>
        <v>3</v>
      </c>
      <c r="D919" s="25">
        <v>42970</v>
      </c>
      <c r="E919" s="4">
        <v>48.41</v>
      </c>
      <c r="G919" s="4">
        <v>48.41</v>
      </c>
    </row>
    <row r="920" spans="1:7" x14ac:dyDescent="0.3">
      <c r="A920" s="24">
        <f t="shared" si="43"/>
        <v>2017</v>
      </c>
      <c r="B920" s="24">
        <f t="shared" si="44"/>
        <v>8</v>
      </c>
      <c r="C920" s="24">
        <f t="shared" si="45"/>
        <v>3</v>
      </c>
      <c r="D920" s="25">
        <v>42971</v>
      </c>
      <c r="E920" s="4">
        <v>47.43</v>
      </c>
      <c r="G920" s="4">
        <v>47.43</v>
      </c>
    </row>
    <row r="921" spans="1:7" x14ac:dyDescent="0.3">
      <c r="A921" s="24">
        <f t="shared" si="43"/>
        <v>2017</v>
      </c>
      <c r="B921" s="24">
        <f t="shared" si="44"/>
        <v>8</v>
      </c>
      <c r="C921" s="24">
        <f t="shared" si="45"/>
        <v>3</v>
      </c>
      <c r="D921" s="25">
        <v>42972</v>
      </c>
      <c r="E921" s="4">
        <v>47.87</v>
      </c>
      <c r="G921" s="4">
        <v>47.87</v>
      </c>
    </row>
    <row r="922" spans="1:7" x14ac:dyDescent="0.3">
      <c r="A922" s="24">
        <f t="shared" si="43"/>
        <v>2017</v>
      </c>
      <c r="B922" s="24">
        <f t="shared" si="44"/>
        <v>8</v>
      </c>
      <c r="C922" s="24">
        <f t="shared" si="45"/>
        <v>3</v>
      </c>
      <c r="D922" s="25">
        <v>42975</v>
      </c>
      <c r="E922" s="4">
        <v>46.57</v>
      </c>
      <c r="G922" s="4">
        <v>46.57</v>
      </c>
    </row>
    <row r="923" spans="1:7" x14ac:dyDescent="0.3">
      <c r="A923" s="24">
        <f t="shared" si="43"/>
        <v>2017</v>
      </c>
      <c r="B923" s="24">
        <f t="shared" si="44"/>
        <v>8</v>
      </c>
      <c r="C923" s="24">
        <f t="shared" si="45"/>
        <v>3</v>
      </c>
      <c r="D923" s="25">
        <v>42976</v>
      </c>
      <c r="E923" s="4">
        <v>46.44</v>
      </c>
      <c r="G923" s="4">
        <v>46.44</v>
      </c>
    </row>
    <row r="924" spans="1:7" x14ac:dyDescent="0.3">
      <c r="A924" s="24">
        <f t="shared" si="43"/>
        <v>2017</v>
      </c>
      <c r="B924" s="24">
        <f t="shared" si="44"/>
        <v>8</v>
      </c>
      <c r="C924" s="24">
        <f t="shared" si="45"/>
        <v>3</v>
      </c>
      <c r="D924" s="25">
        <v>42977</v>
      </c>
      <c r="E924" s="4">
        <v>45.96</v>
      </c>
      <c r="G924" s="4">
        <v>45.96</v>
      </c>
    </row>
    <row r="925" spans="1:7" x14ac:dyDescent="0.3">
      <c r="A925" s="24">
        <f t="shared" si="43"/>
        <v>2017</v>
      </c>
      <c r="B925" s="24">
        <f t="shared" si="44"/>
        <v>8</v>
      </c>
      <c r="C925" s="24">
        <f t="shared" si="45"/>
        <v>3</v>
      </c>
      <c r="D925" s="25">
        <v>42978</v>
      </c>
      <c r="E925" s="4">
        <v>47.23</v>
      </c>
      <c r="G925" s="4">
        <v>47.23</v>
      </c>
    </row>
    <row r="926" spans="1:7" x14ac:dyDescent="0.3">
      <c r="A926" s="24">
        <f t="shared" si="43"/>
        <v>2017</v>
      </c>
      <c r="B926" s="24">
        <f t="shared" si="44"/>
        <v>9</v>
      </c>
      <c r="C926" s="24">
        <f t="shared" si="45"/>
        <v>3</v>
      </c>
      <c r="D926" s="25">
        <v>42979</v>
      </c>
      <c r="E926" s="4">
        <v>47.29</v>
      </c>
      <c r="G926" s="4">
        <v>47.29</v>
      </c>
    </row>
    <row r="927" spans="1:7" x14ac:dyDescent="0.3">
      <c r="A927" s="24">
        <f t="shared" si="43"/>
        <v>2017</v>
      </c>
      <c r="B927" s="24">
        <f t="shared" si="44"/>
        <v>9</v>
      </c>
      <c r="C927" s="24">
        <f t="shared" si="45"/>
        <v>3</v>
      </c>
      <c r="D927" s="25">
        <v>42983</v>
      </c>
      <c r="E927" s="4">
        <v>48.66</v>
      </c>
      <c r="G927" s="4">
        <v>48.66</v>
      </c>
    </row>
    <row r="928" spans="1:7" x14ac:dyDescent="0.3">
      <c r="A928" s="24">
        <f t="shared" si="43"/>
        <v>2017</v>
      </c>
      <c r="B928" s="24">
        <f t="shared" si="44"/>
        <v>9</v>
      </c>
      <c r="C928" s="24">
        <f t="shared" si="45"/>
        <v>3</v>
      </c>
      <c r="D928" s="25">
        <v>42984</v>
      </c>
      <c r="E928" s="4">
        <v>49.16</v>
      </c>
      <c r="G928" s="4">
        <v>49.16</v>
      </c>
    </row>
    <row r="929" spans="1:7" x14ac:dyDescent="0.3">
      <c r="A929" s="24">
        <f t="shared" si="43"/>
        <v>2017</v>
      </c>
      <c r="B929" s="24">
        <f t="shared" si="44"/>
        <v>9</v>
      </c>
      <c r="C929" s="24">
        <f t="shared" si="45"/>
        <v>3</v>
      </c>
      <c r="D929" s="25">
        <v>42985</v>
      </c>
      <c r="E929" s="4">
        <v>49.09</v>
      </c>
      <c r="G929" s="4">
        <v>49.09</v>
      </c>
    </row>
    <row r="930" spans="1:7" x14ac:dyDescent="0.3">
      <c r="A930" s="24">
        <f t="shared" si="43"/>
        <v>2017</v>
      </c>
      <c r="B930" s="24">
        <f t="shared" si="44"/>
        <v>9</v>
      </c>
      <c r="C930" s="24">
        <f t="shared" si="45"/>
        <v>3</v>
      </c>
      <c r="D930" s="25">
        <v>42986</v>
      </c>
      <c r="E930" s="4">
        <v>47.48</v>
      </c>
      <c r="G930" s="4">
        <v>47.48</v>
      </c>
    </row>
    <row r="931" spans="1:7" x14ac:dyDescent="0.3">
      <c r="A931" s="24">
        <f t="shared" si="43"/>
        <v>2017</v>
      </c>
      <c r="B931" s="24">
        <f t="shared" si="44"/>
        <v>9</v>
      </c>
      <c r="C931" s="24">
        <f t="shared" si="45"/>
        <v>3</v>
      </c>
      <c r="D931" s="25">
        <v>42989</v>
      </c>
      <c r="E931" s="4">
        <v>48.07</v>
      </c>
      <c r="G931" s="4">
        <v>48.07</v>
      </c>
    </row>
    <row r="932" spans="1:7" x14ac:dyDescent="0.3">
      <c r="A932" s="24">
        <f t="shared" si="43"/>
        <v>2017</v>
      </c>
      <c r="B932" s="24">
        <f t="shared" si="44"/>
        <v>9</v>
      </c>
      <c r="C932" s="24">
        <f t="shared" si="45"/>
        <v>3</v>
      </c>
      <c r="D932" s="25">
        <v>42990</v>
      </c>
      <c r="E932" s="4">
        <v>48.23</v>
      </c>
      <c r="G932" s="4">
        <v>48.23</v>
      </c>
    </row>
    <row r="933" spans="1:7" x14ac:dyDescent="0.3">
      <c r="A933" s="24">
        <f t="shared" si="43"/>
        <v>2017</v>
      </c>
      <c r="B933" s="24">
        <f t="shared" si="44"/>
        <v>9</v>
      </c>
      <c r="C933" s="24">
        <f t="shared" si="45"/>
        <v>3</v>
      </c>
      <c r="D933" s="25">
        <v>42991</v>
      </c>
      <c r="E933" s="4">
        <v>49.3</v>
      </c>
      <c r="G933" s="4">
        <v>49.3</v>
      </c>
    </row>
    <row r="934" spans="1:7" x14ac:dyDescent="0.3">
      <c r="A934" s="24">
        <f t="shared" si="43"/>
        <v>2017</v>
      </c>
      <c r="B934" s="24">
        <f t="shared" si="44"/>
        <v>9</v>
      </c>
      <c r="C934" s="24">
        <f t="shared" si="45"/>
        <v>3</v>
      </c>
      <c r="D934" s="25">
        <v>42992</v>
      </c>
      <c r="E934" s="4">
        <v>49.89</v>
      </c>
      <c r="G934" s="4">
        <v>49.89</v>
      </c>
    </row>
    <row r="935" spans="1:7" x14ac:dyDescent="0.3">
      <c r="A935" s="24">
        <f t="shared" si="43"/>
        <v>2017</v>
      </c>
      <c r="B935" s="24">
        <f t="shared" si="44"/>
        <v>9</v>
      </c>
      <c r="C935" s="24">
        <f t="shared" si="45"/>
        <v>3</v>
      </c>
      <c r="D935" s="25">
        <v>42993</v>
      </c>
      <c r="E935" s="4">
        <v>49.89</v>
      </c>
      <c r="G935" s="4">
        <v>49.89</v>
      </c>
    </row>
    <row r="936" spans="1:7" x14ac:dyDescent="0.3">
      <c r="A936" s="24">
        <f t="shared" si="43"/>
        <v>2017</v>
      </c>
      <c r="B936" s="24">
        <f t="shared" si="44"/>
        <v>9</v>
      </c>
      <c r="C936" s="24">
        <f t="shared" si="45"/>
        <v>3</v>
      </c>
      <c r="D936" s="25">
        <v>42996</v>
      </c>
      <c r="E936" s="4">
        <v>49.91</v>
      </c>
      <c r="G936" s="4">
        <v>49.91</v>
      </c>
    </row>
    <row r="937" spans="1:7" x14ac:dyDescent="0.3">
      <c r="A937" s="24">
        <f t="shared" si="43"/>
        <v>2017</v>
      </c>
      <c r="B937" s="24">
        <f t="shared" si="44"/>
        <v>9</v>
      </c>
      <c r="C937" s="24">
        <f t="shared" si="45"/>
        <v>3</v>
      </c>
      <c r="D937" s="25">
        <v>42997</v>
      </c>
      <c r="E937" s="4">
        <v>49.48</v>
      </c>
      <c r="G937" s="4">
        <v>49.48</v>
      </c>
    </row>
    <row r="938" spans="1:7" x14ac:dyDescent="0.3">
      <c r="A938" s="24">
        <f t="shared" si="43"/>
        <v>2017</v>
      </c>
      <c r="B938" s="24">
        <f t="shared" si="44"/>
        <v>9</v>
      </c>
      <c r="C938" s="24">
        <f t="shared" si="45"/>
        <v>3</v>
      </c>
      <c r="D938" s="25">
        <v>42998</v>
      </c>
      <c r="E938" s="4">
        <v>50.41</v>
      </c>
      <c r="G938" s="4">
        <v>50.41</v>
      </c>
    </row>
    <row r="939" spans="1:7" x14ac:dyDescent="0.3">
      <c r="A939" s="24">
        <f t="shared" si="43"/>
        <v>2017</v>
      </c>
      <c r="B939" s="24">
        <f t="shared" si="44"/>
        <v>9</v>
      </c>
      <c r="C939" s="24">
        <f t="shared" si="45"/>
        <v>3</v>
      </c>
      <c r="D939" s="25">
        <v>42999</v>
      </c>
      <c r="E939" s="4">
        <v>50.55</v>
      </c>
      <c r="G939" s="4">
        <v>50.55</v>
      </c>
    </row>
    <row r="940" spans="1:7" x14ac:dyDescent="0.3">
      <c r="A940" s="24">
        <f t="shared" si="43"/>
        <v>2017</v>
      </c>
      <c r="B940" s="24">
        <f t="shared" si="44"/>
        <v>9</v>
      </c>
      <c r="C940" s="24">
        <f t="shared" si="45"/>
        <v>3</v>
      </c>
      <c r="D940" s="25">
        <v>43000</v>
      </c>
      <c r="E940" s="4">
        <v>50.66</v>
      </c>
      <c r="G940" s="4">
        <v>50.66</v>
      </c>
    </row>
    <row r="941" spans="1:7" x14ac:dyDescent="0.3">
      <c r="A941" s="24">
        <f t="shared" si="43"/>
        <v>2017</v>
      </c>
      <c r="B941" s="24">
        <f t="shared" si="44"/>
        <v>9</v>
      </c>
      <c r="C941" s="24">
        <f t="shared" si="45"/>
        <v>3</v>
      </c>
      <c r="D941" s="25">
        <v>43003</v>
      </c>
      <c r="E941" s="4">
        <v>52.22</v>
      </c>
      <c r="G941" s="4">
        <v>52.22</v>
      </c>
    </row>
    <row r="942" spans="1:7" x14ac:dyDescent="0.3">
      <c r="A942" s="24">
        <f t="shared" si="43"/>
        <v>2017</v>
      </c>
      <c r="B942" s="24">
        <f t="shared" si="44"/>
        <v>9</v>
      </c>
      <c r="C942" s="24">
        <f t="shared" si="45"/>
        <v>3</v>
      </c>
      <c r="D942" s="25">
        <v>43004</v>
      </c>
      <c r="E942" s="4">
        <v>51.88</v>
      </c>
      <c r="G942" s="4">
        <v>51.88</v>
      </c>
    </row>
    <row r="943" spans="1:7" x14ac:dyDescent="0.3">
      <c r="A943" s="24">
        <f t="shared" si="43"/>
        <v>2017</v>
      </c>
      <c r="B943" s="24">
        <f t="shared" si="44"/>
        <v>9</v>
      </c>
      <c r="C943" s="24">
        <f t="shared" si="45"/>
        <v>3</v>
      </c>
      <c r="D943" s="25">
        <v>43005</v>
      </c>
      <c r="E943" s="4">
        <v>52.14</v>
      </c>
      <c r="G943" s="4">
        <v>52.14</v>
      </c>
    </row>
    <row r="944" spans="1:7" x14ac:dyDescent="0.3">
      <c r="A944" s="24">
        <f t="shared" si="43"/>
        <v>2017</v>
      </c>
      <c r="B944" s="24">
        <f t="shared" si="44"/>
        <v>9</v>
      </c>
      <c r="C944" s="24">
        <f t="shared" si="45"/>
        <v>3</v>
      </c>
      <c r="D944" s="25">
        <v>43006</v>
      </c>
      <c r="E944" s="4">
        <v>51.56</v>
      </c>
      <c r="G944" s="4">
        <v>51.56</v>
      </c>
    </row>
    <row r="945" spans="1:7" x14ac:dyDescent="0.3">
      <c r="A945" s="24">
        <f t="shared" si="43"/>
        <v>2017</v>
      </c>
      <c r="B945" s="24">
        <f t="shared" si="44"/>
        <v>9</v>
      </c>
      <c r="C945" s="24">
        <f t="shared" si="45"/>
        <v>3</v>
      </c>
      <c r="D945" s="25">
        <v>43007</v>
      </c>
      <c r="E945" s="4">
        <v>51.67</v>
      </c>
      <c r="G945" s="4">
        <v>51.67</v>
      </c>
    </row>
    <row r="946" spans="1:7" x14ac:dyDescent="0.3">
      <c r="A946" s="24">
        <f t="shared" si="43"/>
        <v>2017</v>
      </c>
      <c r="B946" s="24">
        <f t="shared" si="44"/>
        <v>10</v>
      </c>
      <c r="C946" s="24">
        <f t="shared" si="45"/>
        <v>4</v>
      </c>
      <c r="D946" s="25">
        <v>43010</v>
      </c>
      <c r="E946" s="4">
        <v>50.58</v>
      </c>
      <c r="G946" s="4">
        <v>50.58</v>
      </c>
    </row>
    <row r="947" spans="1:7" x14ac:dyDescent="0.3">
      <c r="A947" s="24">
        <f t="shared" si="43"/>
        <v>2017</v>
      </c>
      <c r="B947" s="24">
        <f t="shared" si="44"/>
        <v>10</v>
      </c>
      <c r="C947" s="24">
        <f t="shared" si="45"/>
        <v>4</v>
      </c>
      <c r="D947" s="25">
        <v>43011</v>
      </c>
      <c r="E947" s="4">
        <v>50.42</v>
      </c>
      <c r="G947" s="4">
        <v>50.42</v>
      </c>
    </row>
    <row r="948" spans="1:7" x14ac:dyDescent="0.3">
      <c r="A948" s="24">
        <f t="shared" si="43"/>
        <v>2017</v>
      </c>
      <c r="B948" s="24">
        <f t="shared" si="44"/>
        <v>10</v>
      </c>
      <c r="C948" s="24">
        <f t="shared" si="45"/>
        <v>4</v>
      </c>
      <c r="D948" s="25">
        <v>43012</v>
      </c>
      <c r="E948" s="4">
        <v>49.98</v>
      </c>
      <c r="G948" s="4">
        <v>49.98</v>
      </c>
    </row>
    <row r="949" spans="1:7" x14ac:dyDescent="0.3">
      <c r="A949" s="24">
        <f t="shared" si="43"/>
        <v>2017</v>
      </c>
      <c r="B949" s="24">
        <f t="shared" si="44"/>
        <v>10</v>
      </c>
      <c r="C949" s="24">
        <f t="shared" si="45"/>
        <v>4</v>
      </c>
      <c r="D949" s="25">
        <v>43013</v>
      </c>
      <c r="E949" s="4">
        <v>50.79</v>
      </c>
      <c r="G949" s="4">
        <v>50.79</v>
      </c>
    </row>
    <row r="950" spans="1:7" x14ac:dyDescent="0.3">
      <c r="A950" s="24">
        <f t="shared" si="43"/>
        <v>2017</v>
      </c>
      <c r="B950" s="24">
        <f t="shared" si="44"/>
        <v>10</v>
      </c>
      <c r="C950" s="24">
        <f t="shared" si="45"/>
        <v>4</v>
      </c>
      <c r="D950" s="25">
        <v>43014</v>
      </c>
      <c r="E950" s="4">
        <v>49.29</v>
      </c>
      <c r="G950" s="4">
        <v>49.29</v>
      </c>
    </row>
    <row r="951" spans="1:7" x14ac:dyDescent="0.3">
      <c r="A951" s="24">
        <f t="shared" si="43"/>
        <v>2017</v>
      </c>
      <c r="B951" s="24">
        <f t="shared" si="44"/>
        <v>10</v>
      </c>
      <c r="C951" s="24">
        <f t="shared" si="45"/>
        <v>4</v>
      </c>
      <c r="D951" s="25">
        <v>43017</v>
      </c>
      <c r="E951" s="4">
        <v>49.58</v>
      </c>
      <c r="G951" s="4">
        <v>49.58</v>
      </c>
    </row>
    <row r="952" spans="1:7" x14ac:dyDescent="0.3">
      <c r="A952" s="24">
        <f t="shared" si="43"/>
        <v>2017</v>
      </c>
      <c r="B952" s="24">
        <f t="shared" si="44"/>
        <v>10</v>
      </c>
      <c r="C952" s="24">
        <f t="shared" si="45"/>
        <v>4</v>
      </c>
      <c r="D952" s="25">
        <v>43018</v>
      </c>
      <c r="E952" s="4">
        <v>50.92</v>
      </c>
      <c r="G952" s="4">
        <v>50.92</v>
      </c>
    </row>
    <row r="953" spans="1:7" x14ac:dyDescent="0.3">
      <c r="A953" s="24">
        <f t="shared" si="43"/>
        <v>2017</v>
      </c>
      <c r="B953" s="24">
        <f t="shared" si="44"/>
        <v>10</v>
      </c>
      <c r="C953" s="24">
        <f t="shared" si="45"/>
        <v>4</v>
      </c>
      <c r="D953" s="25">
        <v>43019</v>
      </c>
      <c r="E953" s="4">
        <v>51.3</v>
      </c>
      <c r="G953" s="4">
        <v>51.3</v>
      </c>
    </row>
    <row r="954" spans="1:7" x14ac:dyDescent="0.3">
      <c r="A954" s="24">
        <f t="shared" si="43"/>
        <v>2017</v>
      </c>
      <c r="B954" s="24">
        <f t="shared" si="44"/>
        <v>10</v>
      </c>
      <c r="C954" s="24">
        <f t="shared" si="45"/>
        <v>4</v>
      </c>
      <c r="D954" s="25">
        <v>43020</v>
      </c>
      <c r="E954" s="4">
        <v>50.6</v>
      </c>
      <c r="G954" s="4">
        <v>50.6</v>
      </c>
    </row>
    <row r="955" spans="1:7" x14ac:dyDescent="0.3">
      <c r="A955" s="24">
        <f t="shared" si="43"/>
        <v>2017</v>
      </c>
      <c r="B955" s="24">
        <f t="shared" si="44"/>
        <v>10</v>
      </c>
      <c r="C955" s="24">
        <f t="shared" si="45"/>
        <v>4</v>
      </c>
      <c r="D955" s="25">
        <v>43021</v>
      </c>
      <c r="E955" s="4">
        <v>51.45</v>
      </c>
      <c r="G955" s="4">
        <v>51.45</v>
      </c>
    </row>
    <row r="956" spans="1:7" x14ac:dyDescent="0.3">
      <c r="A956" s="24">
        <f t="shared" si="43"/>
        <v>2017</v>
      </c>
      <c r="B956" s="24">
        <f t="shared" si="44"/>
        <v>10</v>
      </c>
      <c r="C956" s="24">
        <f t="shared" si="45"/>
        <v>4</v>
      </c>
      <c r="D956" s="25">
        <v>43024</v>
      </c>
      <c r="E956" s="4">
        <v>51.87</v>
      </c>
      <c r="G956" s="4">
        <v>51.87</v>
      </c>
    </row>
    <row r="957" spans="1:7" x14ac:dyDescent="0.3">
      <c r="A957" s="24">
        <f t="shared" si="43"/>
        <v>2017</v>
      </c>
      <c r="B957" s="24">
        <f t="shared" si="44"/>
        <v>10</v>
      </c>
      <c r="C957" s="24">
        <f t="shared" si="45"/>
        <v>4</v>
      </c>
      <c r="D957" s="25">
        <v>43025</v>
      </c>
      <c r="E957" s="4">
        <v>51.88</v>
      </c>
      <c r="G957" s="4">
        <v>51.88</v>
      </c>
    </row>
    <row r="958" spans="1:7" x14ac:dyDescent="0.3">
      <c r="A958" s="24">
        <f t="shared" si="43"/>
        <v>2017</v>
      </c>
      <c r="B958" s="24">
        <f t="shared" si="44"/>
        <v>10</v>
      </c>
      <c r="C958" s="24">
        <f t="shared" si="45"/>
        <v>4</v>
      </c>
      <c r="D958" s="25">
        <v>43026</v>
      </c>
      <c r="E958" s="4">
        <v>52.04</v>
      </c>
      <c r="G958" s="4">
        <v>52.04</v>
      </c>
    </row>
    <row r="959" spans="1:7" x14ac:dyDescent="0.3">
      <c r="A959" s="24">
        <f t="shared" si="43"/>
        <v>2017</v>
      </c>
      <c r="B959" s="24">
        <f t="shared" si="44"/>
        <v>10</v>
      </c>
      <c r="C959" s="24">
        <f t="shared" si="45"/>
        <v>4</v>
      </c>
      <c r="D959" s="25">
        <v>43027</v>
      </c>
      <c r="E959" s="4">
        <v>51.29</v>
      </c>
      <c r="G959" s="4">
        <v>51.29</v>
      </c>
    </row>
    <row r="960" spans="1:7" x14ac:dyDescent="0.3">
      <c r="A960" s="24">
        <f t="shared" si="43"/>
        <v>2017</v>
      </c>
      <c r="B960" s="24">
        <f t="shared" si="44"/>
        <v>10</v>
      </c>
      <c r="C960" s="24">
        <f t="shared" si="45"/>
        <v>4</v>
      </c>
      <c r="D960" s="25">
        <v>43028</v>
      </c>
      <c r="E960" s="4">
        <v>51.47</v>
      </c>
      <c r="G960" s="4">
        <v>51.47</v>
      </c>
    </row>
    <row r="961" spans="1:7" x14ac:dyDescent="0.3">
      <c r="A961" s="24">
        <f t="shared" si="43"/>
        <v>2017</v>
      </c>
      <c r="B961" s="24">
        <f t="shared" si="44"/>
        <v>10</v>
      </c>
      <c r="C961" s="24">
        <f t="shared" si="45"/>
        <v>4</v>
      </c>
      <c r="D961" s="25">
        <v>43031</v>
      </c>
      <c r="E961" s="4">
        <v>51.9</v>
      </c>
      <c r="G961" s="4">
        <v>51.9</v>
      </c>
    </row>
    <row r="962" spans="1:7" x14ac:dyDescent="0.3">
      <c r="A962" s="24">
        <f t="shared" si="43"/>
        <v>2017</v>
      </c>
      <c r="B962" s="24">
        <f t="shared" si="44"/>
        <v>10</v>
      </c>
      <c r="C962" s="24">
        <f t="shared" si="45"/>
        <v>4</v>
      </c>
      <c r="D962" s="25">
        <v>43032</v>
      </c>
      <c r="E962" s="4">
        <v>52.47</v>
      </c>
      <c r="G962" s="4">
        <v>52.47</v>
      </c>
    </row>
    <row r="963" spans="1:7" x14ac:dyDescent="0.3">
      <c r="A963" s="24">
        <f t="shared" si="43"/>
        <v>2017</v>
      </c>
      <c r="B963" s="24">
        <f t="shared" si="44"/>
        <v>10</v>
      </c>
      <c r="C963" s="24">
        <f t="shared" si="45"/>
        <v>4</v>
      </c>
      <c r="D963" s="25">
        <v>43033</v>
      </c>
      <c r="E963" s="4">
        <v>52.18</v>
      </c>
      <c r="G963" s="4">
        <v>52.18</v>
      </c>
    </row>
    <row r="964" spans="1:7" x14ac:dyDescent="0.3">
      <c r="A964" s="24">
        <f t="shared" si="43"/>
        <v>2017</v>
      </c>
      <c r="B964" s="24">
        <f t="shared" si="44"/>
        <v>10</v>
      </c>
      <c r="C964" s="24">
        <f t="shared" si="45"/>
        <v>4</v>
      </c>
      <c r="D964" s="25">
        <v>43034</v>
      </c>
      <c r="E964" s="4">
        <v>52.64</v>
      </c>
      <c r="G964" s="4">
        <v>52.64</v>
      </c>
    </row>
    <row r="965" spans="1:7" x14ac:dyDescent="0.3">
      <c r="A965" s="24">
        <f t="shared" ref="A965:A1028" si="46">YEAR(D965)</f>
        <v>2017</v>
      </c>
      <c r="B965" s="24">
        <f t="shared" ref="B965:B1028" si="47">MONTH(D965)</f>
        <v>10</v>
      </c>
      <c r="C965" s="24">
        <f t="shared" ref="C965:C1028" si="48">ROUNDUP(B965/3,0)</f>
        <v>4</v>
      </c>
      <c r="D965" s="25">
        <v>43035</v>
      </c>
      <c r="E965" s="4">
        <v>53.9</v>
      </c>
      <c r="G965" s="4">
        <v>53.9</v>
      </c>
    </row>
    <row r="966" spans="1:7" x14ac:dyDescent="0.3">
      <c r="A966" s="24">
        <f t="shared" si="46"/>
        <v>2017</v>
      </c>
      <c r="B966" s="24">
        <f t="shared" si="47"/>
        <v>10</v>
      </c>
      <c r="C966" s="24">
        <f t="shared" si="48"/>
        <v>4</v>
      </c>
      <c r="D966" s="25">
        <v>43038</v>
      </c>
      <c r="E966" s="4">
        <v>54.15</v>
      </c>
      <c r="G966" s="4">
        <v>54.15</v>
      </c>
    </row>
    <row r="967" spans="1:7" x14ac:dyDescent="0.3">
      <c r="A967" s="24">
        <f t="shared" si="46"/>
        <v>2017</v>
      </c>
      <c r="B967" s="24">
        <f t="shared" si="47"/>
        <v>10</v>
      </c>
      <c r="C967" s="24">
        <f t="shared" si="48"/>
        <v>4</v>
      </c>
      <c r="D967" s="25">
        <v>43039</v>
      </c>
      <c r="E967" s="4">
        <v>54.38</v>
      </c>
      <c r="G967" s="4">
        <v>54.38</v>
      </c>
    </row>
    <row r="968" spans="1:7" x14ac:dyDescent="0.3">
      <c r="A968" s="24">
        <f t="shared" si="46"/>
        <v>2017</v>
      </c>
      <c r="B968" s="24">
        <f t="shared" si="47"/>
        <v>11</v>
      </c>
      <c r="C968" s="24">
        <f t="shared" si="48"/>
        <v>4</v>
      </c>
      <c r="D968" s="25">
        <v>43040</v>
      </c>
      <c r="E968" s="4">
        <v>54.3</v>
      </c>
      <c r="G968" s="4">
        <v>54.3</v>
      </c>
    </row>
    <row r="969" spans="1:7" x14ac:dyDescent="0.3">
      <c r="A969" s="24">
        <f t="shared" si="46"/>
        <v>2017</v>
      </c>
      <c r="B969" s="24">
        <f t="shared" si="47"/>
        <v>11</v>
      </c>
      <c r="C969" s="24">
        <f t="shared" si="48"/>
        <v>4</v>
      </c>
      <c r="D969" s="25">
        <v>43041</v>
      </c>
      <c r="E969" s="4">
        <v>54.54</v>
      </c>
      <c r="G969" s="4">
        <v>54.54</v>
      </c>
    </row>
    <row r="970" spans="1:7" x14ac:dyDescent="0.3">
      <c r="A970" s="24">
        <f t="shared" si="46"/>
        <v>2017</v>
      </c>
      <c r="B970" s="24">
        <f t="shared" si="47"/>
        <v>11</v>
      </c>
      <c r="C970" s="24">
        <f t="shared" si="48"/>
        <v>4</v>
      </c>
      <c r="D970" s="25">
        <v>43042</v>
      </c>
      <c r="E970" s="4">
        <v>55.64</v>
      </c>
      <c r="G970" s="4">
        <v>55.64</v>
      </c>
    </row>
    <row r="971" spans="1:7" x14ac:dyDescent="0.3">
      <c r="A971" s="24">
        <f t="shared" si="46"/>
        <v>2017</v>
      </c>
      <c r="B971" s="24">
        <f t="shared" si="47"/>
        <v>11</v>
      </c>
      <c r="C971" s="24">
        <f t="shared" si="48"/>
        <v>4</v>
      </c>
      <c r="D971" s="25">
        <v>43045</v>
      </c>
      <c r="E971" s="4">
        <v>57.35</v>
      </c>
      <c r="G971" s="4">
        <v>57.35</v>
      </c>
    </row>
    <row r="972" spans="1:7" x14ac:dyDescent="0.3">
      <c r="A972" s="24">
        <f t="shared" si="46"/>
        <v>2017</v>
      </c>
      <c r="B972" s="24">
        <f t="shared" si="47"/>
        <v>11</v>
      </c>
      <c r="C972" s="24">
        <f t="shared" si="48"/>
        <v>4</v>
      </c>
      <c r="D972" s="25">
        <v>43046</v>
      </c>
      <c r="E972" s="4">
        <v>57.2</v>
      </c>
      <c r="G972" s="4">
        <v>57.2</v>
      </c>
    </row>
    <row r="973" spans="1:7" x14ac:dyDescent="0.3">
      <c r="A973" s="24">
        <f t="shared" si="46"/>
        <v>2017</v>
      </c>
      <c r="B973" s="24">
        <f t="shared" si="47"/>
        <v>11</v>
      </c>
      <c r="C973" s="24">
        <f t="shared" si="48"/>
        <v>4</v>
      </c>
      <c r="D973" s="25">
        <v>43047</v>
      </c>
      <c r="E973" s="4">
        <v>56.81</v>
      </c>
      <c r="G973" s="4">
        <v>56.81</v>
      </c>
    </row>
    <row r="974" spans="1:7" x14ac:dyDescent="0.3">
      <c r="A974" s="24">
        <f t="shared" si="46"/>
        <v>2017</v>
      </c>
      <c r="B974" s="24">
        <f t="shared" si="47"/>
        <v>11</v>
      </c>
      <c r="C974" s="24">
        <f t="shared" si="48"/>
        <v>4</v>
      </c>
      <c r="D974" s="25">
        <v>43048</v>
      </c>
      <c r="E974" s="4">
        <v>57.17</v>
      </c>
      <c r="G974" s="4">
        <v>57.17</v>
      </c>
    </row>
    <row r="975" spans="1:7" x14ac:dyDescent="0.3">
      <c r="A975" s="24">
        <f t="shared" si="46"/>
        <v>2017</v>
      </c>
      <c r="B975" s="24">
        <f t="shared" si="47"/>
        <v>11</v>
      </c>
      <c r="C975" s="24">
        <f t="shared" si="48"/>
        <v>4</v>
      </c>
      <c r="D975" s="25">
        <v>43049</v>
      </c>
      <c r="E975" s="4">
        <v>56.74</v>
      </c>
      <c r="G975" s="4">
        <v>56.74</v>
      </c>
    </row>
    <row r="976" spans="1:7" x14ac:dyDescent="0.3">
      <c r="A976" s="24">
        <f t="shared" si="46"/>
        <v>2017</v>
      </c>
      <c r="B976" s="24">
        <f t="shared" si="47"/>
        <v>11</v>
      </c>
      <c r="C976" s="24">
        <f t="shared" si="48"/>
        <v>4</v>
      </c>
      <c r="D976" s="25">
        <v>43052</v>
      </c>
      <c r="E976" s="4">
        <v>56.76</v>
      </c>
      <c r="G976" s="4">
        <v>56.76</v>
      </c>
    </row>
    <row r="977" spans="1:7" x14ac:dyDescent="0.3">
      <c r="A977" s="24">
        <f t="shared" si="46"/>
        <v>2017</v>
      </c>
      <c r="B977" s="24">
        <f t="shared" si="47"/>
        <v>11</v>
      </c>
      <c r="C977" s="24">
        <f t="shared" si="48"/>
        <v>4</v>
      </c>
      <c r="D977" s="25">
        <v>43053</v>
      </c>
      <c r="E977" s="4">
        <v>55.7</v>
      </c>
      <c r="G977" s="4">
        <v>55.7</v>
      </c>
    </row>
    <row r="978" spans="1:7" x14ac:dyDescent="0.3">
      <c r="A978" s="24">
        <f t="shared" si="46"/>
        <v>2017</v>
      </c>
      <c r="B978" s="24">
        <f t="shared" si="47"/>
        <v>11</v>
      </c>
      <c r="C978" s="24">
        <f t="shared" si="48"/>
        <v>4</v>
      </c>
      <c r="D978" s="25">
        <v>43054</v>
      </c>
      <c r="E978" s="4">
        <v>55.33</v>
      </c>
      <c r="G978" s="4">
        <v>55.33</v>
      </c>
    </row>
    <row r="979" spans="1:7" x14ac:dyDescent="0.3">
      <c r="A979" s="24">
        <f t="shared" si="46"/>
        <v>2017</v>
      </c>
      <c r="B979" s="24">
        <f t="shared" si="47"/>
        <v>11</v>
      </c>
      <c r="C979" s="24">
        <f t="shared" si="48"/>
        <v>4</v>
      </c>
      <c r="D979" s="25">
        <v>43055</v>
      </c>
      <c r="E979" s="4">
        <v>55.14</v>
      </c>
      <c r="G979" s="4">
        <v>55.14</v>
      </c>
    </row>
    <row r="980" spans="1:7" x14ac:dyDescent="0.3">
      <c r="A980" s="24">
        <f t="shared" si="46"/>
        <v>2017</v>
      </c>
      <c r="B980" s="24">
        <f t="shared" si="47"/>
        <v>11</v>
      </c>
      <c r="C980" s="24">
        <f t="shared" si="48"/>
        <v>4</v>
      </c>
      <c r="D980" s="25">
        <v>43056</v>
      </c>
      <c r="E980" s="4">
        <v>56.55</v>
      </c>
      <c r="G980" s="4">
        <v>56.55</v>
      </c>
    </row>
    <row r="981" spans="1:7" x14ac:dyDescent="0.3">
      <c r="A981" s="24">
        <f t="shared" si="46"/>
        <v>2017</v>
      </c>
      <c r="B981" s="24">
        <f t="shared" si="47"/>
        <v>11</v>
      </c>
      <c r="C981" s="24">
        <f t="shared" si="48"/>
        <v>4</v>
      </c>
      <c r="D981" s="25">
        <v>43059</v>
      </c>
      <c r="E981" s="4">
        <v>56.09</v>
      </c>
      <c r="G981" s="4">
        <v>56.09</v>
      </c>
    </row>
    <row r="982" spans="1:7" x14ac:dyDescent="0.3">
      <c r="A982" s="24">
        <f t="shared" si="46"/>
        <v>2017</v>
      </c>
      <c r="B982" s="24">
        <f t="shared" si="47"/>
        <v>11</v>
      </c>
      <c r="C982" s="24">
        <f t="shared" si="48"/>
        <v>4</v>
      </c>
      <c r="D982" s="25">
        <v>43060</v>
      </c>
      <c r="E982" s="4">
        <v>56.83</v>
      </c>
      <c r="G982" s="4">
        <v>56.83</v>
      </c>
    </row>
    <row r="983" spans="1:7" x14ac:dyDescent="0.3">
      <c r="A983" s="24">
        <f t="shared" si="46"/>
        <v>2017</v>
      </c>
      <c r="B983" s="24">
        <f t="shared" si="47"/>
        <v>11</v>
      </c>
      <c r="C983" s="24">
        <f t="shared" si="48"/>
        <v>4</v>
      </c>
      <c r="D983" s="25">
        <v>43061</v>
      </c>
      <c r="E983" s="4">
        <v>58.02</v>
      </c>
      <c r="G983" s="4">
        <v>58.02</v>
      </c>
    </row>
    <row r="984" spans="1:7" x14ac:dyDescent="0.3">
      <c r="A984" s="24">
        <f t="shared" si="46"/>
        <v>2017</v>
      </c>
      <c r="B984" s="24">
        <f t="shared" si="47"/>
        <v>11</v>
      </c>
      <c r="C984" s="24">
        <f t="shared" si="48"/>
        <v>4</v>
      </c>
      <c r="D984" s="25">
        <v>43063</v>
      </c>
      <c r="E984" s="4">
        <v>58.95</v>
      </c>
      <c r="G984" s="4">
        <v>58.95</v>
      </c>
    </row>
    <row r="985" spans="1:7" x14ac:dyDescent="0.3">
      <c r="A985" s="24">
        <f t="shared" si="46"/>
        <v>2017</v>
      </c>
      <c r="B985" s="24">
        <f t="shared" si="47"/>
        <v>11</v>
      </c>
      <c r="C985" s="24">
        <f t="shared" si="48"/>
        <v>4</v>
      </c>
      <c r="D985" s="25">
        <v>43066</v>
      </c>
      <c r="E985" s="4">
        <v>58.11</v>
      </c>
      <c r="G985" s="4">
        <v>58.11</v>
      </c>
    </row>
    <row r="986" spans="1:7" x14ac:dyDescent="0.3">
      <c r="A986" s="24">
        <f t="shared" si="46"/>
        <v>2017</v>
      </c>
      <c r="B986" s="24">
        <f t="shared" si="47"/>
        <v>11</v>
      </c>
      <c r="C986" s="24">
        <f t="shared" si="48"/>
        <v>4</v>
      </c>
      <c r="D986" s="25">
        <v>43067</v>
      </c>
      <c r="E986" s="4">
        <v>57.99</v>
      </c>
      <c r="G986" s="4">
        <v>57.99</v>
      </c>
    </row>
    <row r="987" spans="1:7" x14ac:dyDescent="0.3">
      <c r="A987" s="24">
        <f t="shared" si="46"/>
        <v>2017</v>
      </c>
      <c r="B987" s="24">
        <f t="shared" si="47"/>
        <v>11</v>
      </c>
      <c r="C987" s="24">
        <f t="shared" si="48"/>
        <v>4</v>
      </c>
      <c r="D987" s="25">
        <v>43068</v>
      </c>
      <c r="E987" s="4">
        <v>57.3</v>
      </c>
      <c r="G987" s="4">
        <v>57.3</v>
      </c>
    </row>
    <row r="988" spans="1:7" x14ac:dyDescent="0.3">
      <c r="A988" s="24">
        <f t="shared" si="46"/>
        <v>2017</v>
      </c>
      <c r="B988" s="24">
        <f t="shared" si="47"/>
        <v>11</v>
      </c>
      <c r="C988" s="24">
        <f t="shared" si="48"/>
        <v>4</v>
      </c>
      <c r="D988" s="25">
        <v>43069</v>
      </c>
      <c r="E988" s="4">
        <v>57.4</v>
      </c>
      <c r="G988" s="4">
        <v>57.4</v>
      </c>
    </row>
    <row r="989" spans="1:7" x14ac:dyDescent="0.3">
      <c r="A989" s="24">
        <f t="shared" si="46"/>
        <v>2017</v>
      </c>
      <c r="B989" s="24">
        <f t="shared" si="47"/>
        <v>12</v>
      </c>
      <c r="C989" s="24">
        <f t="shared" si="48"/>
        <v>4</v>
      </c>
      <c r="D989" s="25">
        <v>43070</v>
      </c>
      <c r="E989" s="4">
        <v>58.36</v>
      </c>
      <c r="G989" s="4">
        <v>58.36</v>
      </c>
    </row>
    <row r="990" spans="1:7" x14ac:dyDescent="0.3">
      <c r="A990" s="24">
        <f t="shared" si="46"/>
        <v>2017</v>
      </c>
      <c r="B990" s="24">
        <f t="shared" si="47"/>
        <v>12</v>
      </c>
      <c r="C990" s="24">
        <f t="shared" si="48"/>
        <v>4</v>
      </c>
      <c r="D990" s="25">
        <v>43073</v>
      </c>
      <c r="E990" s="4">
        <v>57.47</v>
      </c>
      <c r="G990" s="4">
        <v>57.47</v>
      </c>
    </row>
    <row r="991" spans="1:7" x14ac:dyDescent="0.3">
      <c r="A991" s="24">
        <f t="shared" si="46"/>
        <v>2017</v>
      </c>
      <c r="B991" s="24">
        <f t="shared" si="47"/>
        <v>12</v>
      </c>
      <c r="C991" s="24">
        <f t="shared" si="48"/>
        <v>4</v>
      </c>
      <c r="D991" s="25">
        <v>43074</v>
      </c>
      <c r="E991" s="4">
        <v>57.62</v>
      </c>
      <c r="G991" s="4">
        <v>57.62</v>
      </c>
    </row>
    <row r="992" spans="1:7" x14ac:dyDescent="0.3">
      <c r="A992" s="24">
        <f t="shared" si="46"/>
        <v>2017</v>
      </c>
      <c r="B992" s="24">
        <f t="shared" si="47"/>
        <v>12</v>
      </c>
      <c r="C992" s="24">
        <f t="shared" si="48"/>
        <v>4</v>
      </c>
      <c r="D992" s="25">
        <v>43075</v>
      </c>
      <c r="E992" s="4">
        <v>55.96</v>
      </c>
      <c r="G992" s="4">
        <v>55.96</v>
      </c>
    </row>
    <row r="993" spans="1:7" x14ac:dyDescent="0.3">
      <c r="A993" s="24">
        <f t="shared" si="46"/>
        <v>2017</v>
      </c>
      <c r="B993" s="24">
        <f t="shared" si="47"/>
        <v>12</v>
      </c>
      <c r="C993" s="24">
        <f t="shared" si="48"/>
        <v>4</v>
      </c>
      <c r="D993" s="25">
        <v>43076</v>
      </c>
      <c r="E993" s="4">
        <v>56.69</v>
      </c>
      <c r="G993" s="4">
        <v>56.69</v>
      </c>
    </row>
    <row r="994" spans="1:7" x14ac:dyDescent="0.3">
      <c r="A994" s="24">
        <f t="shared" si="46"/>
        <v>2017</v>
      </c>
      <c r="B994" s="24">
        <f t="shared" si="47"/>
        <v>12</v>
      </c>
      <c r="C994" s="24">
        <f t="shared" si="48"/>
        <v>4</v>
      </c>
      <c r="D994" s="25">
        <v>43077</v>
      </c>
      <c r="E994" s="4">
        <v>57.36</v>
      </c>
      <c r="G994" s="4">
        <v>57.36</v>
      </c>
    </row>
    <row r="995" spans="1:7" x14ac:dyDescent="0.3">
      <c r="A995" s="24">
        <f t="shared" si="46"/>
        <v>2017</v>
      </c>
      <c r="B995" s="24">
        <f t="shared" si="47"/>
        <v>12</v>
      </c>
      <c r="C995" s="24">
        <f t="shared" si="48"/>
        <v>4</v>
      </c>
      <c r="D995" s="25">
        <v>43080</v>
      </c>
      <c r="E995" s="4">
        <v>57.99</v>
      </c>
      <c r="G995" s="4">
        <v>57.99</v>
      </c>
    </row>
    <row r="996" spans="1:7" x14ac:dyDescent="0.3">
      <c r="A996" s="24">
        <f t="shared" si="46"/>
        <v>2017</v>
      </c>
      <c r="B996" s="24">
        <f t="shared" si="47"/>
        <v>12</v>
      </c>
      <c r="C996" s="24">
        <f t="shared" si="48"/>
        <v>4</v>
      </c>
      <c r="D996" s="25">
        <v>43081</v>
      </c>
      <c r="E996" s="4">
        <v>57.14</v>
      </c>
      <c r="G996" s="4">
        <v>57.14</v>
      </c>
    </row>
    <row r="997" spans="1:7" x14ac:dyDescent="0.3">
      <c r="A997" s="24">
        <f t="shared" si="46"/>
        <v>2017</v>
      </c>
      <c r="B997" s="24">
        <f t="shared" si="47"/>
        <v>12</v>
      </c>
      <c r="C997" s="24">
        <f t="shared" si="48"/>
        <v>4</v>
      </c>
      <c r="D997" s="25">
        <v>43082</v>
      </c>
      <c r="E997" s="4">
        <v>56.6</v>
      </c>
      <c r="G997" s="4">
        <v>56.6</v>
      </c>
    </row>
    <row r="998" spans="1:7" x14ac:dyDescent="0.3">
      <c r="A998" s="24">
        <f t="shared" si="46"/>
        <v>2017</v>
      </c>
      <c r="B998" s="24">
        <f t="shared" si="47"/>
        <v>12</v>
      </c>
      <c r="C998" s="24">
        <f t="shared" si="48"/>
        <v>4</v>
      </c>
      <c r="D998" s="25">
        <v>43083</v>
      </c>
      <c r="E998" s="4">
        <v>57.04</v>
      </c>
      <c r="G998" s="4">
        <v>57.04</v>
      </c>
    </row>
    <row r="999" spans="1:7" x14ac:dyDescent="0.3">
      <c r="A999" s="24">
        <f t="shared" si="46"/>
        <v>2017</v>
      </c>
      <c r="B999" s="24">
        <f t="shared" si="47"/>
        <v>12</v>
      </c>
      <c r="C999" s="24">
        <f t="shared" si="48"/>
        <v>4</v>
      </c>
      <c r="D999" s="25">
        <v>43084</v>
      </c>
      <c r="E999" s="4">
        <v>57.3</v>
      </c>
      <c r="G999" s="4">
        <v>57.3</v>
      </c>
    </row>
    <row r="1000" spans="1:7" x14ac:dyDescent="0.3">
      <c r="A1000" s="24">
        <f t="shared" si="46"/>
        <v>2017</v>
      </c>
      <c r="B1000" s="24">
        <f t="shared" si="47"/>
        <v>12</v>
      </c>
      <c r="C1000" s="24">
        <f t="shared" si="48"/>
        <v>4</v>
      </c>
      <c r="D1000" s="25">
        <v>43087</v>
      </c>
      <c r="E1000" s="4">
        <v>57.16</v>
      </c>
      <c r="G1000" s="4">
        <v>57.16</v>
      </c>
    </row>
    <row r="1001" spans="1:7" x14ac:dyDescent="0.3">
      <c r="A1001" s="24">
        <f t="shared" si="46"/>
        <v>2017</v>
      </c>
      <c r="B1001" s="24">
        <f t="shared" si="47"/>
        <v>12</v>
      </c>
      <c r="C1001" s="24">
        <f t="shared" si="48"/>
        <v>4</v>
      </c>
      <c r="D1001" s="25">
        <v>43088</v>
      </c>
      <c r="E1001" s="4">
        <v>57.46</v>
      </c>
      <c r="G1001" s="4">
        <v>57.46</v>
      </c>
    </row>
    <row r="1002" spans="1:7" x14ac:dyDescent="0.3">
      <c r="A1002" s="24">
        <f t="shared" si="46"/>
        <v>2017</v>
      </c>
      <c r="B1002" s="24">
        <f t="shared" si="47"/>
        <v>12</v>
      </c>
      <c r="C1002" s="24">
        <f t="shared" si="48"/>
        <v>4</v>
      </c>
      <c r="D1002" s="25">
        <v>43089</v>
      </c>
      <c r="E1002" s="4">
        <v>58.09</v>
      </c>
      <c r="G1002" s="4">
        <v>58.09</v>
      </c>
    </row>
    <row r="1003" spans="1:7" x14ac:dyDescent="0.3">
      <c r="A1003" s="24">
        <f t="shared" si="46"/>
        <v>2017</v>
      </c>
      <c r="B1003" s="24">
        <f t="shared" si="47"/>
        <v>12</v>
      </c>
      <c r="C1003" s="24">
        <f t="shared" si="48"/>
        <v>4</v>
      </c>
      <c r="D1003" s="25">
        <v>43090</v>
      </c>
      <c r="E1003" s="4">
        <v>58.36</v>
      </c>
      <c r="G1003" s="4">
        <v>58.36</v>
      </c>
    </row>
    <row r="1004" spans="1:7" x14ac:dyDescent="0.3">
      <c r="A1004" s="24">
        <f t="shared" si="46"/>
        <v>2017</v>
      </c>
      <c r="B1004" s="24">
        <f t="shared" si="47"/>
        <v>12</v>
      </c>
      <c r="C1004" s="24">
        <f t="shared" si="48"/>
        <v>4</v>
      </c>
      <c r="D1004" s="25">
        <v>43091</v>
      </c>
      <c r="E1004" s="4">
        <v>58.47</v>
      </c>
      <c r="G1004" s="4">
        <v>58.47</v>
      </c>
    </row>
    <row r="1005" spans="1:7" x14ac:dyDescent="0.3">
      <c r="A1005" s="24">
        <f t="shared" si="46"/>
        <v>2017</v>
      </c>
      <c r="B1005" s="24">
        <f t="shared" si="47"/>
        <v>12</v>
      </c>
      <c r="C1005" s="24">
        <f t="shared" si="48"/>
        <v>4</v>
      </c>
      <c r="D1005" s="25">
        <v>43095</v>
      </c>
      <c r="E1005" s="4">
        <v>59.97</v>
      </c>
      <c r="G1005" s="4">
        <v>59.97</v>
      </c>
    </row>
    <row r="1006" spans="1:7" x14ac:dyDescent="0.3">
      <c r="A1006" s="24">
        <f t="shared" si="46"/>
        <v>2017</v>
      </c>
      <c r="B1006" s="24">
        <f t="shared" si="47"/>
        <v>12</v>
      </c>
      <c r="C1006" s="24">
        <f t="shared" si="48"/>
        <v>4</v>
      </c>
      <c r="D1006" s="25">
        <v>43096</v>
      </c>
      <c r="E1006" s="4">
        <v>59.64</v>
      </c>
      <c r="G1006" s="4">
        <v>59.64</v>
      </c>
    </row>
    <row r="1007" spans="1:7" x14ac:dyDescent="0.3">
      <c r="A1007" s="24">
        <f t="shared" si="46"/>
        <v>2017</v>
      </c>
      <c r="B1007" s="24">
        <f t="shared" si="47"/>
        <v>12</v>
      </c>
      <c r="C1007" s="24">
        <f t="shared" si="48"/>
        <v>4</v>
      </c>
      <c r="D1007" s="25">
        <v>43097</v>
      </c>
      <c r="E1007" s="4">
        <v>59.84</v>
      </c>
      <c r="G1007" s="4">
        <v>59.84</v>
      </c>
    </row>
    <row r="1008" spans="1:7" x14ac:dyDescent="0.3">
      <c r="A1008" s="24">
        <f t="shared" si="46"/>
        <v>2017</v>
      </c>
      <c r="B1008" s="24">
        <f t="shared" si="47"/>
        <v>12</v>
      </c>
      <c r="C1008" s="24">
        <f t="shared" si="48"/>
        <v>4</v>
      </c>
      <c r="D1008" s="25">
        <v>43098</v>
      </c>
      <c r="E1008" s="4">
        <v>60.42</v>
      </c>
      <c r="G1008" s="4">
        <v>60.42</v>
      </c>
    </row>
    <row r="1009" spans="1:7" x14ac:dyDescent="0.3">
      <c r="A1009" s="24">
        <f t="shared" si="46"/>
        <v>2018</v>
      </c>
      <c r="B1009" s="24">
        <f t="shared" si="47"/>
        <v>1</v>
      </c>
      <c r="C1009" s="24">
        <f t="shared" si="48"/>
        <v>1</v>
      </c>
      <c r="D1009" s="25">
        <v>43102</v>
      </c>
      <c r="E1009" s="4">
        <v>60.37</v>
      </c>
      <c r="G1009" s="4">
        <v>60.37</v>
      </c>
    </row>
    <row r="1010" spans="1:7" x14ac:dyDescent="0.3">
      <c r="A1010" s="24">
        <f t="shared" si="46"/>
        <v>2018</v>
      </c>
      <c r="B1010" s="24">
        <f t="shared" si="47"/>
        <v>1</v>
      </c>
      <c r="C1010" s="24">
        <f t="shared" si="48"/>
        <v>1</v>
      </c>
      <c r="D1010" s="25">
        <v>43103</v>
      </c>
      <c r="E1010" s="4">
        <v>61.63</v>
      </c>
      <c r="G1010" s="4">
        <v>61.63</v>
      </c>
    </row>
    <row r="1011" spans="1:7" x14ac:dyDescent="0.3">
      <c r="A1011" s="24">
        <f t="shared" si="46"/>
        <v>2018</v>
      </c>
      <c r="B1011" s="24">
        <f t="shared" si="47"/>
        <v>1</v>
      </c>
      <c r="C1011" s="24">
        <f t="shared" si="48"/>
        <v>1</v>
      </c>
      <c r="D1011" s="25">
        <v>43104</v>
      </c>
      <c r="E1011" s="4">
        <v>62.01</v>
      </c>
      <c r="G1011" s="4">
        <v>62.01</v>
      </c>
    </row>
    <row r="1012" spans="1:7" x14ac:dyDescent="0.3">
      <c r="A1012" s="24">
        <f t="shared" si="46"/>
        <v>2018</v>
      </c>
      <c r="B1012" s="24">
        <f t="shared" si="47"/>
        <v>1</v>
      </c>
      <c r="C1012" s="24">
        <f t="shared" si="48"/>
        <v>1</v>
      </c>
      <c r="D1012" s="25">
        <v>43105</v>
      </c>
      <c r="E1012" s="4">
        <v>61.44</v>
      </c>
      <c r="G1012" s="4">
        <v>61.44</v>
      </c>
    </row>
    <row r="1013" spans="1:7" x14ac:dyDescent="0.3">
      <c r="A1013" s="24">
        <f t="shared" si="46"/>
        <v>2018</v>
      </c>
      <c r="B1013" s="24">
        <f t="shared" si="47"/>
        <v>1</v>
      </c>
      <c r="C1013" s="24">
        <f t="shared" si="48"/>
        <v>1</v>
      </c>
      <c r="D1013" s="25">
        <v>43108</v>
      </c>
      <c r="E1013" s="4">
        <v>61.73</v>
      </c>
      <c r="G1013" s="4">
        <v>61.73</v>
      </c>
    </row>
    <row r="1014" spans="1:7" x14ac:dyDescent="0.3">
      <c r="A1014" s="24">
        <f t="shared" si="46"/>
        <v>2018</v>
      </c>
      <c r="B1014" s="24">
        <f t="shared" si="47"/>
        <v>1</v>
      </c>
      <c r="C1014" s="24">
        <f t="shared" si="48"/>
        <v>1</v>
      </c>
      <c r="D1014" s="25">
        <v>43109</v>
      </c>
      <c r="E1014" s="4">
        <v>62.96</v>
      </c>
      <c r="G1014" s="4">
        <v>62.96</v>
      </c>
    </row>
    <row r="1015" spans="1:7" x14ac:dyDescent="0.3">
      <c r="A1015" s="24">
        <f t="shared" si="46"/>
        <v>2018</v>
      </c>
      <c r="B1015" s="24">
        <f t="shared" si="47"/>
        <v>1</v>
      </c>
      <c r="C1015" s="24">
        <f t="shared" si="48"/>
        <v>1</v>
      </c>
      <c r="D1015" s="25">
        <v>43110</v>
      </c>
      <c r="E1015" s="4">
        <v>63.57</v>
      </c>
      <c r="G1015" s="4">
        <v>63.57</v>
      </c>
    </row>
    <row r="1016" spans="1:7" x14ac:dyDescent="0.3">
      <c r="A1016" s="24">
        <f t="shared" si="46"/>
        <v>2018</v>
      </c>
      <c r="B1016" s="24">
        <f t="shared" si="47"/>
        <v>1</v>
      </c>
      <c r="C1016" s="24">
        <f t="shared" si="48"/>
        <v>1</v>
      </c>
      <c r="D1016" s="25">
        <v>43111</v>
      </c>
      <c r="E1016" s="4">
        <v>63.8</v>
      </c>
      <c r="G1016" s="4">
        <v>63.8</v>
      </c>
    </row>
    <row r="1017" spans="1:7" x14ac:dyDescent="0.3">
      <c r="A1017" s="24">
        <f t="shared" si="46"/>
        <v>2018</v>
      </c>
      <c r="B1017" s="24">
        <f t="shared" si="47"/>
        <v>1</v>
      </c>
      <c r="C1017" s="24">
        <f t="shared" si="48"/>
        <v>1</v>
      </c>
      <c r="D1017" s="25">
        <v>43112</v>
      </c>
      <c r="E1017" s="4">
        <v>64.3</v>
      </c>
      <c r="G1017" s="4">
        <v>64.3</v>
      </c>
    </row>
    <row r="1018" spans="1:7" x14ac:dyDescent="0.3">
      <c r="A1018" s="24">
        <f t="shared" si="46"/>
        <v>2018</v>
      </c>
      <c r="B1018" s="24">
        <f t="shared" si="47"/>
        <v>1</v>
      </c>
      <c r="C1018" s="24">
        <f t="shared" si="48"/>
        <v>1</v>
      </c>
      <c r="D1018" s="25">
        <v>43116</v>
      </c>
      <c r="E1018" s="4">
        <v>63.73</v>
      </c>
      <c r="G1018" s="4">
        <v>63.73</v>
      </c>
    </row>
    <row r="1019" spans="1:7" x14ac:dyDescent="0.3">
      <c r="A1019" s="24">
        <f t="shared" si="46"/>
        <v>2018</v>
      </c>
      <c r="B1019" s="24">
        <f t="shared" si="47"/>
        <v>1</v>
      </c>
      <c r="C1019" s="24">
        <f t="shared" si="48"/>
        <v>1</v>
      </c>
      <c r="D1019" s="25">
        <v>43117</v>
      </c>
      <c r="E1019" s="4">
        <v>63.97</v>
      </c>
      <c r="G1019" s="4">
        <v>63.97</v>
      </c>
    </row>
    <row r="1020" spans="1:7" x14ac:dyDescent="0.3">
      <c r="A1020" s="24">
        <f t="shared" si="46"/>
        <v>2018</v>
      </c>
      <c r="B1020" s="24">
        <f t="shared" si="47"/>
        <v>1</v>
      </c>
      <c r="C1020" s="24">
        <f t="shared" si="48"/>
        <v>1</v>
      </c>
      <c r="D1020" s="25">
        <v>43118</v>
      </c>
      <c r="E1020" s="4">
        <v>63.95</v>
      </c>
      <c r="G1020" s="4">
        <v>63.95</v>
      </c>
    </row>
    <row r="1021" spans="1:7" x14ac:dyDescent="0.3">
      <c r="A1021" s="24">
        <f t="shared" si="46"/>
        <v>2018</v>
      </c>
      <c r="B1021" s="24">
        <f t="shared" si="47"/>
        <v>1</v>
      </c>
      <c r="C1021" s="24">
        <f t="shared" si="48"/>
        <v>1</v>
      </c>
      <c r="D1021" s="25">
        <v>43119</v>
      </c>
      <c r="E1021" s="4">
        <v>63.37</v>
      </c>
      <c r="G1021" s="4">
        <v>63.37</v>
      </c>
    </row>
    <row r="1022" spans="1:7" x14ac:dyDescent="0.3">
      <c r="A1022" s="24">
        <f t="shared" si="46"/>
        <v>2018</v>
      </c>
      <c r="B1022" s="24">
        <f t="shared" si="47"/>
        <v>1</v>
      </c>
      <c r="C1022" s="24">
        <f t="shared" si="48"/>
        <v>1</v>
      </c>
      <c r="D1022" s="25">
        <v>43122</v>
      </c>
      <c r="E1022" s="4">
        <v>63.49</v>
      </c>
      <c r="G1022" s="4">
        <v>63.49</v>
      </c>
    </row>
    <row r="1023" spans="1:7" x14ac:dyDescent="0.3">
      <c r="A1023" s="24">
        <f t="shared" si="46"/>
        <v>2018</v>
      </c>
      <c r="B1023" s="24">
        <f t="shared" si="47"/>
        <v>1</v>
      </c>
      <c r="C1023" s="24">
        <f t="shared" si="48"/>
        <v>1</v>
      </c>
      <c r="D1023" s="25">
        <v>43123</v>
      </c>
      <c r="E1023" s="4">
        <v>64.47</v>
      </c>
      <c r="G1023" s="4">
        <v>64.47</v>
      </c>
    </row>
    <row r="1024" spans="1:7" x14ac:dyDescent="0.3">
      <c r="A1024" s="24">
        <f t="shared" si="46"/>
        <v>2018</v>
      </c>
      <c r="B1024" s="24">
        <f t="shared" si="47"/>
        <v>1</v>
      </c>
      <c r="C1024" s="24">
        <f t="shared" si="48"/>
        <v>1</v>
      </c>
      <c r="D1024" s="25">
        <v>43124</v>
      </c>
      <c r="E1024" s="4">
        <v>65.61</v>
      </c>
      <c r="G1024" s="4">
        <v>65.61</v>
      </c>
    </row>
    <row r="1025" spans="1:7" x14ac:dyDescent="0.3">
      <c r="A1025" s="24">
        <f t="shared" si="46"/>
        <v>2018</v>
      </c>
      <c r="B1025" s="24">
        <f t="shared" si="47"/>
        <v>1</v>
      </c>
      <c r="C1025" s="24">
        <f t="shared" si="48"/>
        <v>1</v>
      </c>
      <c r="D1025" s="25">
        <v>43125</v>
      </c>
      <c r="E1025" s="4">
        <v>65.510000000000005</v>
      </c>
      <c r="G1025" s="4">
        <v>65.510000000000005</v>
      </c>
    </row>
    <row r="1026" spans="1:7" x14ac:dyDescent="0.3">
      <c r="A1026" s="24">
        <f t="shared" si="46"/>
        <v>2018</v>
      </c>
      <c r="B1026" s="24">
        <f t="shared" si="47"/>
        <v>1</v>
      </c>
      <c r="C1026" s="24">
        <f t="shared" si="48"/>
        <v>1</v>
      </c>
      <c r="D1026" s="25">
        <v>43126</v>
      </c>
      <c r="E1026" s="4">
        <v>66.14</v>
      </c>
      <c r="G1026" s="4">
        <v>66.14</v>
      </c>
    </row>
    <row r="1027" spans="1:7" x14ac:dyDescent="0.3">
      <c r="A1027" s="24">
        <f t="shared" si="46"/>
        <v>2018</v>
      </c>
      <c r="B1027" s="24">
        <f t="shared" si="47"/>
        <v>1</v>
      </c>
      <c r="C1027" s="24">
        <f t="shared" si="48"/>
        <v>1</v>
      </c>
      <c r="D1027" s="25">
        <v>43129</v>
      </c>
      <c r="E1027" s="4">
        <v>65.56</v>
      </c>
      <c r="G1027" s="4">
        <v>65.56</v>
      </c>
    </row>
    <row r="1028" spans="1:7" x14ac:dyDescent="0.3">
      <c r="A1028" s="24">
        <f t="shared" si="46"/>
        <v>2018</v>
      </c>
      <c r="B1028" s="24">
        <f t="shared" si="47"/>
        <v>1</v>
      </c>
      <c r="C1028" s="24">
        <f t="shared" si="48"/>
        <v>1</v>
      </c>
      <c r="D1028" s="25">
        <v>43130</v>
      </c>
      <c r="E1028" s="4">
        <v>64.5</v>
      </c>
      <c r="G1028" s="4">
        <v>64.5</v>
      </c>
    </row>
    <row r="1029" spans="1:7" x14ac:dyDescent="0.3">
      <c r="A1029" s="24">
        <f t="shared" ref="A1029:A1092" si="49">YEAR(D1029)</f>
        <v>2018</v>
      </c>
      <c r="B1029" s="24">
        <f t="shared" ref="B1029:B1092" si="50">MONTH(D1029)</f>
        <v>1</v>
      </c>
      <c r="C1029" s="24">
        <f t="shared" ref="C1029:C1092" si="51">ROUNDUP(B1029/3,0)</f>
        <v>1</v>
      </c>
      <c r="D1029" s="25">
        <v>43131</v>
      </c>
      <c r="E1029" s="4">
        <v>64.73</v>
      </c>
      <c r="G1029" s="4">
        <v>64.73</v>
      </c>
    </row>
    <row r="1030" spans="1:7" x14ac:dyDescent="0.3">
      <c r="A1030" s="24">
        <f t="shared" si="49"/>
        <v>2018</v>
      </c>
      <c r="B1030" s="24">
        <f t="shared" si="50"/>
        <v>2</v>
      </c>
      <c r="C1030" s="24">
        <f t="shared" si="51"/>
        <v>1</v>
      </c>
      <c r="D1030" s="25">
        <v>43132</v>
      </c>
      <c r="E1030" s="4">
        <v>65.8</v>
      </c>
      <c r="G1030" s="4">
        <v>65.8</v>
      </c>
    </row>
    <row r="1031" spans="1:7" x14ac:dyDescent="0.3">
      <c r="A1031" s="24">
        <f t="shared" si="49"/>
        <v>2018</v>
      </c>
      <c r="B1031" s="24">
        <f t="shared" si="50"/>
        <v>2</v>
      </c>
      <c r="C1031" s="24">
        <f t="shared" si="51"/>
        <v>1</v>
      </c>
      <c r="D1031" s="25">
        <v>43133</v>
      </c>
      <c r="E1031" s="4">
        <v>65.45</v>
      </c>
      <c r="G1031" s="4">
        <v>65.45</v>
      </c>
    </row>
    <row r="1032" spans="1:7" x14ac:dyDescent="0.3">
      <c r="A1032" s="24">
        <f t="shared" si="49"/>
        <v>2018</v>
      </c>
      <c r="B1032" s="24">
        <f t="shared" si="50"/>
        <v>2</v>
      </c>
      <c r="C1032" s="24">
        <f t="shared" si="51"/>
        <v>1</v>
      </c>
      <c r="D1032" s="25">
        <v>43136</v>
      </c>
      <c r="E1032" s="4">
        <v>64.150000000000006</v>
      </c>
      <c r="G1032" s="4">
        <v>64.150000000000006</v>
      </c>
    </row>
    <row r="1033" spans="1:7" x14ac:dyDescent="0.3">
      <c r="A1033" s="24">
        <f t="shared" si="49"/>
        <v>2018</v>
      </c>
      <c r="B1033" s="24">
        <f t="shared" si="50"/>
        <v>2</v>
      </c>
      <c r="C1033" s="24">
        <f t="shared" si="51"/>
        <v>1</v>
      </c>
      <c r="D1033" s="25">
        <v>43137</v>
      </c>
      <c r="E1033" s="4">
        <v>63.39</v>
      </c>
      <c r="G1033" s="4">
        <v>63.39</v>
      </c>
    </row>
    <row r="1034" spans="1:7" x14ac:dyDescent="0.3">
      <c r="A1034" s="24">
        <f t="shared" si="49"/>
        <v>2018</v>
      </c>
      <c r="B1034" s="24">
        <f t="shared" si="50"/>
        <v>2</v>
      </c>
      <c r="C1034" s="24">
        <f t="shared" si="51"/>
        <v>1</v>
      </c>
      <c r="D1034" s="25">
        <v>43138</v>
      </c>
      <c r="E1034" s="4">
        <v>61.79</v>
      </c>
      <c r="G1034" s="4">
        <v>61.79</v>
      </c>
    </row>
    <row r="1035" spans="1:7" x14ac:dyDescent="0.3">
      <c r="A1035" s="24">
        <f t="shared" si="49"/>
        <v>2018</v>
      </c>
      <c r="B1035" s="24">
        <f t="shared" si="50"/>
        <v>2</v>
      </c>
      <c r="C1035" s="24">
        <f t="shared" si="51"/>
        <v>1</v>
      </c>
      <c r="D1035" s="25">
        <v>43139</v>
      </c>
      <c r="E1035" s="4">
        <v>61.15</v>
      </c>
      <c r="G1035" s="4">
        <v>61.15</v>
      </c>
    </row>
    <row r="1036" spans="1:7" x14ac:dyDescent="0.3">
      <c r="A1036" s="24">
        <f t="shared" si="49"/>
        <v>2018</v>
      </c>
      <c r="B1036" s="24">
        <f t="shared" si="50"/>
        <v>2</v>
      </c>
      <c r="C1036" s="24">
        <f t="shared" si="51"/>
        <v>1</v>
      </c>
      <c r="D1036" s="25">
        <v>43140</v>
      </c>
      <c r="E1036" s="4">
        <v>59.2</v>
      </c>
      <c r="G1036" s="4">
        <v>59.2</v>
      </c>
    </row>
    <row r="1037" spans="1:7" x14ac:dyDescent="0.3">
      <c r="A1037" s="24">
        <f t="shared" si="49"/>
        <v>2018</v>
      </c>
      <c r="B1037" s="24">
        <f t="shared" si="50"/>
        <v>2</v>
      </c>
      <c r="C1037" s="24">
        <f t="shared" si="51"/>
        <v>1</v>
      </c>
      <c r="D1037" s="25">
        <v>43143</v>
      </c>
      <c r="E1037" s="4">
        <v>59.29</v>
      </c>
      <c r="G1037" s="4">
        <v>59.29</v>
      </c>
    </row>
    <row r="1038" spans="1:7" x14ac:dyDescent="0.3">
      <c r="A1038" s="24">
        <f t="shared" si="49"/>
        <v>2018</v>
      </c>
      <c r="B1038" s="24">
        <f t="shared" si="50"/>
        <v>2</v>
      </c>
      <c r="C1038" s="24">
        <f t="shared" si="51"/>
        <v>1</v>
      </c>
      <c r="D1038" s="25">
        <v>43144</v>
      </c>
      <c r="E1038" s="4">
        <v>59.19</v>
      </c>
      <c r="G1038" s="4">
        <v>59.19</v>
      </c>
    </row>
    <row r="1039" spans="1:7" x14ac:dyDescent="0.3">
      <c r="A1039" s="24">
        <f t="shared" si="49"/>
        <v>2018</v>
      </c>
      <c r="B1039" s="24">
        <f t="shared" si="50"/>
        <v>2</v>
      </c>
      <c r="C1039" s="24">
        <f t="shared" si="51"/>
        <v>1</v>
      </c>
      <c r="D1039" s="25">
        <v>43145</v>
      </c>
      <c r="E1039" s="4">
        <v>60.6</v>
      </c>
      <c r="G1039" s="4">
        <v>60.6</v>
      </c>
    </row>
    <row r="1040" spans="1:7" x14ac:dyDescent="0.3">
      <c r="A1040" s="24">
        <f t="shared" si="49"/>
        <v>2018</v>
      </c>
      <c r="B1040" s="24">
        <f t="shared" si="50"/>
        <v>2</v>
      </c>
      <c r="C1040" s="24">
        <f t="shared" si="51"/>
        <v>1</v>
      </c>
      <c r="D1040" s="25">
        <v>43146</v>
      </c>
      <c r="E1040" s="4">
        <v>61.34</v>
      </c>
      <c r="G1040" s="4">
        <v>61.34</v>
      </c>
    </row>
    <row r="1041" spans="1:7" x14ac:dyDescent="0.3">
      <c r="A1041" s="24">
        <f t="shared" si="49"/>
        <v>2018</v>
      </c>
      <c r="B1041" s="24">
        <f t="shared" si="50"/>
        <v>2</v>
      </c>
      <c r="C1041" s="24">
        <f t="shared" si="51"/>
        <v>1</v>
      </c>
      <c r="D1041" s="25">
        <v>43147</v>
      </c>
      <c r="E1041" s="4">
        <v>61.68</v>
      </c>
      <c r="G1041" s="4">
        <v>61.68</v>
      </c>
    </row>
    <row r="1042" spans="1:7" x14ac:dyDescent="0.3">
      <c r="A1042" s="24">
        <f t="shared" si="49"/>
        <v>2018</v>
      </c>
      <c r="B1042" s="24">
        <f t="shared" si="50"/>
        <v>2</v>
      </c>
      <c r="C1042" s="24">
        <f t="shared" si="51"/>
        <v>1</v>
      </c>
      <c r="D1042" s="25">
        <v>43151</v>
      </c>
      <c r="E1042" s="4">
        <v>61.9</v>
      </c>
      <c r="G1042" s="4">
        <v>61.9</v>
      </c>
    </row>
    <row r="1043" spans="1:7" x14ac:dyDescent="0.3">
      <c r="A1043" s="24">
        <f t="shared" si="49"/>
        <v>2018</v>
      </c>
      <c r="B1043" s="24">
        <f t="shared" si="50"/>
        <v>2</v>
      </c>
      <c r="C1043" s="24">
        <f t="shared" si="51"/>
        <v>1</v>
      </c>
      <c r="D1043" s="25">
        <v>43152</v>
      </c>
      <c r="E1043" s="4">
        <v>61.68</v>
      </c>
      <c r="G1043" s="4">
        <v>61.68</v>
      </c>
    </row>
    <row r="1044" spans="1:7" x14ac:dyDescent="0.3">
      <c r="A1044" s="24">
        <f t="shared" si="49"/>
        <v>2018</v>
      </c>
      <c r="B1044" s="24">
        <f t="shared" si="50"/>
        <v>2</v>
      </c>
      <c r="C1044" s="24">
        <f t="shared" si="51"/>
        <v>1</v>
      </c>
      <c r="D1044" s="25">
        <v>43153</v>
      </c>
      <c r="E1044" s="4">
        <v>62.77</v>
      </c>
      <c r="G1044" s="4">
        <v>62.77</v>
      </c>
    </row>
    <row r="1045" spans="1:7" x14ac:dyDescent="0.3">
      <c r="A1045" s="24">
        <f t="shared" si="49"/>
        <v>2018</v>
      </c>
      <c r="B1045" s="24">
        <f t="shared" si="50"/>
        <v>2</v>
      </c>
      <c r="C1045" s="24">
        <f t="shared" si="51"/>
        <v>1</v>
      </c>
      <c r="D1045" s="25">
        <v>43154</v>
      </c>
      <c r="E1045" s="4">
        <v>63.55</v>
      </c>
      <c r="G1045" s="4">
        <v>63.55</v>
      </c>
    </row>
    <row r="1046" spans="1:7" x14ac:dyDescent="0.3">
      <c r="A1046" s="24">
        <f t="shared" si="49"/>
        <v>2018</v>
      </c>
      <c r="B1046" s="24">
        <f t="shared" si="50"/>
        <v>2</v>
      </c>
      <c r="C1046" s="24">
        <f t="shared" si="51"/>
        <v>1</v>
      </c>
      <c r="D1046" s="25">
        <v>43157</v>
      </c>
      <c r="E1046" s="4">
        <v>63.91</v>
      </c>
      <c r="G1046" s="4">
        <v>63.91</v>
      </c>
    </row>
    <row r="1047" spans="1:7" x14ac:dyDescent="0.3">
      <c r="A1047" s="24">
        <f t="shared" si="49"/>
        <v>2018</v>
      </c>
      <c r="B1047" s="24">
        <f t="shared" si="50"/>
        <v>2</v>
      </c>
      <c r="C1047" s="24">
        <f t="shared" si="51"/>
        <v>1</v>
      </c>
      <c r="D1047" s="25">
        <v>43158</v>
      </c>
      <c r="E1047" s="4">
        <v>63.01</v>
      </c>
      <c r="G1047" s="4">
        <v>63.01</v>
      </c>
    </row>
    <row r="1048" spans="1:7" x14ac:dyDescent="0.3">
      <c r="A1048" s="24">
        <f t="shared" si="49"/>
        <v>2018</v>
      </c>
      <c r="B1048" s="24">
        <f t="shared" si="50"/>
        <v>2</v>
      </c>
      <c r="C1048" s="24">
        <f t="shared" si="51"/>
        <v>1</v>
      </c>
      <c r="D1048" s="25">
        <v>43159</v>
      </c>
      <c r="E1048" s="4">
        <v>61.64</v>
      </c>
      <c r="G1048" s="4">
        <v>61.64</v>
      </c>
    </row>
    <row r="1049" spans="1:7" x14ac:dyDescent="0.3">
      <c r="A1049" s="24">
        <f t="shared" si="49"/>
        <v>2018</v>
      </c>
      <c r="B1049" s="24">
        <f t="shared" si="50"/>
        <v>3</v>
      </c>
      <c r="C1049" s="24">
        <f t="shared" si="51"/>
        <v>1</v>
      </c>
      <c r="D1049" s="25">
        <v>43160</v>
      </c>
      <c r="E1049" s="4">
        <v>60.99</v>
      </c>
      <c r="G1049" s="4">
        <v>60.99</v>
      </c>
    </row>
    <row r="1050" spans="1:7" x14ac:dyDescent="0.3">
      <c r="A1050" s="24">
        <f t="shared" si="49"/>
        <v>2018</v>
      </c>
      <c r="B1050" s="24">
        <f t="shared" si="50"/>
        <v>3</v>
      </c>
      <c r="C1050" s="24">
        <f t="shared" si="51"/>
        <v>1</v>
      </c>
      <c r="D1050" s="25">
        <v>43161</v>
      </c>
      <c r="E1050" s="4">
        <v>61.25</v>
      </c>
      <c r="G1050" s="4">
        <v>61.25</v>
      </c>
    </row>
    <row r="1051" spans="1:7" x14ac:dyDescent="0.3">
      <c r="A1051" s="24">
        <f t="shared" si="49"/>
        <v>2018</v>
      </c>
      <c r="B1051" s="24">
        <f t="shared" si="50"/>
        <v>3</v>
      </c>
      <c r="C1051" s="24">
        <f t="shared" si="51"/>
        <v>1</v>
      </c>
      <c r="D1051" s="25">
        <v>43164</v>
      </c>
      <c r="E1051" s="4">
        <v>62.57</v>
      </c>
      <c r="G1051" s="4">
        <v>62.57</v>
      </c>
    </row>
    <row r="1052" spans="1:7" x14ac:dyDescent="0.3">
      <c r="A1052" s="24">
        <f t="shared" si="49"/>
        <v>2018</v>
      </c>
      <c r="B1052" s="24">
        <f t="shared" si="50"/>
        <v>3</v>
      </c>
      <c r="C1052" s="24">
        <f t="shared" si="51"/>
        <v>1</v>
      </c>
      <c r="D1052" s="25">
        <v>43165</v>
      </c>
      <c r="E1052" s="4">
        <v>62.6</v>
      </c>
      <c r="G1052" s="4">
        <v>62.6</v>
      </c>
    </row>
    <row r="1053" spans="1:7" x14ac:dyDescent="0.3">
      <c r="A1053" s="24">
        <f t="shared" si="49"/>
        <v>2018</v>
      </c>
      <c r="B1053" s="24">
        <f t="shared" si="50"/>
        <v>3</v>
      </c>
      <c r="C1053" s="24">
        <f t="shared" si="51"/>
        <v>1</v>
      </c>
      <c r="D1053" s="25">
        <v>43166</v>
      </c>
      <c r="E1053" s="4">
        <v>61.15</v>
      </c>
      <c r="G1053" s="4">
        <v>61.15</v>
      </c>
    </row>
    <row r="1054" spans="1:7" x14ac:dyDescent="0.3">
      <c r="A1054" s="24">
        <f t="shared" si="49"/>
        <v>2018</v>
      </c>
      <c r="B1054" s="24">
        <f t="shared" si="50"/>
        <v>3</v>
      </c>
      <c r="C1054" s="24">
        <f t="shared" si="51"/>
        <v>1</v>
      </c>
      <c r="D1054" s="25">
        <v>43167</v>
      </c>
      <c r="E1054" s="4">
        <v>60.12</v>
      </c>
      <c r="G1054" s="4">
        <v>60.12</v>
      </c>
    </row>
    <row r="1055" spans="1:7" x14ac:dyDescent="0.3">
      <c r="A1055" s="24">
        <f t="shared" si="49"/>
        <v>2018</v>
      </c>
      <c r="B1055" s="24">
        <f t="shared" si="50"/>
        <v>3</v>
      </c>
      <c r="C1055" s="24">
        <f t="shared" si="51"/>
        <v>1</v>
      </c>
      <c r="D1055" s="25">
        <v>43168</v>
      </c>
      <c r="E1055" s="4">
        <v>62.04</v>
      </c>
      <c r="G1055" s="4">
        <v>62.04</v>
      </c>
    </row>
    <row r="1056" spans="1:7" x14ac:dyDescent="0.3">
      <c r="A1056" s="24">
        <f t="shared" si="49"/>
        <v>2018</v>
      </c>
      <c r="B1056" s="24">
        <f t="shared" si="50"/>
        <v>3</v>
      </c>
      <c r="C1056" s="24">
        <f t="shared" si="51"/>
        <v>1</v>
      </c>
      <c r="D1056" s="25">
        <v>43171</v>
      </c>
      <c r="E1056" s="4">
        <v>61.36</v>
      </c>
      <c r="G1056" s="4">
        <v>61.36</v>
      </c>
    </row>
    <row r="1057" spans="1:7" x14ac:dyDescent="0.3">
      <c r="A1057" s="24">
        <f t="shared" si="49"/>
        <v>2018</v>
      </c>
      <c r="B1057" s="24">
        <f t="shared" si="50"/>
        <v>3</v>
      </c>
      <c r="C1057" s="24">
        <f t="shared" si="51"/>
        <v>1</v>
      </c>
      <c r="D1057" s="25">
        <v>43172</v>
      </c>
      <c r="E1057" s="4">
        <v>60.71</v>
      </c>
      <c r="G1057" s="4">
        <v>60.71</v>
      </c>
    </row>
    <row r="1058" spans="1:7" x14ac:dyDescent="0.3">
      <c r="A1058" s="24">
        <f t="shared" si="49"/>
        <v>2018</v>
      </c>
      <c r="B1058" s="24">
        <f t="shared" si="50"/>
        <v>3</v>
      </c>
      <c r="C1058" s="24">
        <f t="shared" si="51"/>
        <v>1</v>
      </c>
      <c r="D1058" s="25">
        <v>43173</v>
      </c>
      <c r="E1058" s="4">
        <v>60.96</v>
      </c>
      <c r="G1058" s="4">
        <v>60.96</v>
      </c>
    </row>
    <row r="1059" spans="1:7" x14ac:dyDescent="0.3">
      <c r="A1059" s="24">
        <f t="shared" si="49"/>
        <v>2018</v>
      </c>
      <c r="B1059" s="24">
        <f t="shared" si="50"/>
        <v>3</v>
      </c>
      <c r="C1059" s="24">
        <f t="shared" si="51"/>
        <v>1</v>
      </c>
      <c r="D1059" s="25">
        <v>43174</v>
      </c>
      <c r="E1059" s="4">
        <v>61.19</v>
      </c>
      <c r="G1059" s="4">
        <v>61.19</v>
      </c>
    </row>
    <row r="1060" spans="1:7" x14ac:dyDescent="0.3">
      <c r="A1060" s="24">
        <f t="shared" si="49"/>
        <v>2018</v>
      </c>
      <c r="B1060" s="24">
        <f t="shared" si="50"/>
        <v>3</v>
      </c>
      <c r="C1060" s="24">
        <f t="shared" si="51"/>
        <v>1</v>
      </c>
      <c r="D1060" s="25">
        <v>43175</v>
      </c>
      <c r="E1060" s="4">
        <v>62.34</v>
      </c>
      <c r="G1060" s="4">
        <v>62.34</v>
      </c>
    </row>
    <row r="1061" spans="1:7" x14ac:dyDescent="0.3">
      <c r="A1061" s="24">
        <f t="shared" si="49"/>
        <v>2018</v>
      </c>
      <c r="B1061" s="24">
        <f t="shared" si="50"/>
        <v>3</v>
      </c>
      <c r="C1061" s="24">
        <f t="shared" si="51"/>
        <v>1</v>
      </c>
      <c r="D1061" s="25">
        <v>43178</v>
      </c>
      <c r="E1061" s="4">
        <v>62.06</v>
      </c>
      <c r="G1061" s="4">
        <v>62.06</v>
      </c>
    </row>
    <row r="1062" spans="1:7" x14ac:dyDescent="0.3">
      <c r="A1062" s="24">
        <f t="shared" si="49"/>
        <v>2018</v>
      </c>
      <c r="B1062" s="24">
        <f t="shared" si="50"/>
        <v>3</v>
      </c>
      <c r="C1062" s="24">
        <f t="shared" si="51"/>
        <v>1</v>
      </c>
      <c r="D1062" s="25">
        <v>43179</v>
      </c>
      <c r="E1062" s="4">
        <v>63.4</v>
      </c>
      <c r="G1062" s="4">
        <v>63.4</v>
      </c>
    </row>
    <row r="1063" spans="1:7" x14ac:dyDescent="0.3">
      <c r="A1063" s="24">
        <f t="shared" si="49"/>
        <v>2018</v>
      </c>
      <c r="B1063" s="24">
        <f t="shared" si="50"/>
        <v>3</v>
      </c>
      <c r="C1063" s="24">
        <f t="shared" si="51"/>
        <v>1</v>
      </c>
      <c r="D1063" s="25">
        <v>43180</v>
      </c>
      <c r="E1063" s="4">
        <v>65.17</v>
      </c>
      <c r="G1063" s="4">
        <v>65.17</v>
      </c>
    </row>
    <row r="1064" spans="1:7" x14ac:dyDescent="0.3">
      <c r="A1064" s="24">
        <f t="shared" si="49"/>
        <v>2018</v>
      </c>
      <c r="B1064" s="24">
        <f t="shared" si="50"/>
        <v>3</v>
      </c>
      <c r="C1064" s="24">
        <f t="shared" si="51"/>
        <v>1</v>
      </c>
      <c r="D1064" s="25">
        <v>43181</v>
      </c>
      <c r="E1064" s="4">
        <v>64.3</v>
      </c>
      <c r="G1064" s="4">
        <v>64.3</v>
      </c>
    </row>
    <row r="1065" spans="1:7" x14ac:dyDescent="0.3">
      <c r="A1065" s="24">
        <f t="shared" si="49"/>
        <v>2018</v>
      </c>
      <c r="B1065" s="24">
        <f t="shared" si="50"/>
        <v>3</v>
      </c>
      <c r="C1065" s="24">
        <f t="shared" si="51"/>
        <v>1</v>
      </c>
      <c r="D1065" s="25">
        <v>43182</v>
      </c>
      <c r="E1065" s="4">
        <v>65.88</v>
      </c>
      <c r="G1065" s="4">
        <v>65.88</v>
      </c>
    </row>
    <row r="1066" spans="1:7" x14ac:dyDescent="0.3">
      <c r="A1066" s="24">
        <f t="shared" si="49"/>
        <v>2018</v>
      </c>
      <c r="B1066" s="24">
        <f t="shared" si="50"/>
        <v>3</v>
      </c>
      <c r="C1066" s="24">
        <f t="shared" si="51"/>
        <v>1</v>
      </c>
      <c r="D1066" s="25">
        <v>43185</v>
      </c>
      <c r="E1066" s="4">
        <v>65.55</v>
      </c>
      <c r="G1066" s="4">
        <v>65.55</v>
      </c>
    </row>
    <row r="1067" spans="1:7" x14ac:dyDescent="0.3">
      <c r="A1067" s="24">
        <f t="shared" si="49"/>
        <v>2018</v>
      </c>
      <c r="B1067" s="24">
        <f t="shared" si="50"/>
        <v>3</v>
      </c>
      <c r="C1067" s="24">
        <f t="shared" si="51"/>
        <v>1</v>
      </c>
      <c r="D1067" s="25">
        <v>43186</v>
      </c>
      <c r="E1067" s="4">
        <v>65.25</v>
      </c>
      <c r="G1067" s="4">
        <v>65.25</v>
      </c>
    </row>
    <row r="1068" spans="1:7" x14ac:dyDescent="0.3">
      <c r="A1068" s="24">
        <f t="shared" si="49"/>
        <v>2018</v>
      </c>
      <c r="B1068" s="24">
        <f t="shared" si="50"/>
        <v>3</v>
      </c>
      <c r="C1068" s="24">
        <f t="shared" si="51"/>
        <v>1</v>
      </c>
      <c r="D1068" s="25">
        <v>43187</v>
      </c>
      <c r="E1068" s="4">
        <v>64.38</v>
      </c>
      <c r="G1068" s="4">
        <v>64.38</v>
      </c>
    </row>
    <row r="1069" spans="1:7" x14ac:dyDescent="0.3">
      <c r="A1069" s="24">
        <f t="shared" si="49"/>
        <v>2018</v>
      </c>
      <c r="B1069" s="24">
        <f t="shared" si="50"/>
        <v>3</v>
      </c>
      <c r="C1069" s="24">
        <f t="shared" si="51"/>
        <v>1</v>
      </c>
      <c r="D1069" s="25">
        <v>43188</v>
      </c>
      <c r="E1069" s="4">
        <v>64.94</v>
      </c>
      <c r="G1069" s="4">
        <v>64.94</v>
      </c>
    </row>
    <row r="1070" spans="1:7" x14ac:dyDescent="0.3">
      <c r="A1070" s="24">
        <f t="shared" si="49"/>
        <v>2018</v>
      </c>
      <c r="B1070" s="24">
        <f t="shared" si="50"/>
        <v>4</v>
      </c>
      <c r="C1070" s="24">
        <f t="shared" si="51"/>
        <v>2</v>
      </c>
      <c r="D1070" s="25">
        <v>43192</v>
      </c>
      <c r="E1070" s="4">
        <v>63.01</v>
      </c>
      <c r="G1070" s="4">
        <v>63.01</v>
      </c>
    </row>
    <row r="1071" spans="1:7" x14ac:dyDescent="0.3">
      <c r="A1071" s="24">
        <f t="shared" si="49"/>
        <v>2018</v>
      </c>
      <c r="B1071" s="24">
        <f t="shared" si="50"/>
        <v>4</v>
      </c>
      <c r="C1071" s="24">
        <f t="shared" si="51"/>
        <v>2</v>
      </c>
      <c r="D1071" s="25">
        <v>43193</v>
      </c>
      <c r="E1071" s="4">
        <v>63.51</v>
      </c>
      <c r="G1071" s="4">
        <v>63.51</v>
      </c>
    </row>
    <row r="1072" spans="1:7" x14ac:dyDescent="0.3">
      <c r="A1072" s="24">
        <f t="shared" si="49"/>
        <v>2018</v>
      </c>
      <c r="B1072" s="24">
        <f t="shared" si="50"/>
        <v>4</v>
      </c>
      <c r="C1072" s="24">
        <f t="shared" si="51"/>
        <v>2</v>
      </c>
      <c r="D1072" s="25">
        <v>43194</v>
      </c>
      <c r="E1072" s="4">
        <v>63.37</v>
      </c>
      <c r="G1072" s="4">
        <v>63.37</v>
      </c>
    </row>
    <row r="1073" spans="1:7" x14ac:dyDescent="0.3">
      <c r="A1073" s="24">
        <f t="shared" si="49"/>
        <v>2018</v>
      </c>
      <c r="B1073" s="24">
        <f t="shared" si="50"/>
        <v>4</v>
      </c>
      <c r="C1073" s="24">
        <f t="shared" si="51"/>
        <v>2</v>
      </c>
      <c r="D1073" s="25">
        <v>43195</v>
      </c>
      <c r="E1073" s="4">
        <v>63.54</v>
      </c>
      <c r="G1073" s="4">
        <v>63.54</v>
      </c>
    </row>
    <row r="1074" spans="1:7" x14ac:dyDescent="0.3">
      <c r="A1074" s="24">
        <f t="shared" si="49"/>
        <v>2018</v>
      </c>
      <c r="B1074" s="24">
        <f t="shared" si="50"/>
        <v>4</v>
      </c>
      <c r="C1074" s="24">
        <f t="shared" si="51"/>
        <v>2</v>
      </c>
      <c r="D1074" s="25">
        <v>43196</v>
      </c>
      <c r="E1074" s="4">
        <v>62.06</v>
      </c>
      <c r="G1074" s="4">
        <v>62.06</v>
      </c>
    </row>
    <row r="1075" spans="1:7" x14ac:dyDescent="0.3">
      <c r="A1075" s="24">
        <f t="shared" si="49"/>
        <v>2018</v>
      </c>
      <c r="B1075" s="24">
        <f t="shared" si="50"/>
        <v>4</v>
      </c>
      <c r="C1075" s="24">
        <f t="shared" si="51"/>
        <v>2</v>
      </c>
      <c r="D1075" s="25">
        <v>43199</v>
      </c>
      <c r="E1075" s="4">
        <v>63.42</v>
      </c>
      <c r="G1075" s="4">
        <v>63.42</v>
      </c>
    </row>
    <row r="1076" spans="1:7" x14ac:dyDescent="0.3">
      <c r="A1076" s="24">
        <f t="shared" si="49"/>
        <v>2018</v>
      </c>
      <c r="B1076" s="24">
        <f t="shared" si="50"/>
        <v>4</v>
      </c>
      <c r="C1076" s="24">
        <f t="shared" si="51"/>
        <v>2</v>
      </c>
      <c r="D1076" s="25">
        <v>43200</v>
      </c>
      <c r="E1076" s="4">
        <v>65.510000000000005</v>
      </c>
      <c r="G1076" s="4">
        <v>65.510000000000005</v>
      </c>
    </row>
    <row r="1077" spans="1:7" x14ac:dyDescent="0.3">
      <c r="A1077" s="24">
        <f t="shared" si="49"/>
        <v>2018</v>
      </c>
      <c r="B1077" s="24">
        <f t="shared" si="50"/>
        <v>4</v>
      </c>
      <c r="C1077" s="24">
        <f t="shared" si="51"/>
        <v>2</v>
      </c>
      <c r="D1077" s="25">
        <v>43201</v>
      </c>
      <c r="E1077" s="4">
        <v>66.819999999999993</v>
      </c>
      <c r="G1077" s="4">
        <v>66.819999999999993</v>
      </c>
    </row>
    <row r="1078" spans="1:7" x14ac:dyDescent="0.3">
      <c r="A1078" s="24">
        <f t="shared" si="49"/>
        <v>2018</v>
      </c>
      <c r="B1078" s="24">
        <f t="shared" si="50"/>
        <v>4</v>
      </c>
      <c r="C1078" s="24">
        <f t="shared" si="51"/>
        <v>2</v>
      </c>
      <c r="D1078" s="25">
        <v>43202</v>
      </c>
      <c r="E1078" s="4">
        <v>67.069999999999993</v>
      </c>
      <c r="G1078" s="4">
        <v>67.069999999999993</v>
      </c>
    </row>
    <row r="1079" spans="1:7" x14ac:dyDescent="0.3">
      <c r="A1079" s="24">
        <f t="shared" si="49"/>
        <v>2018</v>
      </c>
      <c r="B1079" s="24">
        <f t="shared" si="50"/>
        <v>4</v>
      </c>
      <c r="C1079" s="24">
        <f t="shared" si="51"/>
        <v>2</v>
      </c>
      <c r="D1079" s="25">
        <v>43203</v>
      </c>
      <c r="E1079" s="4">
        <v>67.39</v>
      </c>
      <c r="G1079" s="4">
        <v>67.39</v>
      </c>
    </row>
    <row r="1080" spans="1:7" x14ac:dyDescent="0.3">
      <c r="A1080" s="24">
        <f t="shared" si="49"/>
        <v>2018</v>
      </c>
      <c r="B1080" s="24">
        <f t="shared" si="50"/>
        <v>4</v>
      </c>
      <c r="C1080" s="24">
        <f t="shared" si="51"/>
        <v>2</v>
      </c>
      <c r="D1080" s="25">
        <v>43206</v>
      </c>
      <c r="E1080" s="4">
        <v>66.22</v>
      </c>
      <c r="G1080" s="4">
        <v>66.22</v>
      </c>
    </row>
    <row r="1081" spans="1:7" x14ac:dyDescent="0.3">
      <c r="A1081" s="24">
        <f t="shared" si="49"/>
        <v>2018</v>
      </c>
      <c r="B1081" s="24">
        <f t="shared" si="50"/>
        <v>4</v>
      </c>
      <c r="C1081" s="24">
        <f t="shared" si="51"/>
        <v>2</v>
      </c>
      <c r="D1081" s="25">
        <v>43207</v>
      </c>
      <c r="E1081" s="4">
        <v>66.52</v>
      </c>
      <c r="G1081" s="4">
        <v>66.52</v>
      </c>
    </row>
    <row r="1082" spans="1:7" x14ac:dyDescent="0.3">
      <c r="A1082" s="24">
        <f t="shared" si="49"/>
        <v>2018</v>
      </c>
      <c r="B1082" s="24">
        <f t="shared" si="50"/>
        <v>4</v>
      </c>
      <c r="C1082" s="24">
        <f t="shared" si="51"/>
        <v>2</v>
      </c>
      <c r="D1082" s="25">
        <v>43208</v>
      </c>
      <c r="E1082" s="4">
        <v>68.47</v>
      </c>
      <c r="G1082" s="4">
        <v>68.47</v>
      </c>
    </row>
    <row r="1083" spans="1:7" x14ac:dyDescent="0.3">
      <c r="A1083" s="24">
        <f t="shared" si="49"/>
        <v>2018</v>
      </c>
      <c r="B1083" s="24">
        <f t="shared" si="50"/>
        <v>4</v>
      </c>
      <c r="C1083" s="24">
        <f t="shared" si="51"/>
        <v>2</v>
      </c>
      <c r="D1083" s="25">
        <v>43209</v>
      </c>
      <c r="E1083" s="4">
        <v>68.290000000000006</v>
      </c>
      <c r="G1083" s="4">
        <v>68.290000000000006</v>
      </c>
    </row>
    <row r="1084" spans="1:7" x14ac:dyDescent="0.3">
      <c r="A1084" s="24">
        <f t="shared" si="49"/>
        <v>2018</v>
      </c>
      <c r="B1084" s="24">
        <f t="shared" si="50"/>
        <v>4</v>
      </c>
      <c r="C1084" s="24">
        <f t="shared" si="51"/>
        <v>2</v>
      </c>
      <c r="D1084" s="25">
        <v>43210</v>
      </c>
      <c r="E1084" s="4">
        <v>68.38</v>
      </c>
      <c r="G1084" s="4">
        <v>68.38</v>
      </c>
    </row>
    <row r="1085" spans="1:7" x14ac:dyDescent="0.3">
      <c r="A1085" s="24">
        <f t="shared" si="49"/>
        <v>2018</v>
      </c>
      <c r="B1085" s="24">
        <f t="shared" si="50"/>
        <v>4</v>
      </c>
      <c r="C1085" s="24">
        <f t="shared" si="51"/>
        <v>2</v>
      </c>
      <c r="D1085" s="25">
        <v>43213</v>
      </c>
      <c r="E1085" s="4">
        <v>68.64</v>
      </c>
      <c r="G1085" s="4">
        <v>68.64</v>
      </c>
    </row>
    <row r="1086" spans="1:7" x14ac:dyDescent="0.3">
      <c r="A1086" s="24">
        <f t="shared" si="49"/>
        <v>2018</v>
      </c>
      <c r="B1086" s="24">
        <f t="shared" si="50"/>
        <v>4</v>
      </c>
      <c r="C1086" s="24">
        <f t="shared" si="51"/>
        <v>2</v>
      </c>
      <c r="D1086" s="25">
        <v>43214</v>
      </c>
      <c r="E1086" s="4">
        <v>67.7</v>
      </c>
      <c r="G1086" s="4">
        <v>67.7</v>
      </c>
    </row>
    <row r="1087" spans="1:7" x14ac:dyDescent="0.3">
      <c r="A1087" s="24">
        <f t="shared" si="49"/>
        <v>2018</v>
      </c>
      <c r="B1087" s="24">
        <f t="shared" si="50"/>
        <v>4</v>
      </c>
      <c r="C1087" s="24">
        <f t="shared" si="51"/>
        <v>2</v>
      </c>
      <c r="D1087" s="25">
        <v>43215</v>
      </c>
      <c r="E1087" s="4">
        <v>68.05</v>
      </c>
      <c r="G1087" s="4">
        <v>68.05</v>
      </c>
    </row>
    <row r="1088" spans="1:7" x14ac:dyDescent="0.3">
      <c r="A1088" s="24">
        <f t="shared" si="49"/>
        <v>2018</v>
      </c>
      <c r="B1088" s="24">
        <f t="shared" si="50"/>
        <v>4</v>
      </c>
      <c r="C1088" s="24">
        <f t="shared" si="51"/>
        <v>2</v>
      </c>
      <c r="D1088" s="25">
        <v>43216</v>
      </c>
      <c r="E1088" s="4">
        <v>68.19</v>
      </c>
      <c r="G1088" s="4">
        <v>68.19</v>
      </c>
    </row>
    <row r="1089" spans="1:7" x14ac:dyDescent="0.3">
      <c r="A1089" s="24">
        <f t="shared" si="49"/>
        <v>2018</v>
      </c>
      <c r="B1089" s="24">
        <f t="shared" si="50"/>
        <v>4</v>
      </c>
      <c r="C1089" s="24">
        <f t="shared" si="51"/>
        <v>2</v>
      </c>
      <c r="D1089" s="25">
        <v>43217</v>
      </c>
      <c r="E1089" s="4">
        <v>68.099999999999994</v>
      </c>
      <c r="G1089" s="4">
        <v>68.099999999999994</v>
      </c>
    </row>
    <row r="1090" spans="1:7" x14ac:dyDescent="0.3">
      <c r="A1090" s="24">
        <f t="shared" si="49"/>
        <v>2018</v>
      </c>
      <c r="B1090" s="24">
        <f t="shared" si="50"/>
        <v>4</v>
      </c>
      <c r="C1090" s="24">
        <f t="shared" si="51"/>
        <v>2</v>
      </c>
      <c r="D1090" s="25">
        <v>43220</v>
      </c>
      <c r="E1090" s="4">
        <v>68.569999999999993</v>
      </c>
      <c r="G1090" s="4">
        <v>68.569999999999993</v>
      </c>
    </row>
    <row r="1091" spans="1:7" x14ac:dyDescent="0.3">
      <c r="A1091" s="24">
        <f t="shared" si="49"/>
        <v>2018</v>
      </c>
      <c r="B1091" s="24">
        <f t="shared" si="50"/>
        <v>5</v>
      </c>
      <c r="C1091" s="24">
        <f t="shared" si="51"/>
        <v>2</v>
      </c>
      <c r="D1091" s="25">
        <v>43221</v>
      </c>
      <c r="E1091" s="4">
        <v>67.25</v>
      </c>
      <c r="G1091" s="4">
        <v>67.25</v>
      </c>
    </row>
    <row r="1092" spans="1:7" x14ac:dyDescent="0.3">
      <c r="A1092" s="24">
        <f t="shared" si="49"/>
        <v>2018</v>
      </c>
      <c r="B1092" s="24">
        <f t="shared" si="50"/>
        <v>5</v>
      </c>
      <c r="C1092" s="24">
        <f t="shared" si="51"/>
        <v>2</v>
      </c>
      <c r="D1092" s="25">
        <v>43222</v>
      </c>
      <c r="E1092" s="4">
        <v>67.930000000000007</v>
      </c>
      <c r="G1092" s="4">
        <v>67.930000000000007</v>
      </c>
    </row>
    <row r="1093" spans="1:7" x14ac:dyDescent="0.3">
      <c r="A1093" s="24">
        <f t="shared" ref="A1093:A1156" si="52">YEAR(D1093)</f>
        <v>2018</v>
      </c>
      <c r="B1093" s="24">
        <f t="shared" ref="B1093:B1156" si="53">MONTH(D1093)</f>
        <v>5</v>
      </c>
      <c r="C1093" s="24">
        <f t="shared" ref="C1093:C1156" si="54">ROUNDUP(B1093/3,0)</f>
        <v>2</v>
      </c>
      <c r="D1093" s="25">
        <v>43223</v>
      </c>
      <c r="E1093" s="4">
        <v>68.430000000000007</v>
      </c>
      <c r="G1093" s="4">
        <v>68.430000000000007</v>
      </c>
    </row>
    <row r="1094" spans="1:7" x14ac:dyDescent="0.3">
      <c r="A1094" s="24">
        <f t="shared" si="52"/>
        <v>2018</v>
      </c>
      <c r="B1094" s="24">
        <f t="shared" si="53"/>
        <v>5</v>
      </c>
      <c r="C1094" s="24">
        <f t="shared" si="54"/>
        <v>2</v>
      </c>
      <c r="D1094" s="25">
        <v>43224</v>
      </c>
      <c r="E1094" s="4">
        <v>69.72</v>
      </c>
      <c r="G1094" s="4">
        <v>69.72</v>
      </c>
    </row>
    <row r="1095" spans="1:7" x14ac:dyDescent="0.3">
      <c r="A1095" s="24">
        <f t="shared" si="52"/>
        <v>2018</v>
      </c>
      <c r="B1095" s="24">
        <f t="shared" si="53"/>
        <v>5</v>
      </c>
      <c r="C1095" s="24">
        <f t="shared" si="54"/>
        <v>2</v>
      </c>
      <c r="D1095" s="25">
        <v>43227</v>
      </c>
      <c r="E1095" s="4">
        <v>70.73</v>
      </c>
      <c r="G1095" s="4">
        <v>70.73</v>
      </c>
    </row>
    <row r="1096" spans="1:7" x14ac:dyDescent="0.3">
      <c r="A1096" s="24">
        <f t="shared" si="52"/>
        <v>2018</v>
      </c>
      <c r="B1096" s="24">
        <f t="shared" si="53"/>
        <v>5</v>
      </c>
      <c r="C1096" s="24">
        <f t="shared" si="54"/>
        <v>2</v>
      </c>
      <c r="D1096" s="25">
        <v>43228</v>
      </c>
      <c r="E1096" s="4">
        <v>69.06</v>
      </c>
      <c r="G1096" s="4">
        <v>69.06</v>
      </c>
    </row>
    <row r="1097" spans="1:7" x14ac:dyDescent="0.3">
      <c r="A1097" s="24">
        <f t="shared" si="52"/>
        <v>2018</v>
      </c>
      <c r="B1097" s="24">
        <f t="shared" si="53"/>
        <v>5</v>
      </c>
      <c r="C1097" s="24">
        <f t="shared" si="54"/>
        <v>2</v>
      </c>
      <c r="D1097" s="25">
        <v>43229</v>
      </c>
      <c r="E1097" s="4">
        <v>71.14</v>
      </c>
      <c r="G1097" s="4">
        <v>71.14</v>
      </c>
    </row>
    <row r="1098" spans="1:7" x14ac:dyDescent="0.3">
      <c r="A1098" s="24">
        <f t="shared" si="52"/>
        <v>2018</v>
      </c>
      <c r="B1098" s="24">
        <f t="shared" si="53"/>
        <v>5</v>
      </c>
      <c r="C1098" s="24">
        <f t="shared" si="54"/>
        <v>2</v>
      </c>
      <c r="D1098" s="25">
        <v>43230</v>
      </c>
      <c r="E1098" s="4">
        <v>71.36</v>
      </c>
      <c r="G1098" s="4">
        <v>71.36</v>
      </c>
    </row>
    <row r="1099" spans="1:7" x14ac:dyDescent="0.3">
      <c r="A1099" s="24">
        <f t="shared" si="52"/>
        <v>2018</v>
      </c>
      <c r="B1099" s="24">
        <f t="shared" si="53"/>
        <v>5</v>
      </c>
      <c r="C1099" s="24">
        <f t="shared" si="54"/>
        <v>2</v>
      </c>
      <c r="D1099" s="25">
        <v>43231</v>
      </c>
      <c r="E1099" s="4">
        <v>70.7</v>
      </c>
      <c r="G1099" s="4">
        <v>70.7</v>
      </c>
    </row>
    <row r="1100" spans="1:7" x14ac:dyDescent="0.3">
      <c r="A1100" s="24">
        <f t="shared" si="52"/>
        <v>2018</v>
      </c>
      <c r="B1100" s="24">
        <f t="shared" si="53"/>
        <v>5</v>
      </c>
      <c r="C1100" s="24">
        <f t="shared" si="54"/>
        <v>2</v>
      </c>
      <c r="D1100" s="25">
        <v>43234</v>
      </c>
      <c r="E1100" s="4">
        <v>70.959999999999994</v>
      </c>
      <c r="G1100" s="4">
        <v>70.959999999999994</v>
      </c>
    </row>
    <row r="1101" spans="1:7" x14ac:dyDescent="0.3">
      <c r="A1101" s="24">
        <f t="shared" si="52"/>
        <v>2018</v>
      </c>
      <c r="B1101" s="24">
        <f t="shared" si="53"/>
        <v>5</v>
      </c>
      <c r="C1101" s="24">
        <f t="shared" si="54"/>
        <v>2</v>
      </c>
      <c r="D1101" s="25">
        <v>43235</v>
      </c>
      <c r="E1101" s="4">
        <v>71.31</v>
      </c>
      <c r="G1101" s="4">
        <v>71.31</v>
      </c>
    </row>
    <row r="1102" spans="1:7" x14ac:dyDescent="0.3">
      <c r="A1102" s="24">
        <f t="shared" si="52"/>
        <v>2018</v>
      </c>
      <c r="B1102" s="24">
        <f t="shared" si="53"/>
        <v>5</v>
      </c>
      <c r="C1102" s="24">
        <f t="shared" si="54"/>
        <v>2</v>
      </c>
      <c r="D1102" s="25">
        <v>43236</v>
      </c>
      <c r="E1102" s="4">
        <v>71.489999999999995</v>
      </c>
      <c r="G1102" s="4">
        <v>71.489999999999995</v>
      </c>
    </row>
    <row r="1103" spans="1:7" x14ac:dyDescent="0.3">
      <c r="A1103" s="24">
        <f t="shared" si="52"/>
        <v>2018</v>
      </c>
      <c r="B1103" s="24">
        <f t="shared" si="53"/>
        <v>5</v>
      </c>
      <c r="C1103" s="24">
        <f t="shared" si="54"/>
        <v>2</v>
      </c>
      <c r="D1103" s="25">
        <v>43237</v>
      </c>
      <c r="E1103" s="4">
        <v>71.489999999999995</v>
      </c>
      <c r="G1103" s="4">
        <v>71.489999999999995</v>
      </c>
    </row>
    <row r="1104" spans="1:7" x14ac:dyDescent="0.3">
      <c r="A1104" s="24">
        <f t="shared" si="52"/>
        <v>2018</v>
      </c>
      <c r="B1104" s="24">
        <f t="shared" si="53"/>
        <v>5</v>
      </c>
      <c r="C1104" s="24">
        <f t="shared" si="54"/>
        <v>2</v>
      </c>
      <c r="D1104" s="25">
        <v>43238</v>
      </c>
      <c r="E1104" s="4">
        <v>71.28</v>
      </c>
      <c r="G1104" s="4">
        <v>71.28</v>
      </c>
    </row>
    <row r="1105" spans="1:7" x14ac:dyDescent="0.3">
      <c r="A1105" s="24">
        <f t="shared" si="52"/>
        <v>2018</v>
      </c>
      <c r="B1105" s="24">
        <f t="shared" si="53"/>
        <v>5</v>
      </c>
      <c r="C1105" s="24">
        <f t="shared" si="54"/>
        <v>2</v>
      </c>
      <c r="D1105" s="25">
        <v>43241</v>
      </c>
      <c r="E1105" s="4">
        <v>72.239999999999995</v>
      </c>
      <c r="G1105" s="4">
        <v>72.239999999999995</v>
      </c>
    </row>
    <row r="1106" spans="1:7" x14ac:dyDescent="0.3">
      <c r="A1106" s="24">
        <f t="shared" si="52"/>
        <v>2018</v>
      </c>
      <c r="B1106" s="24">
        <f t="shared" si="53"/>
        <v>5</v>
      </c>
      <c r="C1106" s="24">
        <f t="shared" si="54"/>
        <v>2</v>
      </c>
      <c r="D1106" s="25">
        <v>43242</v>
      </c>
      <c r="E1106" s="4">
        <v>72.13</v>
      </c>
      <c r="G1106" s="4">
        <v>72.13</v>
      </c>
    </row>
    <row r="1107" spans="1:7" x14ac:dyDescent="0.3">
      <c r="A1107" s="24">
        <f t="shared" si="52"/>
        <v>2018</v>
      </c>
      <c r="B1107" s="24">
        <f t="shared" si="53"/>
        <v>5</v>
      </c>
      <c r="C1107" s="24">
        <f t="shared" si="54"/>
        <v>2</v>
      </c>
      <c r="D1107" s="25">
        <v>43243</v>
      </c>
      <c r="E1107" s="4">
        <v>71.84</v>
      </c>
      <c r="G1107" s="4">
        <v>71.84</v>
      </c>
    </row>
    <row r="1108" spans="1:7" x14ac:dyDescent="0.3">
      <c r="A1108" s="24">
        <f t="shared" si="52"/>
        <v>2018</v>
      </c>
      <c r="B1108" s="24">
        <f t="shared" si="53"/>
        <v>5</v>
      </c>
      <c r="C1108" s="24">
        <f t="shared" si="54"/>
        <v>2</v>
      </c>
      <c r="D1108" s="25">
        <v>43244</v>
      </c>
      <c r="E1108" s="4">
        <v>70.709999999999994</v>
      </c>
      <c r="G1108" s="4">
        <v>70.709999999999994</v>
      </c>
    </row>
    <row r="1109" spans="1:7" x14ac:dyDescent="0.3">
      <c r="A1109" s="24">
        <f t="shared" si="52"/>
        <v>2018</v>
      </c>
      <c r="B1109" s="24">
        <f t="shared" si="53"/>
        <v>5</v>
      </c>
      <c r="C1109" s="24">
        <f t="shared" si="54"/>
        <v>2</v>
      </c>
      <c r="D1109" s="25">
        <v>43245</v>
      </c>
      <c r="E1109" s="4">
        <v>67.88</v>
      </c>
      <c r="G1109" s="4">
        <v>67.88</v>
      </c>
    </row>
    <row r="1110" spans="1:7" x14ac:dyDescent="0.3">
      <c r="A1110" s="24">
        <f t="shared" si="52"/>
        <v>2018</v>
      </c>
      <c r="B1110" s="24">
        <f t="shared" si="53"/>
        <v>5</v>
      </c>
      <c r="C1110" s="24">
        <f t="shared" si="54"/>
        <v>2</v>
      </c>
      <c r="D1110" s="25">
        <v>43249</v>
      </c>
      <c r="E1110" s="4">
        <v>66.73</v>
      </c>
      <c r="G1110" s="4">
        <v>66.73</v>
      </c>
    </row>
    <row r="1111" spans="1:7" x14ac:dyDescent="0.3">
      <c r="A1111" s="24">
        <f t="shared" si="52"/>
        <v>2018</v>
      </c>
      <c r="B1111" s="24">
        <f t="shared" si="53"/>
        <v>5</v>
      </c>
      <c r="C1111" s="24">
        <f t="shared" si="54"/>
        <v>2</v>
      </c>
      <c r="D1111" s="25">
        <v>43250</v>
      </c>
      <c r="E1111" s="4">
        <v>68.209999999999994</v>
      </c>
      <c r="G1111" s="4">
        <v>68.209999999999994</v>
      </c>
    </row>
    <row r="1112" spans="1:7" x14ac:dyDescent="0.3">
      <c r="A1112" s="24">
        <f t="shared" si="52"/>
        <v>2018</v>
      </c>
      <c r="B1112" s="24">
        <f t="shared" si="53"/>
        <v>5</v>
      </c>
      <c r="C1112" s="24">
        <f t="shared" si="54"/>
        <v>2</v>
      </c>
      <c r="D1112" s="25">
        <v>43251</v>
      </c>
      <c r="E1112" s="4">
        <v>67.040000000000006</v>
      </c>
      <c r="G1112" s="4">
        <v>67.040000000000006</v>
      </c>
    </row>
    <row r="1113" spans="1:7" x14ac:dyDescent="0.3">
      <c r="A1113" s="24">
        <f t="shared" si="52"/>
        <v>2018</v>
      </c>
      <c r="B1113" s="24">
        <f t="shared" si="53"/>
        <v>6</v>
      </c>
      <c r="C1113" s="24">
        <f t="shared" si="54"/>
        <v>2</v>
      </c>
      <c r="D1113" s="25">
        <v>43252</v>
      </c>
      <c r="E1113" s="4">
        <v>65.81</v>
      </c>
      <c r="G1113" s="4">
        <v>65.81</v>
      </c>
    </row>
    <row r="1114" spans="1:7" x14ac:dyDescent="0.3">
      <c r="A1114" s="24">
        <f t="shared" si="52"/>
        <v>2018</v>
      </c>
      <c r="B1114" s="24">
        <f t="shared" si="53"/>
        <v>6</v>
      </c>
      <c r="C1114" s="24">
        <f t="shared" si="54"/>
        <v>2</v>
      </c>
      <c r="D1114" s="25">
        <v>43255</v>
      </c>
      <c r="E1114" s="4">
        <v>64.75</v>
      </c>
      <c r="G1114" s="4">
        <v>64.75</v>
      </c>
    </row>
    <row r="1115" spans="1:7" x14ac:dyDescent="0.3">
      <c r="A1115" s="24">
        <f t="shared" si="52"/>
        <v>2018</v>
      </c>
      <c r="B1115" s="24">
        <f t="shared" si="53"/>
        <v>6</v>
      </c>
      <c r="C1115" s="24">
        <f t="shared" si="54"/>
        <v>2</v>
      </c>
      <c r="D1115" s="25">
        <v>43256</v>
      </c>
      <c r="E1115" s="4">
        <v>65.52</v>
      </c>
      <c r="G1115" s="4">
        <v>65.52</v>
      </c>
    </row>
    <row r="1116" spans="1:7" x14ac:dyDescent="0.3">
      <c r="A1116" s="24">
        <f t="shared" si="52"/>
        <v>2018</v>
      </c>
      <c r="B1116" s="24">
        <f t="shared" si="53"/>
        <v>6</v>
      </c>
      <c r="C1116" s="24">
        <f t="shared" si="54"/>
        <v>2</v>
      </c>
      <c r="D1116" s="25">
        <v>43257</v>
      </c>
      <c r="E1116" s="4">
        <v>64.73</v>
      </c>
      <c r="G1116" s="4">
        <v>64.73</v>
      </c>
    </row>
    <row r="1117" spans="1:7" x14ac:dyDescent="0.3">
      <c r="A1117" s="24">
        <f t="shared" si="52"/>
        <v>2018</v>
      </c>
      <c r="B1117" s="24">
        <f t="shared" si="53"/>
        <v>6</v>
      </c>
      <c r="C1117" s="24">
        <f t="shared" si="54"/>
        <v>2</v>
      </c>
      <c r="D1117" s="25">
        <v>43258</v>
      </c>
      <c r="E1117" s="4">
        <v>65.95</v>
      </c>
      <c r="G1117" s="4">
        <v>65.95</v>
      </c>
    </row>
    <row r="1118" spans="1:7" x14ac:dyDescent="0.3">
      <c r="A1118" s="24">
        <f t="shared" si="52"/>
        <v>2018</v>
      </c>
      <c r="B1118" s="24">
        <f t="shared" si="53"/>
        <v>6</v>
      </c>
      <c r="C1118" s="24">
        <f t="shared" si="54"/>
        <v>2</v>
      </c>
      <c r="D1118" s="25">
        <v>43259</v>
      </c>
      <c r="E1118" s="4">
        <v>65.739999999999995</v>
      </c>
      <c r="G1118" s="4">
        <v>65.739999999999995</v>
      </c>
    </row>
    <row r="1119" spans="1:7" x14ac:dyDescent="0.3">
      <c r="A1119" s="24">
        <f t="shared" si="52"/>
        <v>2018</v>
      </c>
      <c r="B1119" s="24">
        <f t="shared" si="53"/>
        <v>6</v>
      </c>
      <c r="C1119" s="24">
        <f t="shared" si="54"/>
        <v>2</v>
      </c>
      <c r="D1119" s="25">
        <v>43262</v>
      </c>
      <c r="E1119" s="4">
        <v>66.099999999999994</v>
      </c>
      <c r="G1119" s="4">
        <v>66.099999999999994</v>
      </c>
    </row>
    <row r="1120" spans="1:7" x14ac:dyDescent="0.3">
      <c r="A1120" s="24">
        <f t="shared" si="52"/>
        <v>2018</v>
      </c>
      <c r="B1120" s="24">
        <f t="shared" si="53"/>
        <v>6</v>
      </c>
      <c r="C1120" s="24">
        <f t="shared" si="54"/>
        <v>2</v>
      </c>
      <c r="D1120" s="25">
        <v>43263</v>
      </c>
      <c r="E1120" s="4">
        <v>66.36</v>
      </c>
      <c r="G1120" s="4">
        <v>66.36</v>
      </c>
    </row>
    <row r="1121" spans="1:7" x14ac:dyDescent="0.3">
      <c r="A1121" s="24">
        <f t="shared" si="52"/>
        <v>2018</v>
      </c>
      <c r="B1121" s="24">
        <f t="shared" si="53"/>
        <v>6</v>
      </c>
      <c r="C1121" s="24">
        <f t="shared" si="54"/>
        <v>2</v>
      </c>
      <c r="D1121" s="25">
        <v>43264</v>
      </c>
      <c r="E1121" s="4">
        <v>66.64</v>
      </c>
      <c r="G1121" s="4">
        <v>66.64</v>
      </c>
    </row>
    <row r="1122" spans="1:7" x14ac:dyDescent="0.3">
      <c r="A1122" s="24">
        <f t="shared" si="52"/>
        <v>2018</v>
      </c>
      <c r="B1122" s="24">
        <f t="shared" si="53"/>
        <v>6</v>
      </c>
      <c r="C1122" s="24">
        <f t="shared" si="54"/>
        <v>2</v>
      </c>
      <c r="D1122" s="25">
        <v>43265</v>
      </c>
      <c r="E1122" s="4">
        <v>66.89</v>
      </c>
      <c r="G1122" s="4">
        <v>66.89</v>
      </c>
    </row>
    <row r="1123" spans="1:7" x14ac:dyDescent="0.3">
      <c r="A1123" s="24">
        <f t="shared" si="52"/>
        <v>2018</v>
      </c>
      <c r="B1123" s="24">
        <f t="shared" si="53"/>
        <v>6</v>
      </c>
      <c r="C1123" s="24">
        <f t="shared" si="54"/>
        <v>2</v>
      </c>
      <c r="D1123" s="25">
        <v>43266</v>
      </c>
      <c r="E1123" s="4">
        <v>65.06</v>
      </c>
      <c r="G1123" s="4">
        <v>65.06</v>
      </c>
    </row>
    <row r="1124" spans="1:7" x14ac:dyDescent="0.3">
      <c r="A1124" s="24">
        <f t="shared" si="52"/>
        <v>2018</v>
      </c>
      <c r="B1124" s="24">
        <f t="shared" si="53"/>
        <v>6</v>
      </c>
      <c r="C1124" s="24">
        <f t="shared" si="54"/>
        <v>2</v>
      </c>
      <c r="D1124" s="25">
        <v>43269</v>
      </c>
      <c r="E1124" s="4">
        <v>65.849999999999994</v>
      </c>
      <c r="G1124" s="4">
        <v>65.849999999999994</v>
      </c>
    </row>
    <row r="1125" spans="1:7" x14ac:dyDescent="0.3">
      <c r="A1125" s="24">
        <f t="shared" si="52"/>
        <v>2018</v>
      </c>
      <c r="B1125" s="24">
        <f t="shared" si="53"/>
        <v>6</v>
      </c>
      <c r="C1125" s="24">
        <f t="shared" si="54"/>
        <v>2</v>
      </c>
      <c r="D1125" s="25">
        <v>43270</v>
      </c>
      <c r="E1125" s="4">
        <v>65.069999999999993</v>
      </c>
      <c r="G1125" s="4">
        <v>65.069999999999993</v>
      </c>
    </row>
    <row r="1126" spans="1:7" x14ac:dyDescent="0.3">
      <c r="A1126" s="24">
        <f t="shared" si="52"/>
        <v>2018</v>
      </c>
      <c r="B1126" s="24">
        <f t="shared" si="53"/>
        <v>6</v>
      </c>
      <c r="C1126" s="24">
        <f t="shared" si="54"/>
        <v>2</v>
      </c>
      <c r="D1126" s="25">
        <v>43271</v>
      </c>
      <c r="E1126" s="4">
        <v>66.22</v>
      </c>
      <c r="G1126" s="4">
        <v>66.22</v>
      </c>
    </row>
    <row r="1127" spans="1:7" x14ac:dyDescent="0.3">
      <c r="A1127" s="24">
        <f t="shared" si="52"/>
        <v>2018</v>
      </c>
      <c r="B1127" s="24">
        <f t="shared" si="53"/>
        <v>6</v>
      </c>
      <c r="C1127" s="24">
        <f t="shared" si="54"/>
        <v>2</v>
      </c>
      <c r="D1127" s="25">
        <v>43272</v>
      </c>
      <c r="E1127" s="4">
        <v>65.540000000000006</v>
      </c>
      <c r="G1127" s="4">
        <v>65.540000000000006</v>
      </c>
    </row>
    <row r="1128" spans="1:7" x14ac:dyDescent="0.3">
      <c r="A1128" s="24">
        <f t="shared" si="52"/>
        <v>2018</v>
      </c>
      <c r="B1128" s="24">
        <f t="shared" si="53"/>
        <v>6</v>
      </c>
      <c r="C1128" s="24">
        <f t="shared" si="54"/>
        <v>2</v>
      </c>
      <c r="D1128" s="25">
        <v>43273</v>
      </c>
      <c r="E1128" s="4">
        <v>68.58</v>
      </c>
      <c r="G1128" s="4">
        <v>68.58</v>
      </c>
    </row>
    <row r="1129" spans="1:7" x14ac:dyDescent="0.3">
      <c r="A1129" s="24">
        <f t="shared" si="52"/>
        <v>2018</v>
      </c>
      <c r="B1129" s="24">
        <f t="shared" si="53"/>
        <v>6</v>
      </c>
      <c r="C1129" s="24">
        <f t="shared" si="54"/>
        <v>2</v>
      </c>
      <c r="D1129" s="25">
        <v>43276</v>
      </c>
      <c r="E1129" s="4">
        <v>68.08</v>
      </c>
      <c r="G1129" s="4">
        <v>68.08</v>
      </c>
    </row>
    <row r="1130" spans="1:7" x14ac:dyDescent="0.3">
      <c r="A1130" s="24">
        <f t="shared" si="52"/>
        <v>2018</v>
      </c>
      <c r="B1130" s="24">
        <f t="shared" si="53"/>
        <v>6</v>
      </c>
      <c r="C1130" s="24">
        <f t="shared" si="54"/>
        <v>2</v>
      </c>
      <c r="D1130" s="25">
        <v>43277</v>
      </c>
      <c r="E1130" s="4">
        <v>70.53</v>
      </c>
      <c r="G1130" s="4">
        <v>70.53</v>
      </c>
    </row>
    <row r="1131" spans="1:7" x14ac:dyDescent="0.3">
      <c r="A1131" s="24">
        <f t="shared" si="52"/>
        <v>2018</v>
      </c>
      <c r="B1131" s="24">
        <f t="shared" si="53"/>
        <v>6</v>
      </c>
      <c r="C1131" s="24">
        <f t="shared" si="54"/>
        <v>2</v>
      </c>
      <c r="D1131" s="25">
        <v>43278</v>
      </c>
      <c r="E1131" s="4">
        <v>72.760000000000005</v>
      </c>
      <c r="G1131" s="4">
        <v>72.760000000000005</v>
      </c>
    </row>
    <row r="1132" spans="1:7" x14ac:dyDescent="0.3">
      <c r="A1132" s="24">
        <f t="shared" si="52"/>
        <v>2018</v>
      </c>
      <c r="B1132" s="24">
        <f t="shared" si="53"/>
        <v>6</v>
      </c>
      <c r="C1132" s="24">
        <f t="shared" si="54"/>
        <v>2</v>
      </c>
      <c r="D1132" s="25">
        <v>43279</v>
      </c>
      <c r="E1132" s="4">
        <v>73.45</v>
      </c>
      <c r="G1132" s="4">
        <v>73.45</v>
      </c>
    </row>
    <row r="1133" spans="1:7" x14ac:dyDescent="0.3">
      <c r="A1133" s="24">
        <f t="shared" si="52"/>
        <v>2018</v>
      </c>
      <c r="B1133" s="24">
        <f t="shared" si="53"/>
        <v>6</v>
      </c>
      <c r="C1133" s="24">
        <f t="shared" si="54"/>
        <v>2</v>
      </c>
      <c r="D1133" s="25">
        <v>43280</v>
      </c>
      <c r="E1133" s="4">
        <v>74.150000000000006</v>
      </c>
      <c r="G1133" s="4">
        <v>74.150000000000006</v>
      </c>
    </row>
    <row r="1134" spans="1:7" x14ac:dyDescent="0.3">
      <c r="A1134" s="24">
        <f t="shared" si="52"/>
        <v>2018</v>
      </c>
      <c r="B1134" s="24">
        <f t="shared" si="53"/>
        <v>7</v>
      </c>
      <c r="C1134" s="24">
        <f t="shared" si="54"/>
        <v>3</v>
      </c>
      <c r="D1134" s="25">
        <v>43283</v>
      </c>
      <c r="E1134" s="4">
        <v>73.94</v>
      </c>
      <c r="G1134" s="4">
        <v>73.94</v>
      </c>
    </row>
    <row r="1135" spans="1:7" x14ac:dyDescent="0.3">
      <c r="A1135" s="24">
        <f t="shared" si="52"/>
        <v>2018</v>
      </c>
      <c r="B1135" s="24">
        <f t="shared" si="53"/>
        <v>7</v>
      </c>
      <c r="C1135" s="24">
        <f t="shared" si="54"/>
        <v>3</v>
      </c>
      <c r="D1135" s="25">
        <v>43284</v>
      </c>
      <c r="E1135" s="4">
        <v>74.14</v>
      </c>
      <c r="G1135" s="4">
        <v>74.14</v>
      </c>
    </row>
    <row r="1136" spans="1:7" x14ac:dyDescent="0.3">
      <c r="A1136" s="24">
        <f t="shared" si="52"/>
        <v>2018</v>
      </c>
      <c r="B1136" s="24">
        <f t="shared" si="53"/>
        <v>7</v>
      </c>
      <c r="C1136" s="24">
        <f t="shared" si="54"/>
        <v>3</v>
      </c>
      <c r="D1136" s="25">
        <v>43286</v>
      </c>
      <c r="E1136" s="4">
        <v>72.94</v>
      </c>
      <c r="G1136" s="4">
        <v>72.94</v>
      </c>
    </row>
    <row r="1137" spans="1:7" x14ac:dyDescent="0.3">
      <c r="A1137" s="24">
        <f t="shared" si="52"/>
        <v>2018</v>
      </c>
      <c r="B1137" s="24">
        <f t="shared" si="53"/>
        <v>7</v>
      </c>
      <c r="C1137" s="24">
        <f t="shared" si="54"/>
        <v>3</v>
      </c>
      <c r="D1137" s="25">
        <v>43287</v>
      </c>
      <c r="E1137" s="4">
        <v>73.8</v>
      </c>
      <c r="G1137" s="4">
        <v>73.8</v>
      </c>
    </row>
    <row r="1138" spans="1:7" x14ac:dyDescent="0.3">
      <c r="A1138" s="24">
        <f t="shared" si="52"/>
        <v>2018</v>
      </c>
      <c r="B1138" s="24">
        <f t="shared" si="53"/>
        <v>7</v>
      </c>
      <c r="C1138" s="24">
        <f t="shared" si="54"/>
        <v>3</v>
      </c>
      <c r="D1138" s="25">
        <v>43290</v>
      </c>
      <c r="E1138" s="4">
        <v>73.849999999999994</v>
      </c>
      <c r="G1138" s="4">
        <v>73.849999999999994</v>
      </c>
    </row>
    <row r="1139" spans="1:7" x14ac:dyDescent="0.3">
      <c r="A1139" s="24">
        <f t="shared" si="52"/>
        <v>2018</v>
      </c>
      <c r="B1139" s="24">
        <f t="shared" si="53"/>
        <v>7</v>
      </c>
      <c r="C1139" s="24">
        <f t="shared" si="54"/>
        <v>3</v>
      </c>
      <c r="D1139" s="25">
        <v>43291</v>
      </c>
      <c r="E1139" s="4">
        <v>74.11</v>
      </c>
      <c r="G1139" s="4">
        <v>74.11</v>
      </c>
    </row>
    <row r="1140" spans="1:7" x14ac:dyDescent="0.3">
      <c r="A1140" s="24">
        <f t="shared" si="52"/>
        <v>2018</v>
      </c>
      <c r="B1140" s="24">
        <f t="shared" si="53"/>
        <v>7</v>
      </c>
      <c r="C1140" s="24">
        <f t="shared" si="54"/>
        <v>3</v>
      </c>
      <c r="D1140" s="25">
        <v>43292</v>
      </c>
      <c r="E1140" s="4">
        <v>70.38</v>
      </c>
      <c r="G1140" s="4">
        <v>70.38</v>
      </c>
    </row>
    <row r="1141" spans="1:7" x14ac:dyDescent="0.3">
      <c r="A1141" s="24">
        <f t="shared" si="52"/>
        <v>2018</v>
      </c>
      <c r="B1141" s="24">
        <f t="shared" si="53"/>
        <v>7</v>
      </c>
      <c r="C1141" s="24">
        <f t="shared" si="54"/>
        <v>3</v>
      </c>
      <c r="D1141" s="25">
        <v>43293</v>
      </c>
      <c r="E1141" s="4">
        <v>70.33</v>
      </c>
      <c r="G1141" s="4">
        <v>70.33</v>
      </c>
    </row>
    <row r="1142" spans="1:7" x14ac:dyDescent="0.3">
      <c r="A1142" s="24">
        <f t="shared" si="52"/>
        <v>2018</v>
      </c>
      <c r="B1142" s="24">
        <f t="shared" si="53"/>
        <v>7</v>
      </c>
      <c r="C1142" s="24">
        <f t="shared" si="54"/>
        <v>3</v>
      </c>
      <c r="D1142" s="25">
        <v>43294</v>
      </c>
      <c r="E1142" s="4">
        <v>71.010000000000005</v>
      </c>
      <c r="G1142" s="4">
        <v>71.010000000000005</v>
      </c>
    </row>
    <row r="1143" spans="1:7" x14ac:dyDescent="0.3">
      <c r="A1143" s="24">
        <f t="shared" si="52"/>
        <v>2018</v>
      </c>
      <c r="B1143" s="24">
        <f t="shared" si="53"/>
        <v>7</v>
      </c>
      <c r="C1143" s="24">
        <f t="shared" si="54"/>
        <v>3</v>
      </c>
      <c r="D1143" s="25">
        <v>43297</v>
      </c>
      <c r="E1143" s="4">
        <v>68.06</v>
      </c>
      <c r="G1143" s="4">
        <v>68.06</v>
      </c>
    </row>
    <row r="1144" spans="1:7" x14ac:dyDescent="0.3">
      <c r="A1144" s="24">
        <f t="shared" si="52"/>
        <v>2018</v>
      </c>
      <c r="B1144" s="24">
        <f t="shared" si="53"/>
        <v>7</v>
      </c>
      <c r="C1144" s="24">
        <f t="shared" si="54"/>
        <v>3</v>
      </c>
      <c r="D1144" s="25">
        <v>43298</v>
      </c>
      <c r="E1144" s="4">
        <v>68.08</v>
      </c>
      <c r="G1144" s="4">
        <v>68.08</v>
      </c>
    </row>
    <row r="1145" spans="1:7" x14ac:dyDescent="0.3">
      <c r="A1145" s="24">
        <f t="shared" si="52"/>
        <v>2018</v>
      </c>
      <c r="B1145" s="24">
        <f t="shared" si="53"/>
        <v>7</v>
      </c>
      <c r="C1145" s="24">
        <f t="shared" si="54"/>
        <v>3</v>
      </c>
      <c r="D1145" s="25">
        <v>43299</v>
      </c>
      <c r="E1145" s="4">
        <v>68.760000000000005</v>
      </c>
      <c r="G1145" s="4">
        <v>68.760000000000005</v>
      </c>
    </row>
    <row r="1146" spans="1:7" x14ac:dyDescent="0.3">
      <c r="A1146" s="24">
        <f t="shared" si="52"/>
        <v>2018</v>
      </c>
      <c r="B1146" s="24">
        <f t="shared" si="53"/>
        <v>7</v>
      </c>
      <c r="C1146" s="24">
        <f t="shared" si="54"/>
        <v>3</v>
      </c>
      <c r="D1146" s="25">
        <v>43300</v>
      </c>
      <c r="E1146" s="4">
        <v>69.459999999999994</v>
      </c>
      <c r="G1146" s="4">
        <v>69.459999999999994</v>
      </c>
    </row>
    <row r="1147" spans="1:7" x14ac:dyDescent="0.3">
      <c r="A1147" s="24">
        <f t="shared" si="52"/>
        <v>2018</v>
      </c>
      <c r="B1147" s="24">
        <f t="shared" si="53"/>
        <v>7</v>
      </c>
      <c r="C1147" s="24">
        <f t="shared" si="54"/>
        <v>3</v>
      </c>
      <c r="D1147" s="25">
        <v>43301</v>
      </c>
      <c r="E1147" s="4">
        <v>70.459999999999994</v>
      </c>
      <c r="G1147" s="4">
        <v>70.459999999999994</v>
      </c>
    </row>
    <row r="1148" spans="1:7" x14ac:dyDescent="0.3">
      <c r="A1148" s="24">
        <f t="shared" si="52"/>
        <v>2018</v>
      </c>
      <c r="B1148" s="24">
        <f t="shared" si="53"/>
        <v>7</v>
      </c>
      <c r="C1148" s="24">
        <f t="shared" si="54"/>
        <v>3</v>
      </c>
      <c r="D1148" s="25">
        <v>43304</v>
      </c>
      <c r="E1148" s="4">
        <v>67.89</v>
      </c>
      <c r="G1148" s="4">
        <v>67.89</v>
      </c>
    </row>
    <row r="1149" spans="1:7" x14ac:dyDescent="0.3">
      <c r="A1149" s="24">
        <f t="shared" si="52"/>
        <v>2018</v>
      </c>
      <c r="B1149" s="24">
        <f t="shared" si="53"/>
        <v>7</v>
      </c>
      <c r="C1149" s="24">
        <f t="shared" si="54"/>
        <v>3</v>
      </c>
      <c r="D1149" s="25">
        <v>43305</v>
      </c>
      <c r="E1149" s="4">
        <v>68.52</v>
      </c>
      <c r="G1149" s="4">
        <v>68.52</v>
      </c>
    </row>
    <row r="1150" spans="1:7" x14ac:dyDescent="0.3">
      <c r="A1150" s="24">
        <f t="shared" si="52"/>
        <v>2018</v>
      </c>
      <c r="B1150" s="24">
        <f t="shared" si="53"/>
        <v>7</v>
      </c>
      <c r="C1150" s="24">
        <f t="shared" si="54"/>
        <v>3</v>
      </c>
      <c r="D1150" s="25">
        <v>43306</v>
      </c>
      <c r="E1150" s="4">
        <v>69.3</v>
      </c>
      <c r="G1150" s="4">
        <v>69.3</v>
      </c>
    </row>
    <row r="1151" spans="1:7" x14ac:dyDescent="0.3">
      <c r="A1151" s="24">
        <f t="shared" si="52"/>
        <v>2018</v>
      </c>
      <c r="B1151" s="24">
        <f t="shared" si="53"/>
        <v>7</v>
      </c>
      <c r="C1151" s="24">
        <f t="shared" si="54"/>
        <v>3</v>
      </c>
      <c r="D1151" s="25">
        <v>43307</v>
      </c>
      <c r="E1151" s="4">
        <v>69.61</v>
      </c>
      <c r="G1151" s="4">
        <v>69.61</v>
      </c>
    </row>
    <row r="1152" spans="1:7" x14ac:dyDescent="0.3">
      <c r="A1152" s="24">
        <f t="shared" si="52"/>
        <v>2018</v>
      </c>
      <c r="B1152" s="24">
        <f t="shared" si="53"/>
        <v>7</v>
      </c>
      <c r="C1152" s="24">
        <f t="shared" si="54"/>
        <v>3</v>
      </c>
      <c r="D1152" s="25">
        <v>43308</v>
      </c>
      <c r="E1152" s="4">
        <v>68.69</v>
      </c>
      <c r="G1152" s="4">
        <v>68.69</v>
      </c>
    </row>
    <row r="1153" spans="1:7" x14ac:dyDescent="0.3">
      <c r="A1153" s="24">
        <f t="shared" si="52"/>
        <v>2018</v>
      </c>
      <c r="B1153" s="24">
        <f t="shared" si="53"/>
        <v>7</v>
      </c>
      <c r="C1153" s="24">
        <f t="shared" si="54"/>
        <v>3</v>
      </c>
      <c r="D1153" s="25">
        <v>43311</v>
      </c>
      <c r="E1153" s="4">
        <v>70.13</v>
      </c>
      <c r="G1153" s="4">
        <v>70.13</v>
      </c>
    </row>
    <row r="1154" spans="1:7" x14ac:dyDescent="0.3">
      <c r="A1154" s="24">
        <f t="shared" si="52"/>
        <v>2018</v>
      </c>
      <c r="B1154" s="24">
        <f t="shared" si="53"/>
        <v>7</v>
      </c>
      <c r="C1154" s="24">
        <f t="shared" si="54"/>
        <v>3</v>
      </c>
      <c r="D1154" s="25">
        <v>43312</v>
      </c>
      <c r="E1154" s="4">
        <v>68.760000000000005</v>
      </c>
      <c r="G1154" s="4">
        <v>68.760000000000005</v>
      </c>
    </row>
    <row r="1155" spans="1:7" x14ac:dyDescent="0.3">
      <c r="A1155" s="24">
        <f t="shared" si="52"/>
        <v>2018</v>
      </c>
      <c r="B1155" s="24">
        <f t="shared" si="53"/>
        <v>8</v>
      </c>
      <c r="C1155" s="24">
        <f t="shared" si="54"/>
        <v>3</v>
      </c>
      <c r="D1155" s="25">
        <v>43313</v>
      </c>
      <c r="E1155" s="4">
        <v>67.66</v>
      </c>
      <c r="G1155" s="4">
        <v>67.66</v>
      </c>
    </row>
    <row r="1156" spans="1:7" x14ac:dyDescent="0.3">
      <c r="A1156" s="24">
        <f t="shared" si="52"/>
        <v>2018</v>
      </c>
      <c r="B1156" s="24">
        <f t="shared" si="53"/>
        <v>8</v>
      </c>
      <c r="C1156" s="24">
        <f t="shared" si="54"/>
        <v>3</v>
      </c>
      <c r="D1156" s="25">
        <v>43314</v>
      </c>
      <c r="E1156" s="4">
        <v>68.959999999999994</v>
      </c>
      <c r="G1156" s="4">
        <v>68.959999999999994</v>
      </c>
    </row>
    <row r="1157" spans="1:7" x14ac:dyDescent="0.3">
      <c r="A1157" s="24">
        <f t="shared" ref="A1157:A1220" si="55">YEAR(D1157)</f>
        <v>2018</v>
      </c>
      <c r="B1157" s="24">
        <f t="shared" ref="B1157:B1220" si="56">MONTH(D1157)</f>
        <v>8</v>
      </c>
      <c r="C1157" s="24">
        <f t="shared" ref="C1157:C1220" si="57">ROUNDUP(B1157/3,0)</f>
        <v>3</v>
      </c>
      <c r="D1157" s="25">
        <v>43315</v>
      </c>
      <c r="E1157" s="4">
        <v>68.489999999999995</v>
      </c>
      <c r="G1157" s="4">
        <v>68.489999999999995</v>
      </c>
    </row>
    <row r="1158" spans="1:7" x14ac:dyDescent="0.3">
      <c r="A1158" s="24">
        <f t="shared" si="55"/>
        <v>2018</v>
      </c>
      <c r="B1158" s="24">
        <f t="shared" si="56"/>
        <v>8</v>
      </c>
      <c r="C1158" s="24">
        <f t="shared" si="57"/>
        <v>3</v>
      </c>
      <c r="D1158" s="25">
        <v>43318</v>
      </c>
      <c r="E1158" s="4">
        <v>69.010000000000005</v>
      </c>
      <c r="G1158" s="4">
        <v>69.010000000000005</v>
      </c>
    </row>
    <row r="1159" spans="1:7" x14ac:dyDescent="0.3">
      <c r="A1159" s="24">
        <f t="shared" si="55"/>
        <v>2018</v>
      </c>
      <c r="B1159" s="24">
        <f t="shared" si="56"/>
        <v>8</v>
      </c>
      <c r="C1159" s="24">
        <f t="shared" si="57"/>
        <v>3</v>
      </c>
      <c r="D1159" s="25">
        <v>43319</v>
      </c>
      <c r="E1159" s="4">
        <v>69.17</v>
      </c>
      <c r="G1159" s="4">
        <v>69.17</v>
      </c>
    </row>
    <row r="1160" spans="1:7" x14ac:dyDescent="0.3">
      <c r="A1160" s="24">
        <f t="shared" si="55"/>
        <v>2018</v>
      </c>
      <c r="B1160" s="24">
        <f t="shared" si="56"/>
        <v>8</v>
      </c>
      <c r="C1160" s="24">
        <f t="shared" si="57"/>
        <v>3</v>
      </c>
      <c r="D1160" s="25">
        <v>43320</v>
      </c>
      <c r="E1160" s="4">
        <v>66.94</v>
      </c>
      <c r="G1160" s="4">
        <v>66.94</v>
      </c>
    </row>
    <row r="1161" spans="1:7" x14ac:dyDescent="0.3">
      <c r="A1161" s="24">
        <f t="shared" si="55"/>
        <v>2018</v>
      </c>
      <c r="B1161" s="24">
        <f t="shared" si="56"/>
        <v>8</v>
      </c>
      <c r="C1161" s="24">
        <f t="shared" si="57"/>
        <v>3</v>
      </c>
      <c r="D1161" s="25">
        <v>43321</v>
      </c>
      <c r="E1161" s="4">
        <v>66.81</v>
      </c>
      <c r="G1161" s="4">
        <v>66.81</v>
      </c>
    </row>
    <row r="1162" spans="1:7" x14ac:dyDescent="0.3">
      <c r="A1162" s="24">
        <f t="shared" si="55"/>
        <v>2018</v>
      </c>
      <c r="B1162" s="24">
        <f t="shared" si="56"/>
        <v>8</v>
      </c>
      <c r="C1162" s="24">
        <f t="shared" si="57"/>
        <v>3</v>
      </c>
      <c r="D1162" s="25">
        <v>43322</v>
      </c>
      <c r="E1162" s="4">
        <v>67.63</v>
      </c>
      <c r="G1162" s="4">
        <v>67.63</v>
      </c>
    </row>
    <row r="1163" spans="1:7" x14ac:dyDescent="0.3">
      <c r="A1163" s="24">
        <f t="shared" si="55"/>
        <v>2018</v>
      </c>
      <c r="B1163" s="24">
        <f t="shared" si="56"/>
        <v>8</v>
      </c>
      <c r="C1163" s="24">
        <f t="shared" si="57"/>
        <v>3</v>
      </c>
      <c r="D1163" s="25">
        <v>43325</v>
      </c>
      <c r="E1163" s="4">
        <v>67.2</v>
      </c>
      <c r="G1163" s="4">
        <v>67.2</v>
      </c>
    </row>
    <row r="1164" spans="1:7" x14ac:dyDescent="0.3">
      <c r="A1164" s="24">
        <f t="shared" si="55"/>
        <v>2018</v>
      </c>
      <c r="B1164" s="24">
        <f t="shared" si="56"/>
        <v>8</v>
      </c>
      <c r="C1164" s="24">
        <f t="shared" si="57"/>
        <v>3</v>
      </c>
      <c r="D1164" s="25">
        <v>43326</v>
      </c>
      <c r="E1164" s="4">
        <v>67.040000000000006</v>
      </c>
      <c r="G1164" s="4">
        <v>67.040000000000006</v>
      </c>
    </row>
    <row r="1165" spans="1:7" x14ac:dyDescent="0.3">
      <c r="A1165" s="24">
        <f t="shared" si="55"/>
        <v>2018</v>
      </c>
      <c r="B1165" s="24">
        <f t="shared" si="56"/>
        <v>8</v>
      </c>
      <c r="C1165" s="24">
        <f t="shared" si="57"/>
        <v>3</v>
      </c>
      <c r="D1165" s="25">
        <v>43327</v>
      </c>
      <c r="E1165" s="4">
        <v>65.010000000000005</v>
      </c>
      <c r="G1165" s="4">
        <v>65.010000000000005</v>
      </c>
    </row>
    <row r="1166" spans="1:7" x14ac:dyDescent="0.3">
      <c r="A1166" s="24">
        <f t="shared" si="55"/>
        <v>2018</v>
      </c>
      <c r="B1166" s="24">
        <f t="shared" si="56"/>
        <v>8</v>
      </c>
      <c r="C1166" s="24">
        <f t="shared" si="57"/>
        <v>3</v>
      </c>
      <c r="D1166" s="25">
        <v>43328</v>
      </c>
      <c r="E1166" s="4">
        <v>65.459999999999994</v>
      </c>
      <c r="G1166" s="4">
        <v>65.459999999999994</v>
      </c>
    </row>
    <row r="1167" spans="1:7" x14ac:dyDescent="0.3">
      <c r="A1167" s="24">
        <f t="shared" si="55"/>
        <v>2018</v>
      </c>
      <c r="B1167" s="24">
        <f t="shared" si="56"/>
        <v>8</v>
      </c>
      <c r="C1167" s="24">
        <f t="shared" si="57"/>
        <v>3</v>
      </c>
      <c r="D1167" s="25">
        <v>43329</v>
      </c>
      <c r="E1167" s="4">
        <v>65.91</v>
      </c>
      <c r="G1167" s="4">
        <v>65.91</v>
      </c>
    </row>
    <row r="1168" spans="1:7" x14ac:dyDescent="0.3">
      <c r="A1168" s="24">
        <f t="shared" si="55"/>
        <v>2018</v>
      </c>
      <c r="B1168" s="24">
        <f t="shared" si="56"/>
        <v>8</v>
      </c>
      <c r="C1168" s="24">
        <f t="shared" si="57"/>
        <v>3</v>
      </c>
      <c r="D1168" s="25">
        <v>43332</v>
      </c>
      <c r="E1168" s="4">
        <v>66.430000000000007</v>
      </c>
      <c r="G1168" s="4">
        <v>66.430000000000007</v>
      </c>
    </row>
    <row r="1169" spans="1:7" x14ac:dyDescent="0.3">
      <c r="A1169" s="24">
        <f t="shared" si="55"/>
        <v>2018</v>
      </c>
      <c r="B1169" s="24">
        <f t="shared" si="56"/>
        <v>8</v>
      </c>
      <c r="C1169" s="24">
        <f t="shared" si="57"/>
        <v>3</v>
      </c>
      <c r="D1169" s="25">
        <v>43333</v>
      </c>
      <c r="E1169" s="4">
        <v>67.349999999999994</v>
      </c>
      <c r="G1169" s="4">
        <v>67.349999999999994</v>
      </c>
    </row>
    <row r="1170" spans="1:7" x14ac:dyDescent="0.3">
      <c r="A1170" s="24">
        <f t="shared" si="55"/>
        <v>2018</v>
      </c>
      <c r="B1170" s="24">
        <f t="shared" si="56"/>
        <v>8</v>
      </c>
      <c r="C1170" s="24">
        <f t="shared" si="57"/>
        <v>3</v>
      </c>
      <c r="D1170" s="25">
        <v>43334</v>
      </c>
      <c r="E1170" s="4">
        <v>67.86</v>
      </c>
      <c r="G1170" s="4">
        <v>67.86</v>
      </c>
    </row>
    <row r="1171" spans="1:7" x14ac:dyDescent="0.3">
      <c r="A1171" s="24">
        <f t="shared" si="55"/>
        <v>2018</v>
      </c>
      <c r="B1171" s="24">
        <f t="shared" si="56"/>
        <v>8</v>
      </c>
      <c r="C1171" s="24">
        <f t="shared" si="57"/>
        <v>3</v>
      </c>
      <c r="D1171" s="25">
        <v>43335</v>
      </c>
      <c r="E1171" s="4">
        <v>67.83</v>
      </c>
      <c r="G1171" s="4">
        <v>67.83</v>
      </c>
    </row>
    <row r="1172" spans="1:7" x14ac:dyDescent="0.3">
      <c r="A1172" s="24">
        <f t="shared" si="55"/>
        <v>2018</v>
      </c>
      <c r="B1172" s="24">
        <f t="shared" si="56"/>
        <v>8</v>
      </c>
      <c r="C1172" s="24">
        <f t="shared" si="57"/>
        <v>3</v>
      </c>
      <c r="D1172" s="25">
        <v>43336</v>
      </c>
      <c r="E1172" s="4">
        <v>68.72</v>
      </c>
      <c r="G1172" s="4">
        <v>68.72</v>
      </c>
    </row>
    <row r="1173" spans="1:7" x14ac:dyDescent="0.3">
      <c r="A1173" s="24">
        <f t="shared" si="55"/>
        <v>2018</v>
      </c>
      <c r="B1173" s="24">
        <f t="shared" si="56"/>
        <v>8</v>
      </c>
      <c r="C1173" s="24">
        <f t="shared" si="57"/>
        <v>3</v>
      </c>
      <c r="D1173" s="25">
        <v>43339</v>
      </c>
      <c r="E1173" s="4">
        <v>68.87</v>
      </c>
      <c r="G1173" s="4">
        <v>68.87</v>
      </c>
    </row>
    <row r="1174" spans="1:7" x14ac:dyDescent="0.3">
      <c r="A1174" s="24">
        <f t="shared" si="55"/>
        <v>2018</v>
      </c>
      <c r="B1174" s="24">
        <f t="shared" si="56"/>
        <v>8</v>
      </c>
      <c r="C1174" s="24">
        <f t="shared" si="57"/>
        <v>3</v>
      </c>
      <c r="D1174" s="25">
        <v>43340</v>
      </c>
      <c r="E1174" s="4">
        <v>68.53</v>
      </c>
      <c r="G1174" s="4">
        <v>68.53</v>
      </c>
    </row>
    <row r="1175" spans="1:7" x14ac:dyDescent="0.3">
      <c r="A1175" s="24">
        <f t="shared" si="55"/>
        <v>2018</v>
      </c>
      <c r="B1175" s="24">
        <f t="shared" si="56"/>
        <v>8</v>
      </c>
      <c r="C1175" s="24">
        <f t="shared" si="57"/>
        <v>3</v>
      </c>
      <c r="D1175" s="25">
        <v>43341</v>
      </c>
      <c r="E1175" s="4">
        <v>69.510000000000005</v>
      </c>
      <c r="G1175" s="4">
        <v>69.510000000000005</v>
      </c>
    </row>
    <row r="1176" spans="1:7" x14ac:dyDescent="0.3">
      <c r="A1176" s="24">
        <f t="shared" si="55"/>
        <v>2018</v>
      </c>
      <c r="B1176" s="24">
        <f t="shared" si="56"/>
        <v>8</v>
      </c>
      <c r="C1176" s="24">
        <f t="shared" si="57"/>
        <v>3</v>
      </c>
      <c r="D1176" s="25">
        <v>43342</v>
      </c>
      <c r="E1176" s="4">
        <v>70.25</v>
      </c>
      <c r="G1176" s="4">
        <v>70.25</v>
      </c>
    </row>
    <row r="1177" spans="1:7" x14ac:dyDescent="0.3">
      <c r="A1177" s="24">
        <f t="shared" si="55"/>
        <v>2018</v>
      </c>
      <c r="B1177" s="24">
        <f t="shared" si="56"/>
        <v>8</v>
      </c>
      <c r="C1177" s="24">
        <f t="shared" si="57"/>
        <v>3</v>
      </c>
      <c r="D1177" s="25">
        <v>43343</v>
      </c>
      <c r="E1177" s="4">
        <v>69.8</v>
      </c>
      <c r="G1177" s="4">
        <v>69.8</v>
      </c>
    </row>
    <row r="1178" spans="1:7" x14ac:dyDescent="0.3">
      <c r="A1178" s="24">
        <f t="shared" si="55"/>
        <v>2018</v>
      </c>
      <c r="B1178" s="24">
        <f t="shared" si="56"/>
        <v>9</v>
      </c>
      <c r="C1178" s="24">
        <f t="shared" si="57"/>
        <v>3</v>
      </c>
      <c r="D1178" s="25">
        <v>43347</v>
      </c>
      <c r="E1178" s="4">
        <v>69.87</v>
      </c>
      <c r="G1178" s="4">
        <v>69.87</v>
      </c>
    </row>
    <row r="1179" spans="1:7" x14ac:dyDescent="0.3">
      <c r="A1179" s="24">
        <f t="shared" si="55"/>
        <v>2018</v>
      </c>
      <c r="B1179" s="24">
        <f t="shared" si="56"/>
        <v>9</v>
      </c>
      <c r="C1179" s="24">
        <f t="shared" si="57"/>
        <v>3</v>
      </c>
      <c r="D1179" s="25">
        <v>43348</v>
      </c>
      <c r="E1179" s="4">
        <v>68.72</v>
      </c>
      <c r="G1179" s="4">
        <v>68.72</v>
      </c>
    </row>
    <row r="1180" spans="1:7" x14ac:dyDescent="0.3">
      <c r="A1180" s="24">
        <f t="shared" si="55"/>
        <v>2018</v>
      </c>
      <c r="B1180" s="24">
        <f t="shared" si="56"/>
        <v>9</v>
      </c>
      <c r="C1180" s="24">
        <f t="shared" si="57"/>
        <v>3</v>
      </c>
      <c r="D1180" s="25">
        <v>43349</v>
      </c>
      <c r="E1180" s="4">
        <v>67.77</v>
      </c>
      <c r="G1180" s="4">
        <v>67.77</v>
      </c>
    </row>
    <row r="1181" spans="1:7" x14ac:dyDescent="0.3">
      <c r="A1181" s="24">
        <f t="shared" si="55"/>
        <v>2018</v>
      </c>
      <c r="B1181" s="24">
        <f t="shared" si="56"/>
        <v>9</v>
      </c>
      <c r="C1181" s="24">
        <f t="shared" si="57"/>
        <v>3</v>
      </c>
      <c r="D1181" s="25">
        <v>43350</v>
      </c>
      <c r="E1181" s="4">
        <v>67.75</v>
      </c>
      <c r="G1181" s="4">
        <v>67.75</v>
      </c>
    </row>
    <row r="1182" spans="1:7" x14ac:dyDescent="0.3">
      <c r="A1182" s="24">
        <f t="shared" si="55"/>
        <v>2018</v>
      </c>
      <c r="B1182" s="24">
        <f t="shared" si="56"/>
        <v>9</v>
      </c>
      <c r="C1182" s="24">
        <f t="shared" si="57"/>
        <v>3</v>
      </c>
      <c r="D1182" s="25">
        <v>43353</v>
      </c>
      <c r="E1182" s="4">
        <v>67.540000000000006</v>
      </c>
      <c r="G1182" s="4">
        <v>67.540000000000006</v>
      </c>
    </row>
    <row r="1183" spans="1:7" x14ac:dyDescent="0.3">
      <c r="A1183" s="24">
        <f t="shared" si="55"/>
        <v>2018</v>
      </c>
      <c r="B1183" s="24">
        <f t="shared" si="56"/>
        <v>9</v>
      </c>
      <c r="C1183" s="24">
        <f t="shared" si="57"/>
        <v>3</v>
      </c>
      <c r="D1183" s="25">
        <v>43354</v>
      </c>
      <c r="E1183" s="4">
        <v>69.25</v>
      </c>
      <c r="G1183" s="4">
        <v>69.25</v>
      </c>
    </row>
    <row r="1184" spans="1:7" x14ac:dyDescent="0.3">
      <c r="A1184" s="24">
        <f t="shared" si="55"/>
        <v>2018</v>
      </c>
      <c r="B1184" s="24">
        <f t="shared" si="56"/>
        <v>9</v>
      </c>
      <c r="C1184" s="24">
        <f t="shared" si="57"/>
        <v>3</v>
      </c>
      <c r="D1184" s="25">
        <v>43355</v>
      </c>
      <c r="E1184" s="4">
        <v>70.37</v>
      </c>
      <c r="G1184" s="4">
        <v>70.37</v>
      </c>
    </row>
    <row r="1185" spans="1:7" x14ac:dyDescent="0.3">
      <c r="A1185" s="24">
        <f t="shared" si="55"/>
        <v>2018</v>
      </c>
      <c r="B1185" s="24">
        <f t="shared" si="56"/>
        <v>9</v>
      </c>
      <c r="C1185" s="24">
        <f t="shared" si="57"/>
        <v>3</v>
      </c>
      <c r="D1185" s="25">
        <v>43356</v>
      </c>
      <c r="E1185" s="4">
        <v>68.59</v>
      </c>
      <c r="G1185" s="4">
        <v>68.59</v>
      </c>
    </row>
    <row r="1186" spans="1:7" x14ac:dyDescent="0.3">
      <c r="A1186" s="24">
        <f t="shared" si="55"/>
        <v>2018</v>
      </c>
      <c r="B1186" s="24">
        <f t="shared" si="56"/>
        <v>9</v>
      </c>
      <c r="C1186" s="24">
        <f t="shared" si="57"/>
        <v>3</v>
      </c>
      <c r="D1186" s="25">
        <v>43357</v>
      </c>
      <c r="E1186" s="4">
        <v>68.989999999999995</v>
      </c>
      <c r="G1186" s="4">
        <v>68.989999999999995</v>
      </c>
    </row>
    <row r="1187" spans="1:7" x14ac:dyDescent="0.3">
      <c r="A1187" s="24">
        <f t="shared" si="55"/>
        <v>2018</v>
      </c>
      <c r="B1187" s="24">
        <f t="shared" si="56"/>
        <v>9</v>
      </c>
      <c r="C1187" s="24">
        <f t="shared" si="57"/>
        <v>3</v>
      </c>
      <c r="D1187" s="25">
        <v>43360</v>
      </c>
      <c r="E1187" s="4">
        <v>68.91</v>
      </c>
      <c r="G1187" s="4">
        <v>68.91</v>
      </c>
    </row>
    <row r="1188" spans="1:7" x14ac:dyDescent="0.3">
      <c r="A1188" s="24">
        <f t="shared" si="55"/>
        <v>2018</v>
      </c>
      <c r="B1188" s="24">
        <f t="shared" si="56"/>
        <v>9</v>
      </c>
      <c r="C1188" s="24">
        <f t="shared" si="57"/>
        <v>3</v>
      </c>
      <c r="D1188" s="25">
        <v>43361</v>
      </c>
      <c r="E1188" s="4">
        <v>69.849999999999994</v>
      </c>
      <c r="G1188" s="4">
        <v>69.849999999999994</v>
      </c>
    </row>
    <row r="1189" spans="1:7" x14ac:dyDescent="0.3">
      <c r="A1189" s="24">
        <f t="shared" si="55"/>
        <v>2018</v>
      </c>
      <c r="B1189" s="24">
        <f t="shared" si="56"/>
        <v>9</v>
      </c>
      <c r="C1189" s="24">
        <f t="shared" si="57"/>
        <v>3</v>
      </c>
      <c r="D1189" s="25">
        <v>43362</v>
      </c>
      <c r="E1189" s="4">
        <v>71.12</v>
      </c>
      <c r="G1189" s="4">
        <v>71.12</v>
      </c>
    </row>
    <row r="1190" spans="1:7" x14ac:dyDescent="0.3">
      <c r="A1190" s="24">
        <f t="shared" si="55"/>
        <v>2018</v>
      </c>
      <c r="B1190" s="24">
        <f t="shared" si="56"/>
        <v>9</v>
      </c>
      <c r="C1190" s="24">
        <f t="shared" si="57"/>
        <v>3</v>
      </c>
      <c r="D1190" s="25">
        <v>43363</v>
      </c>
      <c r="E1190" s="4">
        <v>70.8</v>
      </c>
      <c r="G1190" s="4">
        <v>70.8</v>
      </c>
    </row>
    <row r="1191" spans="1:7" x14ac:dyDescent="0.3">
      <c r="A1191" s="24">
        <f t="shared" si="55"/>
        <v>2018</v>
      </c>
      <c r="B1191" s="24">
        <f t="shared" si="56"/>
        <v>9</v>
      </c>
      <c r="C1191" s="24">
        <f t="shared" si="57"/>
        <v>3</v>
      </c>
      <c r="D1191" s="25">
        <v>43364</v>
      </c>
      <c r="E1191" s="4">
        <v>70.78</v>
      </c>
      <c r="G1191" s="4">
        <v>70.78</v>
      </c>
    </row>
    <row r="1192" spans="1:7" x14ac:dyDescent="0.3">
      <c r="A1192" s="24">
        <f t="shared" si="55"/>
        <v>2018</v>
      </c>
      <c r="B1192" s="24">
        <f t="shared" si="56"/>
        <v>9</v>
      </c>
      <c r="C1192" s="24">
        <f t="shared" si="57"/>
        <v>3</v>
      </c>
      <c r="D1192" s="25">
        <v>43367</v>
      </c>
      <c r="E1192" s="4">
        <v>72.08</v>
      </c>
      <c r="G1192" s="4">
        <v>72.08</v>
      </c>
    </row>
    <row r="1193" spans="1:7" x14ac:dyDescent="0.3">
      <c r="A1193" s="24">
        <f t="shared" si="55"/>
        <v>2018</v>
      </c>
      <c r="B1193" s="24">
        <f t="shared" si="56"/>
        <v>9</v>
      </c>
      <c r="C1193" s="24">
        <f t="shared" si="57"/>
        <v>3</v>
      </c>
      <c r="D1193" s="25">
        <v>43368</v>
      </c>
      <c r="E1193" s="4">
        <v>72.28</v>
      </c>
      <c r="G1193" s="4">
        <v>72.28</v>
      </c>
    </row>
    <row r="1194" spans="1:7" x14ac:dyDescent="0.3">
      <c r="A1194" s="24">
        <f t="shared" si="55"/>
        <v>2018</v>
      </c>
      <c r="B1194" s="24">
        <f t="shared" si="56"/>
        <v>9</v>
      </c>
      <c r="C1194" s="24">
        <f t="shared" si="57"/>
        <v>3</v>
      </c>
      <c r="D1194" s="25">
        <v>43369</v>
      </c>
      <c r="E1194" s="4">
        <v>71.569999999999993</v>
      </c>
      <c r="G1194" s="4">
        <v>71.569999999999993</v>
      </c>
    </row>
    <row r="1195" spans="1:7" x14ac:dyDescent="0.3">
      <c r="A1195" s="24">
        <f t="shared" si="55"/>
        <v>2018</v>
      </c>
      <c r="B1195" s="24">
        <f t="shared" si="56"/>
        <v>9</v>
      </c>
      <c r="C1195" s="24">
        <f t="shared" si="57"/>
        <v>3</v>
      </c>
      <c r="D1195" s="25">
        <v>43370</v>
      </c>
      <c r="E1195" s="4">
        <v>72.12</v>
      </c>
      <c r="G1195" s="4">
        <v>72.12</v>
      </c>
    </row>
    <row r="1196" spans="1:7" x14ac:dyDescent="0.3">
      <c r="A1196" s="24">
        <f t="shared" si="55"/>
        <v>2018</v>
      </c>
      <c r="B1196" s="24">
        <f t="shared" si="56"/>
        <v>9</v>
      </c>
      <c r="C1196" s="24">
        <f t="shared" si="57"/>
        <v>3</v>
      </c>
      <c r="D1196" s="25">
        <v>43371</v>
      </c>
      <c r="E1196" s="4">
        <v>73.25</v>
      </c>
      <c r="G1196" s="4">
        <v>73.25</v>
      </c>
    </row>
    <row r="1197" spans="1:7" x14ac:dyDescent="0.3">
      <c r="A1197" s="24">
        <f t="shared" si="55"/>
        <v>2018</v>
      </c>
      <c r="B1197" s="24">
        <f t="shared" si="56"/>
        <v>10</v>
      </c>
      <c r="C1197" s="24">
        <f t="shared" si="57"/>
        <v>4</v>
      </c>
      <c r="D1197" s="25">
        <v>43374</v>
      </c>
      <c r="E1197" s="4">
        <v>75.3</v>
      </c>
      <c r="G1197" s="4">
        <v>75.3</v>
      </c>
    </row>
    <row r="1198" spans="1:7" x14ac:dyDescent="0.3">
      <c r="A1198" s="24">
        <f t="shared" si="55"/>
        <v>2018</v>
      </c>
      <c r="B1198" s="24">
        <f t="shared" si="56"/>
        <v>10</v>
      </c>
      <c r="C1198" s="24">
        <f t="shared" si="57"/>
        <v>4</v>
      </c>
      <c r="D1198" s="25">
        <v>43375</v>
      </c>
      <c r="E1198" s="4">
        <v>75.23</v>
      </c>
      <c r="G1198" s="4">
        <v>75.23</v>
      </c>
    </row>
    <row r="1199" spans="1:7" x14ac:dyDescent="0.3">
      <c r="A1199" s="24">
        <f t="shared" si="55"/>
        <v>2018</v>
      </c>
      <c r="B1199" s="24">
        <f t="shared" si="56"/>
        <v>10</v>
      </c>
      <c r="C1199" s="24">
        <f t="shared" si="57"/>
        <v>4</v>
      </c>
      <c r="D1199" s="25">
        <v>43376</v>
      </c>
      <c r="E1199" s="4">
        <v>76.41</v>
      </c>
      <c r="G1199" s="4">
        <v>76.41</v>
      </c>
    </row>
    <row r="1200" spans="1:7" x14ac:dyDescent="0.3">
      <c r="A1200" s="24">
        <f t="shared" si="55"/>
        <v>2018</v>
      </c>
      <c r="B1200" s="24">
        <f t="shared" si="56"/>
        <v>10</v>
      </c>
      <c r="C1200" s="24">
        <f t="shared" si="57"/>
        <v>4</v>
      </c>
      <c r="D1200" s="25">
        <v>43377</v>
      </c>
      <c r="E1200" s="4">
        <v>74.33</v>
      </c>
      <c r="G1200" s="4">
        <v>74.33</v>
      </c>
    </row>
    <row r="1201" spans="1:7" x14ac:dyDescent="0.3">
      <c r="A1201" s="24">
        <f t="shared" si="55"/>
        <v>2018</v>
      </c>
      <c r="B1201" s="24">
        <f t="shared" si="56"/>
        <v>10</v>
      </c>
      <c r="C1201" s="24">
        <f t="shared" si="57"/>
        <v>4</v>
      </c>
      <c r="D1201" s="25">
        <v>43378</v>
      </c>
      <c r="E1201" s="4">
        <v>74.34</v>
      </c>
      <c r="G1201" s="4">
        <v>74.34</v>
      </c>
    </row>
    <row r="1202" spans="1:7" x14ac:dyDescent="0.3">
      <c r="A1202" s="24">
        <f t="shared" si="55"/>
        <v>2018</v>
      </c>
      <c r="B1202" s="24">
        <f t="shared" si="56"/>
        <v>10</v>
      </c>
      <c r="C1202" s="24">
        <f t="shared" si="57"/>
        <v>4</v>
      </c>
      <c r="D1202" s="25">
        <v>43381</v>
      </c>
      <c r="E1202" s="4">
        <v>74.290000000000006</v>
      </c>
      <c r="G1202" s="4">
        <v>74.290000000000006</v>
      </c>
    </row>
    <row r="1203" spans="1:7" x14ac:dyDescent="0.3">
      <c r="A1203" s="24">
        <f t="shared" si="55"/>
        <v>2018</v>
      </c>
      <c r="B1203" s="24">
        <f t="shared" si="56"/>
        <v>10</v>
      </c>
      <c r="C1203" s="24">
        <f t="shared" si="57"/>
        <v>4</v>
      </c>
      <c r="D1203" s="25">
        <v>43382</v>
      </c>
      <c r="E1203" s="4">
        <v>74.959999999999994</v>
      </c>
      <c r="G1203" s="4">
        <v>74.959999999999994</v>
      </c>
    </row>
    <row r="1204" spans="1:7" x14ac:dyDescent="0.3">
      <c r="A1204" s="24">
        <f t="shared" si="55"/>
        <v>2018</v>
      </c>
      <c r="B1204" s="24">
        <f t="shared" si="56"/>
        <v>10</v>
      </c>
      <c r="C1204" s="24">
        <f t="shared" si="57"/>
        <v>4</v>
      </c>
      <c r="D1204" s="25">
        <v>43383</v>
      </c>
      <c r="E1204" s="4">
        <v>73.17</v>
      </c>
      <c r="G1204" s="4">
        <v>73.17</v>
      </c>
    </row>
    <row r="1205" spans="1:7" x14ac:dyDescent="0.3">
      <c r="A1205" s="24">
        <f t="shared" si="55"/>
        <v>2018</v>
      </c>
      <c r="B1205" s="24">
        <f t="shared" si="56"/>
        <v>10</v>
      </c>
      <c r="C1205" s="24">
        <f t="shared" si="57"/>
        <v>4</v>
      </c>
      <c r="D1205" s="25">
        <v>43384</v>
      </c>
      <c r="E1205" s="4">
        <v>70.97</v>
      </c>
      <c r="G1205" s="4">
        <v>70.97</v>
      </c>
    </row>
    <row r="1206" spans="1:7" x14ac:dyDescent="0.3">
      <c r="A1206" s="24">
        <f t="shared" si="55"/>
        <v>2018</v>
      </c>
      <c r="B1206" s="24">
        <f t="shared" si="56"/>
        <v>10</v>
      </c>
      <c r="C1206" s="24">
        <f t="shared" si="57"/>
        <v>4</v>
      </c>
      <c r="D1206" s="25">
        <v>43385</v>
      </c>
      <c r="E1206" s="4">
        <v>71.34</v>
      </c>
      <c r="G1206" s="4">
        <v>71.34</v>
      </c>
    </row>
    <row r="1207" spans="1:7" x14ac:dyDescent="0.3">
      <c r="A1207" s="24">
        <f t="shared" si="55"/>
        <v>2018</v>
      </c>
      <c r="B1207" s="24">
        <f t="shared" si="56"/>
        <v>10</v>
      </c>
      <c r="C1207" s="24">
        <f t="shared" si="57"/>
        <v>4</v>
      </c>
      <c r="D1207" s="25">
        <v>43388</v>
      </c>
      <c r="E1207" s="4">
        <v>71.78</v>
      </c>
      <c r="G1207" s="4">
        <v>71.78</v>
      </c>
    </row>
    <row r="1208" spans="1:7" x14ac:dyDescent="0.3">
      <c r="A1208" s="24">
        <f t="shared" si="55"/>
        <v>2018</v>
      </c>
      <c r="B1208" s="24">
        <f t="shared" si="56"/>
        <v>10</v>
      </c>
      <c r="C1208" s="24">
        <f t="shared" si="57"/>
        <v>4</v>
      </c>
      <c r="D1208" s="25">
        <v>43389</v>
      </c>
      <c r="E1208" s="4">
        <v>71.92</v>
      </c>
      <c r="G1208" s="4">
        <v>71.92</v>
      </c>
    </row>
    <row r="1209" spans="1:7" x14ac:dyDescent="0.3">
      <c r="A1209" s="24">
        <f t="shared" si="55"/>
        <v>2018</v>
      </c>
      <c r="B1209" s="24">
        <f t="shared" si="56"/>
        <v>10</v>
      </c>
      <c r="C1209" s="24">
        <f t="shared" si="57"/>
        <v>4</v>
      </c>
      <c r="D1209" s="25">
        <v>43390</v>
      </c>
      <c r="E1209" s="4">
        <v>69.75</v>
      </c>
      <c r="G1209" s="4">
        <v>69.75</v>
      </c>
    </row>
    <row r="1210" spans="1:7" x14ac:dyDescent="0.3">
      <c r="A1210" s="24">
        <f t="shared" si="55"/>
        <v>2018</v>
      </c>
      <c r="B1210" s="24">
        <f t="shared" si="56"/>
        <v>10</v>
      </c>
      <c r="C1210" s="24">
        <f t="shared" si="57"/>
        <v>4</v>
      </c>
      <c r="D1210" s="25">
        <v>43391</v>
      </c>
      <c r="E1210" s="4">
        <v>68.650000000000006</v>
      </c>
      <c r="G1210" s="4">
        <v>68.650000000000006</v>
      </c>
    </row>
    <row r="1211" spans="1:7" x14ac:dyDescent="0.3">
      <c r="A1211" s="24">
        <f t="shared" si="55"/>
        <v>2018</v>
      </c>
      <c r="B1211" s="24">
        <f t="shared" si="56"/>
        <v>10</v>
      </c>
      <c r="C1211" s="24">
        <f t="shared" si="57"/>
        <v>4</v>
      </c>
      <c r="D1211" s="25">
        <v>43392</v>
      </c>
      <c r="E1211" s="4">
        <v>69.12</v>
      </c>
      <c r="G1211" s="4">
        <v>69.12</v>
      </c>
    </row>
    <row r="1212" spans="1:7" x14ac:dyDescent="0.3">
      <c r="A1212" s="24">
        <f t="shared" si="55"/>
        <v>2018</v>
      </c>
      <c r="B1212" s="24">
        <f t="shared" si="56"/>
        <v>10</v>
      </c>
      <c r="C1212" s="24">
        <f t="shared" si="57"/>
        <v>4</v>
      </c>
      <c r="D1212" s="25">
        <v>43395</v>
      </c>
      <c r="E1212" s="4">
        <v>69.17</v>
      </c>
      <c r="G1212" s="4">
        <v>69.17</v>
      </c>
    </row>
    <row r="1213" spans="1:7" x14ac:dyDescent="0.3">
      <c r="A1213" s="24">
        <f t="shared" si="55"/>
        <v>2018</v>
      </c>
      <c r="B1213" s="24">
        <f t="shared" si="56"/>
        <v>10</v>
      </c>
      <c r="C1213" s="24">
        <f t="shared" si="57"/>
        <v>4</v>
      </c>
      <c r="D1213" s="25">
        <v>43396</v>
      </c>
      <c r="E1213" s="4">
        <v>66.430000000000007</v>
      </c>
      <c r="G1213" s="4">
        <v>66.430000000000007</v>
      </c>
    </row>
    <row r="1214" spans="1:7" x14ac:dyDescent="0.3">
      <c r="A1214" s="24">
        <f t="shared" si="55"/>
        <v>2018</v>
      </c>
      <c r="B1214" s="24">
        <f t="shared" si="56"/>
        <v>10</v>
      </c>
      <c r="C1214" s="24">
        <f t="shared" si="57"/>
        <v>4</v>
      </c>
      <c r="D1214" s="25">
        <v>43397</v>
      </c>
      <c r="E1214" s="4">
        <v>66.819999999999993</v>
      </c>
      <c r="G1214" s="4">
        <v>66.819999999999993</v>
      </c>
    </row>
    <row r="1215" spans="1:7" x14ac:dyDescent="0.3">
      <c r="A1215" s="24">
        <f t="shared" si="55"/>
        <v>2018</v>
      </c>
      <c r="B1215" s="24">
        <f t="shared" si="56"/>
        <v>10</v>
      </c>
      <c r="C1215" s="24">
        <f t="shared" si="57"/>
        <v>4</v>
      </c>
      <c r="D1215" s="25">
        <v>43398</v>
      </c>
      <c r="E1215" s="4">
        <v>67.33</v>
      </c>
      <c r="G1215" s="4">
        <v>67.33</v>
      </c>
    </row>
    <row r="1216" spans="1:7" x14ac:dyDescent="0.3">
      <c r="A1216" s="24">
        <f t="shared" si="55"/>
        <v>2018</v>
      </c>
      <c r="B1216" s="24">
        <f t="shared" si="56"/>
        <v>10</v>
      </c>
      <c r="C1216" s="24">
        <f t="shared" si="57"/>
        <v>4</v>
      </c>
      <c r="D1216" s="25">
        <v>43399</v>
      </c>
      <c r="E1216" s="4">
        <v>67.59</v>
      </c>
      <c r="G1216" s="4">
        <v>67.59</v>
      </c>
    </row>
    <row r="1217" spans="1:7" x14ac:dyDescent="0.3">
      <c r="A1217" s="24">
        <f t="shared" si="55"/>
        <v>2018</v>
      </c>
      <c r="B1217" s="24">
        <f t="shared" si="56"/>
        <v>10</v>
      </c>
      <c r="C1217" s="24">
        <f t="shared" si="57"/>
        <v>4</v>
      </c>
      <c r="D1217" s="25">
        <v>43402</v>
      </c>
      <c r="E1217" s="4">
        <v>67.040000000000006</v>
      </c>
      <c r="G1217" s="4">
        <v>67.040000000000006</v>
      </c>
    </row>
    <row r="1218" spans="1:7" x14ac:dyDescent="0.3">
      <c r="A1218" s="24">
        <f t="shared" si="55"/>
        <v>2018</v>
      </c>
      <c r="B1218" s="24">
        <f t="shared" si="56"/>
        <v>10</v>
      </c>
      <c r="C1218" s="24">
        <f t="shared" si="57"/>
        <v>4</v>
      </c>
      <c r="D1218" s="25">
        <v>43403</v>
      </c>
      <c r="E1218" s="4">
        <v>66.180000000000007</v>
      </c>
      <c r="G1218" s="4">
        <v>66.180000000000007</v>
      </c>
    </row>
    <row r="1219" spans="1:7" x14ac:dyDescent="0.3">
      <c r="A1219" s="24">
        <f t="shared" si="55"/>
        <v>2018</v>
      </c>
      <c r="B1219" s="24">
        <f t="shared" si="56"/>
        <v>10</v>
      </c>
      <c r="C1219" s="24">
        <f t="shared" si="57"/>
        <v>4</v>
      </c>
      <c r="D1219" s="25">
        <v>43404</v>
      </c>
      <c r="E1219" s="4">
        <v>65.31</v>
      </c>
      <c r="G1219" s="4">
        <v>65.31</v>
      </c>
    </row>
    <row r="1220" spans="1:7" x14ac:dyDescent="0.3">
      <c r="A1220" s="24">
        <f t="shared" si="55"/>
        <v>2018</v>
      </c>
      <c r="B1220" s="24">
        <f t="shared" si="56"/>
        <v>11</v>
      </c>
      <c r="C1220" s="24">
        <f t="shared" si="57"/>
        <v>4</v>
      </c>
      <c r="D1220" s="25">
        <v>43405</v>
      </c>
      <c r="E1220" s="4">
        <v>63.69</v>
      </c>
      <c r="G1220" s="4">
        <v>63.69</v>
      </c>
    </row>
    <row r="1221" spans="1:7" x14ac:dyDescent="0.3">
      <c r="A1221" s="24">
        <f t="shared" ref="A1221:A1284" si="58">YEAR(D1221)</f>
        <v>2018</v>
      </c>
      <c r="B1221" s="24">
        <f t="shared" ref="B1221:B1284" si="59">MONTH(D1221)</f>
        <v>11</v>
      </c>
      <c r="C1221" s="24">
        <f t="shared" ref="C1221:C1284" si="60">ROUNDUP(B1221/3,0)</f>
        <v>4</v>
      </c>
      <c r="D1221" s="25">
        <v>43406</v>
      </c>
      <c r="E1221" s="4">
        <v>63.14</v>
      </c>
      <c r="G1221" s="4">
        <v>63.14</v>
      </c>
    </row>
    <row r="1222" spans="1:7" x14ac:dyDescent="0.3">
      <c r="A1222" s="24">
        <f t="shared" si="58"/>
        <v>2018</v>
      </c>
      <c r="B1222" s="24">
        <f t="shared" si="59"/>
        <v>11</v>
      </c>
      <c r="C1222" s="24">
        <f t="shared" si="60"/>
        <v>4</v>
      </c>
      <c r="D1222" s="25">
        <v>43409</v>
      </c>
      <c r="E1222" s="4">
        <v>63.1</v>
      </c>
      <c r="G1222" s="4">
        <v>63.1</v>
      </c>
    </row>
    <row r="1223" spans="1:7" x14ac:dyDescent="0.3">
      <c r="A1223" s="24">
        <f t="shared" si="58"/>
        <v>2018</v>
      </c>
      <c r="B1223" s="24">
        <f t="shared" si="59"/>
        <v>11</v>
      </c>
      <c r="C1223" s="24">
        <f t="shared" si="60"/>
        <v>4</v>
      </c>
      <c r="D1223" s="25">
        <v>43410</v>
      </c>
      <c r="E1223" s="4">
        <v>62.21</v>
      </c>
      <c r="G1223" s="4">
        <v>62.21</v>
      </c>
    </row>
    <row r="1224" spans="1:7" x14ac:dyDescent="0.3">
      <c r="A1224" s="24">
        <f t="shared" si="58"/>
        <v>2018</v>
      </c>
      <c r="B1224" s="24">
        <f t="shared" si="59"/>
        <v>11</v>
      </c>
      <c r="C1224" s="24">
        <f t="shared" si="60"/>
        <v>4</v>
      </c>
      <c r="D1224" s="25">
        <v>43411</v>
      </c>
      <c r="E1224" s="4">
        <v>61.67</v>
      </c>
      <c r="G1224" s="4">
        <v>61.67</v>
      </c>
    </row>
    <row r="1225" spans="1:7" x14ac:dyDescent="0.3">
      <c r="A1225" s="24">
        <f t="shared" si="58"/>
        <v>2018</v>
      </c>
      <c r="B1225" s="24">
        <f t="shared" si="59"/>
        <v>11</v>
      </c>
      <c r="C1225" s="24">
        <f t="shared" si="60"/>
        <v>4</v>
      </c>
      <c r="D1225" s="25">
        <v>43412</v>
      </c>
      <c r="E1225" s="4">
        <v>60.67</v>
      </c>
      <c r="G1225" s="4">
        <v>60.67</v>
      </c>
    </row>
    <row r="1226" spans="1:7" x14ac:dyDescent="0.3">
      <c r="A1226" s="24">
        <f t="shared" si="58"/>
        <v>2018</v>
      </c>
      <c r="B1226" s="24">
        <f t="shared" si="59"/>
        <v>11</v>
      </c>
      <c r="C1226" s="24">
        <f t="shared" si="60"/>
        <v>4</v>
      </c>
      <c r="D1226" s="25">
        <v>43413</v>
      </c>
      <c r="E1226" s="4">
        <v>60.19</v>
      </c>
      <c r="G1226" s="4">
        <v>60.19</v>
      </c>
    </row>
    <row r="1227" spans="1:7" x14ac:dyDescent="0.3">
      <c r="A1227" s="24">
        <f t="shared" si="58"/>
        <v>2018</v>
      </c>
      <c r="B1227" s="24">
        <f t="shared" si="59"/>
        <v>11</v>
      </c>
      <c r="C1227" s="24">
        <f t="shared" si="60"/>
        <v>4</v>
      </c>
      <c r="D1227" s="25">
        <v>43416</v>
      </c>
      <c r="E1227" s="4">
        <v>59.93</v>
      </c>
      <c r="G1227" s="4">
        <v>59.93</v>
      </c>
    </row>
    <row r="1228" spans="1:7" x14ac:dyDescent="0.3">
      <c r="A1228" s="24">
        <f t="shared" si="58"/>
        <v>2018</v>
      </c>
      <c r="B1228" s="24">
        <f t="shared" si="59"/>
        <v>11</v>
      </c>
      <c r="C1228" s="24">
        <f t="shared" si="60"/>
        <v>4</v>
      </c>
      <c r="D1228" s="25">
        <v>43417</v>
      </c>
      <c r="E1228" s="4">
        <v>55.69</v>
      </c>
      <c r="G1228" s="4">
        <v>55.69</v>
      </c>
    </row>
    <row r="1229" spans="1:7" x14ac:dyDescent="0.3">
      <c r="A1229" s="24">
        <f t="shared" si="58"/>
        <v>2018</v>
      </c>
      <c r="B1229" s="24">
        <f t="shared" si="59"/>
        <v>11</v>
      </c>
      <c r="C1229" s="24">
        <f t="shared" si="60"/>
        <v>4</v>
      </c>
      <c r="D1229" s="25">
        <v>43418</v>
      </c>
      <c r="E1229" s="4">
        <v>56.25</v>
      </c>
      <c r="G1229" s="4">
        <v>56.25</v>
      </c>
    </row>
    <row r="1230" spans="1:7" x14ac:dyDescent="0.3">
      <c r="A1230" s="24">
        <f t="shared" si="58"/>
        <v>2018</v>
      </c>
      <c r="B1230" s="24">
        <f t="shared" si="59"/>
        <v>11</v>
      </c>
      <c r="C1230" s="24">
        <f t="shared" si="60"/>
        <v>4</v>
      </c>
      <c r="D1230" s="25">
        <v>43419</v>
      </c>
      <c r="E1230" s="4">
        <v>56.46</v>
      </c>
      <c r="G1230" s="4">
        <v>56.46</v>
      </c>
    </row>
    <row r="1231" spans="1:7" x14ac:dyDescent="0.3">
      <c r="A1231" s="24">
        <f t="shared" si="58"/>
        <v>2018</v>
      </c>
      <c r="B1231" s="24">
        <f t="shared" si="59"/>
        <v>11</v>
      </c>
      <c r="C1231" s="24">
        <f t="shared" si="60"/>
        <v>4</v>
      </c>
      <c r="D1231" s="25">
        <v>43420</v>
      </c>
      <c r="E1231" s="4">
        <v>56.46</v>
      </c>
      <c r="G1231" s="4">
        <v>56.46</v>
      </c>
    </row>
    <row r="1232" spans="1:7" x14ac:dyDescent="0.3">
      <c r="A1232" s="24">
        <f t="shared" si="58"/>
        <v>2018</v>
      </c>
      <c r="B1232" s="24">
        <f t="shared" si="59"/>
        <v>11</v>
      </c>
      <c r="C1232" s="24">
        <f t="shared" si="60"/>
        <v>4</v>
      </c>
      <c r="D1232" s="25">
        <v>43423</v>
      </c>
      <c r="E1232" s="4">
        <v>56.76</v>
      </c>
      <c r="G1232" s="4">
        <v>56.76</v>
      </c>
    </row>
    <row r="1233" spans="1:7" x14ac:dyDescent="0.3">
      <c r="A1233" s="24">
        <f t="shared" si="58"/>
        <v>2018</v>
      </c>
      <c r="B1233" s="24">
        <f t="shared" si="59"/>
        <v>11</v>
      </c>
      <c r="C1233" s="24">
        <f t="shared" si="60"/>
        <v>4</v>
      </c>
      <c r="D1233" s="25">
        <v>43424</v>
      </c>
      <c r="E1233" s="4">
        <v>53.43</v>
      </c>
      <c r="G1233" s="4">
        <v>53.43</v>
      </c>
    </row>
    <row r="1234" spans="1:7" x14ac:dyDescent="0.3">
      <c r="A1234" s="24">
        <f t="shared" si="58"/>
        <v>2018</v>
      </c>
      <c r="B1234" s="24">
        <f t="shared" si="59"/>
        <v>11</v>
      </c>
      <c r="C1234" s="24">
        <f t="shared" si="60"/>
        <v>4</v>
      </c>
      <c r="D1234" s="25">
        <v>43425</v>
      </c>
      <c r="E1234" s="4">
        <v>54.63</v>
      </c>
      <c r="G1234" s="4">
        <v>54.63</v>
      </c>
    </row>
    <row r="1235" spans="1:7" x14ac:dyDescent="0.3">
      <c r="A1235" s="24">
        <f t="shared" si="58"/>
        <v>2018</v>
      </c>
      <c r="B1235" s="24">
        <f t="shared" si="59"/>
        <v>11</v>
      </c>
      <c r="C1235" s="24">
        <f t="shared" si="60"/>
        <v>4</v>
      </c>
      <c r="D1235" s="25">
        <v>43427</v>
      </c>
      <c r="E1235" s="4">
        <v>50.42</v>
      </c>
      <c r="G1235" s="4">
        <v>50.42</v>
      </c>
    </row>
    <row r="1236" spans="1:7" x14ac:dyDescent="0.3">
      <c r="A1236" s="24">
        <f t="shared" si="58"/>
        <v>2018</v>
      </c>
      <c r="B1236" s="24">
        <f t="shared" si="59"/>
        <v>11</v>
      </c>
      <c r="C1236" s="24">
        <f t="shared" si="60"/>
        <v>4</v>
      </c>
      <c r="D1236" s="25">
        <v>43430</v>
      </c>
      <c r="E1236" s="4">
        <v>51.63</v>
      </c>
      <c r="G1236" s="4">
        <v>51.63</v>
      </c>
    </row>
    <row r="1237" spans="1:7" x14ac:dyDescent="0.3">
      <c r="A1237" s="24">
        <f t="shared" si="58"/>
        <v>2018</v>
      </c>
      <c r="B1237" s="24">
        <f t="shared" si="59"/>
        <v>11</v>
      </c>
      <c r="C1237" s="24">
        <f t="shared" si="60"/>
        <v>4</v>
      </c>
      <c r="D1237" s="25">
        <v>43431</v>
      </c>
      <c r="E1237" s="4">
        <v>51.56</v>
      </c>
      <c r="G1237" s="4">
        <v>51.56</v>
      </c>
    </row>
    <row r="1238" spans="1:7" x14ac:dyDescent="0.3">
      <c r="A1238" s="24">
        <f t="shared" si="58"/>
        <v>2018</v>
      </c>
      <c r="B1238" s="24">
        <f t="shared" si="59"/>
        <v>11</v>
      </c>
      <c r="C1238" s="24">
        <f t="shared" si="60"/>
        <v>4</v>
      </c>
      <c r="D1238" s="25">
        <v>43432</v>
      </c>
      <c r="E1238" s="4">
        <v>50.29</v>
      </c>
      <c r="G1238" s="4">
        <v>50.29</v>
      </c>
    </row>
    <row r="1239" spans="1:7" x14ac:dyDescent="0.3">
      <c r="A1239" s="24">
        <f t="shared" si="58"/>
        <v>2018</v>
      </c>
      <c r="B1239" s="24">
        <f t="shared" si="59"/>
        <v>11</v>
      </c>
      <c r="C1239" s="24">
        <f t="shared" si="60"/>
        <v>4</v>
      </c>
      <c r="D1239" s="25">
        <v>43433</v>
      </c>
      <c r="E1239" s="4">
        <v>51.45</v>
      </c>
      <c r="G1239" s="4">
        <v>51.45</v>
      </c>
    </row>
    <row r="1240" spans="1:7" x14ac:dyDescent="0.3">
      <c r="A1240" s="24">
        <f t="shared" si="58"/>
        <v>2018</v>
      </c>
      <c r="B1240" s="24">
        <f t="shared" si="59"/>
        <v>11</v>
      </c>
      <c r="C1240" s="24">
        <f t="shared" si="60"/>
        <v>4</v>
      </c>
      <c r="D1240" s="25">
        <v>43434</v>
      </c>
      <c r="E1240" s="4">
        <v>50.93</v>
      </c>
      <c r="G1240" s="4">
        <v>50.93</v>
      </c>
    </row>
    <row r="1241" spans="1:7" x14ac:dyDescent="0.3">
      <c r="A1241" s="24">
        <f t="shared" si="58"/>
        <v>2018</v>
      </c>
      <c r="B1241" s="24">
        <f t="shared" si="59"/>
        <v>12</v>
      </c>
      <c r="C1241" s="24">
        <f t="shared" si="60"/>
        <v>4</v>
      </c>
      <c r="D1241" s="25">
        <v>43437</v>
      </c>
      <c r="E1241" s="4">
        <v>52.95</v>
      </c>
      <c r="G1241" s="4">
        <v>52.95</v>
      </c>
    </row>
    <row r="1242" spans="1:7" x14ac:dyDescent="0.3">
      <c r="A1242" s="24">
        <f t="shared" si="58"/>
        <v>2018</v>
      </c>
      <c r="B1242" s="24">
        <f t="shared" si="59"/>
        <v>12</v>
      </c>
      <c r="C1242" s="24">
        <f t="shared" si="60"/>
        <v>4</v>
      </c>
      <c r="D1242" s="25">
        <v>43438</v>
      </c>
      <c r="E1242" s="4">
        <v>53.25</v>
      </c>
      <c r="G1242" s="4">
        <v>53.25</v>
      </c>
    </row>
    <row r="1243" spans="1:7" x14ac:dyDescent="0.3">
      <c r="A1243" s="24">
        <f t="shared" si="58"/>
        <v>2018</v>
      </c>
      <c r="B1243" s="24">
        <f t="shared" si="59"/>
        <v>12</v>
      </c>
      <c r="C1243" s="24">
        <f t="shared" si="60"/>
        <v>4</v>
      </c>
      <c r="D1243" s="25">
        <v>43440</v>
      </c>
      <c r="E1243" s="4">
        <v>51.49</v>
      </c>
      <c r="G1243" s="4">
        <v>51.49</v>
      </c>
    </row>
    <row r="1244" spans="1:7" x14ac:dyDescent="0.3">
      <c r="A1244" s="24">
        <f t="shared" si="58"/>
        <v>2018</v>
      </c>
      <c r="B1244" s="24">
        <f t="shared" si="59"/>
        <v>12</v>
      </c>
      <c r="C1244" s="24">
        <f t="shared" si="60"/>
        <v>4</v>
      </c>
      <c r="D1244" s="25">
        <v>43441</v>
      </c>
      <c r="E1244" s="4">
        <v>52.61</v>
      </c>
      <c r="G1244" s="4">
        <v>52.61</v>
      </c>
    </row>
    <row r="1245" spans="1:7" x14ac:dyDescent="0.3">
      <c r="A1245" s="24">
        <f t="shared" si="58"/>
        <v>2018</v>
      </c>
      <c r="B1245" s="24">
        <f t="shared" si="59"/>
        <v>12</v>
      </c>
      <c r="C1245" s="24">
        <f t="shared" si="60"/>
        <v>4</v>
      </c>
      <c r="D1245" s="25">
        <v>43444</v>
      </c>
      <c r="E1245" s="4">
        <v>51</v>
      </c>
      <c r="G1245" s="4">
        <v>51</v>
      </c>
    </row>
    <row r="1246" spans="1:7" x14ac:dyDescent="0.3">
      <c r="A1246" s="24">
        <f t="shared" si="58"/>
        <v>2018</v>
      </c>
      <c r="B1246" s="24">
        <f t="shared" si="59"/>
        <v>12</v>
      </c>
      <c r="C1246" s="24">
        <f t="shared" si="60"/>
        <v>4</v>
      </c>
      <c r="D1246" s="25">
        <v>43445</v>
      </c>
      <c r="E1246" s="4">
        <v>51.65</v>
      </c>
      <c r="G1246" s="4">
        <v>51.65</v>
      </c>
    </row>
    <row r="1247" spans="1:7" x14ac:dyDescent="0.3">
      <c r="A1247" s="24">
        <f t="shared" si="58"/>
        <v>2018</v>
      </c>
      <c r="B1247" s="24">
        <f t="shared" si="59"/>
        <v>12</v>
      </c>
      <c r="C1247" s="24">
        <f t="shared" si="60"/>
        <v>4</v>
      </c>
      <c r="D1247" s="25">
        <v>43446</v>
      </c>
      <c r="E1247" s="4">
        <v>51.15</v>
      </c>
      <c r="G1247" s="4">
        <v>51.15</v>
      </c>
    </row>
    <row r="1248" spans="1:7" x14ac:dyDescent="0.3">
      <c r="A1248" s="24">
        <f t="shared" si="58"/>
        <v>2018</v>
      </c>
      <c r="B1248" s="24">
        <f t="shared" si="59"/>
        <v>12</v>
      </c>
      <c r="C1248" s="24">
        <f t="shared" si="60"/>
        <v>4</v>
      </c>
      <c r="D1248" s="25">
        <v>43447</v>
      </c>
      <c r="E1248" s="4">
        <v>52.58</v>
      </c>
      <c r="G1248" s="4">
        <v>52.58</v>
      </c>
    </row>
    <row r="1249" spans="1:7" x14ac:dyDescent="0.3">
      <c r="A1249" s="24">
        <f t="shared" si="58"/>
        <v>2018</v>
      </c>
      <c r="B1249" s="24">
        <f t="shared" si="59"/>
        <v>12</v>
      </c>
      <c r="C1249" s="24">
        <f t="shared" si="60"/>
        <v>4</v>
      </c>
      <c r="D1249" s="25">
        <v>43448</v>
      </c>
      <c r="E1249" s="4">
        <v>51.2</v>
      </c>
      <c r="G1249" s="4">
        <v>51.2</v>
      </c>
    </row>
    <row r="1250" spans="1:7" x14ac:dyDescent="0.3">
      <c r="A1250" s="24">
        <f t="shared" si="58"/>
        <v>2018</v>
      </c>
      <c r="B1250" s="24">
        <f t="shared" si="59"/>
        <v>12</v>
      </c>
      <c r="C1250" s="24">
        <f t="shared" si="60"/>
        <v>4</v>
      </c>
      <c r="D1250" s="25">
        <v>43451</v>
      </c>
      <c r="E1250" s="4">
        <v>49.88</v>
      </c>
      <c r="G1250" s="4">
        <v>49.88</v>
      </c>
    </row>
    <row r="1251" spans="1:7" x14ac:dyDescent="0.3">
      <c r="A1251" s="24">
        <f t="shared" si="58"/>
        <v>2018</v>
      </c>
      <c r="B1251" s="24">
        <f t="shared" si="59"/>
        <v>12</v>
      </c>
      <c r="C1251" s="24">
        <f t="shared" si="60"/>
        <v>4</v>
      </c>
      <c r="D1251" s="25">
        <v>43452</v>
      </c>
      <c r="E1251" s="4">
        <v>46.24</v>
      </c>
      <c r="G1251" s="4">
        <v>46.24</v>
      </c>
    </row>
    <row r="1252" spans="1:7" x14ac:dyDescent="0.3">
      <c r="A1252" s="24">
        <f t="shared" si="58"/>
        <v>2018</v>
      </c>
      <c r="B1252" s="24">
        <f t="shared" si="59"/>
        <v>12</v>
      </c>
      <c r="C1252" s="24">
        <f t="shared" si="60"/>
        <v>4</v>
      </c>
      <c r="D1252" s="25">
        <v>43453</v>
      </c>
      <c r="E1252" s="4">
        <v>47.2</v>
      </c>
      <c r="G1252" s="4">
        <v>47.2</v>
      </c>
    </row>
    <row r="1253" spans="1:7" x14ac:dyDescent="0.3">
      <c r="A1253" s="24">
        <f t="shared" si="58"/>
        <v>2018</v>
      </c>
      <c r="B1253" s="24">
        <f t="shared" si="59"/>
        <v>12</v>
      </c>
      <c r="C1253" s="24">
        <f t="shared" si="60"/>
        <v>4</v>
      </c>
      <c r="D1253" s="25">
        <v>43454</v>
      </c>
      <c r="E1253" s="4">
        <v>45.88</v>
      </c>
      <c r="G1253" s="4">
        <v>45.88</v>
      </c>
    </row>
    <row r="1254" spans="1:7" x14ac:dyDescent="0.3">
      <c r="A1254" s="24">
        <f t="shared" si="58"/>
        <v>2018</v>
      </c>
      <c r="B1254" s="24">
        <f t="shared" si="59"/>
        <v>12</v>
      </c>
      <c r="C1254" s="24">
        <f t="shared" si="60"/>
        <v>4</v>
      </c>
      <c r="D1254" s="25">
        <v>43455</v>
      </c>
      <c r="E1254" s="4">
        <v>45.59</v>
      </c>
      <c r="G1254" s="4">
        <v>45.59</v>
      </c>
    </row>
    <row r="1255" spans="1:7" x14ac:dyDescent="0.3">
      <c r="A1255" s="24">
        <f t="shared" si="58"/>
        <v>2018</v>
      </c>
      <c r="B1255" s="24">
        <f t="shared" si="59"/>
        <v>12</v>
      </c>
      <c r="C1255" s="24">
        <f t="shared" si="60"/>
        <v>4</v>
      </c>
      <c r="D1255" s="25">
        <v>43458</v>
      </c>
      <c r="E1255" s="4">
        <v>42.53</v>
      </c>
      <c r="G1255" s="4">
        <v>42.53</v>
      </c>
    </row>
    <row r="1256" spans="1:7" x14ac:dyDescent="0.3">
      <c r="A1256" s="24">
        <f t="shared" si="58"/>
        <v>2018</v>
      </c>
      <c r="B1256" s="24">
        <f t="shared" si="59"/>
        <v>12</v>
      </c>
      <c r="C1256" s="24">
        <f t="shared" si="60"/>
        <v>4</v>
      </c>
      <c r="D1256" s="25">
        <v>43460</v>
      </c>
      <c r="E1256" s="4">
        <v>46.22</v>
      </c>
      <c r="G1256" s="4">
        <v>46.22</v>
      </c>
    </row>
    <row r="1257" spans="1:7" x14ac:dyDescent="0.3">
      <c r="A1257" s="24">
        <f t="shared" si="58"/>
        <v>2018</v>
      </c>
      <c r="B1257" s="24">
        <f t="shared" si="59"/>
        <v>12</v>
      </c>
      <c r="C1257" s="24">
        <f t="shared" si="60"/>
        <v>4</v>
      </c>
      <c r="D1257" s="25">
        <v>43461</v>
      </c>
      <c r="E1257" s="4">
        <v>44.61</v>
      </c>
      <c r="G1257" s="4">
        <v>44.61</v>
      </c>
    </row>
    <row r="1258" spans="1:7" x14ac:dyDescent="0.3">
      <c r="A1258" s="24">
        <f t="shared" si="58"/>
        <v>2018</v>
      </c>
      <c r="B1258" s="24">
        <f t="shared" si="59"/>
        <v>12</v>
      </c>
      <c r="C1258" s="24">
        <f t="shared" si="60"/>
        <v>4</v>
      </c>
      <c r="D1258" s="25">
        <v>43462</v>
      </c>
      <c r="E1258" s="4">
        <v>45.33</v>
      </c>
      <c r="G1258" s="4">
        <v>45.33</v>
      </c>
    </row>
    <row r="1259" spans="1:7" x14ac:dyDescent="0.3">
      <c r="A1259" s="24">
        <f t="shared" si="58"/>
        <v>2018</v>
      </c>
      <c r="B1259" s="24">
        <f t="shared" si="59"/>
        <v>12</v>
      </c>
      <c r="C1259" s="24">
        <f t="shared" si="60"/>
        <v>4</v>
      </c>
      <c r="D1259" s="25">
        <v>43465</v>
      </c>
      <c r="E1259" s="4">
        <v>45.41</v>
      </c>
      <c r="G1259" s="4">
        <v>45.41</v>
      </c>
    </row>
    <row r="1260" spans="1:7" x14ac:dyDescent="0.3">
      <c r="A1260" s="24">
        <f t="shared" si="58"/>
        <v>2019</v>
      </c>
      <c r="B1260" s="24">
        <f t="shared" si="59"/>
        <v>1</v>
      </c>
      <c r="C1260" s="24">
        <f t="shared" si="60"/>
        <v>1</v>
      </c>
      <c r="D1260" s="25">
        <v>43467</v>
      </c>
      <c r="E1260" s="4">
        <v>46.54</v>
      </c>
      <c r="G1260" s="4">
        <v>46.54</v>
      </c>
    </row>
    <row r="1261" spans="1:7" x14ac:dyDescent="0.3">
      <c r="A1261" s="24">
        <f t="shared" si="58"/>
        <v>2019</v>
      </c>
      <c r="B1261" s="24">
        <f t="shared" si="59"/>
        <v>1</v>
      </c>
      <c r="C1261" s="24">
        <f t="shared" si="60"/>
        <v>1</v>
      </c>
      <c r="D1261" s="25">
        <v>43468</v>
      </c>
      <c r="E1261" s="4">
        <v>47.09</v>
      </c>
      <c r="G1261" s="4">
        <v>47.09</v>
      </c>
    </row>
    <row r="1262" spans="1:7" x14ac:dyDescent="0.3">
      <c r="A1262" s="24">
        <f t="shared" si="58"/>
        <v>2019</v>
      </c>
      <c r="B1262" s="24">
        <f t="shared" si="59"/>
        <v>1</v>
      </c>
      <c r="C1262" s="24">
        <f t="shared" si="60"/>
        <v>1</v>
      </c>
      <c r="D1262" s="25">
        <v>43469</v>
      </c>
      <c r="E1262" s="4">
        <v>47.96</v>
      </c>
      <c r="G1262" s="4">
        <v>47.96</v>
      </c>
    </row>
    <row r="1263" spans="1:7" x14ac:dyDescent="0.3">
      <c r="A1263" s="24">
        <f t="shared" si="58"/>
        <v>2019</v>
      </c>
      <c r="B1263" s="24">
        <f t="shared" si="59"/>
        <v>1</v>
      </c>
      <c r="C1263" s="24">
        <f t="shared" si="60"/>
        <v>1</v>
      </c>
      <c r="D1263" s="25">
        <v>43472</v>
      </c>
      <c r="E1263" s="4">
        <v>48.52</v>
      </c>
      <c r="G1263" s="4">
        <v>48.52</v>
      </c>
    </row>
    <row r="1264" spans="1:7" x14ac:dyDescent="0.3">
      <c r="A1264" s="24">
        <f t="shared" si="58"/>
        <v>2019</v>
      </c>
      <c r="B1264" s="24">
        <f t="shared" si="59"/>
        <v>1</v>
      </c>
      <c r="C1264" s="24">
        <f t="shared" si="60"/>
        <v>1</v>
      </c>
      <c r="D1264" s="25">
        <v>43473</v>
      </c>
      <c r="E1264" s="4">
        <v>49.78</v>
      </c>
      <c r="G1264" s="4">
        <v>49.78</v>
      </c>
    </row>
    <row r="1265" spans="1:7" x14ac:dyDescent="0.3">
      <c r="A1265" s="24">
        <f t="shared" si="58"/>
        <v>2019</v>
      </c>
      <c r="B1265" s="24">
        <f t="shared" si="59"/>
        <v>1</v>
      </c>
      <c r="C1265" s="24">
        <f t="shared" si="60"/>
        <v>1</v>
      </c>
      <c r="D1265" s="25">
        <v>43474</v>
      </c>
      <c r="E1265" s="4">
        <v>52.36</v>
      </c>
      <c r="G1265" s="4">
        <v>52.36</v>
      </c>
    </row>
    <row r="1266" spans="1:7" x14ac:dyDescent="0.3">
      <c r="A1266" s="24">
        <f t="shared" si="58"/>
        <v>2019</v>
      </c>
      <c r="B1266" s="24">
        <f t="shared" si="59"/>
        <v>1</v>
      </c>
      <c r="C1266" s="24">
        <f t="shared" si="60"/>
        <v>1</v>
      </c>
      <c r="D1266" s="25">
        <v>43475</v>
      </c>
      <c r="E1266" s="4">
        <v>52.59</v>
      </c>
      <c r="G1266" s="4">
        <v>52.59</v>
      </c>
    </row>
    <row r="1267" spans="1:7" x14ac:dyDescent="0.3">
      <c r="A1267" s="24">
        <f t="shared" si="58"/>
        <v>2019</v>
      </c>
      <c r="B1267" s="24">
        <f t="shared" si="59"/>
        <v>1</v>
      </c>
      <c r="C1267" s="24">
        <f t="shared" si="60"/>
        <v>1</v>
      </c>
      <c r="D1267" s="25">
        <v>43476</v>
      </c>
      <c r="E1267" s="4">
        <v>51.59</v>
      </c>
      <c r="G1267" s="4">
        <v>51.59</v>
      </c>
    </row>
    <row r="1268" spans="1:7" x14ac:dyDescent="0.3">
      <c r="A1268" s="24">
        <f t="shared" si="58"/>
        <v>2019</v>
      </c>
      <c r="B1268" s="24">
        <f t="shared" si="59"/>
        <v>1</v>
      </c>
      <c r="C1268" s="24">
        <f t="shared" si="60"/>
        <v>1</v>
      </c>
      <c r="D1268" s="25">
        <v>43479</v>
      </c>
      <c r="E1268" s="4">
        <v>50.51</v>
      </c>
      <c r="G1268" s="4">
        <v>50.51</v>
      </c>
    </row>
    <row r="1269" spans="1:7" x14ac:dyDescent="0.3">
      <c r="A1269" s="24">
        <f t="shared" si="58"/>
        <v>2019</v>
      </c>
      <c r="B1269" s="24">
        <f t="shared" si="59"/>
        <v>1</v>
      </c>
      <c r="C1269" s="24">
        <f t="shared" si="60"/>
        <v>1</v>
      </c>
      <c r="D1269" s="25">
        <v>43480</v>
      </c>
      <c r="E1269" s="4">
        <v>52.11</v>
      </c>
      <c r="G1269" s="4">
        <v>52.11</v>
      </c>
    </row>
    <row r="1270" spans="1:7" x14ac:dyDescent="0.3">
      <c r="A1270" s="24">
        <f t="shared" si="58"/>
        <v>2019</v>
      </c>
      <c r="B1270" s="24">
        <f t="shared" si="59"/>
        <v>1</v>
      </c>
      <c r="C1270" s="24">
        <f t="shared" si="60"/>
        <v>1</v>
      </c>
      <c r="D1270" s="25">
        <v>43481</v>
      </c>
      <c r="E1270" s="4">
        <v>52.31</v>
      </c>
      <c r="G1270" s="4">
        <v>52.31</v>
      </c>
    </row>
    <row r="1271" spans="1:7" x14ac:dyDescent="0.3">
      <c r="A1271" s="24">
        <f t="shared" si="58"/>
        <v>2019</v>
      </c>
      <c r="B1271" s="24">
        <f t="shared" si="59"/>
        <v>1</v>
      </c>
      <c r="C1271" s="24">
        <f t="shared" si="60"/>
        <v>1</v>
      </c>
      <c r="D1271" s="25">
        <v>43482</v>
      </c>
      <c r="E1271" s="4">
        <v>52.07</v>
      </c>
      <c r="G1271" s="4">
        <v>52.07</v>
      </c>
    </row>
    <row r="1272" spans="1:7" x14ac:dyDescent="0.3">
      <c r="A1272" s="24">
        <f t="shared" si="58"/>
        <v>2019</v>
      </c>
      <c r="B1272" s="24">
        <f t="shared" si="59"/>
        <v>1</v>
      </c>
      <c r="C1272" s="24">
        <f t="shared" si="60"/>
        <v>1</v>
      </c>
      <c r="D1272" s="25">
        <v>43483</v>
      </c>
      <c r="E1272" s="4">
        <v>53.8</v>
      </c>
      <c r="G1272" s="4">
        <v>53.8</v>
      </c>
    </row>
    <row r="1273" spans="1:7" x14ac:dyDescent="0.3">
      <c r="A1273" s="24">
        <f t="shared" si="58"/>
        <v>2019</v>
      </c>
      <c r="B1273" s="24">
        <f t="shared" si="59"/>
        <v>1</v>
      </c>
      <c r="C1273" s="24">
        <f t="shared" si="60"/>
        <v>1</v>
      </c>
      <c r="D1273" s="25">
        <v>43487</v>
      </c>
      <c r="E1273" s="4">
        <v>52.57</v>
      </c>
      <c r="G1273" s="4">
        <v>52.57</v>
      </c>
    </row>
    <row r="1274" spans="1:7" x14ac:dyDescent="0.3">
      <c r="A1274" s="24">
        <f t="shared" si="58"/>
        <v>2019</v>
      </c>
      <c r="B1274" s="24">
        <f t="shared" si="59"/>
        <v>1</v>
      </c>
      <c r="C1274" s="24">
        <f t="shared" si="60"/>
        <v>1</v>
      </c>
      <c r="D1274" s="25">
        <v>43488</v>
      </c>
      <c r="E1274" s="4">
        <v>52.62</v>
      </c>
      <c r="G1274" s="4">
        <v>52.62</v>
      </c>
    </row>
    <row r="1275" spans="1:7" x14ac:dyDescent="0.3">
      <c r="A1275" s="24">
        <f t="shared" si="58"/>
        <v>2019</v>
      </c>
      <c r="B1275" s="24">
        <f t="shared" si="59"/>
        <v>1</v>
      </c>
      <c r="C1275" s="24">
        <f t="shared" si="60"/>
        <v>1</v>
      </c>
      <c r="D1275" s="25">
        <v>43489</v>
      </c>
      <c r="E1275" s="4">
        <v>53.13</v>
      </c>
      <c r="G1275" s="4">
        <v>53.13</v>
      </c>
    </row>
    <row r="1276" spans="1:7" x14ac:dyDescent="0.3">
      <c r="A1276" s="24">
        <f t="shared" si="58"/>
        <v>2019</v>
      </c>
      <c r="B1276" s="24">
        <f t="shared" si="59"/>
        <v>1</v>
      </c>
      <c r="C1276" s="24">
        <f t="shared" si="60"/>
        <v>1</v>
      </c>
      <c r="D1276" s="25">
        <v>43490</v>
      </c>
      <c r="E1276" s="4">
        <v>53.69</v>
      </c>
      <c r="G1276" s="4">
        <v>53.69</v>
      </c>
    </row>
    <row r="1277" spans="1:7" x14ac:dyDescent="0.3">
      <c r="A1277" s="24">
        <f t="shared" si="58"/>
        <v>2019</v>
      </c>
      <c r="B1277" s="24">
        <f t="shared" si="59"/>
        <v>1</v>
      </c>
      <c r="C1277" s="24">
        <f t="shared" si="60"/>
        <v>1</v>
      </c>
      <c r="D1277" s="25">
        <v>43493</v>
      </c>
      <c r="E1277" s="4">
        <v>51.99</v>
      </c>
      <c r="G1277" s="4">
        <v>51.99</v>
      </c>
    </row>
    <row r="1278" spans="1:7" x14ac:dyDescent="0.3">
      <c r="A1278" s="24">
        <f t="shared" si="58"/>
        <v>2019</v>
      </c>
      <c r="B1278" s="24">
        <f t="shared" si="59"/>
        <v>1</v>
      </c>
      <c r="C1278" s="24">
        <f t="shared" si="60"/>
        <v>1</v>
      </c>
      <c r="D1278" s="25">
        <v>43494</v>
      </c>
      <c r="E1278" s="4">
        <v>53.31</v>
      </c>
      <c r="G1278" s="4">
        <v>53.31</v>
      </c>
    </row>
    <row r="1279" spans="1:7" x14ac:dyDescent="0.3">
      <c r="A1279" s="24">
        <f t="shared" si="58"/>
        <v>2019</v>
      </c>
      <c r="B1279" s="24">
        <f t="shared" si="59"/>
        <v>1</v>
      </c>
      <c r="C1279" s="24">
        <f t="shared" si="60"/>
        <v>1</v>
      </c>
      <c r="D1279" s="25">
        <v>43495</v>
      </c>
      <c r="E1279" s="4">
        <v>54.23</v>
      </c>
      <c r="G1279" s="4">
        <v>54.23</v>
      </c>
    </row>
    <row r="1280" spans="1:7" x14ac:dyDescent="0.3">
      <c r="A1280" s="24">
        <f t="shared" si="58"/>
        <v>2019</v>
      </c>
      <c r="B1280" s="24">
        <f t="shared" si="59"/>
        <v>1</v>
      </c>
      <c r="C1280" s="24">
        <f t="shared" si="60"/>
        <v>1</v>
      </c>
      <c r="D1280" s="25">
        <v>43496</v>
      </c>
      <c r="E1280" s="4">
        <v>53.79</v>
      </c>
      <c r="G1280" s="4">
        <v>53.79</v>
      </c>
    </row>
    <row r="1281" spans="1:7" x14ac:dyDescent="0.3">
      <c r="A1281" s="24">
        <f t="shared" si="58"/>
        <v>2019</v>
      </c>
      <c r="B1281" s="24">
        <f t="shared" si="59"/>
        <v>2</v>
      </c>
      <c r="C1281" s="24">
        <f t="shared" si="60"/>
        <v>1</v>
      </c>
      <c r="D1281" s="25">
        <v>43497</v>
      </c>
      <c r="E1281" s="4">
        <v>55.26</v>
      </c>
      <c r="G1281" s="4">
        <v>55.26</v>
      </c>
    </row>
    <row r="1282" spans="1:7" x14ac:dyDescent="0.3">
      <c r="A1282" s="24">
        <f t="shared" si="58"/>
        <v>2019</v>
      </c>
      <c r="B1282" s="24">
        <f t="shared" si="59"/>
        <v>2</v>
      </c>
      <c r="C1282" s="24">
        <f t="shared" si="60"/>
        <v>1</v>
      </c>
      <c r="D1282" s="25">
        <v>43500</v>
      </c>
      <c r="E1282" s="4">
        <v>54.56</v>
      </c>
      <c r="G1282" s="4">
        <v>54.56</v>
      </c>
    </row>
    <row r="1283" spans="1:7" x14ac:dyDescent="0.3">
      <c r="A1283" s="24">
        <f t="shared" si="58"/>
        <v>2019</v>
      </c>
      <c r="B1283" s="24">
        <f t="shared" si="59"/>
        <v>2</v>
      </c>
      <c r="C1283" s="24">
        <f t="shared" si="60"/>
        <v>1</v>
      </c>
      <c r="D1283" s="25">
        <v>43501</v>
      </c>
      <c r="E1283" s="4">
        <v>53.66</v>
      </c>
      <c r="G1283" s="4">
        <v>53.66</v>
      </c>
    </row>
    <row r="1284" spans="1:7" x14ac:dyDescent="0.3">
      <c r="A1284" s="24">
        <f t="shared" si="58"/>
        <v>2019</v>
      </c>
      <c r="B1284" s="24">
        <f t="shared" si="59"/>
        <v>2</v>
      </c>
      <c r="C1284" s="24">
        <f t="shared" si="60"/>
        <v>1</v>
      </c>
      <c r="D1284" s="25">
        <v>43502</v>
      </c>
      <c r="E1284" s="4">
        <v>54.01</v>
      </c>
      <c r="G1284" s="4">
        <v>54.01</v>
      </c>
    </row>
    <row r="1285" spans="1:7" x14ac:dyDescent="0.3">
      <c r="A1285" s="24">
        <f t="shared" ref="A1285:A1348" si="61">YEAR(D1285)</f>
        <v>2019</v>
      </c>
      <c r="B1285" s="24">
        <f t="shared" ref="B1285:B1348" si="62">MONTH(D1285)</f>
        <v>2</v>
      </c>
      <c r="C1285" s="24">
        <f t="shared" ref="C1285:C1348" si="63">ROUNDUP(B1285/3,0)</f>
        <v>1</v>
      </c>
      <c r="D1285" s="25">
        <v>43503</v>
      </c>
      <c r="E1285" s="4">
        <v>52.64</v>
      </c>
      <c r="G1285" s="4">
        <v>52.64</v>
      </c>
    </row>
    <row r="1286" spans="1:7" x14ac:dyDescent="0.3">
      <c r="A1286" s="24">
        <f t="shared" si="61"/>
        <v>2019</v>
      </c>
      <c r="B1286" s="24">
        <f t="shared" si="62"/>
        <v>2</v>
      </c>
      <c r="C1286" s="24">
        <f t="shared" si="63"/>
        <v>1</v>
      </c>
      <c r="D1286" s="25">
        <v>43504</v>
      </c>
      <c r="E1286" s="4">
        <v>52.72</v>
      </c>
      <c r="G1286" s="4">
        <v>52.72</v>
      </c>
    </row>
    <row r="1287" spans="1:7" x14ac:dyDescent="0.3">
      <c r="A1287" s="24">
        <f t="shared" si="61"/>
        <v>2019</v>
      </c>
      <c r="B1287" s="24">
        <f t="shared" si="62"/>
        <v>2</v>
      </c>
      <c r="C1287" s="24">
        <f t="shared" si="63"/>
        <v>1</v>
      </c>
      <c r="D1287" s="25">
        <v>43507</v>
      </c>
      <c r="E1287" s="4">
        <v>52.41</v>
      </c>
      <c r="G1287" s="4">
        <v>52.41</v>
      </c>
    </row>
    <row r="1288" spans="1:7" x14ac:dyDescent="0.3">
      <c r="A1288" s="24">
        <f t="shared" si="61"/>
        <v>2019</v>
      </c>
      <c r="B1288" s="24">
        <f t="shared" si="62"/>
        <v>2</v>
      </c>
      <c r="C1288" s="24">
        <f t="shared" si="63"/>
        <v>1</v>
      </c>
      <c r="D1288" s="25">
        <v>43508</v>
      </c>
      <c r="E1288" s="4">
        <v>53.1</v>
      </c>
      <c r="G1288" s="4">
        <v>53.1</v>
      </c>
    </row>
    <row r="1289" spans="1:7" x14ac:dyDescent="0.3">
      <c r="A1289" s="24">
        <f t="shared" si="61"/>
        <v>2019</v>
      </c>
      <c r="B1289" s="24">
        <f t="shared" si="62"/>
        <v>2</v>
      </c>
      <c r="C1289" s="24">
        <f t="shared" si="63"/>
        <v>1</v>
      </c>
      <c r="D1289" s="25">
        <v>43509</v>
      </c>
      <c r="E1289" s="4">
        <v>53.9</v>
      </c>
      <c r="G1289" s="4">
        <v>53.9</v>
      </c>
    </row>
    <row r="1290" spans="1:7" x14ac:dyDescent="0.3">
      <c r="A1290" s="24">
        <f t="shared" si="61"/>
        <v>2019</v>
      </c>
      <c r="B1290" s="24">
        <f t="shared" si="62"/>
        <v>2</v>
      </c>
      <c r="C1290" s="24">
        <f t="shared" si="63"/>
        <v>1</v>
      </c>
      <c r="D1290" s="25">
        <v>43510</v>
      </c>
      <c r="E1290" s="4">
        <v>54.41</v>
      </c>
      <c r="G1290" s="4">
        <v>54.41</v>
      </c>
    </row>
    <row r="1291" spans="1:7" x14ac:dyDescent="0.3">
      <c r="A1291" s="24">
        <f t="shared" si="61"/>
        <v>2019</v>
      </c>
      <c r="B1291" s="24">
        <f t="shared" si="62"/>
        <v>2</v>
      </c>
      <c r="C1291" s="24">
        <f t="shared" si="63"/>
        <v>1</v>
      </c>
      <c r="D1291" s="25">
        <v>43511</v>
      </c>
      <c r="E1291" s="4">
        <v>55.59</v>
      </c>
      <c r="G1291" s="4">
        <v>55.59</v>
      </c>
    </row>
    <row r="1292" spans="1:7" x14ac:dyDescent="0.3">
      <c r="A1292" s="24">
        <f t="shared" si="61"/>
        <v>2019</v>
      </c>
      <c r="B1292" s="24">
        <f t="shared" si="62"/>
        <v>2</v>
      </c>
      <c r="C1292" s="24">
        <f t="shared" si="63"/>
        <v>1</v>
      </c>
      <c r="D1292" s="25">
        <v>43515</v>
      </c>
      <c r="E1292" s="4">
        <v>56.09</v>
      </c>
      <c r="G1292" s="4">
        <v>56.09</v>
      </c>
    </row>
    <row r="1293" spans="1:7" x14ac:dyDescent="0.3">
      <c r="A1293" s="24">
        <f t="shared" si="61"/>
        <v>2019</v>
      </c>
      <c r="B1293" s="24">
        <f t="shared" si="62"/>
        <v>2</v>
      </c>
      <c r="C1293" s="24">
        <f t="shared" si="63"/>
        <v>1</v>
      </c>
      <c r="D1293" s="25">
        <v>43516</v>
      </c>
      <c r="E1293" s="4">
        <v>56.92</v>
      </c>
      <c r="G1293" s="4">
        <v>56.92</v>
      </c>
    </row>
    <row r="1294" spans="1:7" x14ac:dyDescent="0.3">
      <c r="A1294" s="24">
        <f t="shared" si="61"/>
        <v>2019</v>
      </c>
      <c r="B1294" s="24">
        <f t="shared" si="62"/>
        <v>2</v>
      </c>
      <c r="C1294" s="24">
        <f t="shared" si="63"/>
        <v>1</v>
      </c>
      <c r="D1294" s="25">
        <v>43517</v>
      </c>
      <c r="E1294" s="4">
        <v>56.96</v>
      </c>
      <c r="G1294" s="4">
        <v>56.96</v>
      </c>
    </row>
    <row r="1295" spans="1:7" x14ac:dyDescent="0.3">
      <c r="A1295" s="24">
        <f t="shared" si="61"/>
        <v>2019</v>
      </c>
      <c r="B1295" s="24">
        <f t="shared" si="62"/>
        <v>2</v>
      </c>
      <c r="C1295" s="24">
        <f t="shared" si="63"/>
        <v>1</v>
      </c>
      <c r="D1295" s="25">
        <v>43518</v>
      </c>
      <c r="E1295" s="4">
        <v>57.26</v>
      </c>
      <c r="G1295" s="4">
        <v>57.26</v>
      </c>
    </row>
    <row r="1296" spans="1:7" x14ac:dyDescent="0.3">
      <c r="A1296" s="24">
        <f t="shared" si="61"/>
        <v>2019</v>
      </c>
      <c r="B1296" s="24">
        <f t="shared" si="62"/>
        <v>2</v>
      </c>
      <c r="C1296" s="24">
        <f t="shared" si="63"/>
        <v>1</v>
      </c>
      <c r="D1296" s="25">
        <v>43521</v>
      </c>
      <c r="E1296" s="4">
        <v>55.48</v>
      </c>
      <c r="G1296" s="4">
        <v>55.48</v>
      </c>
    </row>
    <row r="1297" spans="1:7" x14ac:dyDescent="0.3">
      <c r="A1297" s="24">
        <f t="shared" si="61"/>
        <v>2019</v>
      </c>
      <c r="B1297" s="24">
        <f t="shared" si="62"/>
        <v>2</v>
      </c>
      <c r="C1297" s="24">
        <f t="shared" si="63"/>
        <v>1</v>
      </c>
      <c r="D1297" s="25">
        <v>43522</v>
      </c>
      <c r="E1297" s="4">
        <v>55.5</v>
      </c>
      <c r="G1297" s="4">
        <v>55.5</v>
      </c>
    </row>
    <row r="1298" spans="1:7" x14ac:dyDescent="0.3">
      <c r="A1298" s="24">
        <f t="shared" si="61"/>
        <v>2019</v>
      </c>
      <c r="B1298" s="24">
        <f t="shared" si="62"/>
        <v>2</v>
      </c>
      <c r="C1298" s="24">
        <f t="shared" si="63"/>
        <v>1</v>
      </c>
      <c r="D1298" s="25">
        <v>43523</v>
      </c>
      <c r="E1298" s="4">
        <v>56.94</v>
      </c>
      <c r="G1298" s="4">
        <v>56.94</v>
      </c>
    </row>
    <row r="1299" spans="1:7" x14ac:dyDescent="0.3">
      <c r="A1299" s="24">
        <f t="shared" si="61"/>
        <v>2019</v>
      </c>
      <c r="B1299" s="24">
        <f t="shared" si="62"/>
        <v>2</v>
      </c>
      <c r="C1299" s="24">
        <f t="shared" si="63"/>
        <v>1</v>
      </c>
      <c r="D1299" s="25">
        <v>43524</v>
      </c>
      <c r="E1299" s="4">
        <v>57.22</v>
      </c>
      <c r="G1299" s="4">
        <v>57.22</v>
      </c>
    </row>
    <row r="1300" spans="1:7" x14ac:dyDescent="0.3">
      <c r="A1300" s="24">
        <f t="shared" si="61"/>
        <v>2019</v>
      </c>
      <c r="B1300" s="24">
        <f t="shared" si="62"/>
        <v>3</v>
      </c>
      <c r="C1300" s="24">
        <f t="shared" si="63"/>
        <v>1</v>
      </c>
      <c r="D1300" s="25">
        <v>43525</v>
      </c>
      <c r="E1300" s="4">
        <v>55.8</v>
      </c>
      <c r="G1300" s="4">
        <v>55.8</v>
      </c>
    </row>
    <row r="1301" spans="1:7" x14ac:dyDescent="0.3">
      <c r="A1301" s="24">
        <f t="shared" si="61"/>
        <v>2019</v>
      </c>
      <c r="B1301" s="24">
        <f t="shared" si="62"/>
        <v>3</v>
      </c>
      <c r="C1301" s="24">
        <f t="shared" si="63"/>
        <v>1</v>
      </c>
      <c r="D1301" s="25">
        <v>43528</v>
      </c>
      <c r="E1301" s="4">
        <v>56.59</v>
      </c>
      <c r="G1301" s="4">
        <v>56.59</v>
      </c>
    </row>
    <row r="1302" spans="1:7" x14ac:dyDescent="0.3">
      <c r="A1302" s="24">
        <f t="shared" si="61"/>
        <v>2019</v>
      </c>
      <c r="B1302" s="24">
        <f t="shared" si="62"/>
        <v>3</v>
      </c>
      <c r="C1302" s="24">
        <f t="shared" si="63"/>
        <v>1</v>
      </c>
      <c r="D1302" s="25">
        <v>43529</v>
      </c>
      <c r="E1302" s="4">
        <v>56.56</v>
      </c>
      <c r="G1302" s="4">
        <v>56.56</v>
      </c>
    </row>
    <row r="1303" spans="1:7" x14ac:dyDescent="0.3">
      <c r="A1303" s="24">
        <f t="shared" si="61"/>
        <v>2019</v>
      </c>
      <c r="B1303" s="24">
        <f t="shared" si="62"/>
        <v>3</v>
      </c>
      <c r="C1303" s="24">
        <f t="shared" si="63"/>
        <v>1</v>
      </c>
      <c r="D1303" s="25">
        <v>43530</v>
      </c>
      <c r="E1303" s="4">
        <v>56.22</v>
      </c>
      <c r="G1303" s="4">
        <v>56.22</v>
      </c>
    </row>
    <row r="1304" spans="1:7" x14ac:dyDescent="0.3">
      <c r="A1304" s="24">
        <f t="shared" si="61"/>
        <v>2019</v>
      </c>
      <c r="B1304" s="24">
        <f t="shared" si="62"/>
        <v>3</v>
      </c>
      <c r="C1304" s="24">
        <f t="shared" si="63"/>
        <v>1</v>
      </c>
      <c r="D1304" s="25">
        <v>43531</v>
      </c>
      <c r="E1304" s="4">
        <v>56.66</v>
      </c>
      <c r="G1304" s="4">
        <v>56.66</v>
      </c>
    </row>
    <row r="1305" spans="1:7" x14ac:dyDescent="0.3">
      <c r="A1305" s="24">
        <f t="shared" si="61"/>
        <v>2019</v>
      </c>
      <c r="B1305" s="24">
        <f t="shared" si="62"/>
        <v>3</v>
      </c>
      <c r="C1305" s="24">
        <f t="shared" si="63"/>
        <v>1</v>
      </c>
      <c r="D1305" s="25">
        <v>43532</v>
      </c>
      <c r="E1305" s="4">
        <v>56.07</v>
      </c>
      <c r="G1305" s="4">
        <v>56.07</v>
      </c>
    </row>
    <row r="1306" spans="1:7" x14ac:dyDescent="0.3">
      <c r="A1306" s="24">
        <f t="shared" si="61"/>
        <v>2019</v>
      </c>
      <c r="B1306" s="24">
        <f t="shared" si="62"/>
        <v>3</v>
      </c>
      <c r="C1306" s="24">
        <f t="shared" si="63"/>
        <v>1</v>
      </c>
      <c r="D1306" s="25">
        <v>43535</v>
      </c>
      <c r="E1306" s="4">
        <v>56.79</v>
      </c>
      <c r="G1306" s="4">
        <v>56.79</v>
      </c>
    </row>
    <row r="1307" spans="1:7" x14ac:dyDescent="0.3">
      <c r="A1307" s="24">
        <f t="shared" si="61"/>
        <v>2019</v>
      </c>
      <c r="B1307" s="24">
        <f t="shared" si="62"/>
        <v>3</v>
      </c>
      <c r="C1307" s="24">
        <f t="shared" si="63"/>
        <v>1</v>
      </c>
      <c r="D1307" s="25">
        <v>43536</v>
      </c>
      <c r="E1307" s="4">
        <v>56.87</v>
      </c>
      <c r="G1307" s="4">
        <v>56.87</v>
      </c>
    </row>
    <row r="1308" spans="1:7" x14ac:dyDescent="0.3">
      <c r="A1308" s="24">
        <f t="shared" si="61"/>
        <v>2019</v>
      </c>
      <c r="B1308" s="24">
        <f t="shared" si="62"/>
        <v>3</v>
      </c>
      <c r="C1308" s="24">
        <f t="shared" si="63"/>
        <v>1</v>
      </c>
      <c r="D1308" s="25">
        <v>43537</v>
      </c>
      <c r="E1308" s="4">
        <v>58.26</v>
      </c>
      <c r="G1308" s="4">
        <v>58.26</v>
      </c>
    </row>
    <row r="1309" spans="1:7" x14ac:dyDescent="0.3">
      <c r="A1309" s="24">
        <f t="shared" si="61"/>
        <v>2019</v>
      </c>
      <c r="B1309" s="24">
        <f t="shared" si="62"/>
        <v>3</v>
      </c>
      <c r="C1309" s="24">
        <f t="shared" si="63"/>
        <v>1</v>
      </c>
      <c r="D1309" s="25">
        <v>43538</v>
      </c>
      <c r="E1309" s="4">
        <v>58.61</v>
      </c>
      <c r="G1309" s="4">
        <v>58.61</v>
      </c>
    </row>
    <row r="1310" spans="1:7" x14ac:dyDescent="0.3">
      <c r="A1310" s="24">
        <f t="shared" si="61"/>
        <v>2019</v>
      </c>
      <c r="B1310" s="24">
        <f t="shared" si="62"/>
        <v>3</v>
      </c>
      <c r="C1310" s="24">
        <f t="shared" si="63"/>
        <v>1</v>
      </c>
      <c r="D1310" s="25">
        <v>43539</v>
      </c>
      <c r="E1310" s="4">
        <v>58.52</v>
      </c>
      <c r="G1310" s="4">
        <v>58.52</v>
      </c>
    </row>
    <row r="1311" spans="1:7" x14ac:dyDescent="0.3">
      <c r="A1311" s="24">
        <f t="shared" si="61"/>
        <v>2019</v>
      </c>
      <c r="B1311" s="24">
        <f t="shared" si="62"/>
        <v>3</v>
      </c>
      <c r="C1311" s="24">
        <f t="shared" si="63"/>
        <v>1</v>
      </c>
      <c r="D1311" s="25">
        <v>43542</v>
      </c>
      <c r="E1311" s="4">
        <v>59.09</v>
      </c>
      <c r="G1311" s="4">
        <v>59.09</v>
      </c>
    </row>
    <row r="1312" spans="1:7" x14ac:dyDescent="0.3">
      <c r="A1312" s="24">
        <f t="shared" si="61"/>
        <v>2019</v>
      </c>
      <c r="B1312" s="24">
        <f t="shared" si="62"/>
        <v>3</v>
      </c>
      <c r="C1312" s="24">
        <f t="shared" si="63"/>
        <v>1</v>
      </c>
      <c r="D1312" s="25">
        <v>43543</v>
      </c>
      <c r="E1312" s="4">
        <v>59.03</v>
      </c>
      <c r="G1312" s="4">
        <v>59.03</v>
      </c>
    </row>
    <row r="1313" spans="1:7" x14ac:dyDescent="0.3">
      <c r="A1313" s="24">
        <f t="shared" si="61"/>
        <v>2019</v>
      </c>
      <c r="B1313" s="24">
        <f t="shared" si="62"/>
        <v>3</v>
      </c>
      <c r="C1313" s="24">
        <f t="shared" si="63"/>
        <v>1</v>
      </c>
      <c r="D1313" s="25">
        <v>43544</v>
      </c>
      <c r="E1313" s="4">
        <v>59.83</v>
      </c>
      <c r="G1313" s="4">
        <v>59.83</v>
      </c>
    </row>
    <row r="1314" spans="1:7" x14ac:dyDescent="0.3">
      <c r="A1314" s="24">
        <f t="shared" si="61"/>
        <v>2019</v>
      </c>
      <c r="B1314" s="24">
        <f t="shared" si="62"/>
        <v>3</v>
      </c>
      <c r="C1314" s="24">
        <f t="shared" si="63"/>
        <v>1</v>
      </c>
      <c r="D1314" s="25">
        <v>43545</v>
      </c>
      <c r="E1314" s="4">
        <v>59.98</v>
      </c>
      <c r="G1314" s="4">
        <v>59.98</v>
      </c>
    </row>
    <row r="1315" spans="1:7" x14ac:dyDescent="0.3">
      <c r="A1315" s="24">
        <f t="shared" si="61"/>
        <v>2019</v>
      </c>
      <c r="B1315" s="24">
        <f t="shared" si="62"/>
        <v>3</v>
      </c>
      <c r="C1315" s="24">
        <f t="shared" si="63"/>
        <v>1</v>
      </c>
      <c r="D1315" s="25">
        <v>43546</v>
      </c>
      <c r="E1315" s="4">
        <v>59.04</v>
      </c>
      <c r="G1315" s="4">
        <v>59.04</v>
      </c>
    </row>
    <row r="1316" spans="1:7" x14ac:dyDescent="0.3">
      <c r="A1316" s="24">
        <f t="shared" si="61"/>
        <v>2019</v>
      </c>
      <c r="B1316" s="24">
        <f t="shared" si="62"/>
        <v>3</v>
      </c>
      <c r="C1316" s="24">
        <f t="shared" si="63"/>
        <v>1</v>
      </c>
      <c r="D1316" s="25">
        <v>43549</v>
      </c>
      <c r="E1316" s="4">
        <v>58.82</v>
      </c>
      <c r="G1316" s="4">
        <v>58.82</v>
      </c>
    </row>
    <row r="1317" spans="1:7" x14ac:dyDescent="0.3">
      <c r="A1317" s="24">
        <f t="shared" si="61"/>
        <v>2019</v>
      </c>
      <c r="B1317" s="24">
        <f t="shared" si="62"/>
        <v>3</v>
      </c>
      <c r="C1317" s="24">
        <f t="shared" si="63"/>
        <v>1</v>
      </c>
      <c r="D1317" s="25">
        <v>43550</v>
      </c>
      <c r="E1317" s="4">
        <v>59.94</v>
      </c>
      <c r="G1317" s="4">
        <v>59.94</v>
      </c>
    </row>
    <row r="1318" spans="1:7" x14ac:dyDescent="0.3">
      <c r="A1318" s="24">
        <f t="shared" si="61"/>
        <v>2019</v>
      </c>
      <c r="B1318" s="24">
        <f t="shared" si="62"/>
        <v>3</v>
      </c>
      <c r="C1318" s="24">
        <f t="shared" si="63"/>
        <v>1</v>
      </c>
      <c r="D1318" s="25">
        <v>43551</v>
      </c>
      <c r="E1318" s="4">
        <v>59.41</v>
      </c>
      <c r="G1318" s="4">
        <v>59.41</v>
      </c>
    </row>
    <row r="1319" spans="1:7" x14ac:dyDescent="0.3">
      <c r="A1319" s="24">
        <f t="shared" si="61"/>
        <v>2019</v>
      </c>
      <c r="B1319" s="24">
        <f t="shared" si="62"/>
        <v>3</v>
      </c>
      <c r="C1319" s="24">
        <f t="shared" si="63"/>
        <v>1</v>
      </c>
      <c r="D1319" s="25">
        <v>43552</v>
      </c>
      <c r="E1319" s="4">
        <v>59.3</v>
      </c>
      <c r="G1319" s="4">
        <v>59.3</v>
      </c>
    </row>
    <row r="1320" spans="1:7" x14ac:dyDescent="0.3">
      <c r="A1320" s="24">
        <f t="shared" si="61"/>
        <v>2019</v>
      </c>
      <c r="B1320" s="24">
        <f t="shared" si="62"/>
        <v>3</v>
      </c>
      <c r="C1320" s="24">
        <f t="shared" si="63"/>
        <v>1</v>
      </c>
      <c r="D1320" s="25">
        <v>43553</v>
      </c>
      <c r="E1320" s="4">
        <v>60.14</v>
      </c>
      <c r="G1320" s="4">
        <v>60.14</v>
      </c>
    </row>
    <row r="1321" spans="1:7" x14ac:dyDescent="0.3">
      <c r="A1321" s="24">
        <f t="shared" si="61"/>
        <v>2019</v>
      </c>
      <c r="B1321" s="24">
        <f t="shared" si="62"/>
        <v>4</v>
      </c>
      <c r="C1321" s="24">
        <f t="shared" si="63"/>
        <v>2</v>
      </c>
      <c r="D1321" s="25">
        <v>43556</v>
      </c>
      <c r="E1321" s="4">
        <v>61.59</v>
      </c>
      <c r="G1321" s="4">
        <v>61.59</v>
      </c>
    </row>
    <row r="1322" spans="1:7" x14ac:dyDescent="0.3">
      <c r="A1322" s="24">
        <f t="shared" si="61"/>
        <v>2019</v>
      </c>
      <c r="B1322" s="24">
        <f t="shared" si="62"/>
        <v>4</v>
      </c>
      <c r="C1322" s="24">
        <f t="shared" si="63"/>
        <v>2</v>
      </c>
      <c r="D1322" s="25">
        <v>43557</v>
      </c>
      <c r="E1322" s="4">
        <v>62.58</v>
      </c>
      <c r="G1322" s="4">
        <v>62.58</v>
      </c>
    </row>
    <row r="1323" spans="1:7" x14ac:dyDescent="0.3">
      <c r="A1323" s="24">
        <f t="shared" si="61"/>
        <v>2019</v>
      </c>
      <c r="B1323" s="24">
        <f t="shared" si="62"/>
        <v>4</v>
      </c>
      <c r="C1323" s="24">
        <f t="shared" si="63"/>
        <v>2</v>
      </c>
      <c r="D1323" s="25">
        <v>43558</v>
      </c>
      <c r="E1323" s="4">
        <v>62.46</v>
      </c>
      <c r="G1323" s="4">
        <v>62.46</v>
      </c>
    </row>
    <row r="1324" spans="1:7" x14ac:dyDescent="0.3">
      <c r="A1324" s="24">
        <f t="shared" si="61"/>
        <v>2019</v>
      </c>
      <c r="B1324" s="24">
        <f t="shared" si="62"/>
        <v>4</v>
      </c>
      <c r="C1324" s="24">
        <f t="shared" si="63"/>
        <v>2</v>
      </c>
      <c r="D1324" s="25">
        <v>43559</v>
      </c>
      <c r="E1324" s="4">
        <v>62.1</v>
      </c>
      <c r="G1324" s="4">
        <v>62.1</v>
      </c>
    </row>
    <row r="1325" spans="1:7" x14ac:dyDescent="0.3">
      <c r="A1325" s="24">
        <f t="shared" si="61"/>
        <v>2019</v>
      </c>
      <c r="B1325" s="24">
        <f t="shared" si="62"/>
        <v>4</v>
      </c>
      <c r="C1325" s="24">
        <f t="shared" si="63"/>
        <v>2</v>
      </c>
      <c r="D1325" s="25">
        <v>43560</v>
      </c>
      <c r="E1325" s="4">
        <v>63.08</v>
      </c>
      <c r="G1325" s="4">
        <v>63.08</v>
      </c>
    </row>
    <row r="1326" spans="1:7" x14ac:dyDescent="0.3">
      <c r="A1326" s="24">
        <f t="shared" si="61"/>
        <v>2019</v>
      </c>
      <c r="B1326" s="24">
        <f t="shared" si="62"/>
        <v>4</v>
      </c>
      <c r="C1326" s="24">
        <f t="shared" si="63"/>
        <v>2</v>
      </c>
      <c r="D1326" s="25">
        <v>43563</v>
      </c>
      <c r="E1326" s="4">
        <v>64.400000000000006</v>
      </c>
      <c r="G1326" s="4">
        <v>64.400000000000006</v>
      </c>
    </row>
    <row r="1327" spans="1:7" x14ac:dyDescent="0.3">
      <c r="A1327" s="24">
        <f t="shared" si="61"/>
        <v>2019</v>
      </c>
      <c r="B1327" s="24">
        <f t="shared" si="62"/>
        <v>4</v>
      </c>
      <c r="C1327" s="24">
        <f t="shared" si="63"/>
        <v>2</v>
      </c>
      <c r="D1327" s="25">
        <v>43564</v>
      </c>
      <c r="E1327" s="4">
        <v>63.98</v>
      </c>
      <c r="G1327" s="4">
        <v>63.98</v>
      </c>
    </row>
    <row r="1328" spans="1:7" x14ac:dyDescent="0.3">
      <c r="A1328" s="24">
        <f t="shared" si="61"/>
        <v>2019</v>
      </c>
      <c r="B1328" s="24">
        <f t="shared" si="62"/>
        <v>4</v>
      </c>
      <c r="C1328" s="24">
        <f t="shared" si="63"/>
        <v>2</v>
      </c>
      <c r="D1328" s="25">
        <v>43565</v>
      </c>
      <c r="E1328" s="4">
        <v>64.61</v>
      </c>
      <c r="G1328" s="4">
        <v>64.61</v>
      </c>
    </row>
    <row r="1329" spans="1:7" x14ac:dyDescent="0.3">
      <c r="A1329" s="24">
        <f t="shared" si="61"/>
        <v>2019</v>
      </c>
      <c r="B1329" s="24">
        <f t="shared" si="62"/>
        <v>4</v>
      </c>
      <c r="C1329" s="24">
        <f t="shared" si="63"/>
        <v>2</v>
      </c>
      <c r="D1329" s="25">
        <v>43566</v>
      </c>
      <c r="E1329" s="4">
        <v>63.58</v>
      </c>
      <c r="G1329" s="4">
        <v>63.58</v>
      </c>
    </row>
    <row r="1330" spans="1:7" x14ac:dyDescent="0.3">
      <c r="A1330" s="24">
        <f t="shared" si="61"/>
        <v>2019</v>
      </c>
      <c r="B1330" s="24">
        <f t="shared" si="62"/>
        <v>4</v>
      </c>
      <c r="C1330" s="24">
        <f t="shared" si="63"/>
        <v>2</v>
      </c>
      <c r="D1330" s="25">
        <v>43567</v>
      </c>
      <c r="E1330" s="4">
        <v>63.89</v>
      </c>
      <c r="G1330" s="4">
        <v>63.89</v>
      </c>
    </row>
    <row r="1331" spans="1:7" x14ac:dyDescent="0.3">
      <c r="A1331" s="24">
        <f t="shared" si="61"/>
        <v>2019</v>
      </c>
      <c r="B1331" s="24">
        <f t="shared" si="62"/>
        <v>4</v>
      </c>
      <c r="C1331" s="24">
        <f t="shared" si="63"/>
        <v>2</v>
      </c>
      <c r="D1331" s="25">
        <v>43570</v>
      </c>
      <c r="E1331" s="4">
        <v>63.4</v>
      </c>
      <c r="G1331" s="4">
        <v>63.4</v>
      </c>
    </row>
    <row r="1332" spans="1:7" x14ac:dyDescent="0.3">
      <c r="A1332" s="24">
        <f t="shared" si="61"/>
        <v>2019</v>
      </c>
      <c r="B1332" s="24">
        <f t="shared" si="62"/>
        <v>4</v>
      </c>
      <c r="C1332" s="24">
        <f t="shared" si="63"/>
        <v>2</v>
      </c>
      <c r="D1332" s="25">
        <v>43571</v>
      </c>
      <c r="E1332" s="4">
        <v>64.05</v>
      </c>
      <c r="G1332" s="4">
        <v>64.05</v>
      </c>
    </row>
    <row r="1333" spans="1:7" x14ac:dyDescent="0.3">
      <c r="A1333" s="24">
        <f t="shared" si="61"/>
        <v>2019</v>
      </c>
      <c r="B1333" s="24">
        <f t="shared" si="62"/>
        <v>4</v>
      </c>
      <c r="C1333" s="24">
        <f t="shared" si="63"/>
        <v>2</v>
      </c>
      <c r="D1333" s="25">
        <v>43572</v>
      </c>
      <c r="E1333" s="4">
        <v>63.76</v>
      </c>
      <c r="G1333" s="4">
        <v>63.76</v>
      </c>
    </row>
    <row r="1334" spans="1:7" x14ac:dyDescent="0.3">
      <c r="A1334" s="24">
        <f t="shared" si="61"/>
        <v>2019</v>
      </c>
      <c r="B1334" s="24">
        <f t="shared" si="62"/>
        <v>4</v>
      </c>
      <c r="C1334" s="24">
        <f t="shared" si="63"/>
        <v>2</v>
      </c>
      <c r="D1334" s="25">
        <v>43573</v>
      </c>
      <c r="E1334" s="4">
        <v>64</v>
      </c>
      <c r="G1334" s="4">
        <v>64</v>
      </c>
    </row>
    <row r="1335" spans="1:7" x14ac:dyDescent="0.3">
      <c r="A1335" s="24">
        <f t="shared" si="61"/>
        <v>2019</v>
      </c>
      <c r="B1335" s="24">
        <f t="shared" si="62"/>
        <v>4</v>
      </c>
      <c r="C1335" s="24">
        <f t="shared" si="63"/>
        <v>2</v>
      </c>
      <c r="D1335" s="25">
        <v>43577</v>
      </c>
      <c r="E1335" s="4">
        <v>65.7</v>
      </c>
      <c r="G1335" s="4">
        <v>65.7</v>
      </c>
    </row>
    <row r="1336" spans="1:7" x14ac:dyDescent="0.3">
      <c r="A1336" s="24">
        <f t="shared" si="61"/>
        <v>2019</v>
      </c>
      <c r="B1336" s="24">
        <f t="shared" si="62"/>
        <v>4</v>
      </c>
      <c r="C1336" s="24">
        <f t="shared" si="63"/>
        <v>2</v>
      </c>
      <c r="D1336" s="25">
        <v>43578</v>
      </c>
      <c r="E1336" s="4">
        <v>66.3</v>
      </c>
      <c r="G1336" s="4">
        <v>66.3</v>
      </c>
    </row>
    <row r="1337" spans="1:7" x14ac:dyDescent="0.3">
      <c r="A1337" s="24">
        <f t="shared" si="61"/>
        <v>2019</v>
      </c>
      <c r="B1337" s="24">
        <f t="shared" si="62"/>
        <v>4</v>
      </c>
      <c r="C1337" s="24">
        <f t="shared" si="63"/>
        <v>2</v>
      </c>
      <c r="D1337" s="25">
        <v>43579</v>
      </c>
      <c r="E1337" s="4">
        <v>65.89</v>
      </c>
      <c r="G1337" s="4">
        <v>65.89</v>
      </c>
    </row>
    <row r="1338" spans="1:7" x14ac:dyDescent="0.3">
      <c r="A1338" s="24">
        <f t="shared" si="61"/>
        <v>2019</v>
      </c>
      <c r="B1338" s="24">
        <f t="shared" si="62"/>
        <v>4</v>
      </c>
      <c r="C1338" s="24">
        <f t="shared" si="63"/>
        <v>2</v>
      </c>
      <c r="D1338" s="25">
        <v>43580</v>
      </c>
      <c r="E1338" s="4">
        <v>65.209999999999994</v>
      </c>
      <c r="G1338" s="4">
        <v>65.209999999999994</v>
      </c>
    </row>
    <row r="1339" spans="1:7" x14ac:dyDescent="0.3">
      <c r="A1339" s="24">
        <f t="shared" si="61"/>
        <v>2019</v>
      </c>
      <c r="B1339" s="24">
        <f t="shared" si="62"/>
        <v>4</v>
      </c>
      <c r="C1339" s="24">
        <f t="shared" si="63"/>
        <v>2</v>
      </c>
      <c r="D1339" s="25">
        <v>43581</v>
      </c>
      <c r="E1339" s="4">
        <v>63.3</v>
      </c>
      <c r="G1339" s="4">
        <v>63.3</v>
      </c>
    </row>
    <row r="1340" spans="1:7" x14ac:dyDescent="0.3">
      <c r="A1340" s="24">
        <f t="shared" si="61"/>
        <v>2019</v>
      </c>
      <c r="B1340" s="24">
        <f t="shared" si="62"/>
        <v>4</v>
      </c>
      <c r="C1340" s="24">
        <f t="shared" si="63"/>
        <v>2</v>
      </c>
      <c r="D1340" s="25">
        <v>43584</v>
      </c>
      <c r="E1340" s="4">
        <v>63.5</v>
      </c>
      <c r="G1340" s="4">
        <v>63.5</v>
      </c>
    </row>
    <row r="1341" spans="1:7" x14ac:dyDescent="0.3">
      <c r="A1341" s="24">
        <f t="shared" si="61"/>
        <v>2019</v>
      </c>
      <c r="B1341" s="24">
        <f t="shared" si="62"/>
        <v>4</v>
      </c>
      <c r="C1341" s="24">
        <f t="shared" si="63"/>
        <v>2</v>
      </c>
      <c r="D1341" s="25">
        <v>43585</v>
      </c>
      <c r="E1341" s="4">
        <v>63.91</v>
      </c>
      <c r="G1341" s="4">
        <v>63.91</v>
      </c>
    </row>
    <row r="1342" spans="1:7" x14ac:dyDescent="0.3">
      <c r="A1342" s="24">
        <f t="shared" si="61"/>
        <v>2019</v>
      </c>
      <c r="B1342" s="24">
        <f t="shared" si="62"/>
        <v>5</v>
      </c>
      <c r="C1342" s="24">
        <f t="shared" si="63"/>
        <v>2</v>
      </c>
      <c r="D1342" s="25">
        <v>43586</v>
      </c>
      <c r="E1342" s="4">
        <v>63.6</v>
      </c>
      <c r="G1342" s="4">
        <v>63.6</v>
      </c>
    </row>
    <row r="1343" spans="1:7" x14ac:dyDescent="0.3">
      <c r="A1343" s="24">
        <f t="shared" si="61"/>
        <v>2019</v>
      </c>
      <c r="B1343" s="24">
        <f t="shared" si="62"/>
        <v>5</v>
      </c>
      <c r="C1343" s="24">
        <f t="shared" si="63"/>
        <v>2</v>
      </c>
      <c r="D1343" s="25">
        <v>43587</v>
      </c>
      <c r="E1343" s="4">
        <v>61.81</v>
      </c>
      <c r="G1343" s="4">
        <v>61.81</v>
      </c>
    </row>
    <row r="1344" spans="1:7" x14ac:dyDescent="0.3">
      <c r="A1344" s="24">
        <f t="shared" si="61"/>
        <v>2019</v>
      </c>
      <c r="B1344" s="24">
        <f t="shared" si="62"/>
        <v>5</v>
      </c>
      <c r="C1344" s="24">
        <f t="shared" si="63"/>
        <v>2</v>
      </c>
      <c r="D1344" s="25">
        <v>43588</v>
      </c>
      <c r="E1344" s="4">
        <v>61.94</v>
      </c>
      <c r="G1344" s="4">
        <v>61.94</v>
      </c>
    </row>
    <row r="1345" spans="1:7" x14ac:dyDescent="0.3">
      <c r="A1345" s="24">
        <f t="shared" si="61"/>
        <v>2019</v>
      </c>
      <c r="B1345" s="24">
        <f t="shared" si="62"/>
        <v>5</v>
      </c>
      <c r="C1345" s="24">
        <f t="shared" si="63"/>
        <v>2</v>
      </c>
      <c r="D1345" s="25">
        <v>43591</v>
      </c>
      <c r="E1345" s="4">
        <v>62.25</v>
      </c>
      <c r="G1345" s="4">
        <v>62.25</v>
      </c>
    </row>
    <row r="1346" spans="1:7" x14ac:dyDescent="0.3">
      <c r="A1346" s="24">
        <f t="shared" si="61"/>
        <v>2019</v>
      </c>
      <c r="B1346" s="24">
        <f t="shared" si="62"/>
        <v>5</v>
      </c>
      <c r="C1346" s="24">
        <f t="shared" si="63"/>
        <v>2</v>
      </c>
      <c r="D1346" s="25">
        <v>43592</v>
      </c>
      <c r="E1346" s="4">
        <v>61.4</v>
      </c>
      <c r="G1346" s="4">
        <v>61.4</v>
      </c>
    </row>
    <row r="1347" spans="1:7" x14ac:dyDescent="0.3">
      <c r="A1347" s="24">
        <f t="shared" si="61"/>
        <v>2019</v>
      </c>
      <c r="B1347" s="24">
        <f t="shared" si="62"/>
        <v>5</v>
      </c>
      <c r="C1347" s="24">
        <f t="shared" si="63"/>
        <v>2</v>
      </c>
      <c r="D1347" s="25">
        <v>43593</v>
      </c>
      <c r="E1347" s="4">
        <v>62.12</v>
      </c>
      <c r="G1347" s="4">
        <v>62.12</v>
      </c>
    </row>
    <row r="1348" spans="1:7" x14ac:dyDescent="0.3">
      <c r="A1348" s="24">
        <f t="shared" si="61"/>
        <v>2019</v>
      </c>
      <c r="B1348" s="24">
        <f t="shared" si="62"/>
        <v>5</v>
      </c>
      <c r="C1348" s="24">
        <f t="shared" si="63"/>
        <v>2</v>
      </c>
      <c r="D1348" s="25">
        <v>43594</v>
      </c>
      <c r="E1348" s="4">
        <v>61.7</v>
      </c>
      <c r="G1348" s="4">
        <v>61.7</v>
      </c>
    </row>
    <row r="1349" spans="1:7" x14ac:dyDescent="0.3">
      <c r="A1349" s="24">
        <f t="shared" ref="A1349:A1412" si="64">YEAR(D1349)</f>
        <v>2019</v>
      </c>
      <c r="B1349" s="24">
        <f t="shared" ref="B1349:B1412" si="65">MONTH(D1349)</f>
        <v>5</v>
      </c>
      <c r="C1349" s="24">
        <f t="shared" ref="C1349:C1412" si="66">ROUNDUP(B1349/3,0)</f>
        <v>2</v>
      </c>
      <c r="D1349" s="25">
        <v>43595</v>
      </c>
      <c r="E1349" s="4">
        <v>61.66</v>
      </c>
      <c r="G1349" s="4">
        <v>61.66</v>
      </c>
    </row>
    <row r="1350" spans="1:7" x14ac:dyDescent="0.3">
      <c r="A1350" s="24">
        <f t="shared" si="64"/>
        <v>2019</v>
      </c>
      <c r="B1350" s="24">
        <f t="shared" si="65"/>
        <v>5</v>
      </c>
      <c r="C1350" s="24">
        <f t="shared" si="66"/>
        <v>2</v>
      </c>
      <c r="D1350" s="25">
        <v>43598</v>
      </c>
      <c r="E1350" s="4">
        <v>61.04</v>
      </c>
      <c r="G1350" s="4">
        <v>61.04</v>
      </c>
    </row>
    <row r="1351" spans="1:7" x14ac:dyDescent="0.3">
      <c r="A1351" s="24">
        <f t="shared" si="64"/>
        <v>2019</v>
      </c>
      <c r="B1351" s="24">
        <f t="shared" si="65"/>
        <v>5</v>
      </c>
      <c r="C1351" s="24">
        <f t="shared" si="66"/>
        <v>2</v>
      </c>
      <c r="D1351" s="25">
        <v>43599</v>
      </c>
      <c r="E1351" s="4">
        <v>61.78</v>
      </c>
      <c r="G1351" s="4">
        <v>61.78</v>
      </c>
    </row>
    <row r="1352" spans="1:7" x14ac:dyDescent="0.3">
      <c r="A1352" s="24">
        <f t="shared" si="64"/>
        <v>2019</v>
      </c>
      <c r="B1352" s="24">
        <f t="shared" si="65"/>
        <v>5</v>
      </c>
      <c r="C1352" s="24">
        <f t="shared" si="66"/>
        <v>2</v>
      </c>
      <c r="D1352" s="25">
        <v>43600</v>
      </c>
      <c r="E1352" s="4">
        <v>62.02</v>
      </c>
      <c r="G1352" s="4">
        <v>62.02</v>
      </c>
    </row>
    <row r="1353" spans="1:7" x14ac:dyDescent="0.3">
      <c r="A1353" s="24">
        <f t="shared" si="64"/>
        <v>2019</v>
      </c>
      <c r="B1353" s="24">
        <f t="shared" si="65"/>
        <v>5</v>
      </c>
      <c r="C1353" s="24">
        <f t="shared" si="66"/>
        <v>2</v>
      </c>
      <c r="D1353" s="25">
        <v>43601</v>
      </c>
      <c r="E1353" s="4">
        <v>62.87</v>
      </c>
      <c r="G1353" s="4">
        <v>62.87</v>
      </c>
    </row>
    <row r="1354" spans="1:7" x14ac:dyDescent="0.3">
      <c r="A1354" s="24">
        <f t="shared" si="64"/>
        <v>2019</v>
      </c>
      <c r="B1354" s="24">
        <f t="shared" si="65"/>
        <v>5</v>
      </c>
      <c r="C1354" s="24">
        <f t="shared" si="66"/>
        <v>2</v>
      </c>
      <c r="D1354" s="25">
        <v>43602</v>
      </c>
      <c r="E1354" s="4">
        <v>62.76</v>
      </c>
      <c r="G1354" s="4">
        <v>62.76</v>
      </c>
    </row>
    <row r="1355" spans="1:7" x14ac:dyDescent="0.3">
      <c r="A1355" s="24">
        <f t="shared" si="64"/>
        <v>2019</v>
      </c>
      <c r="B1355" s="24">
        <f t="shared" si="65"/>
        <v>5</v>
      </c>
      <c r="C1355" s="24">
        <f t="shared" si="66"/>
        <v>2</v>
      </c>
      <c r="D1355" s="25">
        <v>43605</v>
      </c>
      <c r="E1355" s="4">
        <v>63.1</v>
      </c>
      <c r="G1355" s="4">
        <v>63.1</v>
      </c>
    </row>
    <row r="1356" spans="1:7" x14ac:dyDescent="0.3">
      <c r="A1356" s="24">
        <f t="shared" si="64"/>
        <v>2019</v>
      </c>
      <c r="B1356" s="24">
        <f t="shared" si="65"/>
        <v>5</v>
      </c>
      <c r="C1356" s="24">
        <f t="shared" si="66"/>
        <v>2</v>
      </c>
      <c r="D1356" s="25">
        <v>43606</v>
      </c>
      <c r="E1356" s="4">
        <v>62.99</v>
      </c>
      <c r="G1356" s="4">
        <v>62.99</v>
      </c>
    </row>
    <row r="1357" spans="1:7" x14ac:dyDescent="0.3">
      <c r="A1357" s="24">
        <f t="shared" si="64"/>
        <v>2019</v>
      </c>
      <c r="B1357" s="24">
        <f t="shared" si="65"/>
        <v>5</v>
      </c>
      <c r="C1357" s="24">
        <f t="shared" si="66"/>
        <v>2</v>
      </c>
      <c r="D1357" s="25">
        <v>43607</v>
      </c>
      <c r="E1357" s="4">
        <v>61.42</v>
      </c>
      <c r="G1357" s="4">
        <v>61.42</v>
      </c>
    </row>
    <row r="1358" spans="1:7" x14ac:dyDescent="0.3">
      <c r="A1358" s="24">
        <f t="shared" si="64"/>
        <v>2019</v>
      </c>
      <c r="B1358" s="24">
        <f t="shared" si="65"/>
        <v>5</v>
      </c>
      <c r="C1358" s="24">
        <f t="shared" si="66"/>
        <v>2</v>
      </c>
      <c r="D1358" s="25">
        <v>43608</v>
      </c>
      <c r="E1358" s="4">
        <v>57.91</v>
      </c>
      <c r="G1358" s="4">
        <v>57.91</v>
      </c>
    </row>
    <row r="1359" spans="1:7" x14ac:dyDescent="0.3">
      <c r="A1359" s="24">
        <f t="shared" si="64"/>
        <v>2019</v>
      </c>
      <c r="B1359" s="24">
        <f t="shared" si="65"/>
        <v>5</v>
      </c>
      <c r="C1359" s="24">
        <f t="shared" si="66"/>
        <v>2</v>
      </c>
      <c r="D1359" s="25">
        <v>43609</v>
      </c>
      <c r="E1359" s="4">
        <v>58.63</v>
      </c>
      <c r="G1359" s="4">
        <v>58.63</v>
      </c>
    </row>
    <row r="1360" spans="1:7" x14ac:dyDescent="0.3">
      <c r="A1360" s="24">
        <f t="shared" si="64"/>
        <v>2019</v>
      </c>
      <c r="B1360" s="24">
        <f t="shared" si="65"/>
        <v>5</v>
      </c>
      <c r="C1360" s="24">
        <f t="shared" si="66"/>
        <v>2</v>
      </c>
      <c r="D1360" s="25">
        <v>43613</v>
      </c>
      <c r="E1360" s="4">
        <v>59.14</v>
      </c>
      <c r="G1360" s="4">
        <v>59.14</v>
      </c>
    </row>
    <row r="1361" spans="1:7" x14ac:dyDescent="0.3">
      <c r="A1361" s="24">
        <f t="shared" si="64"/>
        <v>2019</v>
      </c>
      <c r="B1361" s="24">
        <f t="shared" si="65"/>
        <v>5</v>
      </c>
      <c r="C1361" s="24">
        <f t="shared" si="66"/>
        <v>2</v>
      </c>
      <c r="D1361" s="25">
        <v>43614</v>
      </c>
      <c r="E1361" s="4">
        <v>58.81</v>
      </c>
      <c r="G1361" s="4">
        <v>58.81</v>
      </c>
    </row>
    <row r="1362" spans="1:7" x14ac:dyDescent="0.3">
      <c r="A1362" s="24">
        <f t="shared" si="64"/>
        <v>2019</v>
      </c>
      <c r="B1362" s="24">
        <f t="shared" si="65"/>
        <v>5</v>
      </c>
      <c r="C1362" s="24">
        <f t="shared" si="66"/>
        <v>2</v>
      </c>
      <c r="D1362" s="25">
        <v>43615</v>
      </c>
      <c r="E1362" s="4">
        <v>56.59</v>
      </c>
      <c r="G1362" s="4">
        <v>56.59</v>
      </c>
    </row>
    <row r="1363" spans="1:7" x14ac:dyDescent="0.3">
      <c r="A1363" s="24">
        <f t="shared" si="64"/>
        <v>2019</v>
      </c>
      <c r="B1363" s="24">
        <f t="shared" si="65"/>
        <v>5</v>
      </c>
      <c r="C1363" s="24">
        <f t="shared" si="66"/>
        <v>2</v>
      </c>
      <c r="D1363" s="25">
        <v>43616</v>
      </c>
      <c r="E1363" s="4">
        <v>53.5</v>
      </c>
      <c r="G1363" s="4">
        <v>53.5</v>
      </c>
    </row>
    <row r="1364" spans="1:7" x14ac:dyDescent="0.3">
      <c r="A1364" s="24">
        <f t="shared" si="64"/>
        <v>2019</v>
      </c>
      <c r="B1364" s="24">
        <f t="shared" si="65"/>
        <v>6</v>
      </c>
      <c r="C1364" s="24">
        <f t="shared" si="66"/>
        <v>2</v>
      </c>
      <c r="D1364" s="25">
        <v>43619</v>
      </c>
      <c r="E1364" s="4">
        <v>53.25</v>
      </c>
      <c r="G1364" s="4">
        <v>53.25</v>
      </c>
    </row>
    <row r="1365" spans="1:7" x14ac:dyDescent="0.3">
      <c r="A1365" s="24">
        <f t="shared" si="64"/>
        <v>2019</v>
      </c>
      <c r="B1365" s="24">
        <f t="shared" si="65"/>
        <v>6</v>
      </c>
      <c r="C1365" s="24">
        <f t="shared" si="66"/>
        <v>2</v>
      </c>
      <c r="D1365" s="25">
        <v>43620</v>
      </c>
      <c r="E1365" s="4">
        <v>53.48</v>
      </c>
      <c r="G1365" s="4">
        <v>53.48</v>
      </c>
    </row>
    <row r="1366" spans="1:7" x14ac:dyDescent="0.3">
      <c r="A1366" s="24">
        <f t="shared" si="64"/>
        <v>2019</v>
      </c>
      <c r="B1366" s="24">
        <f t="shared" si="65"/>
        <v>6</v>
      </c>
      <c r="C1366" s="24">
        <f t="shared" si="66"/>
        <v>2</v>
      </c>
      <c r="D1366" s="25">
        <v>43621</v>
      </c>
      <c r="E1366" s="4">
        <v>51.68</v>
      </c>
      <c r="G1366" s="4">
        <v>51.68</v>
      </c>
    </row>
    <row r="1367" spans="1:7" x14ac:dyDescent="0.3">
      <c r="A1367" s="24">
        <f t="shared" si="64"/>
        <v>2019</v>
      </c>
      <c r="B1367" s="24">
        <f t="shared" si="65"/>
        <v>6</v>
      </c>
      <c r="C1367" s="24">
        <f t="shared" si="66"/>
        <v>2</v>
      </c>
      <c r="D1367" s="25">
        <v>43622</v>
      </c>
      <c r="E1367" s="4">
        <v>52.59</v>
      </c>
      <c r="G1367" s="4">
        <v>52.59</v>
      </c>
    </row>
    <row r="1368" spans="1:7" x14ac:dyDescent="0.3">
      <c r="A1368" s="24">
        <f t="shared" si="64"/>
        <v>2019</v>
      </c>
      <c r="B1368" s="24">
        <f t="shared" si="65"/>
        <v>6</v>
      </c>
      <c r="C1368" s="24">
        <f t="shared" si="66"/>
        <v>2</v>
      </c>
      <c r="D1368" s="25">
        <v>43623</v>
      </c>
      <c r="E1368" s="4">
        <v>53.99</v>
      </c>
      <c r="G1368" s="4">
        <v>53.99</v>
      </c>
    </row>
    <row r="1369" spans="1:7" x14ac:dyDescent="0.3">
      <c r="A1369" s="24">
        <f t="shared" si="64"/>
        <v>2019</v>
      </c>
      <c r="B1369" s="24">
        <f t="shared" si="65"/>
        <v>6</v>
      </c>
      <c r="C1369" s="24">
        <f t="shared" si="66"/>
        <v>2</v>
      </c>
      <c r="D1369" s="25">
        <v>43626</v>
      </c>
      <c r="E1369" s="4">
        <v>53.26</v>
      </c>
      <c r="G1369" s="4">
        <v>53.26</v>
      </c>
    </row>
    <row r="1370" spans="1:7" x14ac:dyDescent="0.3">
      <c r="A1370" s="24">
        <f t="shared" si="64"/>
        <v>2019</v>
      </c>
      <c r="B1370" s="24">
        <f t="shared" si="65"/>
        <v>6</v>
      </c>
      <c r="C1370" s="24">
        <f t="shared" si="66"/>
        <v>2</v>
      </c>
      <c r="D1370" s="25">
        <v>43627</v>
      </c>
      <c r="E1370" s="4">
        <v>53.27</v>
      </c>
      <c r="G1370" s="4">
        <v>53.27</v>
      </c>
    </row>
    <row r="1371" spans="1:7" x14ac:dyDescent="0.3">
      <c r="A1371" s="24">
        <f t="shared" si="64"/>
        <v>2019</v>
      </c>
      <c r="B1371" s="24">
        <f t="shared" si="65"/>
        <v>6</v>
      </c>
      <c r="C1371" s="24">
        <f t="shared" si="66"/>
        <v>2</v>
      </c>
      <c r="D1371" s="25">
        <v>43628</v>
      </c>
      <c r="E1371" s="4">
        <v>51.14</v>
      </c>
      <c r="G1371" s="4">
        <v>51.14</v>
      </c>
    </row>
    <row r="1372" spans="1:7" x14ac:dyDescent="0.3">
      <c r="A1372" s="24">
        <f t="shared" si="64"/>
        <v>2019</v>
      </c>
      <c r="B1372" s="24">
        <f t="shared" si="65"/>
        <v>6</v>
      </c>
      <c r="C1372" s="24">
        <f t="shared" si="66"/>
        <v>2</v>
      </c>
      <c r="D1372" s="25">
        <v>43629</v>
      </c>
      <c r="E1372" s="4">
        <v>52.28</v>
      </c>
      <c r="G1372" s="4">
        <v>52.28</v>
      </c>
    </row>
    <row r="1373" spans="1:7" x14ac:dyDescent="0.3">
      <c r="A1373" s="24">
        <f t="shared" si="64"/>
        <v>2019</v>
      </c>
      <c r="B1373" s="24">
        <f t="shared" si="65"/>
        <v>6</v>
      </c>
      <c r="C1373" s="24">
        <f t="shared" si="66"/>
        <v>2</v>
      </c>
      <c r="D1373" s="25">
        <v>43630</v>
      </c>
      <c r="E1373" s="4">
        <v>52.51</v>
      </c>
      <c r="G1373" s="4">
        <v>52.51</v>
      </c>
    </row>
    <row r="1374" spans="1:7" x14ac:dyDescent="0.3">
      <c r="A1374" s="24">
        <f t="shared" si="64"/>
        <v>2019</v>
      </c>
      <c r="B1374" s="24">
        <f t="shared" si="65"/>
        <v>6</v>
      </c>
      <c r="C1374" s="24">
        <f t="shared" si="66"/>
        <v>2</v>
      </c>
      <c r="D1374" s="25">
        <v>43633</v>
      </c>
      <c r="E1374" s="4">
        <v>51.93</v>
      </c>
      <c r="G1374" s="4">
        <v>51.93</v>
      </c>
    </row>
    <row r="1375" spans="1:7" x14ac:dyDescent="0.3">
      <c r="A1375" s="24">
        <f t="shared" si="64"/>
        <v>2019</v>
      </c>
      <c r="B1375" s="24">
        <f t="shared" si="65"/>
        <v>6</v>
      </c>
      <c r="C1375" s="24">
        <f t="shared" si="66"/>
        <v>2</v>
      </c>
      <c r="D1375" s="25">
        <v>43634</v>
      </c>
      <c r="E1375" s="4">
        <v>53.9</v>
      </c>
      <c r="G1375" s="4">
        <v>53.9</v>
      </c>
    </row>
    <row r="1376" spans="1:7" x14ac:dyDescent="0.3">
      <c r="A1376" s="24">
        <f t="shared" si="64"/>
        <v>2019</v>
      </c>
      <c r="B1376" s="24">
        <f t="shared" si="65"/>
        <v>6</v>
      </c>
      <c r="C1376" s="24">
        <f t="shared" si="66"/>
        <v>2</v>
      </c>
      <c r="D1376" s="25">
        <v>43635</v>
      </c>
      <c r="E1376" s="4">
        <v>53.76</v>
      </c>
      <c r="G1376" s="4">
        <v>53.76</v>
      </c>
    </row>
    <row r="1377" spans="1:7" x14ac:dyDescent="0.3">
      <c r="A1377" s="24">
        <f t="shared" si="64"/>
        <v>2019</v>
      </c>
      <c r="B1377" s="24">
        <f t="shared" si="65"/>
        <v>6</v>
      </c>
      <c r="C1377" s="24">
        <f t="shared" si="66"/>
        <v>2</v>
      </c>
      <c r="D1377" s="25">
        <v>43636</v>
      </c>
      <c r="E1377" s="4">
        <v>56.65</v>
      </c>
      <c r="G1377" s="4">
        <v>56.65</v>
      </c>
    </row>
    <row r="1378" spans="1:7" x14ac:dyDescent="0.3">
      <c r="A1378" s="24">
        <f t="shared" si="64"/>
        <v>2019</v>
      </c>
      <c r="B1378" s="24">
        <f t="shared" si="65"/>
        <v>6</v>
      </c>
      <c r="C1378" s="24">
        <f t="shared" si="66"/>
        <v>2</v>
      </c>
      <c r="D1378" s="25">
        <v>43637</v>
      </c>
      <c r="E1378" s="4">
        <v>57.43</v>
      </c>
      <c r="G1378" s="4">
        <v>57.43</v>
      </c>
    </row>
    <row r="1379" spans="1:7" x14ac:dyDescent="0.3">
      <c r="A1379" s="24">
        <f t="shared" si="64"/>
        <v>2019</v>
      </c>
      <c r="B1379" s="24">
        <f t="shared" si="65"/>
        <v>6</v>
      </c>
      <c r="C1379" s="24">
        <f t="shared" si="66"/>
        <v>2</v>
      </c>
      <c r="D1379" s="25">
        <v>43640</v>
      </c>
      <c r="E1379" s="4">
        <v>57.9</v>
      </c>
      <c r="G1379" s="4">
        <v>57.9</v>
      </c>
    </row>
    <row r="1380" spans="1:7" x14ac:dyDescent="0.3">
      <c r="A1380" s="24">
        <f t="shared" si="64"/>
        <v>2019</v>
      </c>
      <c r="B1380" s="24">
        <f t="shared" si="65"/>
        <v>6</v>
      </c>
      <c r="C1380" s="24">
        <f t="shared" si="66"/>
        <v>2</v>
      </c>
      <c r="D1380" s="25">
        <v>43641</v>
      </c>
      <c r="E1380" s="4">
        <v>57.83</v>
      </c>
      <c r="G1380" s="4">
        <v>57.83</v>
      </c>
    </row>
    <row r="1381" spans="1:7" x14ac:dyDescent="0.3">
      <c r="A1381" s="24">
        <f t="shared" si="64"/>
        <v>2019</v>
      </c>
      <c r="B1381" s="24">
        <f t="shared" si="65"/>
        <v>6</v>
      </c>
      <c r="C1381" s="24">
        <f t="shared" si="66"/>
        <v>2</v>
      </c>
      <c r="D1381" s="25">
        <v>43642</v>
      </c>
      <c r="E1381" s="4">
        <v>59.38</v>
      </c>
      <c r="G1381" s="4">
        <v>59.38</v>
      </c>
    </row>
    <row r="1382" spans="1:7" x14ac:dyDescent="0.3">
      <c r="A1382" s="24">
        <f t="shared" si="64"/>
        <v>2019</v>
      </c>
      <c r="B1382" s="24">
        <f t="shared" si="65"/>
        <v>6</v>
      </c>
      <c r="C1382" s="24">
        <f t="shared" si="66"/>
        <v>2</v>
      </c>
      <c r="D1382" s="25">
        <v>43643</v>
      </c>
      <c r="E1382" s="4">
        <v>59.43</v>
      </c>
      <c r="G1382" s="4">
        <v>59.43</v>
      </c>
    </row>
    <row r="1383" spans="1:7" x14ac:dyDescent="0.3">
      <c r="A1383" s="24">
        <f t="shared" si="64"/>
        <v>2019</v>
      </c>
      <c r="B1383" s="24">
        <f t="shared" si="65"/>
        <v>6</v>
      </c>
      <c r="C1383" s="24">
        <f t="shared" si="66"/>
        <v>2</v>
      </c>
      <c r="D1383" s="25">
        <v>43644</v>
      </c>
      <c r="E1383" s="4">
        <v>58.47</v>
      </c>
      <c r="G1383" s="4">
        <v>58.47</v>
      </c>
    </row>
    <row r="1384" spans="1:7" x14ac:dyDescent="0.3">
      <c r="A1384" s="24">
        <f t="shared" si="64"/>
        <v>2019</v>
      </c>
      <c r="B1384" s="24">
        <f t="shared" si="65"/>
        <v>7</v>
      </c>
      <c r="C1384" s="24">
        <f t="shared" si="66"/>
        <v>3</v>
      </c>
      <c r="D1384" s="25">
        <v>43647</v>
      </c>
      <c r="E1384" s="4">
        <v>59.09</v>
      </c>
      <c r="G1384" s="4">
        <v>59.09</v>
      </c>
    </row>
    <row r="1385" spans="1:7" x14ac:dyDescent="0.3">
      <c r="A1385" s="24">
        <f t="shared" si="64"/>
        <v>2019</v>
      </c>
      <c r="B1385" s="24">
        <f t="shared" si="65"/>
        <v>7</v>
      </c>
      <c r="C1385" s="24">
        <f t="shared" si="66"/>
        <v>3</v>
      </c>
      <c r="D1385" s="25">
        <v>43648</v>
      </c>
      <c r="E1385" s="4">
        <v>56.25</v>
      </c>
      <c r="G1385" s="4">
        <v>56.25</v>
      </c>
    </row>
    <row r="1386" spans="1:7" x14ac:dyDescent="0.3">
      <c r="A1386" s="24">
        <f t="shared" si="64"/>
        <v>2019</v>
      </c>
      <c r="B1386" s="24">
        <f t="shared" si="65"/>
        <v>7</v>
      </c>
      <c r="C1386" s="24">
        <f t="shared" si="66"/>
        <v>3</v>
      </c>
      <c r="D1386" s="25">
        <v>43649</v>
      </c>
      <c r="E1386" s="4">
        <v>57.34</v>
      </c>
      <c r="G1386" s="4">
        <v>57.34</v>
      </c>
    </row>
    <row r="1387" spans="1:7" x14ac:dyDescent="0.3">
      <c r="A1387" s="24">
        <f t="shared" si="64"/>
        <v>2019</v>
      </c>
      <c r="B1387" s="24">
        <f t="shared" si="65"/>
        <v>7</v>
      </c>
      <c r="C1387" s="24">
        <f t="shared" si="66"/>
        <v>3</v>
      </c>
      <c r="D1387" s="25">
        <v>43651</v>
      </c>
      <c r="E1387" s="4">
        <v>57.51</v>
      </c>
      <c r="G1387" s="4">
        <v>57.51</v>
      </c>
    </row>
    <row r="1388" spans="1:7" x14ac:dyDescent="0.3">
      <c r="A1388" s="24">
        <f t="shared" si="64"/>
        <v>2019</v>
      </c>
      <c r="B1388" s="24">
        <f t="shared" si="65"/>
        <v>7</v>
      </c>
      <c r="C1388" s="24">
        <f t="shared" si="66"/>
        <v>3</v>
      </c>
      <c r="D1388" s="25">
        <v>43654</v>
      </c>
      <c r="E1388" s="4">
        <v>57.66</v>
      </c>
      <c r="G1388" s="4">
        <v>57.66</v>
      </c>
    </row>
    <row r="1389" spans="1:7" x14ac:dyDescent="0.3">
      <c r="A1389" s="24">
        <f t="shared" si="64"/>
        <v>2019</v>
      </c>
      <c r="B1389" s="24">
        <f t="shared" si="65"/>
        <v>7</v>
      </c>
      <c r="C1389" s="24">
        <f t="shared" si="66"/>
        <v>3</v>
      </c>
      <c r="D1389" s="25">
        <v>43655</v>
      </c>
      <c r="E1389" s="4">
        <v>57.83</v>
      </c>
      <c r="G1389" s="4">
        <v>57.83</v>
      </c>
    </row>
    <row r="1390" spans="1:7" x14ac:dyDescent="0.3">
      <c r="A1390" s="24">
        <f t="shared" si="64"/>
        <v>2019</v>
      </c>
      <c r="B1390" s="24">
        <f t="shared" si="65"/>
        <v>7</v>
      </c>
      <c r="C1390" s="24">
        <f t="shared" si="66"/>
        <v>3</v>
      </c>
      <c r="D1390" s="25">
        <v>43656</v>
      </c>
      <c r="E1390" s="4">
        <v>60.43</v>
      </c>
      <c r="G1390" s="4">
        <v>60.43</v>
      </c>
    </row>
    <row r="1391" spans="1:7" x14ac:dyDescent="0.3">
      <c r="A1391" s="24">
        <f t="shared" si="64"/>
        <v>2019</v>
      </c>
      <c r="B1391" s="24">
        <f t="shared" si="65"/>
        <v>7</v>
      </c>
      <c r="C1391" s="24">
        <f t="shared" si="66"/>
        <v>3</v>
      </c>
      <c r="D1391" s="25">
        <v>43657</v>
      </c>
      <c r="E1391" s="4">
        <v>60.2</v>
      </c>
      <c r="G1391" s="4">
        <v>60.2</v>
      </c>
    </row>
    <row r="1392" spans="1:7" x14ac:dyDescent="0.3">
      <c r="A1392" s="24">
        <f t="shared" si="64"/>
        <v>2019</v>
      </c>
      <c r="B1392" s="24">
        <f t="shared" si="65"/>
        <v>7</v>
      </c>
      <c r="C1392" s="24">
        <f t="shared" si="66"/>
        <v>3</v>
      </c>
      <c r="D1392" s="25">
        <v>43658</v>
      </c>
      <c r="E1392" s="4">
        <v>60.21</v>
      </c>
      <c r="G1392" s="4">
        <v>60.21</v>
      </c>
    </row>
    <row r="1393" spans="1:7" x14ac:dyDescent="0.3">
      <c r="A1393" s="24">
        <f t="shared" si="64"/>
        <v>2019</v>
      </c>
      <c r="B1393" s="24">
        <f t="shared" si="65"/>
        <v>7</v>
      </c>
      <c r="C1393" s="24">
        <f t="shared" si="66"/>
        <v>3</v>
      </c>
      <c r="D1393" s="25">
        <v>43661</v>
      </c>
      <c r="E1393" s="4">
        <v>59.58</v>
      </c>
      <c r="G1393" s="4">
        <v>59.58</v>
      </c>
    </row>
    <row r="1394" spans="1:7" x14ac:dyDescent="0.3">
      <c r="A1394" s="24">
        <f t="shared" si="64"/>
        <v>2019</v>
      </c>
      <c r="B1394" s="24">
        <f t="shared" si="65"/>
        <v>7</v>
      </c>
      <c r="C1394" s="24">
        <f t="shared" si="66"/>
        <v>3</v>
      </c>
      <c r="D1394" s="25">
        <v>43662</v>
      </c>
      <c r="E1394" s="4">
        <v>57.62</v>
      </c>
      <c r="G1394" s="4">
        <v>57.62</v>
      </c>
    </row>
    <row r="1395" spans="1:7" x14ac:dyDescent="0.3">
      <c r="A1395" s="24">
        <f t="shared" si="64"/>
        <v>2019</v>
      </c>
      <c r="B1395" s="24">
        <f t="shared" si="65"/>
        <v>7</v>
      </c>
      <c r="C1395" s="24">
        <f t="shared" si="66"/>
        <v>3</v>
      </c>
      <c r="D1395" s="25">
        <v>43663</v>
      </c>
      <c r="E1395" s="4">
        <v>56.78</v>
      </c>
      <c r="G1395" s="4">
        <v>56.78</v>
      </c>
    </row>
    <row r="1396" spans="1:7" x14ac:dyDescent="0.3">
      <c r="A1396" s="24">
        <f t="shared" si="64"/>
        <v>2019</v>
      </c>
      <c r="B1396" s="24">
        <f t="shared" si="65"/>
        <v>7</v>
      </c>
      <c r="C1396" s="24">
        <f t="shared" si="66"/>
        <v>3</v>
      </c>
      <c r="D1396" s="25">
        <v>43664</v>
      </c>
      <c r="E1396" s="4">
        <v>55.3</v>
      </c>
      <c r="G1396" s="4">
        <v>55.3</v>
      </c>
    </row>
    <row r="1397" spans="1:7" x14ac:dyDescent="0.3">
      <c r="A1397" s="24">
        <f t="shared" si="64"/>
        <v>2019</v>
      </c>
      <c r="B1397" s="24">
        <f t="shared" si="65"/>
        <v>7</v>
      </c>
      <c r="C1397" s="24">
        <f t="shared" si="66"/>
        <v>3</v>
      </c>
      <c r="D1397" s="25">
        <v>43665</v>
      </c>
      <c r="E1397" s="4">
        <v>55.63</v>
      </c>
      <c r="G1397" s="4">
        <v>55.63</v>
      </c>
    </row>
    <row r="1398" spans="1:7" x14ac:dyDescent="0.3">
      <c r="A1398" s="24">
        <f t="shared" si="64"/>
        <v>2019</v>
      </c>
      <c r="B1398" s="24">
        <f t="shared" si="65"/>
        <v>7</v>
      </c>
      <c r="C1398" s="24">
        <f t="shared" si="66"/>
        <v>3</v>
      </c>
      <c r="D1398" s="25">
        <v>43668</v>
      </c>
      <c r="E1398" s="4">
        <v>56.22</v>
      </c>
      <c r="G1398" s="4">
        <v>56.22</v>
      </c>
    </row>
    <row r="1399" spans="1:7" x14ac:dyDescent="0.3">
      <c r="A1399" s="24">
        <f t="shared" si="64"/>
        <v>2019</v>
      </c>
      <c r="B1399" s="24">
        <f t="shared" si="65"/>
        <v>7</v>
      </c>
      <c r="C1399" s="24">
        <f t="shared" si="66"/>
        <v>3</v>
      </c>
      <c r="D1399" s="25">
        <v>43669</v>
      </c>
      <c r="E1399" s="4">
        <v>56.77</v>
      </c>
      <c r="G1399" s="4">
        <v>56.77</v>
      </c>
    </row>
    <row r="1400" spans="1:7" x14ac:dyDescent="0.3">
      <c r="A1400" s="24">
        <f t="shared" si="64"/>
        <v>2019</v>
      </c>
      <c r="B1400" s="24">
        <f t="shared" si="65"/>
        <v>7</v>
      </c>
      <c r="C1400" s="24">
        <f t="shared" si="66"/>
        <v>3</v>
      </c>
      <c r="D1400" s="25">
        <v>43670</v>
      </c>
      <c r="E1400" s="4">
        <v>55.88</v>
      </c>
      <c r="G1400" s="4">
        <v>55.88</v>
      </c>
    </row>
    <row r="1401" spans="1:7" x14ac:dyDescent="0.3">
      <c r="A1401" s="24">
        <f t="shared" si="64"/>
        <v>2019</v>
      </c>
      <c r="B1401" s="24">
        <f t="shared" si="65"/>
        <v>7</v>
      </c>
      <c r="C1401" s="24">
        <f t="shared" si="66"/>
        <v>3</v>
      </c>
      <c r="D1401" s="25">
        <v>43671</v>
      </c>
      <c r="E1401" s="4">
        <v>56.02</v>
      </c>
      <c r="G1401" s="4">
        <v>56.02</v>
      </c>
    </row>
    <row r="1402" spans="1:7" x14ac:dyDescent="0.3">
      <c r="A1402" s="24">
        <f t="shared" si="64"/>
        <v>2019</v>
      </c>
      <c r="B1402" s="24">
        <f t="shared" si="65"/>
        <v>7</v>
      </c>
      <c r="C1402" s="24">
        <f t="shared" si="66"/>
        <v>3</v>
      </c>
      <c r="D1402" s="25">
        <v>43672</v>
      </c>
      <c r="E1402" s="4">
        <v>56.2</v>
      </c>
      <c r="G1402" s="4">
        <v>56.2</v>
      </c>
    </row>
    <row r="1403" spans="1:7" x14ac:dyDescent="0.3">
      <c r="A1403" s="24">
        <f t="shared" si="64"/>
        <v>2019</v>
      </c>
      <c r="B1403" s="24">
        <f t="shared" si="65"/>
        <v>7</v>
      </c>
      <c r="C1403" s="24">
        <f t="shared" si="66"/>
        <v>3</v>
      </c>
      <c r="D1403" s="25">
        <v>43675</v>
      </c>
      <c r="E1403" s="4">
        <v>56.87</v>
      </c>
      <c r="G1403" s="4">
        <v>56.87</v>
      </c>
    </row>
    <row r="1404" spans="1:7" x14ac:dyDescent="0.3">
      <c r="A1404" s="24">
        <f t="shared" si="64"/>
        <v>2019</v>
      </c>
      <c r="B1404" s="24">
        <f t="shared" si="65"/>
        <v>7</v>
      </c>
      <c r="C1404" s="24">
        <f t="shared" si="66"/>
        <v>3</v>
      </c>
      <c r="D1404" s="25">
        <v>43676</v>
      </c>
      <c r="E1404" s="4">
        <v>58.05</v>
      </c>
      <c r="G1404" s="4">
        <v>58.05</v>
      </c>
    </row>
    <row r="1405" spans="1:7" x14ac:dyDescent="0.3">
      <c r="A1405" s="24">
        <f t="shared" si="64"/>
        <v>2019</v>
      </c>
      <c r="B1405" s="24">
        <f t="shared" si="65"/>
        <v>7</v>
      </c>
      <c r="C1405" s="24">
        <f t="shared" si="66"/>
        <v>3</v>
      </c>
      <c r="D1405" s="25">
        <v>43677</v>
      </c>
      <c r="E1405" s="4">
        <v>58.58</v>
      </c>
      <c r="G1405" s="4">
        <v>58.58</v>
      </c>
    </row>
    <row r="1406" spans="1:7" x14ac:dyDescent="0.3">
      <c r="A1406" s="24">
        <f t="shared" si="64"/>
        <v>2019</v>
      </c>
      <c r="B1406" s="24">
        <f t="shared" si="65"/>
        <v>8</v>
      </c>
      <c r="C1406" s="24">
        <f t="shared" si="66"/>
        <v>3</v>
      </c>
      <c r="D1406" s="25">
        <v>43678</v>
      </c>
      <c r="E1406" s="4">
        <v>53.95</v>
      </c>
      <c r="G1406" s="4">
        <v>53.95</v>
      </c>
    </row>
    <row r="1407" spans="1:7" x14ac:dyDescent="0.3">
      <c r="A1407" s="24">
        <f t="shared" si="64"/>
        <v>2019</v>
      </c>
      <c r="B1407" s="24">
        <f t="shared" si="65"/>
        <v>8</v>
      </c>
      <c r="C1407" s="24">
        <f t="shared" si="66"/>
        <v>3</v>
      </c>
      <c r="D1407" s="25">
        <v>43679</v>
      </c>
      <c r="E1407" s="4">
        <v>55.66</v>
      </c>
      <c r="G1407" s="4">
        <v>55.66</v>
      </c>
    </row>
    <row r="1408" spans="1:7" x14ac:dyDescent="0.3">
      <c r="A1408" s="24">
        <f t="shared" si="64"/>
        <v>2019</v>
      </c>
      <c r="B1408" s="24">
        <f t="shared" si="65"/>
        <v>8</v>
      </c>
      <c r="C1408" s="24">
        <f t="shared" si="66"/>
        <v>3</v>
      </c>
      <c r="D1408" s="25">
        <v>43682</v>
      </c>
      <c r="E1408" s="4">
        <v>54.69</v>
      </c>
      <c r="G1408" s="4">
        <v>54.69</v>
      </c>
    </row>
    <row r="1409" spans="1:7" x14ac:dyDescent="0.3">
      <c r="A1409" s="24">
        <f t="shared" si="64"/>
        <v>2019</v>
      </c>
      <c r="B1409" s="24">
        <f t="shared" si="65"/>
        <v>8</v>
      </c>
      <c r="C1409" s="24">
        <f t="shared" si="66"/>
        <v>3</v>
      </c>
      <c r="D1409" s="25">
        <v>43683</v>
      </c>
      <c r="E1409" s="4">
        <v>53.63</v>
      </c>
      <c r="G1409" s="4">
        <v>53.63</v>
      </c>
    </row>
    <row r="1410" spans="1:7" x14ac:dyDescent="0.3">
      <c r="A1410" s="24">
        <f t="shared" si="64"/>
        <v>2019</v>
      </c>
      <c r="B1410" s="24">
        <f t="shared" si="65"/>
        <v>8</v>
      </c>
      <c r="C1410" s="24">
        <f t="shared" si="66"/>
        <v>3</v>
      </c>
      <c r="D1410" s="25">
        <v>43684</v>
      </c>
      <c r="E1410" s="4">
        <v>51.09</v>
      </c>
      <c r="G1410" s="4">
        <v>51.09</v>
      </c>
    </row>
    <row r="1411" spans="1:7" x14ac:dyDescent="0.3">
      <c r="A1411" s="24">
        <f t="shared" si="64"/>
        <v>2019</v>
      </c>
      <c r="B1411" s="24">
        <f t="shared" si="65"/>
        <v>8</v>
      </c>
      <c r="C1411" s="24">
        <f t="shared" si="66"/>
        <v>3</v>
      </c>
      <c r="D1411" s="25">
        <v>43685</v>
      </c>
      <c r="E1411" s="4">
        <v>52.54</v>
      </c>
      <c r="G1411" s="4">
        <v>52.54</v>
      </c>
    </row>
    <row r="1412" spans="1:7" x14ac:dyDescent="0.3">
      <c r="A1412" s="24">
        <f t="shared" si="64"/>
        <v>2019</v>
      </c>
      <c r="B1412" s="24">
        <f t="shared" si="65"/>
        <v>8</v>
      </c>
      <c r="C1412" s="24">
        <f t="shared" si="66"/>
        <v>3</v>
      </c>
      <c r="D1412" s="25">
        <v>43686</v>
      </c>
      <c r="E1412" s="4">
        <v>54.5</v>
      </c>
      <c r="G1412" s="4">
        <v>54.5</v>
      </c>
    </row>
    <row r="1413" spans="1:7" x14ac:dyDescent="0.3">
      <c r="A1413" s="24">
        <f t="shared" ref="A1413:A1476" si="67">YEAR(D1413)</f>
        <v>2019</v>
      </c>
      <c r="B1413" s="24">
        <f t="shared" ref="B1413:B1476" si="68">MONTH(D1413)</f>
        <v>8</v>
      </c>
      <c r="C1413" s="24">
        <f t="shared" ref="C1413:C1476" si="69">ROUNDUP(B1413/3,0)</f>
        <v>3</v>
      </c>
      <c r="D1413" s="25">
        <v>43689</v>
      </c>
      <c r="E1413" s="4">
        <v>54.93</v>
      </c>
      <c r="G1413" s="4">
        <v>54.93</v>
      </c>
    </row>
    <row r="1414" spans="1:7" x14ac:dyDescent="0.3">
      <c r="A1414" s="24">
        <f t="shared" si="67"/>
        <v>2019</v>
      </c>
      <c r="B1414" s="24">
        <f t="shared" si="68"/>
        <v>8</v>
      </c>
      <c r="C1414" s="24">
        <f t="shared" si="69"/>
        <v>3</v>
      </c>
      <c r="D1414" s="25">
        <v>43690</v>
      </c>
      <c r="E1414" s="4">
        <v>57.1</v>
      </c>
      <c r="G1414" s="4">
        <v>57.1</v>
      </c>
    </row>
    <row r="1415" spans="1:7" x14ac:dyDescent="0.3">
      <c r="A1415" s="24">
        <f t="shared" si="67"/>
        <v>2019</v>
      </c>
      <c r="B1415" s="24">
        <f t="shared" si="68"/>
        <v>8</v>
      </c>
      <c r="C1415" s="24">
        <f t="shared" si="69"/>
        <v>3</v>
      </c>
      <c r="D1415" s="25">
        <v>43691</v>
      </c>
      <c r="E1415" s="4">
        <v>55.23</v>
      </c>
      <c r="G1415" s="4">
        <v>55.23</v>
      </c>
    </row>
    <row r="1416" spans="1:7" x14ac:dyDescent="0.3">
      <c r="A1416" s="24">
        <f t="shared" si="67"/>
        <v>2019</v>
      </c>
      <c r="B1416" s="24">
        <f t="shared" si="68"/>
        <v>8</v>
      </c>
      <c r="C1416" s="24">
        <f t="shared" si="69"/>
        <v>3</v>
      </c>
      <c r="D1416" s="25">
        <v>43692</v>
      </c>
      <c r="E1416" s="4">
        <v>54.47</v>
      </c>
      <c r="G1416" s="4">
        <v>54.47</v>
      </c>
    </row>
    <row r="1417" spans="1:7" x14ac:dyDescent="0.3">
      <c r="A1417" s="24">
        <f t="shared" si="67"/>
        <v>2019</v>
      </c>
      <c r="B1417" s="24">
        <f t="shared" si="68"/>
        <v>8</v>
      </c>
      <c r="C1417" s="24">
        <f t="shared" si="69"/>
        <v>3</v>
      </c>
      <c r="D1417" s="25">
        <v>43693</v>
      </c>
      <c r="E1417" s="4">
        <v>54.87</v>
      </c>
      <c r="G1417" s="4">
        <v>54.87</v>
      </c>
    </row>
    <row r="1418" spans="1:7" x14ac:dyDescent="0.3">
      <c r="A1418" s="24">
        <f t="shared" si="67"/>
        <v>2019</v>
      </c>
      <c r="B1418" s="24">
        <f t="shared" si="68"/>
        <v>8</v>
      </c>
      <c r="C1418" s="24">
        <f t="shared" si="69"/>
        <v>3</v>
      </c>
      <c r="D1418" s="25">
        <v>43696</v>
      </c>
      <c r="E1418" s="4">
        <v>56.21</v>
      </c>
      <c r="G1418" s="4">
        <v>56.21</v>
      </c>
    </row>
    <row r="1419" spans="1:7" x14ac:dyDescent="0.3">
      <c r="A1419" s="24">
        <f t="shared" si="67"/>
        <v>2019</v>
      </c>
      <c r="B1419" s="24">
        <f t="shared" si="68"/>
        <v>8</v>
      </c>
      <c r="C1419" s="24">
        <f t="shared" si="69"/>
        <v>3</v>
      </c>
      <c r="D1419" s="25">
        <v>43697</v>
      </c>
      <c r="E1419" s="4">
        <v>56.34</v>
      </c>
      <c r="G1419" s="4">
        <v>56.34</v>
      </c>
    </row>
    <row r="1420" spans="1:7" x14ac:dyDescent="0.3">
      <c r="A1420" s="24">
        <f t="shared" si="67"/>
        <v>2019</v>
      </c>
      <c r="B1420" s="24">
        <f t="shared" si="68"/>
        <v>8</v>
      </c>
      <c r="C1420" s="24">
        <f t="shared" si="69"/>
        <v>3</v>
      </c>
      <c r="D1420" s="25">
        <v>43698</v>
      </c>
      <c r="E1420" s="4">
        <v>55.68</v>
      </c>
      <c r="G1420" s="4">
        <v>55.68</v>
      </c>
    </row>
    <row r="1421" spans="1:7" x14ac:dyDescent="0.3">
      <c r="A1421" s="24">
        <f t="shared" si="67"/>
        <v>2019</v>
      </c>
      <c r="B1421" s="24">
        <f t="shared" si="68"/>
        <v>8</v>
      </c>
      <c r="C1421" s="24">
        <f t="shared" si="69"/>
        <v>3</v>
      </c>
      <c r="D1421" s="25">
        <v>43699</v>
      </c>
      <c r="E1421" s="4">
        <v>55.35</v>
      </c>
      <c r="G1421" s="4">
        <v>55.35</v>
      </c>
    </row>
    <row r="1422" spans="1:7" x14ac:dyDescent="0.3">
      <c r="A1422" s="24">
        <f t="shared" si="67"/>
        <v>2019</v>
      </c>
      <c r="B1422" s="24">
        <f t="shared" si="68"/>
        <v>8</v>
      </c>
      <c r="C1422" s="24">
        <f t="shared" si="69"/>
        <v>3</v>
      </c>
      <c r="D1422" s="25">
        <v>43700</v>
      </c>
      <c r="E1422" s="4">
        <v>54.17</v>
      </c>
      <c r="G1422" s="4">
        <v>54.17</v>
      </c>
    </row>
    <row r="1423" spans="1:7" x14ac:dyDescent="0.3">
      <c r="A1423" s="24">
        <f t="shared" si="67"/>
        <v>2019</v>
      </c>
      <c r="B1423" s="24">
        <f t="shared" si="68"/>
        <v>8</v>
      </c>
      <c r="C1423" s="24">
        <f t="shared" si="69"/>
        <v>3</v>
      </c>
      <c r="D1423" s="25">
        <v>43703</v>
      </c>
      <c r="E1423" s="4">
        <v>53.64</v>
      </c>
      <c r="G1423" s="4">
        <v>53.64</v>
      </c>
    </row>
    <row r="1424" spans="1:7" x14ac:dyDescent="0.3">
      <c r="A1424" s="24">
        <f t="shared" si="67"/>
        <v>2019</v>
      </c>
      <c r="B1424" s="24">
        <f t="shared" si="68"/>
        <v>8</v>
      </c>
      <c r="C1424" s="24">
        <f t="shared" si="69"/>
        <v>3</v>
      </c>
      <c r="D1424" s="25">
        <v>43704</v>
      </c>
      <c r="E1424" s="4">
        <v>54.93</v>
      </c>
      <c r="G1424" s="4">
        <v>54.93</v>
      </c>
    </row>
    <row r="1425" spans="1:7" x14ac:dyDescent="0.3">
      <c r="A1425" s="24">
        <f t="shared" si="67"/>
        <v>2019</v>
      </c>
      <c r="B1425" s="24">
        <f t="shared" si="68"/>
        <v>8</v>
      </c>
      <c r="C1425" s="24">
        <f t="shared" si="69"/>
        <v>3</v>
      </c>
      <c r="D1425" s="25">
        <v>43705</v>
      </c>
      <c r="E1425" s="4">
        <v>55.78</v>
      </c>
      <c r="G1425" s="4">
        <v>55.78</v>
      </c>
    </row>
    <row r="1426" spans="1:7" x14ac:dyDescent="0.3">
      <c r="A1426" s="24">
        <f t="shared" si="67"/>
        <v>2019</v>
      </c>
      <c r="B1426" s="24">
        <f t="shared" si="68"/>
        <v>8</v>
      </c>
      <c r="C1426" s="24">
        <f t="shared" si="69"/>
        <v>3</v>
      </c>
      <c r="D1426" s="25">
        <v>43706</v>
      </c>
      <c r="E1426" s="4">
        <v>56.71</v>
      </c>
      <c r="G1426" s="4">
        <v>56.71</v>
      </c>
    </row>
    <row r="1427" spans="1:7" x14ac:dyDescent="0.3">
      <c r="A1427" s="24">
        <f t="shared" si="67"/>
        <v>2019</v>
      </c>
      <c r="B1427" s="24">
        <f t="shared" si="68"/>
        <v>8</v>
      </c>
      <c r="C1427" s="24">
        <f t="shared" si="69"/>
        <v>3</v>
      </c>
      <c r="D1427" s="25">
        <v>43707</v>
      </c>
      <c r="E1427" s="4">
        <v>55.1</v>
      </c>
      <c r="G1427" s="4">
        <v>55.1</v>
      </c>
    </row>
    <row r="1428" spans="1:7" x14ac:dyDescent="0.3">
      <c r="A1428" s="24">
        <f t="shared" si="67"/>
        <v>2019</v>
      </c>
      <c r="B1428" s="24">
        <f t="shared" si="68"/>
        <v>9</v>
      </c>
      <c r="C1428" s="24">
        <f t="shared" si="69"/>
        <v>3</v>
      </c>
      <c r="D1428" s="25">
        <v>43711</v>
      </c>
      <c r="E1428" s="4">
        <v>53.94</v>
      </c>
      <c r="G1428" s="4">
        <v>53.94</v>
      </c>
    </row>
    <row r="1429" spans="1:7" x14ac:dyDescent="0.3">
      <c r="A1429" s="24">
        <f t="shared" si="67"/>
        <v>2019</v>
      </c>
      <c r="B1429" s="24">
        <f t="shared" si="68"/>
        <v>9</v>
      </c>
      <c r="C1429" s="24">
        <f t="shared" si="69"/>
        <v>3</v>
      </c>
      <c r="D1429" s="25">
        <v>43712</v>
      </c>
      <c r="E1429" s="4">
        <v>56.26</v>
      </c>
      <c r="G1429" s="4">
        <v>56.26</v>
      </c>
    </row>
    <row r="1430" spans="1:7" x14ac:dyDescent="0.3">
      <c r="A1430" s="24">
        <f t="shared" si="67"/>
        <v>2019</v>
      </c>
      <c r="B1430" s="24">
        <f t="shared" si="68"/>
        <v>9</v>
      </c>
      <c r="C1430" s="24">
        <f t="shared" si="69"/>
        <v>3</v>
      </c>
      <c r="D1430" s="25">
        <v>43713</v>
      </c>
      <c r="E1430" s="4">
        <v>56.3</v>
      </c>
      <c r="G1430" s="4">
        <v>56.3</v>
      </c>
    </row>
    <row r="1431" spans="1:7" x14ac:dyDescent="0.3">
      <c r="A1431" s="24">
        <f t="shared" si="67"/>
        <v>2019</v>
      </c>
      <c r="B1431" s="24">
        <f t="shared" si="68"/>
        <v>9</v>
      </c>
      <c r="C1431" s="24">
        <f t="shared" si="69"/>
        <v>3</v>
      </c>
      <c r="D1431" s="25">
        <v>43714</v>
      </c>
      <c r="E1431" s="4">
        <v>56.52</v>
      </c>
      <c r="G1431" s="4">
        <v>56.52</v>
      </c>
    </row>
    <row r="1432" spans="1:7" x14ac:dyDescent="0.3">
      <c r="A1432" s="24">
        <f t="shared" si="67"/>
        <v>2019</v>
      </c>
      <c r="B1432" s="24">
        <f t="shared" si="68"/>
        <v>9</v>
      </c>
      <c r="C1432" s="24">
        <f t="shared" si="69"/>
        <v>3</v>
      </c>
      <c r="D1432" s="25">
        <v>43717</v>
      </c>
      <c r="E1432" s="4">
        <v>57.85</v>
      </c>
      <c r="G1432" s="4">
        <v>57.85</v>
      </c>
    </row>
    <row r="1433" spans="1:7" x14ac:dyDescent="0.3">
      <c r="A1433" s="24">
        <f t="shared" si="67"/>
        <v>2019</v>
      </c>
      <c r="B1433" s="24">
        <f t="shared" si="68"/>
        <v>9</v>
      </c>
      <c r="C1433" s="24">
        <f t="shared" si="69"/>
        <v>3</v>
      </c>
      <c r="D1433" s="25">
        <v>43718</v>
      </c>
      <c r="E1433" s="4">
        <v>57.4</v>
      </c>
      <c r="G1433" s="4">
        <v>57.4</v>
      </c>
    </row>
    <row r="1434" spans="1:7" x14ac:dyDescent="0.3">
      <c r="A1434" s="24">
        <f t="shared" si="67"/>
        <v>2019</v>
      </c>
      <c r="B1434" s="24">
        <f t="shared" si="68"/>
        <v>9</v>
      </c>
      <c r="C1434" s="24">
        <f t="shared" si="69"/>
        <v>3</v>
      </c>
      <c r="D1434" s="25">
        <v>43719</v>
      </c>
      <c r="E1434" s="4">
        <v>55.75</v>
      </c>
      <c r="G1434" s="4">
        <v>55.75</v>
      </c>
    </row>
    <row r="1435" spans="1:7" x14ac:dyDescent="0.3">
      <c r="A1435" s="24">
        <f t="shared" si="67"/>
        <v>2019</v>
      </c>
      <c r="B1435" s="24">
        <f t="shared" si="68"/>
        <v>9</v>
      </c>
      <c r="C1435" s="24">
        <f t="shared" si="69"/>
        <v>3</v>
      </c>
      <c r="D1435" s="25">
        <v>43720</v>
      </c>
      <c r="E1435" s="4">
        <v>55.09</v>
      </c>
      <c r="G1435" s="4">
        <v>55.09</v>
      </c>
    </row>
    <row r="1436" spans="1:7" x14ac:dyDescent="0.3">
      <c r="A1436" s="24">
        <f t="shared" si="67"/>
        <v>2019</v>
      </c>
      <c r="B1436" s="24">
        <f t="shared" si="68"/>
        <v>9</v>
      </c>
      <c r="C1436" s="24">
        <f t="shared" si="69"/>
        <v>3</v>
      </c>
      <c r="D1436" s="25">
        <v>43721</v>
      </c>
      <c r="E1436" s="4">
        <v>54.85</v>
      </c>
      <c r="G1436" s="4">
        <v>54.85</v>
      </c>
    </row>
    <row r="1437" spans="1:7" x14ac:dyDescent="0.3">
      <c r="A1437" s="24">
        <f t="shared" si="67"/>
        <v>2019</v>
      </c>
      <c r="B1437" s="24">
        <f t="shared" si="68"/>
        <v>9</v>
      </c>
      <c r="C1437" s="24">
        <f t="shared" si="69"/>
        <v>3</v>
      </c>
      <c r="D1437" s="25">
        <v>43724</v>
      </c>
      <c r="E1437" s="4">
        <v>62.9</v>
      </c>
      <c r="G1437" s="4">
        <v>62.9</v>
      </c>
    </row>
    <row r="1438" spans="1:7" x14ac:dyDescent="0.3">
      <c r="A1438" s="24">
        <f t="shared" si="67"/>
        <v>2019</v>
      </c>
      <c r="B1438" s="24">
        <f t="shared" si="68"/>
        <v>9</v>
      </c>
      <c r="C1438" s="24">
        <f t="shared" si="69"/>
        <v>3</v>
      </c>
      <c r="D1438" s="25">
        <v>43725</v>
      </c>
      <c r="E1438" s="4">
        <v>59.34</v>
      </c>
      <c r="G1438" s="4">
        <v>59.34</v>
      </c>
    </row>
    <row r="1439" spans="1:7" x14ac:dyDescent="0.3">
      <c r="A1439" s="24">
        <f t="shared" si="67"/>
        <v>2019</v>
      </c>
      <c r="B1439" s="24">
        <f t="shared" si="68"/>
        <v>9</v>
      </c>
      <c r="C1439" s="24">
        <f t="shared" si="69"/>
        <v>3</v>
      </c>
      <c r="D1439" s="25">
        <v>43726</v>
      </c>
      <c r="E1439" s="4">
        <v>58.11</v>
      </c>
      <c r="G1439" s="4">
        <v>58.11</v>
      </c>
    </row>
    <row r="1440" spans="1:7" x14ac:dyDescent="0.3">
      <c r="A1440" s="24">
        <f t="shared" si="67"/>
        <v>2019</v>
      </c>
      <c r="B1440" s="24">
        <f t="shared" si="68"/>
        <v>9</v>
      </c>
      <c r="C1440" s="24">
        <f t="shared" si="69"/>
        <v>3</v>
      </c>
      <c r="D1440" s="25">
        <v>43727</v>
      </c>
      <c r="E1440" s="4">
        <v>58.13</v>
      </c>
      <c r="G1440" s="4">
        <v>58.13</v>
      </c>
    </row>
    <row r="1441" spans="1:7" x14ac:dyDescent="0.3">
      <c r="A1441" s="24">
        <f t="shared" si="67"/>
        <v>2019</v>
      </c>
      <c r="B1441" s="24">
        <f t="shared" si="68"/>
        <v>9</v>
      </c>
      <c r="C1441" s="24">
        <f t="shared" si="69"/>
        <v>3</v>
      </c>
      <c r="D1441" s="25">
        <v>43728</v>
      </c>
      <c r="E1441" s="4">
        <v>58.09</v>
      </c>
      <c r="G1441" s="4">
        <v>58.09</v>
      </c>
    </row>
    <row r="1442" spans="1:7" x14ac:dyDescent="0.3">
      <c r="A1442" s="24">
        <f t="shared" si="67"/>
        <v>2019</v>
      </c>
      <c r="B1442" s="24">
        <f t="shared" si="68"/>
        <v>9</v>
      </c>
      <c r="C1442" s="24">
        <f t="shared" si="69"/>
        <v>3</v>
      </c>
      <c r="D1442" s="25">
        <v>43731</v>
      </c>
      <c r="E1442" s="4">
        <v>58.64</v>
      </c>
      <c r="G1442" s="4">
        <v>58.64</v>
      </c>
    </row>
    <row r="1443" spans="1:7" x14ac:dyDescent="0.3">
      <c r="A1443" s="24">
        <f t="shared" si="67"/>
        <v>2019</v>
      </c>
      <c r="B1443" s="24">
        <f t="shared" si="68"/>
        <v>9</v>
      </c>
      <c r="C1443" s="24">
        <f t="shared" si="69"/>
        <v>3</v>
      </c>
      <c r="D1443" s="25">
        <v>43732</v>
      </c>
      <c r="E1443" s="4">
        <v>57.29</v>
      </c>
      <c r="G1443" s="4">
        <v>57.29</v>
      </c>
    </row>
    <row r="1444" spans="1:7" x14ac:dyDescent="0.3">
      <c r="A1444" s="24">
        <f t="shared" si="67"/>
        <v>2019</v>
      </c>
      <c r="B1444" s="24">
        <f t="shared" si="68"/>
        <v>9</v>
      </c>
      <c r="C1444" s="24">
        <f t="shared" si="69"/>
        <v>3</v>
      </c>
      <c r="D1444" s="25">
        <v>43733</v>
      </c>
      <c r="E1444" s="4">
        <v>56.49</v>
      </c>
      <c r="G1444" s="4">
        <v>56.49</v>
      </c>
    </row>
    <row r="1445" spans="1:7" x14ac:dyDescent="0.3">
      <c r="A1445" s="24">
        <f t="shared" si="67"/>
        <v>2019</v>
      </c>
      <c r="B1445" s="24">
        <f t="shared" si="68"/>
        <v>9</v>
      </c>
      <c r="C1445" s="24">
        <f t="shared" si="69"/>
        <v>3</v>
      </c>
      <c r="D1445" s="25">
        <v>43734</v>
      </c>
      <c r="E1445" s="4">
        <v>56.41</v>
      </c>
      <c r="G1445" s="4">
        <v>56.41</v>
      </c>
    </row>
    <row r="1446" spans="1:7" x14ac:dyDescent="0.3">
      <c r="A1446" s="24">
        <f t="shared" si="67"/>
        <v>2019</v>
      </c>
      <c r="B1446" s="24">
        <f t="shared" si="68"/>
        <v>9</v>
      </c>
      <c r="C1446" s="24">
        <f t="shared" si="69"/>
        <v>3</v>
      </c>
      <c r="D1446" s="25">
        <v>43735</v>
      </c>
      <c r="E1446" s="4">
        <v>55.91</v>
      </c>
      <c r="G1446" s="4">
        <v>55.91</v>
      </c>
    </row>
    <row r="1447" spans="1:7" x14ac:dyDescent="0.3">
      <c r="A1447" s="24">
        <f t="shared" si="67"/>
        <v>2019</v>
      </c>
      <c r="B1447" s="24">
        <f t="shared" si="68"/>
        <v>9</v>
      </c>
      <c r="C1447" s="24">
        <f t="shared" si="69"/>
        <v>3</v>
      </c>
      <c r="D1447" s="25">
        <v>43738</v>
      </c>
      <c r="E1447" s="4">
        <v>54.07</v>
      </c>
      <c r="G1447" s="4">
        <v>54.07</v>
      </c>
    </row>
    <row r="1448" spans="1:7" x14ac:dyDescent="0.3">
      <c r="A1448" s="24">
        <f t="shared" si="67"/>
        <v>2019</v>
      </c>
      <c r="B1448" s="24">
        <f t="shared" si="68"/>
        <v>10</v>
      </c>
      <c r="C1448" s="24">
        <f t="shared" si="69"/>
        <v>4</v>
      </c>
      <c r="D1448" s="25">
        <v>43739</v>
      </c>
      <c r="E1448" s="4">
        <v>53.62</v>
      </c>
      <c r="G1448" s="4">
        <v>53.62</v>
      </c>
    </row>
    <row r="1449" spans="1:7" x14ac:dyDescent="0.3">
      <c r="A1449" s="24">
        <f t="shared" si="67"/>
        <v>2019</v>
      </c>
      <c r="B1449" s="24">
        <f t="shared" si="68"/>
        <v>10</v>
      </c>
      <c r="C1449" s="24">
        <f t="shared" si="69"/>
        <v>4</v>
      </c>
      <c r="D1449" s="25">
        <v>43740</v>
      </c>
      <c r="E1449" s="4">
        <v>52.64</v>
      </c>
      <c r="G1449" s="4">
        <v>52.64</v>
      </c>
    </row>
    <row r="1450" spans="1:7" x14ac:dyDescent="0.3">
      <c r="A1450" s="24">
        <f t="shared" si="67"/>
        <v>2019</v>
      </c>
      <c r="B1450" s="24">
        <f t="shared" si="68"/>
        <v>10</v>
      </c>
      <c r="C1450" s="24">
        <f t="shared" si="69"/>
        <v>4</v>
      </c>
      <c r="D1450" s="25">
        <v>43741</v>
      </c>
      <c r="E1450" s="4">
        <v>52.45</v>
      </c>
      <c r="G1450" s="4">
        <v>52.45</v>
      </c>
    </row>
    <row r="1451" spans="1:7" x14ac:dyDescent="0.3">
      <c r="A1451" s="24">
        <f t="shared" si="67"/>
        <v>2019</v>
      </c>
      <c r="B1451" s="24">
        <f t="shared" si="68"/>
        <v>10</v>
      </c>
      <c r="C1451" s="24">
        <f t="shared" si="69"/>
        <v>4</v>
      </c>
      <c r="D1451" s="25">
        <v>43742</v>
      </c>
      <c r="E1451" s="4">
        <v>52.81</v>
      </c>
      <c r="G1451" s="4">
        <v>52.81</v>
      </c>
    </row>
    <row r="1452" spans="1:7" x14ac:dyDescent="0.3">
      <c r="A1452" s="24">
        <f t="shared" si="67"/>
        <v>2019</v>
      </c>
      <c r="B1452" s="24">
        <f t="shared" si="68"/>
        <v>10</v>
      </c>
      <c r="C1452" s="24">
        <f t="shared" si="69"/>
        <v>4</v>
      </c>
      <c r="D1452" s="25">
        <v>43745</v>
      </c>
      <c r="E1452" s="4">
        <v>52.75</v>
      </c>
      <c r="G1452" s="4">
        <v>52.75</v>
      </c>
    </row>
    <row r="1453" spans="1:7" x14ac:dyDescent="0.3">
      <c r="A1453" s="24">
        <f t="shared" si="67"/>
        <v>2019</v>
      </c>
      <c r="B1453" s="24">
        <f t="shared" si="68"/>
        <v>10</v>
      </c>
      <c r="C1453" s="24">
        <f t="shared" si="69"/>
        <v>4</v>
      </c>
      <c r="D1453" s="25">
        <v>43746</v>
      </c>
      <c r="E1453" s="4">
        <v>52.63</v>
      </c>
      <c r="G1453" s="4">
        <v>52.63</v>
      </c>
    </row>
    <row r="1454" spans="1:7" x14ac:dyDescent="0.3">
      <c r="A1454" s="24">
        <f t="shared" si="67"/>
        <v>2019</v>
      </c>
      <c r="B1454" s="24">
        <f t="shared" si="68"/>
        <v>10</v>
      </c>
      <c r="C1454" s="24">
        <f t="shared" si="69"/>
        <v>4</v>
      </c>
      <c r="D1454" s="25">
        <v>43747</v>
      </c>
      <c r="E1454" s="4">
        <v>52.59</v>
      </c>
      <c r="G1454" s="4">
        <v>52.59</v>
      </c>
    </row>
    <row r="1455" spans="1:7" x14ac:dyDescent="0.3">
      <c r="A1455" s="24">
        <f t="shared" si="67"/>
        <v>2019</v>
      </c>
      <c r="B1455" s="24">
        <f t="shared" si="68"/>
        <v>10</v>
      </c>
      <c r="C1455" s="24">
        <f t="shared" si="69"/>
        <v>4</v>
      </c>
      <c r="D1455" s="25">
        <v>43748</v>
      </c>
      <c r="E1455" s="4">
        <v>53.55</v>
      </c>
      <c r="G1455" s="4">
        <v>53.55</v>
      </c>
    </row>
    <row r="1456" spans="1:7" x14ac:dyDescent="0.3">
      <c r="A1456" s="24">
        <f t="shared" si="67"/>
        <v>2019</v>
      </c>
      <c r="B1456" s="24">
        <f t="shared" si="68"/>
        <v>10</v>
      </c>
      <c r="C1456" s="24">
        <f t="shared" si="69"/>
        <v>4</v>
      </c>
      <c r="D1456" s="25">
        <v>43749</v>
      </c>
      <c r="E1456" s="4">
        <v>54.7</v>
      </c>
      <c r="G1456" s="4">
        <v>54.7</v>
      </c>
    </row>
    <row r="1457" spans="1:7" x14ac:dyDescent="0.3">
      <c r="A1457" s="24">
        <f t="shared" si="67"/>
        <v>2019</v>
      </c>
      <c r="B1457" s="24">
        <f t="shared" si="68"/>
        <v>10</v>
      </c>
      <c r="C1457" s="24">
        <f t="shared" si="69"/>
        <v>4</v>
      </c>
      <c r="D1457" s="25">
        <v>43752</v>
      </c>
      <c r="E1457" s="4">
        <v>53.59</v>
      </c>
      <c r="G1457" s="4">
        <v>53.59</v>
      </c>
    </row>
    <row r="1458" spans="1:7" x14ac:dyDescent="0.3">
      <c r="A1458" s="24">
        <f t="shared" si="67"/>
        <v>2019</v>
      </c>
      <c r="B1458" s="24">
        <f t="shared" si="68"/>
        <v>10</v>
      </c>
      <c r="C1458" s="24">
        <f t="shared" si="69"/>
        <v>4</v>
      </c>
      <c r="D1458" s="25">
        <v>43753</v>
      </c>
      <c r="E1458" s="4">
        <v>52.81</v>
      </c>
      <c r="G1458" s="4">
        <v>52.81</v>
      </c>
    </row>
    <row r="1459" spans="1:7" x14ac:dyDescent="0.3">
      <c r="A1459" s="24">
        <f t="shared" si="67"/>
        <v>2019</v>
      </c>
      <c r="B1459" s="24">
        <f t="shared" si="68"/>
        <v>10</v>
      </c>
      <c r="C1459" s="24">
        <f t="shared" si="69"/>
        <v>4</v>
      </c>
      <c r="D1459" s="25">
        <v>43754</v>
      </c>
      <c r="E1459" s="4">
        <v>53.36</v>
      </c>
      <c r="G1459" s="4">
        <v>53.36</v>
      </c>
    </row>
    <row r="1460" spans="1:7" x14ac:dyDescent="0.3">
      <c r="A1460" s="24">
        <f t="shared" si="67"/>
        <v>2019</v>
      </c>
      <c r="B1460" s="24">
        <f t="shared" si="68"/>
        <v>10</v>
      </c>
      <c r="C1460" s="24">
        <f t="shared" si="69"/>
        <v>4</v>
      </c>
      <c r="D1460" s="25">
        <v>43755</v>
      </c>
      <c r="E1460" s="4">
        <v>53.93</v>
      </c>
      <c r="G1460" s="4">
        <v>53.93</v>
      </c>
    </row>
    <row r="1461" spans="1:7" x14ac:dyDescent="0.3">
      <c r="A1461" s="24">
        <f t="shared" si="67"/>
        <v>2019</v>
      </c>
      <c r="B1461" s="24">
        <f t="shared" si="68"/>
        <v>10</v>
      </c>
      <c r="C1461" s="24">
        <f t="shared" si="69"/>
        <v>4</v>
      </c>
      <c r="D1461" s="25">
        <v>43756</v>
      </c>
      <c r="E1461" s="4">
        <v>53.78</v>
      </c>
      <c r="G1461" s="4">
        <v>53.78</v>
      </c>
    </row>
    <row r="1462" spans="1:7" x14ac:dyDescent="0.3">
      <c r="A1462" s="24">
        <f t="shared" si="67"/>
        <v>2019</v>
      </c>
      <c r="B1462" s="24">
        <f t="shared" si="68"/>
        <v>10</v>
      </c>
      <c r="C1462" s="24">
        <f t="shared" si="69"/>
        <v>4</v>
      </c>
      <c r="D1462" s="25">
        <v>43759</v>
      </c>
      <c r="E1462" s="4">
        <v>53.31</v>
      </c>
      <c r="G1462" s="4">
        <v>53.31</v>
      </c>
    </row>
    <row r="1463" spans="1:7" x14ac:dyDescent="0.3">
      <c r="A1463" s="24">
        <f t="shared" si="67"/>
        <v>2019</v>
      </c>
      <c r="B1463" s="24">
        <f t="shared" si="68"/>
        <v>10</v>
      </c>
      <c r="C1463" s="24">
        <f t="shared" si="69"/>
        <v>4</v>
      </c>
      <c r="D1463" s="25">
        <v>43760</v>
      </c>
      <c r="E1463" s="4">
        <v>54.16</v>
      </c>
      <c r="G1463" s="4">
        <v>54.16</v>
      </c>
    </row>
    <row r="1464" spans="1:7" x14ac:dyDescent="0.3">
      <c r="A1464" s="24">
        <f t="shared" si="67"/>
        <v>2019</v>
      </c>
      <c r="B1464" s="24">
        <f t="shared" si="68"/>
        <v>10</v>
      </c>
      <c r="C1464" s="24">
        <f t="shared" si="69"/>
        <v>4</v>
      </c>
      <c r="D1464" s="25">
        <v>43761</v>
      </c>
      <c r="E1464" s="4">
        <v>55.97</v>
      </c>
      <c r="G1464" s="4">
        <v>55.97</v>
      </c>
    </row>
    <row r="1465" spans="1:7" x14ac:dyDescent="0.3">
      <c r="A1465" s="24">
        <f t="shared" si="67"/>
        <v>2019</v>
      </c>
      <c r="B1465" s="24">
        <f t="shared" si="68"/>
        <v>10</v>
      </c>
      <c r="C1465" s="24">
        <f t="shared" si="69"/>
        <v>4</v>
      </c>
      <c r="D1465" s="25">
        <v>43762</v>
      </c>
      <c r="E1465" s="4">
        <v>56.23</v>
      </c>
      <c r="G1465" s="4">
        <v>56.23</v>
      </c>
    </row>
    <row r="1466" spans="1:7" x14ac:dyDescent="0.3">
      <c r="A1466" s="24">
        <f t="shared" si="67"/>
        <v>2019</v>
      </c>
      <c r="B1466" s="24">
        <f t="shared" si="68"/>
        <v>10</v>
      </c>
      <c r="C1466" s="24">
        <f t="shared" si="69"/>
        <v>4</v>
      </c>
      <c r="D1466" s="25">
        <v>43763</v>
      </c>
      <c r="E1466" s="4">
        <v>56.66</v>
      </c>
      <c r="G1466" s="4">
        <v>56.66</v>
      </c>
    </row>
    <row r="1467" spans="1:7" x14ac:dyDescent="0.3">
      <c r="A1467" s="24">
        <f t="shared" si="67"/>
        <v>2019</v>
      </c>
      <c r="B1467" s="24">
        <f t="shared" si="68"/>
        <v>10</v>
      </c>
      <c r="C1467" s="24">
        <f t="shared" si="69"/>
        <v>4</v>
      </c>
      <c r="D1467" s="25">
        <v>43766</v>
      </c>
      <c r="E1467" s="4">
        <v>55.81</v>
      </c>
      <c r="G1467" s="4">
        <v>55.81</v>
      </c>
    </row>
    <row r="1468" spans="1:7" x14ac:dyDescent="0.3">
      <c r="A1468" s="24">
        <f t="shared" si="67"/>
        <v>2019</v>
      </c>
      <c r="B1468" s="24">
        <f t="shared" si="68"/>
        <v>10</v>
      </c>
      <c r="C1468" s="24">
        <f t="shared" si="69"/>
        <v>4</v>
      </c>
      <c r="D1468" s="25">
        <v>43767</v>
      </c>
      <c r="E1468" s="4">
        <v>55.54</v>
      </c>
      <c r="G1468" s="4">
        <v>55.54</v>
      </c>
    </row>
    <row r="1469" spans="1:7" x14ac:dyDescent="0.3">
      <c r="A1469" s="24">
        <f t="shared" si="67"/>
        <v>2019</v>
      </c>
      <c r="B1469" s="24">
        <f t="shared" si="68"/>
        <v>10</v>
      </c>
      <c r="C1469" s="24">
        <f t="shared" si="69"/>
        <v>4</v>
      </c>
      <c r="D1469" s="25">
        <v>43768</v>
      </c>
      <c r="E1469" s="4">
        <v>55.06</v>
      </c>
      <c r="G1469" s="4">
        <v>55.06</v>
      </c>
    </row>
    <row r="1470" spans="1:7" x14ac:dyDescent="0.3">
      <c r="A1470" s="24">
        <f t="shared" si="67"/>
        <v>2019</v>
      </c>
      <c r="B1470" s="24">
        <f t="shared" si="68"/>
        <v>10</v>
      </c>
      <c r="C1470" s="24">
        <f t="shared" si="69"/>
        <v>4</v>
      </c>
      <c r="D1470" s="25">
        <v>43769</v>
      </c>
      <c r="E1470" s="4">
        <v>54.18</v>
      </c>
      <c r="G1470" s="4">
        <v>54.18</v>
      </c>
    </row>
    <row r="1471" spans="1:7" x14ac:dyDescent="0.3">
      <c r="A1471" s="24">
        <f t="shared" si="67"/>
        <v>2019</v>
      </c>
      <c r="B1471" s="24">
        <f t="shared" si="68"/>
        <v>11</v>
      </c>
      <c r="C1471" s="24">
        <f t="shared" si="69"/>
        <v>4</v>
      </c>
      <c r="D1471" s="25">
        <v>43770</v>
      </c>
      <c r="E1471" s="4">
        <v>56.2</v>
      </c>
      <c r="G1471" s="4">
        <v>56.2</v>
      </c>
    </row>
    <row r="1472" spans="1:7" x14ac:dyDescent="0.3">
      <c r="A1472" s="24">
        <f t="shared" si="67"/>
        <v>2019</v>
      </c>
      <c r="B1472" s="24">
        <f t="shared" si="68"/>
        <v>11</v>
      </c>
      <c r="C1472" s="24">
        <f t="shared" si="69"/>
        <v>4</v>
      </c>
      <c r="D1472" s="25">
        <v>43773</v>
      </c>
      <c r="E1472" s="4">
        <v>56.54</v>
      </c>
      <c r="G1472" s="4">
        <v>56.54</v>
      </c>
    </row>
    <row r="1473" spans="1:7" x14ac:dyDescent="0.3">
      <c r="A1473" s="24">
        <f t="shared" si="67"/>
        <v>2019</v>
      </c>
      <c r="B1473" s="24">
        <f t="shared" si="68"/>
        <v>11</v>
      </c>
      <c r="C1473" s="24">
        <f t="shared" si="69"/>
        <v>4</v>
      </c>
      <c r="D1473" s="25">
        <v>43774</v>
      </c>
      <c r="E1473" s="4">
        <v>57.23</v>
      </c>
      <c r="G1473" s="4">
        <v>57.23</v>
      </c>
    </row>
    <row r="1474" spans="1:7" x14ac:dyDescent="0.3">
      <c r="A1474" s="24">
        <f t="shared" si="67"/>
        <v>2019</v>
      </c>
      <c r="B1474" s="24">
        <f t="shared" si="68"/>
        <v>11</v>
      </c>
      <c r="C1474" s="24">
        <f t="shared" si="69"/>
        <v>4</v>
      </c>
      <c r="D1474" s="25">
        <v>43775</v>
      </c>
      <c r="E1474" s="4">
        <v>56.35</v>
      </c>
      <c r="G1474" s="4">
        <v>56.35</v>
      </c>
    </row>
    <row r="1475" spans="1:7" x14ac:dyDescent="0.3">
      <c r="A1475" s="24">
        <f t="shared" si="67"/>
        <v>2019</v>
      </c>
      <c r="B1475" s="24">
        <f t="shared" si="68"/>
        <v>11</v>
      </c>
      <c r="C1475" s="24">
        <f t="shared" si="69"/>
        <v>4</v>
      </c>
      <c r="D1475" s="25">
        <v>43776</v>
      </c>
      <c r="E1475" s="4">
        <v>57.15</v>
      </c>
      <c r="G1475" s="4">
        <v>57.15</v>
      </c>
    </row>
    <row r="1476" spans="1:7" x14ac:dyDescent="0.3">
      <c r="A1476" s="24">
        <f t="shared" si="67"/>
        <v>2019</v>
      </c>
      <c r="B1476" s="24">
        <f t="shared" si="68"/>
        <v>11</v>
      </c>
      <c r="C1476" s="24">
        <f t="shared" si="69"/>
        <v>4</v>
      </c>
      <c r="D1476" s="25">
        <v>43777</v>
      </c>
      <c r="E1476" s="4">
        <v>57.24</v>
      </c>
      <c r="G1476" s="4">
        <v>57.24</v>
      </c>
    </row>
    <row r="1477" spans="1:7" x14ac:dyDescent="0.3">
      <c r="A1477" s="24">
        <f t="shared" ref="A1477:A1540" si="70">YEAR(D1477)</f>
        <v>2019</v>
      </c>
      <c r="B1477" s="24">
        <f t="shared" ref="B1477:B1540" si="71">MONTH(D1477)</f>
        <v>11</v>
      </c>
      <c r="C1477" s="24">
        <f t="shared" ref="C1477:C1540" si="72">ROUNDUP(B1477/3,0)</f>
        <v>4</v>
      </c>
      <c r="D1477" s="25">
        <v>43780</v>
      </c>
      <c r="E1477" s="4">
        <v>56.86</v>
      </c>
      <c r="G1477" s="4">
        <v>56.86</v>
      </c>
    </row>
    <row r="1478" spans="1:7" x14ac:dyDescent="0.3">
      <c r="A1478" s="24">
        <f t="shared" si="70"/>
        <v>2019</v>
      </c>
      <c r="B1478" s="24">
        <f t="shared" si="71"/>
        <v>11</v>
      </c>
      <c r="C1478" s="24">
        <f t="shared" si="72"/>
        <v>4</v>
      </c>
      <c r="D1478" s="25">
        <v>43781</v>
      </c>
      <c r="E1478" s="4">
        <v>56.8</v>
      </c>
      <c r="G1478" s="4">
        <v>56.8</v>
      </c>
    </row>
    <row r="1479" spans="1:7" x14ac:dyDescent="0.3">
      <c r="A1479" s="24">
        <f t="shared" si="70"/>
        <v>2019</v>
      </c>
      <c r="B1479" s="24">
        <f t="shared" si="71"/>
        <v>11</v>
      </c>
      <c r="C1479" s="24">
        <f t="shared" si="72"/>
        <v>4</v>
      </c>
      <c r="D1479" s="25">
        <v>43782</v>
      </c>
      <c r="E1479" s="4">
        <v>57.12</v>
      </c>
      <c r="G1479" s="4">
        <v>57.12</v>
      </c>
    </row>
    <row r="1480" spans="1:7" x14ac:dyDescent="0.3">
      <c r="A1480" s="24">
        <f t="shared" si="70"/>
        <v>2019</v>
      </c>
      <c r="B1480" s="24">
        <f t="shared" si="71"/>
        <v>11</v>
      </c>
      <c r="C1480" s="24">
        <f t="shared" si="72"/>
        <v>4</v>
      </c>
      <c r="D1480" s="25">
        <v>43783</v>
      </c>
      <c r="E1480" s="4">
        <v>56.77</v>
      </c>
      <c r="G1480" s="4">
        <v>56.77</v>
      </c>
    </row>
    <row r="1481" spans="1:7" x14ac:dyDescent="0.3">
      <c r="A1481" s="24">
        <f t="shared" si="70"/>
        <v>2019</v>
      </c>
      <c r="B1481" s="24">
        <f t="shared" si="71"/>
        <v>11</v>
      </c>
      <c r="C1481" s="24">
        <f t="shared" si="72"/>
        <v>4</v>
      </c>
      <c r="D1481" s="25">
        <v>43784</v>
      </c>
      <c r="E1481" s="4">
        <v>57.72</v>
      </c>
      <c r="G1481" s="4">
        <v>57.72</v>
      </c>
    </row>
    <row r="1482" spans="1:7" x14ac:dyDescent="0.3">
      <c r="A1482" s="24">
        <f t="shared" si="70"/>
        <v>2019</v>
      </c>
      <c r="B1482" s="24">
        <f t="shared" si="71"/>
        <v>11</v>
      </c>
      <c r="C1482" s="24">
        <f t="shared" si="72"/>
        <v>4</v>
      </c>
      <c r="D1482" s="25">
        <v>43787</v>
      </c>
      <c r="E1482" s="4">
        <v>57.05</v>
      </c>
      <c r="G1482" s="4">
        <v>57.05</v>
      </c>
    </row>
    <row r="1483" spans="1:7" x14ac:dyDescent="0.3">
      <c r="A1483" s="24">
        <f t="shared" si="70"/>
        <v>2019</v>
      </c>
      <c r="B1483" s="24">
        <f t="shared" si="71"/>
        <v>11</v>
      </c>
      <c r="C1483" s="24">
        <f t="shared" si="72"/>
        <v>4</v>
      </c>
      <c r="D1483" s="25">
        <v>43788</v>
      </c>
      <c r="E1483" s="4">
        <v>55.21</v>
      </c>
      <c r="G1483" s="4">
        <v>55.21</v>
      </c>
    </row>
    <row r="1484" spans="1:7" x14ac:dyDescent="0.3">
      <c r="A1484" s="24">
        <f t="shared" si="70"/>
        <v>2019</v>
      </c>
      <c r="B1484" s="24">
        <f t="shared" si="71"/>
        <v>11</v>
      </c>
      <c r="C1484" s="24">
        <f t="shared" si="72"/>
        <v>4</v>
      </c>
      <c r="D1484" s="25">
        <v>43789</v>
      </c>
      <c r="E1484" s="4">
        <v>57.11</v>
      </c>
      <c r="G1484" s="4">
        <v>57.11</v>
      </c>
    </row>
    <row r="1485" spans="1:7" x14ac:dyDescent="0.3">
      <c r="A1485" s="24">
        <f t="shared" si="70"/>
        <v>2019</v>
      </c>
      <c r="B1485" s="24">
        <f t="shared" si="71"/>
        <v>11</v>
      </c>
      <c r="C1485" s="24">
        <f t="shared" si="72"/>
        <v>4</v>
      </c>
      <c r="D1485" s="25">
        <v>43790</v>
      </c>
      <c r="E1485" s="4">
        <v>58.58</v>
      </c>
      <c r="G1485" s="4">
        <v>58.58</v>
      </c>
    </row>
    <row r="1486" spans="1:7" x14ac:dyDescent="0.3">
      <c r="A1486" s="24">
        <f t="shared" si="70"/>
        <v>2019</v>
      </c>
      <c r="B1486" s="24">
        <f t="shared" si="71"/>
        <v>11</v>
      </c>
      <c r="C1486" s="24">
        <f t="shared" si="72"/>
        <v>4</v>
      </c>
      <c r="D1486" s="25">
        <v>43791</v>
      </c>
      <c r="E1486" s="4">
        <v>57.77</v>
      </c>
      <c r="G1486" s="4">
        <v>57.77</v>
      </c>
    </row>
    <row r="1487" spans="1:7" x14ac:dyDescent="0.3">
      <c r="A1487" s="24">
        <f t="shared" si="70"/>
        <v>2019</v>
      </c>
      <c r="B1487" s="24">
        <f t="shared" si="71"/>
        <v>11</v>
      </c>
      <c r="C1487" s="24">
        <f t="shared" si="72"/>
        <v>4</v>
      </c>
      <c r="D1487" s="25">
        <v>43794</v>
      </c>
      <c r="E1487" s="4">
        <v>58.01</v>
      </c>
      <c r="G1487" s="4">
        <v>58.01</v>
      </c>
    </row>
    <row r="1488" spans="1:7" x14ac:dyDescent="0.3">
      <c r="A1488" s="24">
        <f t="shared" si="70"/>
        <v>2019</v>
      </c>
      <c r="B1488" s="24">
        <f t="shared" si="71"/>
        <v>11</v>
      </c>
      <c r="C1488" s="24">
        <f t="shared" si="72"/>
        <v>4</v>
      </c>
      <c r="D1488" s="25">
        <v>43795</v>
      </c>
      <c r="E1488" s="4">
        <v>58.41</v>
      </c>
      <c r="G1488" s="4">
        <v>58.41</v>
      </c>
    </row>
    <row r="1489" spans="1:7" x14ac:dyDescent="0.3">
      <c r="A1489" s="24">
        <f t="shared" si="70"/>
        <v>2019</v>
      </c>
      <c r="B1489" s="24">
        <f t="shared" si="71"/>
        <v>11</v>
      </c>
      <c r="C1489" s="24">
        <f t="shared" si="72"/>
        <v>4</v>
      </c>
      <c r="D1489" s="25">
        <v>43796</v>
      </c>
      <c r="E1489" s="4">
        <v>58.11</v>
      </c>
      <c r="G1489" s="4">
        <v>58.11</v>
      </c>
    </row>
    <row r="1490" spans="1:7" x14ac:dyDescent="0.3">
      <c r="A1490" s="24">
        <f t="shared" si="70"/>
        <v>2019</v>
      </c>
      <c r="B1490" s="24">
        <f t="shared" si="71"/>
        <v>11</v>
      </c>
      <c r="C1490" s="24">
        <f t="shared" si="72"/>
        <v>4</v>
      </c>
      <c r="D1490" s="25">
        <v>43798</v>
      </c>
      <c r="E1490" s="4">
        <v>55.17</v>
      </c>
      <c r="G1490" s="4">
        <v>55.17</v>
      </c>
    </row>
    <row r="1491" spans="1:7" x14ac:dyDescent="0.3">
      <c r="A1491" s="24">
        <f t="shared" si="70"/>
        <v>2019</v>
      </c>
      <c r="B1491" s="24">
        <f t="shared" si="71"/>
        <v>12</v>
      </c>
      <c r="C1491" s="24">
        <f t="shared" si="72"/>
        <v>4</v>
      </c>
      <c r="D1491" s="25">
        <v>43801</v>
      </c>
      <c r="E1491" s="4">
        <v>55.96</v>
      </c>
      <c r="G1491" s="4">
        <v>55.96</v>
      </c>
    </row>
    <row r="1492" spans="1:7" x14ac:dyDescent="0.3">
      <c r="A1492" s="24">
        <f t="shared" si="70"/>
        <v>2019</v>
      </c>
      <c r="B1492" s="24">
        <f t="shared" si="71"/>
        <v>12</v>
      </c>
      <c r="C1492" s="24">
        <f t="shared" si="72"/>
        <v>4</v>
      </c>
      <c r="D1492" s="25">
        <v>43802</v>
      </c>
      <c r="E1492" s="4">
        <v>56.1</v>
      </c>
      <c r="G1492" s="4">
        <v>56.1</v>
      </c>
    </row>
    <row r="1493" spans="1:7" x14ac:dyDescent="0.3">
      <c r="A1493" s="24">
        <f t="shared" si="70"/>
        <v>2019</v>
      </c>
      <c r="B1493" s="24">
        <f t="shared" si="71"/>
        <v>12</v>
      </c>
      <c r="C1493" s="24">
        <f t="shared" si="72"/>
        <v>4</v>
      </c>
      <c r="D1493" s="25">
        <v>43803</v>
      </c>
      <c r="E1493" s="4">
        <v>58.43</v>
      </c>
      <c r="G1493" s="4">
        <v>58.43</v>
      </c>
    </row>
    <row r="1494" spans="1:7" x14ac:dyDescent="0.3">
      <c r="A1494" s="24">
        <f t="shared" si="70"/>
        <v>2019</v>
      </c>
      <c r="B1494" s="24">
        <f t="shared" si="71"/>
        <v>12</v>
      </c>
      <c r="C1494" s="24">
        <f t="shared" si="72"/>
        <v>4</v>
      </c>
      <c r="D1494" s="25">
        <v>43804</v>
      </c>
      <c r="E1494" s="4">
        <v>58.43</v>
      </c>
      <c r="G1494" s="4">
        <v>58.43</v>
      </c>
    </row>
    <row r="1495" spans="1:7" x14ac:dyDescent="0.3">
      <c r="A1495" s="24">
        <f t="shared" si="70"/>
        <v>2019</v>
      </c>
      <c r="B1495" s="24">
        <f t="shared" si="71"/>
        <v>12</v>
      </c>
      <c r="C1495" s="24">
        <f t="shared" si="72"/>
        <v>4</v>
      </c>
      <c r="D1495" s="25">
        <v>43805</v>
      </c>
      <c r="E1495" s="4">
        <v>59.2</v>
      </c>
      <c r="G1495" s="4">
        <v>59.2</v>
      </c>
    </row>
    <row r="1496" spans="1:7" x14ac:dyDescent="0.3">
      <c r="A1496" s="24">
        <f t="shared" si="70"/>
        <v>2019</v>
      </c>
      <c r="B1496" s="24">
        <f t="shared" si="71"/>
        <v>12</v>
      </c>
      <c r="C1496" s="24">
        <f t="shared" si="72"/>
        <v>4</v>
      </c>
      <c r="D1496" s="25">
        <v>43808</v>
      </c>
      <c r="E1496" s="4">
        <v>59.02</v>
      </c>
      <c r="G1496" s="4">
        <v>59.02</v>
      </c>
    </row>
    <row r="1497" spans="1:7" x14ac:dyDescent="0.3">
      <c r="A1497" s="24">
        <f t="shared" si="70"/>
        <v>2019</v>
      </c>
      <c r="B1497" s="24">
        <f t="shared" si="71"/>
        <v>12</v>
      </c>
      <c r="C1497" s="24">
        <f t="shared" si="72"/>
        <v>4</v>
      </c>
      <c r="D1497" s="25">
        <v>43809</v>
      </c>
      <c r="E1497" s="4">
        <v>59.24</v>
      </c>
      <c r="G1497" s="4">
        <v>59.24</v>
      </c>
    </row>
    <row r="1498" spans="1:7" x14ac:dyDescent="0.3">
      <c r="A1498" s="24">
        <f t="shared" si="70"/>
        <v>2019</v>
      </c>
      <c r="B1498" s="24">
        <f t="shared" si="71"/>
        <v>12</v>
      </c>
      <c r="C1498" s="24">
        <f t="shared" si="72"/>
        <v>4</v>
      </c>
      <c r="D1498" s="25">
        <v>43810</v>
      </c>
      <c r="E1498" s="4">
        <v>58.76</v>
      </c>
      <c r="G1498" s="4">
        <v>58.76</v>
      </c>
    </row>
    <row r="1499" spans="1:7" x14ac:dyDescent="0.3">
      <c r="A1499" s="24">
        <f t="shared" si="70"/>
        <v>2019</v>
      </c>
      <c r="B1499" s="24">
        <f t="shared" si="71"/>
        <v>12</v>
      </c>
      <c r="C1499" s="24">
        <f t="shared" si="72"/>
        <v>4</v>
      </c>
      <c r="D1499" s="25">
        <v>43811</v>
      </c>
      <c r="E1499" s="4">
        <v>59.18</v>
      </c>
      <c r="G1499" s="4">
        <v>59.18</v>
      </c>
    </row>
    <row r="1500" spans="1:7" x14ac:dyDescent="0.3">
      <c r="A1500" s="24">
        <f t="shared" si="70"/>
        <v>2019</v>
      </c>
      <c r="B1500" s="24">
        <f t="shared" si="71"/>
        <v>12</v>
      </c>
      <c r="C1500" s="24">
        <f t="shared" si="72"/>
        <v>4</v>
      </c>
      <c r="D1500" s="25">
        <v>43812</v>
      </c>
      <c r="E1500" s="4">
        <v>60.07</v>
      </c>
      <c r="G1500" s="4">
        <v>60.07</v>
      </c>
    </row>
    <row r="1501" spans="1:7" x14ac:dyDescent="0.3">
      <c r="A1501" s="24">
        <f t="shared" si="70"/>
        <v>2019</v>
      </c>
      <c r="B1501" s="24">
        <f t="shared" si="71"/>
        <v>12</v>
      </c>
      <c r="C1501" s="24">
        <f t="shared" si="72"/>
        <v>4</v>
      </c>
      <c r="D1501" s="25">
        <v>43815</v>
      </c>
      <c r="E1501" s="4">
        <v>60.21</v>
      </c>
      <c r="G1501" s="4">
        <v>60.21</v>
      </c>
    </row>
    <row r="1502" spans="1:7" x14ac:dyDescent="0.3">
      <c r="A1502" s="24">
        <f t="shared" si="70"/>
        <v>2019</v>
      </c>
      <c r="B1502" s="24">
        <f t="shared" si="71"/>
        <v>12</v>
      </c>
      <c r="C1502" s="24">
        <f t="shared" si="72"/>
        <v>4</v>
      </c>
      <c r="D1502" s="25">
        <v>43816</v>
      </c>
      <c r="E1502" s="4">
        <v>60.94</v>
      </c>
      <c r="G1502" s="4">
        <v>60.94</v>
      </c>
    </row>
    <row r="1503" spans="1:7" x14ac:dyDescent="0.3">
      <c r="A1503" s="24">
        <f t="shared" si="70"/>
        <v>2019</v>
      </c>
      <c r="B1503" s="24">
        <f t="shared" si="71"/>
        <v>12</v>
      </c>
      <c r="C1503" s="24">
        <f t="shared" si="72"/>
        <v>4</v>
      </c>
      <c r="D1503" s="25">
        <v>43817</v>
      </c>
      <c r="E1503" s="4">
        <v>60.93</v>
      </c>
      <c r="G1503" s="4">
        <v>60.93</v>
      </c>
    </row>
    <row r="1504" spans="1:7" x14ac:dyDescent="0.3">
      <c r="A1504" s="24">
        <f t="shared" si="70"/>
        <v>2019</v>
      </c>
      <c r="B1504" s="24">
        <f t="shared" si="71"/>
        <v>12</v>
      </c>
      <c r="C1504" s="24">
        <f t="shared" si="72"/>
        <v>4</v>
      </c>
      <c r="D1504" s="25">
        <v>43818</v>
      </c>
      <c r="E1504" s="4">
        <v>61.22</v>
      </c>
      <c r="G1504" s="4">
        <v>61.22</v>
      </c>
    </row>
    <row r="1505" spans="1:7" x14ac:dyDescent="0.3">
      <c r="A1505" s="24">
        <f t="shared" si="70"/>
        <v>2019</v>
      </c>
      <c r="B1505" s="24">
        <f t="shared" si="71"/>
        <v>12</v>
      </c>
      <c r="C1505" s="24">
        <f t="shared" si="72"/>
        <v>4</v>
      </c>
      <c r="D1505" s="25">
        <v>43819</v>
      </c>
      <c r="E1505" s="4">
        <v>60.44</v>
      </c>
      <c r="G1505" s="4">
        <v>60.44</v>
      </c>
    </row>
    <row r="1506" spans="1:7" x14ac:dyDescent="0.3">
      <c r="A1506" s="24">
        <f t="shared" si="70"/>
        <v>2019</v>
      </c>
      <c r="B1506" s="24">
        <f t="shared" si="71"/>
        <v>12</v>
      </c>
      <c r="C1506" s="24">
        <f t="shared" si="72"/>
        <v>4</v>
      </c>
      <c r="D1506" s="25">
        <v>43822</v>
      </c>
      <c r="E1506" s="4">
        <v>60.52</v>
      </c>
      <c r="G1506" s="4">
        <v>60.52</v>
      </c>
    </row>
    <row r="1507" spans="1:7" x14ac:dyDescent="0.3">
      <c r="A1507" s="24">
        <f t="shared" si="70"/>
        <v>2019</v>
      </c>
      <c r="B1507" s="24">
        <f t="shared" si="71"/>
        <v>12</v>
      </c>
      <c r="C1507" s="24">
        <f t="shared" si="72"/>
        <v>4</v>
      </c>
      <c r="D1507" s="25">
        <v>43823</v>
      </c>
      <c r="E1507" s="4">
        <v>61.11</v>
      </c>
      <c r="G1507" s="4">
        <v>61.11</v>
      </c>
    </row>
    <row r="1508" spans="1:7" x14ac:dyDescent="0.3">
      <c r="A1508" s="24">
        <f t="shared" si="70"/>
        <v>2019</v>
      </c>
      <c r="B1508" s="24">
        <f t="shared" si="71"/>
        <v>12</v>
      </c>
      <c r="C1508" s="24">
        <f t="shared" si="72"/>
        <v>4</v>
      </c>
      <c r="D1508" s="25">
        <v>43825</v>
      </c>
      <c r="E1508" s="4">
        <v>61.68</v>
      </c>
      <c r="G1508" s="4">
        <v>61.68</v>
      </c>
    </row>
    <row r="1509" spans="1:7" x14ac:dyDescent="0.3">
      <c r="A1509" s="24">
        <f t="shared" si="70"/>
        <v>2019</v>
      </c>
      <c r="B1509" s="24">
        <f t="shared" si="71"/>
        <v>12</v>
      </c>
      <c r="C1509" s="24">
        <f t="shared" si="72"/>
        <v>4</v>
      </c>
      <c r="D1509" s="25">
        <v>43826</v>
      </c>
      <c r="E1509" s="4">
        <v>61.72</v>
      </c>
      <c r="G1509" s="4">
        <v>61.72</v>
      </c>
    </row>
    <row r="1510" spans="1:7" x14ac:dyDescent="0.3">
      <c r="A1510" s="24">
        <f t="shared" si="70"/>
        <v>2019</v>
      </c>
      <c r="B1510" s="24">
        <f t="shared" si="71"/>
        <v>12</v>
      </c>
      <c r="C1510" s="24">
        <f t="shared" si="72"/>
        <v>4</v>
      </c>
      <c r="D1510" s="25">
        <v>43829</v>
      </c>
      <c r="E1510" s="4">
        <v>61.68</v>
      </c>
      <c r="G1510" s="4">
        <v>61.68</v>
      </c>
    </row>
    <row r="1511" spans="1:7" x14ac:dyDescent="0.3">
      <c r="A1511" s="24">
        <f t="shared" si="70"/>
        <v>2019</v>
      </c>
      <c r="B1511" s="24">
        <f t="shared" si="71"/>
        <v>12</v>
      </c>
      <c r="C1511" s="24">
        <f t="shared" si="72"/>
        <v>4</v>
      </c>
      <c r="D1511" s="25">
        <v>43830</v>
      </c>
      <c r="E1511" s="4">
        <v>61.06</v>
      </c>
      <c r="G1511" s="4">
        <v>61.06</v>
      </c>
    </row>
    <row r="1512" spans="1:7" x14ac:dyDescent="0.3">
      <c r="A1512" s="24">
        <f t="shared" si="70"/>
        <v>2020</v>
      </c>
      <c r="B1512" s="24">
        <f t="shared" si="71"/>
        <v>1</v>
      </c>
      <c r="C1512" s="24">
        <f t="shared" si="72"/>
        <v>1</v>
      </c>
      <c r="D1512" s="25">
        <v>43832</v>
      </c>
      <c r="E1512" s="4">
        <v>61.18</v>
      </c>
      <c r="G1512" s="4">
        <v>61.18</v>
      </c>
    </row>
    <row r="1513" spans="1:7" x14ac:dyDescent="0.3">
      <c r="A1513" s="24">
        <f t="shared" si="70"/>
        <v>2020</v>
      </c>
      <c r="B1513" s="24">
        <f t="shared" si="71"/>
        <v>1</v>
      </c>
      <c r="C1513" s="24">
        <f t="shared" si="72"/>
        <v>1</v>
      </c>
      <c r="D1513" s="25">
        <v>43833</v>
      </c>
      <c r="E1513" s="4">
        <v>63.05</v>
      </c>
      <c r="G1513" s="4">
        <v>63.05</v>
      </c>
    </row>
    <row r="1514" spans="1:7" x14ac:dyDescent="0.3">
      <c r="A1514" s="24">
        <f t="shared" si="70"/>
        <v>2020</v>
      </c>
      <c r="B1514" s="24">
        <f t="shared" si="71"/>
        <v>1</v>
      </c>
      <c r="C1514" s="24">
        <f t="shared" si="72"/>
        <v>1</v>
      </c>
      <c r="D1514" s="25">
        <v>43836</v>
      </c>
      <c r="E1514" s="4">
        <v>63.27</v>
      </c>
      <c r="G1514" s="4">
        <v>63.27</v>
      </c>
    </row>
    <row r="1515" spans="1:7" x14ac:dyDescent="0.3">
      <c r="A1515" s="24">
        <f t="shared" si="70"/>
        <v>2020</v>
      </c>
      <c r="B1515" s="24">
        <f t="shared" si="71"/>
        <v>1</v>
      </c>
      <c r="C1515" s="24">
        <f t="shared" si="72"/>
        <v>1</v>
      </c>
      <c r="D1515" s="25">
        <v>43837</v>
      </c>
      <c r="E1515" s="4">
        <v>62.7</v>
      </c>
      <c r="G1515" s="4">
        <v>62.7</v>
      </c>
    </row>
    <row r="1516" spans="1:7" x14ac:dyDescent="0.3">
      <c r="A1516" s="24">
        <f t="shared" si="70"/>
        <v>2020</v>
      </c>
      <c r="B1516" s="24">
        <f t="shared" si="71"/>
        <v>1</v>
      </c>
      <c r="C1516" s="24">
        <f t="shared" si="72"/>
        <v>1</v>
      </c>
      <c r="D1516" s="25">
        <v>43838</v>
      </c>
      <c r="E1516" s="4">
        <v>59.61</v>
      </c>
      <c r="G1516" s="4">
        <v>59.61</v>
      </c>
    </row>
    <row r="1517" spans="1:7" x14ac:dyDescent="0.3">
      <c r="A1517" s="24">
        <f t="shared" si="70"/>
        <v>2020</v>
      </c>
      <c r="B1517" s="24">
        <f t="shared" si="71"/>
        <v>1</v>
      </c>
      <c r="C1517" s="24">
        <f t="shared" si="72"/>
        <v>1</v>
      </c>
      <c r="D1517" s="25">
        <v>43839</v>
      </c>
      <c r="E1517" s="4">
        <v>59.56</v>
      </c>
      <c r="G1517" s="4">
        <v>59.56</v>
      </c>
    </row>
    <row r="1518" spans="1:7" x14ac:dyDescent="0.3">
      <c r="A1518" s="24">
        <f t="shared" si="70"/>
        <v>2020</v>
      </c>
      <c r="B1518" s="24">
        <f t="shared" si="71"/>
        <v>1</v>
      </c>
      <c r="C1518" s="24">
        <f t="shared" si="72"/>
        <v>1</v>
      </c>
      <c r="D1518" s="25">
        <v>43840</v>
      </c>
      <c r="E1518" s="4">
        <v>59.04</v>
      </c>
      <c r="G1518" s="4">
        <v>59.04</v>
      </c>
    </row>
    <row r="1519" spans="1:7" x14ac:dyDescent="0.3">
      <c r="A1519" s="24">
        <f t="shared" si="70"/>
        <v>2020</v>
      </c>
      <c r="B1519" s="24">
        <f t="shared" si="71"/>
        <v>1</v>
      </c>
      <c r="C1519" s="24">
        <f t="shared" si="72"/>
        <v>1</v>
      </c>
      <c r="D1519" s="25">
        <v>43843</v>
      </c>
      <c r="E1519" s="4">
        <v>58.08</v>
      </c>
      <c r="G1519" s="4">
        <v>58.08</v>
      </c>
    </row>
    <row r="1520" spans="1:7" x14ac:dyDescent="0.3">
      <c r="A1520" s="24">
        <f t="shared" si="70"/>
        <v>2020</v>
      </c>
      <c r="B1520" s="24">
        <f t="shared" si="71"/>
        <v>1</v>
      </c>
      <c r="C1520" s="24">
        <f t="shared" si="72"/>
        <v>1</v>
      </c>
      <c r="D1520" s="25">
        <v>43844</v>
      </c>
      <c r="E1520" s="4">
        <v>58.23</v>
      </c>
      <c r="G1520" s="4">
        <v>58.23</v>
      </c>
    </row>
    <row r="1521" spans="1:7" x14ac:dyDescent="0.3">
      <c r="A1521" s="24">
        <f t="shared" si="70"/>
        <v>2020</v>
      </c>
      <c r="B1521" s="24">
        <f t="shared" si="71"/>
        <v>1</v>
      </c>
      <c r="C1521" s="24">
        <f t="shared" si="72"/>
        <v>1</v>
      </c>
      <c r="D1521" s="25">
        <v>43845</v>
      </c>
      <c r="E1521" s="4">
        <v>57.81</v>
      </c>
      <c r="G1521" s="4">
        <v>57.81</v>
      </c>
    </row>
    <row r="1522" spans="1:7" x14ac:dyDescent="0.3">
      <c r="A1522" s="24">
        <f t="shared" si="70"/>
        <v>2020</v>
      </c>
      <c r="B1522" s="24">
        <f t="shared" si="71"/>
        <v>1</v>
      </c>
      <c r="C1522" s="24">
        <f t="shared" si="72"/>
        <v>1</v>
      </c>
      <c r="D1522" s="25">
        <v>43846</v>
      </c>
      <c r="E1522" s="4">
        <v>58.52</v>
      </c>
      <c r="G1522" s="4">
        <v>58.52</v>
      </c>
    </row>
    <row r="1523" spans="1:7" x14ac:dyDescent="0.3">
      <c r="A1523" s="24">
        <f t="shared" si="70"/>
        <v>2020</v>
      </c>
      <c r="B1523" s="24">
        <f t="shared" si="71"/>
        <v>1</v>
      </c>
      <c r="C1523" s="24">
        <f t="shared" si="72"/>
        <v>1</v>
      </c>
      <c r="D1523" s="25">
        <v>43847</v>
      </c>
      <c r="E1523" s="4">
        <v>58.54</v>
      </c>
      <c r="G1523" s="4">
        <v>58.54</v>
      </c>
    </row>
    <row r="1524" spans="1:7" x14ac:dyDescent="0.3">
      <c r="A1524" s="24">
        <f t="shared" si="70"/>
        <v>2020</v>
      </c>
      <c r="B1524" s="24">
        <f t="shared" si="71"/>
        <v>1</v>
      </c>
      <c r="C1524" s="24">
        <f t="shared" si="72"/>
        <v>1</v>
      </c>
      <c r="D1524" s="25">
        <v>43851</v>
      </c>
      <c r="E1524" s="4">
        <v>58.34</v>
      </c>
      <c r="G1524" s="4">
        <v>58.34</v>
      </c>
    </row>
    <row r="1525" spans="1:7" x14ac:dyDescent="0.3">
      <c r="A1525" s="24">
        <f t="shared" si="70"/>
        <v>2020</v>
      </c>
      <c r="B1525" s="24">
        <f t="shared" si="71"/>
        <v>1</v>
      </c>
      <c r="C1525" s="24">
        <f t="shared" si="72"/>
        <v>1</v>
      </c>
      <c r="D1525" s="25">
        <v>43852</v>
      </c>
      <c r="E1525" s="4">
        <v>56.74</v>
      </c>
      <c r="G1525" s="4">
        <v>56.74</v>
      </c>
    </row>
    <row r="1526" spans="1:7" x14ac:dyDescent="0.3">
      <c r="A1526" s="24">
        <f t="shared" si="70"/>
        <v>2020</v>
      </c>
      <c r="B1526" s="24">
        <f t="shared" si="71"/>
        <v>1</v>
      </c>
      <c r="C1526" s="24">
        <f t="shared" si="72"/>
        <v>1</v>
      </c>
      <c r="D1526" s="25">
        <v>43853</v>
      </c>
      <c r="E1526" s="4">
        <v>55.59</v>
      </c>
      <c r="G1526" s="4">
        <v>55.59</v>
      </c>
    </row>
    <row r="1527" spans="1:7" x14ac:dyDescent="0.3">
      <c r="A1527" s="24">
        <f t="shared" si="70"/>
        <v>2020</v>
      </c>
      <c r="B1527" s="24">
        <f t="shared" si="71"/>
        <v>1</v>
      </c>
      <c r="C1527" s="24">
        <f t="shared" si="72"/>
        <v>1</v>
      </c>
      <c r="D1527" s="25">
        <v>43854</v>
      </c>
      <c r="E1527" s="4">
        <v>54.19</v>
      </c>
      <c r="G1527" s="4">
        <v>54.19</v>
      </c>
    </row>
    <row r="1528" spans="1:7" x14ac:dyDescent="0.3">
      <c r="A1528" s="24">
        <f t="shared" si="70"/>
        <v>2020</v>
      </c>
      <c r="B1528" s="24">
        <f t="shared" si="71"/>
        <v>1</v>
      </c>
      <c r="C1528" s="24">
        <f t="shared" si="72"/>
        <v>1</v>
      </c>
      <c r="D1528" s="25">
        <v>43857</v>
      </c>
      <c r="E1528" s="4">
        <v>53.14</v>
      </c>
      <c r="G1528" s="4">
        <v>53.14</v>
      </c>
    </row>
    <row r="1529" spans="1:7" x14ac:dyDescent="0.3">
      <c r="A1529" s="24">
        <f t="shared" si="70"/>
        <v>2020</v>
      </c>
      <c r="B1529" s="24">
        <f t="shared" si="71"/>
        <v>1</v>
      </c>
      <c r="C1529" s="24">
        <f t="shared" si="72"/>
        <v>1</v>
      </c>
      <c r="D1529" s="25">
        <v>43858</v>
      </c>
      <c r="E1529" s="4">
        <v>53.48</v>
      </c>
      <c r="G1529" s="4">
        <v>53.48</v>
      </c>
    </row>
    <row r="1530" spans="1:7" x14ac:dyDescent="0.3">
      <c r="A1530" s="24">
        <f t="shared" si="70"/>
        <v>2020</v>
      </c>
      <c r="B1530" s="24">
        <f t="shared" si="71"/>
        <v>1</v>
      </c>
      <c r="C1530" s="24">
        <f t="shared" si="72"/>
        <v>1</v>
      </c>
      <c r="D1530" s="25">
        <v>43859</v>
      </c>
      <c r="E1530" s="4">
        <v>53.33</v>
      </c>
      <c r="G1530" s="4">
        <v>53.33</v>
      </c>
    </row>
    <row r="1531" spans="1:7" x14ac:dyDescent="0.3">
      <c r="A1531" s="24">
        <f t="shared" si="70"/>
        <v>2020</v>
      </c>
      <c r="B1531" s="24">
        <f t="shared" si="71"/>
        <v>1</v>
      </c>
      <c r="C1531" s="24">
        <f t="shared" si="72"/>
        <v>1</v>
      </c>
      <c r="D1531" s="25">
        <v>43860</v>
      </c>
      <c r="E1531" s="4">
        <v>52.14</v>
      </c>
      <c r="G1531" s="4">
        <v>52.14</v>
      </c>
    </row>
    <row r="1532" spans="1:7" x14ac:dyDescent="0.3">
      <c r="A1532" s="24">
        <f t="shared" si="70"/>
        <v>2020</v>
      </c>
      <c r="B1532" s="24">
        <f t="shared" si="71"/>
        <v>1</v>
      </c>
      <c r="C1532" s="24">
        <f t="shared" si="72"/>
        <v>1</v>
      </c>
      <c r="D1532" s="25">
        <v>43861</v>
      </c>
      <c r="E1532" s="4">
        <v>51.56</v>
      </c>
      <c r="G1532" s="4">
        <v>51.56</v>
      </c>
    </row>
    <row r="1533" spans="1:7" x14ac:dyDescent="0.3">
      <c r="A1533" s="24">
        <f t="shared" si="70"/>
        <v>2020</v>
      </c>
      <c r="B1533" s="24">
        <f t="shared" si="71"/>
        <v>2</v>
      </c>
      <c r="C1533" s="24">
        <f t="shared" si="72"/>
        <v>1</v>
      </c>
      <c r="D1533" s="25">
        <v>43864</v>
      </c>
      <c r="E1533" s="4">
        <v>50.11</v>
      </c>
      <c r="G1533" s="4">
        <v>50.11</v>
      </c>
    </row>
    <row r="1534" spans="1:7" x14ac:dyDescent="0.3">
      <c r="A1534" s="24">
        <f t="shared" si="70"/>
        <v>2020</v>
      </c>
      <c r="B1534" s="24">
        <f t="shared" si="71"/>
        <v>2</v>
      </c>
      <c r="C1534" s="24">
        <f t="shared" si="72"/>
        <v>1</v>
      </c>
      <c r="D1534" s="25">
        <v>43865</v>
      </c>
      <c r="E1534" s="4">
        <v>49.61</v>
      </c>
      <c r="G1534" s="4">
        <v>49.61</v>
      </c>
    </row>
    <row r="1535" spans="1:7" x14ac:dyDescent="0.3">
      <c r="A1535" s="24">
        <f t="shared" si="70"/>
        <v>2020</v>
      </c>
      <c r="B1535" s="24">
        <f t="shared" si="71"/>
        <v>2</v>
      </c>
      <c r="C1535" s="24">
        <f t="shared" si="72"/>
        <v>1</v>
      </c>
      <c r="D1535" s="25">
        <v>43866</v>
      </c>
      <c r="E1535" s="4">
        <v>50.75</v>
      </c>
      <c r="G1535" s="4">
        <v>50.75</v>
      </c>
    </row>
    <row r="1536" spans="1:7" x14ac:dyDescent="0.3">
      <c r="A1536" s="24">
        <f t="shared" si="70"/>
        <v>2020</v>
      </c>
      <c r="B1536" s="24">
        <f t="shared" si="71"/>
        <v>2</v>
      </c>
      <c r="C1536" s="24">
        <f t="shared" si="72"/>
        <v>1</v>
      </c>
      <c r="D1536" s="25">
        <v>43867</v>
      </c>
      <c r="E1536" s="4">
        <v>50.95</v>
      </c>
      <c r="G1536" s="4">
        <v>50.95</v>
      </c>
    </row>
    <row r="1537" spans="1:7" x14ac:dyDescent="0.3">
      <c r="A1537" s="24">
        <f t="shared" si="70"/>
        <v>2020</v>
      </c>
      <c r="B1537" s="24">
        <f t="shared" si="71"/>
        <v>2</v>
      </c>
      <c r="C1537" s="24">
        <f t="shared" si="72"/>
        <v>1</v>
      </c>
      <c r="D1537" s="25">
        <v>43868</v>
      </c>
      <c r="E1537" s="4">
        <v>50.32</v>
      </c>
      <c r="G1537" s="4">
        <v>50.32</v>
      </c>
    </row>
    <row r="1538" spans="1:7" x14ac:dyDescent="0.3">
      <c r="A1538" s="24">
        <f t="shared" si="70"/>
        <v>2020</v>
      </c>
      <c r="B1538" s="24">
        <f t="shared" si="71"/>
        <v>2</v>
      </c>
      <c r="C1538" s="24">
        <f t="shared" si="72"/>
        <v>1</v>
      </c>
      <c r="D1538" s="25">
        <v>43871</v>
      </c>
      <c r="E1538" s="4">
        <v>49.57</v>
      </c>
      <c r="G1538" s="4">
        <v>49.57</v>
      </c>
    </row>
    <row r="1539" spans="1:7" x14ac:dyDescent="0.3">
      <c r="A1539" s="24">
        <f t="shared" si="70"/>
        <v>2020</v>
      </c>
      <c r="B1539" s="24">
        <f t="shared" si="71"/>
        <v>2</v>
      </c>
      <c r="C1539" s="24">
        <f t="shared" si="72"/>
        <v>1</v>
      </c>
      <c r="D1539" s="25">
        <v>43872</v>
      </c>
      <c r="E1539" s="4">
        <v>49.94</v>
      </c>
      <c r="G1539" s="4">
        <v>49.94</v>
      </c>
    </row>
    <row r="1540" spans="1:7" x14ac:dyDescent="0.3">
      <c r="A1540" s="24">
        <f t="shared" si="70"/>
        <v>2020</v>
      </c>
      <c r="B1540" s="24">
        <f t="shared" si="71"/>
        <v>2</v>
      </c>
      <c r="C1540" s="24">
        <f t="shared" si="72"/>
        <v>1</v>
      </c>
      <c r="D1540" s="25">
        <v>43873</v>
      </c>
      <c r="E1540" s="4">
        <v>51.17</v>
      </c>
      <c r="G1540" s="4">
        <v>51.17</v>
      </c>
    </row>
    <row r="1541" spans="1:7" x14ac:dyDescent="0.3">
      <c r="A1541" s="24">
        <f t="shared" ref="A1541:A1604" si="73">YEAR(D1541)</f>
        <v>2020</v>
      </c>
      <c r="B1541" s="24">
        <f t="shared" ref="B1541:B1604" si="74">MONTH(D1541)</f>
        <v>2</v>
      </c>
      <c r="C1541" s="24">
        <f t="shared" ref="C1541:C1604" si="75">ROUNDUP(B1541/3,0)</f>
        <v>1</v>
      </c>
      <c r="D1541" s="25">
        <v>43874</v>
      </c>
      <c r="E1541" s="4">
        <v>51.42</v>
      </c>
      <c r="G1541" s="4">
        <v>51.42</v>
      </c>
    </row>
    <row r="1542" spans="1:7" x14ac:dyDescent="0.3">
      <c r="A1542" s="24">
        <f t="shared" si="73"/>
        <v>2020</v>
      </c>
      <c r="B1542" s="24">
        <f t="shared" si="74"/>
        <v>2</v>
      </c>
      <c r="C1542" s="24">
        <f t="shared" si="75"/>
        <v>1</v>
      </c>
      <c r="D1542" s="25">
        <v>43875</v>
      </c>
      <c r="E1542" s="4">
        <v>52.05</v>
      </c>
      <c r="G1542" s="4">
        <v>52.05</v>
      </c>
    </row>
    <row r="1543" spans="1:7" x14ac:dyDescent="0.3">
      <c r="A1543" s="24">
        <f t="shared" si="73"/>
        <v>2020</v>
      </c>
      <c r="B1543" s="24">
        <f t="shared" si="74"/>
        <v>2</v>
      </c>
      <c r="C1543" s="24">
        <f t="shared" si="75"/>
        <v>1</v>
      </c>
      <c r="D1543" s="25">
        <v>43879</v>
      </c>
      <c r="E1543" s="4">
        <v>52.05</v>
      </c>
      <c r="G1543" s="4">
        <v>52.05</v>
      </c>
    </row>
    <row r="1544" spans="1:7" x14ac:dyDescent="0.3">
      <c r="A1544" s="24">
        <f t="shared" si="73"/>
        <v>2020</v>
      </c>
      <c r="B1544" s="24">
        <f t="shared" si="74"/>
        <v>2</v>
      </c>
      <c r="C1544" s="24">
        <f t="shared" si="75"/>
        <v>1</v>
      </c>
      <c r="D1544" s="25">
        <v>43880</v>
      </c>
      <c r="E1544" s="4">
        <v>53.29</v>
      </c>
      <c r="G1544" s="4">
        <v>53.29</v>
      </c>
    </row>
    <row r="1545" spans="1:7" x14ac:dyDescent="0.3">
      <c r="A1545" s="24">
        <f t="shared" si="73"/>
        <v>2020</v>
      </c>
      <c r="B1545" s="24">
        <f t="shared" si="74"/>
        <v>2</v>
      </c>
      <c r="C1545" s="24">
        <f t="shared" si="75"/>
        <v>1</v>
      </c>
      <c r="D1545" s="25">
        <v>43881</v>
      </c>
      <c r="E1545" s="4">
        <v>53.78</v>
      </c>
      <c r="G1545" s="4">
        <v>53.78</v>
      </c>
    </row>
    <row r="1546" spans="1:7" x14ac:dyDescent="0.3">
      <c r="A1546" s="24">
        <f t="shared" si="73"/>
        <v>2020</v>
      </c>
      <c r="B1546" s="24">
        <f t="shared" si="74"/>
        <v>2</v>
      </c>
      <c r="C1546" s="24">
        <f t="shared" si="75"/>
        <v>1</v>
      </c>
      <c r="D1546" s="25">
        <v>43882</v>
      </c>
      <c r="E1546" s="4">
        <v>53.38</v>
      </c>
      <c r="G1546" s="4">
        <v>53.38</v>
      </c>
    </row>
    <row r="1547" spans="1:7" x14ac:dyDescent="0.3">
      <c r="A1547" s="24">
        <f t="shared" si="73"/>
        <v>2020</v>
      </c>
      <c r="B1547" s="24">
        <f t="shared" si="74"/>
        <v>2</v>
      </c>
      <c r="C1547" s="24">
        <f t="shared" si="75"/>
        <v>1</v>
      </c>
      <c r="D1547" s="25">
        <v>43885</v>
      </c>
      <c r="E1547" s="4">
        <v>51.43</v>
      </c>
      <c r="G1547" s="4">
        <v>51.43</v>
      </c>
    </row>
    <row r="1548" spans="1:7" x14ac:dyDescent="0.3">
      <c r="A1548" s="24">
        <f t="shared" si="73"/>
        <v>2020</v>
      </c>
      <c r="B1548" s="24">
        <f t="shared" si="74"/>
        <v>2</v>
      </c>
      <c r="C1548" s="24">
        <f t="shared" si="75"/>
        <v>1</v>
      </c>
      <c r="D1548" s="25">
        <v>43886</v>
      </c>
      <c r="E1548" s="4">
        <v>49.9</v>
      </c>
      <c r="G1548" s="4">
        <v>49.9</v>
      </c>
    </row>
    <row r="1549" spans="1:7" x14ac:dyDescent="0.3">
      <c r="A1549" s="24">
        <f t="shared" si="73"/>
        <v>2020</v>
      </c>
      <c r="B1549" s="24">
        <f t="shared" si="74"/>
        <v>2</v>
      </c>
      <c r="C1549" s="24">
        <f t="shared" si="75"/>
        <v>1</v>
      </c>
      <c r="D1549" s="25">
        <v>43887</v>
      </c>
      <c r="E1549" s="4">
        <v>48.73</v>
      </c>
      <c r="G1549" s="4">
        <v>48.73</v>
      </c>
    </row>
    <row r="1550" spans="1:7" x14ac:dyDescent="0.3">
      <c r="A1550" s="24">
        <f t="shared" si="73"/>
        <v>2020</v>
      </c>
      <c r="B1550" s="24">
        <f t="shared" si="74"/>
        <v>2</v>
      </c>
      <c r="C1550" s="24">
        <f t="shared" si="75"/>
        <v>1</v>
      </c>
      <c r="D1550" s="25">
        <v>43888</v>
      </c>
      <c r="E1550" s="4">
        <v>47.09</v>
      </c>
      <c r="G1550" s="4">
        <v>47.09</v>
      </c>
    </row>
    <row r="1551" spans="1:7" x14ac:dyDescent="0.3">
      <c r="A1551" s="24">
        <f t="shared" si="73"/>
        <v>2020</v>
      </c>
      <c r="B1551" s="24">
        <f t="shared" si="74"/>
        <v>2</v>
      </c>
      <c r="C1551" s="24">
        <f t="shared" si="75"/>
        <v>1</v>
      </c>
      <c r="D1551" s="25">
        <v>43889</v>
      </c>
      <c r="E1551" s="4">
        <v>44.76</v>
      </c>
      <c r="G1551" s="4">
        <v>44.76</v>
      </c>
    </row>
    <row r="1552" spans="1:7" x14ac:dyDescent="0.3">
      <c r="A1552" s="24">
        <f t="shared" si="73"/>
        <v>2020</v>
      </c>
      <c r="B1552" s="24">
        <f t="shared" si="74"/>
        <v>3</v>
      </c>
      <c r="C1552" s="24">
        <f t="shared" si="75"/>
        <v>1</v>
      </c>
      <c r="D1552" s="25">
        <v>43892</v>
      </c>
      <c r="E1552" s="4">
        <v>46.75</v>
      </c>
      <c r="G1552" s="4">
        <v>46.75</v>
      </c>
    </row>
    <row r="1553" spans="1:7" x14ac:dyDescent="0.3">
      <c r="A1553" s="24">
        <f t="shared" si="73"/>
        <v>2020</v>
      </c>
      <c r="B1553" s="24">
        <f t="shared" si="74"/>
        <v>3</v>
      </c>
      <c r="C1553" s="24">
        <f t="shared" si="75"/>
        <v>1</v>
      </c>
      <c r="D1553" s="25">
        <v>43893</v>
      </c>
      <c r="E1553" s="4">
        <v>47.18</v>
      </c>
      <c r="G1553" s="4">
        <v>47.18</v>
      </c>
    </row>
    <row r="1554" spans="1:7" x14ac:dyDescent="0.3">
      <c r="A1554" s="24">
        <f t="shared" si="73"/>
        <v>2020</v>
      </c>
      <c r="B1554" s="24">
        <f t="shared" si="74"/>
        <v>3</v>
      </c>
      <c r="C1554" s="24">
        <f t="shared" si="75"/>
        <v>1</v>
      </c>
      <c r="D1554" s="25">
        <v>43894</v>
      </c>
      <c r="E1554" s="4">
        <v>46.78</v>
      </c>
      <c r="G1554" s="4">
        <v>46.78</v>
      </c>
    </row>
    <row r="1555" spans="1:7" x14ac:dyDescent="0.3">
      <c r="A1555" s="24">
        <f t="shared" si="73"/>
        <v>2020</v>
      </c>
      <c r="B1555" s="24">
        <f t="shared" si="74"/>
        <v>3</v>
      </c>
      <c r="C1555" s="24">
        <f t="shared" si="75"/>
        <v>1</v>
      </c>
      <c r="D1555" s="25">
        <v>43895</v>
      </c>
      <c r="E1555" s="4">
        <v>45.9</v>
      </c>
      <c r="G1555" s="4">
        <v>45.9</v>
      </c>
    </row>
    <row r="1556" spans="1:7" x14ac:dyDescent="0.3">
      <c r="A1556" s="24">
        <f t="shared" si="73"/>
        <v>2020</v>
      </c>
      <c r="B1556" s="24">
        <f t="shared" si="74"/>
        <v>3</v>
      </c>
      <c r="C1556" s="24">
        <f t="shared" si="75"/>
        <v>1</v>
      </c>
      <c r="D1556" s="25">
        <v>43896</v>
      </c>
      <c r="E1556" s="4">
        <v>41.28</v>
      </c>
      <c r="G1556" s="4">
        <v>41.28</v>
      </c>
    </row>
    <row r="1557" spans="1:7" x14ac:dyDescent="0.3">
      <c r="A1557" s="24">
        <f t="shared" si="73"/>
        <v>2020</v>
      </c>
      <c r="B1557" s="24">
        <f t="shared" si="74"/>
        <v>3</v>
      </c>
      <c r="C1557" s="24">
        <f t="shared" si="75"/>
        <v>1</v>
      </c>
      <c r="D1557" s="25">
        <v>43899</v>
      </c>
      <c r="E1557" s="4">
        <v>31.13</v>
      </c>
      <c r="G1557" s="4">
        <v>31.13</v>
      </c>
    </row>
    <row r="1558" spans="1:7" x14ac:dyDescent="0.3">
      <c r="A1558" s="24">
        <f t="shared" si="73"/>
        <v>2020</v>
      </c>
      <c r="B1558" s="24">
        <f t="shared" si="74"/>
        <v>3</v>
      </c>
      <c r="C1558" s="24">
        <f t="shared" si="75"/>
        <v>1</v>
      </c>
      <c r="D1558" s="25">
        <v>43900</v>
      </c>
      <c r="E1558" s="4">
        <v>34.36</v>
      </c>
      <c r="G1558" s="4">
        <v>34.36</v>
      </c>
    </row>
    <row r="1559" spans="1:7" x14ac:dyDescent="0.3">
      <c r="A1559" s="24">
        <f t="shared" si="73"/>
        <v>2020</v>
      </c>
      <c r="B1559" s="24">
        <f t="shared" si="74"/>
        <v>3</v>
      </c>
      <c r="C1559" s="24">
        <f t="shared" si="75"/>
        <v>1</v>
      </c>
      <c r="D1559" s="25">
        <v>43901</v>
      </c>
      <c r="E1559" s="4">
        <v>32.979999999999997</v>
      </c>
      <c r="G1559" s="4">
        <v>32.979999999999997</v>
      </c>
    </row>
    <row r="1560" spans="1:7" x14ac:dyDescent="0.3">
      <c r="A1560" s="24">
        <f t="shared" si="73"/>
        <v>2020</v>
      </c>
      <c r="B1560" s="24">
        <f t="shared" si="74"/>
        <v>3</v>
      </c>
      <c r="C1560" s="24">
        <f t="shared" si="75"/>
        <v>1</v>
      </c>
      <c r="D1560" s="25">
        <v>43902</v>
      </c>
      <c r="E1560" s="4">
        <v>31.5</v>
      </c>
      <c r="G1560" s="4">
        <v>31.5</v>
      </c>
    </row>
    <row r="1561" spans="1:7" x14ac:dyDescent="0.3">
      <c r="A1561" s="24">
        <f t="shared" si="73"/>
        <v>2020</v>
      </c>
      <c r="B1561" s="24">
        <f t="shared" si="74"/>
        <v>3</v>
      </c>
      <c r="C1561" s="24">
        <f t="shared" si="75"/>
        <v>1</v>
      </c>
      <c r="D1561" s="25">
        <v>43903</v>
      </c>
      <c r="E1561" s="4">
        <v>31.73</v>
      </c>
      <c r="G1561" s="4">
        <v>31.73</v>
      </c>
    </row>
    <row r="1562" spans="1:7" x14ac:dyDescent="0.3">
      <c r="A1562" s="24">
        <f t="shared" si="73"/>
        <v>2020</v>
      </c>
      <c r="B1562" s="24">
        <f t="shared" si="74"/>
        <v>3</v>
      </c>
      <c r="C1562" s="24">
        <f t="shared" si="75"/>
        <v>1</v>
      </c>
      <c r="D1562" s="25">
        <v>43906</v>
      </c>
      <c r="E1562" s="4">
        <v>28.7</v>
      </c>
      <c r="G1562" s="4">
        <v>28.7</v>
      </c>
    </row>
    <row r="1563" spans="1:7" x14ac:dyDescent="0.3">
      <c r="A1563" s="24">
        <f t="shared" si="73"/>
        <v>2020</v>
      </c>
      <c r="B1563" s="24">
        <f t="shared" si="74"/>
        <v>3</v>
      </c>
      <c r="C1563" s="24">
        <f t="shared" si="75"/>
        <v>1</v>
      </c>
      <c r="D1563" s="25">
        <v>43907</v>
      </c>
      <c r="E1563" s="4">
        <v>26.95</v>
      </c>
      <c r="G1563" s="4">
        <v>26.95</v>
      </c>
    </row>
    <row r="1564" spans="1:7" x14ac:dyDescent="0.3">
      <c r="A1564" s="24">
        <f t="shared" si="73"/>
        <v>2020</v>
      </c>
      <c r="B1564" s="24">
        <f t="shared" si="74"/>
        <v>3</v>
      </c>
      <c r="C1564" s="24">
        <f t="shared" si="75"/>
        <v>1</v>
      </c>
      <c r="D1564" s="25">
        <v>43908</v>
      </c>
      <c r="E1564" s="4">
        <v>20.37</v>
      </c>
      <c r="G1564" s="4">
        <v>20.37</v>
      </c>
    </row>
    <row r="1565" spans="1:7" x14ac:dyDescent="0.3">
      <c r="A1565" s="24">
        <f t="shared" si="73"/>
        <v>2020</v>
      </c>
      <c r="B1565" s="24">
        <f t="shared" si="74"/>
        <v>3</v>
      </c>
      <c r="C1565" s="24">
        <f t="shared" si="75"/>
        <v>1</v>
      </c>
      <c r="D1565" s="25">
        <v>43909</v>
      </c>
      <c r="E1565" s="4">
        <v>25.22</v>
      </c>
      <c r="G1565" s="4">
        <v>25.22</v>
      </c>
    </row>
    <row r="1566" spans="1:7" x14ac:dyDescent="0.3">
      <c r="A1566" s="24">
        <f t="shared" si="73"/>
        <v>2020</v>
      </c>
      <c r="B1566" s="24">
        <f t="shared" si="74"/>
        <v>3</v>
      </c>
      <c r="C1566" s="24">
        <f t="shared" si="75"/>
        <v>1</v>
      </c>
      <c r="D1566" s="25">
        <v>43910</v>
      </c>
      <c r="E1566" s="4">
        <v>22.43</v>
      </c>
      <c r="G1566" s="4">
        <v>22.43</v>
      </c>
    </row>
    <row r="1567" spans="1:7" x14ac:dyDescent="0.3">
      <c r="A1567" s="24">
        <f t="shared" si="73"/>
        <v>2020</v>
      </c>
      <c r="B1567" s="24">
        <f t="shared" si="74"/>
        <v>3</v>
      </c>
      <c r="C1567" s="24">
        <f t="shared" si="75"/>
        <v>1</v>
      </c>
      <c r="D1567" s="25">
        <v>43913</v>
      </c>
      <c r="E1567" s="4">
        <v>23.36</v>
      </c>
      <c r="G1567" s="4">
        <v>23.36</v>
      </c>
    </row>
    <row r="1568" spans="1:7" x14ac:dyDescent="0.3">
      <c r="A1568" s="24">
        <f t="shared" si="73"/>
        <v>2020</v>
      </c>
      <c r="B1568" s="24">
        <f t="shared" si="74"/>
        <v>3</v>
      </c>
      <c r="C1568" s="24">
        <f t="shared" si="75"/>
        <v>1</v>
      </c>
      <c r="D1568" s="25">
        <v>43914</v>
      </c>
      <c r="E1568" s="4">
        <v>24.01</v>
      </c>
      <c r="G1568" s="4">
        <v>24.01</v>
      </c>
    </row>
    <row r="1569" spans="1:7" x14ac:dyDescent="0.3">
      <c r="A1569" s="24">
        <f t="shared" si="73"/>
        <v>2020</v>
      </c>
      <c r="B1569" s="24">
        <f t="shared" si="74"/>
        <v>3</v>
      </c>
      <c r="C1569" s="24">
        <f t="shared" si="75"/>
        <v>1</v>
      </c>
      <c r="D1569" s="25">
        <v>43915</v>
      </c>
      <c r="E1569" s="4">
        <v>24.49</v>
      </c>
      <c r="G1569" s="4">
        <v>24.49</v>
      </c>
    </row>
    <row r="1570" spans="1:7" x14ac:dyDescent="0.3">
      <c r="A1570" s="24">
        <f t="shared" si="73"/>
        <v>2020</v>
      </c>
      <c r="B1570" s="24">
        <f t="shared" si="74"/>
        <v>3</v>
      </c>
      <c r="C1570" s="24">
        <f t="shared" si="75"/>
        <v>1</v>
      </c>
      <c r="D1570" s="25">
        <v>43916</v>
      </c>
      <c r="E1570" s="4">
        <v>22.6</v>
      </c>
      <c r="G1570" s="4">
        <v>22.6</v>
      </c>
    </row>
    <row r="1571" spans="1:7" x14ac:dyDescent="0.3">
      <c r="A1571" s="24">
        <f t="shared" si="73"/>
        <v>2020</v>
      </c>
      <c r="B1571" s="24">
        <f t="shared" si="74"/>
        <v>3</v>
      </c>
      <c r="C1571" s="24">
        <f t="shared" si="75"/>
        <v>1</v>
      </c>
      <c r="D1571" s="25">
        <v>43917</v>
      </c>
      <c r="E1571" s="4">
        <v>21.51</v>
      </c>
      <c r="G1571" s="4">
        <v>21.51</v>
      </c>
    </row>
    <row r="1572" spans="1:7" x14ac:dyDescent="0.3">
      <c r="A1572" s="24">
        <f t="shared" si="73"/>
        <v>2020</v>
      </c>
      <c r="B1572" s="24">
        <f t="shared" si="74"/>
        <v>3</v>
      </c>
      <c r="C1572" s="24">
        <f t="shared" si="75"/>
        <v>1</v>
      </c>
      <c r="D1572" s="25">
        <v>43920</v>
      </c>
      <c r="E1572" s="4">
        <v>20.09</v>
      </c>
      <c r="G1572" s="4">
        <v>20.09</v>
      </c>
    </row>
    <row r="1573" spans="1:7" x14ac:dyDescent="0.3">
      <c r="A1573" s="24">
        <f t="shared" si="73"/>
        <v>2020</v>
      </c>
      <c r="B1573" s="24">
        <f t="shared" si="74"/>
        <v>3</v>
      </c>
      <c r="C1573" s="24">
        <f t="shared" si="75"/>
        <v>1</v>
      </c>
      <c r="D1573" s="25">
        <v>43921</v>
      </c>
      <c r="E1573" s="4">
        <v>20.48</v>
      </c>
      <c r="G1573" s="4">
        <v>20.48</v>
      </c>
    </row>
    <row r="1574" spans="1:7" x14ac:dyDescent="0.3">
      <c r="A1574" s="24">
        <f t="shared" si="73"/>
        <v>2020</v>
      </c>
      <c r="B1574" s="24">
        <f t="shared" si="74"/>
        <v>4</v>
      </c>
      <c r="C1574" s="24">
        <f t="shared" si="75"/>
        <v>2</v>
      </c>
      <c r="D1574" s="25">
        <v>43922</v>
      </c>
      <c r="E1574" s="4">
        <v>20.309999999999999</v>
      </c>
      <c r="G1574" s="4">
        <v>20.309999999999999</v>
      </c>
    </row>
    <row r="1575" spans="1:7" x14ac:dyDescent="0.3">
      <c r="A1575" s="24">
        <f t="shared" si="73"/>
        <v>2020</v>
      </c>
      <c r="B1575" s="24">
        <f t="shared" si="74"/>
        <v>4</v>
      </c>
      <c r="C1575" s="24">
        <f t="shared" si="75"/>
        <v>2</v>
      </c>
      <c r="D1575" s="25">
        <v>43923</v>
      </c>
      <c r="E1575" s="4">
        <v>25.32</v>
      </c>
      <c r="G1575" s="4">
        <v>25.32</v>
      </c>
    </row>
    <row r="1576" spans="1:7" x14ac:dyDescent="0.3">
      <c r="A1576" s="24">
        <f t="shared" si="73"/>
        <v>2020</v>
      </c>
      <c r="B1576" s="24">
        <f t="shared" si="74"/>
        <v>4</v>
      </c>
      <c r="C1576" s="24">
        <f t="shared" si="75"/>
        <v>2</v>
      </c>
      <c r="D1576" s="25">
        <v>43924</v>
      </c>
      <c r="E1576" s="4">
        <v>28.34</v>
      </c>
      <c r="G1576" s="4">
        <v>28.34</v>
      </c>
    </row>
    <row r="1577" spans="1:7" x14ac:dyDescent="0.3">
      <c r="A1577" s="24">
        <f t="shared" si="73"/>
        <v>2020</v>
      </c>
      <c r="B1577" s="24">
        <f t="shared" si="74"/>
        <v>4</v>
      </c>
      <c r="C1577" s="24">
        <f t="shared" si="75"/>
        <v>2</v>
      </c>
      <c r="D1577" s="25">
        <v>43927</v>
      </c>
      <c r="E1577" s="4">
        <v>26.08</v>
      </c>
      <c r="G1577" s="4">
        <v>26.08</v>
      </c>
    </row>
    <row r="1578" spans="1:7" x14ac:dyDescent="0.3">
      <c r="A1578" s="24">
        <f t="shared" si="73"/>
        <v>2020</v>
      </c>
      <c r="B1578" s="24">
        <f t="shared" si="74"/>
        <v>4</v>
      </c>
      <c r="C1578" s="24">
        <f t="shared" si="75"/>
        <v>2</v>
      </c>
      <c r="D1578" s="25">
        <v>43928</v>
      </c>
      <c r="E1578" s="4">
        <v>23.63</v>
      </c>
      <c r="G1578" s="4">
        <v>23.63</v>
      </c>
    </row>
    <row r="1579" spans="1:7" x14ac:dyDescent="0.3">
      <c r="A1579" s="24">
        <f t="shared" si="73"/>
        <v>2020</v>
      </c>
      <c r="B1579" s="24">
        <f t="shared" si="74"/>
        <v>4</v>
      </c>
      <c r="C1579" s="24">
        <f t="shared" si="75"/>
        <v>2</v>
      </c>
      <c r="D1579" s="25">
        <v>43929</v>
      </c>
      <c r="E1579" s="4">
        <v>25.09</v>
      </c>
      <c r="G1579" s="4">
        <v>25.09</v>
      </c>
    </row>
    <row r="1580" spans="1:7" x14ac:dyDescent="0.3">
      <c r="A1580" s="24">
        <f t="shared" si="73"/>
        <v>2020</v>
      </c>
      <c r="B1580" s="24">
        <f t="shared" si="74"/>
        <v>4</v>
      </c>
      <c r="C1580" s="24">
        <f t="shared" si="75"/>
        <v>2</v>
      </c>
      <c r="D1580" s="25">
        <v>43930</v>
      </c>
      <c r="E1580" s="4">
        <v>22.76</v>
      </c>
      <c r="G1580" s="4">
        <v>22.76</v>
      </c>
    </row>
    <row r="1581" spans="1:7" x14ac:dyDescent="0.3">
      <c r="A1581" s="24">
        <f t="shared" si="73"/>
        <v>2020</v>
      </c>
      <c r="B1581" s="24">
        <f t="shared" si="74"/>
        <v>4</v>
      </c>
      <c r="C1581" s="24">
        <f t="shared" si="75"/>
        <v>2</v>
      </c>
      <c r="D1581" s="25">
        <v>43934</v>
      </c>
      <c r="E1581" s="4">
        <v>22.41</v>
      </c>
      <c r="G1581" s="4">
        <v>22.41</v>
      </c>
    </row>
    <row r="1582" spans="1:7" x14ac:dyDescent="0.3">
      <c r="A1582" s="24">
        <f t="shared" si="73"/>
        <v>2020</v>
      </c>
      <c r="B1582" s="24">
        <f t="shared" si="74"/>
        <v>4</v>
      </c>
      <c r="C1582" s="24">
        <f t="shared" si="75"/>
        <v>2</v>
      </c>
      <c r="D1582" s="25">
        <v>43935</v>
      </c>
      <c r="E1582" s="4">
        <v>20.11</v>
      </c>
      <c r="G1582" s="4">
        <v>20.11</v>
      </c>
    </row>
    <row r="1583" spans="1:7" x14ac:dyDescent="0.3">
      <c r="A1583" s="24">
        <f t="shared" si="73"/>
        <v>2020</v>
      </c>
      <c r="B1583" s="24">
        <f t="shared" si="74"/>
        <v>4</v>
      </c>
      <c r="C1583" s="24">
        <f t="shared" si="75"/>
        <v>2</v>
      </c>
      <c r="D1583" s="25">
        <v>43936</v>
      </c>
      <c r="E1583" s="4">
        <v>19.87</v>
      </c>
      <c r="G1583" s="4">
        <v>19.87</v>
      </c>
    </row>
    <row r="1584" spans="1:7" x14ac:dyDescent="0.3">
      <c r="A1584" s="24">
        <f t="shared" si="73"/>
        <v>2020</v>
      </c>
      <c r="B1584" s="24">
        <f t="shared" si="74"/>
        <v>4</v>
      </c>
      <c r="C1584" s="24">
        <f t="shared" si="75"/>
        <v>2</v>
      </c>
      <c r="D1584" s="25">
        <v>43937</v>
      </c>
      <c r="E1584" s="4">
        <v>19.87</v>
      </c>
      <c r="G1584" s="4">
        <v>19.87</v>
      </c>
    </row>
    <row r="1585" spans="1:7" x14ac:dyDescent="0.3">
      <c r="A1585" s="24">
        <f t="shared" si="73"/>
        <v>2020</v>
      </c>
      <c r="B1585" s="24">
        <f t="shared" si="74"/>
        <v>4</v>
      </c>
      <c r="C1585" s="24">
        <f t="shared" si="75"/>
        <v>2</v>
      </c>
      <c r="D1585" s="25">
        <v>43938</v>
      </c>
      <c r="E1585" s="4">
        <v>18.27</v>
      </c>
      <c r="G1585" s="4">
        <v>18.27</v>
      </c>
    </row>
    <row r="1586" spans="1:7" x14ac:dyDescent="0.3">
      <c r="A1586" s="24">
        <f t="shared" si="73"/>
        <v>2020</v>
      </c>
      <c r="B1586" s="24">
        <f t="shared" si="74"/>
        <v>4</v>
      </c>
      <c r="C1586" s="24">
        <f t="shared" si="75"/>
        <v>2</v>
      </c>
      <c r="D1586" s="25">
        <v>43943</v>
      </c>
      <c r="E1586" s="4">
        <v>13.78</v>
      </c>
      <c r="G1586" s="4">
        <v>13.78</v>
      </c>
    </row>
    <row r="1587" spans="1:7" x14ac:dyDescent="0.3">
      <c r="A1587" s="24">
        <f t="shared" si="73"/>
        <v>2020</v>
      </c>
      <c r="B1587" s="24">
        <f t="shared" si="74"/>
        <v>4</v>
      </c>
      <c r="C1587" s="24">
        <f t="shared" si="75"/>
        <v>2</v>
      </c>
      <c r="D1587" s="25">
        <v>43944</v>
      </c>
      <c r="E1587" s="4">
        <v>16.5</v>
      </c>
      <c r="G1587" s="4">
        <v>16.5</v>
      </c>
    </row>
    <row r="1588" spans="1:7" x14ac:dyDescent="0.3">
      <c r="A1588" s="24">
        <f t="shared" si="73"/>
        <v>2020</v>
      </c>
      <c r="B1588" s="24">
        <f t="shared" si="74"/>
        <v>4</v>
      </c>
      <c r="C1588" s="24">
        <f t="shared" si="75"/>
        <v>2</v>
      </c>
      <c r="D1588" s="25">
        <v>43945</v>
      </c>
      <c r="E1588" s="4">
        <v>16.940000000000001</v>
      </c>
      <c r="G1588" s="4">
        <v>16.940000000000001</v>
      </c>
    </row>
    <row r="1589" spans="1:7" x14ac:dyDescent="0.3">
      <c r="A1589" s="24">
        <f t="shared" si="73"/>
        <v>2020</v>
      </c>
      <c r="B1589" s="24">
        <f t="shared" si="74"/>
        <v>4</v>
      </c>
      <c r="C1589" s="24">
        <f t="shared" si="75"/>
        <v>2</v>
      </c>
      <c r="D1589" s="25">
        <v>43948</v>
      </c>
      <c r="E1589" s="4">
        <v>12.78</v>
      </c>
      <c r="G1589" s="4">
        <v>12.78</v>
      </c>
    </row>
    <row r="1590" spans="1:7" x14ac:dyDescent="0.3">
      <c r="A1590" s="24">
        <f t="shared" si="73"/>
        <v>2020</v>
      </c>
      <c r="B1590" s="24">
        <f t="shared" si="74"/>
        <v>4</v>
      </c>
      <c r="C1590" s="24">
        <f t="shared" si="75"/>
        <v>2</v>
      </c>
      <c r="D1590" s="25">
        <v>43949</v>
      </c>
      <c r="E1590" s="4">
        <v>12.34</v>
      </c>
      <c r="G1590" s="4">
        <v>12.34</v>
      </c>
    </row>
    <row r="1591" spans="1:7" x14ac:dyDescent="0.3">
      <c r="A1591" s="24">
        <f t="shared" si="73"/>
        <v>2020</v>
      </c>
      <c r="B1591" s="24">
        <f t="shared" si="74"/>
        <v>4</v>
      </c>
      <c r="C1591" s="24">
        <f t="shared" si="75"/>
        <v>2</v>
      </c>
      <c r="D1591" s="25">
        <v>43950</v>
      </c>
      <c r="E1591" s="4">
        <v>15.06</v>
      </c>
      <c r="G1591" s="4">
        <v>15.06</v>
      </c>
    </row>
    <row r="1592" spans="1:7" x14ac:dyDescent="0.3">
      <c r="A1592" s="24">
        <f t="shared" si="73"/>
        <v>2020</v>
      </c>
      <c r="B1592" s="24">
        <f t="shared" si="74"/>
        <v>4</v>
      </c>
      <c r="C1592" s="24">
        <f t="shared" si="75"/>
        <v>2</v>
      </c>
      <c r="D1592" s="25">
        <v>43951</v>
      </c>
      <c r="E1592" s="4">
        <v>18.84</v>
      </c>
      <c r="G1592" s="4">
        <v>18.84</v>
      </c>
    </row>
    <row r="1593" spans="1:7" x14ac:dyDescent="0.3">
      <c r="A1593" s="24">
        <f t="shared" si="73"/>
        <v>2020</v>
      </c>
      <c r="B1593" s="24">
        <f t="shared" si="74"/>
        <v>5</v>
      </c>
      <c r="C1593" s="24">
        <f t="shared" si="75"/>
        <v>2</v>
      </c>
      <c r="D1593" s="25">
        <v>43952</v>
      </c>
      <c r="E1593" s="4">
        <v>19.78</v>
      </c>
      <c r="G1593" s="4">
        <v>19.78</v>
      </c>
    </row>
    <row r="1594" spans="1:7" x14ac:dyDescent="0.3">
      <c r="A1594" s="24">
        <f t="shared" si="73"/>
        <v>2020</v>
      </c>
      <c r="B1594" s="24">
        <f t="shared" si="74"/>
        <v>5</v>
      </c>
      <c r="C1594" s="24">
        <f t="shared" si="75"/>
        <v>2</v>
      </c>
      <c r="D1594" s="25">
        <v>43955</v>
      </c>
      <c r="E1594" s="4">
        <v>20.39</v>
      </c>
      <c r="G1594" s="4">
        <v>20.39</v>
      </c>
    </row>
    <row r="1595" spans="1:7" x14ac:dyDescent="0.3">
      <c r="A1595" s="24">
        <f t="shared" si="73"/>
        <v>2020</v>
      </c>
      <c r="B1595" s="24">
        <f t="shared" si="74"/>
        <v>5</v>
      </c>
      <c r="C1595" s="24">
        <f t="shared" si="75"/>
        <v>2</v>
      </c>
      <c r="D1595" s="25">
        <v>43956</v>
      </c>
      <c r="E1595" s="4">
        <v>24.56</v>
      </c>
      <c r="G1595" s="4">
        <v>24.56</v>
      </c>
    </row>
    <row r="1596" spans="1:7" x14ac:dyDescent="0.3">
      <c r="A1596" s="24">
        <f t="shared" si="73"/>
        <v>2020</v>
      </c>
      <c r="B1596" s="24">
        <f t="shared" si="74"/>
        <v>5</v>
      </c>
      <c r="C1596" s="24">
        <f t="shared" si="75"/>
        <v>2</v>
      </c>
      <c r="D1596" s="25">
        <v>43957</v>
      </c>
      <c r="E1596" s="4">
        <v>23.99</v>
      </c>
      <c r="G1596" s="4">
        <v>23.99</v>
      </c>
    </row>
    <row r="1597" spans="1:7" x14ac:dyDescent="0.3">
      <c r="A1597" s="24">
        <f t="shared" si="73"/>
        <v>2020</v>
      </c>
      <c r="B1597" s="24">
        <f t="shared" si="74"/>
        <v>5</v>
      </c>
      <c r="C1597" s="24">
        <f t="shared" si="75"/>
        <v>2</v>
      </c>
      <c r="D1597" s="25">
        <v>43958</v>
      </c>
      <c r="E1597" s="4">
        <v>23.55</v>
      </c>
      <c r="G1597" s="4">
        <v>23.55</v>
      </c>
    </row>
    <row r="1598" spans="1:7" x14ac:dyDescent="0.3">
      <c r="A1598" s="24">
        <f t="shared" si="73"/>
        <v>2020</v>
      </c>
      <c r="B1598" s="24">
        <f t="shared" si="74"/>
        <v>5</v>
      </c>
      <c r="C1598" s="24">
        <f t="shared" si="75"/>
        <v>2</v>
      </c>
      <c r="D1598" s="25">
        <v>43959</v>
      </c>
      <c r="E1598" s="4">
        <v>24.74</v>
      </c>
      <c r="G1598" s="4">
        <v>24.74</v>
      </c>
    </row>
    <row r="1599" spans="1:7" x14ac:dyDescent="0.3">
      <c r="A1599" s="24">
        <f t="shared" si="73"/>
        <v>2020</v>
      </c>
      <c r="B1599" s="24">
        <f t="shared" si="74"/>
        <v>5</v>
      </c>
      <c r="C1599" s="24">
        <f t="shared" si="75"/>
        <v>2</v>
      </c>
      <c r="D1599" s="25">
        <v>43962</v>
      </c>
      <c r="E1599" s="4">
        <v>24.14</v>
      </c>
      <c r="G1599" s="4">
        <v>24.14</v>
      </c>
    </row>
    <row r="1600" spans="1:7" x14ac:dyDescent="0.3">
      <c r="A1600" s="24">
        <f t="shared" si="73"/>
        <v>2020</v>
      </c>
      <c r="B1600" s="24">
        <f t="shared" si="74"/>
        <v>5</v>
      </c>
      <c r="C1600" s="24">
        <f t="shared" si="75"/>
        <v>2</v>
      </c>
      <c r="D1600" s="25">
        <v>43963</v>
      </c>
      <c r="E1600" s="4">
        <v>25.78</v>
      </c>
      <c r="G1600" s="4">
        <v>25.78</v>
      </c>
    </row>
    <row r="1601" spans="1:7" x14ac:dyDescent="0.3">
      <c r="A1601" s="24">
        <f t="shared" si="73"/>
        <v>2020</v>
      </c>
      <c r="B1601" s="24">
        <f t="shared" si="74"/>
        <v>5</v>
      </c>
      <c r="C1601" s="24">
        <f t="shared" si="75"/>
        <v>2</v>
      </c>
      <c r="D1601" s="25">
        <v>43964</v>
      </c>
      <c r="E1601" s="4">
        <v>25.29</v>
      </c>
      <c r="G1601" s="4">
        <v>25.29</v>
      </c>
    </row>
    <row r="1602" spans="1:7" x14ac:dyDescent="0.3">
      <c r="A1602" s="24">
        <f t="shared" si="73"/>
        <v>2020</v>
      </c>
      <c r="B1602" s="24">
        <f t="shared" si="74"/>
        <v>5</v>
      </c>
      <c r="C1602" s="24">
        <f t="shared" si="75"/>
        <v>2</v>
      </c>
      <c r="D1602" s="25">
        <v>43965</v>
      </c>
      <c r="E1602" s="4">
        <v>27.56</v>
      </c>
      <c r="G1602" s="4">
        <v>27.56</v>
      </c>
    </row>
    <row r="1603" spans="1:7" x14ac:dyDescent="0.3">
      <c r="A1603" s="24">
        <f t="shared" si="73"/>
        <v>2020</v>
      </c>
      <c r="B1603" s="24">
        <f t="shared" si="74"/>
        <v>5</v>
      </c>
      <c r="C1603" s="24">
        <f t="shared" si="75"/>
        <v>2</v>
      </c>
      <c r="D1603" s="25">
        <v>43966</v>
      </c>
      <c r="E1603" s="4">
        <v>29.43</v>
      </c>
      <c r="G1603" s="4">
        <v>29.43</v>
      </c>
    </row>
    <row r="1604" spans="1:7" x14ac:dyDescent="0.3">
      <c r="A1604" s="24">
        <f t="shared" si="73"/>
        <v>2020</v>
      </c>
      <c r="B1604" s="24">
        <f t="shared" si="74"/>
        <v>5</v>
      </c>
      <c r="C1604" s="24">
        <f t="shared" si="75"/>
        <v>2</v>
      </c>
      <c r="D1604" s="25">
        <v>43969</v>
      </c>
      <c r="E1604" s="4">
        <v>31.82</v>
      </c>
      <c r="G1604" s="4">
        <v>31.82</v>
      </c>
    </row>
    <row r="1605" spans="1:7" x14ac:dyDescent="0.3">
      <c r="A1605" s="24">
        <f t="shared" ref="A1605:A1668" si="76">YEAR(D1605)</f>
        <v>2020</v>
      </c>
      <c r="B1605" s="24">
        <f t="shared" ref="B1605:B1668" si="77">MONTH(D1605)</f>
        <v>5</v>
      </c>
      <c r="C1605" s="24">
        <f t="shared" ref="C1605:C1668" si="78">ROUNDUP(B1605/3,0)</f>
        <v>2</v>
      </c>
      <c r="D1605" s="25">
        <v>43970</v>
      </c>
      <c r="E1605" s="4">
        <v>32.5</v>
      </c>
      <c r="G1605" s="4">
        <v>32.5</v>
      </c>
    </row>
    <row r="1606" spans="1:7" x14ac:dyDescent="0.3">
      <c r="A1606" s="24">
        <f t="shared" si="76"/>
        <v>2020</v>
      </c>
      <c r="B1606" s="24">
        <f t="shared" si="77"/>
        <v>5</v>
      </c>
      <c r="C1606" s="24">
        <f t="shared" si="78"/>
        <v>2</v>
      </c>
      <c r="D1606" s="25">
        <v>43971</v>
      </c>
      <c r="E1606" s="4">
        <v>33.49</v>
      </c>
      <c r="G1606" s="4">
        <v>33.49</v>
      </c>
    </row>
    <row r="1607" spans="1:7" x14ac:dyDescent="0.3">
      <c r="A1607" s="24">
        <f t="shared" si="76"/>
        <v>2020</v>
      </c>
      <c r="B1607" s="24">
        <f t="shared" si="77"/>
        <v>5</v>
      </c>
      <c r="C1607" s="24">
        <f t="shared" si="78"/>
        <v>2</v>
      </c>
      <c r="D1607" s="25">
        <v>43972</v>
      </c>
      <c r="E1607" s="4">
        <v>33.92</v>
      </c>
      <c r="G1607" s="4">
        <v>33.92</v>
      </c>
    </row>
    <row r="1608" spans="1:7" x14ac:dyDescent="0.3">
      <c r="A1608" s="24">
        <f t="shared" si="76"/>
        <v>2020</v>
      </c>
      <c r="B1608" s="24">
        <f t="shared" si="77"/>
        <v>5</v>
      </c>
      <c r="C1608" s="24">
        <f t="shared" si="78"/>
        <v>2</v>
      </c>
      <c r="D1608" s="25">
        <v>43973</v>
      </c>
      <c r="E1608" s="4">
        <v>33.25</v>
      </c>
      <c r="G1608" s="4">
        <v>33.25</v>
      </c>
    </row>
    <row r="1609" spans="1:7" x14ac:dyDescent="0.3">
      <c r="A1609" s="24">
        <f t="shared" si="76"/>
        <v>2020</v>
      </c>
      <c r="B1609" s="24">
        <f t="shared" si="77"/>
        <v>5</v>
      </c>
      <c r="C1609" s="24">
        <f t="shared" si="78"/>
        <v>2</v>
      </c>
      <c r="D1609" s="25">
        <v>43977</v>
      </c>
      <c r="E1609" s="4">
        <v>34.35</v>
      </c>
      <c r="G1609" s="4">
        <v>34.35</v>
      </c>
    </row>
    <row r="1610" spans="1:7" x14ac:dyDescent="0.3">
      <c r="A1610" s="24">
        <f t="shared" si="76"/>
        <v>2020</v>
      </c>
      <c r="B1610" s="24">
        <f t="shared" si="77"/>
        <v>5</v>
      </c>
      <c r="C1610" s="24">
        <f t="shared" si="78"/>
        <v>2</v>
      </c>
      <c r="D1610" s="25">
        <v>43978</v>
      </c>
      <c r="E1610" s="4">
        <v>32.81</v>
      </c>
      <c r="G1610" s="4">
        <v>32.81</v>
      </c>
    </row>
    <row r="1611" spans="1:7" x14ac:dyDescent="0.3">
      <c r="A1611" s="24">
        <f t="shared" si="76"/>
        <v>2020</v>
      </c>
      <c r="B1611" s="24">
        <f t="shared" si="77"/>
        <v>5</v>
      </c>
      <c r="C1611" s="24">
        <f t="shared" si="78"/>
        <v>2</v>
      </c>
      <c r="D1611" s="25">
        <v>43979</v>
      </c>
      <c r="E1611" s="4">
        <v>33.71</v>
      </c>
      <c r="G1611" s="4">
        <v>33.71</v>
      </c>
    </row>
    <row r="1612" spans="1:7" x14ac:dyDescent="0.3">
      <c r="A1612" s="24">
        <f t="shared" si="76"/>
        <v>2020</v>
      </c>
      <c r="B1612" s="24">
        <f t="shared" si="77"/>
        <v>5</v>
      </c>
      <c r="C1612" s="24">
        <f t="shared" si="78"/>
        <v>2</v>
      </c>
      <c r="D1612" s="25">
        <v>43980</v>
      </c>
      <c r="E1612" s="4">
        <v>35.49</v>
      </c>
      <c r="G1612" s="4">
        <v>35.49</v>
      </c>
    </row>
    <row r="1613" spans="1:7" x14ac:dyDescent="0.3">
      <c r="A1613" s="24">
        <f t="shared" si="76"/>
        <v>2020</v>
      </c>
      <c r="B1613" s="24">
        <f t="shared" si="77"/>
        <v>6</v>
      </c>
      <c r="C1613" s="24">
        <f t="shared" si="78"/>
        <v>2</v>
      </c>
      <c r="D1613" s="25">
        <v>43983</v>
      </c>
      <c r="E1613" s="4">
        <v>35.44</v>
      </c>
      <c r="G1613" s="4">
        <v>35.44</v>
      </c>
    </row>
    <row r="1614" spans="1:7" x14ac:dyDescent="0.3">
      <c r="A1614" s="24">
        <f t="shared" si="76"/>
        <v>2020</v>
      </c>
      <c r="B1614" s="24">
        <f t="shared" si="77"/>
        <v>6</v>
      </c>
      <c r="C1614" s="24">
        <f t="shared" si="78"/>
        <v>2</v>
      </c>
      <c r="D1614" s="25">
        <v>43984</v>
      </c>
      <c r="E1614" s="4">
        <v>36.81</v>
      </c>
      <c r="G1614" s="4">
        <v>36.81</v>
      </c>
    </row>
    <row r="1615" spans="1:7" x14ac:dyDescent="0.3">
      <c r="A1615" s="24">
        <f t="shared" si="76"/>
        <v>2020</v>
      </c>
      <c r="B1615" s="24">
        <f t="shared" si="77"/>
        <v>6</v>
      </c>
      <c r="C1615" s="24">
        <f t="shared" si="78"/>
        <v>2</v>
      </c>
      <c r="D1615" s="25">
        <v>43985</v>
      </c>
      <c r="E1615" s="4">
        <v>37.29</v>
      </c>
      <c r="G1615" s="4">
        <v>37.29</v>
      </c>
    </row>
    <row r="1616" spans="1:7" x14ac:dyDescent="0.3">
      <c r="A1616" s="24">
        <f t="shared" si="76"/>
        <v>2020</v>
      </c>
      <c r="B1616" s="24">
        <f t="shared" si="77"/>
        <v>6</v>
      </c>
      <c r="C1616" s="24">
        <f t="shared" si="78"/>
        <v>2</v>
      </c>
      <c r="D1616" s="25">
        <v>43986</v>
      </c>
      <c r="E1616" s="4">
        <v>37.409999999999997</v>
      </c>
      <c r="G1616" s="4">
        <v>37.409999999999997</v>
      </c>
    </row>
    <row r="1617" spans="1:7" x14ac:dyDescent="0.3">
      <c r="A1617" s="24">
        <f t="shared" si="76"/>
        <v>2020</v>
      </c>
      <c r="B1617" s="24">
        <f t="shared" si="77"/>
        <v>6</v>
      </c>
      <c r="C1617" s="24">
        <f t="shared" si="78"/>
        <v>2</v>
      </c>
      <c r="D1617" s="25">
        <v>43987</v>
      </c>
      <c r="E1617" s="4">
        <v>39.549999999999997</v>
      </c>
      <c r="G1617" s="4">
        <v>39.549999999999997</v>
      </c>
    </row>
    <row r="1618" spans="1:7" x14ac:dyDescent="0.3">
      <c r="A1618" s="24">
        <f t="shared" si="76"/>
        <v>2020</v>
      </c>
      <c r="B1618" s="24">
        <f t="shared" si="77"/>
        <v>6</v>
      </c>
      <c r="C1618" s="24">
        <f t="shared" si="78"/>
        <v>2</v>
      </c>
      <c r="D1618" s="25">
        <v>43990</v>
      </c>
      <c r="E1618" s="4">
        <v>38.19</v>
      </c>
      <c r="G1618" s="4">
        <v>38.19</v>
      </c>
    </row>
    <row r="1619" spans="1:7" x14ac:dyDescent="0.3">
      <c r="A1619" s="24">
        <f t="shared" si="76"/>
        <v>2020</v>
      </c>
      <c r="B1619" s="24">
        <f t="shared" si="77"/>
        <v>6</v>
      </c>
      <c r="C1619" s="24">
        <f t="shared" si="78"/>
        <v>2</v>
      </c>
      <c r="D1619" s="25">
        <v>43991</v>
      </c>
      <c r="E1619" s="4">
        <v>38.94</v>
      </c>
      <c r="G1619" s="4">
        <v>38.94</v>
      </c>
    </row>
    <row r="1620" spans="1:7" x14ac:dyDescent="0.3">
      <c r="A1620" s="24">
        <f t="shared" si="76"/>
        <v>2020</v>
      </c>
      <c r="B1620" s="24">
        <f t="shared" si="77"/>
        <v>6</v>
      </c>
      <c r="C1620" s="24">
        <f t="shared" si="78"/>
        <v>2</v>
      </c>
      <c r="D1620" s="25">
        <v>43992</v>
      </c>
      <c r="E1620" s="4">
        <v>39.6</v>
      </c>
      <c r="G1620" s="4">
        <v>39.6</v>
      </c>
    </row>
    <row r="1621" spans="1:7" x14ac:dyDescent="0.3">
      <c r="A1621" s="24">
        <f t="shared" si="76"/>
        <v>2020</v>
      </c>
      <c r="B1621" s="24">
        <f t="shared" si="77"/>
        <v>6</v>
      </c>
      <c r="C1621" s="24">
        <f t="shared" si="78"/>
        <v>2</v>
      </c>
      <c r="D1621" s="25">
        <v>43993</v>
      </c>
      <c r="E1621" s="4">
        <v>36.340000000000003</v>
      </c>
      <c r="G1621" s="4">
        <v>36.340000000000003</v>
      </c>
    </row>
    <row r="1622" spans="1:7" x14ac:dyDescent="0.3">
      <c r="A1622" s="24">
        <f t="shared" si="76"/>
        <v>2020</v>
      </c>
      <c r="B1622" s="24">
        <f t="shared" si="77"/>
        <v>6</v>
      </c>
      <c r="C1622" s="24">
        <f t="shared" si="78"/>
        <v>2</v>
      </c>
      <c r="D1622" s="25">
        <v>43994</v>
      </c>
      <c r="E1622" s="4">
        <v>36.26</v>
      </c>
      <c r="G1622" s="4">
        <v>36.26</v>
      </c>
    </row>
    <row r="1623" spans="1:7" x14ac:dyDescent="0.3">
      <c r="A1623" s="24">
        <f t="shared" si="76"/>
        <v>2020</v>
      </c>
      <c r="B1623" s="24">
        <f t="shared" si="77"/>
        <v>6</v>
      </c>
      <c r="C1623" s="24">
        <f t="shared" si="78"/>
        <v>2</v>
      </c>
      <c r="D1623" s="25">
        <v>43997</v>
      </c>
      <c r="E1623" s="4">
        <v>37.119999999999997</v>
      </c>
      <c r="G1623" s="4">
        <v>37.119999999999997</v>
      </c>
    </row>
    <row r="1624" spans="1:7" x14ac:dyDescent="0.3">
      <c r="A1624" s="24">
        <f t="shared" si="76"/>
        <v>2020</v>
      </c>
      <c r="B1624" s="24">
        <f t="shared" si="77"/>
        <v>6</v>
      </c>
      <c r="C1624" s="24">
        <f t="shared" si="78"/>
        <v>2</v>
      </c>
      <c r="D1624" s="25">
        <v>43998</v>
      </c>
      <c r="E1624" s="4">
        <v>38.380000000000003</v>
      </c>
      <c r="G1624" s="4">
        <v>38.380000000000003</v>
      </c>
    </row>
    <row r="1625" spans="1:7" x14ac:dyDescent="0.3">
      <c r="A1625" s="24">
        <f t="shared" si="76"/>
        <v>2020</v>
      </c>
      <c r="B1625" s="24">
        <f t="shared" si="77"/>
        <v>6</v>
      </c>
      <c r="C1625" s="24">
        <f t="shared" si="78"/>
        <v>2</v>
      </c>
      <c r="D1625" s="25">
        <v>43999</v>
      </c>
      <c r="E1625" s="4">
        <v>37.96</v>
      </c>
      <c r="G1625" s="4">
        <v>37.96</v>
      </c>
    </row>
    <row r="1626" spans="1:7" x14ac:dyDescent="0.3">
      <c r="A1626" s="24">
        <f t="shared" si="76"/>
        <v>2020</v>
      </c>
      <c r="B1626" s="24">
        <f t="shared" si="77"/>
        <v>6</v>
      </c>
      <c r="C1626" s="24">
        <f t="shared" si="78"/>
        <v>2</v>
      </c>
      <c r="D1626" s="25">
        <v>44000</v>
      </c>
      <c r="E1626" s="4">
        <v>38.840000000000003</v>
      </c>
      <c r="G1626" s="4">
        <v>38.840000000000003</v>
      </c>
    </row>
    <row r="1627" spans="1:7" x14ac:dyDescent="0.3">
      <c r="A1627" s="24">
        <f t="shared" si="76"/>
        <v>2020</v>
      </c>
      <c r="B1627" s="24">
        <f t="shared" si="77"/>
        <v>6</v>
      </c>
      <c r="C1627" s="24">
        <f t="shared" si="78"/>
        <v>2</v>
      </c>
      <c r="D1627" s="25">
        <v>44001</v>
      </c>
      <c r="E1627" s="4">
        <v>39.75</v>
      </c>
      <c r="G1627" s="4">
        <v>39.75</v>
      </c>
    </row>
    <row r="1628" spans="1:7" x14ac:dyDescent="0.3">
      <c r="A1628" s="24">
        <f t="shared" si="76"/>
        <v>2020</v>
      </c>
      <c r="B1628" s="24">
        <f t="shared" si="77"/>
        <v>6</v>
      </c>
      <c r="C1628" s="24">
        <f t="shared" si="78"/>
        <v>2</v>
      </c>
      <c r="D1628" s="25">
        <v>44004</v>
      </c>
      <c r="E1628" s="4">
        <v>40.46</v>
      </c>
      <c r="G1628" s="4">
        <v>40.46</v>
      </c>
    </row>
    <row r="1629" spans="1:7" x14ac:dyDescent="0.3">
      <c r="A1629" s="24">
        <f t="shared" si="76"/>
        <v>2020</v>
      </c>
      <c r="B1629" s="24">
        <f t="shared" si="77"/>
        <v>6</v>
      </c>
      <c r="C1629" s="24">
        <f t="shared" si="78"/>
        <v>2</v>
      </c>
      <c r="D1629" s="25">
        <v>44005</v>
      </c>
      <c r="E1629" s="4">
        <v>40.369999999999997</v>
      </c>
      <c r="G1629" s="4">
        <v>40.369999999999997</v>
      </c>
    </row>
    <row r="1630" spans="1:7" x14ac:dyDescent="0.3">
      <c r="A1630" s="24">
        <f t="shared" si="76"/>
        <v>2020</v>
      </c>
      <c r="B1630" s="24">
        <f t="shared" si="77"/>
        <v>6</v>
      </c>
      <c r="C1630" s="24">
        <f t="shared" si="78"/>
        <v>2</v>
      </c>
      <c r="D1630" s="25">
        <v>44006</v>
      </c>
      <c r="E1630" s="4">
        <v>38.01</v>
      </c>
      <c r="G1630" s="4">
        <v>38.01</v>
      </c>
    </row>
    <row r="1631" spans="1:7" x14ac:dyDescent="0.3">
      <c r="A1631" s="24">
        <f t="shared" si="76"/>
        <v>2020</v>
      </c>
      <c r="B1631" s="24">
        <f t="shared" si="77"/>
        <v>6</v>
      </c>
      <c r="C1631" s="24">
        <f t="shared" si="78"/>
        <v>2</v>
      </c>
      <c r="D1631" s="25">
        <v>44007</v>
      </c>
      <c r="E1631" s="4">
        <v>38.72</v>
      </c>
      <c r="G1631" s="4">
        <v>38.72</v>
      </c>
    </row>
    <row r="1632" spans="1:7" x14ac:dyDescent="0.3">
      <c r="A1632" s="24">
        <f t="shared" si="76"/>
        <v>2020</v>
      </c>
      <c r="B1632" s="24">
        <f t="shared" si="77"/>
        <v>6</v>
      </c>
      <c r="C1632" s="24">
        <f t="shared" si="78"/>
        <v>2</v>
      </c>
      <c r="D1632" s="25">
        <v>44008</v>
      </c>
      <c r="E1632" s="4">
        <v>38.49</v>
      </c>
      <c r="G1632" s="4">
        <v>38.49</v>
      </c>
    </row>
    <row r="1633" spans="1:7" x14ac:dyDescent="0.3">
      <c r="A1633" s="24">
        <f t="shared" si="76"/>
        <v>2020</v>
      </c>
      <c r="B1633" s="24">
        <f t="shared" si="77"/>
        <v>6</v>
      </c>
      <c r="C1633" s="24">
        <f t="shared" si="78"/>
        <v>2</v>
      </c>
      <c r="D1633" s="25">
        <v>44011</v>
      </c>
      <c r="E1633" s="4">
        <v>39.700000000000003</v>
      </c>
      <c r="G1633" s="4">
        <v>39.700000000000003</v>
      </c>
    </row>
    <row r="1634" spans="1:7" x14ac:dyDescent="0.3">
      <c r="A1634" s="24">
        <f t="shared" si="76"/>
        <v>2020</v>
      </c>
      <c r="B1634" s="24">
        <f t="shared" si="77"/>
        <v>6</v>
      </c>
      <c r="C1634" s="24">
        <f t="shared" si="78"/>
        <v>2</v>
      </c>
      <c r="D1634" s="25">
        <v>44012</v>
      </c>
      <c r="E1634" s="4">
        <v>39.270000000000003</v>
      </c>
      <c r="G1634" s="4">
        <v>39.270000000000003</v>
      </c>
    </row>
    <row r="1635" spans="1:7" x14ac:dyDescent="0.3">
      <c r="A1635" s="24">
        <f t="shared" si="76"/>
        <v>2020</v>
      </c>
      <c r="B1635" s="24">
        <f t="shared" si="77"/>
        <v>7</v>
      </c>
      <c r="C1635" s="24">
        <f t="shared" si="78"/>
        <v>3</v>
      </c>
      <c r="D1635" s="25">
        <v>44013</v>
      </c>
      <c r="E1635" s="4">
        <v>39.82</v>
      </c>
      <c r="G1635" s="4">
        <v>39.82</v>
      </c>
    </row>
    <row r="1636" spans="1:7" x14ac:dyDescent="0.3">
      <c r="A1636" s="24">
        <f t="shared" si="76"/>
        <v>2020</v>
      </c>
      <c r="B1636" s="24">
        <f t="shared" si="77"/>
        <v>7</v>
      </c>
      <c r="C1636" s="24">
        <f t="shared" si="78"/>
        <v>3</v>
      </c>
      <c r="D1636" s="25">
        <v>44014</v>
      </c>
      <c r="E1636" s="4">
        <v>40.65</v>
      </c>
      <c r="G1636" s="4">
        <v>40.65</v>
      </c>
    </row>
    <row r="1637" spans="1:7" x14ac:dyDescent="0.3">
      <c r="A1637" s="24">
        <f t="shared" si="76"/>
        <v>2020</v>
      </c>
      <c r="B1637" s="24">
        <f t="shared" si="77"/>
        <v>7</v>
      </c>
      <c r="C1637" s="24">
        <f t="shared" si="78"/>
        <v>3</v>
      </c>
      <c r="D1637" s="25">
        <v>44018</v>
      </c>
      <c r="E1637" s="4">
        <v>40.630000000000003</v>
      </c>
      <c r="G1637" s="4">
        <v>40.630000000000003</v>
      </c>
    </row>
    <row r="1638" spans="1:7" x14ac:dyDescent="0.3">
      <c r="A1638" s="24">
        <f t="shared" si="76"/>
        <v>2020</v>
      </c>
      <c r="B1638" s="24">
        <f t="shared" si="77"/>
        <v>7</v>
      </c>
      <c r="C1638" s="24">
        <f t="shared" si="78"/>
        <v>3</v>
      </c>
      <c r="D1638" s="25">
        <v>44019</v>
      </c>
      <c r="E1638" s="4">
        <v>40.619999999999997</v>
      </c>
      <c r="G1638" s="4">
        <v>40.619999999999997</v>
      </c>
    </row>
    <row r="1639" spans="1:7" x14ac:dyDescent="0.3">
      <c r="A1639" s="24">
        <f t="shared" si="76"/>
        <v>2020</v>
      </c>
      <c r="B1639" s="24">
        <f t="shared" si="77"/>
        <v>7</v>
      </c>
      <c r="C1639" s="24">
        <f t="shared" si="78"/>
        <v>3</v>
      </c>
      <c r="D1639" s="25">
        <v>44020</v>
      </c>
      <c r="E1639" s="4">
        <v>40.9</v>
      </c>
      <c r="G1639" s="4">
        <v>40.9</v>
      </c>
    </row>
    <row r="1640" spans="1:7" x14ac:dyDescent="0.3">
      <c r="A1640" s="24">
        <f t="shared" si="76"/>
        <v>2020</v>
      </c>
      <c r="B1640" s="24">
        <f t="shared" si="77"/>
        <v>7</v>
      </c>
      <c r="C1640" s="24">
        <f t="shared" si="78"/>
        <v>3</v>
      </c>
      <c r="D1640" s="25">
        <v>44021</v>
      </c>
      <c r="E1640" s="4">
        <v>39.619999999999997</v>
      </c>
      <c r="G1640" s="4">
        <v>39.619999999999997</v>
      </c>
    </row>
    <row r="1641" spans="1:7" x14ac:dyDescent="0.3">
      <c r="A1641" s="24">
        <f t="shared" si="76"/>
        <v>2020</v>
      </c>
      <c r="B1641" s="24">
        <f t="shared" si="77"/>
        <v>7</v>
      </c>
      <c r="C1641" s="24">
        <f t="shared" si="78"/>
        <v>3</v>
      </c>
      <c r="D1641" s="25">
        <v>44022</v>
      </c>
      <c r="E1641" s="4">
        <v>40.549999999999997</v>
      </c>
      <c r="G1641" s="4">
        <v>40.549999999999997</v>
      </c>
    </row>
    <row r="1642" spans="1:7" x14ac:dyDescent="0.3">
      <c r="A1642" s="24">
        <f t="shared" si="76"/>
        <v>2020</v>
      </c>
      <c r="B1642" s="24">
        <f t="shared" si="77"/>
        <v>7</v>
      </c>
      <c r="C1642" s="24">
        <f t="shared" si="78"/>
        <v>3</v>
      </c>
      <c r="D1642" s="25">
        <v>44025</v>
      </c>
      <c r="E1642" s="4">
        <v>40.1</v>
      </c>
      <c r="G1642" s="4">
        <v>40.1</v>
      </c>
    </row>
    <row r="1643" spans="1:7" x14ac:dyDescent="0.3">
      <c r="A1643" s="24">
        <f t="shared" si="76"/>
        <v>2020</v>
      </c>
      <c r="B1643" s="24">
        <f t="shared" si="77"/>
        <v>7</v>
      </c>
      <c r="C1643" s="24">
        <f t="shared" si="78"/>
        <v>3</v>
      </c>
      <c r="D1643" s="25">
        <v>44026</v>
      </c>
      <c r="E1643" s="4">
        <v>40.29</v>
      </c>
      <c r="G1643" s="4">
        <v>40.29</v>
      </c>
    </row>
    <row r="1644" spans="1:7" x14ac:dyDescent="0.3">
      <c r="A1644" s="24">
        <f t="shared" si="76"/>
        <v>2020</v>
      </c>
      <c r="B1644" s="24">
        <f t="shared" si="77"/>
        <v>7</v>
      </c>
      <c r="C1644" s="24">
        <f t="shared" si="78"/>
        <v>3</v>
      </c>
      <c r="D1644" s="25">
        <v>44027</v>
      </c>
      <c r="E1644" s="4">
        <v>41.2</v>
      </c>
      <c r="G1644" s="4">
        <v>41.2</v>
      </c>
    </row>
    <row r="1645" spans="1:7" x14ac:dyDescent="0.3">
      <c r="A1645" s="24">
        <f t="shared" si="76"/>
        <v>2020</v>
      </c>
      <c r="B1645" s="24">
        <f t="shared" si="77"/>
        <v>7</v>
      </c>
      <c r="C1645" s="24">
        <f t="shared" si="78"/>
        <v>3</v>
      </c>
      <c r="D1645" s="25">
        <v>44028</v>
      </c>
      <c r="E1645" s="4">
        <v>40.75</v>
      </c>
      <c r="G1645" s="4">
        <v>40.75</v>
      </c>
    </row>
    <row r="1646" spans="1:7" x14ac:dyDescent="0.3">
      <c r="A1646" s="24">
        <f t="shared" si="76"/>
        <v>2020</v>
      </c>
      <c r="B1646" s="24">
        <f t="shared" si="77"/>
        <v>7</v>
      </c>
      <c r="C1646" s="24">
        <f t="shared" si="78"/>
        <v>3</v>
      </c>
      <c r="D1646" s="25">
        <v>44029</v>
      </c>
      <c r="E1646" s="4">
        <v>40.590000000000003</v>
      </c>
      <c r="G1646" s="4">
        <v>40.590000000000003</v>
      </c>
    </row>
    <row r="1647" spans="1:7" x14ac:dyDescent="0.3">
      <c r="A1647" s="24">
        <f t="shared" si="76"/>
        <v>2020</v>
      </c>
      <c r="B1647" s="24">
        <f t="shared" si="77"/>
        <v>7</v>
      </c>
      <c r="C1647" s="24">
        <f t="shared" si="78"/>
        <v>3</v>
      </c>
      <c r="D1647" s="25">
        <v>44032</v>
      </c>
      <c r="E1647" s="4">
        <v>40.81</v>
      </c>
      <c r="G1647" s="4">
        <v>40.81</v>
      </c>
    </row>
    <row r="1648" spans="1:7" x14ac:dyDescent="0.3">
      <c r="A1648" s="24">
        <f t="shared" si="76"/>
        <v>2020</v>
      </c>
      <c r="B1648" s="24">
        <f t="shared" si="77"/>
        <v>7</v>
      </c>
      <c r="C1648" s="24">
        <f t="shared" si="78"/>
        <v>3</v>
      </c>
      <c r="D1648" s="25">
        <v>44033</v>
      </c>
      <c r="E1648" s="4">
        <v>41.96</v>
      </c>
      <c r="G1648" s="4">
        <v>41.96</v>
      </c>
    </row>
    <row r="1649" spans="1:7" x14ac:dyDescent="0.3">
      <c r="A1649" s="24">
        <f t="shared" si="76"/>
        <v>2020</v>
      </c>
      <c r="B1649" s="24">
        <f t="shared" si="77"/>
        <v>7</v>
      </c>
      <c r="C1649" s="24">
        <f t="shared" si="78"/>
        <v>3</v>
      </c>
      <c r="D1649" s="25">
        <v>44034</v>
      </c>
      <c r="E1649" s="4">
        <v>41.9</v>
      </c>
      <c r="G1649" s="4">
        <v>41.9</v>
      </c>
    </row>
    <row r="1650" spans="1:7" x14ac:dyDescent="0.3">
      <c r="A1650" s="24">
        <f t="shared" si="76"/>
        <v>2020</v>
      </c>
      <c r="B1650" s="24">
        <f t="shared" si="77"/>
        <v>7</v>
      </c>
      <c r="C1650" s="24">
        <f t="shared" si="78"/>
        <v>3</v>
      </c>
      <c r="D1650" s="25">
        <v>44035</v>
      </c>
      <c r="E1650" s="4">
        <v>41.07</v>
      </c>
      <c r="G1650" s="4">
        <v>41.07</v>
      </c>
    </row>
    <row r="1651" spans="1:7" x14ac:dyDescent="0.3">
      <c r="A1651" s="24">
        <f t="shared" si="76"/>
        <v>2020</v>
      </c>
      <c r="B1651" s="24">
        <f t="shared" si="77"/>
        <v>7</v>
      </c>
      <c r="C1651" s="24">
        <f t="shared" si="78"/>
        <v>3</v>
      </c>
      <c r="D1651" s="25">
        <v>44036</v>
      </c>
      <c r="E1651" s="4">
        <v>41.29</v>
      </c>
      <c r="G1651" s="4">
        <v>41.29</v>
      </c>
    </row>
    <row r="1652" spans="1:7" x14ac:dyDescent="0.3">
      <c r="A1652" s="24">
        <f t="shared" si="76"/>
        <v>2020</v>
      </c>
      <c r="B1652" s="24">
        <f t="shared" si="77"/>
        <v>7</v>
      </c>
      <c r="C1652" s="24">
        <f t="shared" si="78"/>
        <v>3</v>
      </c>
      <c r="D1652" s="25">
        <v>44039</v>
      </c>
      <c r="E1652" s="4">
        <v>41.6</v>
      </c>
      <c r="G1652" s="4">
        <v>41.6</v>
      </c>
    </row>
    <row r="1653" spans="1:7" x14ac:dyDescent="0.3">
      <c r="A1653" s="24">
        <f t="shared" si="76"/>
        <v>2020</v>
      </c>
      <c r="B1653" s="24">
        <f t="shared" si="77"/>
        <v>7</v>
      </c>
      <c r="C1653" s="24">
        <f t="shared" si="78"/>
        <v>3</v>
      </c>
      <c r="D1653" s="25">
        <v>44040</v>
      </c>
      <c r="E1653" s="4">
        <v>41.04</v>
      </c>
      <c r="G1653" s="4">
        <v>41.04</v>
      </c>
    </row>
    <row r="1654" spans="1:7" x14ac:dyDescent="0.3">
      <c r="A1654" s="24">
        <f t="shared" si="76"/>
        <v>2020</v>
      </c>
      <c r="B1654" s="24">
        <f t="shared" si="77"/>
        <v>7</v>
      </c>
      <c r="C1654" s="24">
        <f t="shared" si="78"/>
        <v>3</v>
      </c>
      <c r="D1654" s="25">
        <v>44041</v>
      </c>
      <c r="E1654" s="4">
        <v>41.27</v>
      </c>
      <c r="G1654" s="4">
        <v>41.27</v>
      </c>
    </row>
    <row r="1655" spans="1:7" x14ac:dyDescent="0.3">
      <c r="A1655" s="24">
        <f t="shared" si="76"/>
        <v>2020</v>
      </c>
      <c r="B1655" s="24">
        <f t="shared" si="77"/>
        <v>7</v>
      </c>
      <c r="C1655" s="24">
        <f t="shared" si="78"/>
        <v>3</v>
      </c>
      <c r="D1655" s="25">
        <v>44042</v>
      </c>
      <c r="E1655" s="4">
        <v>39.92</v>
      </c>
      <c r="G1655" s="4">
        <v>39.92</v>
      </c>
    </row>
    <row r="1656" spans="1:7" x14ac:dyDescent="0.3">
      <c r="A1656" s="24">
        <f t="shared" si="76"/>
        <v>2020</v>
      </c>
      <c r="B1656" s="24">
        <f t="shared" si="77"/>
        <v>7</v>
      </c>
      <c r="C1656" s="24">
        <f t="shared" si="78"/>
        <v>3</v>
      </c>
      <c r="D1656" s="25">
        <v>44043</v>
      </c>
      <c r="E1656" s="4">
        <v>40.270000000000003</v>
      </c>
      <c r="G1656" s="4">
        <v>40.270000000000003</v>
      </c>
    </row>
    <row r="1657" spans="1:7" x14ac:dyDescent="0.3">
      <c r="A1657" s="24">
        <f t="shared" si="76"/>
        <v>2020</v>
      </c>
      <c r="B1657" s="24">
        <f t="shared" si="77"/>
        <v>8</v>
      </c>
      <c r="C1657" s="24">
        <f t="shared" si="78"/>
        <v>3</v>
      </c>
      <c r="D1657" s="25">
        <v>44046</v>
      </c>
      <c r="E1657" s="4">
        <v>41.01</v>
      </c>
      <c r="G1657" s="4">
        <v>41.01</v>
      </c>
    </row>
    <row r="1658" spans="1:7" x14ac:dyDescent="0.3">
      <c r="A1658" s="24">
        <f t="shared" si="76"/>
        <v>2020</v>
      </c>
      <c r="B1658" s="24">
        <f t="shared" si="77"/>
        <v>8</v>
      </c>
      <c r="C1658" s="24">
        <f t="shared" si="78"/>
        <v>3</v>
      </c>
      <c r="D1658" s="25">
        <v>44047</v>
      </c>
      <c r="E1658" s="4">
        <v>41.7</v>
      </c>
      <c r="G1658" s="4">
        <v>41.7</v>
      </c>
    </row>
    <row r="1659" spans="1:7" x14ac:dyDescent="0.3">
      <c r="A1659" s="24">
        <f t="shared" si="76"/>
        <v>2020</v>
      </c>
      <c r="B1659" s="24">
        <f t="shared" si="77"/>
        <v>8</v>
      </c>
      <c r="C1659" s="24">
        <f t="shared" si="78"/>
        <v>3</v>
      </c>
      <c r="D1659" s="25">
        <v>44048</v>
      </c>
      <c r="E1659" s="4">
        <v>42.19</v>
      </c>
      <c r="G1659" s="4">
        <v>42.19</v>
      </c>
    </row>
    <row r="1660" spans="1:7" x14ac:dyDescent="0.3">
      <c r="A1660" s="24">
        <f t="shared" si="76"/>
        <v>2020</v>
      </c>
      <c r="B1660" s="24">
        <f t="shared" si="77"/>
        <v>8</v>
      </c>
      <c r="C1660" s="24">
        <f t="shared" si="78"/>
        <v>3</v>
      </c>
      <c r="D1660" s="25">
        <v>44049</v>
      </c>
      <c r="E1660" s="4">
        <v>41.95</v>
      </c>
      <c r="G1660" s="4">
        <v>41.95</v>
      </c>
    </row>
    <row r="1661" spans="1:7" x14ac:dyDescent="0.3">
      <c r="A1661" s="24">
        <f t="shared" si="76"/>
        <v>2020</v>
      </c>
      <c r="B1661" s="24">
        <f t="shared" si="77"/>
        <v>8</v>
      </c>
      <c r="C1661" s="24">
        <f t="shared" si="78"/>
        <v>3</v>
      </c>
      <c r="D1661" s="25">
        <v>44050</v>
      </c>
      <c r="E1661" s="4">
        <v>41.22</v>
      </c>
      <c r="G1661" s="4">
        <v>41.22</v>
      </c>
    </row>
    <row r="1662" spans="1:7" x14ac:dyDescent="0.3">
      <c r="A1662" s="24">
        <f t="shared" si="76"/>
        <v>2020</v>
      </c>
      <c r="B1662" s="24">
        <f t="shared" si="77"/>
        <v>8</v>
      </c>
      <c r="C1662" s="24">
        <f t="shared" si="78"/>
        <v>3</v>
      </c>
      <c r="D1662" s="25">
        <v>44053</v>
      </c>
      <c r="E1662" s="4">
        <v>41.94</v>
      </c>
      <c r="G1662" s="4">
        <v>41.94</v>
      </c>
    </row>
    <row r="1663" spans="1:7" x14ac:dyDescent="0.3">
      <c r="A1663" s="24">
        <f t="shared" si="76"/>
        <v>2020</v>
      </c>
      <c r="B1663" s="24">
        <f t="shared" si="77"/>
        <v>8</v>
      </c>
      <c r="C1663" s="24">
        <f t="shared" si="78"/>
        <v>3</v>
      </c>
      <c r="D1663" s="25">
        <v>44054</v>
      </c>
      <c r="E1663" s="4">
        <v>41.61</v>
      </c>
      <c r="G1663" s="4">
        <v>41.61</v>
      </c>
    </row>
    <row r="1664" spans="1:7" x14ac:dyDescent="0.3">
      <c r="A1664" s="24">
        <f t="shared" si="76"/>
        <v>2020</v>
      </c>
      <c r="B1664" s="24">
        <f t="shared" si="77"/>
        <v>8</v>
      </c>
      <c r="C1664" s="24">
        <f t="shared" si="78"/>
        <v>3</v>
      </c>
      <c r="D1664" s="25">
        <v>44055</v>
      </c>
      <c r="E1664" s="4">
        <v>42.67</v>
      </c>
      <c r="G1664" s="4">
        <v>42.67</v>
      </c>
    </row>
    <row r="1665" spans="1:7" x14ac:dyDescent="0.3">
      <c r="A1665" s="24">
        <f t="shared" si="76"/>
        <v>2020</v>
      </c>
      <c r="B1665" s="24">
        <f t="shared" si="77"/>
        <v>8</v>
      </c>
      <c r="C1665" s="24">
        <f t="shared" si="78"/>
        <v>3</v>
      </c>
      <c r="D1665" s="25">
        <v>44056</v>
      </c>
      <c r="E1665" s="4">
        <v>42.24</v>
      </c>
      <c r="G1665" s="4">
        <v>42.24</v>
      </c>
    </row>
    <row r="1666" spans="1:7" x14ac:dyDescent="0.3">
      <c r="A1666" s="24">
        <f t="shared" si="76"/>
        <v>2020</v>
      </c>
      <c r="B1666" s="24">
        <f t="shared" si="77"/>
        <v>8</v>
      </c>
      <c r="C1666" s="24">
        <f t="shared" si="78"/>
        <v>3</v>
      </c>
      <c r="D1666" s="25">
        <v>44057</v>
      </c>
      <c r="E1666" s="4">
        <v>42.01</v>
      </c>
      <c r="G1666" s="4">
        <v>42.01</v>
      </c>
    </row>
    <row r="1667" spans="1:7" x14ac:dyDescent="0.3">
      <c r="A1667" s="24">
        <f t="shared" si="76"/>
        <v>2020</v>
      </c>
      <c r="B1667" s="24">
        <f t="shared" si="77"/>
        <v>8</v>
      </c>
      <c r="C1667" s="24">
        <f t="shared" si="78"/>
        <v>3</v>
      </c>
      <c r="D1667" s="25">
        <v>44060</v>
      </c>
      <c r="E1667" s="4">
        <v>42.89</v>
      </c>
      <c r="G1667" s="4">
        <v>42.89</v>
      </c>
    </row>
    <row r="1668" spans="1:7" x14ac:dyDescent="0.3">
      <c r="A1668" s="24">
        <f t="shared" si="76"/>
        <v>2020</v>
      </c>
      <c r="B1668" s="24">
        <f t="shared" si="77"/>
        <v>8</v>
      </c>
      <c r="C1668" s="24">
        <f t="shared" si="78"/>
        <v>3</v>
      </c>
      <c r="D1668" s="25">
        <v>44061</v>
      </c>
      <c r="E1668" s="4">
        <v>42.89</v>
      </c>
      <c r="G1668" s="4">
        <v>42.89</v>
      </c>
    </row>
    <row r="1669" spans="1:7" x14ac:dyDescent="0.3">
      <c r="A1669" s="24">
        <f t="shared" ref="A1669:A1732" si="79">YEAR(D1669)</f>
        <v>2020</v>
      </c>
      <c r="B1669" s="24">
        <f t="shared" ref="B1669:B1732" si="80">MONTH(D1669)</f>
        <v>8</v>
      </c>
      <c r="C1669" s="24">
        <f t="shared" ref="C1669:C1732" si="81">ROUNDUP(B1669/3,0)</f>
        <v>3</v>
      </c>
      <c r="D1669" s="25">
        <v>44062</v>
      </c>
      <c r="E1669" s="4">
        <v>42.93</v>
      </c>
      <c r="G1669" s="4">
        <v>42.93</v>
      </c>
    </row>
    <row r="1670" spans="1:7" x14ac:dyDescent="0.3">
      <c r="A1670" s="24">
        <f t="shared" si="79"/>
        <v>2020</v>
      </c>
      <c r="B1670" s="24">
        <f t="shared" si="80"/>
        <v>8</v>
      </c>
      <c r="C1670" s="24">
        <f t="shared" si="81"/>
        <v>3</v>
      </c>
      <c r="D1670" s="25">
        <v>44063</v>
      </c>
      <c r="E1670" s="4">
        <v>42.58</v>
      </c>
      <c r="G1670" s="4">
        <v>42.58</v>
      </c>
    </row>
    <row r="1671" spans="1:7" x14ac:dyDescent="0.3">
      <c r="A1671" s="24">
        <f t="shared" si="79"/>
        <v>2020</v>
      </c>
      <c r="B1671" s="24">
        <f t="shared" si="80"/>
        <v>8</v>
      </c>
      <c r="C1671" s="24">
        <f t="shared" si="81"/>
        <v>3</v>
      </c>
      <c r="D1671" s="25">
        <v>44064</v>
      </c>
      <c r="E1671" s="4">
        <v>42.34</v>
      </c>
      <c r="G1671" s="4">
        <v>42.34</v>
      </c>
    </row>
    <row r="1672" spans="1:7" x14ac:dyDescent="0.3">
      <c r="A1672" s="24">
        <f t="shared" si="79"/>
        <v>2020</v>
      </c>
      <c r="B1672" s="24">
        <f t="shared" si="80"/>
        <v>8</v>
      </c>
      <c r="C1672" s="24">
        <f t="shared" si="81"/>
        <v>3</v>
      </c>
      <c r="D1672" s="25">
        <v>44067</v>
      </c>
      <c r="E1672" s="4">
        <v>42.62</v>
      </c>
      <c r="G1672" s="4">
        <v>42.62</v>
      </c>
    </row>
    <row r="1673" spans="1:7" x14ac:dyDescent="0.3">
      <c r="A1673" s="24">
        <f t="shared" si="79"/>
        <v>2020</v>
      </c>
      <c r="B1673" s="24">
        <f t="shared" si="80"/>
        <v>8</v>
      </c>
      <c r="C1673" s="24">
        <f t="shared" si="81"/>
        <v>3</v>
      </c>
      <c r="D1673" s="25">
        <v>44068</v>
      </c>
      <c r="E1673" s="4">
        <v>43.35</v>
      </c>
      <c r="G1673" s="4">
        <v>43.35</v>
      </c>
    </row>
    <row r="1674" spans="1:7" x14ac:dyDescent="0.3">
      <c r="A1674" s="24">
        <f t="shared" si="79"/>
        <v>2020</v>
      </c>
      <c r="B1674" s="24">
        <f t="shared" si="80"/>
        <v>8</v>
      </c>
      <c r="C1674" s="24">
        <f t="shared" si="81"/>
        <v>3</v>
      </c>
      <c r="D1674" s="25">
        <v>44069</v>
      </c>
      <c r="E1674" s="4">
        <v>43.39</v>
      </c>
      <c r="G1674" s="4">
        <v>43.39</v>
      </c>
    </row>
    <row r="1675" spans="1:7" x14ac:dyDescent="0.3">
      <c r="A1675" s="24">
        <f t="shared" si="79"/>
        <v>2020</v>
      </c>
      <c r="B1675" s="24">
        <f t="shared" si="80"/>
        <v>8</v>
      </c>
      <c r="C1675" s="24">
        <f t="shared" si="81"/>
        <v>3</v>
      </c>
      <c r="D1675" s="25">
        <v>44070</v>
      </c>
      <c r="E1675" s="4">
        <v>43.04</v>
      </c>
      <c r="G1675" s="4">
        <v>43.04</v>
      </c>
    </row>
    <row r="1676" spans="1:7" x14ac:dyDescent="0.3">
      <c r="A1676" s="24">
        <f t="shared" si="79"/>
        <v>2020</v>
      </c>
      <c r="B1676" s="24">
        <f t="shared" si="80"/>
        <v>8</v>
      </c>
      <c r="C1676" s="24">
        <f t="shared" si="81"/>
        <v>3</v>
      </c>
      <c r="D1676" s="25">
        <v>44071</v>
      </c>
      <c r="E1676" s="4">
        <v>42.97</v>
      </c>
      <c r="G1676" s="4">
        <v>42.97</v>
      </c>
    </row>
    <row r="1677" spans="1:7" x14ac:dyDescent="0.3">
      <c r="A1677" s="24">
        <f t="shared" si="79"/>
        <v>2020</v>
      </c>
      <c r="B1677" s="24">
        <f t="shared" si="80"/>
        <v>8</v>
      </c>
      <c r="C1677" s="24">
        <f t="shared" si="81"/>
        <v>3</v>
      </c>
      <c r="D1677" s="25">
        <v>44074</v>
      </c>
      <c r="E1677" s="4">
        <v>42.61</v>
      </c>
      <c r="G1677" s="4">
        <v>42.61</v>
      </c>
    </row>
    <row r="1678" spans="1:7" x14ac:dyDescent="0.3">
      <c r="A1678" s="24">
        <f t="shared" si="79"/>
        <v>2020</v>
      </c>
      <c r="B1678" s="24">
        <f t="shared" si="80"/>
        <v>9</v>
      </c>
      <c r="C1678" s="24">
        <f t="shared" si="81"/>
        <v>3</v>
      </c>
      <c r="D1678" s="25">
        <v>44075</v>
      </c>
      <c r="E1678" s="4">
        <v>42.76</v>
      </c>
      <c r="G1678" s="4">
        <v>42.76</v>
      </c>
    </row>
    <row r="1679" spans="1:7" x14ac:dyDescent="0.3">
      <c r="A1679" s="24">
        <f t="shared" si="79"/>
        <v>2020</v>
      </c>
      <c r="B1679" s="24">
        <f t="shared" si="80"/>
        <v>9</v>
      </c>
      <c r="C1679" s="24">
        <f t="shared" si="81"/>
        <v>3</v>
      </c>
      <c r="D1679" s="25">
        <v>44076</v>
      </c>
      <c r="E1679" s="4">
        <v>41.51</v>
      </c>
      <c r="G1679" s="4">
        <v>41.51</v>
      </c>
    </row>
    <row r="1680" spans="1:7" x14ac:dyDescent="0.3">
      <c r="A1680" s="24">
        <f t="shared" si="79"/>
        <v>2020</v>
      </c>
      <c r="B1680" s="24">
        <f t="shared" si="80"/>
        <v>9</v>
      </c>
      <c r="C1680" s="24">
        <f t="shared" si="81"/>
        <v>3</v>
      </c>
      <c r="D1680" s="25">
        <v>44077</v>
      </c>
      <c r="E1680" s="4">
        <v>41.37</v>
      </c>
      <c r="G1680" s="4">
        <v>41.37</v>
      </c>
    </row>
    <row r="1681" spans="1:7" x14ac:dyDescent="0.3">
      <c r="A1681" s="24">
        <f t="shared" si="79"/>
        <v>2020</v>
      </c>
      <c r="B1681" s="24">
        <f t="shared" si="80"/>
        <v>9</v>
      </c>
      <c r="C1681" s="24">
        <f t="shared" si="81"/>
        <v>3</v>
      </c>
      <c r="D1681" s="25">
        <v>44078</v>
      </c>
      <c r="E1681" s="4">
        <v>39.770000000000003</v>
      </c>
      <c r="G1681" s="4">
        <v>39.770000000000003</v>
      </c>
    </row>
    <row r="1682" spans="1:7" x14ac:dyDescent="0.3">
      <c r="A1682" s="24">
        <f t="shared" si="79"/>
        <v>2020</v>
      </c>
      <c r="B1682" s="24">
        <f t="shared" si="80"/>
        <v>9</v>
      </c>
      <c r="C1682" s="24">
        <f t="shared" si="81"/>
        <v>3</v>
      </c>
      <c r="D1682" s="25">
        <v>44082</v>
      </c>
      <c r="E1682" s="4">
        <v>36.76</v>
      </c>
      <c r="G1682" s="4">
        <v>36.76</v>
      </c>
    </row>
    <row r="1683" spans="1:7" x14ac:dyDescent="0.3">
      <c r="A1683" s="24">
        <f t="shared" si="79"/>
        <v>2020</v>
      </c>
      <c r="B1683" s="24">
        <f t="shared" si="80"/>
        <v>9</v>
      </c>
      <c r="C1683" s="24">
        <f t="shared" si="81"/>
        <v>3</v>
      </c>
      <c r="D1683" s="25">
        <v>44083</v>
      </c>
      <c r="E1683" s="4">
        <v>38.049999999999997</v>
      </c>
      <c r="G1683" s="4">
        <v>38.049999999999997</v>
      </c>
    </row>
    <row r="1684" spans="1:7" x14ac:dyDescent="0.3">
      <c r="A1684" s="24">
        <f t="shared" si="79"/>
        <v>2020</v>
      </c>
      <c r="B1684" s="24">
        <f t="shared" si="80"/>
        <v>9</v>
      </c>
      <c r="C1684" s="24">
        <f t="shared" si="81"/>
        <v>3</v>
      </c>
      <c r="D1684" s="25">
        <v>44084</v>
      </c>
      <c r="E1684" s="4">
        <v>37.299999999999997</v>
      </c>
      <c r="G1684" s="4">
        <v>37.299999999999997</v>
      </c>
    </row>
    <row r="1685" spans="1:7" x14ac:dyDescent="0.3">
      <c r="A1685" s="24">
        <f t="shared" si="79"/>
        <v>2020</v>
      </c>
      <c r="B1685" s="24">
        <f t="shared" si="80"/>
        <v>9</v>
      </c>
      <c r="C1685" s="24">
        <f t="shared" si="81"/>
        <v>3</v>
      </c>
      <c r="D1685" s="25">
        <v>44085</v>
      </c>
      <c r="E1685" s="4">
        <v>37.33</v>
      </c>
      <c r="G1685" s="4">
        <v>37.33</v>
      </c>
    </row>
    <row r="1686" spans="1:7" x14ac:dyDescent="0.3">
      <c r="A1686" s="24">
        <f t="shared" si="79"/>
        <v>2020</v>
      </c>
      <c r="B1686" s="24">
        <f t="shared" si="80"/>
        <v>9</v>
      </c>
      <c r="C1686" s="24">
        <f t="shared" si="81"/>
        <v>3</v>
      </c>
      <c r="D1686" s="25">
        <v>44088</v>
      </c>
      <c r="E1686" s="4">
        <v>37.26</v>
      </c>
      <c r="G1686" s="4">
        <v>37.26</v>
      </c>
    </row>
    <row r="1687" spans="1:7" x14ac:dyDescent="0.3">
      <c r="A1687" s="24">
        <f t="shared" si="79"/>
        <v>2020</v>
      </c>
      <c r="B1687" s="24">
        <f t="shared" si="80"/>
        <v>9</v>
      </c>
      <c r="C1687" s="24">
        <f t="shared" si="81"/>
        <v>3</v>
      </c>
      <c r="D1687" s="25">
        <v>44089</v>
      </c>
      <c r="E1687" s="4">
        <v>38.28</v>
      </c>
      <c r="G1687" s="4">
        <v>38.28</v>
      </c>
    </row>
    <row r="1688" spans="1:7" x14ac:dyDescent="0.3">
      <c r="A1688" s="24">
        <f t="shared" si="79"/>
        <v>2020</v>
      </c>
      <c r="B1688" s="24">
        <f t="shared" si="80"/>
        <v>9</v>
      </c>
      <c r="C1688" s="24">
        <f t="shared" si="81"/>
        <v>3</v>
      </c>
      <c r="D1688" s="25">
        <v>44090</v>
      </c>
      <c r="E1688" s="4">
        <v>40.159999999999997</v>
      </c>
      <c r="G1688" s="4">
        <v>40.159999999999997</v>
      </c>
    </row>
    <row r="1689" spans="1:7" x14ac:dyDescent="0.3">
      <c r="A1689" s="24">
        <f t="shared" si="79"/>
        <v>2020</v>
      </c>
      <c r="B1689" s="24">
        <f t="shared" si="80"/>
        <v>9</v>
      </c>
      <c r="C1689" s="24">
        <f t="shared" si="81"/>
        <v>3</v>
      </c>
      <c r="D1689" s="25">
        <v>44091</v>
      </c>
      <c r="E1689" s="4">
        <v>40.97</v>
      </c>
      <c r="G1689" s="4">
        <v>40.97</v>
      </c>
    </row>
    <row r="1690" spans="1:7" x14ac:dyDescent="0.3">
      <c r="A1690" s="24">
        <f t="shared" si="79"/>
        <v>2020</v>
      </c>
      <c r="B1690" s="24">
        <f t="shared" si="80"/>
        <v>9</v>
      </c>
      <c r="C1690" s="24">
        <f t="shared" si="81"/>
        <v>3</v>
      </c>
      <c r="D1690" s="25">
        <v>44092</v>
      </c>
      <c r="E1690" s="4">
        <v>41.11</v>
      </c>
      <c r="G1690" s="4">
        <v>41.11</v>
      </c>
    </row>
    <row r="1691" spans="1:7" x14ac:dyDescent="0.3">
      <c r="A1691" s="24">
        <f t="shared" si="79"/>
        <v>2020</v>
      </c>
      <c r="B1691" s="24">
        <f t="shared" si="80"/>
        <v>9</v>
      </c>
      <c r="C1691" s="24">
        <f t="shared" si="81"/>
        <v>3</v>
      </c>
      <c r="D1691" s="25">
        <v>44095</v>
      </c>
      <c r="E1691" s="4">
        <v>39.31</v>
      </c>
      <c r="G1691" s="4">
        <v>39.31</v>
      </c>
    </row>
    <row r="1692" spans="1:7" x14ac:dyDescent="0.3">
      <c r="A1692" s="24">
        <f t="shared" si="79"/>
        <v>2020</v>
      </c>
      <c r="B1692" s="24">
        <f t="shared" si="80"/>
        <v>9</v>
      </c>
      <c r="C1692" s="24">
        <f t="shared" si="81"/>
        <v>3</v>
      </c>
      <c r="D1692" s="25">
        <v>44096</v>
      </c>
      <c r="E1692" s="4">
        <v>39.6</v>
      </c>
      <c r="G1692" s="4">
        <v>39.6</v>
      </c>
    </row>
    <row r="1693" spans="1:7" x14ac:dyDescent="0.3">
      <c r="A1693" s="24">
        <f t="shared" si="79"/>
        <v>2020</v>
      </c>
      <c r="B1693" s="24">
        <f t="shared" si="80"/>
        <v>9</v>
      </c>
      <c r="C1693" s="24">
        <f t="shared" si="81"/>
        <v>3</v>
      </c>
      <c r="D1693" s="25">
        <v>44097</v>
      </c>
      <c r="E1693" s="4">
        <v>39.93</v>
      </c>
      <c r="G1693" s="4">
        <v>39.93</v>
      </c>
    </row>
    <row r="1694" spans="1:7" x14ac:dyDescent="0.3">
      <c r="A1694" s="24">
        <f t="shared" si="79"/>
        <v>2020</v>
      </c>
      <c r="B1694" s="24">
        <f t="shared" si="80"/>
        <v>9</v>
      </c>
      <c r="C1694" s="24">
        <f t="shared" si="81"/>
        <v>3</v>
      </c>
      <c r="D1694" s="25">
        <v>44098</v>
      </c>
      <c r="E1694" s="4">
        <v>40.31</v>
      </c>
      <c r="G1694" s="4">
        <v>40.31</v>
      </c>
    </row>
    <row r="1695" spans="1:7" x14ac:dyDescent="0.3">
      <c r="A1695" s="24">
        <f t="shared" si="79"/>
        <v>2020</v>
      </c>
      <c r="B1695" s="24">
        <f t="shared" si="80"/>
        <v>9</v>
      </c>
      <c r="C1695" s="24">
        <f t="shared" si="81"/>
        <v>3</v>
      </c>
      <c r="D1695" s="25">
        <v>44099</v>
      </c>
      <c r="E1695" s="4">
        <v>40.25</v>
      </c>
      <c r="G1695" s="4">
        <v>40.25</v>
      </c>
    </row>
    <row r="1696" spans="1:7" x14ac:dyDescent="0.3">
      <c r="A1696" s="24">
        <f t="shared" si="79"/>
        <v>2020</v>
      </c>
      <c r="B1696" s="24">
        <f t="shared" si="80"/>
        <v>9</v>
      </c>
      <c r="C1696" s="24">
        <f t="shared" si="81"/>
        <v>3</v>
      </c>
      <c r="D1696" s="25">
        <v>44102</v>
      </c>
      <c r="E1696" s="4">
        <v>40.6</v>
      </c>
      <c r="G1696" s="4">
        <v>40.6</v>
      </c>
    </row>
    <row r="1697" spans="1:7" x14ac:dyDescent="0.3">
      <c r="A1697" s="24">
        <f t="shared" si="79"/>
        <v>2020</v>
      </c>
      <c r="B1697" s="24">
        <f t="shared" si="80"/>
        <v>9</v>
      </c>
      <c r="C1697" s="24">
        <f t="shared" si="81"/>
        <v>3</v>
      </c>
      <c r="D1697" s="25">
        <v>44103</v>
      </c>
      <c r="E1697" s="4">
        <v>39.29</v>
      </c>
      <c r="G1697" s="4">
        <v>39.29</v>
      </c>
    </row>
    <row r="1698" spans="1:7" x14ac:dyDescent="0.3">
      <c r="A1698" s="24">
        <f t="shared" si="79"/>
        <v>2020</v>
      </c>
      <c r="B1698" s="24">
        <f t="shared" si="80"/>
        <v>9</v>
      </c>
      <c r="C1698" s="24">
        <f t="shared" si="81"/>
        <v>3</v>
      </c>
      <c r="D1698" s="25">
        <v>44104</v>
      </c>
      <c r="E1698" s="4">
        <v>40.22</v>
      </c>
      <c r="G1698" s="4">
        <v>40.22</v>
      </c>
    </row>
    <row r="1699" spans="1:7" x14ac:dyDescent="0.3">
      <c r="A1699" s="24">
        <f t="shared" si="79"/>
        <v>2020</v>
      </c>
      <c r="B1699" s="24">
        <f t="shared" si="80"/>
        <v>10</v>
      </c>
      <c r="C1699" s="24">
        <f t="shared" si="81"/>
        <v>4</v>
      </c>
      <c r="D1699" s="25">
        <v>44105</v>
      </c>
      <c r="E1699" s="4">
        <v>38.72</v>
      </c>
      <c r="G1699" s="4">
        <v>38.72</v>
      </c>
    </row>
    <row r="1700" spans="1:7" x14ac:dyDescent="0.3">
      <c r="A1700" s="24">
        <f t="shared" si="79"/>
        <v>2020</v>
      </c>
      <c r="B1700" s="24">
        <f t="shared" si="80"/>
        <v>10</v>
      </c>
      <c r="C1700" s="24">
        <f t="shared" si="81"/>
        <v>4</v>
      </c>
      <c r="D1700" s="25">
        <v>44106</v>
      </c>
      <c r="E1700" s="4">
        <v>37.049999999999997</v>
      </c>
      <c r="G1700" s="4">
        <v>37.049999999999997</v>
      </c>
    </row>
    <row r="1701" spans="1:7" x14ac:dyDescent="0.3">
      <c r="A1701" s="24">
        <f t="shared" si="79"/>
        <v>2020</v>
      </c>
      <c r="B1701" s="24">
        <f t="shared" si="80"/>
        <v>10</v>
      </c>
      <c r="C1701" s="24">
        <f t="shared" si="81"/>
        <v>4</v>
      </c>
      <c r="D1701" s="25">
        <v>44109</v>
      </c>
      <c r="E1701" s="4">
        <v>39.22</v>
      </c>
      <c r="G1701" s="4">
        <v>39.22</v>
      </c>
    </row>
    <row r="1702" spans="1:7" x14ac:dyDescent="0.3">
      <c r="A1702" s="24">
        <f t="shared" si="79"/>
        <v>2020</v>
      </c>
      <c r="B1702" s="24">
        <f t="shared" si="80"/>
        <v>10</v>
      </c>
      <c r="C1702" s="24">
        <f t="shared" si="81"/>
        <v>4</v>
      </c>
      <c r="D1702" s="25">
        <v>44110</v>
      </c>
      <c r="E1702" s="4">
        <v>40.67</v>
      </c>
      <c r="G1702" s="4">
        <v>40.67</v>
      </c>
    </row>
    <row r="1703" spans="1:7" x14ac:dyDescent="0.3">
      <c r="A1703" s="24">
        <f t="shared" si="79"/>
        <v>2020</v>
      </c>
      <c r="B1703" s="24">
        <f t="shared" si="80"/>
        <v>10</v>
      </c>
      <c r="C1703" s="24">
        <f t="shared" si="81"/>
        <v>4</v>
      </c>
      <c r="D1703" s="25">
        <v>44111</v>
      </c>
      <c r="E1703" s="4">
        <v>39.950000000000003</v>
      </c>
      <c r="G1703" s="4">
        <v>39.950000000000003</v>
      </c>
    </row>
    <row r="1704" spans="1:7" x14ac:dyDescent="0.3">
      <c r="A1704" s="24">
        <f t="shared" si="79"/>
        <v>2020</v>
      </c>
      <c r="B1704" s="24">
        <f t="shared" si="80"/>
        <v>10</v>
      </c>
      <c r="C1704" s="24">
        <f t="shared" si="81"/>
        <v>4</v>
      </c>
      <c r="D1704" s="25">
        <v>44112</v>
      </c>
      <c r="E1704" s="4">
        <v>41.19</v>
      </c>
      <c r="G1704" s="4">
        <v>41.19</v>
      </c>
    </row>
    <row r="1705" spans="1:7" x14ac:dyDescent="0.3">
      <c r="A1705" s="24">
        <f t="shared" si="79"/>
        <v>2020</v>
      </c>
      <c r="B1705" s="24">
        <f t="shared" si="80"/>
        <v>10</v>
      </c>
      <c r="C1705" s="24">
        <f t="shared" si="81"/>
        <v>4</v>
      </c>
      <c r="D1705" s="25">
        <v>44113</v>
      </c>
      <c r="E1705" s="4">
        <v>40.6</v>
      </c>
      <c r="G1705" s="4">
        <v>40.6</v>
      </c>
    </row>
    <row r="1706" spans="1:7" x14ac:dyDescent="0.3">
      <c r="A1706" s="24">
        <f t="shared" si="79"/>
        <v>2020</v>
      </c>
      <c r="B1706" s="24">
        <f t="shared" si="80"/>
        <v>10</v>
      </c>
      <c r="C1706" s="24">
        <f t="shared" si="81"/>
        <v>4</v>
      </c>
      <c r="D1706" s="25">
        <v>44116</v>
      </c>
      <c r="E1706" s="4">
        <v>39.43</v>
      </c>
      <c r="G1706" s="4">
        <v>39.43</v>
      </c>
    </row>
    <row r="1707" spans="1:7" x14ac:dyDescent="0.3">
      <c r="A1707" s="24">
        <f t="shared" si="79"/>
        <v>2020</v>
      </c>
      <c r="B1707" s="24">
        <f t="shared" si="80"/>
        <v>10</v>
      </c>
      <c r="C1707" s="24">
        <f t="shared" si="81"/>
        <v>4</v>
      </c>
      <c r="D1707" s="25">
        <v>44117</v>
      </c>
      <c r="E1707" s="4">
        <v>40.200000000000003</v>
      </c>
      <c r="G1707" s="4">
        <v>40.200000000000003</v>
      </c>
    </row>
    <row r="1708" spans="1:7" x14ac:dyDescent="0.3">
      <c r="A1708" s="24">
        <f t="shared" si="79"/>
        <v>2020</v>
      </c>
      <c r="B1708" s="24">
        <f t="shared" si="80"/>
        <v>10</v>
      </c>
      <c r="C1708" s="24">
        <f t="shared" si="81"/>
        <v>4</v>
      </c>
      <c r="D1708" s="25">
        <v>44118</v>
      </c>
      <c r="E1708" s="4">
        <v>41.04</v>
      </c>
      <c r="G1708" s="4">
        <v>41.04</v>
      </c>
    </row>
    <row r="1709" spans="1:7" x14ac:dyDescent="0.3">
      <c r="A1709" s="24">
        <f t="shared" si="79"/>
        <v>2020</v>
      </c>
      <c r="B1709" s="24">
        <f t="shared" si="80"/>
        <v>10</v>
      </c>
      <c r="C1709" s="24">
        <f t="shared" si="81"/>
        <v>4</v>
      </c>
      <c r="D1709" s="25">
        <v>44119</v>
      </c>
      <c r="E1709" s="4">
        <v>40.96</v>
      </c>
      <c r="G1709" s="4">
        <v>40.96</v>
      </c>
    </row>
    <row r="1710" spans="1:7" x14ac:dyDescent="0.3">
      <c r="A1710" s="24">
        <f t="shared" si="79"/>
        <v>2020</v>
      </c>
      <c r="B1710" s="24">
        <f t="shared" si="80"/>
        <v>10</v>
      </c>
      <c r="C1710" s="24">
        <f t="shared" si="81"/>
        <v>4</v>
      </c>
      <c r="D1710" s="25">
        <v>44120</v>
      </c>
      <c r="E1710" s="4">
        <v>40.880000000000003</v>
      </c>
      <c r="G1710" s="4">
        <v>40.880000000000003</v>
      </c>
    </row>
    <row r="1711" spans="1:7" x14ac:dyDescent="0.3">
      <c r="A1711" s="24">
        <f t="shared" si="79"/>
        <v>2020</v>
      </c>
      <c r="B1711" s="24">
        <f t="shared" si="80"/>
        <v>10</v>
      </c>
      <c r="C1711" s="24">
        <f t="shared" si="81"/>
        <v>4</v>
      </c>
      <c r="D1711" s="25">
        <v>44123</v>
      </c>
      <c r="E1711" s="4">
        <v>40.83</v>
      </c>
      <c r="G1711" s="4">
        <v>40.83</v>
      </c>
    </row>
    <row r="1712" spans="1:7" x14ac:dyDescent="0.3">
      <c r="A1712" s="24">
        <f t="shared" si="79"/>
        <v>2020</v>
      </c>
      <c r="B1712" s="24">
        <f t="shared" si="80"/>
        <v>10</v>
      </c>
      <c r="C1712" s="24">
        <f t="shared" si="81"/>
        <v>4</v>
      </c>
      <c r="D1712" s="25">
        <v>44124</v>
      </c>
      <c r="E1712" s="4">
        <v>41.46</v>
      </c>
      <c r="G1712" s="4">
        <v>41.46</v>
      </c>
    </row>
    <row r="1713" spans="1:7" x14ac:dyDescent="0.3">
      <c r="A1713" s="24">
        <f t="shared" si="79"/>
        <v>2020</v>
      </c>
      <c r="B1713" s="24">
        <f t="shared" si="80"/>
        <v>10</v>
      </c>
      <c r="C1713" s="24">
        <f t="shared" si="81"/>
        <v>4</v>
      </c>
      <c r="D1713" s="25">
        <v>44125</v>
      </c>
      <c r="E1713" s="4">
        <v>40.03</v>
      </c>
      <c r="G1713" s="4">
        <v>40.03</v>
      </c>
    </row>
    <row r="1714" spans="1:7" x14ac:dyDescent="0.3">
      <c r="A1714" s="24">
        <f t="shared" si="79"/>
        <v>2020</v>
      </c>
      <c r="B1714" s="24">
        <f t="shared" si="80"/>
        <v>10</v>
      </c>
      <c r="C1714" s="24">
        <f t="shared" si="81"/>
        <v>4</v>
      </c>
      <c r="D1714" s="25">
        <v>44126</v>
      </c>
      <c r="E1714" s="4">
        <v>40.64</v>
      </c>
      <c r="G1714" s="4">
        <v>40.64</v>
      </c>
    </row>
    <row r="1715" spans="1:7" x14ac:dyDescent="0.3">
      <c r="A1715" s="24">
        <f t="shared" si="79"/>
        <v>2020</v>
      </c>
      <c r="B1715" s="24">
        <f t="shared" si="80"/>
        <v>10</v>
      </c>
      <c r="C1715" s="24">
        <f t="shared" si="81"/>
        <v>4</v>
      </c>
      <c r="D1715" s="25">
        <v>44127</v>
      </c>
      <c r="E1715" s="4">
        <v>39.85</v>
      </c>
      <c r="G1715" s="4">
        <v>39.85</v>
      </c>
    </row>
    <row r="1716" spans="1:7" x14ac:dyDescent="0.3">
      <c r="A1716" s="24">
        <f t="shared" si="79"/>
        <v>2020</v>
      </c>
      <c r="B1716" s="24">
        <f t="shared" si="80"/>
        <v>10</v>
      </c>
      <c r="C1716" s="24">
        <f t="shared" si="81"/>
        <v>4</v>
      </c>
      <c r="D1716" s="25">
        <v>44130</v>
      </c>
      <c r="E1716" s="4">
        <v>38.56</v>
      </c>
      <c r="G1716" s="4">
        <v>38.56</v>
      </c>
    </row>
    <row r="1717" spans="1:7" x14ac:dyDescent="0.3">
      <c r="A1717" s="24">
        <f t="shared" si="79"/>
        <v>2020</v>
      </c>
      <c r="B1717" s="24">
        <f t="shared" si="80"/>
        <v>10</v>
      </c>
      <c r="C1717" s="24">
        <f t="shared" si="81"/>
        <v>4</v>
      </c>
      <c r="D1717" s="25">
        <v>44131</v>
      </c>
      <c r="E1717" s="4">
        <v>39.57</v>
      </c>
      <c r="G1717" s="4">
        <v>39.57</v>
      </c>
    </row>
    <row r="1718" spans="1:7" x14ac:dyDescent="0.3">
      <c r="A1718" s="24">
        <f t="shared" si="79"/>
        <v>2020</v>
      </c>
      <c r="B1718" s="24">
        <f t="shared" si="80"/>
        <v>10</v>
      </c>
      <c r="C1718" s="24">
        <f t="shared" si="81"/>
        <v>4</v>
      </c>
      <c r="D1718" s="25">
        <v>44132</v>
      </c>
      <c r="E1718" s="4">
        <v>37.39</v>
      </c>
      <c r="G1718" s="4">
        <v>37.39</v>
      </c>
    </row>
    <row r="1719" spans="1:7" x14ac:dyDescent="0.3">
      <c r="A1719" s="24">
        <f t="shared" si="79"/>
        <v>2020</v>
      </c>
      <c r="B1719" s="24">
        <f t="shared" si="80"/>
        <v>10</v>
      </c>
      <c r="C1719" s="24">
        <f t="shared" si="81"/>
        <v>4</v>
      </c>
      <c r="D1719" s="25">
        <v>44133</v>
      </c>
      <c r="E1719" s="4">
        <v>36.17</v>
      </c>
      <c r="G1719" s="4">
        <v>36.17</v>
      </c>
    </row>
    <row r="1720" spans="1:7" x14ac:dyDescent="0.3">
      <c r="A1720" s="24">
        <f t="shared" si="79"/>
        <v>2020</v>
      </c>
      <c r="B1720" s="24">
        <f t="shared" si="80"/>
        <v>10</v>
      </c>
      <c r="C1720" s="24">
        <f t="shared" si="81"/>
        <v>4</v>
      </c>
      <c r="D1720" s="25">
        <v>44134</v>
      </c>
      <c r="E1720" s="4">
        <v>35.79</v>
      </c>
      <c r="G1720" s="4">
        <v>35.79</v>
      </c>
    </row>
    <row r="1721" spans="1:7" x14ac:dyDescent="0.3">
      <c r="A1721" s="24">
        <f t="shared" si="79"/>
        <v>2020</v>
      </c>
      <c r="B1721" s="24">
        <f t="shared" si="80"/>
        <v>11</v>
      </c>
      <c r="C1721" s="24">
        <f t="shared" si="81"/>
        <v>4</v>
      </c>
      <c r="D1721" s="25">
        <v>44137</v>
      </c>
      <c r="E1721" s="4">
        <v>36.81</v>
      </c>
      <c r="G1721" s="4">
        <v>36.81</v>
      </c>
    </row>
    <row r="1722" spans="1:7" x14ac:dyDescent="0.3">
      <c r="A1722" s="24">
        <f t="shared" si="79"/>
        <v>2020</v>
      </c>
      <c r="B1722" s="24">
        <f t="shared" si="80"/>
        <v>11</v>
      </c>
      <c r="C1722" s="24">
        <f t="shared" si="81"/>
        <v>4</v>
      </c>
      <c r="D1722" s="25">
        <v>44138</v>
      </c>
      <c r="E1722" s="4">
        <v>37.659999999999997</v>
      </c>
      <c r="G1722" s="4">
        <v>37.659999999999997</v>
      </c>
    </row>
    <row r="1723" spans="1:7" x14ac:dyDescent="0.3">
      <c r="A1723" s="24">
        <f t="shared" si="79"/>
        <v>2020</v>
      </c>
      <c r="B1723" s="24">
        <f t="shared" si="80"/>
        <v>11</v>
      </c>
      <c r="C1723" s="24">
        <f t="shared" si="81"/>
        <v>4</v>
      </c>
      <c r="D1723" s="25">
        <v>44139</v>
      </c>
      <c r="E1723" s="4">
        <v>39.15</v>
      </c>
      <c r="G1723" s="4">
        <v>39.15</v>
      </c>
    </row>
    <row r="1724" spans="1:7" x14ac:dyDescent="0.3">
      <c r="A1724" s="24">
        <f t="shared" si="79"/>
        <v>2020</v>
      </c>
      <c r="B1724" s="24">
        <f t="shared" si="80"/>
        <v>11</v>
      </c>
      <c r="C1724" s="24">
        <f t="shared" si="81"/>
        <v>4</v>
      </c>
      <c r="D1724" s="25">
        <v>44140</v>
      </c>
      <c r="E1724" s="4">
        <v>38.79</v>
      </c>
      <c r="G1724" s="4">
        <v>38.79</v>
      </c>
    </row>
    <row r="1725" spans="1:7" x14ac:dyDescent="0.3">
      <c r="A1725" s="24">
        <f t="shared" si="79"/>
        <v>2020</v>
      </c>
      <c r="B1725" s="24">
        <f t="shared" si="80"/>
        <v>11</v>
      </c>
      <c r="C1725" s="24">
        <f t="shared" si="81"/>
        <v>4</v>
      </c>
      <c r="D1725" s="25">
        <v>44141</v>
      </c>
      <c r="E1725" s="4">
        <v>37.14</v>
      </c>
      <c r="G1725" s="4">
        <v>37.14</v>
      </c>
    </row>
    <row r="1726" spans="1:7" x14ac:dyDescent="0.3">
      <c r="A1726" s="24">
        <f t="shared" si="79"/>
        <v>2020</v>
      </c>
      <c r="B1726" s="24">
        <f t="shared" si="80"/>
        <v>11</v>
      </c>
      <c r="C1726" s="24">
        <f t="shared" si="81"/>
        <v>4</v>
      </c>
      <c r="D1726" s="25">
        <v>44144</v>
      </c>
      <c r="E1726" s="4">
        <v>40.29</v>
      </c>
      <c r="G1726" s="4">
        <v>40.29</v>
      </c>
    </row>
    <row r="1727" spans="1:7" x14ac:dyDescent="0.3">
      <c r="A1727" s="24">
        <f t="shared" si="79"/>
        <v>2020</v>
      </c>
      <c r="B1727" s="24">
        <f t="shared" si="80"/>
        <v>11</v>
      </c>
      <c r="C1727" s="24">
        <f t="shared" si="81"/>
        <v>4</v>
      </c>
      <c r="D1727" s="25">
        <v>44145</v>
      </c>
      <c r="E1727" s="4">
        <v>41.36</v>
      </c>
      <c r="G1727" s="4">
        <v>41.36</v>
      </c>
    </row>
    <row r="1728" spans="1:7" x14ac:dyDescent="0.3">
      <c r="A1728" s="24">
        <f t="shared" si="79"/>
        <v>2020</v>
      </c>
      <c r="B1728" s="24">
        <f t="shared" si="80"/>
        <v>11</v>
      </c>
      <c r="C1728" s="24">
        <f t="shared" si="81"/>
        <v>4</v>
      </c>
      <c r="D1728" s="25">
        <v>44146</v>
      </c>
      <c r="E1728" s="4">
        <v>41.45</v>
      </c>
      <c r="G1728" s="4">
        <v>41.45</v>
      </c>
    </row>
    <row r="1729" spans="1:7" x14ac:dyDescent="0.3">
      <c r="A1729" s="24">
        <f t="shared" si="79"/>
        <v>2020</v>
      </c>
      <c r="B1729" s="24">
        <f t="shared" si="80"/>
        <v>11</v>
      </c>
      <c r="C1729" s="24">
        <f t="shared" si="81"/>
        <v>4</v>
      </c>
      <c r="D1729" s="25">
        <v>44147</v>
      </c>
      <c r="E1729" s="4">
        <v>41.12</v>
      </c>
      <c r="G1729" s="4">
        <v>41.12</v>
      </c>
    </row>
    <row r="1730" spans="1:7" x14ac:dyDescent="0.3">
      <c r="A1730" s="24">
        <f t="shared" si="79"/>
        <v>2020</v>
      </c>
      <c r="B1730" s="24">
        <f t="shared" si="80"/>
        <v>11</v>
      </c>
      <c r="C1730" s="24">
        <f t="shared" si="81"/>
        <v>4</v>
      </c>
      <c r="D1730" s="25">
        <v>44148</v>
      </c>
      <c r="E1730" s="4">
        <v>40.130000000000003</v>
      </c>
      <c r="G1730" s="4">
        <v>40.130000000000003</v>
      </c>
    </row>
    <row r="1731" spans="1:7" x14ac:dyDescent="0.3">
      <c r="A1731" s="24">
        <f t="shared" si="79"/>
        <v>2020</v>
      </c>
      <c r="B1731" s="24">
        <f t="shared" si="80"/>
        <v>11</v>
      </c>
      <c r="C1731" s="24">
        <f t="shared" si="81"/>
        <v>4</v>
      </c>
      <c r="D1731" s="25">
        <v>44151</v>
      </c>
      <c r="E1731" s="4">
        <v>41.34</v>
      </c>
      <c r="G1731" s="4">
        <v>41.34</v>
      </c>
    </row>
    <row r="1732" spans="1:7" x14ac:dyDescent="0.3">
      <c r="A1732" s="24">
        <f t="shared" si="79"/>
        <v>2020</v>
      </c>
      <c r="B1732" s="24">
        <f t="shared" si="80"/>
        <v>11</v>
      </c>
      <c r="C1732" s="24">
        <f t="shared" si="81"/>
        <v>4</v>
      </c>
      <c r="D1732" s="25">
        <v>44152</v>
      </c>
      <c r="E1732" s="4">
        <v>41.43</v>
      </c>
      <c r="G1732" s="4">
        <v>41.43</v>
      </c>
    </row>
    <row r="1733" spans="1:7" x14ac:dyDescent="0.3">
      <c r="A1733" s="24">
        <f t="shared" ref="A1733:A1796" si="82">YEAR(D1733)</f>
        <v>2020</v>
      </c>
      <c r="B1733" s="24">
        <f t="shared" ref="B1733:B1796" si="83">MONTH(D1733)</f>
        <v>11</v>
      </c>
      <c r="C1733" s="24">
        <f t="shared" ref="C1733:C1796" si="84">ROUNDUP(B1733/3,0)</f>
        <v>4</v>
      </c>
      <c r="D1733" s="25">
        <v>44153</v>
      </c>
      <c r="E1733" s="4">
        <v>41.82</v>
      </c>
      <c r="G1733" s="4">
        <v>41.82</v>
      </c>
    </row>
    <row r="1734" spans="1:7" x14ac:dyDescent="0.3">
      <c r="A1734" s="24">
        <f t="shared" si="82"/>
        <v>2020</v>
      </c>
      <c r="B1734" s="24">
        <f t="shared" si="83"/>
        <v>11</v>
      </c>
      <c r="C1734" s="24">
        <f t="shared" si="84"/>
        <v>4</v>
      </c>
      <c r="D1734" s="25">
        <v>44154</v>
      </c>
      <c r="E1734" s="4">
        <v>41.74</v>
      </c>
      <c r="G1734" s="4">
        <v>41.74</v>
      </c>
    </row>
    <row r="1735" spans="1:7" x14ac:dyDescent="0.3">
      <c r="A1735" s="24">
        <f t="shared" si="82"/>
        <v>2020</v>
      </c>
      <c r="B1735" s="24">
        <f t="shared" si="83"/>
        <v>11</v>
      </c>
      <c r="C1735" s="24">
        <f t="shared" si="84"/>
        <v>4</v>
      </c>
      <c r="D1735" s="25">
        <v>44155</v>
      </c>
      <c r="E1735" s="4">
        <v>42.15</v>
      </c>
      <c r="G1735" s="4">
        <v>42.15</v>
      </c>
    </row>
    <row r="1736" spans="1:7" x14ac:dyDescent="0.3">
      <c r="A1736" s="24">
        <f t="shared" si="82"/>
        <v>2020</v>
      </c>
      <c r="B1736" s="24">
        <f t="shared" si="83"/>
        <v>11</v>
      </c>
      <c r="C1736" s="24">
        <f t="shared" si="84"/>
        <v>4</v>
      </c>
      <c r="D1736" s="25">
        <v>44158</v>
      </c>
      <c r="E1736" s="4">
        <v>43.06</v>
      </c>
      <c r="G1736" s="4">
        <v>43.06</v>
      </c>
    </row>
    <row r="1737" spans="1:7" x14ac:dyDescent="0.3">
      <c r="A1737" s="24">
        <f t="shared" si="82"/>
        <v>2020</v>
      </c>
      <c r="B1737" s="24">
        <f t="shared" si="83"/>
        <v>11</v>
      </c>
      <c r="C1737" s="24">
        <f t="shared" si="84"/>
        <v>4</v>
      </c>
      <c r="D1737" s="25">
        <v>44159</v>
      </c>
      <c r="E1737" s="4">
        <v>44.91</v>
      </c>
      <c r="G1737" s="4">
        <v>44.91</v>
      </c>
    </row>
    <row r="1738" spans="1:7" x14ac:dyDescent="0.3">
      <c r="A1738" s="24">
        <f t="shared" si="82"/>
        <v>2020</v>
      </c>
      <c r="B1738" s="24">
        <f t="shared" si="83"/>
        <v>11</v>
      </c>
      <c r="C1738" s="24">
        <f t="shared" si="84"/>
        <v>4</v>
      </c>
      <c r="D1738" s="25">
        <v>44160</v>
      </c>
      <c r="E1738" s="4">
        <v>45.71</v>
      </c>
      <c r="G1738" s="4">
        <v>45.71</v>
      </c>
    </row>
    <row r="1739" spans="1:7" x14ac:dyDescent="0.3">
      <c r="A1739" s="24">
        <f t="shared" si="82"/>
        <v>2020</v>
      </c>
      <c r="B1739" s="24">
        <f t="shared" si="83"/>
        <v>11</v>
      </c>
      <c r="C1739" s="24">
        <f t="shared" si="84"/>
        <v>4</v>
      </c>
      <c r="D1739" s="25">
        <v>44162</v>
      </c>
      <c r="E1739" s="4">
        <v>45.53</v>
      </c>
      <c r="G1739" s="4">
        <v>45.53</v>
      </c>
    </row>
    <row r="1740" spans="1:7" x14ac:dyDescent="0.3">
      <c r="A1740" s="24">
        <f t="shared" si="82"/>
        <v>2020</v>
      </c>
      <c r="B1740" s="24">
        <f t="shared" si="83"/>
        <v>11</v>
      </c>
      <c r="C1740" s="24">
        <f t="shared" si="84"/>
        <v>4</v>
      </c>
      <c r="D1740" s="25">
        <v>44165</v>
      </c>
      <c r="E1740" s="4">
        <v>45.34</v>
      </c>
      <c r="G1740" s="4">
        <v>45.34</v>
      </c>
    </row>
    <row r="1741" spans="1:7" x14ac:dyDescent="0.3">
      <c r="A1741" s="24">
        <f t="shared" si="82"/>
        <v>2020</v>
      </c>
      <c r="B1741" s="24">
        <f t="shared" si="83"/>
        <v>12</v>
      </c>
      <c r="C1741" s="24">
        <f t="shared" si="84"/>
        <v>4</v>
      </c>
      <c r="D1741" s="25">
        <v>44166</v>
      </c>
      <c r="E1741" s="4">
        <v>44.55</v>
      </c>
      <c r="G1741" s="4">
        <v>44.55</v>
      </c>
    </row>
    <row r="1742" spans="1:7" x14ac:dyDescent="0.3">
      <c r="A1742" s="24">
        <f t="shared" si="82"/>
        <v>2020</v>
      </c>
      <c r="B1742" s="24">
        <f t="shared" si="83"/>
        <v>12</v>
      </c>
      <c r="C1742" s="24">
        <f t="shared" si="84"/>
        <v>4</v>
      </c>
      <c r="D1742" s="25">
        <v>44167</v>
      </c>
      <c r="E1742" s="4">
        <v>45.28</v>
      </c>
      <c r="G1742" s="4">
        <v>45.28</v>
      </c>
    </row>
    <row r="1743" spans="1:7" x14ac:dyDescent="0.3">
      <c r="A1743" s="24">
        <f t="shared" si="82"/>
        <v>2020</v>
      </c>
      <c r="B1743" s="24">
        <f t="shared" si="83"/>
        <v>12</v>
      </c>
      <c r="C1743" s="24">
        <f t="shared" si="84"/>
        <v>4</v>
      </c>
      <c r="D1743" s="25">
        <v>44168</v>
      </c>
      <c r="E1743" s="4">
        <v>45.64</v>
      </c>
      <c r="G1743" s="4">
        <v>45.64</v>
      </c>
    </row>
    <row r="1744" spans="1:7" x14ac:dyDescent="0.3">
      <c r="A1744" s="24">
        <f t="shared" si="82"/>
        <v>2020</v>
      </c>
      <c r="B1744" s="24">
        <f t="shared" si="83"/>
        <v>12</v>
      </c>
      <c r="C1744" s="24">
        <f t="shared" si="84"/>
        <v>4</v>
      </c>
      <c r="D1744" s="25">
        <v>44169</v>
      </c>
      <c r="E1744" s="4">
        <v>46.26</v>
      </c>
      <c r="G1744" s="4">
        <v>46.26</v>
      </c>
    </row>
    <row r="1745" spans="1:7" x14ac:dyDescent="0.3">
      <c r="A1745" s="24">
        <f t="shared" si="82"/>
        <v>2020</v>
      </c>
      <c r="B1745" s="24">
        <f t="shared" si="83"/>
        <v>12</v>
      </c>
      <c r="C1745" s="24">
        <f t="shared" si="84"/>
        <v>4</v>
      </c>
      <c r="D1745" s="25">
        <v>44172</v>
      </c>
      <c r="E1745" s="4">
        <v>45.76</v>
      </c>
      <c r="G1745" s="4">
        <v>45.76</v>
      </c>
    </row>
    <row r="1746" spans="1:7" x14ac:dyDescent="0.3">
      <c r="A1746" s="24">
        <f t="shared" si="82"/>
        <v>2020</v>
      </c>
      <c r="B1746" s="24">
        <f t="shared" si="83"/>
        <v>12</v>
      </c>
      <c r="C1746" s="24">
        <f t="shared" si="84"/>
        <v>4</v>
      </c>
      <c r="D1746" s="25">
        <v>44173</v>
      </c>
      <c r="E1746" s="4">
        <v>45.6</v>
      </c>
      <c r="G1746" s="4">
        <v>45.6</v>
      </c>
    </row>
    <row r="1747" spans="1:7" x14ac:dyDescent="0.3">
      <c r="A1747" s="24">
        <f t="shared" si="82"/>
        <v>2020</v>
      </c>
      <c r="B1747" s="24">
        <f t="shared" si="83"/>
        <v>12</v>
      </c>
      <c r="C1747" s="24">
        <f t="shared" si="84"/>
        <v>4</v>
      </c>
      <c r="D1747" s="25">
        <v>44174</v>
      </c>
      <c r="E1747" s="4">
        <v>45.52</v>
      </c>
      <c r="G1747" s="4">
        <v>45.52</v>
      </c>
    </row>
    <row r="1748" spans="1:7" x14ac:dyDescent="0.3">
      <c r="A1748" s="24">
        <f t="shared" si="82"/>
        <v>2020</v>
      </c>
      <c r="B1748" s="24">
        <f t="shared" si="83"/>
        <v>12</v>
      </c>
      <c r="C1748" s="24">
        <f t="shared" si="84"/>
        <v>4</v>
      </c>
      <c r="D1748" s="25">
        <v>44175</v>
      </c>
      <c r="E1748" s="4">
        <v>46.78</v>
      </c>
      <c r="G1748" s="4">
        <v>46.78</v>
      </c>
    </row>
    <row r="1749" spans="1:7" x14ac:dyDescent="0.3">
      <c r="A1749" s="24">
        <f t="shared" si="82"/>
        <v>2020</v>
      </c>
      <c r="B1749" s="24">
        <f t="shared" si="83"/>
        <v>12</v>
      </c>
      <c r="C1749" s="24">
        <f t="shared" si="84"/>
        <v>4</v>
      </c>
      <c r="D1749" s="25">
        <v>44176</v>
      </c>
      <c r="E1749" s="4">
        <v>46.57</v>
      </c>
      <c r="G1749" s="4">
        <v>46.57</v>
      </c>
    </row>
    <row r="1750" spans="1:7" x14ac:dyDescent="0.3">
      <c r="A1750" s="24">
        <f t="shared" si="82"/>
        <v>2020</v>
      </c>
      <c r="B1750" s="24">
        <f t="shared" si="83"/>
        <v>12</v>
      </c>
      <c r="C1750" s="24">
        <f t="shared" si="84"/>
        <v>4</v>
      </c>
      <c r="D1750" s="25">
        <v>44179</v>
      </c>
      <c r="E1750" s="4">
        <v>46.99</v>
      </c>
      <c r="G1750" s="4">
        <v>46.99</v>
      </c>
    </row>
    <row r="1751" spans="1:7" x14ac:dyDescent="0.3">
      <c r="A1751" s="24">
        <f t="shared" si="82"/>
        <v>2020</v>
      </c>
      <c r="B1751" s="24">
        <f t="shared" si="83"/>
        <v>12</v>
      </c>
      <c r="C1751" s="24">
        <f t="shared" si="84"/>
        <v>4</v>
      </c>
      <c r="D1751" s="25">
        <v>44180</v>
      </c>
      <c r="E1751" s="4">
        <v>47.62</v>
      </c>
      <c r="G1751" s="4">
        <v>47.62</v>
      </c>
    </row>
    <row r="1752" spans="1:7" x14ac:dyDescent="0.3">
      <c r="A1752" s="24">
        <f t="shared" si="82"/>
        <v>2020</v>
      </c>
      <c r="B1752" s="24">
        <f t="shared" si="83"/>
        <v>12</v>
      </c>
      <c r="C1752" s="24">
        <f t="shared" si="84"/>
        <v>4</v>
      </c>
      <c r="D1752" s="25">
        <v>44181</v>
      </c>
      <c r="E1752" s="4">
        <v>47.82</v>
      </c>
      <c r="G1752" s="4">
        <v>47.82</v>
      </c>
    </row>
    <row r="1753" spans="1:7" x14ac:dyDescent="0.3">
      <c r="A1753" s="24">
        <f t="shared" si="82"/>
        <v>2020</v>
      </c>
      <c r="B1753" s="24">
        <f t="shared" si="83"/>
        <v>12</v>
      </c>
      <c r="C1753" s="24">
        <f t="shared" si="84"/>
        <v>4</v>
      </c>
      <c r="D1753" s="25">
        <v>44182</v>
      </c>
      <c r="E1753" s="4">
        <v>48.36</v>
      </c>
      <c r="G1753" s="4">
        <v>48.36</v>
      </c>
    </row>
    <row r="1754" spans="1:7" x14ac:dyDescent="0.3">
      <c r="A1754" s="24">
        <f t="shared" si="82"/>
        <v>2020</v>
      </c>
      <c r="B1754" s="24">
        <f t="shared" si="83"/>
        <v>12</v>
      </c>
      <c r="C1754" s="24">
        <f t="shared" si="84"/>
        <v>4</v>
      </c>
      <c r="D1754" s="25">
        <v>44183</v>
      </c>
      <c r="E1754" s="4">
        <v>49.1</v>
      </c>
      <c r="G1754" s="4">
        <v>49.1</v>
      </c>
    </row>
    <row r="1755" spans="1:7" x14ac:dyDescent="0.3">
      <c r="A1755" s="24">
        <f t="shared" si="82"/>
        <v>2020</v>
      </c>
      <c r="B1755" s="24">
        <f t="shared" si="83"/>
        <v>12</v>
      </c>
      <c r="C1755" s="24">
        <f t="shared" si="84"/>
        <v>4</v>
      </c>
      <c r="D1755" s="25">
        <v>44186</v>
      </c>
      <c r="E1755" s="4">
        <v>47.74</v>
      </c>
      <c r="G1755" s="4">
        <v>47.74</v>
      </c>
    </row>
    <row r="1756" spans="1:7" x14ac:dyDescent="0.3">
      <c r="A1756" s="24">
        <f t="shared" si="82"/>
        <v>2020</v>
      </c>
      <c r="B1756" s="24">
        <f t="shared" si="83"/>
        <v>12</v>
      </c>
      <c r="C1756" s="24">
        <f t="shared" si="84"/>
        <v>4</v>
      </c>
      <c r="D1756" s="25">
        <v>44187</v>
      </c>
      <c r="E1756" s="4">
        <v>47.02</v>
      </c>
      <c r="G1756" s="4">
        <v>47.02</v>
      </c>
    </row>
    <row r="1757" spans="1:7" x14ac:dyDescent="0.3">
      <c r="A1757" s="24">
        <f t="shared" si="82"/>
        <v>2020</v>
      </c>
      <c r="B1757" s="24">
        <f t="shared" si="83"/>
        <v>12</v>
      </c>
      <c r="C1757" s="24">
        <f t="shared" si="84"/>
        <v>4</v>
      </c>
      <c r="D1757" s="25">
        <v>44188</v>
      </c>
      <c r="E1757" s="4">
        <v>48.12</v>
      </c>
      <c r="G1757" s="4">
        <v>48.12</v>
      </c>
    </row>
    <row r="1758" spans="1:7" x14ac:dyDescent="0.3">
      <c r="A1758" s="24">
        <f t="shared" si="82"/>
        <v>2020</v>
      </c>
      <c r="B1758" s="24">
        <f t="shared" si="83"/>
        <v>12</v>
      </c>
      <c r="C1758" s="24">
        <f t="shared" si="84"/>
        <v>4</v>
      </c>
      <c r="D1758" s="25">
        <v>44189</v>
      </c>
      <c r="E1758" s="4">
        <v>48.23</v>
      </c>
      <c r="G1758" s="4">
        <v>48.23</v>
      </c>
    </row>
    <row r="1759" spans="1:7" x14ac:dyDescent="0.3">
      <c r="A1759" s="24">
        <f t="shared" si="82"/>
        <v>2020</v>
      </c>
      <c r="B1759" s="24">
        <f t="shared" si="83"/>
        <v>12</v>
      </c>
      <c r="C1759" s="24">
        <f t="shared" si="84"/>
        <v>4</v>
      </c>
      <c r="D1759" s="25">
        <v>44193</v>
      </c>
      <c r="E1759" s="4">
        <v>47.62</v>
      </c>
      <c r="G1759" s="4">
        <v>47.62</v>
      </c>
    </row>
    <row r="1760" spans="1:7" x14ac:dyDescent="0.3">
      <c r="A1760" s="24">
        <f t="shared" si="82"/>
        <v>2020</v>
      </c>
      <c r="B1760" s="24">
        <f t="shared" si="83"/>
        <v>12</v>
      </c>
      <c r="C1760" s="24">
        <f t="shared" si="84"/>
        <v>4</v>
      </c>
      <c r="D1760" s="25">
        <v>44194</v>
      </c>
      <c r="E1760" s="4">
        <v>48</v>
      </c>
      <c r="G1760" s="4">
        <v>48</v>
      </c>
    </row>
    <row r="1761" spans="1:7" x14ac:dyDescent="0.3">
      <c r="A1761" s="24">
        <f t="shared" si="82"/>
        <v>2020</v>
      </c>
      <c r="B1761" s="24">
        <f t="shared" si="83"/>
        <v>12</v>
      </c>
      <c r="C1761" s="24">
        <f t="shared" si="84"/>
        <v>4</v>
      </c>
      <c r="D1761" s="25">
        <v>44195</v>
      </c>
      <c r="E1761" s="4">
        <v>48.4</v>
      </c>
      <c r="G1761" s="4">
        <v>48.4</v>
      </c>
    </row>
    <row r="1762" spans="1:7" x14ac:dyDescent="0.3">
      <c r="A1762" s="24">
        <f t="shared" si="82"/>
        <v>2020</v>
      </c>
      <c r="B1762" s="24">
        <f t="shared" si="83"/>
        <v>12</v>
      </c>
      <c r="C1762" s="24">
        <f t="shared" si="84"/>
        <v>4</v>
      </c>
      <c r="D1762" s="25">
        <v>44196</v>
      </c>
      <c r="E1762" s="4">
        <v>48.52</v>
      </c>
      <c r="G1762" s="4">
        <v>48.52</v>
      </c>
    </row>
    <row r="1763" spans="1:7" x14ac:dyDescent="0.3">
      <c r="A1763" s="24">
        <f t="shared" si="82"/>
        <v>2021</v>
      </c>
      <c r="B1763" s="24">
        <f t="shared" si="83"/>
        <v>1</v>
      </c>
      <c r="C1763" s="24">
        <f t="shared" si="84"/>
        <v>1</v>
      </c>
      <c r="D1763" s="25">
        <v>44200</v>
      </c>
      <c r="E1763" s="4">
        <v>47.62</v>
      </c>
      <c r="G1763" s="4">
        <v>47.62</v>
      </c>
    </row>
    <row r="1764" spans="1:7" x14ac:dyDescent="0.3">
      <c r="A1764" s="24">
        <f t="shared" si="82"/>
        <v>2021</v>
      </c>
      <c r="B1764" s="24">
        <f t="shared" si="83"/>
        <v>1</v>
      </c>
      <c r="C1764" s="24">
        <f t="shared" si="84"/>
        <v>1</v>
      </c>
      <c r="D1764" s="25">
        <v>44201</v>
      </c>
      <c r="E1764" s="4">
        <v>49.93</v>
      </c>
      <c r="G1764" s="4">
        <v>49.93</v>
      </c>
    </row>
    <row r="1765" spans="1:7" x14ac:dyDescent="0.3">
      <c r="A1765" s="24">
        <f t="shared" si="82"/>
        <v>2021</v>
      </c>
      <c r="B1765" s="24">
        <f t="shared" si="83"/>
        <v>1</v>
      </c>
      <c r="C1765" s="24">
        <f t="shared" si="84"/>
        <v>1</v>
      </c>
      <c r="D1765" s="25">
        <v>44202</v>
      </c>
      <c r="E1765" s="4">
        <v>50.63</v>
      </c>
      <c r="G1765" s="4">
        <v>50.63</v>
      </c>
    </row>
    <row r="1766" spans="1:7" x14ac:dyDescent="0.3">
      <c r="A1766" s="24">
        <f t="shared" si="82"/>
        <v>2021</v>
      </c>
      <c r="B1766" s="24">
        <f t="shared" si="83"/>
        <v>1</v>
      </c>
      <c r="C1766" s="24">
        <f t="shared" si="84"/>
        <v>1</v>
      </c>
      <c r="D1766" s="25">
        <v>44203</v>
      </c>
      <c r="E1766" s="4">
        <v>50.83</v>
      </c>
      <c r="G1766" s="4">
        <v>50.83</v>
      </c>
    </row>
    <row r="1767" spans="1:7" x14ac:dyDescent="0.3">
      <c r="A1767" s="24">
        <f t="shared" si="82"/>
        <v>2021</v>
      </c>
      <c r="B1767" s="24">
        <f t="shared" si="83"/>
        <v>1</v>
      </c>
      <c r="C1767" s="24">
        <f t="shared" si="84"/>
        <v>1</v>
      </c>
      <c r="D1767" s="25">
        <v>44204</v>
      </c>
      <c r="E1767" s="4">
        <v>52.24</v>
      </c>
      <c r="G1767" s="4">
        <v>52.24</v>
      </c>
    </row>
    <row r="1768" spans="1:7" x14ac:dyDescent="0.3">
      <c r="A1768" s="24">
        <f t="shared" si="82"/>
        <v>2021</v>
      </c>
      <c r="B1768" s="24">
        <f t="shared" si="83"/>
        <v>1</v>
      </c>
      <c r="C1768" s="24">
        <f t="shared" si="84"/>
        <v>1</v>
      </c>
      <c r="D1768" s="25">
        <v>44207</v>
      </c>
      <c r="E1768" s="4">
        <v>52.25</v>
      </c>
      <c r="G1768" s="4">
        <v>52.25</v>
      </c>
    </row>
    <row r="1769" spans="1:7" x14ac:dyDescent="0.3">
      <c r="A1769" s="24">
        <f t="shared" si="82"/>
        <v>2021</v>
      </c>
      <c r="B1769" s="24">
        <f t="shared" si="83"/>
        <v>1</v>
      </c>
      <c r="C1769" s="24">
        <f t="shared" si="84"/>
        <v>1</v>
      </c>
      <c r="D1769" s="25">
        <v>44208</v>
      </c>
      <c r="E1769" s="4">
        <v>53.21</v>
      </c>
      <c r="G1769" s="4">
        <v>53.21</v>
      </c>
    </row>
    <row r="1770" spans="1:7" x14ac:dyDescent="0.3">
      <c r="A1770" s="24">
        <f t="shared" si="82"/>
        <v>2021</v>
      </c>
      <c r="B1770" s="24">
        <f t="shared" si="83"/>
        <v>1</v>
      </c>
      <c r="C1770" s="24">
        <f t="shared" si="84"/>
        <v>1</v>
      </c>
      <c r="D1770" s="25">
        <v>44209</v>
      </c>
      <c r="E1770" s="4">
        <v>52.91</v>
      </c>
      <c r="G1770" s="4">
        <v>52.91</v>
      </c>
    </row>
    <row r="1771" spans="1:7" x14ac:dyDescent="0.3">
      <c r="A1771" s="24">
        <f t="shared" si="82"/>
        <v>2021</v>
      </c>
      <c r="B1771" s="24">
        <f t="shared" si="83"/>
        <v>1</v>
      </c>
      <c r="C1771" s="24">
        <f t="shared" si="84"/>
        <v>1</v>
      </c>
      <c r="D1771" s="25">
        <v>44210</v>
      </c>
      <c r="E1771" s="4">
        <v>53.57</v>
      </c>
      <c r="G1771" s="4">
        <v>53.57</v>
      </c>
    </row>
    <row r="1772" spans="1:7" x14ac:dyDescent="0.3">
      <c r="A1772" s="24">
        <f t="shared" si="82"/>
        <v>2021</v>
      </c>
      <c r="B1772" s="24">
        <f t="shared" si="83"/>
        <v>1</v>
      </c>
      <c r="C1772" s="24">
        <f t="shared" si="84"/>
        <v>1</v>
      </c>
      <c r="D1772" s="25">
        <v>44211</v>
      </c>
      <c r="E1772" s="4">
        <v>52.36</v>
      </c>
      <c r="G1772" s="4">
        <v>52.36</v>
      </c>
    </row>
    <row r="1773" spans="1:7" x14ac:dyDescent="0.3">
      <c r="A1773" s="24">
        <f t="shared" si="82"/>
        <v>2021</v>
      </c>
      <c r="B1773" s="24">
        <f t="shared" si="83"/>
        <v>1</v>
      </c>
      <c r="C1773" s="24">
        <f t="shared" si="84"/>
        <v>1</v>
      </c>
      <c r="D1773" s="25">
        <v>44215</v>
      </c>
      <c r="E1773" s="4">
        <v>52.98</v>
      </c>
      <c r="G1773" s="4">
        <v>52.98</v>
      </c>
    </row>
    <row r="1774" spans="1:7" x14ac:dyDescent="0.3">
      <c r="A1774" s="24">
        <f t="shared" si="82"/>
        <v>2021</v>
      </c>
      <c r="B1774" s="24">
        <f t="shared" si="83"/>
        <v>1</v>
      </c>
      <c r="C1774" s="24">
        <f t="shared" si="84"/>
        <v>1</v>
      </c>
      <c r="D1774" s="25">
        <v>44216</v>
      </c>
      <c r="E1774" s="4">
        <v>53.24</v>
      </c>
      <c r="G1774" s="4">
        <v>53.24</v>
      </c>
    </row>
    <row r="1775" spans="1:7" x14ac:dyDescent="0.3">
      <c r="A1775" s="24">
        <f t="shared" si="82"/>
        <v>2021</v>
      </c>
      <c r="B1775" s="24">
        <f t="shared" si="83"/>
        <v>1</v>
      </c>
      <c r="C1775" s="24">
        <f t="shared" si="84"/>
        <v>1</v>
      </c>
      <c r="D1775" s="25">
        <v>44217</v>
      </c>
      <c r="E1775" s="4">
        <v>53.13</v>
      </c>
      <c r="G1775" s="4">
        <v>53.13</v>
      </c>
    </row>
    <row r="1776" spans="1:7" x14ac:dyDescent="0.3">
      <c r="A1776" s="24">
        <f t="shared" si="82"/>
        <v>2021</v>
      </c>
      <c r="B1776" s="24">
        <f t="shared" si="83"/>
        <v>1</v>
      </c>
      <c r="C1776" s="24">
        <f t="shared" si="84"/>
        <v>1</v>
      </c>
      <c r="D1776" s="25">
        <v>44218</v>
      </c>
      <c r="E1776" s="4">
        <v>52.27</v>
      </c>
      <c r="G1776" s="4">
        <v>52.27</v>
      </c>
    </row>
    <row r="1777" spans="1:7" x14ac:dyDescent="0.3">
      <c r="A1777" s="24">
        <f t="shared" si="82"/>
        <v>2021</v>
      </c>
      <c r="B1777" s="24">
        <f t="shared" si="83"/>
        <v>1</v>
      </c>
      <c r="C1777" s="24">
        <f t="shared" si="84"/>
        <v>1</v>
      </c>
      <c r="D1777" s="25">
        <v>44221</v>
      </c>
      <c r="E1777" s="4">
        <v>52.77</v>
      </c>
      <c r="G1777" s="4">
        <v>52.77</v>
      </c>
    </row>
    <row r="1778" spans="1:7" x14ac:dyDescent="0.3">
      <c r="A1778" s="24">
        <f t="shared" si="82"/>
        <v>2021</v>
      </c>
      <c r="B1778" s="24">
        <f t="shared" si="83"/>
        <v>1</v>
      </c>
      <c r="C1778" s="24">
        <f t="shared" si="84"/>
        <v>1</v>
      </c>
      <c r="D1778" s="25">
        <v>44222</v>
      </c>
      <c r="E1778" s="4">
        <v>52.61</v>
      </c>
      <c r="G1778" s="4">
        <v>52.61</v>
      </c>
    </row>
    <row r="1779" spans="1:7" x14ac:dyDescent="0.3">
      <c r="A1779" s="24">
        <f t="shared" si="82"/>
        <v>2021</v>
      </c>
      <c r="B1779" s="24">
        <f t="shared" si="83"/>
        <v>1</v>
      </c>
      <c r="C1779" s="24">
        <f t="shared" si="84"/>
        <v>1</v>
      </c>
      <c r="D1779" s="25">
        <v>44223</v>
      </c>
      <c r="E1779" s="4">
        <v>52.85</v>
      </c>
      <c r="G1779" s="4">
        <v>52.85</v>
      </c>
    </row>
    <row r="1780" spans="1:7" x14ac:dyDescent="0.3">
      <c r="A1780" s="24">
        <f t="shared" si="82"/>
        <v>2021</v>
      </c>
      <c r="B1780" s="24">
        <f t="shared" si="83"/>
        <v>1</v>
      </c>
      <c r="C1780" s="24">
        <f t="shared" si="84"/>
        <v>1</v>
      </c>
      <c r="D1780" s="25">
        <v>44224</v>
      </c>
      <c r="E1780" s="4">
        <v>52.34</v>
      </c>
      <c r="G1780" s="4">
        <v>52.34</v>
      </c>
    </row>
    <row r="1781" spans="1:7" x14ac:dyDescent="0.3">
      <c r="A1781" s="24">
        <f t="shared" si="82"/>
        <v>2021</v>
      </c>
      <c r="B1781" s="24">
        <f t="shared" si="83"/>
        <v>1</v>
      </c>
      <c r="C1781" s="24">
        <f t="shared" si="84"/>
        <v>1</v>
      </c>
      <c r="D1781" s="25">
        <v>44225</v>
      </c>
      <c r="E1781" s="4">
        <v>52.2</v>
      </c>
      <c r="G1781" s="4">
        <v>52.2</v>
      </c>
    </row>
    <row r="1782" spans="1:7" x14ac:dyDescent="0.3">
      <c r="A1782" s="24">
        <f t="shared" si="82"/>
        <v>2021</v>
      </c>
      <c r="B1782" s="24">
        <f t="shared" si="83"/>
        <v>2</v>
      </c>
      <c r="C1782" s="24">
        <f t="shared" si="84"/>
        <v>1</v>
      </c>
      <c r="D1782" s="25">
        <v>44228</v>
      </c>
      <c r="E1782" s="4">
        <v>53.55</v>
      </c>
      <c r="G1782" s="4">
        <v>53.55</v>
      </c>
    </row>
    <row r="1783" spans="1:7" x14ac:dyDescent="0.3">
      <c r="A1783" s="24">
        <f t="shared" si="82"/>
        <v>2021</v>
      </c>
      <c r="B1783" s="24">
        <f t="shared" si="83"/>
        <v>2</v>
      </c>
      <c r="C1783" s="24">
        <f t="shared" si="84"/>
        <v>1</v>
      </c>
      <c r="D1783" s="25">
        <v>44229</v>
      </c>
      <c r="E1783" s="4">
        <v>54.76</v>
      </c>
      <c r="G1783" s="4">
        <v>54.76</v>
      </c>
    </row>
    <row r="1784" spans="1:7" x14ac:dyDescent="0.3">
      <c r="A1784" s="24">
        <f t="shared" si="82"/>
        <v>2021</v>
      </c>
      <c r="B1784" s="24">
        <f t="shared" si="83"/>
        <v>2</v>
      </c>
      <c r="C1784" s="24">
        <f t="shared" si="84"/>
        <v>1</v>
      </c>
      <c r="D1784" s="25">
        <v>44230</v>
      </c>
      <c r="E1784" s="4">
        <v>55.69</v>
      </c>
      <c r="G1784" s="4">
        <v>55.69</v>
      </c>
    </row>
    <row r="1785" spans="1:7" x14ac:dyDescent="0.3">
      <c r="A1785" s="24">
        <f t="shared" si="82"/>
        <v>2021</v>
      </c>
      <c r="B1785" s="24">
        <f t="shared" si="83"/>
        <v>2</v>
      </c>
      <c r="C1785" s="24">
        <f t="shared" si="84"/>
        <v>1</v>
      </c>
      <c r="D1785" s="25">
        <v>44231</v>
      </c>
      <c r="E1785" s="4">
        <v>56.23</v>
      </c>
      <c r="G1785" s="4">
        <v>56.23</v>
      </c>
    </row>
    <row r="1786" spans="1:7" x14ac:dyDescent="0.3">
      <c r="A1786" s="24">
        <f t="shared" si="82"/>
        <v>2021</v>
      </c>
      <c r="B1786" s="24">
        <f t="shared" si="83"/>
        <v>2</v>
      </c>
      <c r="C1786" s="24">
        <f t="shared" si="84"/>
        <v>1</v>
      </c>
      <c r="D1786" s="25">
        <v>44232</v>
      </c>
      <c r="E1786" s="4">
        <v>56.85</v>
      </c>
      <c r="G1786" s="4">
        <v>56.85</v>
      </c>
    </row>
    <row r="1787" spans="1:7" x14ac:dyDescent="0.3">
      <c r="A1787" s="24">
        <f t="shared" si="82"/>
        <v>2021</v>
      </c>
      <c r="B1787" s="24">
        <f t="shared" si="83"/>
        <v>2</v>
      </c>
      <c r="C1787" s="24">
        <f t="shared" si="84"/>
        <v>1</v>
      </c>
      <c r="D1787" s="25">
        <v>44235</v>
      </c>
      <c r="E1787" s="4">
        <v>57.97</v>
      </c>
      <c r="G1787" s="4">
        <v>57.97</v>
      </c>
    </row>
    <row r="1788" spans="1:7" x14ac:dyDescent="0.3">
      <c r="A1788" s="24">
        <f t="shared" si="82"/>
        <v>2021</v>
      </c>
      <c r="B1788" s="24">
        <f t="shared" si="83"/>
        <v>2</v>
      </c>
      <c r="C1788" s="24">
        <f t="shared" si="84"/>
        <v>1</v>
      </c>
      <c r="D1788" s="25">
        <v>44236</v>
      </c>
      <c r="E1788" s="4">
        <v>58.36</v>
      </c>
      <c r="G1788" s="4">
        <v>58.36</v>
      </c>
    </row>
    <row r="1789" spans="1:7" x14ac:dyDescent="0.3">
      <c r="A1789" s="24">
        <f t="shared" si="82"/>
        <v>2021</v>
      </c>
      <c r="B1789" s="24">
        <f t="shared" si="83"/>
        <v>2</v>
      </c>
      <c r="C1789" s="24">
        <f t="shared" si="84"/>
        <v>1</v>
      </c>
      <c r="D1789" s="25">
        <v>44237</v>
      </c>
      <c r="E1789" s="4">
        <v>58.68</v>
      </c>
      <c r="G1789" s="4">
        <v>58.68</v>
      </c>
    </row>
    <row r="1790" spans="1:7" x14ac:dyDescent="0.3">
      <c r="A1790" s="24">
        <f t="shared" si="82"/>
        <v>2021</v>
      </c>
      <c r="B1790" s="24">
        <f t="shared" si="83"/>
        <v>2</v>
      </c>
      <c r="C1790" s="24">
        <f t="shared" si="84"/>
        <v>1</v>
      </c>
      <c r="D1790" s="25">
        <v>44238</v>
      </c>
      <c r="E1790" s="4">
        <v>58.24</v>
      </c>
      <c r="G1790" s="4">
        <v>58.24</v>
      </c>
    </row>
    <row r="1791" spans="1:7" x14ac:dyDescent="0.3">
      <c r="A1791" s="24">
        <f t="shared" si="82"/>
        <v>2021</v>
      </c>
      <c r="B1791" s="24">
        <f t="shared" si="83"/>
        <v>2</v>
      </c>
      <c r="C1791" s="24">
        <f t="shared" si="84"/>
        <v>1</v>
      </c>
      <c r="D1791" s="25">
        <v>44239</v>
      </c>
      <c r="E1791" s="4">
        <v>59.47</v>
      </c>
      <c r="G1791" s="4">
        <v>59.47</v>
      </c>
    </row>
    <row r="1792" spans="1:7" x14ac:dyDescent="0.3">
      <c r="A1792" s="24">
        <f t="shared" si="82"/>
        <v>2021</v>
      </c>
      <c r="B1792" s="24">
        <f t="shared" si="83"/>
        <v>2</v>
      </c>
      <c r="C1792" s="24">
        <f t="shared" si="84"/>
        <v>1</v>
      </c>
      <c r="D1792" s="25">
        <v>44243</v>
      </c>
      <c r="E1792" s="4">
        <v>60.05</v>
      </c>
      <c r="G1792" s="4">
        <v>60.05</v>
      </c>
    </row>
    <row r="1793" spans="1:7" x14ac:dyDescent="0.3">
      <c r="A1793" s="24">
        <f t="shared" si="82"/>
        <v>2021</v>
      </c>
      <c r="B1793" s="24">
        <f t="shared" si="83"/>
        <v>2</v>
      </c>
      <c r="C1793" s="24">
        <f t="shared" si="84"/>
        <v>1</v>
      </c>
      <c r="D1793" s="25">
        <v>44244</v>
      </c>
      <c r="E1793" s="4">
        <v>61.14</v>
      </c>
      <c r="G1793" s="4">
        <v>61.14</v>
      </c>
    </row>
    <row r="1794" spans="1:7" x14ac:dyDescent="0.3">
      <c r="A1794" s="24">
        <f t="shared" si="82"/>
        <v>2021</v>
      </c>
      <c r="B1794" s="24">
        <f t="shared" si="83"/>
        <v>2</v>
      </c>
      <c r="C1794" s="24">
        <f t="shared" si="84"/>
        <v>1</v>
      </c>
      <c r="D1794" s="25">
        <v>44245</v>
      </c>
      <c r="E1794" s="4">
        <v>60.52</v>
      </c>
      <c r="G1794" s="4">
        <v>60.52</v>
      </c>
    </row>
    <row r="1795" spans="1:7" x14ac:dyDescent="0.3">
      <c r="A1795" s="24">
        <f t="shared" si="82"/>
        <v>2021</v>
      </c>
      <c r="B1795" s="24">
        <f t="shared" si="83"/>
        <v>2</v>
      </c>
      <c r="C1795" s="24">
        <f t="shared" si="84"/>
        <v>1</v>
      </c>
      <c r="D1795" s="25">
        <v>44246</v>
      </c>
      <c r="E1795" s="4">
        <v>59.24</v>
      </c>
      <c r="G1795" s="4">
        <v>59.24</v>
      </c>
    </row>
    <row r="1796" spans="1:7" x14ac:dyDescent="0.3">
      <c r="A1796" s="24">
        <f t="shared" si="82"/>
        <v>2021</v>
      </c>
      <c r="B1796" s="24">
        <f t="shared" si="83"/>
        <v>2</v>
      </c>
      <c r="C1796" s="24">
        <f t="shared" si="84"/>
        <v>1</v>
      </c>
      <c r="D1796" s="25">
        <v>44249</v>
      </c>
      <c r="E1796" s="4">
        <v>61.49</v>
      </c>
      <c r="G1796" s="4">
        <v>61.49</v>
      </c>
    </row>
    <row r="1797" spans="1:7" x14ac:dyDescent="0.3">
      <c r="A1797" s="24">
        <f t="shared" ref="A1797:A1860" si="85">YEAR(D1797)</f>
        <v>2021</v>
      </c>
      <c r="B1797" s="24">
        <f t="shared" ref="B1797:B1860" si="86">MONTH(D1797)</f>
        <v>2</v>
      </c>
      <c r="C1797" s="24">
        <f t="shared" ref="C1797:C1860" si="87">ROUNDUP(B1797/3,0)</f>
        <v>1</v>
      </c>
      <c r="D1797" s="25">
        <v>44250</v>
      </c>
      <c r="E1797" s="4">
        <v>61.67</v>
      </c>
      <c r="G1797" s="4">
        <v>61.67</v>
      </c>
    </row>
    <row r="1798" spans="1:7" x14ac:dyDescent="0.3">
      <c r="A1798" s="24">
        <f t="shared" si="85"/>
        <v>2021</v>
      </c>
      <c r="B1798" s="24">
        <f t="shared" si="86"/>
        <v>2</v>
      </c>
      <c r="C1798" s="24">
        <f t="shared" si="87"/>
        <v>1</v>
      </c>
      <c r="D1798" s="25">
        <v>44251</v>
      </c>
      <c r="E1798" s="4">
        <v>63.22</v>
      </c>
      <c r="G1798" s="4">
        <v>63.22</v>
      </c>
    </row>
    <row r="1799" spans="1:7" x14ac:dyDescent="0.3">
      <c r="A1799" s="24">
        <f t="shared" si="85"/>
        <v>2021</v>
      </c>
      <c r="B1799" s="24">
        <f t="shared" si="86"/>
        <v>2</v>
      </c>
      <c r="C1799" s="24">
        <f t="shared" si="87"/>
        <v>1</v>
      </c>
      <c r="D1799" s="25">
        <v>44252</v>
      </c>
      <c r="E1799" s="4">
        <v>63.53</v>
      </c>
      <c r="G1799" s="4">
        <v>63.53</v>
      </c>
    </row>
    <row r="1800" spans="1:7" x14ac:dyDescent="0.3">
      <c r="A1800" s="24">
        <f t="shared" si="85"/>
        <v>2021</v>
      </c>
      <c r="B1800" s="24">
        <f t="shared" si="86"/>
        <v>2</v>
      </c>
      <c r="C1800" s="24">
        <f t="shared" si="87"/>
        <v>1</v>
      </c>
      <c r="D1800" s="25">
        <v>44253</v>
      </c>
      <c r="E1800" s="4">
        <v>61.5</v>
      </c>
      <c r="G1800" s="4">
        <v>61.5</v>
      </c>
    </row>
    <row r="1801" spans="1:7" x14ac:dyDescent="0.3">
      <c r="A1801" s="24">
        <f t="shared" si="85"/>
        <v>2021</v>
      </c>
      <c r="B1801" s="24">
        <f t="shared" si="86"/>
        <v>3</v>
      </c>
      <c r="C1801" s="24">
        <f t="shared" si="87"/>
        <v>1</v>
      </c>
      <c r="D1801" s="25">
        <v>44256</v>
      </c>
      <c r="E1801" s="4">
        <v>60.64</v>
      </c>
      <c r="G1801" s="4">
        <v>60.64</v>
      </c>
    </row>
    <row r="1802" spans="1:7" x14ac:dyDescent="0.3">
      <c r="A1802" s="24">
        <f t="shared" si="85"/>
        <v>2021</v>
      </c>
      <c r="B1802" s="24">
        <f t="shared" si="86"/>
        <v>3</v>
      </c>
      <c r="C1802" s="24">
        <f t="shared" si="87"/>
        <v>1</v>
      </c>
      <c r="D1802" s="25">
        <v>44257</v>
      </c>
      <c r="E1802" s="4">
        <v>59.75</v>
      </c>
      <c r="G1802" s="4">
        <v>59.75</v>
      </c>
    </row>
    <row r="1803" spans="1:7" x14ac:dyDescent="0.3">
      <c r="A1803" s="24">
        <f t="shared" si="85"/>
        <v>2021</v>
      </c>
      <c r="B1803" s="24">
        <f t="shared" si="86"/>
        <v>3</v>
      </c>
      <c r="C1803" s="24">
        <f t="shared" si="87"/>
        <v>1</v>
      </c>
      <c r="D1803" s="25">
        <v>44258</v>
      </c>
      <c r="E1803" s="4">
        <v>61.28</v>
      </c>
      <c r="G1803" s="4">
        <v>61.28</v>
      </c>
    </row>
    <row r="1804" spans="1:7" x14ac:dyDescent="0.3">
      <c r="A1804" s="24">
        <f t="shared" si="85"/>
        <v>2021</v>
      </c>
      <c r="B1804" s="24">
        <f t="shared" si="86"/>
        <v>3</v>
      </c>
      <c r="C1804" s="24">
        <f t="shared" si="87"/>
        <v>1</v>
      </c>
      <c r="D1804" s="25">
        <v>44259</v>
      </c>
      <c r="E1804" s="4">
        <v>63.83</v>
      </c>
      <c r="G1804" s="4">
        <v>63.83</v>
      </c>
    </row>
    <row r="1805" spans="1:7" x14ac:dyDescent="0.3">
      <c r="A1805" s="24">
        <f t="shared" si="85"/>
        <v>2021</v>
      </c>
      <c r="B1805" s="24">
        <f t="shared" si="86"/>
        <v>3</v>
      </c>
      <c r="C1805" s="24">
        <f t="shared" si="87"/>
        <v>1</v>
      </c>
      <c r="D1805" s="25">
        <v>44260</v>
      </c>
      <c r="E1805" s="4">
        <v>66.09</v>
      </c>
      <c r="G1805" s="4">
        <v>66.09</v>
      </c>
    </row>
    <row r="1806" spans="1:7" x14ac:dyDescent="0.3">
      <c r="A1806" s="24">
        <f t="shared" si="85"/>
        <v>2021</v>
      </c>
      <c r="B1806" s="24">
        <f t="shared" si="86"/>
        <v>3</v>
      </c>
      <c r="C1806" s="24">
        <f t="shared" si="87"/>
        <v>1</v>
      </c>
      <c r="D1806" s="25">
        <v>44263</v>
      </c>
      <c r="E1806" s="4">
        <v>65.05</v>
      </c>
      <c r="G1806" s="4">
        <v>65.05</v>
      </c>
    </row>
    <row r="1807" spans="1:7" x14ac:dyDescent="0.3">
      <c r="A1807" s="24">
        <f t="shared" si="85"/>
        <v>2021</v>
      </c>
      <c r="B1807" s="24">
        <f t="shared" si="86"/>
        <v>3</v>
      </c>
      <c r="C1807" s="24">
        <f t="shared" si="87"/>
        <v>1</v>
      </c>
      <c r="D1807" s="25">
        <v>44264</v>
      </c>
      <c r="E1807" s="4">
        <v>64.010000000000005</v>
      </c>
      <c r="G1807" s="4">
        <v>64.010000000000005</v>
      </c>
    </row>
    <row r="1808" spans="1:7" x14ac:dyDescent="0.3">
      <c r="A1808" s="24">
        <f t="shared" si="85"/>
        <v>2021</v>
      </c>
      <c r="B1808" s="24">
        <f t="shared" si="86"/>
        <v>3</v>
      </c>
      <c r="C1808" s="24">
        <f t="shared" si="87"/>
        <v>1</v>
      </c>
      <c r="D1808" s="25">
        <v>44265</v>
      </c>
      <c r="E1808" s="4">
        <v>64.44</v>
      </c>
      <c r="G1808" s="4">
        <v>64.44</v>
      </c>
    </row>
    <row r="1809" spans="1:7" x14ac:dyDescent="0.3">
      <c r="A1809" s="24">
        <f t="shared" si="85"/>
        <v>2021</v>
      </c>
      <c r="B1809" s="24">
        <f t="shared" si="86"/>
        <v>3</v>
      </c>
      <c r="C1809" s="24">
        <f t="shared" si="87"/>
        <v>1</v>
      </c>
      <c r="D1809" s="25">
        <v>44266</v>
      </c>
      <c r="E1809" s="4">
        <v>66.02</v>
      </c>
      <c r="G1809" s="4">
        <v>66.02</v>
      </c>
    </row>
    <row r="1810" spans="1:7" x14ac:dyDescent="0.3">
      <c r="A1810" s="24">
        <f t="shared" si="85"/>
        <v>2021</v>
      </c>
      <c r="B1810" s="24">
        <f t="shared" si="86"/>
        <v>3</v>
      </c>
      <c r="C1810" s="24">
        <f t="shared" si="87"/>
        <v>1</v>
      </c>
      <c r="D1810" s="25">
        <v>44267</v>
      </c>
      <c r="E1810" s="4">
        <v>65.61</v>
      </c>
      <c r="G1810" s="4">
        <v>65.61</v>
      </c>
    </row>
    <row r="1811" spans="1:7" x14ac:dyDescent="0.3">
      <c r="A1811" s="24">
        <f t="shared" si="85"/>
        <v>2021</v>
      </c>
      <c r="B1811" s="24">
        <f t="shared" si="86"/>
        <v>3</v>
      </c>
      <c r="C1811" s="24">
        <f t="shared" si="87"/>
        <v>1</v>
      </c>
      <c r="D1811" s="25">
        <v>44270</v>
      </c>
      <c r="E1811" s="4">
        <v>65.39</v>
      </c>
      <c r="G1811" s="4">
        <v>65.39</v>
      </c>
    </row>
    <row r="1812" spans="1:7" x14ac:dyDescent="0.3">
      <c r="A1812" s="24">
        <f t="shared" si="85"/>
        <v>2021</v>
      </c>
      <c r="B1812" s="24">
        <f t="shared" si="86"/>
        <v>3</v>
      </c>
      <c r="C1812" s="24">
        <f t="shared" si="87"/>
        <v>1</v>
      </c>
      <c r="D1812" s="25">
        <v>44271</v>
      </c>
      <c r="E1812" s="4">
        <v>64.8</v>
      </c>
      <c r="G1812" s="4">
        <v>64.8</v>
      </c>
    </row>
    <row r="1813" spans="1:7" x14ac:dyDescent="0.3">
      <c r="A1813" s="24">
        <f t="shared" si="85"/>
        <v>2021</v>
      </c>
      <c r="B1813" s="24">
        <f t="shared" si="86"/>
        <v>3</v>
      </c>
      <c r="C1813" s="24">
        <f t="shared" si="87"/>
        <v>1</v>
      </c>
      <c r="D1813" s="25">
        <v>44272</v>
      </c>
      <c r="E1813" s="4">
        <v>64.599999999999994</v>
      </c>
      <c r="G1813" s="4">
        <v>64.599999999999994</v>
      </c>
    </row>
    <row r="1814" spans="1:7" x14ac:dyDescent="0.3">
      <c r="A1814" s="24">
        <f t="shared" si="85"/>
        <v>2021</v>
      </c>
      <c r="B1814" s="24">
        <f t="shared" si="86"/>
        <v>3</v>
      </c>
      <c r="C1814" s="24">
        <f t="shared" si="87"/>
        <v>1</v>
      </c>
      <c r="D1814" s="25">
        <v>44273</v>
      </c>
      <c r="E1814" s="4">
        <v>60</v>
      </c>
      <c r="G1814" s="4">
        <v>60</v>
      </c>
    </row>
    <row r="1815" spans="1:7" x14ac:dyDescent="0.3">
      <c r="A1815" s="24">
        <f t="shared" si="85"/>
        <v>2021</v>
      </c>
      <c r="B1815" s="24">
        <f t="shared" si="86"/>
        <v>3</v>
      </c>
      <c r="C1815" s="24">
        <f t="shared" si="87"/>
        <v>1</v>
      </c>
      <c r="D1815" s="25">
        <v>44274</v>
      </c>
      <c r="E1815" s="4">
        <v>61.42</v>
      </c>
      <c r="G1815" s="4">
        <v>61.42</v>
      </c>
    </row>
    <row r="1816" spans="1:7" x14ac:dyDescent="0.3">
      <c r="A1816" s="24">
        <f t="shared" si="85"/>
        <v>2021</v>
      </c>
      <c r="B1816" s="24">
        <f t="shared" si="86"/>
        <v>3</v>
      </c>
      <c r="C1816" s="24">
        <f t="shared" si="87"/>
        <v>1</v>
      </c>
      <c r="D1816" s="25">
        <v>44277</v>
      </c>
      <c r="E1816" s="4">
        <v>61.55</v>
      </c>
      <c r="G1816" s="4">
        <v>61.55</v>
      </c>
    </row>
    <row r="1817" spans="1:7" x14ac:dyDescent="0.3">
      <c r="A1817" s="24">
        <f t="shared" si="85"/>
        <v>2021</v>
      </c>
      <c r="B1817" s="24">
        <f t="shared" si="86"/>
        <v>3</v>
      </c>
      <c r="C1817" s="24">
        <f t="shared" si="87"/>
        <v>1</v>
      </c>
      <c r="D1817" s="25">
        <v>44278</v>
      </c>
      <c r="E1817" s="4">
        <v>57.76</v>
      </c>
      <c r="G1817" s="4">
        <v>57.76</v>
      </c>
    </row>
    <row r="1818" spans="1:7" x14ac:dyDescent="0.3">
      <c r="A1818" s="24">
        <f t="shared" si="85"/>
        <v>2021</v>
      </c>
      <c r="B1818" s="24">
        <f t="shared" si="86"/>
        <v>3</v>
      </c>
      <c r="C1818" s="24">
        <f t="shared" si="87"/>
        <v>1</v>
      </c>
      <c r="D1818" s="25">
        <v>44279</v>
      </c>
      <c r="E1818" s="4">
        <v>61.18</v>
      </c>
      <c r="G1818" s="4">
        <v>61.18</v>
      </c>
    </row>
    <row r="1819" spans="1:7" x14ac:dyDescent="0.3">
      <c r="A1819" s="24">
        <f t="shared" si="85"/>
        <v>2021</v>
      </c>
      <c r="B1819" s="24">
        <f t="shared" si="86"/>
        <v>3</v>
      </c>
      <c r="C1819" s="24">
        <f t="shared" si="87"/>
        <v>1</v>
      </c>
      <c r="D1819" s="25">
        <v>44280</v>
      </c>
      <c r="E1819" s="4">
        <v>58.56</v>
      </c>
      <c r="G1819" s="4">
        <v>58.56</v>
      </c>
    </row>
    <row r="1820" spans="1:7" x14ac:dyDescent="0.3">
      <c r="A1820" s="24">
        <f t="shared" si="85"/>
        <v>2021</v>
      </c>
      <c r="B1820" s="24">
        <f t="shared" si="86"/>
        <v>3</v>
      </c>
      <c r="C1820" s="24">
        <f t="shared" si="87"/>
        <v>1</v>
      </c>
      <c r="D1820" s="25">
        <v>44281</v>
      </c>
      <c r="E1820" s="4">
        <v>60.97</v>
      </c>
      <c r="G1820" s="4">
        <v>60.97</v>
      </c>
    </row>
    <row r="1821" spans="1:7" x14ac:dyDescent="0.3">
      <c r="A1821" s="24">
        <f t="shared" si="85"/>
        <v>2021</v>
      </c>
      <c r="B1821" s="24">
        <f t="shared" si="86"/>
        <v>3</v>
      </c>
      <c r="C1821" s="24">
        <f t="shared" si="87"/>
        <v>1</v>
      </c>
      <c r="D1821" s="25">
        <v>44284</v>
      </c>
      <c r="E1821" s="4">
        <v>61.56</v>
      </c>
      <c r="G1821" s="4">
        <v>61.56</v>
      </c>
    </row>
    <row r="1822" spans="1:7" x14ac:dyDescent="0.3">
      <c r="A1822" s="24">
        <f t="shared" si="85"/>
        <v>2021</v>
      </c>
      <c r="B1822" s="24">
        <f t="shared" si="86"/>
        <v>3</v>
      </c>
      <c r="C1822" s="24">
        <f t="shared" si="87"/>
        <v>1</v>
      </c>
      <c r="D1822" s="25">
        <v>44285</v>
      </c>
      <c r="E1822" s="4">
        <v>60.55</v>
      </c>
      <c r="G1822" s="4">
        <v>60.55</v>
      </c>
    </row>
    <row r="1823" spans="1:7" x14ac:dyDescent="0.3">
      <c r="A1823" s="24">
        <f t="shared" si="85"/>
        <v>2021</v>
      </c>
      <c r="B1823" s="24">
        <f t="shared" si="86"/>
        <v>3</v>
      </c>
      <c r="C1823" s="24">
        <f t="shared" si="87"/>
        <v>1</v>
      </c>
      <c r="D1823" s="25">
        <v>44286</v>
      </c>
      <c r="E1823" s="4">
        <v>59.16</v>
      </c>
      <c r="G1823" s="4">
        <v>59.16</v>
      </c>
    </row>
    <row r="1824" spans="1:7" x14ac:dyDescent="0.3">
      <c r="A1824" s="24">
        <f t="shared" si="85"/>
        <v>2021</v>
      </c>
      <c r="B1824" s="24">
        <f t="shared" si="86"/>
        <v>4</v>
      </c>
      <c r="C1824" s="24">
        <f t="shared" si="87"/>
        <v>2</v>
      </c>
      <c r="D1824" s="25">
        <v>44287</v>
      </c>
      <c r="E1824" s="4">
        <v>61.45</v>
      </c>
      <c r="G1824" s="4">
        <v>61.45</v>
      </c>
    </row>
    <row r="1825" spans="1:7" x14ac:dyDescent="0.3">
      <c r="A1825" s="24">
        <f t="shared" si="85"/>
        <v>2021</v>
      </c>
      <c r="B1825" s="24">
        <f t="shared" si="86"/>
        <v>4</v>
      </c>
      <c r="C1825" s="24">
        <f t="shared" si="87"/>
        <v>2</v>
      </c>
      <c r="D1825" s="25">
        <v>44291</v>
      </c>
      <c r="E1825" s="4">
        <v>58.65</v>
      </c>
      <c r="G1825" s="4">
        <v>58.65</v>
      </c>
    </row>
    <row r="1826" spans="1:7" x14ac:dyDescent="0.3">
      <c r="A1826" s="24">
        <f t="shared" si="85"/>
        <v>2021</v>
      </c>
      <c r="B1826" s="24">
        <f t="shared" si="86"/>
        <v>4</v>
      </c>
      <c r="C1826" s="24">
        <f t="shared" si="87"/>
        <v>2</v>
      </c>
      <c r="D1826" s="25">
        <v>44292</v>
      </c>
      <c r="E1826" s="4">
        <v>59.33</v>
      </c>
      <c r="G1826" s="4">
        <v>59.33</v>
      </c>
    </row>
    <row r="1827" spans="1:7" x14ac:dyDescent="0.3">
      <c r="A1827" s="24">
        <f t="shared" si="85"/>
        <v>2021</v>
      </c>
      <c r="B1827" s="24">
        <f t="shared" si="86"/>
        <v>4</v>
      </c>
      <c r="C1827" s="24">
        <f t="shared" si="87"/>
        <v>2</v>
      </c>
      <c r="D1827" s="25">
        <v>44293</v>
      </c>
      <c r="E1827" s="4">
        <v>59.77</v>
      </c>
      <c r="G1827" s="4">
        <v>59.77</v>
      </c>
    </row>
    <row r="1828" spans="1:7" x14ac:dyDescent="0.3">
      <c r="A1828" s="24">
        <f t="shared" si="85"/>
        <v>2021</v>
      </c>
      <c r="B1828" s="24">
        <f t="shared" si="86"/>
        <v>4</v>
      </c>
      <c r="C1828" s="24">
        <f t="shared" si="87"/>
        <v>2</v>
      </c>
      <c r="D1828" s="25">
        <v>44294</v>
      </c>
      <c r="E1828" s="4">
        <v>59.6</v>
      </c>
      <c r="G1828" s="4">
        <v>59.6</v>
      </c>
    </row>
    <row r="1829" spans="1:7" x14ac:dyDescent="0.3">
      <c r="A1829" s="24">
        <f t="shared" si="85"/>
        <v>2021</v>
      </c>
      <c r="B1829" s="24">
        <f t="shared" si="86"/>
        <v>4</v>
      </c>
      <c r="C1829" s="24">
        <f t="shared" si="87"/>
        <v>2</v>
      </c>
      <c r="D1829" s="25">
        <v>44295</v>
      </c>
      <c r="E1829" s="4">
        <v>59.32</v>
      </c>
      <c r="G1829" s="4">
        <v>59.32</v>
      </c>
    </row>
    <row r="1830" spans="1:7" x14ac:dyDescent="0.3">
      <c r="A1830" s="24">
        <f t="shared" si="85"/>
        <v>2021</v>
      </c>
      <c r="B1830" s="24">
        <f t="shared" si="86"/>
        <v>4</v>
      </c>
      <c r="C1830" s="24">
        <f t="shared" si="87"/>
        <v>2</v>
      </c>
      <c r="D1830" s="25">
        <v>44298</v>
      </c>
      <c r="E1830" s="4">
        <v>59.7</v>
      </c>
      <c r="G1830" s="4">
        <v>59.7</v>
      </c>
    </row>
    <row r="1831" spans="1:7" x14ac:dyDescent="0.3">
      <c r="A1831" s="24">
        <f t="shared" si="85"/>
        <v>2021</v>
      </c>
      <c r="B1831" s="24">
        <f t="shared" si="86"/>
        <v>4</v>
      </c>
      <c r="C1831" s="24">
        <f t="shared" si="87"/>
        <v>2</v>
      </c>
      <c r="D1831" s="25">
        <v>44299</v>
      </c>
      <c r="E1831" s="4">
        <v>60.18</v>
      </c>
      <c r="G1831" s="4">
        <v>60.18</v>
      </c>
    </row>
    <row r="1832" spans="1:7" x14ac:dyDescent="0.3">
      <c r="A1832" s="24">
        <f t="shared" si="85"/>
        <v>2021</v>
      </c>
      <c r="B1832" s="24">
        <f t="shared" si="86"/>
        <v>4</v>
      </c>
      <c r="C1832" s="24">
        <f t="shared" si="87"/>
        <v>2</v>
      </c>
      <c r="D1832" s="25">
        <v>44300</v>
      </c>
      <c r="E1832" s="4">
        <v>63.15</v>
      </c>
      <c r="G1832" s="4">
        <v>63.15</v>
      </c>
    </row>
    <row r="1833" spans="1:7" x14ac:dyDescent="0.3">
      <c r="A1833" s="24">
        <f t="shared" si="85"/>
        <v>2021</v>
      </c>
      <c r="B1833" s="24">
        <f t="shared" si="86"/>
        <v>4</v>
      </c>
      <c r="C1833" s="24">
        <f t="shared" si="87"/>
        <v>2</v>
      </c>
      <c r="D1833" s="25">
        <v>44301</v>
      </c>
      <c r="E1833" s="4">
        <v>63.46</v>
      </c>
      <c r="G1833" s="4">
        <v>63.46</v>
      </c>
    </row>
    <row r="1834" spans="1:7" x14ac:dyDescent="0.3">
      <c r="A1834" s="24">
        <f t="shared" si="85"/>
        <v>2021</v>
      </c>
      <c r="B1834" s="24">
        <f t="shared" si="86"/>
        <v>4</v>
      </c>
      <c r="C1834" s="24">
        <f t="shared" si="87"/>
        <v>2</v>
      </c>
      <c r="D1834" s="25">
        <v>44302</v>
      </c>
      <c r="E1834" s="4">
        <v>63.13</v>
      </c>
      <c r="G1834" s="4">
        <v>63.13</v>
      </c>
    </row>
    <row r="1835" spans="1:7" x14ac:dyDescent="0.3">
      <c r="A1835" s="24">
        <f t="shared" si="85"/>
        <v>2021</v>
      </c>
      <c r="B1835" s="24">
        <f t="shared" si="86"/>
        <v>4</v>
      </c>
      <c r="C1835" s="24">
        <f t="shared" si="87"/>
        <v>2</v>
      </c>
      <c r="D1835" s="25">
        <v>44305</v>
      </c>
      <c r="E1835" s="4">
        <v>63.38</v>
      </c>
      <c r="G1835" s="4">
        <v>63.38</v>
      </c>
    </row>
    <row r="1836" spans="1:7" x14ac:dyDescent="0.3">
      <c r="A1836" s="24">
        <f t="shared" si="85"/>
        <v>2021</v>
      </c>
      <c r="B1836" s="24">
        <f t="shared" si="86"/>
        <v>4</v>
      </c>
      <c r="C1836" s="24">
        <f t="shared" si="87"/>
        <v>2</v>
      </c>
      <c r="D1836" s="25">
        <v>44306</v>
      </c>
      <c r="E1836" s="4">
        <v>62.44</v>
      </c>
      <c r="G1836" s="4">
        <v>62.44</v>
      </c>
    </row>
    <row r="1837" spans="1:7" x14ac:dyDescent="0.3">
      <c r="A1837" s="24">
        <f t="shared" si="85"/>
        <v>2021</v>
      </c>
      <c r="B1837" s="24">
        <f t="shared" si="86"/>
        <v>4</v>
      </c>
      <c r="C1837" s="24">
        <f t="shared" si="87"/>
        <v>2</v>
      </c>
      <c r="D1837" s="25">
        <v>44307</v>
      </c>
      <c r="E1837" s="4">
        <v>61.35</v>
      </c>
      <c r="G1837" s="4">
        <v>61.35</v>
      </c>
    </row>
    <row r="1838" spans="1:7" x14ac:dyDescent="0.3">
      <c r="A1838" s="24">
        <f t="shared" si="85"/>
        <v>2021</v>
      </c>
      <c r="B1838" s="24">
        <f t="shared" si="86"/>
        <v>4</v>
      </c>
      <c r="C1838" s="24">
        <f t="shared" si="87"/>
        <v>2</v>
      </c>
      <c r="D1838" s="25">
        <v>44308</v>
      </c>
      <c r="E1838" s="4">
        <v>61.43</v>
      </c>
      <c r="G1838" s="4">
        <v>61.43</v>
      </c>
    </row>
    <row r="1839" spans="1:7" x14ac:dyDescent="0.3">
      <c r="A1839" s="24">
        <f t="shared" si="85"/>
        <v>2021</v>
      </c>
      <c r="B1839" s="24">
        <f t="shared" si="86"/>
        <v>4</v>
      </c>
      <c r="C1839" s="24">
        <f t="shared" si="87"/>
        <v>2</v>
      </c>
      <c r="D1839" s="25">
        <v>44309</v>
      </c>
      <c r="E1839" s="4">
        <v>62.14</v>
      </c>
      <c r="G1839" s="4">
        <v>62.14</v>
      </c>
    </row>
    <row r="1840" spans="1:7" x14ac:dyDescent="0.3">
      <c r="A1840" s="24">
        <f t="shared" si="85"/>
        <v>2021</v>
      </c>
      <c r="B1840" s="24">
        <f t="shared" si="86"/>
        <v>4</v>
      </c>
      <c r="C1840" s="24">
        <f t="shared" si="87"/>
        <v>2</v>
      </c>
      <c r="D1840" s="25">
        <v>44312</v>
      </c>
      <c r="E1840" s="4">
        <v>61.91</v>
      </c>
      <c r="G1840" s="4">
        <v>61.91</v>
      </c>
    </row>
    <row r="1841" spans="1:7" x14ac:dyDescent="0.3">
      <c r="A1841" s="24">
        <f t="shared" si="85"/>
        <v>2021</v>
      </c>
      <c r="B1841" s="24">
        <f t="shared" si="86"/>
        <v>4</v>
      </c>
      <c r="C1841" s="24">
        <f t="shared" si="87"/>
        <v>2</v>
      </c>
      <c r="D1841" s="25">
        <v>44313</v>
      </c>
      <c r="E1841" s="4">
        <v>62.94</v>
      </c>
      <c r="G1841" s="4">
        <v>62.94</v>
      </c>
    </row>
    <row r="1842" spans="1:7" x14ac:dyDescent="0.3">
      <c r="A1842" s="24">
        <f t="shared" si="85"/>
        <v>2021</v>
      </c>
      <c r="B1842" s="24">
        <f t="shared" si="86"/>
        <v>4</v>
      </c>
      <c r="C1842" s="24">
        <f t="shared" si="87"/>
        <v>2</v>
      </c>
      <c r="D1842" s="25">
        <v>44314</v>
      </c>
      <c r="E1842" s="4">
        <v>63.86</v>
      </c>
      <c r="G1842" s="4">
        <v>63.86</v>
      </c>
    </row>
    <row r="1843" spans="1:7" x14ac:dyDescent="0.3">
      <c r="A1843" s="24">
        <f t="shared" si="85"/>
        <v>2021</v>
      </c>
      <c r="B1843" s="24">
        <f t="shared" si="86"/>
        <v>4</v>
      </c>
      <c r="C1843" s="24">
        <f t="shared" si="87"/>
        <v>2</v>
      </c>
      <c r="D1843" s="25">
        <v>44315</v>
      </c>
      <c r="E1843" s="4">
        <v>65.010000000000005</v>
      </c>
      <c r="G1843" s="4">
        <v>65.010000000000005</v>
      </c>
    </row>
    <row r="1844" spans="1:7" x14ac:dyDescent="0.3">
      <c r="A1844" s="24">
        <f t="shared" si="85"/>
        <v>2021</v>
      </c>
      <c r="B1844" s="24">
        <f t="shared" si="86"/>
        <v>4</v>
      </c>
      <c r="C1844" s="24">
        <f t="shared" si="87"/>
        <v>2</v>
      </c>
      <c r="D1844" s="25">
        <v>44316</v>
      </c>
      <c r="E1844" s="4">
        <v>63.58</v>
      </c>
      <c r="G1844" s="4">
        <v>63.58</v>
      </c>
    </row>
    <row r="1845" spans="1:7" x14ac:dyDescent="0.3">
      <c r="A1845" s="24">
        <f t="shared" si="85"/>
        <v>2021</v>
      </c>
      <c r="B1845" s="24">
        <f t="shared" si="86"/>
        <v>5</v>
      </c>
      <c r="C1845" s="24">
        <f t="shared" si="87"/>
        <v>2</v>
      </c>
      <c r="D1845" s="25">
        <v>44319</v>
      </c>
      <c r="E1845" s="4">
        <v>64.489999999999995</v>
      </c>
      <c r="G1845" s="4">
        <v>64.489999999999995</v>
      </c>
    </row>
    <row r="1846" spans="1:7" x14ac:dyDescent="0.3">
      <c r="A1846" s="24">
        <f t="shared" si="85"/>
        <v>2021</v>
      </c>
      <c r="B1846" s="24">
        <f t="shared" si="86"/>
        <v>5</v>
      </c>
      <c r="C1846" s="24">
        <f t="shared" si="87"/>
        <v>2</v>
      </c>
      <c r="D1846" s="25">
        <v>44320</v>
      </c>
      <c r="E1846" s="4">
        <v>65.69</v>
      </c>
      <c r="G1846" s="4">
        <v>65.69</v>
      </c>
    </row>
    <row r="1847" spans="1:7" x14ac:dyDescent="0.3">
      <c r="A1847" s="24">
        <f t="shared" si="85"/>
        <v>2021</v>
      </c>
      <c r="B1847" s="24">
        <f t="shared" si="86"/>
        <v>5</v>
      </c>
      <c r="C1847" s="24">
        <f t="shared" si="87"/>
        <v>2</v>
      </c>
      <c r="D1847" s="25">
        <v>44321</v>
      </c>
      <c r="E1847" s="4">
        <v>65.63</v>
      </c>
      <c r="G1847" s="4">
        <v>65.63</v>
      </c>
    </row>
    <row r="1848" spans="1:7" x14ac:dyDescent="0.3">
      <c r="A1848" s="24">
        <f t="shared" si="85"/>
        <v>2021</v>
      </c>
      <c r="B1848" s="24">
        <f t="shared" si="86"/>
        <v>5</v>
      </c>
      <c r="C1848" s="24">
        <f t="shared" si="87"/>
        <v>2</v>
      </c>
      <c r="D1848" s="25">
        <v>44322</v>
      </c>
      <c r="E1848" s="4">
        <v>64.709999999999994</v>
      </c>
      <c r="G1848" s="4">
        <v>64.709999999999994</v>
      </c>
    </row>
    <row r="1849" spans="1:7" x14ac:dyDescent="0.3">
      <c r="A1849" s="24">
        <f t="shared" si="85"/>
        <v>2021</v>
      </c>
      <c r="B1849" s="24">
        <f t="shared" si="86"/>
        <v>5</v>
      </c>
      <c r="C1849" s="24">
        <f t="shared" si="87"/>
        <v>2</v>
      </c>
      <c r="D1849" s="25">
        <v>44323</v>
      </c>
      <c r="E1849" s="4">
        <v>64.900000000000006</v>
      </c>
      <c r="G1849" s="4">
        <v>64.900000000000006</v>
      </c>
    </row>
    <row r="1850" spans="1:7" x14ac:dyDescent="0.3">
      <c r="A1850" s="24">
        <f t="shared" si="85"/>
        <v>2021</v>
      </c>
      <c r="B1850" s="24">
        <f t="shared" si="86"/>
        <v>5</v>
      </c>
      <c r="C1850" s="24">
        <f t="shared" si="87"/>
        <v>2</v>
      </c>
      <c r="D1850" s="25">
        <v>44326</v>
      </c>
      <c r="E1850" s="4">
        <v>64.92</v>
      </c>
      <c r="G1850" s="4">
        <v>64.92</v>
      </c>
    </row>
    <row r="1851" spans="1:7" x14ac:dyDescent="0.3">
      <c r="A1851" s="24">
        <f t="shared" si="85"/>
        <v>2021</v>
      </c>
      <c r="B1851" s="24">
        <f t="shared" si="86"/>
        <v>5</v>
      </c>
      <c r="C1851" s="24">
        <f t="shared" si="87"/>
        <v>2</v>
      </c>
      <c r="D1851" s="25">
        <v>44327</v>
      </c>
      <c r="E1851" s="4">
        <v>65.28</v>
      </c>
      <c r="G1851" s="4">
        <v>65.28</v>
      </c>
    </row>
    <row r="1852" spans="1:7" x14ac:dyDescent="0.3">
      <c r="A1852" s="24">
        <f t="shared" si="85"/>
        <v>2021</v>
      </c>
      <c r="B1852" s="24">
        <f t="shared" si="86"/>
        <v>5</v>
      </c>
      <c r="C1852" s="24">
        <f t="shared" si="87"/>
        <v>2</v>
      </c>
      <c r="D1852" s="25">
        <v>44328</v>
      </c>
      <c r="E1852" s="4">
        <v>66.08</v>
      </c>
      <c r="G1852" s="4">
        <v>66.08</v>
      </c>
    </row>
    <row r="1853" spans="1:7" x14ac:dyDescent="0.3">
      <c r="A1853" s="24">
        <f t="shared" si="85"/>
        <v>2021</v>
      </c>
      <c r="B1853" s="24">
        <f t="shared" si="86"/>
        <v>5</v>
      </c>
      <c r="C1853" s="24">
        <f t="shared" si="87"/>
        <v>2</v>
      </c>
      <c r="D1853" s="25">
        <v>44329</v>
      </c>
      <c r="E1853" s="4">
        <v>63.82</v>
      </c>
      <c r="G1853" s="4">
        <v>63.82</v>
      </c>
    </row>
    <row r="1854" spans="1:7" x14ac:dyDescent="0.3">
      <c r="A1854" s="24">
        <f t="shared" si="85"/>
        <v>2021</v>
      </c>
      <c r="B1854" s="24">
        <f t="shared" si="86"/>
        <v>5</v>
      </c>
      <c r="C1854" s="24">
        <f t="shared" si="87"/>
        <v>2</v>
      </c>
      <c r="D1854" s="25">
        <v>44330</v>
      </c>
      <c r="E1854" s="4">
        <v>65.37</v>
      </c>
      <c r="G1854" s="4">
        <v>65.37</v>
      </c>
    </row>
    <row r="1855" spans="1:7" x14ac:dyDescent="0.3">
      <c r="A1855" s="24">
        <f t="shared" si="85"/>
        <v>2021</v>
      </c>
      <c r="B1855" s="24">
        <f t="shared" si="86"/>
        <v>5</v>
      </c>
      <c r="C1855" s="24">
        <f t="shared" si="87"/>
        <v>2</v>
      </c>
      <c r="D1855" s="25">
        <v>44333</v>
      </c>
      <c r="E1855" s="4">
        <v>66.27</v>
      </c>
      <c r="G1855" s="4">
        <v>66.27</v>
      </c>
    </row>
    <row r="1856" spans="1:7" x14ac:dyDescent="0.3">
      <c r="A1856" s="24">
        <f t="shared" si="85"/>
        <v>2021</v>
      </c>
      <c r="B1856" s="24">
        <f t="shared" si="86"/>
        <v>5</v>
      </c>
      <c r="C1856" s="24">
        <f t="shared" si="87"/>
        <v>2</v>
      </c>
      <c r="D1856" s="25">
        <v>44334</v>
      </c>
      <c r="E1856" s="4">
        <v>65.489999999999995</v>
      </c>
      <c r="G1856" s="4">
        <v>65.489999999999995</v>
      </c>
    </row>
    <row r="1857" spans="1:7" x14ac:dyDescent="0.3">
      <c r="A1857" s="24">
        <f t="shared" si="85"/>
        <v>2021</v>
      </c>
      <c r="B1857" s="24">
        <f t="shared" si="86"/>
        <v>5</v>
      </c>
      <c r="C1857" s="24">
        <f t="shared" si="87"/>
        <v>2</v>
      </c>
      <c r="D1857" s="25">
        <v>44335</v>
      </c>
      <c r="E1857" s="4">
        <v>63.36</v>
      </c>
      <c r="G1857" s="4">
        <v>63.36</v>
      </c>
    </row>
    <row r="1858" spans="1:7" x14ac:dyDescent="0.3">
      <c r="A1858" s="24">
        <f t="shared" si="85"/>
        <v>2021</v>
      </c>
      <c r="B1858" s="24">
        <f t="shared" si="86"/>
        <v>5</v>
      </c>
      <c r="C1858" s="24">
        <f t="shared" si="87"/>
        <v>2</v>
      </c>
      <c r="D1858" s="25">
        <v>44336</v>
      </c>
      <c r="E1858" s="4">
        <v>62.05</v>
      </c>
      <c r="G1858" s="4">
        <v>62.05</v>
      </c>
    </row>
    <row r="1859" spans="1:7" x14ac:dyDescent="0.3">
      <c r="A1859" s="24">
        <f t="shared" si="85"/>
        <v>2021</v>
      </c>
      <c r="B1859" s="24">
        <f t="shared" si="86"/>
        <v>5</v>
      </c>
      <c r="C1859" s="24">
        <f t="shared" si="87"/>
        <v>2</v>
      </c>
      <c r="D1859" s="25">
        <v>44337</v>
      </c>
      <c r="E1859" s="4">
        <v>63.58</v>
      </c>
      <c r="G1859" s="4">
        <v>63.58</v>
      </c>
    </row>
    <row r="1860" spans="1:7" x14ac:dyDescent="0.3">
      <c r="A1860" s="24">
        <f t="shared" si="85"/>
        <v>2021</v>
      </c>
      <c r="B1860" s="24">
        <f t="shared" si="86"/>
        <v>5</v>
      </c>
      <c r="C1860" s="24">
        <f t="shared" si="87"/>
        <v>2</v>
      </c>
      <c r="D1860" s="25">
        <v>44340</v>
      </c>
      <c r="E1860" s="4">
        <v>66.05</v>
      </c>
      <c r="G1860" s="4">
        <v>66.05</v>
      </c>
    </row>
    <row r="1861" spans="1:7" x14ac:dyDescent="0.3">
      <c r="A1861" s="24">
        <f t="shared" ref="A1861:A1924" si="88">YEAR(D1861)</f>
        <v>2021</v>
      </c>
      <c r="B1861" s="24">
        <f t="shared" ref="B1861:B1924" si="89">MONTH(D1861)</f>
        <v>5</v>
      </c>
      <c r="C1861" s="24">
        <f t="shared" ref="C1861:C1924" si="90">ROUNDUP(B1861/3,0)</f>
        <v>2</v>
      </c>
      <c r="D1861" s="25">
        <v>44341</v>
      </c>
      <c r="E1861" s="4">
        <v>66.069999999999993</v>
      </c>
      <c r="G1861" s="4">
        <v>66.069999999999993</v>
      </c>
    </row>
    <row r="1862" spans="1:7" x14ac:dyDescent="0.3">
      <c r="A1862" s="24">
        <f t="shared" si="88"/>
        <v>2021</v>
      </c>
      <c r="B1862" s="24">
        <f t="shared" si="89"/>
        <v>5</v>
      </c>
      <c r="C1862" s="24">
        <f t="shared" si="90"/>
        <v>2</v>
      </c>
      <c r="D1862" s="25">
        <v>44342</v>
      </c>
      <c r="E1862" s="4">
        <v>66.209999999999994</v>
      </c>
      <c r="G1862" s="4">
        <v>66.209999999999994</v>
      </c>
    </row>
    <row r="1863" spans="1:7" x14ac:dyDescent="0.3">
      <c r="A1863" s="24">
        <f t="shared" si="88"/>
        <v>2021</v>
      </c>
      <c r="B1863" s="24">
        <f t="shared" si="89"/>
        <v>5</v>
      </c>
      <c r="C1863" s="24">
        <f t="shared" si="90"/>
        <v>2</v>
      </c>
      <c r="D1863" s="25">
        <v>44343</v>
      </c>
      <c r="E1863" s="4">
        <v>66.849999999999994</v>
      </c>
      <c r="G1863" s="4">
        <v>66.849999999999994</v>
      </c>
    </row>
    <row r="1864" spans="1:7" x14ac:dyDescent="0.3">
      <c r="A1864" s="24">
        <f t="shared" si="88"/>
        <v>2021</v>
      </c>
      <c r="B1864" s="24">
        <f t="shared" si="89"/>
        <v>5</v>
      </c>
      <c r="C1864" s="24">
        <f t="shared" si="90"/>
        <v>2</v>
      </c>
      <c r="D1864" s="25">
        <v>44344</v>
      </c>
      <c r="E1864" s="4">
        <v>66.319999999999993</v>
      </c>
      <c r="G1864" s="4">
        <v>66.319999999999993</v>
      </c>
    </row>
    <row r="1865" spans="1:7" x14ac:dyDescent="0.3">
      <c r="A1865" s="24">
        <f t="shared" si="88"/>
        <v>2021</v>
      </c>
      <c r="B1865" s="24">
        <f t="shared" si="89"/>
        <v>6</v>
      </c>
      <c r="C1865" s="24">
        <f t="shared" si="90"/>
        <v>2</v>
      </c>
      <c r="D1865" s="25">
        <v>44348</v>
      </c>
      <c r="E1865" s="4">
        <v>67.72</v>
      </c>
      <c r="G1865" s="4">
        <v>67.72</v>
      </c>
    </row>
    <row r="1866" spans="1:7" x14ac:dyDescent="0.3">
      <c r="A1866" s="24">
        <f t="shared" si="88"/>
        <v>2021</v>
      </c>
      <c r="B1866" s="24">
        <f t="shared" si="89"/>
        <v>6</v>
      </c>
      <c r="C1866" s="24">
        <f t="shared" si="90"/>
        <v>2</v>
      </c>
      <c r="D1866" s="25">
        <v>44349</v>
      </c>
      <c r="E1866" s="4">
        <v>68.83</v>
      </c>
      <c r="G1866" s="4">
        <v>68.83</v>
      </c>
    </row>
    <row r="1867" spans="1:7" x14ac:dyDescent="0.3">
      <c r="A1867" s="24">
        <f t="shared" si="88"/>
        <v>2021</v>
      </c>
      <c r="B1867" s="24">
        <f t="shared" si="89"/>
        <v>6</v>
      </c>
      <c r="C1867" s="24">
        <f t="shared" si="90"/>
        <v>2</v>
      </c>
      <c r="D1867" s="25">
        <v>44350</v>
      </c>
      <c r="E1867" s="4">
        <v>68.81</v>
      </c>
      <c r="G1867" s="4">
        <v>68.81</v>
      </c>
    </row>
    <row r="1868" spans="1:7" x14ac:dyDescent="0.3">
      <c r="A1868" s="24">
        <f t="shared" si="88"/>
        <v>2021</v>
      </c>
      <c r="B1868" s="24">
        <f t="shared" si="89"/>
        <v>6</v>
      </c>
      <c r="C1868" s="24">
        <f t="shared" si="90"/>
        <v>2</v>
      </c>
      <c r="D1868" s="25">
        <v>44351</v>
      </c>
      <c r="E1868" s="4">
        <v>69.62</v>
      </c>
      <c r="G1868" s="4">
        <v>69.62</v>
      </c>
    </row>
    <row r="1869" spans="1:7" x14ac:dyDescent="0.3">
      <c r="A1869" s="24">
        <f t="shared" si="88"/>
        <v>2021</v>
      </c>
      <c r="B1869" s="24">
        <f t="shared" si="89"/>
        <v>6</v>
      </c>
      <c r="C1869" s="24">
        <f t="shared" si="90"/>
        <v>2</v>
      </c>
      <c r="D1869" s="25">
        <v>44354</v>
      </c>
      <c r="E1869" s="4">
        <v>69.23</v>
      </c>
      <c r="G1869" s="4">
        <v>69.23</v>
      </c>
    </row>
    <row r="1870" spans="1:7" x14ac:dyDescent="0.3">
      <c r="A1870" s="24">
        <f t="shared" si="88"/>
        <v>2021</v>
      </c>
      <c r="B1870" s="24">
        <f t="shared" si="89"/>
        <v>6</v>
      </c>
      <c r="C1870" s="24">
        <f t="shared" si="90"/>
        <v>2</v>
      </c>
      <c r="D1870" s="25">
        <v>44355</v>
      </c>
      <c r="E1870" s="4">
        <v>70.05</v>
      </c>
      <c r="G1870" s="4">
        <v>70.05</v>
      </c>
    </row>
    <row r="1871" spans="1:7" x14ac:dyDescent="0.3">
      <c r="A1871" s="24">
        <f t="shared" si="88"/>
        <v>2021</v>
      </c>
      <c r="B1871" s="24">
        <f t="shared" si="89"/>
        <v>6</v>
      </c>
      <c r="C1871" s="24">
        <f t="shared" si="90"/>
        <v>2</v>
      </c>
      <c r="D1871" s="25">
        <v>44356</v>
      </c>
      <c r="E1871" s="4">
        <v>69.959999999999994</v>
      </c>
      <c r="G1871" s="4">
        <v>69.959999999999994</v>
      </c>
    </row>
    <row r="1872" spans="1:7" x14ac:dyDescent="0.3">
      <c r="A1872" s="24">
        <f t="shared" si="88"/>
        <v>2021</v>
      </c>
      <c r="B1872" s="24">
        <f t="shared" si="89"/>
        <v>6</v>
      </c>
      <c r="C1872" s="24">
        <f t="shared" si="90"/>
        <v>2</v>
      </c>
      <c r="D1872" s="25">
        <v>44357</v>
      </c>
      <c r="E1872" s="4">
        <v>70.290000000000006</v>
      </c>
      <c r="G1872" s="4">
        <v>70.290000000000006</v>
      </c>
    </row>
    <row r="1873" spans="1:7" x14ac:dyDescent="0.3">
      <c r="A1873" s="24">
        <f t="shared" si="88"/>
        <v>2021</v>
      </c>
      <c r="B1873" s="24">
        <f t="shared" si="89"/>
        <v>6</v>
      </c>
      <c r="C1873" s="24">
        <f t="shared" si="90"/>
        <v>2</v>
      </c>
      <c r="D1873" s="25">
        <v>44358</v>
      </c>
      <c r="E1873" s="4">
        <v>70.91</v>
      </c>
      <c r="G1873" s="4">
        <v>70.91</v>
      </c>
    </row>
    <row r="1874" spans="1:7" x14ac:dyDescent="0.3">
      <c r="A1874" s="24">
        <f t="shared" si="88"/>
        <v>2021</v>
      </c>
      <c r="B1874" s="24">
        <f t="shared" si="89"/>
        <v>6</v>
      </c>
      <c r="C1874" s="24">
        <f t="shared" si="90"/>
        <v>2</v>
      </c>
      <c r="D1874" s="25">
        <v>44361</v>
      </c>
      <c r="E1874" s="4">
        <v>70.88</v>
      </c>
      <c r="G1874" s="4">
        <v>70.88</v>
      </c>
    </row>
    <row r="1875" spans="1:7" x14ac:dyDescent="0.3">
      <c r="A1875" s="24">
        <f t="shared" si="88"/>
        <v>2021</v>
      </c>
      <c r="B1875" s="24">
        <f t="shared" si="89"/>
        <v>6</v>
      </c>
      <c r="C1875" s="24">
        <f t="shared" si="90"/>
        <v>2</v>
      </c>
      <c r="D1875" s="25">
        <v>44362</v>
      </c>
      <c r="E1875" s="4">
        <v>72.12</v>
      </c>
      <c r="G1875" s="4">
        <v>72.12</v>
      </c>
    </row>
    <row r="1876" spans="1:7" x14ac:dyDescent="0.3">
      <c r="A1876" s="24">
        <f t="shared" si="88"/>
        <v>2021</v>
      </c>
      <c r="B1876" s="24">
        <f t="shared" si="89"/>
        <v>6</v>
      </c>
      <c r="C1876" s="24">
        <f t="shared" si="90"/>
        <v>2</v>
      </c>
      <c r="D1876" s="25">
        <v>44363</v>
      </c>
      <c r="E1876" s="4">
        <v>72.150000000000006</v>
      </c>
      <c r="G1876" s="4">
        <v>72.150000000000006</v>
      </c>
    </row>
    <row r="1877" spans="1:7" x14ac:dyDescent="0.3">
      <c r="A1877" s="24">
        <f t="shared" si="88"/>
        <v>2021</v>
      </c>
      <c r="B1877" s="24">
        <f t="shared" si="89"/>
        <v>6</v>
      </c>
      <c r="C1877" s="24">
        <f t="shared" si="90"/>
        <v>2</v>
      </c>
      <c r="D1877" s="25">
        <v>44364</v>
      </c>
      <c r="E1877" s="4">
        <v>71.040000000000006</v>
      </c>
      <c r="G1877" s="4">
        <v>71.040000000000006</v>
      </c>
    </row>
    <row r="1878" spans="1:7" x14ac:dyDescent="0.3">
      <c r="A1878" s="24">
        <f t="shared" si="88"/>
        <v>2021</v>
      </c>
      <c r="B1878" s="24">
        <f t="shared" si="89"/>
        <v>6</v>
      </c>
      <c r="C1878" s="24">
        <f t="shared" si="90"/>
        <v>2</v>
      </c>
      <c r="D1878" s="25">
        <v>44365</v>
      </c>
      <c r="E1878" s="4">
        <v>71.64</v>
      </c>
      <c r="G1878" s="4">
        <v>71.64</v>
      </c>
    </row>
    <row r="1879" spans="1:7" x14ac:dyDescent="0.3">
      <c r="A1879" s="24">
        <f t="shared" si="88"/>
        <v>2021</v>
      </c>
      <c r="B1879" s="24">
        <f t="shared" si="89"/>
        <v>6</v>
      </c>
      <c r="C1879" s="24">
        <f t="shared" si="90"/>
        <v>2</v>
      </c>
      <c r="D1879" s="25">
        <v>44368</v>
      </c>
      <c r="E1879" s="4">
        <v>73.66</v>
      </c>
      <c r="G1879" s="4">
        <v>73.66</v>
      </c>
    </row>
    <row r="1880" spans="1:7" x14ac:dyDescent="0.3">
      <c r="A1880" s="24">
        <f t="shared" si="88"/>
        <v>2021</v>
      </c>
      <c r="B1880" s="24">
        <f t="shared" si="89"/>
        <v>6</v>
      </c>
      <c r="C1880" s="24">
        <f t="shared" si="90"/>
        <v>2</v>
      </c>
      <c r="D1880" s="25">
        <v>44369</v>
      </c>
      <c r="E1880" s="4">
        <v>73.06</v>
      </c>
      <c r="G1880" s="4">
        <v>73.06</v>
      </c>
    </row>
    <row r="1881" spans="1:7" x14ac:dyDescent="0.3">
      <c r="A1881" s="24">
        <f t="shared" si="88"/>
        <v>2021</v>
      </c>
      <c r="B1881" s="24">
        <f t="shared" si="89"/>
        <v>6</v>
      </c>
      <c r="C1881" s="24">
        <f t="shared" si="90"/>
        <v>2</v>
      </c>
      <c r="D1881" s="25">
        <v>44370</v>
      </c>
      <c r="E1881" s="4">
        <v>73.08</v>
      </c>
      <c r="G1881" s="4">
        <v>73.08</v>
      </c>
    </row>
    <row r="1882" spans="1:7" x14ac:dyDescent="0.3">
      <c r="A1882" s="24">
        <f t="shared" si="88"/>
        <v>2021</v>
      </c>
      <c r="B1882" s="24">
        <f t="shared" si="89"/>
        <v>6</v>
      </c>
      <c r="C1882" s="24">
        <f t="shared" si="90"/>
        <v>2</v>
      </c>
      <c r="D1882" s="25">
        <v>44371</v>
      </c>
      <c r="E1882" s="4">
        <v>73.3</v>
      </c>
      <c r="G1882" s="4">
        <v>73.3</v>
      </c>
    </row>
    <row r="1883" spans="1:7" x14ac:dyDescent="0.3">
      <c r="A1883" s="24">
        <f t="shared" si="88"/>
        <v>2021</v>
      </c>
      <c r="B1883" s="24">
        <f t="shared" si="89"/>
        <v>6</v>
      </c>
      <c r="C1883" s="24">
        <f t="shared" si="90"/>
        <v>2</v>
      </c>
      <c r="D1883" s="25">
        <v>44372</v>
      </c>
      <c r="E1883" s="4">
        <v>74.05</v>
      </c>
      <c r="G1883" s="4">
        <v>74.05</v>
      </c>
    </row>
    <row r="1884" spans="1:7" x14ac:dyDescent="0.3">
      <c r="A1884" s="24">
        <f t="shared" si="88"/>
        <v>2021</v>
      </c>
      <c r="B1884" s="24">
        <f t="shared" si="89"/>
        <v>6</v>
      </c>
      <c r="C1884" s="24">
        <f t="shared" si="90"/>
        <v>2</v>
      </c>
      <c r="D1884" s="25">
        <v>44375</v>
      </c>
      <c r="E1884" s="4">
        <v>72.91</v>
      </c>
      <c r="G1884" s="4">
        <v>72.91</v>
      </c>
    </row>
    <row r="1885" spans="1:7" x14ac:dyDescent="0.3">
      <c r="A1885" s="24">
        <f t="shared" si="88"/>
        <v>2021</v>
      </c>
      <c r="B1885" s="24">
        <f t="shared" si="89"/>
        <v>6</v>
      </c>
      <c r="C1885" s="24">
        <f t="shared" si="90"/>
        <v>2</v>
      </c>
      <c r="D1885" s="25">
        <v>44376</v>
      </c>
      <c r="E1885" s="4">
        <v>72.98</v>
      </c>
      <c r="G1885" s="4">
        <v>72.98</v>
      </c>
    </row>
    <row r="1886" spans="1:7" x14ac:dyDescent="0.3">
      <c r="A1886" s="24">
        <f t="shared" si="88"/>
        <v>2021</v>
      </c>
      <c r="B1886" s="24">
        <f t="shared" si="89"/>
        <v>6</v>
      </c>
      <c r="C1886" s="24">
        <f t="shared" si="90"/>
        <v>2</v>
      </c>
      <c r="D1886" s="25">
        <v>44377</v>
      </c>
      <c r="E1886" s="4">
        <v>73.47</v>
      </c>
      <c r="G1886" s="4">
        <v>73.47</v>
      </c>
    </row>
    <row r="1887" spans="1:7" x14ac:dyDescent="0.3">
      <c r="A1887" s="24">
        <f t="shared" si="88"/>
        <v>2021</v>
      </c>
      <c r="B1887" s="24">
        <f t="shared" si="89"/>
        <v>7</v>
      </c>
      <c r="C1887" s="24">
        <f t="shared" si="90"/>
        <v>3</v>
      </c>
      <c r="D1887" s="25">
        <v>44378</v>
      </c>
      <c r="E1887" s="4">
        <v>75.23</v>
      </c>
      <c r="G1887" s="4">
        <v>75.23</v>
      </c>
    </row>
    <row r="1888" spans="1:7" x14ac:dyDescent="0.3">
      <c r="A1888" s="24">
        <f t="shared" si="88"/>
        <v>2021</v>
      </c>
      <c r="B1888" s="24">
        <f t="shared" si="89"/>
        <v>7</v>
      </c>
      <c r="C1888" s="24">
        <f t="shared" si="90"/>
        <v>3</v>
      </c>
      <c r="D1888" s="25">
        <v>44379</v>
      </c>
      <c r="E1888" s="4">
        <v>75.16</v>
      </c>
      <c r="G1888" s="4">
        <v>75.16</v>
      </c>
    </row>
    <row r="1889" spans="1:7" x14ac:dyDescent="0.3">
      <c r="A1889" s="24">
        <f t="shared" si="88"/>
        <v>2021</v>
      </c>
      <c r="B1889" s="24">
        <f t="shared" si="89"/>
        <v>7</v>
      </c>
      <c r="C1889" s="24">
        <f t="shared" si="90"/>
        <v>3</v>
      </c>
      <c r="D1889" s="25">
        <v>44383</v>
      </c>
      <c r="E1889" s="4">
        <v>73.37</v>
      </c>
      <c r="G1889" s="4">
        <v>73.37</v>
      </c>
    </row>
    <row r="1890" spans="1:7" x14ac:dyDescent="0.3">
      <c r="A1890" s="24">
        <f t="shared" si="88"/>
        <v>2021</v>
      </c>
      <c r="B1890" s="24">
        <f t="shared" si="89"/>
        <v>7</v>
      </c>
      <c r="C1890" s="24">
        <f t="shared" si="90"/>
        <v>3</v>
      </c>
      <c r="D1890" s="25">
        <v>44384</v>
      </c>
      <c r="E1890" s="4">
        <v>72.2</v>
      </c>
      <c r="G1890" s="4">
        <v>72.2</v>
      </c>
    </row>
    <row r="1891" spans="1:7" x14ac:dyDescent="0.3">
      <c r="A1891" s="24">
        <f t="shared" si="88"/>
        <v>2021</v>
      </c>
      <c r="B1891" s="24">
        <f t="shared" si="89"/>
        <v>7</v>
      </c>
      <c r="C1891" s="24">
        <f t="shared" si="90"/>
        <v>3</v>
      </c>
      <c r="D1891" s="25">
        <v>44385</v>
      </c>
      <c r="E1891" s="4">
        <v>72.94</v>
      </c>
      <c r="G1891" s="4">
        <v>72.94</v>
      </c>
    </row>
    <row r="1892" spans="1:7" x14ac:dyDescent="0.3">
      <c r="A1892" s="24">
        <f t="shared" si="88"/>
        <v>2021</v>
      </c>
      <c r="B1892" s="24">
        <f t="shared" si="89"/>
        <v>7</v>
      </c>
      <c r="C1892" s="24">
        <f t="shared" si="90"/>
        <v>3</v>
      </c>
      <c r="D1892" s="25">
        <v>44386</v>
      </c>
      <c r="E1892" s="4">
        <v>74.56</v>
      </c>
      <c r="G1892" s="4">
        <v>74.56</v>
      </c>
    </row>
    <row r="1893" spans="1:7" x14ac:dyDescent="0.3">
      <c r="A1893" s="24">
        <f t="shared" si="88"/>
        <v>2021</v>
      </c>
      <c r="B1893" s="24">
        <f t="shared" si="89"/>
        <v>7</v>
      </c>
      <c r="C1893" s="24">
        <f t="shared" si="90"/>
        <v>3</v>
      </c>
      <c r="D1893" s="25">
        <v>44389</v>
      </c>
      <c r="E1893" s="4">
        <v>74.099999999999994</v>
      </c>
      <c r="G1893" s="4">
        <v>74.099999999999994</v>
      </c>
    </row>
    <row r="1894" spans="1:7" x14ac:dyDescent="0.3">
      <c r="A1894" s="24">
        <f t="shared" si="88"/>
        <v>2021</v>
      </c>
      <c r="B1894" s="24">
        <f t="shared" si="89"/>
        <v>7</v>
      </c>
      <c r="C1894" s="24">
        <f t="shared" si="90"/>
        <v>3</v>
      </c>
      <c r="D1894" s="25">
        <v>44390</v>
      </c>
      <c r="E1894" s="4">
        <v>75.25</v>
      </c>
      <c r="G1894" s="4">
        <v>75.25</v>
      </c>
    </row>
    <row r="1895" spans="1:7" x14ac:dyDescent="0.3">
      <c r="A1895" s="24">
        <f t="shared" si="88"/>
        <v>2021</v>
      </c>
      <c r="B1895" s="24">
        <f t="shared" si="89"/>
        <v>7</v>
      </c>
      <c r="C1895" s="24">
        <f t="shared" si="90"/>
        <v>3</v>
      </c>
      <c r="D1895" s="25">
        <v>44391</v>
      </c>
      <c r="E1895" s="4">
        <v>73.13</v>
      </c>
      <c r="G1895" s="4">
        <v>73.13</v>
      </c>
    </row>
    <row r="1896" spans="1:7" x14ac:dyDescent="0.3">
      <c r="A1896" s="24">
        <f t="shared" si="88"/>
        <v>2021</v>
      </c>
      <c r="B1896" s="24">
        <f t="shared" si="89"/>
        <v>7</v>
      </c>
      <c r="C1896" s="24">
        <f t="shared" si="90"/>
        <v>3</v>
      </c>
      <c r="D1896" s="25">
        <v>44392</v>
      </c>
      <c r="E1896" s="4">
        <v>71.650000000000006</v>
      </c>
      <c r="G1896" s="4">
        <v>71.650000000000006</v>
      </c>
    </row>
    <row r="1897" spans="1:7" x14ac:dyDescent="0.3">
      <c r="A1897" s="24">
        <f t="shared" si="88"/>
        <v>2021</v>
      </c>
      <c r="B1897" s="24">
        <f t="shared" si="89"/>
        <v>7</v>
      </c>
      <c r="C1897" s="24">
        <f t="shared" si="90"/>
        <v>3</v>
      </c>
      <c r="D1897" s="25">
        <v>44393</v>
      </c>
      <c r="E1897" s="4">
        <v>71.81</v>
      </c>
      <c r="G1897" s="4">
        <v>71.81</v>
      </c>
    </row>
    <row r="1898" spans="1:7" x14ac:dyDescent="0.3">
      <c r="A1898" s="24">
        <f t="shared" si="88"/>
        <v>2021</v>
      </c>
      <c r="B1898" s="24">
        <f t="shared" si="89"/>
        <v>7</v>
      </c>
      <c r="C1898" s="24">
        <f t="shared" si="90"/>
        <v>3</v>
      </c>
      <c r="D1898" s="25">
        <v>44396</v>
      </c>
      <c r="E1898" s="4">
        <v>66.42</v>
      </c>
      <c r="G1898" s="4">
        <v>66.42</v>
      </c>
    </row>
    <row r="1899" spans="1:7" x14ac:dyDescent="0.3">
      <c r="A1899" s="24">
        <f t="shared" si="88"/>
        <v>2021</v>
      </c>
      <c r="B1899" s="24">
        <f t="shared" si="89"/>
        <v>7</v>
      </c>
      <c r="C1899" s="24">
        <f t="shared" si="90"/>
        <v>3</v>
      </c>
      <c r="D1899" s="25">
        <v>44397</v>
      </c>
      <c r="E1899" s="4">
        <v>67.42</v>
      </c>
      <c r="G1899" s="4">
        <v>67.42</v>
      </c>
    </row>
    <row r="1900" spans="1:7" x14ac:dyDescent="0.3">
      <c r="A1900" s="24">
        <f t="shared" si="88"/>
        <v>2021</v>
      </c>
      <c r="B1900" s="24">
        <f t="shared" si="89"/>
        <v>7</v>
      </c>
      <c r="C1900" s="24">
        <f t="shared" si="90"/>
        <v>3</v>
      </c>
      <c r="D1900" s="25">
        <v>44398</v>
      </c>
      <c r="E1900" s="4">
        <v>70.3</v>
      </c>
      <c r="G1900" s="4">
        <v>70.3</v>
      </c>
    </row>
    <row r="1901" spans="1:7" x14ac:dyDescent="0.3">
      <c r="A1901" s="24">
        <f t="shared" si="88"/>
        <v>2021</v>
      </c>
      <c r="B1901" s="24">
        <f t="shared" si="89"/>
        <v>7</v>
      </c>
      <c r="C1901" s="24">
        <f t="shared" si="90"/>
        <v>3</v>
      </c>
      <c r="D1901" s="25">
        <v>44399</v>
      </c>
      <c r="E1901" s="4">
        <v>71.91</v>
      </c>
      <c r="G1901" s="4">
        <v>71.91</v>
      </c>
    </row>
    <row r="1902" spans="1:7" x14ac:dyDescent="0.3">
      <c r="A1902" s="24">
        <f t="shared" si="88"/>
        <v>2021</v>
      </c>
      <c r="B1902" s="24">
        <f t="shared" si="89"/>
        <v>7</v>
      </c>
      <c r="C1902" s="24">
        <f t="shared" si="90"/>
        <v>3</v>
      </c>
      <c r="D1902" s="25">
        <v>44400</v>
      </c>
      <c r="E1902" s="4">
        <v>72.069999999999993</v>
      </c>
      <c r="G1902" s="4">
        <v>72.069999999999993</v>
      </c>
    </row>
    <row r="1903" spans="1:7" x14ac:dyDescent="0.3">
      <c r="A1903" s="24">
        <f t="shared" si="88"/>
        <v>2021</v>
      </c>
      <c r="B1903" s="24">
        <f t="shared" si="89"/>
        <v>7</v>
      </c>
      <c r="C1903" s="24">
        <f t="shared" si="90"/>
        <v>3</v>
      </c>
      <c r="D1903" s="25">
        <v>44403</v>
      </c>
      <c r="E1903" s="4">
        <v>71.91</v>
      </c>
      <c r="G1903" s="4">
        <v>71.91</v>
      </c>
    </row>
    <row r="1904" spans="1:7" x14ac:dyDescent="0.3">
      <c r="A1904" s="24">
        <f t="shared" si="88"/>
        <v>2021</v>
      </c>
      <c r="B1904" s="24">
        <f t="shared" si="89"/>
        <v>7</v>
      </c>
      <c r="C1904" s="24">
        <f t="shared" si="90"/>
        <v>3</v>
      </c>
      <c r="D1904" s="25">
        <v>44404</v>
      </c>
      <c r="E1904" s="4">
        <v>71.650000000000006</v>
      </c>
      <c r="G1904" s="4">
        <v>71.650000000000006</v>
      </c>
    </row>
    <row r="1905" spans="1:7" x14ac:dyDescent="0.3">
      <c r="A1905" s="24">
        <f t="shared" si="88"/>
        <v>2021</v>
      </c>
      <c r="B1905" s="24">
        <f t="shared" si="89"/>
        <v>7</v>
      </c>
      <c r="C1905" s="24">
        <f t="shared" si="90"/>
        <v>3</v>
      </c>
      <c r="D1905" s="25">
        <v>44405</v>
      </c>
      <c r="E1905" s="4">
        <v>72.39</v>
      </c>
      <c r="G1905" s="4">
        <v>72.39</v>
      </c>
    </row>
    <row r="1906" spans="1:7" x14ac:dyDescent="0.3">
      <c r="A1906" s="24">
        <f t="shared" si="88"/>
        <v>2021</v>
      </c>
      <c r="B1906" s="24">
        <f t="shared" si="89"/>
        <v>7</v>
      </c>
      <c r="C1906" s="24">
        <f t="shared" si="90"/>
        <v>3</v>
      </c>
      <c r="D1906" s="25">
        <v>44406</v>
      </c>
      <c r="E1906" s="4">
        <v>73.62</v>
      </c>
      <c r="G1906" s="4">
        <v>73.62</v>
      </c>
    </row>
    <row r="1907" spans="1:7" x14ac:dyDescent="0.3">
      <c r="A1907" s="24">
        <f t="shared" si="88"/>
        <v>2021</v>
      </c>
      <c r="B1907" s="24">
        <f t="shared" si="89"/>
        <v>7</v>
      </c>
      <c r="C1907" s="24">
        <f t="shared" si="90"/>
        <v>3</v>
      </c>
      <c r="D1907" s="25">
        <v>44407</v>
      </c>
      <c r="E1907" s="4">
        <v>73.95</v>
      </c>
      <c r="G1907" s="4">
        <v>73.95</v>
      </c>
    </row>
    <row r="1908" spans="1:7" x14ac:dyDescent="0.3">
      <c r="A1908" s="24">
        <f t="shared" si="88"/>
        <v>2021</v>
      </c>
      <c r="B1908" s="24">
        <f t="shared" si="89"/>
        <v>8</v>
      </c>
      <c r="C1908" s="24">
        <f t="shared" si="90"/>
        <v>3</v>
      </c>
      <c r="D1908" s="25">
        <v>44410</v>
      </c>
      <c r="E1908" s="4">
        <v>71.260000000000005</v>
      </c>
      <c r="G1908" s="4">
        <v>71.260000000000005</v>
      </c>
    </row>
    <row r="1909" spans="1:7" x14ac:dyDescent="0.3">
      <c r="A1909" s="24">
        <f t="shared" si="88"/>
        <v>2021</v>
      </c>
      <c r="B1909" s="24">
        <f t="shared" si="89"/>
        <v>8</v>
      </c>
      <c r="C1909" s="24">
        <f t="shared" si="90"/>
        <v>3</v>
      </c>
      <c r="D1909" s="25">
        <v>44411</v>
      </c>
      <c r="E1909" s="4">
        <v>70.56</v>
      </c>
      <c r="G1909" s="4">
        <v>70.56</v>
      </c>
    </row>
    <row r="1910" spans="1:7" x14ac:dyDescent="0.3">
      <c r="A1910" s="24">
        <f t="shared" si="88"/>
        <v>2021</v>
      </c>
      <c r="B1910" s="24">
        <f t="shared" si="89"/>
        <v>8</v>
      </c>
      <c r="C1910" s="24">
        <f t="shared" si="90"/>
        <v>3</v>
      </c>
      <c r="D1910" s="25">
        <v>44412</v>
      </c>
      <c r="E1910" s="4">
        <v>68.150000000000006</v>
      </c>
      <c r="G1910" s="4">
        <v>68.150000000000006</v>
      </c>
    </row>
    <row r="1911" spans="1:7" x14ac:dyDescent="0.3">
      <c r="A1911" s="24">
        <f t="shared" si="88"/>
        <v>2021</v>
      </c>
      <c r="B1911" s="24">
        <f t="shared" si="89"/>
        <v>8</v>
      </c>
      <c r="C1911" s="24">
        <f t="shared" si="90"/>
        <v>3</v>
      </c>
      <c r="D1911" s="25">
        <v>44413</v>
      </c>
      <c r="E1911" s="4">
        <v>69.09</v>
      </c>
      <c r="G1911" s="4">
        <v>69.09</v>
      </c>
    </row>
    <row r="1912" spans="1:7" x14ac:dyDescent="0.3">
      <c r="A1912" s="24">
        <f t="shared" si="88"/>
        <v>2021</v>
      </c>
      <c r="B1912" s="24">
        <f t="shared" si="89"/>
        <v>8</v>
      </c>
      <c r="C1912" s="24">
        <f t="shared" si="90"/>
        <v>3</v>
      </c>
      <c r="D1912" s="25">
        <v>44414</v>
      </c>
      <c r="E1912" s="4">
        <v>68.28</v>
      </c>
      <c r="G1912" s="4">
        <v>68.28</v>
      </c>
    </row>
    <row r="1913" spans="1:7" x14ac:dyDescent="0.3">
      <c r="A1913" s="24">
        <f t="shared" si="88"/>
        <v>2021</v>
      </c>
      <c r="B1913" s="24">
        <f t="shared" si="89"/>
        <v>8</v>
      </c>
      <c r="C1913" s="24">
        <f t="shared" si="90"/>
        <v>3</v>
      </c>
      <c r="D1913" s="25">
        <v>44417</v>
      </c>
      <c r="E1913" s="4">
        <v>66.48</v>
      </c>
      <c r="G1913" s="4">
        <v>66.48</v>
      </c>
    </row>
    <row r="1914" spans="1:7" x14ac:dyDescent="0.3">
      <c r="A1914" s="24">
        <f t="shared" si="88"/>
        <v>2021</v>
      </c>
      <c r="B1914" s="24">
        <f t="shared" si="89"/>
        <v>8</v>
      </c>
      <c r="C1914" s="24">
        <f t="shared" si="90"/>
        <v>3</v>
      </c>
      <c r="D1914" s="25">
        <v>44418</v>
      </c>
      <c r="E1914" s="4">
        <v>68.290000000000006</v>
      </c>
      <c r="G1914" s="4">
        <v>68.290000000000006</v>
      </c>
    </row>
    <row r="1915" spans="1:7" x14ac:dyDescent="0.3">
      <c r="A1915" s="24">
        <f t="shared" si="88"/>
        <v>2021</v>
      </c>
      <c r="B1915" s="24">
        <f t="shared" si="89"/>
        <v>8</v>
      </c>
      <c r="C1915" s="24">
        <f t="shared" si="90"/>
        <v>3</v>
      </c>
      <c r="D1915" s="25">
        <v>44419</v>
      </c>
      <c r="E1915" s="4">
        <v>69.25</v>
      </c>
      <c r="G1915" s="4">
        <v>69.25</v>
      </c>
    </row>
    <row r="1916" spans="1:7" x14ac:dyDescent="0.3">
      <c r="A1916" s="24">
        <f t="shared" si="88"/>
        <v>2021</v>
      </c>
      <c r="B1916" s="24">
        <f t="shared" si="89"/>
        <v>8</v>
      </c>
      <c r="C1916" s="24">
        <f t="shared" si="90"/>
        <v>3</v>
      </c>
      <c r="D1916" s="25">
        <v>44420</v>
      </c>
      <c r="E1916" s="4">
        <v>69.09</v>
      </c>
      <c r="G1916" s="4">
        <v>69.09</v>
      </c>
    </row>
    <row r="1917" spans="1:7" x14ac:dyDescent="0.3">
      <c r="A1917" s="24">
        <f t="shared" si="88"/>
        <v>2021</v>
      </c>
      <c r="B1917" s="24">
        <f t="shared" si="89"/>
        <v>8</v>
      </c>
      <c r="C1917" s="24">
        <f t="shared" si="90"/>
        <v>3</v>
      </c>
      <c r="D1917" s="25">
        <v>44421</v>
      </c>
      <c r="E1917" s="4">
        <v>68.44</v>
      </c>
      <c r="G1917" s="4">
        <v>68.44</v>
      </c>
    </row>
    <row r="1918" spans="1:7" x14ac:dyDescent="0.3">
      <c r="A1918" s="24">
        <f t="shared" si="88"/>
        <v>2021</v>
      </c>
      <c r="B1918" s="24">
        <f t="shared" si="89"/>
        <v>8</v>
      </c>
      <c r="C1918" s="24">
        <f t="shared" si="90"/>
        <v>3</v>
      </c>
      <c r="D1918" s="25">
        <v>44424</v>
      </c>
      <c r="E1918" s="4">
        <v>67.290000000000006</v>
      </c>
      <c r="G1918" s="4">
        <v>67.290000000000006</v>
      </c>
    </row>
    <row r="1919" spans="1:7" x14ac:dyDescent="0.3">
      <c r="A1919" s="24">
        <f t="shared" si="88"/>
        <v>2021</v>
      </c>
      <c r="B1919" s="24">
        <f t="shared" si="89"/>
        <v>8</v>
      </c>
      <c r="C1919" s="24">
        <f t="shared" si="90"/>
        <v>3</v>
      </c>
      <c r="D1919" s="25">
        <v>44425</v>
      </c>
      <c r="E1919" s="4">
        <v>66.59</v>
      </c>
      <c r="G1919" s="4">
        <v>66.59</v>
      </c>
    </row>
    <row r="1920" spans="1:7" x14ac:dyDescent="0.3">
      <c r="A1920" s="24">
        <f t="shared" si="88"/>
        <v>2021</v>
      </c>
      <c r="B1920" s="24">
        <f t="shared" si="89"/>
        <v>8</v>
      </c>
      <c r="C1920" s="24">
        <f t="shared" si="90"/>
        <v>3</v>
      </c>
      <c r="D1920" s="25">
        <v>44426</v>
      </c>
      <c r="E1920" s="4">
        <v>65.459999999999994</v>
      </c>
      <c r="G1920" s="4">
        <v>65.459999999999994</v>
      </c>
    </row>
    <row r="1921" spans="1:7" x14ac:dyDescent="0.3">
      <c r="A1921" s="24">
        <f t="shared" si="88"/>
        <v>2021</v>
      </c>
      <c r="B1921" s="24">
        <f t="shared" si="89"/>
        <v>8</v>
      </c>
      <c r="C1921" s="24">
        <f t="shared" si="90"/>
        <v>3</v>
      </c>
      <c r="D1921" s="25">
        <v>44427</v>
      </c>
      <c r="E1921" s="4">
        <v>63.69</v>
      </c>
      <c r="G1921" s="4">
        <v>63.69</v>
      </c>
    </row>
    <row r="1922" spans="1:7" x14ac:dyDescent="0.3">
      <c r="A1922" s="24">
        <f t="shared" si="88"/>
        <v>2021</v>
      </c>
      <c r="B1922" s="24">
        <f t="shared" si="89"/>
        <v>8</v>
      </c>
      <c r="C1922" s="24">
        <f t="shared" si="90"/>
        <v>3</v>
      </c>
      <c r="D1922" s="25">
        <v>44428</v>
      </c>
      <c r="E1922" s="4">
        <v>62.32</v>
      </c>
      <c r="G1922" s="4">
        <v>62.32</v>
      </c>
    </row>
    <row r="1923" spans="1:7" x14ac:dyDescent="0.3">
      <c r="A1923" s="24">
        <f t="shared" si="88"/>
        <v>2021</v>
      </c>
      <c r="B1923" s="24">
        <f t="shared" si="89"/>
        <v>8</v>
      </c>
      <c r="C1923" s="24">
        <f t="shared" si="90"/>
        <v>3</v>
      </c>
      <c r="D1923" s="25">
        <v>44431</v>
      </c>
      <c r="E1923" s="4">
        <v>65.64</v>
      </c>
      <c r="G1923" s="4">
        <v>65.64</v>
      </c>
    </row>
    <row r="1924" spans="1:7" x14ac:dyDescent="0.3">
      <c r="A1924" s="24">
        <f t="shared" si="88"/>
        <v>2021</v>
      </c>
      <c r="B1924" s="24">
        <f t="shared" si="89"/>
        <v>8</v>
      </c>
      <c r="C1924" s="24">
        <f t="shared" si="90"/>
        <v>3</v>
      </c>
      <c r="D1924" s="25">
        <v>44432</v>
      </c>
      <c r="E1924" s="4">
        <v>67.540000000000006</v>
      </c>
      <c r="G1924" s="4">
        <v>67.540000000000006</v>
      </c>
    </row>
    <row r="1925" spans="1:7" x14ac:dyDescent="0.3">
      <c r="A1925" s="24">
        <f t="shared" ref="A1925:A1988" si="91">YEAR(D1925)</f>
        <v>2021</v>
      </c>
      <c r="B1925" s="24">
        <f t="shared" ref="B1925:B1988" si="92">MONTH(D1925)</f>
        <v>8</v>
      </c>
      <c r="C1925" s="24">
        <f t="shared" ref="C1925:C1988" si="93">ROUNDUP(B1925/3,0)</f>
        <v>3</v>
      </c>
      <c r="D1925" s="25">
        <v>44433</v>
      </c>
      <c r="E1925" s="4">
        <v>68.36</v>
      </c>
      <c r="G1925" s="4">
        <v>68.36</v>
      </c>
    </row>
    <row r="1926" spans="1:7" x14ac:dyDescent="0.3">
      <c r="A1926" s="24">
        <f t="shared" si="91"/>
        <v>2021</v>
      </c>
      <c r="B1926" s="24">
        <f t="shared" si="92"/>
        <v>8</v>
      </c>
      <c r="C1926" s="24">
        <f t="shared" si="93"/>
        <v>3</v>
      </c>
      <c r="D1926" s="25">
        <v>44434</v>
      </c>
      <c r="E1926" s="4">
        <v>67.42</v>
      </c>
      <c r="G1926" s="4">
        <v>67.42</v>
      </c>
    </row>
    <row r="1927" spans="1:7" x14ac:dyDescent="0.3">
      <c r="A1927" s="24">
        <f t="shared" si="91"/>
        <v>2021</v>
      </c>
      <c r="B1927" s="24">
        <f t="shared" si="92"/>
        <v>8</v>
      </c>
      <c r="C1927" s="24">
        <f t="shared" si="93"/>
        <v>3</v>
      </c>
      <c r="D1927" s="25">
        <v>44435</v>
      </c>
      <c r="E1927" s="4">
        <v>68.739999999999995</v>
      </c>
      <c r="G1927" s="4">
        <v>68.739999999999995</v>
      </c>
    </row>
    <row r="1928" spans="1:7" x14ac:dyDescent="0.3">
      <c r="A1928" s="24">
        <f t="shared" si="91"/>
        <v>2021</v>
      </c>
      <c r="B1928" s="24">
        <f t="shared" si="92"/>
        <v>8</v>
      </c>
      <c r="C1928" s="24">
        <f t="shared" si="93"/>
        <v>3</v>
      </c>
      <c r="D1928" s="25">
        <v>44438</v>
      </c>
      <c r="E1928" s="4">
        <v>69.209999999999994</v>
      </c>
      <c r="G1928" s="4">
        <v>69.209999999999994</v>
      </c>
    </row>
    <row r="1929" spans="1:7" x14ac:dyDescent="0.3">
      <c r="A1929" s="24">
        <f t="shared" si="91"/>
        <v>2021</v>
      </c>
      <c r="B1929" s="24">
        <f t="shared" si="92"/>
        <v>8</v>
      </c>
      <c r="C1929" s="24">
        <f t="shared" si="93"/>
        <v>3</v>
      </c>
      <c r="D1929" s="25">
        <v>44439</v>
      </c>
      <c r="E1929" s="4">
        <v>68.5</v>
      </c>
      <c r="G1929" s="4">
        <v>68.5</v>
      </c>
    </row>
    <row r="1930" spans="1:7" x14ac:dyDescent="0.3">
      <c r="A1930" s="24">
        <f t="shared" si="91"/>
        <v>2021</v>
      </c>
      <c r="B1930" s="24">
        <f t="shared" si="92"/>
        <v>9</v>
      </c>
      <c r="C1930" s="24">
        <f t="shared" si="93"/>
        <v>3</v>
      </c>
      <c r="D1930" s="25">
        <v>44440</v>
      </c>
      <c r="E1930" s="4">
        <v>68.59</v>
      </c>
      <c r="G1930" s="4">
        <v>68.59</v>
      </c>
    </row>
    <row r="1931" spans="1:7" x14ac:dyDescent="0.3">
      <c r="A1931" s="24">
        <f t="shared" si="91"/>
        <v>2021</v>
      </c>
      <c r="B1931" s="24">
        <f t="shared" si="92"/>
        <v>9</v>
      </c>
      <c r="C1931" s="24">
        <f t="shared" si="93"/>
        <v>3</v>
      </c>
      <c r="D1931" s="25">
        <v>44441</v>
      </c>
      <c r="E1931" s="4">
        <v>69.989999999999995</v>
      </c>
      <c r="G1931" s="4">
        <v>69.989999999999995</v>
      </c>
    </row>
    <row r="1932" spans="1:7" x14ac:dyDescent="0.3">
      <c r="A1932" s="24">
        <f t="shared" si="91"/>
        <v>2021</v>
      </c>
      <c r="B1932" s="24">
        <f t="shared" si="92"/>
        <v>9</v>
      </c>
      <c r="C1932" s="24">
        <f t="shared" si="93"/>
        <v>3</v>
      </c>
      <c r="D1932" s="25">
        <v>44442</v>
      </c>
      <c r="E1932" s="4">
        <v>69.290000000000006</v>
      </c>
      <c r="G1932" s="4">
        <v>69.290000000000006</v>
      </c>
    </row>
    <row r="1933" spans="1:7" x14ac:dyDescent="0.3">
      <c r="A1933" s="24">
        <f t="shared" si="91"/>
        <v>2021</v>
      </c>
      <c r="B1933" s="24">
        <f t="shared" si="92"/>
        <v>9</v>
      </c>
      <c r="C1933" s="24">
        <f t="shared" si="93"/>
        <v>3</v>
      </c>
      <c r="D1933" s="25">
        <v>44446</v>
      </c>
      <c r="E1933" s="4">
        <v>68.349999999999994</v>
      </c>
      <c r="G1933" s="4">
        <v>68.349999999999994</v>
      </c>
    </row>
    <row r="1934" spans="1:7" x14ac:dyDescent="0.3">
      <c r="A1934" s="24">
        <f t="shared" si="91"/>
        <v>2021</v>
      </c>
      <c r="B1934" s="24">
        <f t="shared" si="92"/>
        <v>9</v>
      </c>
      <c r="C1934" s="24">
        <f t="shared" si="93"/>
        <v>3</v>
      </c>
      <c r="D1934" s="25">
        <v>44447</v>
      </c>
      <c r="E1934" s="4">
        <v>69.3</v>
      </c>
      <c r="G1934" s="4">
        <v>69.3</v>
      </c>
    </row>
    <row r="1935" spans="1:7" x14ac:dyDescent="0.3">
      <c r="A1935" s="24">
        <f t="shared" si="91"/>
        <v>2021</v>
      </c>
      <c r="B1935" s="24">
        <f t="shared" si="92"/>
        <v>9</v>
      </c>
      <c r="C1935" s="24">
        <f t="shared" si="93"/>
        <v>3</v>
      </c>
      <c r="D1935" s="25">
        <v>44448</v>
      </c>
      <c r="E1935" s="4">
        <v>68.14</v>
      </c>
      <c r="G1935" s="4">
        <v>68.14</v>
      </c>
    </row>
    <row r="1936" spans="1:7" x14ac:dyDescent="0.3">
      <c r="A1936" s="24">
        <f t="shared" si="91"/>
        <v>2021</v>
      </c>
      <c r="B1936" s="24">
        <f t="shared" si="92"/>
        <v>9</v>
      </c>
      <c r="C1936" s="24">
        <f t="shared" si="93"/>
        <v>3</v>
      </c>
      <c r="D1936" s="25">
        <v>44449</v>
      </c>
      <c r="E1936" s="4">
        <v>69.72</v>
      </c>
      <c r="G1936" s="4">
        <v>69.72</v>
      </c>
    </row>
    <row r="1937" spans="1:7" x14ac:dyDescent="0.3">
      <c r="A1937" s="24">
        <f t="shared" si="91"/>
        <v>2021</v>
      </c>
      <c r="B1937" s="24">
        <f t="shared" si="92"/>
        <v>9</v>
      </c>
      <c r="C1937" s="24">
        <f t="shared" si="93"/>
        <v>3</v>
      </c>
      <c r="D1937" s="25">
        <v>44452</v>
      </c>
      <c r="E1937" s="4">
        <v>70.45</v>
      </c>
      <c r="G1937" s="4">
        <v>70.45</v>
      </c>
    </row>
    <row r="1938" spans="1:7" x14ac:dyDescent="0.3">
      <c r="A1938" s="24">
        <f t="shared" si="91"/>
        <v>2021</v>
      </c>
      <c r="B1938" s="24">
        <f t="shared" si="92"/>
        <v>9</v>
      </c>
      <c r="C1938" s="24">
        <f t="shared" si="93"/>
        <v>3</v>
      </c>
      <c r="D1938" s="25">
        <v>44453</v>
      </c>
      <c r="E1938" s="4">
        <v>70.459999999999994</v>
      </c>
      <c r="G1938" s="4">
        <v>70.459999999999994</v>
      </c>
    </row>
    <row r="1939" spans="1:7" x14ac:dyDescent="0.3">
      <c r="A1939" s="24">
        <f t="shared" si="91"/>
        <v>2021</v>
      </c>
      <c r="B1939" s="24">
        <f t="shared" si="92"/>
        <v>9</v>
      </c>
      <c r="C1939" s="24">
        <f t="shared" si="93"/>
        <v>3</v>
      </c>
      <c r="D1939" s="25">
        <v>44454</v>
      </c>
      <c r="E1939" s="4">
        <v>72.61</v>
      </c>
      <c r="G1939" s="4">
        <v>72.61</v>
      </c>
    </row>
    <row r="1940" spans="1:7" x14ac:dyDescent="0.3">
      <c r="A1940" s="24">
        <f t="shared" si="91"/>
        <v>2021</v>
      </c>
      <c r="B1940" s="24">
        <f t="shared" si="92"/>
        <v>9</v>
      </c>
      <c r="C1940" s="24">
        <f t="shared" si="93"/>
        <v>3</v>
      </c>
      <c r="D1940" s="25">
        <v>44455</v>
      </c>
      <c r="E1940" s="4">
        <v>72.61</v>
      </c>
      <c r="G1940" s="4">
        <v>72.61</v>
      </c>
    </row>
    <row r="1941" spans="1:7" x14ac:dyDescent="0.3">
      <c r="A1941" s="24">
        <f t="shared" si="91"/>
        <v>2021</v>
      </c>
      <c r="B1941" s="24">
        <f t="shared" si="92"/>
        <v>9</v>
      </c>
      <c r="C1941" s="24">
        <f t="shared" si="93"/>
        <v>3</v>
      </c>
      <c r="D1941" s="25">
        <v>44456</v>
      </c>
      <c r="E1941" s="4">
        <v>71.97</v>
      </c>
      <c r="G1941" s="4">
        <v>71.97</v>
      </c>
    </row>
    <row r="1942" spans="1:7" x14ac:dyDescent="0.3">
      <c r="A1942" s="24">
        <f t="shared" si="91"/>
        <v>2021</v>
      </c>
      <c r="B1942" s="24">
        <f t="shared" si="92"/>
        <v>9</v>
      </c>
      <c r="C1942" s="24">
        <f t="shared" si="93"/>
        <v>3</v>
      </c>
      <c r="D1942" s="25">
        <v>44459</v>
      </c>
      <c r="E1942" s="4">
        <v>70.290000000000006</v>
      </c>
      <c r="G1942" s="4">
        <v>70.290000000000006</v>
      </c>
    </row>
    <row r="1943" spans="1:7" x14ac:dyDescent="0.3">
      <c r="A1943" s="24">
        <f t="shared" si="91"/>
        <v>2021</v>
      </c>
      <c r="B1943" s="24">
        <f t="shared" si="92"/>
        <v>9</v>
      </c>
      <c r="C1943" s="24">
        <f t="shared" si="93"/>
        <v>3</v>
      </c>
      <c r="D1943" s="25">
        <v>44460</v>
      </c>
      <c r="E1943" s="4">
        <v>70.56</v>
      </c>
      <c r="G1943" s="4">
        <v>70.56</v>
      </c>
    </row>
    <row r="1944" spans="1:7" x14ac:dyDescent="0.3">
      <c r="A1944" s="24">
        <f t="shared" si="91"/>
        <v>2021</v>
      </c>
      <c r="B1944" s="24">
        <f t="shared" si="92"/>
        <v>9</v>
      </c>
      <c r="C1944" s="24">
        <f t="shared" si="93"/>
        <v>3</v>
      </c>
      <c r="D1944" s="25">
        <v>44461</v>
      </c>
      <c r="E1944" s="4">
        <v>72.23</v>
      </c>
      <c r="G1944" s="4">
        <v>72.23</v>
      </c>
    </row>
    <row r="1945" spans="1:7" x14ac:dyDescent="0.3">
      <c r="A1945" s="24">
        <f t="shared" si="91"/>
        <v>2021</v>
      </c>
      <c r="B1945" s="24">
        <f t="shared" si="92"/>
        <v>9</v>
      </c>
      <c r="C1945" s="24">
        <f t="shared" si="93"/>
        <v>3</v>
      </c>
      <c r="D1945" s="25">
        <v>44462</v>
      </c>
      <c r="E1945" s="4">
        <v>73.3</v>
      </c>
      <c r="G1945" s="4">
        <v>73.3</v>
      </c>
    </row>
    <row r="1946" spans="1:7" x14ac:dyDescent="0.3">
      <c r="A1946" s="24">
        <f t="shared" si="91"/>
        <v>2021</v>
      </c>
      <c r="B1946" s="24">
        <f t="shared" si="92"/>
        <v>9</v>
      </c>
      <c r="C1946" s="24">
        <f t="shared" si="93"/>
        <v>3</v>
      </c>
      <c r="D1946" s="25">
        <v>44463</v>
      </c>
      <c r="E1946" s="4">
        <v>73.98</v>
      </c>
      <c r="G1946" s="4">
        <v>73.98</v>
      </c>
    </row>
    <row r="1947" spans="1:7" x14ac:dyDescent="0.3">
      <c r="A1947" s="24">
        <f t="shared" si="91"/>
        <v>2021</v>
      </c>
      <c r="B1947" s="24">
        <f t="shared" si="92"/>
        <v>9</v>
      </c>
      <c r="C1947" s="24">
        <f t="shared" si="93"/>
        <v>3</v>
      </c>
      <c r="D1947" s="25">
        <v>44466</v>
      </c>
      <c r="E1947" s="4">
        <v>75.45</v>
      </c>
      <c r="G1947" s="4">
        <v>75.45</v>
      </c>
    </row>
    <row r="1948" spans="1:7" x14ac:dyDescent="0.3">
      <c r="A1948" s="24">
        <f t="shared" si="91"/>
        <v>2021</v>
      </c>
      <c r="B1948" s="24">
        <f t="shared" si="92"/>
        <v>9</v>
      </c>
      <c r="C1948" s="24">
        <f t="shared" si="93"/>
        <v>3</v>
      </c>
      <c r="D1948" s="25">
        <v>44467</v>
      </c>
      <c r="E1948" s="4">
        <v>75.290000000000006</v>
      </c>
      <c r="G1948" s="4">
        <v>75.290000000000006</v>
      </c>
    </row>
    <row r="1949" spans="1:7" x14ac:dyDescent="0.3">
      <c r="A1949" s="24">
        <f t="shared" si="91"/>
        <v>2021</v>
      </c>
      <c r="B1949" s="24">
        <f t="shared" si="92"/>
        <v>9</v>
      </c>
      <c r="C1949" s="24">
        <f t="shared" si="93"/>
        <v>3</v>
      </c>
      <c r="D1949" s="25">
        <v>44468</v>
      </c>
      <c r="E1949" s="4">
        <v>74.83</v>
      </c>
      <c r="G1949" s="4">
        <v>74.83</v>
      </c>
    </row>
    <row r="1950" spans="1:7" x14ac:dyDescent="0.3">
      <c r="A1950" s="24">
        <f t="shared" si="91"/>
        <v>2021</v>
      </c>
      <c r="B1950" s="24">
        <f t="shared" si="92"/>
        <v>9</v>
      </c>
      <c r="C1950" s="24">
        <f t="shared" si="93"/>
        <v>3</v>
      </c>
      <c r="D1950" s="25">
        <v>44469</v>
      </c>
      <c r="E1950" s="4">
        <v>75.03</v>
      </c>
      <c r="G1950" s="4">
        <v>75.03</v>
      </c>
    </row>
    <row r="1951" spans="1:7" x14ac:dyDescent="0.3">
      <c r="A1951" s="24">
        <f t="shared" si="91"/>
        <v>2021</v>
      </c>
      <c r="B1951" s="24">
        <f t="shared" si="92"/>
        <v>10</v>
      </c>
      <c r="C1951" s="24">
        <f t="shared" si="93"/>
        <v>4</v>
      </c>
      <c r="D1951" s="25">
        <v>44470</v>
      </c>
      <c r="E1951" s="4">
        <v>75.88</v>
      </c>
      <c r="G1951" s="4">
        <v>75.88</v>
      </c>
    </row>
    <row r="1952" spans="1:7" x14ac:dyDescent="0.3">
      <c r="A1952" s="24">
        <f t="shared" si="91"/>
        <v>2021</v>
      </c>
      <c r="B1952" s="24">
        <f t="shared" si="92"/>
        <v>10</v>
      </c>
      <c r="C1952" s="24">
        <f t="shared" si="93"/>
        <v>4</v>
      </c>
      <c r="D1952" s="25">
        <v>44473</v>
      </c>
      <c r="E1952" s="4">
        <v>77.62</v>
      </c>
      <c r="G1952" s="4">
        <v>77.62</v>
      </c>
    </row>
    <row r="1953" spans="1:7" x14ac:dyDescent="0.3">
      <c r="A1953" s="24">
        <f t="shared" si="91"/>
        <v>2021</v>
      </c>
      <c r="B1953" s="24">
        <f t="shared" si="92"/>
        <v>10</v>
      </c>
      <c r="C1953" s="24">
        <f t="shared" si="93"/>
        <v>4</v>
      </c>
      <c r="D1953" s="25">
        <v>44474</v>
      </c>
      <c r="E1953" s="4">
        <v>78.930000000000007</v>
      </c>
      <c r="G1953" s="4">
        <v>78.930000000000007</v>
      </c>
    </row>
    <row r="1954" spans="1:7" x14ac:dyDescent="0.3">
      <c r="A1954" s="24">
        <f t="shared" si="91"/>
        <v>2021</v>
      </c>
      <c r="B1954" s="24">
        <f t="shared" si="92"/>
        <v>10</v>
      </c>
      <c r="C1954" s="24">
        <f t="shared" si="93"/>
        <v>4</v>
      </c>
      <c r="D1954" s="25">
        <v>44475</v>
      </c>
      <c r="E1954" s="4">
        <v>77.430000000000007</v>
      </c>
      <c r="G1954" s="4">
        <v>77.430000000000007</v>
      </c>
    </row>
    <row r="1955" spans="1:7" x14ac:dyDescent="0.3">
      <c r="A1955" s="24">
        <f t="shared" si="91"/>
        <v>2021</v>
      </c>
      <c r="B1955" s="24">
        <f t="shared" si="92"/>
        <v>10</v>
      </c>
      <c r="C1955" s="24">
        <f t="shared" si="93"/>
        <v>4</v>
      </c>
      <c r="D1955" s="25">
        <v>44476</v>
      </c>
      <c r="E1955" s="4">
        <v>78.3</v>
      </c>
      <c r="G1955" s="4">
        <v>78.3</v>
      </c>
    </row>
    <row r="1956" spans="1:7" x14ac:dyDescent="0.3">
      <c r="A1956" s="24">
        <f t="shared" si="91"/>
        <v>2021</v>
      </c>
      <c r="B1956" s="24">
        <f t="shared" si="92"/>
        <v>10</v>
      </c>
      <c r="C1956" s="24">
        <f t="shared" si="93"/>
        <v>4</v>
      </c>
      <c r="D1956" s="25">
        <v>44477</v>
      </c>
      <c r="E1956" s="4">
        <v>79.349999999999994</v>
      </c>
      <c r="G1956" s="4">
        <v>79.349999999999994</v>
      </c>
    </row>
    <row r="1957" spans="1:7" x14ac:dyDescent="0.3">
      <c r="A1957" s="24">
        <f t="shared" si="91"/>
        <v>2021</v>
      </c>
      <c r="B1957" s="24">
        <f t="shared" si="92"/>
        <v>10</v>
      </c>
      <c r="C1957" s="24">
        <f t="shared" si="93"/>
        <v>4</v>
      </c>
      <c r="D1957" s="25">
        <v>44480</v>
      </c>
      <c r="E1957" s="4">
        <v>80.52</v>
      </c>
      <c r="G1957" s="4">
        <v>80.52</v>
      </c>
    </row>
    <row r="1958" spans="1:7" x14ac:dyDescent="0.3">
      <c r="A1958" s="24">
        <f t="shared" si="91"/>
        <v>2021</v>
      </c>
      <c r="B1958" s="24">
        <f t="shared" si="92"/>
        <v>10</v>
      </c>
      <c r="C1958" s="24">
        <f t="shared" si="93"/>
        <v>4</v>
      </c>
      <c r="D1958" s="25">
        <v>44481</v>
      </c>
      <c r="E1958" s="4">
        <v>80.64</v>
      </c>
      <c r="G1958" s="4">
        <v>80.64</v>
      </c>
    </row>
    <row r="1959" spans="1:7" x14ac:dyDescent="0.3">
      <c r="A1959" s="24">
        <f t="shared" si="91"/>
        <v>2021</v>
      </c>
      <c r="B1959" s="24">
        <f t="shared" si="92"/>
        <v>10</v>
      </c>
      <c r="C1959" s="24">
        <f t="shared" si="93"/>
        <v>4</v>
      </c>
      <c r="D1959" s="25">
        <v>44482</v>
      </c>
      <c r="E1959" s="4">
        <v>80.44</v>
      </c>
      <c r="G1959" s="4">
        <v>80.44</v>
      </c>
    </row>
    <row r="1960" spans="1:7" x14ac:dyDescent="0.3">
      <c r="A1960" s="24">
        <f t="shared" si="91"/>
        <v>2021</v>
      </c>
      <c r="B1960" s="24">
        <f t="shared" si="92"/>
        <v>10</v>
      </c>
      <c r="C1960" s="24">
        <f t="shared" si="93"/>
        <v>4</v>
      </c>
      <c r="D1960" s="25">
        <v>44483</v>
      </c>
      <c r="E1960" s="4">
        <v>81.31</v>
      </c>
      <c r="G1960" s="4">
        <v>81.31</v>
      </c>
    </row>
    <row r="1961" spans="1:7" x14ac:dyDescent="0.3">
      <c r="A1961" s="24">
        <f t="shared" si="91"/>
        <v>2021</v>
      </c>
      <c r="B1961" s="24">
        <f t="shared" si="92"/>
        <v>10</v>
      </c>
      <c r="C1961" s="24">
        <f t="shared" si="93"/>
        <v>4</v>
      </c>
      <c r="D1961" s="25">
        <v>44484</v>
      </c>
      <c r="E1961" s="4">
        <v>82.28</v>
      </c>
      <c r="G1961" s="4">
        <v>82.28</v>
      </c>
    </row>
    <row r="1962" spans="1:7" x14ac:dyDescent="0.3">
      <c r="A1962" s="24">
        <f t="shared" si="91"/>
        <v>2021</v>
      </c>
      <c r="B1962" s="24">
        <f t="shared" si="92"/>
        <v>10</v>
      </c>
      <c r="C1962" s="24">
        <f t="shared" si="93"/>
        <v>4</v>
      </c>
      <c r="D1962" s="25">
        <v>44487</v>
      </c>
      <c r="E1962" s="4">
        <v>82.44</v>
      </c>
      <c r="G1962" s="4">
        <v>82.44</v>
      </c>
    </row>
    <row r="1963" spans="1:7" x14ac:dyDescent="0.3">
      <c r="A1963" s="24">
        <f t="shared" si="91"/>
        <v>2021</v>
      </c>
      <c r="B1963" s="24">
        <f t="shared" si="92"/>
        <v>10</v>
      </c>
      <c r="C1963" s="24">
        <f t="shared" si="93"/>
        <v>4</v>
      </c>
      <c r="D1963" s="25">
        <v>44488</v>
      </c>
      <c r="E1963" s="4">
        <v>82.96</v>
      </c>
      <c r="G1963" s="4">
        <v>82.96</v>
      </c>
    </row>
    <row r="1964" spans="1:7" x14ac:dyDescent="0.3">
      <c r="A1964" s="24">
        <f t="shared" si="91"/>
        <v>2021</v>
      </c>
      <c r="B1964" s="24">
        <f t="shared" si="92"/>
        <v>10</v>
      </c>
      <c r="C1964" s="24">
        <f t="shared" si="93"/>
        <v>4</v>
      </c>
      <c r="D1964" s="25">
        <v>44489</v>
      </c>
      <c r="E1964" s="4">
        <v>83.87</v>
      </c>
      <c r="G1964" s="4">
        <v>83.87</v>
      </c>
    </row>
    <row r="1965" spans="1:7" x14ac:dyDescent="0.3">
      <c r="A1965" s="24">
        <f t="shared" si="91"/>
        <v>2021</v>
      </c>
      <c r="B1965" s="24">
        <f t="shared" si="92"/>
        <v>10</v>
      </c>
      <c r="C1965" s="24">
        <f t="shared" si="93"/>
        <v>4</v>
      </c>
      <c r="D1965" s="25">
        <v>44490</v>
      </c>
      <c r="E1965" s="4">
        <v>82.5</v>
      </c>
      <c r="G1965" s="4">
        <v>82.5</v>
      </c>
    </row>
    <row r="1966" spans="1:7" x14ac:dyDescent="0.3">
      <c r="A1966" s="24">
        <f t="shared" si="91"/>
        <v>2021</v>
      </c>
      <c r="B1966" s="24">
        <f t="shared" si="92"/>
        <v>10</v>
      </c>
      <c r="C1966" s="24">
        <f t="shared" si="93"/>
        <v>4</v>
      </c>
      <c r="D1966" s="25">
        <v>44491</v>
      </c>
      <c r="E1966" s="4">
        <v>83.76</v>
      </c>
      <c r="G1966" s="4">
        <v>83.76</v>
      </c>
    </row>
    <row r="1967" spans="1:7" x14ac:dyDescent="0.3">
      <c r="A1967" s="24">
        <f t="shared" si="91"/>
        <v>2021</v>
      </c>
      <c r="B1967" s="24">
        <f t="shared" si="92"/>
        <v>10</v>
      </c>
      <c r="C1967" s="24">
        <f t="shared" si="93"/>
        <v>4</v>
      </c>
      <c r="D1967" s="25">
        <v>44494</v>
      </c>
      <c r="E1967" s="4">
        <v>83.76</v>
      </c>
      <c r="G1967" s="4">
        <v>83.76</v>
      </c>
    </row>
    <row r="1968" spans="1:7" x14ac:dyDescent="0.3">
      <c r="A1968" s="24">
        <f t="shared" si="91"/>
        <v>2021</v>
      </c>
      <c r="B1968" s="24">
        <f t="shared" si="92"/>
        <v>10</v>
      </c>
      <c r="C1968" s="24">
        <f t="shared" si="93"/>
        <v>4</v>
      </c>
      <c r="D1968" s="25">
        <v>44495</v>
      </c>
      <c r="E1968" s="4">
        <v>84.65</v>
      </c>
      <c r="G1968" s="4">
        <v>84.65</v>
      </c>
    </row>
    <row r="1969" spans="1:7" x14ac:dyDescent="0.3">
      <c r="A1969" s="24">
        <f t="shared" si="91"/>
        <v>2021</v>
      </c>
      <c r="B1969" s="24">
        <f t="shared" si="92"/>
        <v>10</v>
      </c>
      <c r="C1969" s="24">
        <f t="shared" si="93"/>
        <v>4</v>
      </c>
      <c r="D1969" s="25">
        <v>44496</v>
      </c>
      <c r="E1969" s="4">
        <v>82.66</v>
      </c>
      <c r="G1969" s="4">
        <v>82.66</v>
      </c>
    </row>
    <row r="1970" spans="1:7" x14ac:dyDescent="0.3">
      <c r="A1970" s="24">
        <f t="shared" si="91"/>
        <v>2021</v>
      </c>
      <c r="B1970" s="24">
        <f t="shared" si="92"/>
        <v>10</v>
      </c>
      <c r="C1970" s="24">
        <f t="shared" si="93"/>
        <v>4</v>
      </c>
      <c r="D1970" s="25">
        <v>44497</v>
      </c>
      <c r="E1970" s="4">
        <v>82.81</v>
      </c>
      <c r="G1970" s="4">
        <v>82.81</v>
      </c>
    </row>
    <row r="1971" spans="1:7" x14ac:dyDescent="0.3">
      <c r="A1971" s="24">
        <f t="shared" si="91"/>
        <v>2021</v>
      </c>
      <c r="B1971" s="24">
        <f t="shared" si="92"/>
        <v>10</v>
      </c>
      <c r="C1971" s="24">
        <f t="shared" si="93"/>
        <v>4</v>
      </c>
      <c r="D1971" s="25">
        <v>44498</v>
      </c>
      <c r="E1971" s="4">
        <v>83.57</v>
      </c>
      <c r="G1971" s="4">
        <v>83.57</v>
      </c>
    </row>
    <row r="1972" spans="1:7" x14ac:dyDescent="0.3">
      <c r="A1972" s="24">
        <f t="shared" si="91"/>
        <v>2021</v>
      </c>
      <c r="B1972" s="24">
        <f t="shared" si="92"/>
        <v>11</v>
      </c>
      <c r="C1972" s="24">
        <f t="shared" si="93"/>
        <v>4</v>
      </c>
      <c r="D1972" s="25">
        <v>44501</v>
      </c>
      <c r="E1972" s="4">
        <v>84.05</v>
      </c>
      <c r="G1972" s="4">
        <v>84.05</v>
      </c>
    </row>
    <row r="1973" spans="1:7" x14ac:dyDescent="0.3">
      <c r="A1973" s="24">
        <f t="shared" si="91"/>
        <v>2021</v>
      </c>
      <c r="B1973" s="24">
        <f t="shared" si="92"/>
        <v>11</v>
      </c>
      <c r="C1973" s="24">
        <f t="shared" si="93"/>
        <v>4</v>
      </c>
      <c r="D1973" s="25">
        <v>44502</v>
      </c>
      <c r="E1973" s="4">
        <v>83.91</v>
      </c>
      <c r="G1973" s="4">
        <v>83.91</v>
      </c>
    </row>
    <row r="1974" spans="1:7" x14ac:dyDescent="0.3">
      <c r="A1974" s="24">
        <f t="shared" si="91"/>
        <v>2021</v>
      </c>
      <c r="B1974" s="24">
        <f t="shared" si="92"/>
        <v>11</v>
      </c>
      <c r="C1974" s="24">
        <f t="shared" si="93"/>
        <v>4</v>
      </c>
      <c r="D1974" s="25">
        <v>44503</v>
      </c>
      <c r="E1974" s="4">
        <v>80.86</v>
      </c>
      <c r="G1974" s="4">
        <v>80.86</v>
      </c>
    </row>
    <row r="1975" spans="1:7" x14ac:dyDescent="0.3">
      <c r="A1975" s="24">
        <f t="shared" si="91"/>
        <v>2021</v>
      </c>
      <c r="B1975" s="24">
        <f t="shared" si="92"/>
        <v>11</v>
      </c>
      <c r="C1975" s="24">
        <f t="shared" si="93"/>
        <v>4</v>
      </c>
      <c r="D1975" s="25">
        <v>44504</v>
      </c>
      <c r="E1975" s="4">
        <v>78.81</v>
      </c>
      <c r="G1975" s="4">
        <v>78.81</v>
      </c>
    </row>
    <row r="1976" spans="1:7" x14ac:dyDescent="0.3">
      <c r="A1976" s="24">
        <f t="shared" si="91"/>
        <v>2021</v>
      </c>
      <c r="B1976" s="24">
        <f t="shared" si="92"/>
        <v>11</v>
      </c>
      <c r="C1976" s="24">
        <f t="shared" si="93"/>
        <v>4</v>
      </c>
      <c r="D1976" s="25">
        <v>44505</v>
      </c>
      <c r="E1976" s="4">
        <v>81.27</v>
      </c>
      <c r="G1976" s="4">
        <v>81.27</v>
      </c>
    </row>
    <row r="1977" spans="1:7" x14ac:dyDescent="0.3">
      <c r="A1977" s="24">
        <f t="shared" si="91"/>
        <v>2021</v>
      </c>
      <c r="B1977" s="24">
        <f t="shared" si="92"/>
        <v>11</v>
      </c>
      <c r="C1977" s="24">
        <f t="shared" si="93"/>
        <v>4</v>
      </c>
      <c r="D1977" s="25">
        <v>44508</v>
      </c>
      <c r="E1977" s="4">
        <v>81.93</v>
      </c>
      <c r="G1977" s="4">
        <v>81.93</v>
      </c>
    </row>
    <row r="1978" spans="1:7" x14ac:dyDescent="0.3">
      <c r="A1978" s="24">
        <f t="shared" si="91"/>
        <v>2021</v>
      </c>
      <c r="B1978" s="24">
        <f t="shared" si="92"/>
        <v>11</v>
      </c>
      <c r="C1978" s="24">
        <f t="shared" si="93"/>
        <v>4</v>
      </c>
      <c r="D1978" s="25">
        <v>44509</v>
      </c>
      <c r="E1978" s="4">
        <v>84.15</v>
      </c>
      <c r="G1978" s="4">
        <v>84.15</v>
      </c>
    </row>
    <row r="1979" spans="1:7" x14ac:dyDescent="0.3">
      <c r="A1979" s="24">
        <f t="shared" si="91"/>
        <v>2021</v>
      </c>
      <c r="B1979" s="24">
        <f t="shared" si="92"/>
        <v>11</v>
      </c>
      <c r="C1979" s="24">
        <f t="shared" si="93"/>
        <v>4</v>
      </c>
      <c r="D1979" s="25">
        <v>44510</v>
      </c>
      <c r="E1979" s="4">
        <v>81.34</v>
      </c>
      <c r="G1979" s="4">
        <v>81.34</v>
      </c>
    </row>
    <row r="1980" spans="1:7" x14ac:dyDescent="0.3">
      <c r="A1980" s="24">
        <f t="shared" si="91"/>
        <v>2021</v>
      </c>
      <c r="B1980" s="24">
        <f t="shared" si="92"/>
        <v>11</v>
      </c>
      <c r="C1980" s="24">
        <f t="shared" si="93"/>
        <v>4</v>
      </c>
      <c r="D1980" s="25">
        <v>44511</v>
      </c>
      <c r="E1980" s="4">
        <v>81.59</v>
      </c>
      <c r="G1980" s="4">
        <v>81.59</v>
      </c>
    </row>
    <row r="1981" spans="1:7" x14ac:dyDescent="0.3">
      <c r="A1981" s="24">
        <f t="shared" si="91"/>
        <v>2021</v>
      </c>
      <c r="B1981" s="24">
        <f t="shared" si="92"/>
        <v>11</v>
      </c>
      <c r="C1981" s="24">
        <f t="shared" si="93"/>
        <v>4</v>
      </c>
      <c r="D1981" s="25">
        <v>44512</v>
      </c>
      <c r="E1981" s="4">
        <v>80.790000000000006</v>
      </c>
      <c r="G1981" s="4">
        <v>80.790000000000006</v>
      </c>
    </row>
    <row r="1982" spans="1:7" x14ac:dyDescent="0.3">
      <c r="A1982" s="24">
        <f t="shared" si="91"/>
        <v>2021</v>
      </c>
      <c r="B1982" s="24">
        <f t="shared" si="92"/>
        <v>11</v>
      </c>
      <c r="C1982" s="24">
        <f t="shared" si="93"/>
        <v>4</v>
      </c>
      <c r="D1982" s="25">
        <v>44515</v>
      </c>
      <c r="E1982" s="4">
        <v>80.88</v>
      </c>
      <c r="G1982" s="4">
        <v>80.88</v>
      </c>
    </row>
    <row r="1983" spans="1:7" x14ac:dyDescent="0.3">
      <c r="A1983" s="24">
        <f t="shared" si="91"/>
        <v>2021</v>
      </c>
      <c r="B1983" s="24">
        <f t="shared" si="92"/>
        <v>11</v>
      </c>
      <c r="C1983" s="24">
        <f t="shared" si="93"/>
        <v>4</v>
      </c>
      <c r="D1983" s="25">
        <v>44516</v>
      </c>
      <c r="E1983" s="4">
        <v>80.760000000000005</v>
      </c>
      <c r="G1983" s="4">
        <v>80.760000000000005</v>
      </c>
    </row>
    <row r="1984" spans="1:7" x14ac:dyDescent="0.3">
      <c r="A1984" s="24">
        <f t="shared" si="91"/>
        <v>2021</v>
      </c>
      <c r="B1984" s="24">
        <f t="shared" si="92"/>
        <v>11</v>
      </c>
      <c r="C1984" s="24">
        <f t="shared" si="93"/>
        <v>4</v>
      </c>
      <c r="D1984" s="25">
        <v>44517</v>
      </c>
      <c r="E1984" s="4">
        <v>78.36</v>
      </c>
      <c r="G1984" s="4">
        <v>78.36</v>
      </c>
    </row>
    <row r="1985" spans="1:7" x14ac:dyDescent="0.3">
      <c r="A1985" s="24">
        <f t="shared" si="91"/>
        <v>2021</v>
      </c>
      <c r="B1985" s="24">
        <f t="shared" si="92"/>
        <v>11</v>
      </c>
      <c r="C1985" s="24">
        <f t="shared" si="93"/>
        <v>4</v>
      </c>
      <c r="D1985" s="25">
        <v>44518</v>
      </c>
      <c r="E1985" s="4">
        <v>79.010000000000005</v>
      </c>
      <c r="G1985" s="4">
        <v>79.010000000000005</v>
      </c>
    </row>
    <row r="1986" spans="1:7" x14ac:dyDescent="0.3">
      <c r="A1986" s="24">
        <f t="shared" si="91"/>
        <v>2021</v>
      </c>
      <c r="B1986" s="24">
        <f t="shared" si="92"/>
        <v>11</v>
      </c>
      <c r="C1986" s="24">
        <f t="shared" si="93"/>
        <v>4</v>
      </c>
      <c r="D1986" s="25">
        <v>44519</v>
      </c>
      <c r="E1986" s="4">
        <v>76.099999999999994</v>
      </c>
      <c r="G1986" s="4">
        <v>76.099999999999994</v>
      </c>
    </row>
    <row r="1987" spans="1:7" x14ac:dyDescent="0.3">
      <c r="A1987" s="24">
        <f t="shared" si="91"/>
        <v>2021</v>
      </c>
      <c r="B1987" s="24">
        <f t="shared" si="92"/>
        <v>11</v>
      </c>
      <c r="C1987" s="24">
        <f t="shared" si="93"/>
        <v>4</v>
      </c>
      <c r="D1987" s="25">
        <v>44522</v>
      </c>
      <c r="E1987" s="4">
        <v>76.75</v>
      </c>
      <c r="G1987" s="4">
        <v>76.75</v>
      </c>
    </row>
    <row r="1988" spans="1:7" x14ac:dyDescent="0.3">
      <c r="A1988" s="24">
        <f t="shared" si="91"/>
        <v>2021</v>
      </c>
      <c r="B1988" s="24">
        <f t="shared" si="92"/>
        <v>11</v>
      </c>
      <c r="C1988" s="24">
        <f t="shared" si="93"/>
        <v>4</v>
      </c>
      <c r="D1988" s="25">
        <v>44523</v>
      </c>
      <c r="E1988" s="4">
        <v>78.5</v>
      </c>
      <c r="G1988" s="4">
        <v>78.5</v>
      </c>
    </row>
    <row r="1989" spans="1:7" x14ac:dyDescent="0.3">
      <c r="A1989" s="24">
        <f t="shared" ref="A1989:A2052" si="94">YEAR(D1989)</f>
        <v>2021</v>
      </c>
      <c r="B1989" s="24">
        <f t="shared" ref="B1989:B2052" si="95">MONTH(D1989)</f>
        <v>11</v>
      </c>
      <c r="C1989" s="24">
        <f t="shared" ref="C1989:C2052" si="96">ROUNDUP(B1989/3,0)</f>
        <v>4</v>
      </c>
      <c r="D1989" s="25">
        <v>44524</v>
      </c>
      <c r="E1989" s="4">
        <v>78.39</v>
      </c>
      <c r="G1989" s="4">
        <v>78.39</v>
      </c>
    </row>
    <row r="1990" spans="1:7" x14ac:dyDescent="0.3">
      <c r="A1990" s="24">
        <f t="shared" si="94"/>
        <v>2021</v>
      </c>
      <c r="B1990" s="24">
        <f t="shared" si="95"/>
        <v>11</v>
      </c>
      <c r="C1990" s="24">
        <f t="shared" si="96"/>
        <v>4</v>
      </c>
      <c r="D1990" s="25">
        <v>44526</v>
      </c>
      <c r="E1990" s="4">
        <v>68.150000000000006</v>
      </c>
      <c r="G1990" s="4">
        <v>68.150000000000006</v>
      </c>
    </row>
    <row r="1991" spans="1:7" x14ac:dyDescent="0.3">
      <c r="A1991" s="24">
        <f t="shared" si="94"/>
        <v>2021</v>
      </c>
      <c r="B1991" s="24">
        <f t="shared" si="95"/>
        <v>11</v>
      </c>
      <c r="C1991" s="24">
        <f t="shared" si="96"/>
        <v>4</v>
      </c>
      <c r="D1991" s="25">
        <v>44529</v>
      </c>
      <c r="E1991" s="4">
        <v>69.95</v>
      </c>
      <c r="G1991" s="4">
        <v>69.95</v>
      </c>
    </row>
    <row r="1992" spans="1:7" x14ac:dyDescent="0.3">
      <c r="A1992" s="24">
        <f t="shared" si="94"/>
        <v>2021</v>
      </c>
      <c r="B1992" s="24">
        <f t="shared" si="95"/>
        <v>11</v>
      </c>
      <c r="C1992" s="24">
        <f t="shared" si="96"/>
        <v>4</v>
      </c>
      <c r="D1992" s="25">
        <v>44530</v>
      </c>
      <c r="E1992" s="4">
        <v>66.180000000000007</v>
      </c>
      <c r="G1992" s="4">
        <v>66.180000000000007</v>
      </c>
    </row>
    <row r="1993" spans="1:7" x14ac:dyDescent="0.3">
      <c r="A1993" s="24">
        <f t="shared" si="94"/>
        <v>2021</v>
      </c>
      <c r="B1993" s="24">
        <f t="shared" si="95"/>
        <v>12</v>
      </c>
      <c r="C1993" s="24">
        <f t="shared" si="96"/>
        <v>4</v>
      </c>
      <c r="D1993" s="25">
        <v>44531</v>
      </c>
      <c r="E1993" s="4">
        <v>65.569999999999993</v>
      </c>
      <c r="G1993" s="4">
        <v>65.569999999999993</v>
      </c>
    </row>
    <row r="1994" spans="1:7" x14ac:dyDescent="0.3">
      <c r="A1994" s="24">
        <f t="shared" si="94"/>
        <v>2021</v>
      </c>
      <c r="B1994" s="24">
        <f t="shared" si="95"/>
        <v>12</v>
      </c>
      <c r="C1994" s="24">
        <f t="shared" si="96"/>
        <v>4</v>
      </c>
      <c r="D1994" s="25">
        <v>44532</v>
      </c>
      <c r="E1994" s="4">
        <v>66.5</v>
      </c>
      <c r="G1994" s="4">
        <v>66.5</v>
      </c>
    </row>
    <row r="1995" spans="1:7" x14ac:dyDescent="0.3">
      <c r="A1995" s="24">
        <f t="shared" si="94"/>
        <v>2021</v>
      </c>
      <c r="B1995" s="24">
        <f t="shared" si="95"/>
        <v>12</v>
      </c>
      <c r="C1995" s="24">
        <f t="shared" si="96"/>
        <v>4</v>
      </c>
      <c r="D1995" s="25">
        <v>44533</v>
      </c>
      <c r="E1995" s="4">
        <v>66.260000000000005</v>
      </c>
      <c r="G1995" s="4">
        <v>66.260000000000005</v>
      </c>
    </row>
    <row r="1996" spans="1:7" x14ac:dyDescent="0.3">
      <c r="A1996" s="24">
        <f t="shared" si="94"/>
        <v>2021</v>
      </c>
      <c r="B1996" s="24">
        <f t="shared" si="95"/>
        <v>12</v>
      </c>
      <c r="C1996" s="24">
        <f t="shared" si="96"/>
        <v>4</v>
      </c>
      <c r="D1996" s="25">
        <v>44536</v>
      </c>
      <c r="E1996" s="4">
        <v>69.489999999999995</v>
      </c>
      <c r="G1996" s="4">
        <v>69.489999999999995</v>
      </c>
    </row>
    <row r="1997" spans="1:7" x14ac:dyDescent="0.3">
      <c r="A1997" s="24">
        <f t="shared" si="94"/>
        <v>2021</v>
      </c>
      <c r="B1997" s="24">
        <f t="shared" si="95"/>
        <v>12</v>
      </c>
      <c r="C1997" s="24">
        <f t="shared" si="96"/>
        <v>4</v>
      </c>
      <c r="D1997" s="25">
        <v>44537</v>
      </c>
      <c r="E1997" s="4">
        <v>72.05</v>
      </c>
      <c r="G1997" s="4">
        <v>72.05</v>
      </c>
    </row>
    <row r="1998" spans="1:7" x14ac:dyDescent="0.3">
      <c r="A1998" s="24">
        <f t="shared" si="94"/>
        <v>2021</v>
      </c>
      <c r="B1998" s="24">
        <f t="shared" si="95"/>
        <v>12</v>
      </c>
      <c r="C1998" s="24">
        <f t="shared" si="96"/>
        <v>4</v>
      </c>
      <c r="D1998" s="25">
        <v>44538</v>
      </c>
      <c r="E1998" s="4">
        <v>72.36</v>
      </c>
      <c r="G1998" s="4">
        <v>72.36</v>
      </c>
    </row>
    <row r="1999" spans="1:7" x14ac:dyDescent="0.3">
      <c r="A1999" s="24">
        <f t="shared" si="94"/>
        <v>2021</v>
      </c>
      <c r="B1999" s="24">
        <f t="shared" si="95"/>
        <v>12</v>
      </c>
      <c r="C1999" s="24">
        <f t="shared" si="96"/>
        <v>4</v>
      </c>
      <c r="D1999" s="25">
        <v>44539</v>
      </c>
      <c r="E1999" s="4">
        <v>70.94</v>
      </c>
      <c r="G1999" s="4">
        <v>70.94</v>
      </c>
    </row>
    <row r="2000" spans="1:7" x14ac:dyDescent="0.3">
      <c r="A2000" s="24">
        <f t="shared" si="94"/>
        <v>2021</v>
      </c>
      <c r="B2000" s="24">
        <f t="shared" si="95"/>
        <v>12</v>
      </c>
      <c r="C2000" s="24">
        <f t="shared" si="96"/>
        <v>4</v>
      </c>
      <c r="D2000" s="25">
        <v>44540</v>
      </c>
      <c r="E2000" s="4">
        <v>71.67</v>
      </c>
      <c r="G2000" s="4">
        <v>71.67</v>
      </c>
    </row>
    <row r="2001" spans="1:7" x14ac:dyDescent="0.3">
      <c r="A2001" s="24">
        <f t="shared" si="94"/>
        <v>2021</v>
      </c>
      <c r="B2001" s="24">
        <f t="shared" si="95"/>
        <v>12</v>
      </c>
      <c r="C2001" s="24">
        <f t="shared" si="96"/>
        <v>4</v>
      </c>
      <c r="D2001" s="25">
        <v>44543</v>
      </c>
      <c r="E2001" s="4">
        <v>71.290000000000006</v>
      </c>
      <c r="G2001" s="4">
        <v>71.290000000000006</v>
      </c>
    </row>
    <row r="2002" spans="1:7" x14ac:dyDescent="0.3">
      <c r="A2002" s="24">
        <f t="shared" si="94"/>
        <v>2021</v>
      </c>
      <c r="B2002" s="24">
        <f t="shared" si="95"/>
        <v>12</v>
      </c>
      <c r="C2002" s="24">
        <f t="shared" si="96"/>
        <v>4</v>
      </c>
      <c r="D2002" s="25">
        <v>44544</v>
      </c>
      <c r="E2002" s="4">
        <v>70.73</v>
      </c>
      <c r="G2002" s="4">
        <v>70.73</v>
      </c>
    </row>
    <row r="2003" spans="1:7" x14ac:dyDescent="0.3">
      <c r="A2003" s="24">
        <f t="shared" si="94"/>
        <v>2021</v>
      </c>
      <c r="B2003" s="24">
        <f t="shared" si="95"/>
        <v>12</v>
      </c>
      <c r="C2003" s="24">
        <f t="shared" si="96"/>
        <v>4</v>
      </c>
      <c r="D2003" s="25">
        <v>44545</v>
      </c>
      <c r="E2003" s="4">
        <v>70.87</v>
      </c>
      <c r="G2003" s="4">
        <v>70.87</v>
      </c>
    </row>
    <row r="2004" spans="1:7" x14ac:dyDescent="0.3">
      <c r="A2004" s="24">
        <f t="shared" si="94"/>
        <v>2021</v>
      </c>
      <c r="B2004" s="24">
        <f t="shared" si="95"/>
        <v>12</v>
      </c>
      <c r="C2004" s="24">
        <f t="shared" si="96"/>
        <v>4</v>
      </c>
      <c r="D2004" s="25">
        <v>44546</v>
      </c>
      <c r="E2004" s="4">
        <v>72.38</v>
      </c>
      <c r="G2004" s="4">
        <v>72.38</v>
      </c>
    </row>
    <row r="2005" spans="1:7" x14ac:dyDescent="0.3">
      <c r="A2005" s="24">
        <f t="shared" si="94"/>
        <v>2021</v>
      </c>
      <c r="B2005" s="24">
        <f t="shared" si="95"/>
        <v>12</v>
      </c>
      <c r="C2005" s="24">
        <f t="shared" si="96"/>
        <v>4</v>
      </c>
      <c r="D2005" s="25">
        <v>44547</v>
      </c>
      <c r="E2005" s="4">
        <v>70.86</v>
      </c>
      <c r="G2005" s="4">
        <v>70.86</v>
      </c>
    </row>
    <row r="2006" spans="1:7" x14ac:dyDescent="0.3">
      <c r="A2006" s="24">
        <f t="shared" si="94"/>
        <v>2021</v>
      </c>
      <c r="B2006" s="24">
        <f t="shared" si="95"/>
        <v>12</v>
      </c>
      <c r="C2006" s="24">
        <f t="shared" si="96"/>
        <v>4</v>
      </c>
      <c r="D2006" s="25">
        <v>44550</v>
      </c>
      <c r="E2006" s="4">
        <v>68.23</v>
      </c>
      <c r="G2006" s="4">
        <v>68.23</v>
      </c>
    </row>
    <row r="2007" spans="1:7" x14ac:dyDescent="0.3">
      <c r="A2007" s="24">
        <f t="shared" si="94"/>
        <v>2021</v>
      </c>
      <c r="B2007" s="24">
        <f t="shared" si="95"/>
        <v>12</v>
      </c>
      <c r="C2007" s="24">
        <f t="shared" si="96"/>
        <v>4</v>
      </c>
      <c r="D2007" s="25">
        <v>44551</v>
      </c>
      <c r="E2007" s="4">
        <v>71.12</v>
      </c>
      <c r="G2007" s="4">
        <v>71.12</v>
      </c>
    </row>
    <row r="2008" spans="1:7" x14ac:dyDescent="0.3">
      <c r="A2008" s="24">
        <f t="shared" si="94"/>
        <v>2021</v>
      </c>
      <c r="B2008" s="24">
        <f t="shared" si="95"/>
        <v>12</v>
      </c>
      <c r="C2008" s="24">
        <f t="shared" si="96"/>
        <v>4</v>
      </c>
      <c r="D2008" s="25">
        <v>44552</v>
      </c>
      <c r="E2008" s="4">
        <v>72.760000000000005</v>
      </c>
      <c r="G2008" s="4">
        <v>72.760000000000005</v>
      </c>
    </row>
    <row r="2009" spans="1:7" x14ac:dyDescent="0.3">
      <c r="A2009" s="24">
        <f t="shared" si="94"/>
        <v>2021</v>
      </c>
      <c r="B2009" s="24">
        <f t="shared" si="95"/>
        <v>12</v>
      </c>
      <c r="C2009" s="24">
        <f t="shared" si="96"/>
        <v>4</v>
      </c>
      <c r="D2009" s="25">
        <v>44553</v>
      </c>
      <c r="E2009" s="4">
        <v>73.790000000000006</v>
      </c>
      <c r="G2009" s="4">
        <v>73.790000000000006</v>
      </c>
    </row>
    <row r="2010" spans="1:7" x14ac:dyDescent="0.3">
      <c r="A2010" s="24">
        <f t="shared" si="94"/>
        <v>2021</v>
      </c>
      <c r="B2010" s="24">
        <f t="shared" si="95"/>
        <v>12</v>
      </c>
      <c r="C2010" s="24">
        <f t="shared" si="96"/>
        <v>4</v>
      </c>
      <c r="D2010" s="25">
        <v>44557</v>
      </c>
      <c r="E2010" s="4">
        <v>75.569999999999993</v>
      </c>
      <c r="G2010" s="4">
        <v>75.569999999999993</v>
      </c>
    </row>
    <row r="2011" spans="1:7" x14ac:dyDescent="0.3">
      <c r="A2011" s="24">
        <f t="shared" si="94"/>
        <v>2021</v>
      </c>
      <c r="B2011" s="24">
        <f t="shared" si="95"/>
        <v>12</v>
      </c>
      <c r="C2011" s="24">
        <f t="shared" si="96"/>
        <v>4</v>
      </c>
      <c r="D2011" s="25">
        <v>44558</v>
      </c>
      <c r="E2011" s="4">
        <v>75.98</v>
      </c>
      <c r="G2011" s="4">
        <v>75.98</v>
      </c>
    </row>
    <row r="2012" spans="1:7" x14ac:dyDescent="0.3">
      <c r="A2012" s="24">
        <f t="shared" si="94"/>
        <v>2021</v>
      </c>
      <c r="B2012" s="24">
        <f t="shared" si="95"/>
        <v>12</v>
      </c>
      <c r="C2012" s="24">
        <f t="shared" si="96"/>
        <v>4</v>
      </c>
      <c r="D2012" s="25">
        <v>44559</v>
      </c>
      <c r="E2012" s="4">
        <v>76.56</v>
      </c>
      <c r="G2012" s="4">
        <v>76.56</v>
      </c>
    </row>
    <row r="2013" spans="1:7" x14ac:dyDescent="0.3">
      <c r="A2013" s="24">
        <f t="shared" si="94"/>
        <v>2021</v>
      </c>
      <c r="B2013" s="24">
        <f t="shared" si="95"/>
        <v>12</v>
      </c>
      <c r="C2013" s="24">
        <f t="shared" si="96"/>
        <v>4</v>
      </c>
      <c r="D2013" s="25">
        <v>44560</v>
      </c>
      <c r="E2013" s="4">
        <v>76.989999999999995</v>
      </c>
      <c r="G2013" s="4">
        <v>76.989999999999995</v>
      </c>
    </row>
    <row r="2014" spans="1:7" x14ac:dyDescent="0.3">
      <c r="A2014" s="24">
        <f t="shared" si="94"/>
        <v>2021</v>
      </c>
      <c r="B2014" s="24">
        <f t="shared" si="95"/>
        <v>12</v>
      </c>
      <c r="C2014" s="24">
        <f t="shared" si="96"/>
        <v>4</v>
      </c>
      <c r="D2014" s="25">
        <v>44561</v>
      </c>
      <c r="E2014" s="4">
        <v>75.209999999999994</v>
      </c>
      <c r="G2014" s="4">
        <v>75.209999999999994</v>
      </c>
    </row>
    <row r="2015" spans="1:7" x14ac:dyDescent="0.3">
      <c r="A2015" s="24">
        <f t="shared" si="94"/>
        <v>2022</v>
      </c>
      <c r="B2015" s="24">
        <f t="shared" si="95"/>
        <v>1</v>
      </c>
      <c r="C2015" s="24">
        <f t="shared" si="96"/>
        <v>1</v>
      </c>
      <c r="D2015" s="25">
        <v>44564</v>
      </c>
      <c r="E2015" s="4">
        <v>76.08</v>
      </c>
      <c r="G2015" s="4">
        <v>76.08</v>
      </c>
    </row>
    <row r="2016" spans="1:7" x14ac:dyDescent="0.3">
      <c r="A2016" s="24">
        <f t="shared" si="94"/>
        <v>2022</v>
      </c>
      <c r="B2016" s="24">
        <f t="shared" si="95"/>
        <v>1</v>
      </c>
      <c r="C2016" s="24">
        <f t="shared" si="96"/>
        <v>1</v>
      </c>
      <c r="D2016" s="25">
        <v>44565</v>
      </c>
      <c r="E2016" s="4">
        <v>76.989999999999995</v>
      </c>
      <c r="G2016" s="4">
        <v>76.989999999999995</v>
      </c>
    </row>
    <row r="2017" spans="1:7" x14ac:dyDescent="0.3">
      <c r="A2017" s="24">
        <f t="shared" si="94"/>
        <v>2022</v>
      </c>
      <c r="B2017" s="24">
        <f t="shared" si="95"/>
        <v>1</v>
      </c>
      <c r="C2017" s="24">
        <f t="shared" si="96"/>
        <v>1</v>
      </c>
      <c r="D2017" s="25">
        <v>44566</v>
      </c>
      <c r="E2017" s="4">
        <v>77.849999999999994</v>
      </c>
      <c r="G2017" s="4">
        <v>77.849999999999994</v>
      </c>
    </row>
    <row r="2018" spans="1:7" x14ac:dyDescent="0.3">
      <c r="A2018" s="24">
        <f t="shared" si="94"/>
        <v>2022</v>
      </c>
      <c r="B2018" s="24">
        <f t="shared" si="95"/>
        <v>1</v>
      </c>
      <c r="C2018" s="24">
        <f t="shared" si="96"/>
        <v>1</v>
      </c>
      <c r="D2018" s="25">
        <v>44567</v>
      </c>
      <c r="E2018" s="4">
        <v>79.459999999999994</v>
      </c>
      <c r="G2018" s="4">
        <v>79.459999999999994</v>
      </c>
    </row>
    <row r="2019" spans="1:7" x14ac:dyDescent="0.3">
      <c r="A2019" s="24">
        <f t="shared" si="94"/>
        <v>2022</v>
      </c>
      <c r="B2019" s="24">
        <f t="shared" si="95"/>
        <v>1</v>
      </c>
      <c r="C2019" s="24">
        <f t="shared" si="96"/>
        <v>1</v>
      </c>
      <c r="D2019" s="25">
        <v>44568</v>
      </c>
      <c r="E2019" s="4">
        <v>78.900000000000006</v>
      </c>
      <c r="G2019" s="4">
        <v>78.900000000000006</v>
      </c>
    </row>
    <row r="2020" spans="1:7" x14ac:dyDescent="0.3">
      <c r="A2020" s="24">
        <f t="shared" si="94"/>
        <v>2022</v>
      </c>
      <c r="B2020" s="24">
        <f t="shared" si="95"/>
        <v>1</v>
      </c>
      <c r="C2020" s="24">
        <f t="shared" si="96"/>
        <v>1</v>
      </c>
      <c r="D2020" s="25">
        <v>44571</v>
      </c>
      <c r="E2020" s="4">
        <v>78.23</v>
      </c>
      <c r="G2020" s="4">
        <v>78.23</v>
      </c>
    </row>
    <row r="2021" spans="1:7" x14ac:dyDescent="0.3">
      <c r="A2021" s="24">
        <f t="shared" si="94"/>
        <v>2022</v>
      </c>
      <c r="B2021" s="24">
        <f t="shared" si="95"/>
        <v>1</v>
      </c>
      <c r="C2021" s="24">
        <f t="shared" si="96"/>
        <v>1</v>
      </c>
      <c r="D2021" s="25">
        <v>44572</v>
      </c>
      <c r="E2021" s="4">
        <v>81.22</v>
      </c>
      <c r="G2021" s="4">
        <v>81.22</v>
      </c>
    </row>
    <row r="2022" spans="1:7" x14ac:dyDescent="0.3">
      <c r="A2022" s="24">
        <f t="shared" si="94"/>
        <v>2022</v>
      </c>
      <c r="B2022" s="24">
        <f t="shared" si="95"/>
        <v>1</v>
      </c>
      <c r="C2022" s="24">
        <f t="shared" si="96"/>
        <v>1</v>
      </c>
      <c r="D2022" s="25">
        <v>44573</v>
      </c>
      <c r="E2022" s="4">
        <v>82.64</v>
      </c>
      <c r="G2022" s="4">
        <v>82.64</v>
      </c>
    </row>
    <row r="2023" spans="1:7" x14ac:dyDescent="0.3">
      <c r="A2023" s="24">
        <f t="shared" si="94"/>
        <v>2022</v>
      </c>
      <c r="B2023" s="24">
        <f t="shared" si="95"/>
        <v>1</v>
      </c>
      <c r="C2023" s="24">
        <f t="shared" si="96"/>
        <v>1</v>
      </c>
      <c r="D2023" s="25">
        <v>44574</v>
      </c>
      <c r="E2023" s="4">
        <v>82.12</v>
      </c>
      <c r="G2023" s="4">
        <v>82.12</v>
      </c>
    </row>
    <row r="2024" spans="1:7" x14ac:dyDescent="0.3">
      <c r="A2024" s="24">
        <f t="shared" si="94"/>
        <v>2022</v>
      </c>
      <c r="B2024" s="24">
        <f t="shared" si="95"/>
        <v>1</v>
      </c>
      <c r="C2024" s="24">
        <f t="shared" si="96"/>
        <v>1</v>
      </c>
      <c r="D2024" s="25">
        <v>44575</v>
      </c>
      <c r="E2024" s="4">
        <v>83.82</v>
      </c>
      <c r="G2024" s="4">
        <v>83.82</v>
      </c>
    </row>
    <row r="2025" spans="1:7" x14ac:dyDescent="0.3">
      <c r="A2025" s="24">
        <f t="shared" si="94"/>
        <v>2022</v>
      </c>
      <c r="B2025" s="24">
        <f t="shared" si="95"/>
        <v>1</v>
      </c>
      <c r="C2025" s="24">
        <f t="shared" si="96"/>
        <v>1</v>
      </c>
      <c r="D2025" s="25">
        <v>44579</v>
      </c>
      <c r="E2025" s="4">
        <v>85.43</v>
      </c>
      <c r="G2025" s="4">
        <v>85.43</v>
      </c>
    </row>
    <row r="2026" spans="1:7" x14ac:dyDescent="0.3">
      <c r="A2026" s="24">
        <f t="shared" si="94"/>
        <v>2022</v>
      </c>
      <c r="B2026" s="24">
        <f t="shared" si="95"/>
        <v>1</v>
      </c>
      <c r="C2026" s="24">
        <f t="shared" si="96"/>
        <v>1</v>
      </c>
      <c r="D2026" s="25">
        <v>44580</v>
      </c>
      <c r="E2026" s="4">
        <v>86.96</v>
      </c>
      <c r="G2026" s="4">
        <v>86.96</v>
      </c>
    </row>
    <row r="2027" spans="1:7" x14ac:dyDescent="0.3">
      <c r="A2027" s="24">
        <f t="shared" si="94"/>
        <v>2022</v>
      </c>
      <c r="B2027" s="24">
        <f t="shared" si="95"/>
        <v>1</v>
      </c>
      <c r="C2027" s="24">
        <f t="shared" si="96"/>
        <v>1</v>
      </c>
      <c r="D2027" s="25">
        <v>44581</v>
      </c>
      <c r="E2027" s="4">
        <v>86.9</v>
      </c>
      <c r="G2027" s="4">
        <v>86.9</v>
      </c>
    </row>
    <row r="2028" spans="1:7" x14ac:dyDescent="0.3">
      <c r="A2028" s="24">
        <f t="shared" si="94"/>
        <v>2022</v>
      </c>
      <c r="B2028" s="24">
        <f t="shared" si="95"/>
        <v>1</v>
      </c>
      <c r="C2028" s="24">
        <f t="shared" si="96"/>
        <v>1</v>
      </c>
      <c r="D2028" s="25">
        <v>44582</v>
      </c>
      <c r="E2028" s="4">
        <v>85.14</v>
      </c>
      <c r="G2028" s="4">
        <v>85.14</v>
      </c>
    </row>
    <row r="2029" spans="1:7" x14ac:dyDescent="0.3">
      <c r="A2029" s="24">
        <f t="shared" si="94"/>
        <v>2022</v>
      </c>
      <c r="B2029" s="24">
        <f t="shared" si="95"/>
        <v>1</v>
      </c>
      <c r="C2029" s="24">
        <f t="shared" si="96"/>
        <v>1</v>
      </c>
      <c r="D2029" s="25">
        <v>44585</v>
      </c>
      <c r="E2029" s="4">
        <v>83.31</v>
      </c>
      <c r="G2029" s="4">
        <v>83.31</v>
      </c>
    </row>
    <row r="2030" spans="1:7" x14ac:dyDescent="0.3">
      <c r="A2030" s="24">
        <f t="shared" si="94"/>
        <v>2022</v>
      </c>
      <c r="B2030" s="24">
        <f t="shared" si="95"/>
        <v>1</v>
      </c>
      <c r="C2030" s="24">
        <f t="shared" si="96"/>
        <v>1</v>
      </c>
      <c r="D2030" s="25">
        <v>44586</v>
      </c>
      <c r="E2030" s="4">
        <v>85.6</v>
      </c>
      <c r="G2030" s="4">
        <v>85.6</v>
      </c>
    </row>
    <row r="2031" spans="1:7" x14ac:dyDescent="0.3">
      <c r="A2031" s="24">
        <f t="shared" si="94"/>
        <v>2022</v>
      </c>
      <c r="B2031" s="24">
        <f t="shared" si="95"/>
        <v>1</v>
      </c>
      <c r="C2031" s="24">
        <f t="shared" si="96"/>
        <v>1</v>
      </c>
      <c r="D2031" s="25">
        <v>44587</v>
      </c>
      <c r="E2031" s="4">
        <v>87.35</v>
      </c>
      <c r="G2031" s="4">
        <v>87.35</v>
      </c>
    </row>
    <row r="2032" spans="1:7" x14ac:dyDescent="0.3">
      <c r="A2032" s="24">
        <f t="shared" si="94"/>
        <v>2022</v>
      </c>
      <c r="B2032" s="24">
        <f t="shared" si="95"/>
        <v>1</v>
      </c>
      <c r="C2032" s="24">
        <f t="shared" si="96"/>
        <v>1</v>
      </c>
      <c r="D2032" s="25">
        <v>44588</v>
      </c>
      <c r="E2032" s="4">
        <v>86.61</v>
      </c>
      <c r="G2032" s="4">
        <v>86.61</v>
      </c>
    </row>
    <row r="2033" spans="1:7" x14ac:dyDescent="0.3">
      <c r="A2033" s="24">
        <f t="shared" si="94"/>
        <v>2022</v>
      </c>
      <c r="B2033" s="24">
        <f t="shared" si="95"/>
        <v>1</v>
      </c>
      <c r="C2033" s="24">
        <f t="shared" si="96"/>
        <v>1</v>
      </c>
      <c r="D2033" s="25">
        <v>44589</v>
      </c>
      <c r="E2033" s="4">
        <v>86.82</v>
      </c>
      <c r="G2033" s="4">
        <v>86.82</v>
      </c>
    </row>
    <row r="2034" spans="1:7" x14ac:dyDescent="0.3">
      <c r="A2034" s="24">
        <f t="shared" si="94"/>
        <v>2022</v>
      </c>
      <c r="B2034" s="24">
        <f t="shared" si="95"/>
        <v>1</v>
      </c>
      <c r="C2034" s="24">
        <f t="shared" si="96"/>
        <v>1</v>
      </c>
      <c r="D2034" s="25">
        <v>44592</v>
      </c>
      <c r="E2034" s="4">
        <v>88.15</v>
      </c>
      <c r="G2034" s="4">
        <v>88.15</v>
      </c>
    </row>
    <row r="2035" spans="1:7" x14ac:dyDescent="0.3">
      <c r="A2035" s="24">
        <f t="shared" si="94"/>
        <v>2022</v>
      </c>
      <c r="B2035" s="24">
        <f t="shared" si="95"/>
        <v>2</v>
      </c>
      <c r="C2035" s="24">
        <f t="shared" si="96"/>
        <v>1</v>
      </c>
      <c r="D2035" s="25">
        <v>44593</v>
      </c>
      <c r="E2035" s="4">
        <v>88.2</v>
      </c>
      <c r="G2035" s="4">
        <v>88.2</v>
      </c>
    </row>
    <row r="2036" spans="1:7" x14ac:dyDescent="0.3">
      <c r="A2036" s="24">
        <f t="shared" si="94"/>
        <v>2022</v>
      </c>
      <c r="B2036" s="24">
        <f t="shared" si="95"/>
        <v>2</v>
      </c>
      <c r="C2036" s="24">
        <f t="shared" si="96"/>
        <v>1</v>
      </c>
      <c r="D2036" s="25">
        <v>44594</v>
      </c>
      <c r="E2036" s="4">
        <v>88.26</v>
      </c>
      <c r="G2036" s="4">
        <v>88.26</v>
      </c>
    </row>
    <row r="2037" spans="1:7" x14ac:dyDescent="0.3">
      <c r="A2037" s="24">
        <f t="shared" si="94"/>
        <v>2022</v>
      </c>
      <c r="B2037" s="24">
        <f t="shared" si="95"/>
        <v>2</v>
      </c>
      <c r="C2037" s="24">
        <f t="shared" si="96"/>
        <v>1</v>
      </c>
      <c r="D2037" s="25">
        <v>44595</v>
      </c>
      <c r="E2037" s="4">
        <v>90.27</v>
      </c>
      <c r="G2037" s="4">
        <v>90.27</v>
      </c>
    </row>
    <row r="2038" spans="1:7" x14ac:dyDescent="0.3">
      <c r="A2038" s="24">
        <f t="shared" si="94"/>
        <v>2022</v>
      </c>
      <c r="B2038" s="24">
        <f t="shared" si="95"/>
        <v>2</v>
      </c>
      <c r="C2038" s="24">
        <f t="shared" si="96"/>
        <v>1</v>
      </c>
      <c r="D2038" s="25">
        <v>44596</v>
      </c>
      <c r="E2038" s="4">
        <v>92.31</v>
      </c>
      <c r="G2038" s="4">
        <v>92.31</v>
      </c>
    </row>
    <row r="2039" spans="1:7" x14ac:dyDescent="0.3">
      <c r="A2039" s="24">
        <f t="shared" si="94"/>
        <v>2022</v>
      </c>
      <c r="B2039" s="24">
        <f t="shared" si="95"/>
        <v>2</v>
      </c>
      <c r="C2039" s="24">
        <f t="shared" si="96"/>
        <v>1</v>
      </c>
      <c r="D2039" s="25">
        <v>44599</v>
      </c>
      <c r="E2039" s="4">
        <v>91.32</v>
      </c>
      <c r="G2039" s="4">
        <v>91.32</v>
      </c>
    </row>
    <row r="2040" spans="1:7" x14ac:dyDescent="0.3">
      <c r="A2040" s="24">
        <f t="shared" si="94"/>
        <v>2022</v>
      </c>
      <c r="B2040" s="24">
        <f t="shared" si="95"/>
        <v>2</v>
      </c>
      <c r="C2040" s="24">
        <f t="shared" si="96"/>
        <v>1</v>
      </c>
      <c r="D2040" s="25">
        <v>44600</v>
      </c>
      <c r="E2040" s="4">
        <v>89.36</v>
      </c>
      <c r="G2040" s="4">
        <v>89.36</v>
      </c>
    </row>
    <row r="2041" spans="1:7" x14ac:dyDescent="0.3">
      <c r="A2041" s="24">
        <f t="shared" si="94"/>
        <v>2022</v>
      </c>
      <c r="B2041" s="24">
        <f t="shared" si="95"/>
        <v>2</v>
      </c>
      <c r="C2041" s="24">
        <f t="shared" si="96"/>
        <v>1</v>
      </c>
      <c r="D2041" s="25">
        <v>44601</v>
      </c>
      <c r="E2041" s="4">
        <v>89.66</v>
      </c>
      <c r="G2041" s="4">
        <v>89.66</v>
      </c>
    </row>
    <row r="2042" spans="1:7" x14ac:dyDescent="0.3">
      <c r="A2042" s="24">
        <f t="shared" si="94"/>
        <v>2022</v>
      </c>
      <c r="B2042" s="24">
        <f t="shared" si="95"/>
        <v>2</v>
      </c>
      <c r="C2042" s="24">
        <f t="shared" si="96"/>
        <v>1</v>
      </c>
      <c r="D2042" s="25">
        <v>44602</v>
      </c>
      <c r="E2042" s="4">
        <v>89.88</v>
      </c>
      <c r="G2042" s="4">
        <v>89.88</v>
      </c>
    </row>
    <row r="2043" spans="1:7" x14ac:dyDescent="0.3">
      <c r="A2043" s="24">
        <f t="shared" si="94"/>
        <v>2022</v>
      </c>
      <c r="B2043" s="24">
        <f t="shared" si="95"/>
        <v>2</v>
      </c>
      <c r="C2043" s="24">
        <f t="shared" si="96"/>
        <v>1</v>
      </c>
      <c r="D2043" s="25">
        <v>44603</v>
      </c>
      <c r="E2043" s="4">
        <v>93.1</v>
      </c>
      <c r="G2043" s="4">
        <v>93.1</v>
      </c>
    </row>
    <row r="2044" spans="1:7" x14ac:dyDescent="0.3">
      <c r="A2044" s="24">
        <f t="shared" si="94"/>
        <v>2022</v>
      </c>
      <c r="B2044" s="24">
        <f t="shared" si="95"/>
        <v>2</v>
      </c>
      <c r="C2044" s="24">
        <f t="shared" si="96"/>
        <v>1</v>
      </c>
      <c r="D2044" s="25">
        <v>44606</v>
      </c>
      <c r="E2044" s="4">
        <v>95.46</v>
      </c>
      <c r="G2044" s="4">
        <v>95.46</v>
      </c>
    </row>
    <row r="2045" spans="1:7" x14ac:dyDescent="0.3">
      <c r="A2045" s="24">
        <f t="shared" si="94"/>
        <v>2022</v>
      </c>
      <c r="B2045" s="24">
        <f t="shared" si="95"/>
        <v>2</v>
      </c>
      <c r="C2045" s="24">
        <f t="shared" si="96"/>
        <v>1</v>
      </c>
      <c r="D2045" s="25">
        <v>44607</v>
      </c>
      <c r="E2045" s="4">
        <v>92.07</v>
      </c>
      <c r="G2045" s="4">
        <v>92.07</v>
      </c>
    </row>
    <row r="2046" spans="1:7" x14ac:dyDescent="0.3">
      <c r="A2046" s="24">
        <f t="shared" si="94"/>
        <v>2022</v>
      </c>
      <c r="B2046" s="24">
        <f t="shared" si="95"/>
        <v>2</v>
      </c>
      <c r="C2046" s="24">
        <f t="shared" si="96"/>
        <v>1</v>
      </c>
      <c r="D2046" s="25">
        <v>44608</v>
      </c>
      <c r="E2046" s="4">
        <v>93.66</v>
      </c>
      <c r="G2046" s="4">
        <v>93.66</v>
      </c>
    </row>
    <row r="2047" spans="1:7" x14ac:dyDescent="0.3">
      <c r="A2047" s="24">
        <f t="shared" si="94"/>
        <v>2022</v>
      </c>
      <c r="B2047" s="24">
        <f t="shared" si="95"/>
        <v>2</v>
      </c>
      <c r="C2047" s="24">
        <f t="shared" si="96"/>
        <v>1</v>
      </c>
      <c r="D2047" s="25">
        <v>44609</v>
      </c>
      <c r="E2047" s="4">
        <v>91.76</v>
      </c>
      <c r="G2047" s="4">
        <v>91.76</v>
      </c>
    </row>
    <row r="2048" spans="1:7" x14ac:dyDescent="0.3">
      <c r="A2048" s="24">
        <f t="shared" si="94"/>
        <v>2022</v>
      </c>
      <c r="B2048" s="24">
        <f t="shared" si="95"/>
        <v>2</v>
      </c>
      <c r="C2048" s="24">
        <f t="shared" si="96"/>
        <v>1</v>
      </c>
      <c r="D2048" s="25">
        <v>44610</v>
      </c>
      <c r="E2048" s="4">
        <v>91.07</v>
      </c>
      <c r="G2048" s="4">
        <v>91.07</v>
      </c>
    </row>
    <row r="2049" spans="1:7" x14ac:dyDescent="0.3">
      <c r="A2049" s="24">
        <f t="shared" si="94"/>
        <v>2022</v>
      </c>
      <c r="B2049" s="24">
        <f t="shared" si="95"/>
        <v>2</v>
      </c>
      <c r="C2049" s="24">
        <f t="shared" si="96"/>
        <v>1</v>
      </c>
      <c r="D2049" s="25">
        <v>44614</v>
      </c>
      <c r="E2049" s="4">
        <v>92.35</v>
      </c>
      <c r="G2049" s="4">
        <v>92.35</v>
      </c>
    </row>
    <row r="2050" spans="1:7" x14ac:dyDescent="0.3">
      <c r="A2050" s="24">
        <f t="shared" si="94"/>
        <v>2022</v>
      </c>
      <c r="B2050" s="24">
        <f t="shared" si="95"/>
        <v>2</v>
      </c>
      <c r="C2050" s="24">
        <f t="shared" si="96"/>
        <v>1</v>
      </c>
      <c r="D2050" s="25">
        <v>44615</v>
      </c>
      <c r="E2050" s="4">
        <v>92.1</v>
      </c>
      <c r="G2050" s="4">
        <v>92.1</v>
      </c>
    </row>
    <row r="2051" spans="1:7" x14ac:dyDescent="0.3">
      <c r="A2051" s="24">
        <f t="shared" si="94"/>
        <v>2022</v>
      </c>
      <c r="B2051" s="24">
        <f t="shared" si="95"/>
        <v>2</v>
      </c>
      <c r="C2051" s="24">
        <f t="shared" si="96"/>
        <v>1</v>
      </c>
      <c r="D2051" s="25">
        <v>44616</v>
      </c>
      <c r="E2051" s="4">
        <v>92.81</v>
      </c>
      <c r="G2051" s="4">
        <v>92.81</v>
      </c>
    </row>
    <row r="2052" spans="1:7" x14ac:dyDescent="0.3">
      <c r="A2052" s="24">
        <f t="shared" si="94"/>
        <v>2022</v>
      </c>
      <c r="B2052" s="24">
        <f t="shared" si="95"/>
        <v>2</v>
      </c>
      <c r="C2052" s="24">
        <f t="shared" si="96"/>
        <v>1</v>
      </c>
      <c r="D2052" s="25">
        <v>44617</v>
      </c>
      <c r="E2052" s="4">
        <v>91.59</v>
      </c>
      <c r="G2052" s="4">
        <v>91.59</v>
      </c>
    </row>
    <row r="2053" spans="1:7" x14ac:dyDescent="0.3">
      <c r="A2053" s="24">
        <f t="shared" ref="A2053:A2116" si="97">YEAR(D2053)</f>
        <v>2022</v>
      </c>
      <c r="B2053" s="24">
        <f t="shared" ref="B2053:B2116" si="98">MONTH(D2053)</f>
        <v>2</v>
      </c>
      <c r="C2053" s="24">
        <f t="shared" ref="C2053:C2116" si="99">ROUNDUP(B2053/3,0)</f>
        <v>1</v>
      </c>
      <c r="D2053" s="25">
        <v>44620</v>
      </c>
      <c r="E2053" s="4">
        <v>95.72</v>
      </c>
      <c r="G2053" s="4">
        <v>95.72</v>
      </c>
    </row>
    <row r="2054" spans="1:7" x14ac:dyDescent="0.3">
      <c r="A2054" s="24">
        <f t="shared" si="97"/>
        <v>2022</v>
      </c>
      <c r="B2054" s="24">
        <f t="shared" si="98"/>
        <v>3</v>
      </c>
      <c r="C2054" s="24">
        <f t="shared" si="99"/>
        <v>1</v>
      </c>
      <c r="D2054" s="25">
        <v>44621</v>
      </c>
      <c r="E2054" s="4">
        <v>103.41</v>
      </c>
      <c r="G2054" s="4">
        <v>103.41</v>
      </c>
    </row>
    <row r="2055" spans="1:7" x14ac:dyDescent="0.3">
      <c r="A2055" s="24">
        <f t="shared" si="97"/>
        <v>2022</v>
      </c>
      <c r="B2055" s="24">
        <f t="shared" si="98"/>
        <v>3</v>
      </c>
      <c r="C2055" s="24">
        <f t="shared" si="99"/>
        <v>1</v>
      </c>
      <c r="D2055" s="25">
        <v>44622</v>
      </c>
      <c r="E2055" s="4">
        <v>110.6</v>
      </c>
      <c r="G2055" s="4">
        <v>110.6</v>
      </c>
    </row>
    <row r="2056" spans="1:7" x14ac:dyDescent="0.3">
      <c r="A2056" s="24">
        <f t="shared" si="97"/>
        <v>2022</v>
      </c>
      <c r="B2056" s="24">
        <f t="shared" si="98"/>
        <v>3</v>
      </c>
      <c r="C2056" s="24">
        <f t="shared" si="99"/>
        <v>1</v>
      </c>
      <c r="D2056" s="25">
        <v>44623</v>
      </c>
      <c r="E2056" s="4">
        <v>107.67</v>
      </c>
      <c r="G2056" s="4">
        <v>107.67</v>
      </c>
    </row>
    <row r="2057" spans="1:7" x14ac:dyDescent="0.3">
      <c r="A2057" s="24">
        <f t="shared" si="97"/>
        <v>2022</v>
      </c>
      <c r="B2057" s="24">
        <f t="shared" si="98"/>
        <v>3</v>
      </c>
      <c r="C2057" s="24">
        <f t="shared" si="99"/>
        <v>1</v>
      </c>
      <c r="D2057" s="25">
        <v>44624</v>
      </c>
      <c r="E2057" s="4">
        <v>115.68</v>
      </c>
      <c r="G2057" s="4">
        <v>115.68</v>
      </c>
    </row>
    <row r="2058" spans="1:7" x14ac:dyDescent="0.3">
      <c r="A2058" s="24">
        <f t="shared" si="97"/>
        <v>2022</v>
      </c>
      <c r="B2058" s="24">
        <f t="shared" si="98"/>
        <v>3</v>
      </c>
      <c r="C2058" s="24">
        <f t="shared" si="99"/>
        <v>1</v>
      </c>
      <c r="D2058" s="25">
        <v>44627</v>
      </c>
      <c r="E2058" s="4">
        <v>119.4</v>
      </c>
      <c r="G2058" s="4">
        <v>119.4</v>
      </c>
    </row>
    <row r="2059" spans="1:7" x14ac:dyDescent="0.3">
      <c r="A2059" s="24">
        <f t="shared" si="97"/>
        <v>2022</v>
      </c>
      <c r="B2059" s="24">
        <f t="shared" si="98"/>
        <v>3</v>
      </c>
      <c r="C2059" s="24">
        <f t="shared" si="99"/>
        <v>1</v>
      </c>
      <c r="D2059" s="25">
        <v>44628</v>
      </c>
      <c r="E2059" s="4">
        <v>123.7</v>
      </c>
      <c r="G2059" s="4">
        <v>123.7</v>
      </c>
    </row>
    <row r="2060" spans="1:7" x14ac:dyDescent="0.3">
      <c r="A2060" s="24">
        <f t="shared" si="97"/>
        <v>2022</v>
      </c>
      <c r="B2060" s="24">
        <f t="shared" si="98"/>
        <v>3</v>
      </c>
      <c r="C2060" s="24">
        <f t="shared" si="99"/>
        <v>1</v>
      </c>
      <c r="D2060" s="25">
        <v>44629</v>
      </c>
      <c r="E2060" s="4">
        <v>108.7</v>
      </c>
      <c r="G2060" s="4">
        <v>108.7</v>
      </c>
    </row>
    <row r="2061" spans="1:7" x14ac:dyDescent="0.3">
      <c r="A2061" s="24">
        <f t="shared" si="97"/>
        <v>2022</v>
      </c>
      <c r="B2061" s="24">
        <f t="shared" si="98"/>
        <v>3</v>
      </c>
      <c r="C2061" s="24">
        <f t="shared" si="99"/>
        <v>1</v>
      </c>
      <c r="D2061" s="25">
        <v>44630</v>
      </c>
      <c r="E2061" s="4">
        <v>106.02</v>
      </c>
      <c r="G2061" s="4">
        <v>106.02</v>
      </c>
    </row>
    <row r="2062" spans="1:7" x14ac:dyDescent="0.3">
      <c r="A2062" s="24">
        <f t="shared" si="97"/>
        <v>2022</v>
      </c>
      <c r="B2062" s="24">
        <f t="shared" si="98"/>
        <v>3</v>
      </c>
      <c r="C2062" s="24">
        <f t="shared" si="99"/>
        <v>1</v>
      </c>
      <c r="D2062" s="25">
        <v>44631</v>
      </c>
      <c r="E2062" s="4">
        <v>109.33</v>
      </c>
      <c r="G2062" s="4">
        <v>109.33</v>
      </c>
    </row>
    <row r="2063" spans="1:7" x14ac:dyDescent="0.3">
      <c r="A2063" s="24">
        <f t="shared" si="97"/>
        <v>2022</v>
      </c>
      <c r="B2063" s="24">
        <f t="shared" si="98"/>
        <v>3</v>
      </c>
      <c r="C2063" s="24">
        <f t="shared" si="99"/>
        <v>1</v>
      </c>
      <c r="D2063" s="25">
        <v>44634</v>
      </c>
      <c r="E2063" s="4">
        <v>103.01</v>
      </c>
      <c r="G2063" s="4">
        <v>103.01</v>
      </c>
    </row>
    <row r="2064" spans="1:7" x14ac:dyDescent="0.3">
      <c r="A2064" s="24">
        <f t="shared" si="97"/>
        <v>2022</v>
      </c>
      <c r="B2064" s="24">
        <f t="shared" si="98"/>
        <v>3</v>
      </c>
      <c r="C2064" s="24">
        <f t="shared" si="99"/>
        <v>1</v>
      </c>
      <c r="D2064" s="25">
        <v>44635</v>
      </c>
      <c r="E2064" s="4">
        <v>96.44</v>
      </c>
      <c r="G2064" s="4">
        <v>96.44</v>
      </c>
    </row>
    <row r="2065" spans="1:7" x14ac:dyDescent="0.3">
      <c r="A2065" s="24">
        <f t="shared" si="97"/>
        <v>2022</v>
      </c>
      <c r="B2065" s="24">
        <f t="shared" si="98"/>
        <v>3</v>
      </c>
      <c r="C2065" s="24">
        <f t="shared" si="99"/>
        <v>1</v>
      </c>
      <c r="D2065" s="25">
        <v>44636</v>
      </c>
      <c r="E2065" s="4">
        <v>95.04</v>
      </c>
      <c r="G2065" s="4">
        <v>95.04</v>
      </c>
    </row>
    <row r="2066" spans="1:7" x14ac:dyDescent="0.3">
      <c r="A2066" s="24">
        <f t="shared" si="97"/>
        <v>2022</v>
      </c>
      <c r="B2066" s="24">
        <f t="shared" si="98"/>
        <v>3</v>
      </c>
      <c r="C2066" s="24">
        <f t="shared" si="99"/>
        <v>1</v>
      </c>
      <c r="D2066" s="25">
        <v>44637</v>
      </c>
      <c r="E2066" s="4">
        <v>102.98</v>
      </c>
      <c r="G2066" s="4">
        <v>102.98</v>
      </c>
    </row>
    <row r="2067" spans="1:7" x14ac:dyDescent="0.3">
      <c r="A2067" s="24">
        <f t="shared" si="97"/>
        <v>2022</v>
      </c>
      <c r="B2067" s="24">
        <f t="shared" si="98"/>
        <v>3</v>
      </c>
      <c r="C2067" s="24">
        <f t="shared" si="99"/>
        <v>1</v>
      </c>
      <c r="D2067" s="25">
        <v>44638</v>
      </c>
      <c r="E2067" s="4">
        <v>104.7</v>
      </c>
      <c r="G2067" s="4">
        <v>104.7</v>
      </c>
    </row>
    <row r="2068" spans="1:7" x14ac:dyDescent="0.3">
      <c r="A2068" s="24">
        <f t="shared" si="97"/>
        <v>2022</v>
      </c>
      <c r="B2068" s="24">
        <f t="shared" si="98"/>
        <v>3</v>
      </c>
      <c r="C2068" s="24">
        <f t="shared" si="99"/>
        <v>1</v>
      </c>
      <c r="D2068" s="25">
        <v>44641</v>
      </c>
      <c r="E2068" s="4">
        <v>112.12</v>
      </c>
      <c r="G2068" s="4">
        <v>112.12</v>
      </c>
    </row>
    <row r="2069" spans="1:7" x14ac:dyDescent="0.3">
      <c r="A2069" s="24">
        <f t="shared" si="97"/>
        <v>2022</v>
      </c>
      <c r="B2069" s="24">
        <f t="shared" si="98"/>
        <v>3</v>
      </c>
      <c r="C2069" s="24">
        <f t="shared" si="99"/>
        <v>1</v>
      </c>
      <c r="D2069" s="25">
        <v>44642</v>
      </c>
      <c r="E2069" s="4">
        <v>111.76</v>
      </c>
      <c r="G2069" s="4">
        <v>111.76</v>
      </c>
    </row>
    <row r="2070" spans="1:7" x14ac:dyDescent="0.3">
      <c r="A2070" s="24">
        <f t="shared" si="97"/>
        <v>2022</v>
      </c>
      <c r="B2070" s="24">
        <f t="shared" si="98"/>
        <v>3</v>
      </c>
      <c r="C2070" s="24">
        <f t="shared" si="99"/>
        <v>1</v>
      </c>
      <c r="D2070" s="25">
        <v>44643</v>
      </c>
      <c r="E2070" s="4">
        <v>114.93</v>
      </c>
      <c r="G2070" s="4">
        <v>114.93</v>
      </c>
    </row>
    <row r="2071" spans="1:7" x14ac:dyDescent="0.3">
      <c r="A2071" s="24">
        <f t="shared" si="97"/>
        <v>2022</v>
      </c>
      <c r="B2071" s="24">
        <f t="shared" si="98"/>
        <v>3</v>
      </c>
      <c r="C2071" s="24">
        <f t="shared" si="99"/>
        <v>1</v>
      </c>
      <c r="D2071" s="25">
        <v>44644</v>
      </c>
      <c r="E2071" s="4">
        <v>112.34</v>
      </c>
      <c r="G2071" s="4">
        <v>112.34</v>
      </c>
    </row>
    <row r="2072" spans="1:7" x14ac:dyDescent="0.3">
      <c r="A2072" s="24">
        <f t="shared" si="97"/>
        <v>2022</v>
      </c>
      <c r="B2072" s="24">
        <f t="shared" si="98"/>
        <v>3</v>
      </c>
      <c r="C2072" s="24">
        <f t="shared" si="99"/>
        <v>1</v>
      </c>
      <c r="D2072" s="25">
        <v>44645</v>
      </c>
      <c r="E2072" s="4">
        <v>113.9</v>
      </c>
      <c r="G2072" s="4">
        <v>113.9</v>
      </c>
    </row>
    <row r="2073" spans="1:7" x14ac:dyDescent="0.3">
      <c r="A2073" s="24">
        <f t="shared" si="97"/>
        <v>2022</v>
      </c>
      <c r="B2073" s="24">
        <f t="shared" si="98"/>
        <v>3</v>
      </c>
      <c r="C2073" s="24">
        <f t="shared" si="99"/>
        <v>1</v>
      </c>
      <c r="D2073" s="25">
        <v>44648</v>
      </c>
      <c r="E2073" s="4">
        <v>105.96</v>
      </c>
      <c r="G2073" s="4">
        <v>105.96</v>
      </c>
    </row>
    <row r="2074" spans="1:7" x14ac:dyDescent="0.3">
      <c r="A2074" s="24">
        <f t="shared" si="97"/>
        <v>2022</v>
      </c>
      <c r="B2074" s="24">
        <f t="shared" si="98"/>
        <v>3</v>
      </c>
      <c r="C2074" s="24">
        <f t="shared" si="99"/>
        <v>1</v>
      </c>
      <c r="D2074" s="25">
        <v>44649</v>
      </c>
      <c r="E2074" s="4">
        <v>104.24</v>
      </c>
      <c r="G2074" s="4">
        <v>104.24</v>
      </c>
    </row>
    <row r="2075" spans="1:7" x14ac:dyDescent="0.3">
      <c r="A2075" s="24">
        <f t="shared" si="97"/>
        <v>2022</v>
      </c>
      <c r="B2075" s="24">
        <f t="shared" si="98"/>
        <v>3</v>
      </c>
      <c r="C2075" s="24">
        <f t="shared" si="99"/>
        <v>1</v>
      </c>
      <c r="D2075" s="25">
        <v>44650</v>
      </c>
      <c r="E2075" s="4">
        <v>107.82</v>
      </c>
      <c r="G2075" s="4">
        <v>107.82</v>
      </c>
    </row>
    <row r="2076" spans="1:7" x14ac:dyDescent="0.3">
      <c r="A2076" s="24">
        <f t="shared" si="97"/>
        <v>2022</v>
      </c>
      <c r="B2076" s="24">
        <f t="shared" si="98"/>
        <v>3</v>
      </c>
      <c r="C2076" s="24">
        <f t="shared" si="99"/>
        <v>1</v>
      </c>
      <c r="D2076" s="25">
        <v>44651</v>
      </c>
      <c r="E2076" s="4">
        <v>100.28</v>
      </c>
      <c r="G2076" s="4">
        <v>100.28</v>
      </c>
    </row>
    <row r="2077" spans="1:7" x14ac:dyDescent="0.3">
      <c r="A2077" s="24">
        <f t="shared" si="97"/>
        <v>2022</v>
      </c>
      <c r="B2077" s="24">
        <f t="shared" si="98"/>
        <v>4</v>
      </c>
      <c r="C2077" s="24">
        <f t="shared" si="99"/>
        <v>2</v>
      </c>
      <c r="D2077" s="25">
        <v>44652</v>
      </c>
      <c r="E2077" s="4">
        <v>99.27</v>
      </c>
      <c r="G2077" s="4">
        <v>99.27</v>
      </c>
    </row>
    <row r="2078" spans="1:7" x14ac:dyDescent="0.3">
      <c r="A2078" s="24">
        <f t="shared" si="97"/>
        <v>2022</v>
      </c>
      <c r="B2078" s="24">
        <f t="shared" si="98"/>
        <v>4</v>
      </c>
      <c r="C2078" s="24">
        <f t="shared" si="99"/>
        <v>2</v>
      </c>
      <c r="D2078" s="25">
        <v>44655</v>
      </c>
      <c r="E2078" s="4">
        <v>103.28</v>
      </c>
      <c r="G2078" s="4">
        <v>103.28</v>
      </c>
    </row>
    <row r="2079" spans="1:7" x14ac:dyDescent="0.3">
      <c r="A2079" s="24">
        <f t="shared" si="97"/>
        <v>2022</v>
      </c>
      <c r="B2079" s="24">
        <f t="shared" si="98"/>
        <v>4</v>
      </c>
      <c r="C2079" s="24">
        <f t="shared" si="99"/>
        <v>2</v>
      </c>
      <c r="D2079" s="25">
        <v>44656</v>
      </c>
      <c r="E2079" s="4">
        <v>101.96</v>
      </c>
      <c r="G2079" s="4">
        <v>101.96</v>
      </c>
    </row>
    <row r="2080" spans="1:7" x14ac:dyDescent="0.3">
      <c r="A2080" s="24">
        <f t="shared" si="97"/>
        <v>2022</v>
      </c>
      <c r="B2080" s="24">
        <f t="shared" si="98"/>
        <v>4</v>
      </c>
      <c r="C2080" s="24">
        <f t="shared" si="99"/>
        <v>2</v>
      </c>
      <c r="D2080" s="25">
        <v>44657</v>
      </c>
      <c r="E2080" s="4">
        <v>96.23</v>
      </c>
      <c r="G2080" s="4">
        <v>96.23</v>
      </c>
    </row>
    <row r="2081" spans="1:7" x14ac:dyDescent="0.3">
      <c r="A2081" s="24">
        <f t="shared" si="97"/>
        <v>2022</v>
      </c>
      <c r="B2081" s="24">
        <f t="shared" si="98"/>
        <v>4</v>
      </c>
      <c r="C2081" s="24">
        <f t="shared" si="99"/>
        <v>2</v>
      </c>
      <c r="D2081" s="25">
        <v>44658</v>
      </c>
      <c r="E2081" s="4">
        <v>96.03</v>
      </c>
      <c r="G2081" s="4">
        <v>96.03</v>
      </c>
    </row>
    <row r="2082" spans="1:7" x14ac:dyDescent="0.3">
      <c r="A2082" s="24">
        <f t="shared" si="97"/>
        <v>2022</v>
      </c>
      <c r="B2082" s="24">
        <f t="shared" si="98"/>
        <v>4</v>
      </c>
      <c r="C2082" s="24">
        <f t="shared" si="99"/>
        <v>2</v>
      </c>
      <c r="D2082" s="25">
        <v>44659</v>
      </c>
      <c r="E2082" s="4">
        <v>98.26</v>
      </c>
      <c r="G2082" s="4">
        <v>98.26</v>
      </c>
    </row>
    <row r="2083" spans="1:7" x14ac:dyDescent="0.3">
      <c r="A2083" s="24">
        <f t="shared" si="97"/>
        <v>2022</v>
      </c>
      <c r="B2083" s="24">
        <f t="shared" si="98"/>
        <v>4</v>
      </c>
      <c r="C2083" s="24">
        <f t="shared" si="99"/>
        <v>2</v>
      </c>
      <c r="D2083" s="25">
        <v>44662</v>
      </c>
      <c r="E2083" s="4">
        <v>94.29</v>
      </c>
      <c r="G2083" s="4">
        <v>94.29</v>
      </c>
    </row>
    <row r="2084" spans="1:7" x14ac:dyDescent="0.3">
      <c r="A2084" s="24">
        <f t="shared" si="97"/>
        <v>2022</v>
      </c>
      <c r="B2084" s="24">
        <f t="shared" si="98"/>
        <v>4</v>
      </c>
      <c r="C2084" s="24">
        <f t="shared" si="99"/>
        <v>2</v>
      </c>
      <c r="D2084" s="25">
        <v>44663</v>
      </c>
      <c r="E2084" s="4">
        <v>100.6</v>
      </c>
      <c r="G2084" s="4">
        <v>100.6</v>
      </c>
    </row>
    <row r="2085" spans="1:7" x14ac:dyDescent="0.3">
      <c r="A2085" s="24">
        <f t="shared" si="97"/>
        <v>2022</v>
      </c>
      <c r="B2085" s="24">
        <f t="shared" si="98"/>
        <v>4</v>
      </c>
      <c r="C2085" s="24">
        <f t="shared" si="99"/>
        <v>2</v>
      </c>
      <c r="D2085" s="25">
        <v>44664</v>
      </c>
      <c r="E2085" s="4">
        <v>104.25</v>
      </c>
      <c r="G2085" s="4">
        <v>104.25</v>
      </c>
    </row>
    <row r="2086" spans="1:7" x14ac:dyDescent="0.3">
      <c r="A2086" s="24">
        <f t="shared" si="97"/>
        <v>2022</v>
      </c>
      <c r="B2086" s="24">
        <f t="shared" si="98"/>
        <v>4</v>
      </c>
      <c r="C2086" s="24">
        <f t="shared" si="99"/>
        <v>2</v>
      </c>
      <c r="D2086" s="25">
        <v>44665</v>
      </c>
      <c r="E2086" s="4">
        <v>106.95</v>
      </c>
      <c r="G2086" s="4">
        <v>106.95</v>
      </c>
    </row>
    <row r="2087" spans="1:7" x14ac:dyDescent="0.3">
      <c r="A2087" s="24">
        <f t="shared" si="97"/>
        <v>2022</v>
      </c>
      <c r="B2087" s="24">
        <f t="shared" si="98"/>
        <v>4</v>
      </c>
      <c r="C2087" s="24">
        <f t="shared" si="99"/>
        <v>2</v>
      </c>
      <c r="D2087" s="25">
        <v>44669</v>
      </c>
      <c r="E2087" s="4">
        <v>108.21</v>
      </c>
      <c r="G2087" s="4">
        <v>108.21</v>
      </c>
    </row>
    <row r="2088" spans="1:7" x14ac:dyDescent="0.3">
      <c r="A2088" s="24">
        <f t="shared" si="97"/>
        <v>2022</v>
      </c>
      <c r="B2088" s="24">
        <f t="shared" si="98"/>
        <v>4</v>
      </c>
      <c r="C2088" s="24">
        <f t="shared" si="99"/>
        <v>2</v>
      </c>
      <c r="D2088" s="25">
        <v>44670</v>
      </c>
      <c r="E2088" s="4">
        <v>102.56</v>
      </c>
      <c r="G2088" s="4">
        <v>102.56</v>
      </c>
    </row>
    <row r="2089" spans="1:7" x14ac:dyDescent="0.3">
      <c r="A2089" s="24">
        <f t="shared" si="97"/>
        <v>2022</v>
      </c>
      <c r="B2089" s="24">
        <f t="shared" si="98"/>
        <v>4</v>
      </c>
      <c r="C2089" s="24">
        <f t="shared" si="99"/>
        <v>2</v>
      </c>
      <c r="D2089" s="25">
        <v>44671</v>
      </c>
      <c r="E2089" s="4">
        <v>102.75</v>
      </c>
      <c r="G2089" s="4">
        <v>102.75</v>
      </c>
    </row>
    <row r="2090" spans="1:7" x14ac:dyDescent="0.3">
      <c r="A2090" s="24">
        <f t="shared" si="97"/>
        <v>2022</v>
      </c>
      <c r="B2090" s="24">
        <f t="shared" si="98"/>
        <v>4</v>
      </c>
      <c r="C2090" s="24">
        <f t="shared" si="99"/>
        <v>2</v>
      </c>
      <c r="D2090" s="25">
        <v>44672</v>
      </c>
      <c r="E2090" s="4">
        <v>103.79</v>
      </c>
      <c r="G2090" s="4">
        <v>103.79</v>
      </c>
    </row>
    <row r="2091" spans="1:7" x14ac:dyDescent="0.3">
      <c r="A2091" s="24">
        <f t="shared" si="97"/>
        <v>2022</v>
      </c>
      <c r="B2091" s="24">
        <f t="shared" si="98"/>
        <v>4</v>
      </c>
      <c r="C2091" s="24">
        <f t="shared" si="99"/>
        <v>2</v>
      </c>
      <c r="D2091" s="25">
        <v>44673</v>
      </c>
      <c r="E2091" s="4">
        <v>102.07</v>
      </c>
      <c r="G2091" s="4">
        <v>102.07</v>
      </c>
    </row>
    <row r="2092" spans="1:7" x14ac:dyDescent="0.3">
      <c r="A2092" s="24">
        <f t="shared" si="97"/>
        <v>2022</v>
      </c>
      <c r="B2092" s="24">
        <f t="shared" si="98"/>
        <v>4</v>
      </c>
      <c r="C2092" s="24">
        <f t="shared" si="99"/>
        <v>2</v>
      </c>
      <c r="D2092" s="25">
        <v>44676</v>
      </c>
      <c r="E2092" s="4">
        <v>98.54</v>
      </c>
      <c r="G2092" s="4">
        <v>98.54</v>
      </c>
    </row>
    <row r="2093" spans="1:7" x14ac:dyDescent="0.3">
      <c r="A2093" s="24">
        <f t="shared" si="97"/>
        <v>2022</v>
      </c>
      <c r="B2093" s="24">
        <f t="shared" si="98"/>
        <v>4</v>
      </c>
      <c r="C2093" s="24">
        <f t="shared" si="99"/>
        <v>2</v>
      </c>
      <c r="D2093" s="25">
        <v>44677</v>
      </c>
      <c r="E2093" s="4">
        <v>101.7</v>
      </c>
      <c r="G2093" s="4">
        <v>101.7</v>
      </c>
    </row>
    <row r="2094" spans="1:7" x14ac:dyDescent="0.3">
      <c r="A2094" s="24">
        <f t="shared" si="97"/>
        <v>2022</v>
      </c>
      <c r="B2094" s="24">
        <f t="shared" si="98"/>
        <v>4</v>
      </c>
      <c r="C2094" s="24">
        <f t="shared" si="99"/>
        <v>2</v>
      </c>
      <c r="D2094" s="25">
        <v>44678</v>
      </c>
      <c r="E2094" s="4">
        <v>102.02</v>
      </c>
      <c r="G2094" s="4">
        <v>102.02</v>
      </c>
    </row>
    <row r="2095" spans="1:7" x14ac:dyDescent="0.3">
      <c r="A2095" s="24">
        <f t="shared" si="97"/>
        <v>2022</v>
      </c>
      <c r="B2095" s="24">
        <f t="shared" si="98"/>
        <v>4</v>
      </c>
      <c r="C2095" s="24">
        <f t="shared" si="99"/>
        <v>2</v>
      </c>
      <c r="D2095" s="25">
        <v>44679</v>
      </c>
      <c r="E2095" s="4">
        <v>105.36</v>
      </c>
      <c r="G2095" s="4">
        <v>105.36</v>
      </c>
    </row>
    <row r="2096" spans="1:7" x14ac:dyDescent="0.3">
      <c r="A2096" s="24">
        <f t="shared" si="97"/>
        <v>2022</v>
      </c>
      <c r="B2096" s="24">
        <f t="shared" si="98"/>
        <v>4</v>
      </c>
      <c r="C2096" s="24">
        <f t="shared" si="99"/>
        <v>2</v>
      </c>
      <c r="D2096" s="25">
        <v>44680</v>
      </c>
      <c r="E2096" s="4">
        <v>104.69</v>
      </c>
      <c r="G2096" s="4">
        <v>104.69</v>
      </c>
    </row>
    <row r="2097" spans="1:7" x14ac:dyDescent="0.3">
      <c r="A2097" s="24">
        <f t="shared" si="97"/>
        <v>2022</v>
      </c>
      <c r="B2097" s="24">
        <f t="shared" si="98"/>
        <v>5</v>
      </c>
      <c r="C2097" s="24">
        <f t="shared" si="99"/>
        <v>2</v>
      </c>
      <c r="D2097" s="25">
        <v>44683</v>
      </c>
      <c r="E2097" s="4">
        <v>105.17</v>
      </c>
      <c r="G2097" s="4">
        <v>105.17</v>
      </c>
    </row>
    <row r="2098" spans="1:7" x14ac:dyDescent="0.3">
      <c r="A2098" s="24">
        <f t="shared" si="97"/>
        <v>2022</v>
      </c>
      <c r="B2098" s="24">
        <f t="shared" si="98"/>
        <v>5</v>
      </c>
      <c r="C2098" s="24">
        <f t="shared" si="99"/>
        <v>2</v>
      </c>
      <c r="D2098" s="25">
        <v>44684</v>
      </c>
      <c r="E2098" s="4">
        <v>102.41</v>
      </c>
      <c r="G2098" s="4">
        <v>102.41</v>
      </c>
    </row>
    <row r="2099" spans="1:7" x14ac:dyDescent="0.3">
      <c r="A2099" s="24">
        <f t="shared" si="97"/>
        <v>2022</v>
      </c>
      <c r="B2099" s="24">
        <f t="shared" si="98"/>
        <v>5</v>
      </c>
      <c r="C2099" s="24">
        <f t="shared" si="99"/>
        <v>2</v>
      </c>
      <c r="D2099" s="25">
        <v>44685</v>
      </c>
      <c r="E2099" s="4">
        <v>107.81</v>
      </c>
      <c r="G2099" s="4">
        <v>107.81</v>
      </c>
    </row>
    <row r="2100" spans="1:7" x14ac:dyDescent="0.3">
      <c r="A2100" s="24">
        <f t="shared" si="97"/>
        <v>2022</v>
      </c>
      <c r="B2100" s="24">
        <f t="shared" si="98"/>
        <v>5</v>
      </c>
      <c r="C2100" s="24">
        <f t="shared" si="99"/>
        <v>2</v>
      </c>
      <c r="D2100" s="25">
        <v>44686</v>
      </c>
      <c r="E2100" s="4">
        <v>108.26</v>
      </c>
      <c r="G2100" s="4">
        <v>108.26</v>
      </c>
    </row>
    <row r="2101" spans="1:7" x14ac:dyDescent="0.3">
      <c r="A2101" s="24">
        <f t="shared" si="97"/>
        <v>2022</v>
      </c>
      <c r="B2101" s="24">
        <f t="shared" si="98"/>
        <v>5</v>
      </c>
      <c r="C2101" s="24">
        <f t="shared" si="99"/>
        <v>2</v>
      </c>
      <c r="D2101" s="25">
        <v>44687</v>
      </c>
      <c r="E2101" s="4">
        <v>109.77</v>
      </c>
      <c r="G2101" s="4">
        <v>109.77</v>
      </c>
    </row>
    <row r="2102" spans="1:7" x14ac:dyDescent="0.3">
      <c r="A2102" s="24">
        <f t="shared" si="97"/>
        <v>2022</v>
      </c>
      <c r="B2102" s="24">
        <f t="shared" si="98"/>
        <v>5</v>
      </c>
      <c r="C2102" s="24">
        <f t="shared" si="99"/>
        <v>2</v>
      </c>
      <c r="D2102" s="25">
        <v>44690</v>
      </c>
      <c r="E2102" s="4">
        <v>103.09</v>
      </c>
      <c r="G2102" s="4">
        <v>103.09</v>
      </c>
    </row>
    <row r="2103" spans="1:7" x14ac:dyDescent="0.3">
      <c r="A2103" s="24">
        <f t="shared" si="97"/>
        <v>2022</v>
      </c>
      <c r="B2103" s="24">
        <f t="shared" si="98"/>
        <v>5</v>
      </c>
      <c r="C2103" s="24">
        <f t="shared" si="99"/>
        <v>2</v>
      </c>
      <c r="D2103" s="25">
        <v>44691</v>
      </c>
      <c r="E2103" s="4">
        <v>99.76</v>
      </c>
      <c r="G2103" s="4">
        <v>99.76</v>
      </c>
    </row>
    <row r="2104" spans="1:7" x14ac:dyDescent="0.3">
      <c r="A2104" s="24">
        <f t="shared" si="97"/>
        <v>2022</v>
      </c>
      <c r="B2104" s="24">
        <f t="shared" si="98"/>
        <v>5</v>
      </c>
      <c r="C2104" s="24">
        <f t="shared" si="99"/>
        <v>2</v>
      </c>
      <c r="D2104" s="25">
        <v>44692</v>
      </c>
      <c r="E2104" s="4">
        <v>105.71</v>
      </c>
      <c r="G2104" s="4">
        <v>105.71</v>
      </c>
    </row>
    <row r="2105" spans="1:7" x14ac:dyDescent="0.3">
      <c r="A2105" s="24">
        <f t="shared" si="97"/>
        <v>2022</v>
      </c>
      <c r="B2105" s="24">
        <f t="shared" si="98"/>
        <v>5</v>
      </c>
      <c r="C2105" s="24">
        <f t="shared" si="99"/>
        <v>2</v>
      </c>
      <c r="D2105" s="25">
        <v>44693</v>
      </c>
      <c r="E2105" s="4">
        <v>106.13</v>
      </c>
      <c r="G2105" s="4">
        <v>106.13</v>
      </c>
    </row>
    <row r="2106" spans="1:7" x14ac:dyDescent="0.3">
      <c r="A2106" s="24">
        <f t="shared" si="97"/>
        <v>2022</v>
      </c>
      <c r="B2106" s="24">
        <f t="shared" si="98"/>
        <v>5</v>
      </c>
      <c r="C2106" s="24">
        <f t="shared" si="99"/>
        <v>2</v>
      </c>
      <c r="D2106" s="25">
        <v>44694</v>
      </c>
      <c r="E2106" s="4">
        <v>110.49</v>
      </c>
      <c r="G2106" s="4">
        <v>110.49</v>
      </c>
    </row>
    <row r="2107" spans="1:7" x14ac:dyDescent="0.3">
      <c r="A2107" s="24">
        <f t="shared" si="97"/>
        <v>2022</v>
      </c>
      <c r="B2107" s="24">
        <f t="shared" si="98"/>
        <v>5</v>
      </c>
      <c r="C2107" s="24">
        <f t="shared" si="99"/>
        <v>2</v>
      </c>
      <c r="D2107" s="25">
        <v>44697</v>
      </c>
      <c r="E2107" s="4">
        <v>114.2</v>
      </c>
      <c r="G2107" s="4">
        <v>114.2</v>
      </c>
    </row>
    <row r="2108" spans="1:7" x14ac:dyDescent="0.3">
      <c r="A2108" s="24">
        <f t="shared" si="97"/>
        <v>2022</v>
      </c>
      <c r="B2108" s="24">
        <f t="shared" si="98"/>
        <v>5</v>
      </c>
      <c r="C2108" s="24">
        <f t="shared" si="99"/>
        <v>2</v>
      </c>
      <c r="D2108" s="25">
        <v>44698</v>
      </c>
      <c r="E2108" s="4">
        <v>112.4</v>
      </c>
      <c r="G2108" s="4">
        <v>112.4</v>
      </c>
    </row>
    <row r="2109" spans="1:7" x14ac:dyDescent="0.3">
      <c r="A2109" s="24">
        <f t="shared" si="97"/>
        <v>2022</v>
      </c>
      <c r="B2109" s="24">
        <f t="shared" si="98"/>
        <v>5</v>
      </c>
      <c r="C2109" s="24">
        <f t="shared" si="99"/>
        <v>2</v>
      </c>
      <c r="D2109" s="25">
        <v>44699</v>
      </c>
      <c r="E2109" s="4">
        <v>109.59</v>
      </c>
      <c r="G2109" s="4">
        <v>109.59</v>
      </c>
    </row>
    <row r="2110" spans="1:7" x14ac:dyDescent="0.3">
      <c r="A2110" s="24">
        <f t="shared" si="97"/>
        <v>2022</v>
      </c>
      <c r="B2110" s="24">
        <f t="shared" si="98"/>
        <v>5</v>
      </c>
      <c r="C2110" s="24">
        <f t="shared" si="99"/>
        <v>2</v>
      </c>
      <c r="D2110" s="25">
        <v>44700</v>
      </c>
      <c r="E2110" s="4">
        <v>112.21</v>
      </c>
      <c r="G2110" s="4">
        <v>112.21</v>
      </c>
    </row>
    <row r="2111" spans="1:7" x14ac:dyDescent="0.3">
      <c r="A2111" s="24">
        <f t="shared" si="97"/>
        <v>2022</v>
      </c>
      <c r="B2111" s="24">
        <f t="shared" si="98"/>
        <v>5</v>
      </c>
      <c r="C2111" s="24">
        <f t="shared" si="99"/>
        <v>2</v>
      </c>
      <c r="D2111" s="25">
        <v>44701</v>
      </c>
      <c r="E2111" s="4">
        <v>113.23</v>
      </c>
      <c r="G2111" s="4">
        <v>113.23</v>
      </c>
    </row>
    <row r="2112" spans="1:7" x14ac:dyDescent="0.3">
      <c r="A2112" s="24">
        <f t="shared" si="97"/>
        <v>2022</v>
      </c>
      <c r="B2112" s="24">
        <f t="shared" si="98"/>
        <v>5</v>
      </c>
      <c r="C2112" s="24">
        <f t="shared" si="99"/>
        <v>2</v>
      </c>
      <c r="D2112" s="25">
        <v>44704</v>
      </c>
      <c r="E2112" s="4">
        <v>110.29</v>
      </c>
      <c r="G2112" s="4">
        <v>110.29</v>
      </c>
    </row>
    <row r="2113" spans="1:7" x14ac:dyDescent="0.3">
      <c r="A2113" s="24">
        <f t="shared" si="97"/>
        <v>2022</v>
      </c>
      <c r="B2113" s="24">
        <f t="shared" si="98"/>
        <v>5</v>
      </c>
      <c r="C2113" s="24">
        <f t="shared" si="99"/>
        <v>2</v>
      </c>
      <c r="D2113" s="25">
        <v>44705</v>
      </c>
      <c r="E2113" s="4">
        <v>109.77</v>
      </c>
      <c r="G2113" s="4">
        <v>109.77</v>
      </c>
    </row>
    <row r="2114" spans="1:7" x14ac:dyDescent="0.3">
      <c r="A2114" s="24">
        <f t="shared" si="97"/>
        <v>2022</v>
      </c>
      <c r="B2114" s="24">
        <f t="shared" si="98"/>
        <v>5</v>
      </c>
      <c r="C2114" s="24">
        <f t="shared" si="99"/>
        <v>2</v>
      </c>
      <c r="D2114" s="25">
        <v>44706</v>
      </c>
      <c r="E2114" s="4">
        <v>110.33</v>
      </c>
      <c r="G2114" s="4">
        <v>110.33</v>
      </c>
    </row>
    <row r="2115" spans="1:7" x14ac:dyDescent="0.3">
      <c r="A2115" s="24">
        <f t="shared" si="97"/>
        <v>2022</v>
      </c>
      <c r="B2115" s="24">
        <f t="shared" si="98"/>
        <v>5</v>
      </c>
      <c r="C2115" s="24">
        <f t="shared" si="99"/>
        <v>2</v>
      </c>
      <c r="D2115" s="25">
        <v>44707</v>
      </c>
      <c r="E2115" s="4">
        <v>114.09</v>
      </c>
      <c r="G2115" s="4">
        <v>114.09</v>
      </c>
    </row>
    <row r="2116" spans="1:7" x14ac:dyDescent="0.3">
      <c r="A2116" s="24">
        <f t="shared" si="97"/>
        <v>2022</v>
      </c>
      <c r="B2116" s="24">
        <f t="shared" si="98"/>
        <v>5</v>
      </c>
      <c r="C2116" s="24">
        <f t="shared" si="99"/>
        <v>2</v>
      </c>
      <c r="D2116" s="25">
        <v>44708</v>
      </c>
      <c r="E2116" s="4">
        <v>115.07</v>
      </c>
      <c r="G2116" s="4">
        <v>115.07</v>
      </c>
    </row>
    <row r="2117" spans="1:7" x14ac:dyDescent="0.3">
      <c r="A2117" s="24">
        <f t="shared" ref="A2117:A2180" si="100">YEAR(D2117)</f>
        <v>2022</v>
      </c>
      <c r="B2117" s="24">
        <f t="shared" ref="B2117:B2180" si="101">MONTH(D2117)</f>
        <v>5</v>
      </c>
      <c r="C2117" s="24">
        <f t="shared" ref="C2117:C2180" si="102">ROUNDUP(B2117/3,0)</f>
        <v>2</v>
      </c>
      <c r="D2117" s="25">
        <v>44712</v>
      </c>
      <c r="E2117" s="4">
        <v>114.67</v>
      </c>
      <c r="G2117" s="4">
        <v>114.67</v>
      </c>
    </row>
    <row r="2118" spans="1:7" x14ac:dyDescent="0.3">
      <c r="A2118" s="24">
        <f t="shared" si="100"/>
        <v>2022</v>
      </c>
      <c r="B2118" s="24">
        <f t="shared" si="101"/>
        <v>6</v>
      </c>
      <c r="C2118" s="24">
        <f t="shared" si="102"/>
        <v>2</v>
      </c>
      <c r="D2118" s="25">
        <v>44713</v>
      </c>
      <c r="E2118" s="4">
        <v>115.26</v>
      </c>
      <c r="G2118" s="4">
        <v>115.26</v>
      </c>
    </row>
    <row r="2119" spans="1:7" x14ac:dyDescent="0.3">
      <c r="A2119" s="24">
        <f t="shared" si="100"/>
        <v>2022</v>
      </c>
      <c r="B2119" s="24">
        <f t="shared" si="101"/>
        <v>6</v>
      </c>
      <c r="C2119" s="24">
        <f t="shared" si="102"/>
        <v>2</v>
      </c>
      <c r="D2119" s="25">
        <v>44714</v>
      </c>
      <c r="E2119" s="4">
        <v>116.87</v>
      </c>
      <c r="G2119" s="4">
        <v>116.87</v>
      </c>
    </row>
    <row r="2120" spans="1:7" x14ac:dyDescent="0.3">
      <c r="A2120" s="24">
        <f t="shared" si="100"/>
        <v>2022</v>
      </c>
      <c r="B2120" s="24">
        <f t="shared" si="101"/>
        <v>6</v>
      </c>
      <c r="C2120" s="24">
        <f t="shared" si="102"/>
        <v>2</v>
      </c>
      <c r="D2120" s="25">
        <v>44715</v>
      </c>
      <c r="E2120" s="4">
        <v>118.87</v>
      </c>
      <c r="G2120" s="4">
        <v>118.87</v>
      </c>
    </row>
    <row r="2121" spans="1:7" x14ac:dyDescent="0.3">
      <c r="A2121" s="24">
        <f t="shared" si="100"/>
        <v>2022</v>
      </c>
      <c r="B2121" s="24">
        <f t="shared" si="101"/>
        <v>6</v>
      </c>
      <c r="C2121" s="24">
        <f t="shared" si="102"/>
        <v>2</v>
      </c>
      <c r="D2121" s="25">
        <v>44718</v>
      </c>
      <c r="E2121" s="4">
        <v>118.5</v>
      </c>
      <c r="G2121" s="4">
        <v>118.5</v>
      </c>
    </row>
    <row r="2122" spans="1:7" x14ac:dyDescent="0.3">
      <c r="A2122" s="24">
        <f t="shared" si="100"/>
        <v>2022</v>
      </c>
      <c r="B2122" s="24">
        <f t="shared" si="101"/>
        <v>6</v>
      </c>
      <c r="C2122" s="24">
        <f t="shared" si="102"/>
        <v>2</v>
      </c>
      <c r="D2122" s="25">
        <v>44719</v>
      </c>
      <c r="E2122" s="4">
        <v>119.41</v>
      </c>
      <c r="G2122" s="4">
        <v>119.41</v>
      </c>
    </row>
    <row r="2123" spans="1:7" x14ac:dyDescent="0.3">
      <c r="A2123" s="24">
        <f t="shared" si="100"/>
        <v>2022</v>
      </c>
      <c r="B2123" s="24">
        <f t="shared" si="101"/>
        <v>6</v>
      </c>
      <c r="C2123" s="24">
        <f t="shared" si="102"/>
        <v>2</v>
      </c>
      <c r="D2123" s="25">
        <v>44720</v>
      </c>
      <c r="E2123" s="4">
        <v>122.11</v>
      </c>
      <c r="G2123" s="4">
        <v>122.11</v>
      </c>
    </row>
    <row r="2124" spans="1:7" x14ac:dyDescent="0.3">
      <c r="A2124" s="24">
        <f t="shared" si="100"/>
        <v>2022</v>
      </c>
      <c r="B2124" s="24">
        <f t="shared" si="101"/>
        <v>6</v>
      </c>
      <c r="C2124" s="24">
        <f t="shared" si="102"/>
        <v>2</v>
      </c>
      <c r="D2124" s="25">
        <v>44721</v>
      </c>
      <c r="E2124" s="4">
        <v>121.51</v>
      </c>
      <c r="G2124" s="4">
        <v>121.51</v>
      </c>
    </row>
    <row r="2125" spans="1:7" x14ac:dyDescent="0.3">
      <c r="A2125" s="24">
        <f t="shared" si="100"/>
        <v>2022</v>
      </c>
      <c r="B2125" s="24">
        <f t="shared" si="101"/>
        <v>6</v>
      </c>
      <c r="C2125" s="24">
        <f t="shared" si="102"/>
        <v>2</v>
      </c>
      <c r="D2125" s="25">
        <v>44722</v>
      </c>
      <c r="E2125" s="4">
        <v>120.67</v>
      </c>
      <c r="G2125" s="4">
        <v>120.67</v>
      </c>
    </row>
    <row r="2126" spans="1:7" x14ac:dyDescent="0.3">
      <c r="A2126" s="24">
        <f t="shared" si="100"/>
        <v>2022</v>
      </c>
      <c r="B2126" s="24">
        <f t="shared" si="101"/>
        <v>6</v>
      </c>
      <c r="C2126" s="24">
        <f t="shared" si="102"/>
        <v>2</v>
      </c>
      <c r="D2126" s="25">
        <v>44725</v>
      </c>
      <c r="E2126" s="4">
        <v>120.93</v>
      </c>
      <c r="G2126" s="4">
        <v>120.93</v>
      </c>
    </row>
    <row r="2127" spans="1:7" x14ac:dyDescent="0.3">
      <c r="A2127" s="24">
        <f t="shared" si="100"/>
        <v>2022</v>
      </c>
      <c r="B2127" s="24">
        <f t="shared" si="101"/>
        <v>6</v>
      </c>
      <c r="C2127" s="24">
        <f t="shared" si="102"/>
        <v>2</v>
      </c>
      <c r="D2127" s="25">
        <v>44726</v>
      </c>
      <c r="E2127" s="4">
        <v>118.93</v>
      </c>
      <c r="G2127" s="4">
        <v>118.93</v>
      </c>
    </row>
    <row r="2128" spans="1:7" x14ac:dyDescent="0.3">
      <c r="A2128" s="24">
        <f t="shared" si="100"/>
        <v>2022</v>
      </c>
      <c r="B2128" s="24">
        <f t="shared" si="101"/>
        <v>6</v>
      </c>
      <c r="C2128" s="24">
        <f t="shared" si="102"/>
        <v>2</v>
      </c>
      <c r="D2128" s="25">
        <v>44727</v>
      </c>
      <c r="E2128" s="4">
        <v>115.31</v>
      </c>
      <c r="G2128" s="4">
        <v>115.31</v>
      </c>
    </row>
    <row r="2129" spans="1:7" x14ac:dyDescent="0.3">
      <c r="A2129" s="24">
        <f t="shared" si="100"/>
        <v>2022</v>
      </c>
      <c r="B2129" s="24">
        <f t="shared" si="101"/>
        <v>6</v>
      </c>
      <c r="C2129" s="24">
        <f t="shared" si="102"/>
        <v>2</v>
      </c>
      <c r="D2129" s="25">
        <v>44728</v>
      </c>
      <c r="E2129" s="4">
        <v>117.59</v>
      </c>
      <c r="G2129" s="4">
        <v>117.59</v>
      </c>
    </row>
    <row r="2130" spans="1:7" x14ac:dyDescent="0.3">
      <c r="A2130" s="24">
        <f t="shared" si="100"/>
        <v>2022</v>
      </c>
      <c r="B2130" s="24">
        <f t="shared" si="101"/>
        <v>6</v>
      </c>
      <c r="C2130" s="24">
        <f t="shared" si="102"/>
        <v>2</v>
      </c>
      <c r="D2130" s="25">
        <v>44729</v>
      </c>
      <c r="E2130" s="4">
        <v>109.56</v>
      </c>
      <c r="G2130" s="4">
        <v>109.56</v>
      </c>
    </row>
    <row r="2131" spans="1:7" x14ac:dyDescent="0.3">
      <c r="A2131" s="24">
        <f t="shared" si="100"/>
        <v>2022</v>
      </c>
      <c r="B2131" s="24">
        <f t="shared" si="101"/>
        <v>6</v>
      </c>
      <c r="C2131" s="24">
        <f t="shared" si="102"/>
        <v>2</v>
      </c>
      <c r="D2131" s="25">
        <v>44733</v>
      </c>
      <c r="E2131" s="4">
        <v>110.65</v>
      </c>
      <c r="G2131" s="4">
        <v>110.65</v>
      </c>
    </row>
    <row r="2132" spans="1:7" x14ac:dyDescent="0.3">
      <c r="A2132" s="24">
        <f t="shared" si="100"/>
        <v>2022</v>
      </c>
      <c r="B2132" s="24">
        <f t="shared" si="101"/>
        <v>6</v>
      </c>
      <c r="C2132" s="24">
        <f t="shared" si="102"/>
        <v>2</v>
      </c>
      <c r="D2132" s="25">
        <v>44734</v>
      </c>
      <c r="E2132" s="4">
        <v>106.19</v>
      </c>
      <c r="G2132" s="4">
        <v>106.19</v>
      </c>
    </row>
    <row r="2133" spans="1:7" x14ac:dyDescent="0.3">
      <c r="A2133" s="24">
        <f t="shared" si="100"/>
        <v>2022</v>
      </c>
      <c r="B2133" s="24">
        <f t="shared" si="101"/>
        <v>6</v>
      </c>
      <c r="C2133" s="24">
        <f t="shared" si="102"/>
        <v>2</v>
      </c>
      <c r="D2133" s="25">
        <v>44735</v>
      </c>
      <c r="E2133" s="4">
        <v>104.27</v>
      </c>
      <c r="G2133" s="4">
        <v>104.27</v>
      </c>
    </row>
    <row r="2134" spans="1:7" x14ac:dyDescent="0.3">
      <c r="A2134" s="24">
        <f t="shared" si="100"/>
        <v>2022</v>
      </c>
      <c r="B2134" s="24">
        <f t="shared" si="101"/>
        <v>6</v>
      </c>
      <c r="C2134" s="24">
        <f t="shared" si="102"/>
        <v>2</v>
      </c>
      <c r="D2134" s="25">
        <v>44736</v>
      </c>
      <c r="E2134" s="4">
        <v>107.62</v>
      </c>
      <c r="G2134" s="4">
        <v>107.62</v>
      </c>
    </row>
    <row r="2135" spans="1:7" x14ac:dyDescent="0.3">
      <c r="A2135" s="24">
        <f t="shared" si="100"/>
        <v>2022</v>
      </c>
      <c r="B2135" s="24">
        <f t="shared" si="101"/>
        <v>6</v>
      </c>
      <c r="C2135" s="24">
        <f t="shared" si="102"/>
        <v>2</v>
      </c>
      <c r="D2135" s="25">
        <v>44739</v>
      </c>
      <c r="E2135" s="4">
        <v>109.57</v>
      </c>
      <c r="G2135" s="4">
        <v>109.57</v>
      </c>
    </row>
    <row r="2136" spans="1:7" x14ac:dyDescent="0.3">
      <c r="A2136" s="24">
        <f t="shared" si="100"/>
        <v>2022</v>
      </c>
      <c r="B2136" s="24">
        <f t="shared" si="101"/>
        <v>6</v>
      </c>
      <c r="C2136" s="24">
        <f t="shared" si="102"/>
        <v>2</v>
      </c>
      <c r="D2136" s="25">
        <v>44740</v>
      </c>
      <c r="E2136" s="4">
        <v>111.76</v>
      </c>
      <c r="G2136" s="4">
        <v>111.76</v>
      </c>
    </row>
    <row r="2137" spans="1:7" x14ac:dyDescent="0.3">
      <c r="A2137" s="24">
        <f t="shared" si="100"/>
        <v>2022</v>
      </c>
      <c r="B2137" s="24">
        <f t="shared" si="101"/>
        <v>6</v>
      </c>
      <c r="C2137" s="24">
        <f t="shared" si="102"/>
        <v>2</v>
      </c>
      <c r="D2137" s="25">
        <v>44741</v>
      </c>
      <c r="E2137" s="4">
        <v>109.78</v>
      </c>
      <c r="G2137" s="4">
        <v>109.78</v>
      </c>
    </row>
    <row r="2138" spans="1:7" x14ac:dyDescent="0.3">
      <c r="A2138" s="24">
        <f t="shared" si="100"/>
        <v>2022</v>
      </c>
      <c r="B2138" s="24">
        <f t="shared" si="101"/>
        <v>6</v>
      </c>
      <c r="C2138" s="24">
        <f t="shared" si="102"/>
        <v>2</v>
      </c>
      <c r="D2138" s="25">
        <v>44742</v>
      </c>
      <c r="E2138" s="4">
        <v>105.76</v>
      </c>
      <c r="G2138" s="4">
        <v>105.76</v>
      </c>
    </row>
    <row r="2139" spans="1:7" x14ac:dyDescent="0.3">
      <c r="A2139" s="24">
        <f t="shared" si="100"/>
        <v>2022</v>
      </c>
      <c r="B2139" s="24">
        <f t="shared" si="101"/>
        <v>7</v>
      </c>
      <c r="C2139" s="24">
        <f t="shared" si="102"/>
        <v>3</v>
      </c>
      <c r="D2139" s="25">
        <v>44743</v>
      </c>
      <c r="E2139" s="4">
        <v>108.43</v>
      </c>
      <c r="G2139" s="4">
        <v>108.43</v>
      </c>
    </row>
    <row r="2140" spans="1:7" x14ac:dyDescent="0.3">
      <c r="A2140" s="24">
        <f t="shared" si="100"/>
        <v>2022</v>
      </c>
      <c r="B2140" s="24">
        <f t="shared" si="101"/>
        <v>7</v>
      </c>
      <c r="C2140" s="24">
        <f t="shared" si="102"/>
        <v>3</v>
      </c>
      <c r="D2140" s="25">
        <v>44747</v>
      </c>
      <c r="E2140" s="4">
        <v>99.5</v>
      </c>
      <c r="G2140" s="4">
        <v>99.5</v>
      </c>
    </row>
    <row r="2141" spans="1:7" x14ac:dyDescent="0.3">
      <c r="A2141" s="24">
        <f t="shared" si="100"/>
        <v>2022</v>
      </c>
      <c r="B2141" s="24">
        <f t="shared" si="101"/>
        <v>7</v>
      </c>
      <c r="C2141" s="24">
        <f t="shared" si="102"/>
        <v>3</v>
      </c>
      <c r="D2141" s="25">
        <v>44748</v>
      </c>
      <c r="E2141" s="4">
        <v>98.53</v>
      </c>
      <c r="G2141" s="4">
        <v>98.53</v>
      </c>
    </row>
    <row r="2142" spans="1:7" x14ac:dyDescent="0.3">
      <c r="A2142" s="24">
        <f t="shared" si="100"/>
        <v>2022</v>
      </c>
      <c r="B2142" s="24">
        <f t="shared" si="101"/>
        <v>7</v>
      </c>
      <c r="C2142" s="24">
        <f t="shared" si="102"/>
        <v>3</v>
      </c>
      <c r="D2142" s="25">
        <v>44749</v>
      </c>
      <c r="E2142" s="4">
        <v>102.73</v>
      </c>
      <c r="G2142" s="4">
        <v>102.73</v>
      </c>
    </row>
    <row r="2143" spans="1:7" x14ac:dyDescent="0.3">
      <c r="A2143" s="24">
        <f t="shared" si="100"/>
        <v>2022</v>
      </c>
      <c r="B2143" s="24">
        <f t="shared" si="101"/>
        <v>7</v>
      </c>
      <c r="C2143" s="24">
        <f t="shared" si="102"/>
        <v>3</v>
      </c>
      <c r="D2143" s="25">
        <v>44750</v>
      </c>
      <c r="E2143" s="4">
        <v>104.79</v>
      </c>
      <c r="G2143" s="4">
        <v>104.79</v>
      </c>
    </row>
    <row r="2144" spans="1:7" x14ac:dyDescent="0.3">
      <c r="A2144" s="24">
        <f t="shared" si="100"/>
        <v>2022</v>
      </c>
      <c r="B2144" s="24">
        <f t="shared" si="101"/>
        <v>7</v>
      </c>
      <c r="C2144" s="24">
        <f t="shared" si="102"/>
        <v>3</v>
      </c>
      <c r="D2144" s="25">
        <v>44753</v>
      </c>
      <c r="E2144" s="4">
        <v>104.09</v>
      </c>
      <c r="G2144" s="4">
        <v>104.09</v>
      </c>
    </row>
    <row r="2145" spans="1:7" x14ac:dyDescent="0.3">
      <c r="A2145" s="24">
        <f t="shared" si="100"/>
        <v>2022</v>
      </c>
      <c r="B2145" s="24">
        <f t="shared" si="101"/>
        <v>7</v>
      </c>
      <c r="C2145" s="24">
        <f t="shared" si="102"/>
        <v>3</v>
      </c>
      <c r="D2145" s="25">
        <v>44754</v>
      </c>
      <c r="E2145" s="4">
        <v>95.84</v>
      </c>
      <c r="G2145" s="4">
        <v>95.84</v>
      </c>
    </row>
    <row r="2146" spans="1:7" x14ac:dyDescent="0.3">
      <c r="A2146" s="24">
        <f t="shared" si="100"/>
        <v>2022</v>
      </c>
      <c r="B2146" s="24">
        <f t="shared" si="101"/>
        <v>7</v>
      </c>
      <c r="C2146" s="24">
        <f t="shared" si="102"/>
        <v>3</v>
      </c>
      <c r="D2146" s="25">
        <v>44755</v>
      </c>
      <c r="E2146" s="4">
        <v>96.3</v>
      </c>
      <c r="G2146" s="4">
        <v>96.3</v>
      </c>
    </row>
    <row r="2147" spans="1:7" x14ac:dyDescent="0.3">
      <c r="A2147" s="24">
        <f t="shared" si="100"/>
        <v>2022</v>
      </c>
      <c r="B2147" s="24">
        <f t="shared" si="101"/>
        <v>7</v>
      </c>
      <c r="C2147" s="24">
        <f t="shared" si="102"/>
        <v>3</v>
      </c>
      <c r="D2147" s="25">
        <v>44756</v>
      </c>
      <c r="E2147" s="4">
        <v>95.78</v>
      </c>
      <c r="G2147" s="4">
        <v>95.78</v>
      </c>
    </row>
    <row r="2148" spans="1:7" x14ac:dyDescent="0.3">
      <c r="A2148" s="24">
        <f t="shared" si="100"/>
        <v>2022</v>
      </c>
      <c r="B2148" s="24">
        <f t="shared" si="101"/>
        <v>7</v>
      </c>
      <c r="C2148" s="24">
        <f t="shared" si="102"/>
        <v>3</v>
      </c>
      <c r="D2148" s="25">
        <v>44757</v>
      </c>
      <c r="E2148" s="4">
        <v>97.59</v>
      </c>
      <c r="G2148" s="4">
        <v>97.59</v>
      </c>
    </row>
    <row r="2149" spans="1:7" x14ac:dyDescent="0.3">
      <c r="A2149" s="24">
        <f t="shared" si="100"/>
        <v>2022</v>
      </c>
      <c r="B2149" s="24">
        <f t="shared" si="101"/>
        <v>7</v>
      </c>
      <c r="C2149" s="24">
        <f t="shared" si="102"/>
        <v>3</v>
      </c>
      <c r="D2149" s="25">
        <v>44760</v>
      </c>
      <c r="E2149" s="4">
        <v>102.6</v>
      </c>
      <c r="G2149" s="4">
        <v>102.6</v>
      </c>
    </row>
    <row r="2150" spans="1:7" x14ac:dyDescent="0.3">
      <c r="A2150" s="24">
        <f t="shared" si="100"/>
        <v>2022</v>
      </c>
      <c r="B2150" s="24">
        <f t="shared" si="101"/>
        <v>7</v>
      </c>
      <c r="C2150" s="24">
        <f t="shared" si="102"/>
        <v>3</v>
      </c>
      <c r="D2150" s="25">
        <v>44761</v>
      </c>
      <c r="E2150" s="4">
        <v>104.22</v>
      </c>
      <c r="G2150" s="4">
        <v>104.22</v>
      </c>
    </row>
    <row r="2151" spans="1:7" x14ac:dyDescent="0.3">
      <c r="A2151" s="24">
        <f t="shared" si="100"/>
        <v>2022</v>
      </c>
      <c r="B2151" s="24">
        <f t="shared" si="101"/>
        <v>7</v>
      </c>
      <c r="C2151" s="24">
        <f t="shared" si="102"/>
        <v>3</v>
      </c>
      <c r="D2151" s="25">
        <v>44762</v>
      </c>
      <c r="E2151" s="4">
        <v>102.26</v>
      </c>
      <c r="G2151" s="4">
        <v>102.26</v>
      </c>
    </row>
    <row r="2152" spans="1:7" x14ac:dyDescent="0.3">
      <c r="A2152" s="24">
        <f t="shared" si="100"/>
        <v>2022</v>
      </c>
      <c r="B2152" s="24">
        <f t="shared" si="101"/>
        <v>7</v>
      </c>
      <c r="C2152" s="24">
        <f t="shared" si="102"/>
        <v>3</v>
      </c>
      <c r="D2152" s="25">
        <v>44763</v>
      </c>
      <c r="E2152" s="4">
        <v>96.35</v>
      </c>
      <c r="G2152" s="4">
        <v>96.35</v>
      </c>
    </row>
    <row r="2153" spans="1:7" x14ac:dyDescent="0.3">
      <c r="A2153" s="24">
        <f t="shared" si="100"/>
        <v>2022</v>
      </c>
      <c r="B2153" s="24">
        <f t="shared" si="101"/>
        <v>7</v>
      </c>
      <c r="C2153" s="24">
        <f t="shared" si="102"/>
        <v>3</v>
      </c>
      <c r="D2153" s="25">
        <v>44764</v>
      </c>
      <c r="E2153" s="4">
        <v>94.7</v>
      </c>
      <c r="G2153" s="4">
        <v>94.7</v>
      </c>
    </row>
    <row r="2154" spans="1:7" x14ac:dyDescent="0.3">
      <c r="A2154" s="24">
        <f t="shared" si="100"/>
        <v>2022</v>
      </c>
      <c r="B2154" s="24">
        <f t="shared" si="101"/>
        <v>7</v>
      </c>
      <c r="C2154" s="24">
        <f t="shared" si="102"/>
        <v>3</v>
      </c>
      <c r="D2154" s="25">
        <v>44767</v>
      </c>
      <c r="E2154" s="4">
        <v>96.7</v>
      </c>
      <c r="G2154" s="4">
        <v>96.7</v>
      </c>
    </row>
    <row r="2155" spans="1:7" x14ac:dyDescent="0.3">
      <c r="A2155" s="24">
        <f t="shared" si="100"/>
        <v>2022</v>
      </c>
      <c r="B2155" s="24">
        <f t="shared" si="101"/>
        <v>7</v>
      </c>
      <c r="C2155" s="24">
        <f t="shared" si="102"/>
        <v>3</v>
      </c>
      <c r="D2155" s="25">
        <v>44768</v>
      </c>
      <c r="E2155" s="4">
        <v>94.98</v>
      </c>
      <c r="G2155" s="4">
        <v>94.98</v>
      </c>
    </row>
    <row r="2156" spans="1:7" x14ac:dyDescent="0.3">
      <c r="A2156" s="24">
        <f t="shared" si="100"/>
        <v>2022</v>
      </c>
      <c r="B2156" s="24">
        <f t="shared" si="101"/>
        <v>7</v>
      </c>
      <c r="C2156" s="24">
        <f t="shared" si="102"/>
        <v>3</v>
      </c>
      <c r="D2156" s="25">
        <v>44769</v>
      </c>
      <c r="E2156" s="4">
        <v>97.26</v>
      </c>
      <c r="G2156" s="4">
        <v>97.26</v>
      </c>
    </row>
    <row r="2157" spans="1:7" x14ac:dyDescent="0.3">
      <c r="A2157" s="24">
        <f t="shared" si="100"/>
        <v>2022</v>
      </c>
      <c r="B2157" s="24">
        <f t="shared" si="101"/>
        <v>7</v>
      </c>
      <c r="C2157" s="24">
        <f t="shared" si="102"/>
        <v>3</v>
      </c>
      <c r="D2157" s="25">
        <v>44770</v>
      </c>
      <c r="E2157" s="4">
        <v>96.42</v>
      </c>
      <c r="G2157" s="4">
        <v>96.42</v>
      </c>
    </row>
    <row r="2158" spans="1:7" x14ac:dyDescent="0.3">
      <c r="A2158" s="24">
        <f t="shared" si="100"/>
        <v>2022</v>
      </c>
      <c r="B2158" s="24">
        <f t="shared" si="101"/>
        <v>7</v>
      </c>
      <c r="C2158" s="24">
        <f t="shared" si="102"/>
        <v>3</v>
      </c>
      <c r="D2158" s="25">
        <v>44771</v>
      </c>
      <c r="E2158" s="4">
        <v>98.62</v>
      </c>
      <c r="G2158" s="4">
        <v>98.62</v>
      </c>
    </row>
    <row r="2159" spans="1:7" x14ac:dyDescent="0.3">
      <c r="A2159" s="24">
        <f t="shared" si="100"/>
        <v>2022</v>
      </c>
      <c r="B2159" s="24">
        <f t="shared" si="101"/>
        <v>8</v>
      </c>
      <c r="C2159" s="24">
        <f t="shared" si="102"/>
        <v>3</v>
      </c>
      <c r="D2159" s="25">
        <v>44774</v>
      </c>
      <c r="E2159" s="4">
        <v>93.89</v>
      </c>
      <c r="G2159" s="4">
        <v>93.89</v>
      </c>
    </row>
    <row r="2160" spans="1:7" x14ac:dyDescent="0.3">
      <c r="A2160" s="24">
        <f t="shared" si="100"/>
        <v>2022</v>
      </c>
      <c r="B2160" s="24">
        <f t="shared" si="101"/>
        <v>8</v>
      </c>
      <c r="C2160" s="24">
        <f t="shared" si="102"/>
        <v>3</v>
      </c>
      <c r="D2160" s="25">
        <v>44775</v>
      </c>
      <c r="E2160" s="4">
        <v>94.42</v>
      </c>
      <c r="G2160" s="4">
        <v>94.42</v>
      </c>
    </row>
    <row r="2161" spans="1:7" x14ac:dyDescent="0.3">
      <c r="A2161" s="24">
        <f t="shared" si="100"/>
        <v>2022</v>
      </c>
      <c r="B2161" s="24">
        <f t="shared" si="101"/>
        <v>8</v>
      </c>
      <c r="C2161" s="24">
        <f t="shared" si="102"/>
        <v>3</v>
      </c>
      <c r="D2161" s="25">
        <v>44776</v>
      </c>
      <c r="E2161" s="4">
        <v>90.66</v>
      </c>
      <c r="G2161" s="4">
        <v>90.66</v>
      </c>
    </row>
    <row r="2162" spans="1:7" x14ac:dyDescent="0.3">
      <c r="A2162" s="24">
        <f t="shared" si="100"/>
        <v>2022</v>
      </c>
      <c r="B2162" s="24">
        <f t="shared" si="101"/>
        <v>8</v>
      </c>
      <c r="C2162" s="24">
        <f t="shared" si="102"/>
        <v>3</v>
      </c>
      <c r="D2162" s="25">
        <v>44777</v>
      </c>
      <c r="E2162" s="4">
        <v>88.54</v>
      </c>
      <c r="G2162" s="4">
        <v>88.54</v>
      </c>
    </row>
    <row r="2163" spans="1:7" x14ac:dyDescent="0.3">
      <c r="A2163" s="24">
        <f t="shared" si="100"/>
        <v>2022</v>
      </c>
      <c r="B2163" s="24">
        <f t="shared" si="101"/>
        <v>8</v>
      </c>
      <c r="C2163" s="24">
        <f t="shared" si="102"/>
        <v>3</v>
      </c>
      <c r="D2163" s="25">
        <v>44778</v>
      </c>
      <c r="E2163" s="4">
        <v>89.01</v>
      </c>
      <c r="G2163" s="4">
        <v>89.01</v>
      </c>
    </row>
    <row r="2164" spans="1:7" x14ac:dyDescent="0.3">
      <c r="A2164" s="24">
        <f t="shared" si="100"/>
        <v>2022</v>
      </c>
      <c r="B2164" s="24">
        <f t="shared" si="101"/>
        <v>8</v>
      </c>
      <c r="C2164" s="24">
        <f t="shared" si="102"/>
        <v>3</v>
      </c>
      <c r="D2164" s="25">
        <v>44781</v>
      </c>
      <c r="E2164" s="4">
        <v>90.76</v>
      </c>
      <c r="G2164" s="4">
        <v>90.76</v>
      </c>
    </row>
    <row r="2165" spans="1:7" x14ac:dyDescent="0.3">
      <c r="A2165" s="24">
        <f t="shared" si="100"/>
        <v>2022</v>
      </c>
      <c r="B2165" s="24">
        <f t="shared" si="101"/>
        <v>8</v>
      </c>
      <c r="C2165" s="24">
        <f t="shared" si="102"/>
        <v>3</v>
      </c>
      <c r="D2165" s="25">
        <v>44782</v>
      </c>
      <c r="E2165" s="4">
        <v>90.5</v>
      </c>
      <c r="G2165" s="4">
        <v>90.5</v>
      </c>
    </row>
    <row r="2166" spans="1:7" x14ac:dyDescent="0.3">
      <c r="A2166" s="24">
        <f t="shared" si="100"/>
        <v>2022</v>
      </c>
      <c r="B2166" s="24">
        <f t="shared" si="101"/>
        <v>8</v>
      </c>
      <c r="C2166" s="24">
        <f t="shared" si="102"/>
        <v>3</v>
      </c>
      <c r="D2166" s="25">
        <v>44783</v>
      </c>
      <c r="E2166" s="4">
        <v>91.93</v>
      </c>
      <c r="G2166" s="4">
        <v>91.93</v>
      </c>
    </row>
    <row r="2167" spans="1:7" x14ac:dyDescent="0.3">
      <c r="A2167" s="24">
        <f t="shared" si="100"/>
        <v>2022</v>
      </c>
      <c r="B2167" s="24">
        <f t="shared" si="101"/>
        <v>8</v>
      </c>
      <c r="C2167" s="24">
        <f t="shared" si="102"/>
        <v>3</v>
      </c>
      <c r="D2167" s="25">
        <v>44784</v>
      </c>
      <c r="E2167" s="4">
        <v>94.34</v>
      </c>
      <c r="G2167" s="4">
        <v>94.34</v>
      </c>
    </row>
    <row r="2168" spans="1:7" x14ac:dyDescent="0.3">
      <c r="A2168" s="24">
        <f t="shared" si="100"/>
        <v>2022</v>
      </c>
      <c r="B2168" s="24">
        <f t="shared" si="101"/>
        <v>8</v>
      </c>
      <c r="C2168" s="24">
        <f t="shared" si="102"/>
        <v>3</v>
      </c>
      <c r="D2168" s="25">
        <v>44785</v>
      </c>
      <c r="E2168" s="4">
        <v>92.09</v>
      </c>
      <c r="G2168" s="4">
        <v>92.09</v>
      </c>
    </row>
    <row r="2169" spans="1:7" x14ac:dyDescent="0.3">
      <c r="A2169" s="24">
        <f t="shared" si="100"/>
        <v>2022</v>
      </c>
      <c r="B2169" s="24">
        <f t="shared" si="101"/>
        <v>8</v>
      </c>
      <c r="C2169" s="24">
        <f t="shared" si="102"/>
        <v>3</v>
      </c>
      <c r="D2169" s="25">
        <v>44788</v>
      </c>
      <c r="E2169" s="4">
        <v>89.41</v>
      </c>
      <c r="G2169" s="4">
        <v>89.41</v>
      </c>
    </row>
    <row r="2170" spans="1:7" x14ac:dyDescent="0.3">
      <c r="A2170" s="24">
        <f t="shared" si="100"/>
        <v>2022</v>
      </c>
      <c r="B2170" s="24">
        <f t="shared" si="101"/>
        <v>8</v>
      </c>
      <c r="C2170" s="24">
        <f t="shared" si="102"/>
        <v>3</v>
      </c>
      <c r="D2170" s="25">
        <v>44789</v>
      </c>
      <c r="E2170" s="4">
        <v>86.53</v>
      </c>
      <c r="G2170" s="4">
        <v>86.53</v>
      </c>
    </row>
    <row r="2171" spans="1:7" x14ac:dyDescent="0.3">
      <c r="A2171" s="24">
        <f t="shared" si="100"/>
        <v>2022</v>
      </c>
      <c r="B2171" s="24">
        <f t="shared" si="101"/>
        <v>8</v>
      </c>
      <c r="C2171" s="24">
        <f t="shared" si="102"/>
        <v>3</v>
      </c>
      <c r="D2171" s="25">
        <v>44790</v>
      </c>
      <c r="E2171" s="4">
        <v>88.11</v>
      </c>
      <c r="G2171" s="4">
        <v>88.11</v>
      </c>
    </row>
    <row r="2172" spans="1:7" x14ac:dyDescent="0.3">
      <c r="A2172" s="24">
        <f t="shared" si="100"/>
        <v>2022</v>
      </c>
      <c r="B2172" s="24">
        <f t="shared" si="101"/>
        <v>8</v>
      </c>
      <c r="C2172" s="24">
        <f t="shared" si="102"/>
        <v>3</v>
      </c>
      <c r="D2172" s="25">
        <v>44791</v>
      </c>
      <c r="E2172" s="4">
        <v>90.5</v>
      </c>
      <c r="G2172" s="4">
        <v>90.5</v>
      </c>
    </row>
    <row r="2173" spans="1:7" x14ac:dyDescent="0.3">
      <c r="A2173" s="24">
        <f t="shared" si="100"/>
        <v>2022</v>
      </c>
      <c r="B2173" s="24">
        <f t="shared" si="101"/>
        <v>8</v>
      </c>
      <c r="C2173" s="24">
        <f t="shared" si="102"/>
        <v>3</v>
      </c>
      <c r="D2173" s="25">
        <v>44792</v>
      </c>
      <c r="E2173" s="4">
        <v>90.77</v>
      </c>
      <c r="G2173" s="4">
        <v>90.77</v>
      </c>
    </row>
    <row r="2174" spans="1:7" x14ac:dyDescent="0.3">
      <c r="A2174" s="24">
        <f t="shared" si="100"/>
        <v>2022</v>
      </c>
      <c r="B2174" s="24">
        <f t="shared" si="101"/>
        <v>8</v>
      </c>
      <c r="C2174" s="24">
        <f t="shared" si="102"/>
        <v>3</v>
      </c>
      <c r="D2174" s="25">
        <v>44795</v>
      </c>
      <c r="E2174" s="4">
        <v>90.23</v>
      </c>
      <c r="G2174" s="4">
        <v>90.23</v>
      </c>
    </row>
    <row r="2175" spans="1:7" x14ac:dyDescent="0.3">
      <c r="A2175" s="24">
        <f t="shared" si="100"/>
        <v>2022</v>
      </c>
      <c r="B2175" s="24">
        <f t="shared" si="101"/>
        <v>8</v>
      </c>
      <c r="C2175" s="24">
        <f t="shared" si="102"/>
        <v>3</v>
      </c>
      <c r="D2175" s="25">
        <v>44796</v>
      </c>
      <c r="E2175" s="4">
        <v>93.74</v>
      </c>
      <c r="G2175" s="4">
        <v>93.74</v>
      </c>
    </row>
    <row r="2176" spans="1:7" x14ac:dyDescent="0.3">
      <c r="A2176" s="24">
        <f t="shared" si="100"/>
        <v>2022</v>
      </c>
      <c r="B2176" s="24">
        <f t="shared" si="101"/>
        <v>8</v>
      </c>
      <c r="C2176" s="24">
        <f t="shared" si="102"/>
        <v>3</v>
      </c>
      <c r="D2176" s="25">
        <v>44797</v>
      </c>
      <c r="E2176" s="4">
        <v>94.89</v>
      </c>
      <c r="G2176" s="4">
        <v>94.89</v>
      </c>
    </row>
    <row r="2177" spans="1:7" x14ac:dyDescent="0.3">
      <c r="A2177" s="24">
        <f t="shared" si="100"/>
        <v>2022</v>
      </c>
      <c r="B2177" s="24">
        <f t="shared" si="101"/>
        <v>8</v>
      </c>
      <c r="C2177" s="24">
        <f t="shared" si="102"/>
        <v>3</v>
      </c>
      <c r="D2177" s="25">
        <v>44798</v>
      </c>
      <c r="E2177" s="4">
        <v>92.52</v>
      </c>
      <c r="G2177" s="4">
        <v>92.52</v>
      </c>
    </row>
    <row r="2178" spans="1:7" x14ac:dyDescent="0.3">
      <c r="A2178" s="24">
        <f t="shared" si="100"/>
        <v>2022</v>
      </c>
      <c r="B2178" s="24">
        <f t="shared" si="101"/>
        <v>8</v>
      </c>
      <c r="C2178" s="24">
        <f t="shared" si="102"/>
        <v>3</v>
      </c>
      <c r="D2178" s="25">
        <v>44799</v>
      </c>
      <c r="E2178" s="4">
        <v>93.06</v>
      </c>
      <c r="G2178" s="4">
        <v>93.06</v>
      </c>
    </row>
    <row r="2179" spans="1:7" x14ac:dyDescent="0.3">
      <c r="A2179" s="24">
        <f t="shared" si="100"/>
        <v>2022</v>
      </c>
      <c r="B2179" s="24">
        <f t="shared" si="101"/>
        <v>8</v>
      </c>
      <c r="C2179" s="24">
        <f t="shared" si="102"/>
        <v>3</v>
      </c>
      <c r="D2179" s="25">
        <v>44802</v>
      </c>
      <c r="E2179" s="4">
        <v>97.01</v>
      </c>
      <c r="G2179" s="4">
        <v>97.01</v>
      </c>
    </row>
    <row r="2180" spans="1:7" x14ac:dyDescent="0.3">
      <c r="A2180" s="24">
        <f t="shared" si="100"/>
        <v>2022</v>
      </c>
      <c r="B2180" s="24">
        <f t="shared" si="101"/>
        <v>8</v>
      </c>
      <c r="C2180" s="24">
        <f t="shared" si="102"/>
        <v>3</v>
      </c>
      <c r="D2180" s="25">
        <v>44803</v>
      </c>
      <c r="E2180" s="4">
        <v>91.64</v>
      </c>
      <c r="G2180" s="4">
        <v>91.64</v>
      </c>
    </row>
    <row r="2181" spans="1:7" x14ac:dyDescent="0.3">
      <c r="A2181" s="24">
        <f t="shared" ref="A2181:A2244" si="103">YEAR(D2181)</f>
        <v>2022</v>
      </c>
      <c r="B2181" s="24">
        <f t="shared" ref="B2181:B2244" si="104">MONTH(D2181)</f>
        <v>8</v>
      </c>
      <c r="C2181" s="24">
        <f t="shared" ref="C2181:C2244" si="105">ROUNDUP(B2181/3,0)</f>
        <v>3</v>
      </c>
      <c r="D2181" s="25">
        <v>44804</v>
      </c>
      <c r="E2181" s="4">
        <v>89.55</v>
      </c>
      <c r="G2181" s="4">
        <v>89.55</v>
      </c>
    </row>
    <row r="2182" spans="1:7" x14ac:dyDescent="0.3">
      <c r="A2182" s="24">
        <f t="shared" si="103"/>
        <v>2022</v>
      </c>
      <c r="B2182" s="24">
        <f t="shared" si="104"/>
        <v>9</v>
      </c>
      <c r="C2182" s="24">
        <f t="shared" si="105"/>
        <v>3</v>
      </c>
      <c r="D2182" s="25">
        <v>44805</v>
      </c>
      <c r="E2182" s="4">
        <v>86.61</v>
      </c>
      <c r="G2182" s="4">
        <v>86.61</v>
      </c>
    </row>
    <row r="2183" spans="1:7" x14ac:dyDescent="0.3">
      <c r="A2183" s="24">
        <f t="shared" si="103"/>
        <v>2022</v>
      </c>
      <c r="B2183" s="24">
        <f t="shared" si="104"/>
        <v>9</v>
      </c>
      <c r="C2183" s="24">
        <f t="shared" si="105"/>
        <v>3</v>
      </c>
      <c r="D2183" s="25">
        <v>44806</v>
      </c>
      <c r="E2183" s="4">
        <v>86.87</v>
      </c>
      <c r="G2183" s="4">
        <v>86.87</v>
      </c>
    </row>
    <row r="2184" spans="1:7" x14ac:dyDescent="0.3">
      <c r="A2184" s="24">
        <f t="shared" si="103"/>
        <v>2022</v>
      </c>
      <c r="B2184" s="24">
        <f t="shared" si="104"/>
        <v>9</v>
      </c>
      <c r="C2184" s="24">
        <f t="shared" si="105"/>
        <v>3</v>
      </c>
      <c r="D2184" s="25">
        <v>44810</v>
      </c>
      <c r="E2184" s="4">
        <v>86.88</v>
      </c>
      <c r="G2184" s="4">
        <v>86.88</v>
      </c>
    </row>
    <row r="2185" spans="1:7" x14ac:dyDescent="0.3">
      <c r="A2185" s="24">
        <f t="shared" si="103"/>
        <v>2022</v>
      </c>
      <c r="B2185" s="24">
        <f t="shared" si="104"/>
        <v>9</v>
      </c>
      <c r="C2185" s="24">
        <f t="shared" si="105"/>
        <v>3</v>
      </c>
      <c r="D2185" s="25">
        <v>44811</v>
      </c>
      <c r="E2185" s="4">
        <v>81.94</v>
      </c>
      <c r="G2185" s="4">
        <v>81.94</v>
      </c>
    </row>
    <row r="2186" spans="1:7" x14ac:dyDescent="0.3">
      <c r="A2186" s="24">
        <f t="shared" si="103"/>
        <v>2022</v>
      </c>
      <c r="B2186" s="24">
        <f t="shared" si="104"/>
        <v>9</v>
      </c>
      <c r="C2186" s="24">
        <f t="shared" si="105"/>
        <v>3</v>
      </c>
      <c r="D2186" s="25">
        <v>44812</v>
      </c>
      <c r="E2186" s="4">
        <v>83.54</v>
      </c>
      <c r="G2186" s="4">
        <v>83.54</v>
      </c>
    </row>
    <row r="2187" spans="1:7" x14ac:dyDescent="0.3">
      <c r="A2187" s="24">
        <f t="shared" si="103"/>
        <v>2022</v>
      </c>
      <c r="B2187" s="24">
        <f t="shared" si="104"/>
        <v>9</v>
      </c>
      <c r="C2187" s="24">
        <f t="shared" si="105"/>
        <v>3</v>
      </c>
      <c r="D2187" s="25">
        <v>44813</v>
      </c>
      <c r="E2187" s="4">
        <v>86.79</v>
      </c>
      <c r="G2187" s="4">
        <v>86.79</v>
      </c>
    </row>
    <row r="2188" spans="1:7" x14ac:dyDescent="0.3">
      <c r="A2188" s="24">
        <f t="shared" si="103"/>
        <v>2022</v>
      </c>
      <c r="B2188" s="24">
        <f t="shared" si="104"/>
        <v>9</v>
      </c>
      <c r="C2188" s="24">
        <f t="shared" si="105"/>
        <v>3</v>
      </c>
      <c r="D2188" s="25">
        <v>44816</v>
      </c>
      <c r="E2188" s="4">
        <v>87.78</v>
      </c>
      <c r="G2188" s="4">
        <v>87.78</v>
      </c>
    </row>
    <row r="2189" spans="1:7" x14ac:dyDescent="0.3">
      <c r="A2189" s="24">
        <f t="shared" si="103"/>
        <v>2022</v>
      </c>
      <c r="B2189" s="24">
        <f t="shared" si="104"/>
        <v>9</v>
      </c>
      <c r="C2189" s="24">
        <f t="shared" si="105"/>
        <v>3</v>
      </c>
      <c r="D2189" s="25">
        <v>44817</v>
      </c>
      <c r="E2189" s="4">
        <v>87.31</v>
      </c>
      <c r="G2189" s="4">
        <v>87.31</v>
      </c>
    </row>
    <row r="2190" spans="1:7" x14ac:dyDescent="0.3">
      <c r="A2190" s="24">
        <f t="shared" si="103"/>
        <v>2022</v>
      </c>
      <c r="B2190" s="24">
        <f t="shared" si="104"/>
        <v>9</v>
      </c>
      <c r="C2190" s="24">
        <f t="shared" si="105"/>
        <v>3</v>
      </c>
      <c r="D2190" s="25">
        <v>44818</v>
      </c>
      <c r="E2190" s="4">
        <v>88.48</v>
      </c>
      <c r="G2190" s="4">
        <v>88.48</v>
      </c>
    </row>
    <row r="2191" spans="1:7" x14ac:dyDescent="0.3">
      <c r="A2191" s="24">
        <f t="shared" si="103"/>
        <v>2022</v>
      </c>
      <c r="B2191" s="24">
        <f t="shared" si="104"/>
        <v>9</v>
      </c>
      <c r="C2191" s="24">
        <f t="shared" si="105"/>
        <v>3</v>
      </c>
      <c r="D2191" s="25">
        <v>44819</v>
      </c>
      <c r="E2191" s="4">
        <v>85.1</v>
      </c>
      <c r="G2191" s="4">
        <v>85.1</v>
      </c>
    </row>
    <row r="2192" spans="1:7" x14ac:dyDescent="0.3">
      <c r="A2192" s="24">
        <f t="shared" si="103"/>
        <v>2022</v>
      </c>
      <c r="B2192" s="24">
        <f t="shared" si="104"/>
        <v>9</v>
      </c>
      <c r="C2192" s="24">
        <f t="shared" si="105"/>
        <v>3</v>
      </c>
      <c r="D2192" s="25">
        <v>44820</v>
      </c>
      <c r="E2192" s="4">
        <v>85.11</v>
      </c>
      <c r="G2192" s="4">
        <v>85.11</v>
      </c>
    </row>
    <row r="2193" spans="1:7" x14ac:dyDescent="0.3">
      <c r="A2193" s="24">
        <f t="shared" si="103"/>
        <v>2022</v>
      </c>
      <c r="B2193" s="24">
        <f t="shared" si="104"/>
        <v>9</v>
      </c>
      <c r="C2193" s="24">
        <f t="shared" si="105"/>
        <v>3</v>
      </c>
      <c r="D2193" s="25">
        <v>44823</v>
      </c>
      <c r="E2193" s="4">
        <v>85.73</v>
      </c>
      <c r="G2193" s="4">
        <v>85.73</v>
      </c>
    </row>
    <row r="2194" spans="1:7" x14ac:dyDescent="0.3">
      <c r="A2194" s="24">
        <f t="shared" si="103"/>
        <v>2022</v>
      </c>
      <c r="B2194" s="24">
        <f t="shared" si="104"/>
        <v>9</v>
      </c>
      <c r="C2194" s="24">
        <f t="shared" si="105"/>
        <v>3</v>
      </c>
      <c r="D2194" s="25">
        <v>44824</v>
      </c>
      <c r="E2194" s="4">
        <v>84.45</v>
      </c>
      <c r="G2194" s="4">
        <v>84.45</v>
      </c>
    </row>
    <row r="2195" spans="1:7" x14ac:dyDescent="0.3">
      <c r="A2195" s="24">
        <f t="shared" si="103"/>
        <v>2022</v>
      </c>
      <c r="B2195" s="24">
        <f t="shared" si="104"/>
        <v>9</v>
      </c>
      <c r="C2195" s="24">
        <f t="shared" si="105"/>
        <v>3</v>
      </c>
      <c r="D2195" s="25">
        <v>44825</v>
      </c>
      <c r="E2195" s="4">
        <v>82.94</v>
      </c>
      <c r="G2195" s="4">
        <v>82.94</v>
      </c>
    </row>
    <row r="2196" spans="1:7" x14ac:dyDescent="0.3">
      <c r="A2196" s="24">
        <f t="shared" si="103"/>
        <v>2022</v>
      </c>
      <c r="B2196" s="24">
        <f t="shared" si="104"/>
        <v>9</v>
      </c>
      <c r="C2196" s="24">
        <f t="shared" si="105"/>
        <v>3</v>
      </c>
      <c r="D2196" s="25">
        <v>44826</v>
      </c>
      <c r="E2196" s="4">
        <v>83.49</v>
      </c>
      <c r="G2196" s="4">
        <v>83.49</v>
      </c>
    </row>
    <row r="2197" spans="1:7" x14ac:dyDescent="0.3">
      <c r="A2197" s="24">
        <f t="shared" si="103"/>
        <v>2022</v>
      </c>
      <c r="B2197" s="24">
        <f t="shared" si="104"/>
        <v>9</v>
      </c>
      <c r="C2197" s="24">
        <f t="shared" si="105"/>
        <v>3</v>
      </c>
      <c r="D2197" s="25">
        <v>44827</v>
      </c>
      <c r="E2197" s="4">
        <v>78.739999999999995</v>
      </c>
      <c r="G2197" s="4">
        <v>78.739999999999995</v>
      </c>
    </row>
    <row r="2198" spans="1:7" x14ac:dyDescent="0.3">
      <c r="A2198" s="24">
        <f t="shared" si="103"/>
        <v>2022</v>
      </c>
      <c r="B2198" s="24">
        <f t="shared" si="104"/>
        <v>9</v>
      </c>
      <c r="C2198" s="24">
        <f t="shared" si="105"/>
        <v>3</v>
      </c>
      <c r="D2198" s="25">
        <v>44830</v>
      </c>
      <c r="E2198" s="4">
        <v>76.709999999999994</v>
      </c>
      <c r="G2198" s="4">
        <v>76.709999999999994</v>
      </c>
    </row>
    <row r="2199" spans="1:7" x14ac:dyDescent="0.3">
      <c r="A2199" s="24">
        <f t="shared" si="103"/>
        <v>2022</v>
      </c>
      <c r="B2199" s="24">
        <f t="shared" si="104"/>
        <v>9</v>
      </c>
      <c r="C2199" s="24">
        <f t="shared" si="105"/>
        <v>3</v>
      </c>
      <c r="D2199" s="25">
        <v>44831</v>
      </c>
      <c r="E2199" s="4">
        <v>78.5</v>
      </c>
      <c r="G2199" s="4">
        <v>78.5</v>
      </c>
    </row>
    <row r="2200" spans="1:7" x14ac:dyDescent="0.3">
      <c r="A2200" s="24">
        <f t="shared" si="103"/>
        <v>2022</v>
      </c>
      <c r="B2200" s="24">
        <f t="shared" si="104"/>
        <v>9</v>
      </c>
      <c r="C2200" s="24">
        <f t="shared" si="105"/>
        <v>3</v>
      </c>
      <c r="D2200" s="25">
        <v>44832</v>
      </c>
      <c r="E2200" s="4">
        <v>82.15</v>
      </c>
      <c r="G2200" s="4">
        <v>82.15</v>
      </c>
    </row>
    <row r="2201" spans="1:7" x14ac:dyDescent="0.3">
      <c r="A2201" s="24">
        <f t="shared" si="103"/>
        <v>2022</v>
      </c>
      <c r="B2201" s="24">
        <f t="shared" si="104"/>
        <v>9</v>
      </c>
      <c r="C2201" s="24">
        <f t="shared" si="105"/>
        <v>3</v>
      </c>
      <c r="D2201" s="25">
        <v>44833</v>
      </c>
      <c r="E2201" s="4">
        <v>81.23</v>
      </c>
      <c r="G2201" s="4">
        <v>81.23</v>
      </c>
    </row>
    <row r="2202" spans="1:7" x14ac:dyDescent="0.3">
      <c r="A2202" s="24">
        <f t="shared" si="103"/>
        <v>2022</v>
      </c>
      <c r="B2202" s="24">
        <f t="shared" si="104"/>
        <v>9</v>
      </c>
      <c r="C2202" s="24">
        <f t="shared" si="105"/>
        <v>3</v>
      </c>
      <c r="D2202" s="25">
        <v>44834</v>
      </c>
      <c r="E2202" s="4">
        <v>79.489999999999995</v>
      </c>
      <c r="G2202" s="4">
        <v>79.489999999999995</v>
      </c>
    </row>
    <row r="2203" spans="1:7" x14ac:dyDescent="0.3">
      <c r="A2203" s="24">
        <f t="shared" si="103"/>
        <v>2022</v>
      </c>
      <c r="B2203" s="24">
        <f t="shared" si="104"/>
        <v>10</v>
      </c>
      <c r="C2203" s="24">
        <f t="shared" si="105"/>
        <v>4</v>
      </c>
      <c r="D2203" s="25">
        <v>44837</v>
      </c>
      <c r="E2203" s="4">
        <v>83.63</v>
      </c>
      <c r="G2203" s="4">
        <v>83.63</v>
      </c>
    </row>
    <row r="2204" spans="1:7" x14ac:dyDescent="0.3">
      <c r="A2204" s="24">
        <f t="shared" si="103"/>
        <v>2022</v>
      </c>
      <c r="B2204" s="24">
        <f t="shared" si="104"/>
        <v>10</v>
      </c>
      <c r="C2204" s="24">
        <f t="shared" si="105"/>
        <v>4</v>
      </c>
      <c r="D2204" s="25">
        <v>44838</v>
      </c>
      <c r="E2204" s="4">
        <v>86.52</v>
      </c>
      <c r="G2204" s="4">
        <v>86.52</v>
      </c>
    </row>
    <row r="2205" spans="1:7" x14ac:dyDescent="0.3">
      <c r="A2205" s="24">
        <f t="shared" si="103"/>
        <v>2022</v>
      </c>
      <c r="B2205" s="24">
        <f t="shared" si="104"/>
        <v>10</v>
      </c>
      <c r="C2205" s="24">
        <f t="shared" si="105"/>
        <v>4</v>
      </c>
      <c r="D2205" s="25">
        <v>44839</v>
      </c>
      <c r="E2205" s="4">
        <v>87.76</v>
      </c>
      <c r="G2205" s="4">
        <v>87.76</v>
      </c>
    </row>
    <row r="2206" spans="1:7" x14ac:dyDescent="0.3">
      <c r="A2206" s="24">
        <f t="shared" si="103"/>
        <v>2022</v>
      </c>
      <c r="B2206" s="24">
        <f t="shared" si="104"/>
        <v>10</v>
      </c>
      <c r="C2206" s="24">
        <f t="shared" si="105"/>
        <v>4</v>
      </c>
      <c r="D2206" s="25">
        <v>44840</v>
      </c>
      <c r="E2206" s="4">
        <v>88.45</v>
      </c>
      <c r="G2206" s="4">
        <v>88.45</v>
      </c>
    </row>
    <row r="2207" spans="1:7" x14ac:dyDescent="0.3">
      <c r="A2207" s="24">
        <f t="shared" si="103"/>
        <v>2022</v>
      </c>
      <c r="B2207" s="24">
        <f t="shared" si="104"/>
        <v>10</v>
      </c>
      <c r="C2207" s="24">
        <f t="shared" si="105"/>
        <v>4</v>
      </c>
      <c r="D2207" s="25">
        <v>44841</v>
      </c>
      <c r="E2207" s="4">
        <v>92.64</v>
      </c>
      <c r="G2207" s="4">
        <v>92.64</v>
      </c>
    </row>
    <row r="2208" spans="1:7" x14ac:dyDescent="0.3">
      <c r="A2208" s="24">
        <f t="shared" si="103"/>
        <v>2022</v>
      </c>
      <c r="B2208" s="24">
        <f t="shared" si="104"/>
        <v>10</v>
      </c>
      <c r="C2208" s="24">
        <f t="shared" si="105"/>
        <v>4</v>
      </c>
      <c r="D2208" s="25">
        <v>44844</v>
      </c>
      <c r="E2208" s="4">
        <v>91.13</v>
      </c>
      <c r="G2208" s="4">
        <v>91.13</v>
      </c>
    </row>
    <row r="2209" spans="1:7" x14ac:dyDescent="0.3">
      <c r="A2209" s="24">
        <f t="shared" si="103"/>
        <v>2022</v>
      </c>
      <c r="B2209" s="24">
        <f t="shared" si="104"/>
        <v>10</v>
      </c>
      <c r="C2209" s="24">
        <f t="shared" si="105"/>
        <v>4</v>
      </c>
      <c r="D2209" s="25">
        <v>44845</v>
      </c>
      <c r="E2209" s="4">
        <v>89.35</v>
      </c>
      <c r="G2209" s="4">
        <v>89.35</v>
      </c>
    </row>
    <row r="2210" spans="1:7" x14ac:dyDescent="0.3">
      <c r="A2210" s="24">
        <f t="shared" si="103"/>
        <v>2022</v>
      </c>
      <c r="B2210" s="24">
        <f t="shared" si="104"/>
        <v>10</v>
      </c>
      <c r="C2210" s="24">
        <f t="shared" si="105"/>
        <v>4</v>
      </c>
      <c r="D2210" s="25">
        <v>44846</v>
      </c>
      <c r="E2210" s="4">
        <v>87.27</v>
      </c>
      <c r="G2210" s="4">
        <v>87.27</v>
      </c>
    </row>
    <row r="2211" spans="1:7" x14ac:dyDescent="0.3">
      <c r="A2211" s="24">
        <f t="shared" si="103"/>
        <v>2022</v>
      </c>
      <c r="B2211" s="24">
        <f t="shared" si="104"/>
        <v>10</v>
      </c>
      <c r="C2211" s="24">
        <f t="shared" si="105"/>
        <v>4</v>
      </c>
      <c r="D2211" s="25">
        <v>44847</v>
      </c>
      <c r="E2211" s="4">
        <v>89.11</v>
      </c>
      <c r="G2211" s="4">
        <v>89.11</v>
      </c>
    </row>
    <row r="2212" spans="1:7" x14ac:dyDescent="0.3">
      <c r="A2212" s="24">
        <f t="shared" si="103"/>
        <v>2022</v>
      </c>
      <c r="B2212" s="24">
        <f t="shared" si="104"/>
        <v>10</v>
      </c>
      <c r="C2212" s="24">
        <f t="shared" si="105"/>
        <v>4</v>
      </c>
      <c r="D2212" s="25">
        <v>44848</v>
      </c>
      <c r="E2212" s="4">
        <v>85.61</v>
      </c>
      <c r="G2212" s="4">
        <v>85.61</v>
      </c>
    </row>
    <row r="2213" spans="1:7" x14ac:dyDescent="0.3">
      <c r="A2213" s="24">
        <f t="shared" si="103"/>
        <v>2022</v>
      </c>
      <c r="B2213" s="24">
        <f t="shared" si="104"/>
        <v>10</v>
      </c>
      <c r="C2213" s="24">
        <f t="shared" si="105"/>
        <v>4</v>
      </c>
      <c r="D2213" s="25">
        <v>44851</v>
      </c>
      <c r="E2213" s="4">
        <v>85.46</v>
      </c>
      <c r="G2213" s="4">
        <v>85.46</v>
      </c>
    </row>
    <row r="2214" spans="1:7" x14ac:dyDescent="0.3">
      <c r="A2214" s="24">
        <f t="shared" si="103"/>
        <v>2022</v>
      </c>
      <c r="B2214" s="24">
        <f t="shared" si="104"/>
        <v>10</v>
      </c>
      <c r="C2214" s="24">
        <f t="shared" si="105"/>
        <v>4</v>
      </c>
      <c r="D2214" s="25">
        <v>44852</v>
      </c>
      <c r="E2214" s="4">
        <v>82.82</v>
      </c>
      <c r="G2214" s="4">
        <v>82.82</v>
      </c>
    </row>
    <row r="2215" spans="1:7" x14ac:dyDescent="0.3">
      <c r="A2215" s="24">
        <f t="shared" si="103"/>
        <v>2022</v>
      </c>
      <c r="B2215" s="24">
        <f t="shared" si="104"/>
        <v>10</v>
      </c>
      <c r="C2215" s="24">
        <f t="shared" si="105"/>
        <v>4</v>
      </c>
      <c r="D2215" s="25">
        <v>44853</v>
      </c>
      <c r="E2215" s="4">
        <v>85.55</v>
      </c>
      <c r="G2215" s="4">
        <v>85.55</v>
      </c>
    </row>
    <row r="2216" spans="1:7" x14ac:dyDescent="0.3">
      <c r="A2216" s="24">
        <f t="shared" si="103"/>
        <v>2022</v>
      </c>
      <c r="B2216" s="24">
        <f t="shared" si="104"/>
        <v>10</v>
      </c>
      <c r="C2216" s="24">
        <f t="shared" si="105"/>
        <v>4</v>
      </c>
      <c r="D2216" s="25">
        <v>44854</v>
      </c>
      <c r="E2216" s="4">
        <v>85.98</v>
      </c>
      <c r="G2216" s="4">
        <v>85.98</v>
      </c>
    </row>
    <row r="2217" spans="1:7" x14ac:dyDescent="0.3">
      <c r="A2217" s="24">
        <f t="shared" si="103"/>
        <v>2022</v>
      </c>
      <c r="B2217" s="24">
        <f t="shared" si="104"/>
        <v>10</v>
      </c>
      <c r="C2217" s="24">
        <f t="shared" si="105"/>
        <v>4</v>
      </c>
      <c r="D2217" s="25">
        <v>44855</v>
      </c>
      <c r="E2217" s="4">
        <v>85.05</v>
      </c>
      <c r="G2217" s="4">
        <v>85.05</v>
      </c>
    </row>
    <row r="2218" spans="1:7" x14ac:dyDescent="0.3">
      <c r="A2218" s="24">
        <f t="shared" si="103"/>
        <v>2022</v>
      </c>
      <c r="B2218" s="24">
        <f t="shared" si="104"/>
        <v>10</v>
      </c>
      <c r="C2218" s="24">
        <f t="shared" si="105"/>
        <v>4</v>
      </c>
      <c r="D2218" s="25">
        <v>44858</v>
      </c>
      <c r="E2218" s="4">
        <v>84.58</v>
      </c>
      <c r="G2218" s="4">
        <v>84.58</v>
      </c>
    </row>
    <row r="2219" spans="1:7" x14ac:dyDescent="0.3">
      <c r="A2219" s="24">
        <f t="shared" si="103"/>
        <v>2022</v>
      </c>
      <c r="B2219" s="24">
        <f t="shared" si="104"/>
        <v>10</v>
      </c>
      <c r="C2219" s="24">
        <f t="shared" si="105"/>
        <v>4</v>
      </c>
      <c r="D2219" s="25">
        <v>44859</v>
      </c>
      <c r="E2219" s="4">
        <v>85.32</v>
      </c>
      <c r="G2219" s="4">
        <v>85.32</v>
      </c>
    </row>
    <row r="2220" spans="1:7" x14ac:dyDescent="0.3">
      <c r="A2220" s="24">
        <f t="shared" si="103"/>
        <v>2022</v>
      </c>
      <c r="B2220" s="24">
        <f t="shared" si="104"/>
        <v>10</v>
      </c>
      <c r="C2220" s="24">
        <f t="shared" si="105"/>
        <v>4</v>
      </c>
      <c r="D2220" s="25">
        <v>44860</v>
      </c>
      <c r="E2220" s="4">
        <v>87.91</v>
      </c>
      <c r="G2220" s="4">
        <v>87.91</v>
      </c>
    </row>
    <row r="2221" spans="1:7" x14ac:dyDescent="0.3">
      <c r="A2221" s="24">
        <f t="shared" si="103"/>
        <v>2022</v>
      </c>
      <c r="B2221" s="24">
        <f t="shared" si="104"/>
        <v>10</v>
      </c>
      <c r="C2221" s="24">
        <f t="shared" si="105"/>
        <v>4</v>
      </c>
      <c r="D2221" s="25">
        <v>44861</v>
      </c>
      <c r="E2221" s="4">
        <v>89.08</v>
      </c>
      <c r="G2221" s="4">
        <v>89.08</v>
      </c>
    </row>
    <row r="2222" spans="1:7" x14ac:dyDescent="0.3">
      <c r="A2222" s="24">
        <f t="shared" si="103"/>
        <v>2022</v>
      </c>
      <c r="B2222" s="24">
        <f t="shared" si="104"/>
        <v>10</v>
      </c>
      <c r="C2222" s="24">
        <f t="shared" si="105"/>
        <v>4</v>
      </c>
      <c r="D2222" s="25">
        <v>44862</v>
      </c>
      <c r="E2222" s="4">
        <v>87.9</v>
      </c>
      <c r="G2222" s="4">
        <v>87.9</v>
      </c>
    </row>
    <row r="2223" spans="1:7" x14ac:dyDescent="0.3">
      <c r="A2223" s="24">
        <f t="shared" si="103"/>
        <v>2022</v>
      </c>
      <c r="B2223" s="24">
        <f t="shared" si="104"/>
        <v>10</v>
      </c>
      <c r="C2223" s="24">
        <f t="shared" si="105"/>
        <v>4</v>
      </c>
      <c r="D2223" s="25">
        <v>44865</v>
      </c>
      <c r="E2223" s="4">
        <v>86.53</v>
      </c>
      <c r="G2223" s="4">
        <v>86.53</v>
      </c>
    </row>
    <row r="2224" spans="1:7" x14ac:dyDescent="0.3">
      <c r="A2224" s="24">
        <f t="shared" si="103"/>
        <v>2022</v>
      </c>
      <c r="B2224" s="24">
        <f t="shared" si="104"/>
        <v>11</v>
      </c>
      <c r="C2224" s="24">
        <f t="shared" si="105"/>
        <v>4</v>
      </c>
      <c r="D2224" s="25">
        <v>44866</v>
      </c>
      <c r="E2224" s="4">
        <v>88.37</v>
      </c>
      <c r="G2224" s="4">
        <v>88.37</v>
      </c>
    </row>
    <row r="2225" spans="1:7" x14ac:dyDescent="0.3">
      <c r="A2225" s="24">
        <f t="shared" si="103"/>
        <v>2022</v>
      </c>
      <c r="B2225" s="24">
        <f t="shared" si="104"/>
        <v>11</v>
      </c>
      <c r="C2225" s="24">
        <f t="shared" si="105"/>
        <v>4</v>
      </c>
      <c r="D2225" s="25">
        <v>44867</v>
      </c>
      <c r="E2225" s="4">
        <v>90</v>
      </c>
      <c r="G2225" s="4">
        <v>90</v>
      </c>
    </row>
    <row r="2226" spans="1:7" x14ac:dyDescent="0.3">
      <c r="A2226" s="24">
        <f t="shared" si="103"/>
        <v>2022</v>
      </c>
      <c r="B2226" s="24">
        <f t="shared" si="104"/>
        <v>11</v>
      </c>
      <c r="C2226" s="24">
        <f t="shared" si="105"/>
        <v>4</v>
      </c>
      <c r="D2226" s="25">
        <v>44868</v>
      </c>
      <c r="E2226" s="4">
        <v>88.17</v>
      </c>
      <c r="G2226" s="4">
        <v>88.17</v>
      </c>
    </row>
    <row r="2227" spans="1:7" x14ac:dyDescent="0.3">
      <c r="A2227" s="24">
        <f t="shared" si="103"/>
        <v>2022</v>
      </c>
      <c r="B2227" s="24">
        <f t="shared" si="104"/>
        <v>11</v>
      </c>
      <c r="C2227" s="24">
        <f t="shared" si="105"/>
        <v>4</v>
      </c>
      <c r="D2227" s="25">
        <v>44869</v>
      </c>
      <c r="E2227" s="4">
        <v>92.61</v>
      </c>
      <c r="G2227" s="4">
        <v>92.61</v>
      </c>
    </row>
    <row r="2228" spans="1:7" x14ac:dyDescent="0.3">
      <c r="A2228" s="24">
        <f t="shared" si="103"/>
        <v>2022</v>
      </c>
      <c r="B2228" s="24">
        <f t="shared" si="104"/>
        <v>11</v>
      </c>
      <c r="C2228" s="24">
        <f t="shared" si="105"/>
        <v>4</v>
      </c>
      <c r="D2228" s="25">
        <v>44872</v>
      </c>
      <c r="E2228" s="4">
        <v>91.79</v>
      </c>
      <c r="G2228" s="4">
        <v>91.79</v>
      </c>
    </row>
    <row r="2229" spans="1:7" x14ac:dyDescent="0.3">
      <c r="A2229" s="24">
        <f t="shared" si="103"/>
        <v>2022</v>
      </c>
      <c r="B2229" s="24">
        <f t="shared" si="104"/>
        <v>11</v>
      </c>
      <c r="C2229" s="24">
        <f t="shared" si="105"/>
        <v>4</v>
      </c>
      <c r="D2229" s="25">
        <v>44873</v>
      </c>
      <c r="E2229" s="4">
        <v>88.91</v>
      </c>
      <c r="G2229" s="4">
        <v>88.91</v>
      </c>
    </row>
    <row r="2230" spans="1:7" x14ac:dyDescent="0.3">
      <c r="A2230" s="24">
        <f t="shared" si="103"/>
        <v>2022</v>
      </c>
      <c r="B2230" s="24">
        <f t="shared" si="104"/>
        <v>11</v>
      </c>
      <c r="C2230" s="24">
        <f t="shared" si="105"/>
        <v>4</v>
      </c>
      <c r="D2230" s="25">
        <v>44874</v>
      </c>
      <c r="E2230" s="4">
        <v>85.83</v>
      </c>
      <c r="G2230" s="4">
        <v>85.83</v>
      </c>
    </row>
    <row r="2231" spans="1:7" x14ac:dyDescent="0.3">
      <c r="A2231" s="24">
        <f t="shared" si="103"/>
        <v>2022</v>
      </c>
      <c r="B2231" s="24">
        <f t="shared" si="104"/>
        <v>11</v>
      </c>
      <c r="C2231" s="24">
        <f t="shared" si="105"/>
        <v>4</v>
      </c>
      <c r="D2231" s="25">
        <v>44875</v>
      </c>
      <c r="E2231" s="4">
        <v>86.47</v>
      </c>
      <c r="G2231" s="4">
        <v>86.47</v>
      </c>
    </row>
    <row r="2232" spans="1:7" x14ac:dyDescent="0.3">
      <c r="A2232" s="24">
        <f t="shared" si="103"/>
        <v>2022</v>
      </c>
      <c r="B2232" s="24">
        <f t="shared" si="104"/>
        <v>11</v>
      </c>
      <c r="C2232" s="24">
        <f t="shared" si="105"/>
        <v>4</v>
      </c>
      <c r="D2232" s="25">
        <v>44876</v>
      </c>
      <c r="E2232" s="4">
        <v>88.96</v>
      </c>
      <c r="G2232" s="4">
        <v>88.96</v>
      </c>
    </row>
    <row r="2233" spans="1:7" x14ac:dyDescent="0.3">
      <c r="A2233" s="24">
        <f t="shared" si="103"/>
        <v>2022</v>
      </c>
      <c r="B2233" s="24">
        <f t="shared" si="104"/>
        <v>11</v>
      </c>
      <c r="C2233" s="24">
        <f t="shared" si="105"/>
        <v>4</v>
      </c>
      <c r="D2233" s="25">
        <v>44879</v>
      </c>
      <c r="E2233" s="4">
        <v>85.87</v>
      </c>
      <c r="G2233" s="4">
        <v>85.87</v>
      </c>
    </row>
    <row r="2234" spans="1:7" x14ac:dyDescent="0.3">
      <c r="A2234" s="24">
        <f t="shared" si="103"/>
        <v>2022</v>
      </c>
      <c r="B2234" s="24">
        <f t="shared" si="104"/>
        <v>11</v>
      </c>
      <c r="C2234" s="24">
        <f t="shared" si="105"/>
        <v>4</v>
      </c>
      <c r="D2234" s="25">
        <v>44880</v>
      </c>
      <c r="E2234" s="4">
        <v>86.92</v>
      </c>
      <c r="G2234" s="4">
        <v>86.92</v>
      </c>
    </row>
    <row r="2235" spans="1:7" x14ac:dyDescent="0.3">
      <c r="A2235" s="24">
        <f t="shared" si="103"/>
        <v>2022</v>
      </c>
      <c r="B2235" s="24">
        <f t="shared" si="104"/>
        <v>11</v>
      </c>
      <c r="C2235" s="24">
        <f t="shared" si="105"/>
        <v>4</v>
      </c>
      <c r="D2235" s="25">
        <v>44881</v>
      </c>
      <c r="E2235" s="4">
        <v>85.59</v>
      </c>
      <c r="G2235" s="4">
        <v>85.59</v>
      </c>
    </row>
    <row r="2236" spans="1:7" x14ac:dyDescent="0.3">
      <c r="A2236" s="24">
        <f t="shared" si="103"/>
        <v>2022</v>
      </c>
      <c r="B2236" s="24">
        <f t="shared" si="104"/>
        <v>11</v>
      </c>
      <c r="C2236" s="24">
        <f t="shared" si="105"/>
        <v>4</v>
      </c>
      <c r="D2236" s="25">
        <v>44882</v>
      </c>
      <c r="E2236" s="4">
        <v>81.64</v>
      </c>
      <c r="G2236" s="4">
        <v>81.64</v>
      </c>
    </row>
    <row r="2237" spans="1:7" x14ac:dyDescent="0.3">
      <c r="A2237" s="24">
        <f t="shared" si="103"/>
        <v>2022</v>
      </c>
      <c r="B2237" s="24">
        <f t="shared" si="104"/>
        <v>11</v>
      </c>
      <c r="C2237" s="24">
        <f t="shared" si="105"/>
        <v>4</v>
      </c>
      <c r="D2237" s="25">
        <v>44883</v>
      </c>
      <c r="E2237" s="4">
        <v>80.08</v>
      </c>
      <c r="G2237" s="4">
        <v>80.08</v>
      </c>
    </row>
    <row r="2238" spans="1:7" x14ac:dyDescent="0.3">
      <c r="A2238" s="24">
        <f t="shared" si="103"/>
        <v>2022</v>
      </c>
      <c r="B2238" s="24">
        <f t="shared" si="104"/>
        <v>11</v>
      </c>
      <c r="C2238" s="24">
        <f t="shared" si="105"/>
        <v>4</v>
      </c>
      <c r="D2238" s="25">
        <v>44886</v>
      </c>
      <c r="E2238" s="4">
        <v>79.73</v>
      </c>
      <c r="G2238" s="4">
        <v>79.73</v>
      </c>
    </row>
    <row r="2239" spans="1:7" x14ac:dyDescent="0.3">
      <c r="A2239" s="24">
        <f t="shared" si="103"/>
        <v>2022</v>
      </c>
      <c r="B2239" s="24">
        <f t="shared" si="104"/>
        <v>11</v>
      </c>
      <c r="C2239" s="24">
        <f t="shared" si="105"/>
        <v>4</v>
      </c>
      <c r="D2239" s="25">
        <v>44887</v>
      </c>
      <c r="E2239" s="4">
        <v>80.95</v>
      </c>
      <c r="G2239" s="4">
        <v>80.95</v>
      </c>
    </row>
    <row r="2240" spans="1:7" x14ac:dyDescent="0.3">
      <c r="A2240" s="24">
        <f t="shared" si="103"/>
        <v>2022</v>
      </c>
      <c r="B2240" s="24">
        <f t="shared" si="104"/>
        <v>11</v>
      </c>
      <c r="C2240" s="24">
        <f t="shared" si="105"/>
        <v>4</v>
      </c>
      <c r="D2240" s="25">
        <v>44888</v>
      </c>
      <c r="E2240" s="4">
        <v>77.94</v>
      </c>
      <c r="G2240" s="4">
        <v>77.94</v>
      </c>
    </row>
    <row r="2241" spans="1:7" x14ac:dyDescent="0.3">
      <c r="A2241" s="24">
        <f t="shared" si="103"/>
        <v>2022</v>
      </c>
      <c r="B2241" s="24">
        <f t="shared" si="104"/>
        <v>11</v>
      </c>
      <c r="C2241" s="24">
        <f t="shared" si="105"/>
        <v>4</v>
      </c>
      <c r="D2241" s="25">
        <v>44890</v>
      </c>
      <c r="E2241" s="4">
        <v>76.28</v>
      </c>
      <c r="G2241" s="4">
        <v>76.28</v>
      </c>
    </row>
    <row r="2242" spans="1:7" x14ac:dyDescent="0.3">
      <c r="A2242" s="24">
        <f t="shared" si="103"/>
        <v>2022</v>
      </c>
      <c r="B2242" s="24">
        <f t="shared" si="104"/>
        <v>11</v>
      </c>
      <c r="C2242" s="24">
        <f t="shared" si="105"/>
        <v>4</v>
      </c>
      <c r="D2242" s="25">
        <v>44893</v>
      </c>
      <c r="E2242" s="4">
        <v>77.239999999999995</v>
      </c>
      <c r="G2242" s="4">
        <v>77.239999999999995</v>
      </c>
    </row>
    <row r="2243" spans="1:7" x14ac:dyDescent="0.3">
      <c r="A2243" s="24">
        <f t="shared" si="103"/>
        <v>2022</v>
      </c>
      <c r="B2243" s="24">
        <f t="shared" si="104"/>
        <v>11</v>
      </c>
      <c r="C2243" s="24">
        <f t="shared" si="105"/>
        <v>4</v>
      </c>
      <c r="D2243" s="25">
        <v>44894</v>
      </c>
      <c r="E2243" s="4">
        <v>78.2</v>
      </c>
      <c r="G2243" s="4">
        <v>78.2</v>
      </c>
    </row>
    <row r="2244" spans="1:7" x14ac:dyDescent="0.3">
      <c r="A2244" s="24">
        <f t="shared" si="103"/>
        <v>2022</v>
      </c>
      <c r="B2244" s="24">
        <f t="shared" si="104"/>
        <v>11</v>
      </c>
      <c r="C2244" s="24">
        <f t="shared" si="105"/>
        <v>4</v>
      </c>
      <c r="D2244" s="25">
        <v>44895</v>
      </c>
      <c r="E2244" s="4">
        <v>80.55</v>
      </c>
      <c r="G2244" s="4">
        <v>80.55</v>
      </c>
    </row>
    <row r="2245" spans="1:7" x14ac:dyDescent="0.3">
      <c r="A2245" s="24">
        <f t="shared" ref="A2245:A2308" si="106">YEAR(D2245)</f>
        <v>2022</v>
      </c>
      <c r="B2245" s="24">
        <f t="shared" ref="B2245:B2308" si="107">MONTH(D2245)</f>
        <v>12</v>
      </c>
      <c r="C2245" s="24">
        <f t="shared" ref="C2245:C2308" si="108">ROUNDUP(B2245/3,0)</f>
        <v>4</v>
      </c>
      <c r="D2245" s="25">
        <v>44896</v>
      </c>
      <c r="E2245" s="4">
        <v>81.22</v>
      </c>
      <c r="G2245" s="4">
        <v>81.22</v>
      </c>
    </row>
    <row r="2246" spans="1:7" x14ac:dyDescent="0.3">
      <c r="A2246" s="24">
        <f t="shared" si="106"/>
        <v>2022</v>
      </c>
      <c r="B2246" s="24">
        <f t="shared" si="107"/>
        <v>12</v>
      </c>
      <c r="C2246" s="24">
        <f t="shared" si="108"/>
        <v>4</v>
      </c>
      <c r="D2246" s="25">
        <v>44897</v>
      </c>
      <c r="E2246" s="4">
        <v>79.98</v>
      </c>
      <c r="G2246" s="4">
        <v>79.98</v>
      </c>
    </row>
    <row r="2247" spans="1:7" x14ac:dyDescent="0.3">
      <c r="A2247" s="24">
        <f t="shared" si="106"/>
        <v>2022</v>
      </c>
      <c r="B2247" s="24">
        <f t="shared" si="107"/>
        <v>12</v>
      </c>
      <c r="C2247" s="24">
        <f t="shared" si="108"/>
        <v>4</v>
      </c>
      <c r="D2247" s="25">
        <v>44900</v>
      </c>
      <c r="E2247" s="4">
        <v>76.930000000000007</v>
      </c>
      <c r="G2247" s="4">
        <v>76.930000000000007</v>
      </c>
    </row>
    <row r="2248" spans="1:7" x14ac:dyDescent="0.3">
      <c r="A2248" s="24">
        <f t="shared" si="106"/>
        <v>2022</v>
      </c>
      <c r="B2248" s="24">
        <f t="shared" si="107"/>
        <v>12</v>
      </c>
      <c r="C2248" s="24">
        <f t="shared" si="108"/>
        <v>4</v>
      </c>
      <c r="D2248" s="25">
        <v>44901</v>
      </c>
      <c r="E2248" s="4">
        <v>74.25</v>
      </c>
      <c r="G2248" s="4">
        <v>74.25</v>
      </c>
    </row>
    <row r="2249" spans="1:7" x14ac:dyDescent="0.3">
      <c r="A2249" s="24">
        <f t="shared" si="106"/>
        <v>2022</v>
      </c>
      <c r="B2249" s="24">
        <f t="shared" si="107"/>
        <v>12</v>
      </c>
      <c r="C2249" s="24">
        <f t="shared" si="108"/>
        <v>4</v>
      </c>
      <c r="D2249" s="25">
        <v>44902</v>
      </c>
      <c r="E2249" s="4">
        <v>72.010000000000005</v>
      </c>
      <c r="G2249" s="4">
        <v>72.010000000000005</v>
      </c>
    </row>
    <row r="2250" spans="1:7" x14ac:dyDescent="0.3">
      <c r="A2250" s="24">
        <f t="shared" si="106"/>
        <v>2022</v>
      </c>
      <c r="B2250" s="24">
        <f t="shared" si="107"/>
        <v>12</v>
      </c>
      <c r="C2250" s="24">
        <f t="shared" si="108"/>
        <v>4</v>
      </c>
      <c r="D2250" s="25">
        <v>44903</v>
      </c>
      <c r="E2250" s="4">
        <v>71.459999999999994</v>
      </c>
      <c r="G2250" s="4">
        <v>71.459999999999994</v>
      </c>
    </row>
    <row r="2251" spans="1:7" x14ac:dyDescent="0.3">
      <c r="A2251" s="24">
        <f t="shared" si="106"/>
        <v>2022</v>
      </c>
      <c r="B2251" s="24">
        <f t="shared" si="107"/>
        <v>12</v>
      </c>
      <c r="C2251" s="24">
        <f t="shared" si="108"/>
        <v>4</v>
      </c>
      <c r="D2251" s="25">
        <v>44904</v>
      </c>
      <c r="E2251" s="4">
        <v>71.02</v>
      </c>
      <c r="G2251" s="4">
        <v>71.02</v>
      </c>
    </row>
    <row r="2252" spans="1:7" x14ac:dyDescent="0.3">
      <c r="A2252" s="24">
        <f t="shared" si="106"/>
        <v>2022</v>
      </c>
      <c r="B2252" s="24">
        <f t="shared" si="107"/>
        <v>12</v>
      </c>
      <c r="C2252" s="24">
        <f t="shared" si="108"/>
        <v>4</v>
      </c>
      <c r="D2252" s="25">
        <v>44907</v>
      </c>
      <c r="E2252" s="4">
        <v>73.17</v>
      </c>
      <c r="G2252" s="4">
        <v>73.17</v>
      </c>
    </row>
    <row r="2253" spans="1:7" x14ac:dyDescent="0.3">
      <c r="A2253" s="24">
        <f t="shared" si="106"/>
        <v>2022</v>
      </c>
      <c r="B2253" s="24">
        <f t="shared" si="107"/>
        <v>12</v>
      </c>
      <c r="C2253" s="24">
        <f t="shared" si="108"/>
        <v>4</v>
      </c>
      <c r="D2253" s="25">
        <v>44908</v>
      </c>
      <c r="E2253" s="4">
        <v>75.39</v>
      </c>
      <c r="G2253" s="4">
        <v>75.39</v>
      </c>
    </row>
    <row r="2254" spans="1:7" x14ac:dyDescent="0.3">
      <c r="A2254" s="24">
        <f t="shared" si="106"/>
        <v>2022</v>
      </c>
      <c r="B2254" s="24">
        <f t="shared" si="107"/>
        <v>12</v>
      </c>
      <c r="C2254" s="24">
        <f t="shared" si="108"/>
        <v>4</v>
      </c>
      <c r="D2254" s="25">
        <v>44909</v>
      </c>
      <c r="E2254" s="4">
        <v>77.28</v>
      </c>
      <c r="G2254" s="4">
        <v>77.28</v>
      </c>
    </row>
    <row r="2255" spans="1:7" x14ac:dyDescent="0.3">
      <c r="A2255" s="24">
        <f t="shared" si="106"/>
        <v>2022</v>
      </c>
      <c r="B2255" s="24">
        <f t="shared" si="107"/>
        <v>12</v>
      </c>
      <c r="C2255" s="24">
        <f t="shared" si="108"/>
        <v>4</v>
      </c>
      <c r="D2255" s="25">
        <v>44910</v>
      </c>
      <c r="E2255" s="4">
        <v>76.11</v>
      </c>
      <c r="G2255" s="4">
        <v>76.11</v>
      </c>
    </row>
    <row r="2256" spans="1:7" x14ac:dyDescent="0.3">
      <c r="A2256" s="24">
        <f t="shared" si="106"/>
        <v>2022</v>
      </c>
      <c r="B2256" s="24">
        <f t="shared" si="107"/>
        <v>12</v>
      </c>
      <c r="C2256" s="24">
        <f t="shared" si="108"/>
        <v>4</v>
      </c>
      <c r="D2256" s="25">
        <v>44911</v>
      </c>
      <c r="E2256" s="4">
        <v>74.290000000000006</v>
      </c>
      <c r="G2256" s="4">
        <v>74.290000000000006</v>
      </c>
    </row>
    <row r="2257" spans="1:7" x14ac:dyDescent="0.3">
      <c r="A2257" s="24">
        <f t="shared" si="106"/>
        <v>2022</v>
      </c>
      <c r="B2257" s="24">
        <f t="shared" si="107"/>
        <v>12</v>
      </c>
      <c r="C2257" s="24">
        <f t="shared" si="108"/>
        <v>4</v>
      </c>
      <c r="D2257" s="25">
        <v>44914</v>
      </c>
      <c r="E2257" s="4">
        <v>75.19</v>
      </c>
      <c r="G2257" s="4">
        <v>75.19</v>
      </c>
    </row>
    <row r="2258" spans="1:7" x14ac:dyDescent="0.3">
      <c r="A2258" s="24">
        <f t="shared" si="106"/>
        <v>2022</v>
      </c>
      <c r="B2258" s="24">
        <f t="shared" si="107"/>
        <v>12</v>
      </c>
      <c r="C2258" s="24">
        <f t="shared" si="108"/>
        <v>4</v>
      </c>
      <c r="D2258" s="25">
        <v>44915</v>
      </c>
      <c r="E2258" s="4">
        <v>76.09</v>
      </c>
      <c r="G2258" s="4">
        <v>76.09</v>
      </c>
    </row>
    <row r="2259" spans="1:7" x14ac:dyDescent="0.3">
      <c r="A2259" s="24">
        <f t="shared" si="106"/>
        <v>2022</v>
      </c>
      <c r="B2259" s="24">
        <f t="shared" si="107"/>
        <v>12</v>
      </c>
      <c r="C2259" s="24">
        <f t="shared" si="108"/>
        <v>4</v>
      </c>
      <c r="D2259" s="25">
        <v>44916</v>
      </c>
      <c r="E2259" s="4">
        <v>78.290000000000006</v>
      </c>
      <c r="G2259" s="4">
        <v>78.290000000000006</v>
      </c>
    </row>
    <row r="2260" spans="1:7" x14ac:dyDescent="0.3">
      <c r="A2260" s="24">
        <f t="shared" si="106"/>
        <v>2022</v>
      </c>
      <c r="B2260" s="24">
        <f t="shared" si="107"/>
        <v>12</v>
      </c>
      <c r="C2260" s="24">
        <f t="shared" si="108"/>
        <v>4</v>
      </c>
      <c r="D2260" s="25">
        <v>44917</v>
      </c>
      <c r="E2260" s="4">
        <v>77.489999999999995</v>
      </c>
      <c r="G2260" s="4">
        <v>77.489999999999995</v>
      </c>
    </row>
    <row r="2261" spans="1:7" x14ac:dyDescent="0.3">
      <c r="A2261" s="24">
        <f t="shared" si="106"/>
        <v>2022</v>
      </c>
      <c r="B2261" s="24">
        <f t="shared" si="107"/>
        <v>12</v>
      </c>
      <c r="C2261" s="24">
        <f t="shared" si="108"/>
        <v>4</v>
      </c>
      <c r="D2261" s="25">
        <v>44918</v>
      </c>
      <c r="E2261" s="4">
        <v>79.56</v>
      </c>
      <c r="G2261" s="4">
        <v>79.56</v>
      </c>
    </row>
    <row r="2262" spans="1:7" x14ac:dyDescent="0.3">
      <c r="A2262" s="24">
        <f t="shared" si="106"/>
        <v>2022</v>
      </c>
      <c r="B2262" s="24">
        <f t="shared" si="107"/>
        <v>12</v>
      </c>
      <c r="C2262" s="24">
        <f t="shared" si="108"/>
        <v>4</v>
      </c>
      <c r="D2262" s="25">
        <v>44922</v>
      </c>
      <c r="E2262" s="4">
        <v>79.53</v>
      </c>
      <c r="G2262" s="4">
        <v>79.53</v>
      </c>
    </row>
    <row r="2263" spans="1:7" x14ac:dyDescent="0.3">
      <c r="A2263" s="24">
        <f t="shared" si="106"/>
        <v>2022</v>
      </c>
      <c r="B2263" s="24">
        <f t="shared" si="107"/>
        <v>12</v>
      </c>
      <c r="C2263" s="24">
        <f t="shared" si="108"/>
        <v>4</v>
      </c>
      <c r="D2263" s="25">
        <v>44923</v>
      </c>
      <c r="E2263" s="4">
        <v>78.959999999999994</v>
      </c>
      <c r="G2263" s="4">
        <v>78.959999999999994</v>
      </c>
    </row>
    <row r="2264" spans="1:7" x14ac:dyDescent="0.3">
      <c r="A2264" s="24">
        <f t="shared" si="106"/>
        <v>2022</v>
      </c>
      <c r="B2264" s="24">
        <f t="shared" si="107"/>
        <v>12</v>
      </c>
      <c r="C2264" s="24">
        <f t="shared" si="108"/>
        <v>4</v>
      </c>
      <c r="D2264" s="25">
        <v>44924</v>
      </c>
      <c r="E2264" s="4">
        <v>78.400000000000006</v>
      </c>
      <c r="G2264" s="4">
        <v>78.400000000000006</v>
      </c>
    </row>
    <row r="2265" spans="1:7" x14ac:dyDescent="0.3">
      <c r="A2265" s="24">
        <f t="shared" si="106"/>
        <v>2022</v>
      </c>
      <c r="B2265" s="24">
        <f t="shared" si="107"/>
        <v>12</v>
      </c>
      <c r="C2265" s="24">
        <f t="shared" si="108"/>
        <v>4</v>
      </c>
      <c r="D2265" s="25">
        <v>44925</v>
      </c>
      <c r="E2265" s="4">
        <v>80.260000000000005</v>
      </c>
      <c r="G2265" s="4">
        <v>80.260000000000005</v>
      </c>
    </row>
    <row r="2266" spans="1:7" x14ac:dyDescent="0.3">
      <c r="A2266" s="24">
        <f t="shared" si="106"/>
        <v>2023</v>
      </c>
      <c r="B2266" s="24">
        <f t="shared" si="107"/>
        <v>1</v>
      </c>
      <c r="C2266" s="24">
        <f t="shared" si="108"/>
        <v>1</v>
      </c>
      <c r="D2266" s="25">
        <v>44929</v>
      </c>
      <c r="E2266" s="4">
        <v>76.930000000000007</v>
      </c>
      <c r="G2266" s="4">
        <v>76.930000000000007</v>
      </c>
    </row>
    <row r="2267" spans="1:7" x14ac:dyDescent="0.3">
      <c r="A2267" s="24">
        <f t="shared" si="106"/>
        <v>2023</v>
      </c>
      <c r="B2267" s="24">
        <f t="shared" si="107"/>
        <v>1</v>
      </c>
      <c r="C2267" s="24">
        <f t="shared" si="108"/>
        <v>1</v>
      </c>
      <c r="D2267" s="25">
        <v>44930</v>
      </c>
      <c r="E2267" s="4">
        <v>72.84</v>
      </c>
      <c r="G2267" s="4">
        <v>72.84</v>
      </c>
    </row>
    <row r="2268" spans="1:7" x14ac:dyDescent="0.3">
      <c r="A2268" s="24">
        <f t="shared" si="106"/>
        <v>2023</v>
      </c>
      <c r="B2268" s="24">
        <f t="shared" si="107"/>
        <v>1</v>
      </c>
      <c r="C2268" s="24">
        <f t="shared" si="108"/>
        <v>1</v>
      </c>
      <c r="D2268" s="25">
        <v>44931</v>
      </c>
      <c r="E2268" s="4">
        <v>73.67</v>
      </c>
      <c r="G2268" s="4">
        <v>73.67</v>
      </c>
    </row>
    <row r="2269" spans="1:7" x14ac:dyDescent="0.3">
      <c r="A2269" s="24">
        <f t="shared" si="106"/>
        <v>2023</v>
      </c>
      <c r="B2269" s="24">
        <f t="shared" si="107"/>
        <v>1</v>
      </c>
      <c r="C2269" s="24">
        <f t="shared" si="108"/>
        <v>1</v>
      </c>
      <c r="D2269" s="25">
        <v>44932</v>
      </c>
      <c r="E2269" s="4">
        <v>73.77</v>
      </c>
      <c r="G2269" s="4">
        <v>73.77</v>
      </c>
    </row>
    <row r="2270" spans="1:7" x14ac:dyDescent="0.3">
      <c r="A2270" s="24">
        <f t="shared" si="106"/>
        <v>2023</v>
      </c>
      <c r="B2270" s="24">
        <f t="shared" si="107"/>
        <v>1</v>
      </c>
      <c r="C2270" s="24">
        <f t="shared" si="108"/>
        <v>1</v>
      </c>
      <c r="D2270" s="25">
        <v>44935</v>
      </c>
      <c r="E2270" s="4">
        <v>74.63</v>
      </c>
      <c r="G2270" s="4">
        <v>74.63</v>
      </c>
    </row>
    <row r="2271" spans="1:7" x14ac:dyDescent="0.3">
      <c r="A2271" s="24">
        <f t="shared" si="106"/>
        <v>2023</v>
      </c>
      <c r="B2271" s="24">
        <f t="shared" si="107"/>
        <v>1</v>
      </c>
      <c r="C2271" s="24">
        <f t="shared" si="108"/>
        <v>1</v>
      </c>
      <c r="D2271" s="25">
        <v>44936</v>
      </c>
      <c r="E2271" s="4">
        <v>75.12</v>
      </c>
      <c r="G2271" s="4">
        <v>75.12</v>
      </c>
    </row>
    <row r="2272" spans="1:7" x14ac:dyDescent="0.3">
      <c r="A2272" s="24">
        <f t="shared" si="106"/>
        <v>2023</v>
      </c>
      <c r="B2272" s="24">
        <f t="shared" si="107"/>
        <v>1</v>
      </c>
      <c r="C2272" s="24">
        <f t="shared" si="108"/>
        <v>1</v>
      </c>
      <c r="D2272" s="25">
        <v>44937</v>
      </c>
      <c r="E2272" s="4">
        <v>77.41</v>
      </c>
      <c r="G2272" s="4">
        <v>77.41</v>
      </c>
    </row>
    <row r="2273" spans="1:7" x14ac:dyDescent="0.3">
      <c r="A2273" s="24">
        <f t="shared" si="106"/>
        <v>2023</v>
      </c>
      <c r="B2273" s="24">
        <f t="shared" si="107"/>
        <v>1</v>
      </c>
      <c r="C2273" s="24">
        <f t="shared" si="108"/>
        <v>1</v>
      </c>
      <c r="D2273" s="25">
        <v>44938</v>
      </c>
      <c r="E2273" s="4">
        <v>78.39</v>
      </c>
      <c r="G2273" s="4">
        <v>78.39</v>
      </c>
    </row>
    <row r="2274" spans="1:7" x14ac:dyDescent="0.3">
      <c r="A2274" s="24">
        <f t="shared" si="106"/>
        <v>2023</v>
      </c>
      <c r="B2274" s="24">
        <f t="shared" si="107"/>
        <v>1</v>
      </c>
      <c r="C2274" s="24">
        <f t="shared" si="108"/>
        <v>1</v>
      </c>
      <c r="D2274" s="25">
        <v>44939</v>
      </c>
      <c r="E2274" s="4">
        <v>79.86</v>
      </c>
      <c r="G2274" s="4">
        <v>79.86</v>
      </c>
    </row>
    <row r="2275" spans="1:7" x14ac:dyDescent="0.3">
      <c r="A2275" s="24">
        <f t="shared" si="106"/>
        <v>2023</v>
      </c>
      <c r="B2275" s="24">
        <f t="shared" si="107"/>
        <v>1</v>
      </c>
      <c r="C2275" s="24">
        <f t="shared" si="108"/>
        <v>1</v>
      </c>
      <c r="D2275" s="25">
        <v>44943</v>
      </c>
      <c r="E2275" s="4">
        <v>80.180000000000007</v>
      </c>
      <c r="G2275" s="4">
        <v>80.180000000000007</v>
      </c>
    </row>
    <row r="2276" spans="1:7" x14ac:dyDescent="0.3">
      <c r="A2276" s="24">
        <f t="shared" si="106"/>
        <v>2023</v>
      </c>
      <c r="B2276" s="24">
        <f t="shared" si="107"/>
        <v>1</v>
      </c>
      <c r="C2276" s="24">
        <f t="shared" si="108"/>
        <v>1</v>
      </c>
      <c r="D2276" s="25">
        <v>44944</v>
      </c>
      <c r="E2276" s="4">
        <v>79.48</v>
      </c>
      <c r="G2276" s="4">
        <v>79.48</v>
      </c>
    </row>
    <row r="2277" spans="1:7" x14ac:dyDescent="0.3">
      <c r="A2277" s="24">
        <f t="shared" si="106"/>
        <v>2023</v>
      </c>
      <c r="B2277" s="24">
        <f t="shared" si="107"/>
        <v>1</v>
      </c>
      <c r="C2277" s="24">
        <f t="shared" si="108"/>
        <v>1</v>
      </c>
      <c r="D2277" s="25">
        <v>44945</v>
      </c>
      <c r="E2277" s="4">
        <v>80.33</v>
      </c>
      <c r="G2277" s="4">
        <v>80.33</v>
      </c>
    </row>
    <row r="2278" spans="1:7" x14ac:dyDescent="0.3">
      <c r="A2278" s="24">
        <f t="shared" si="106"/>
        <v>2023</v>
      </c>
      <c r="B2278" s="24">
        <f t="shared" si="107"/>
        <v>1</v>
      </c>
      <c r="C2278" s="24">
        <f t="shared" si="108"/>
        <v>1</v>
      </c>
      <c r="D2278" s="25">
        <v>44946</v>
      </c>
      <c r="E2278" s="4">
        <v>81.31</v>
      </c>
      <c r="G2278" s="4">
        <v>81.31</v>
      </c>
    </row>
    <row r="2279" spans="1:7" x14ac:dyDescent="0.3">
      <c r="A2279" s="24">
        <f t="shared" si="106"/>
        <v>2023</v>
      </c>
      <c r="B2279" s="24">
        <f t="shared" si="107"/>
        <v>1</v>
      </c>
      <c r="C2279" s="24">
        <f t="shared" si="108"/>
        <v>1</v>
      </c>
      <c r="D2279" s="25">
        <v>44949</v>
      </c>
      <c r="E2279" s="4">
        <v>81.62</v>
      </c>
      <c r="G2279" s="4">
        <v>81.62</v>
      </c>
    </row>
    <row r="2280" spans="1:7" x14ac:dyDescent="0.3">
      <c r="A2280" s="24">
        <f t="shared" si="106"/>
        <v>2023</v>
      </c>
      <c r="B2280" s="24">
        <f t="shared" si="107"/>
        <v>1</v>
      </c>
      <c r="C2280" s="24">
        <f t="shared" si="108"/>
        <v>1</v>
      </c>
      <c r="D2280" s="25">
        <v>44950</v>
      </c>
      <c r="E2280" s="4">
        <v>80.13</v>
      </c>
      <c r="G2280" s="4">
        <v>80.13</v>
      </c>
    </row>
    <row r="2281" spans="1:7" x14ac:dyDescent="0.3">
      <c r="A2281" s="24">
        <f t="shared" si="106"/>
        <v>2023</v>
      </c>
      <c r="B2281" s="24">
        <f t="shared" si="107"/>
        <v>1</v>
      </c>
      <c r="C2281" s="24">
        <f t="shared" si="108"/>
        <v>1</v>
      </c>
      <c r="D2281" s="25">
        <v>44951</v>
      </c>
      <c r="E2281" s="4">
        <v>80.150000000000006</v>
      </c>
      <c r="G2281" s="4">
        <v>80.150000000000006</v>
      </c>
    </row>
    <row r="2282" spans="1:7" x14ac:dyDescent="0.3">
      <c r="A2282" s="24">
        <f t="shared" si="106"/>
        <v>2023</v>
      </c>
      <c r="B2282" s="24">
        <f t="shared" si="107"/>
        <v>1</v>
      </c>
      <c r="C2282" s="24">
        <f t="shared" si="108"/>
        <v>1</v>
      </c>
      <c r="D2282" s="25">
        <v>44952</v>
      </c>
      <c r="E2282" s="4">
        <v>81.010000000000005</v>
      </c>
      <c r="G2282" s="4">
        <v>81.010000000000005</v>
      </c>
    </row>
    <row r="2283" spans="1:7" x14ac:dyDescent="0.3">
      <c r="A2283" s="24">
        <f t="shared" si="106"/>
        <v>2023</v>
      </c>
      <c r="B2283" s="24">
        <f t="shared" si="107"/>
        <v>1</v>
      </c>
      <c r="C2283" s="24">
        <f t="shared" si="108"/>
        <v>1</v>
      </c>
      <c r="D2283" s="25">
        <v>44953</v>
      </c>
      <c r="E2283" s="4">
        <v>79.680000000000007</v>
      </c>
      <c r="G2283" s="4">
        <v>79.680000000000007</v>
      </c>
    </row>
    <row r="2284" spans="1:7" x14ac:dyDescent="0.3">
      <c r="A2284" s="24">
        <f t="shared" si="106"/>
        <v>2023</v>
      </c>
      <c r="B2284" s="24">
        <f t="shared" si="107"/>
        <v>1</v>
      </c>
      <c r="C2284" s="24">
        <f t="shared" si="108"/>
        <v>1</v>
      </c>
      <c r="D2284" s="25">
        <v>44956</v>
      </c>
      <c r="E2284" s="4">
        <v>77.900000000000006</v>
      </c>
      <c r="G2284" s="4">
        <v>77.900000000000006</v>
      </c>
    </row>
    <row r="2285" spans="1:7" x14ac:dyDescent="0.3">
      <c r="A2285" s="24">
        <f t="shared" si="106"/>
        <v>2023</v>
      </c>
      <c r="B2285" s="24">
        <f t="shared" si="107"/>
        <v>1</v>
      </c>
      <c r="C2285" s="24">
        <f t="shared" si="108"/>
        <v>1</v>
      </c>
      <c r="D2285" s="25">
        <v>44957</v>
      </c>
      <c r="E2285" s="4">
        <v>78.87</v>
      </c>
      <c r="G2285" s="4">
        <v>78.87</v>
      </c>
    </row>
    <row r="2286" spans="1:7" x14ac:dyDescent="0.3">
      <c r="A2286" s="24">
        <f t="shared" si="106"/>
        <v>2023</v>
      </c>
      <c r="B2286" s="24">
        <f t="shared" si="107"/>
        <v>2</v>
      </c>
      <c r="C2286" s="24">
        <f t="shared" si="108"/>
        <v>1</v>
      </c>
      <c r="D2286" s="25">
        <v>44958</v>
      </c>
      <c r="E2286" s="4">
        <v>76.41</v>
      </c>
      <c r="G2286" s="4">
        <v>76.41</v>
      </c>
    </row>
    <row r="2287" spans="1:7" x14ac:dyDescent="0.3">
      <c r="A2287" s="24">
        <f t="shared" si="106"/>
        <v>2023</v>
      </c>
      <c r="B2287" s="24">
        <f t="shared" si="107"/>
        <v>2</v>
      </c>
      <c r="C2287" s="24">
        <f t="shared" si="108"/>
        <v>1</v>
      </c>
      <c r="D2287" s="25">
        <v>44959</v>
      </c>
      <c r="E2287" s="4">
        <v>75.88</v>
      </c>
      <c r="G2287" s="4">
        <v>75.88</v>
      </c>
    </row>
    <row r="2288" spans="1:7" x14ac:dyDescent="0.3">
      <c r="A2288" s="24">
        <f t="shared" si="106"/>
        <v>2023</v>
      </c>
      <c r="B2288" s="24">
        <f t="shared" si="107"/>
        <v>2</v>
      </c>
      <c r="C2288" s="24">
        <f t="shared" si="108"/>
        <v>1</v>
      </c>
      <c r="D2288" s="25">
        <v>44960</v>
      </c>
      <c r="E2288" s="4">
        <v>73.39</v>
      </c>
      <c r="G2288" s="4">
        <v>73.39</v>
      </c>
    </row>
    <row r="2289" spans="1:7" x14ac:dyDescent="0.3">
      <c r="A2289" s="24">
        <f t="shared" si="106"/>
        <v>2023</v>
      </c>
      <c r="B2289" s="24">
        <f t="shared" si="107"/>
        <v>2</v>
      </c>
      <c r="C2289" s="24">
        <f t="shared" si="108"/>
        <v>1</v>
      </c>
      <c r="D2289" s="25">
        <v>44963</v>
      </c>
      <c r="E2289" s="4">
        <v>74.11</v>
      </c>
      <c r="G2289" s="4">
        <v>74.11</v>
      </c>
    </row>
    <row r="2290" spans="1:7" x14ac:dyDescent="0.3">
      <c r="A2290" s="24">
        <f t="shared" si="106"/>
        <v>2023</v>
      </c>
      <c r="B2290" s="24">
        <f t="shared" si="107"/>
        <v>2</v>
      </c>
      <c r="C2290" s="24">
        <f t="shared" si="108"/>
        <v>1</v>
      </c>
      <c r="D2290" s="25">
        <v>44964</v>
      </c>
      <c r="E2290" s="4">
        <v>77.14</v>
      </c>
      <c r="G2290" s="4">
        <v>77.14</v>
      </c>
    </row>
    <row r="2291" spans="1:7" x14ac:dyDescent="0.3">
      <c r="A2291" s="24">
        <f t="shared" si="106"/>
        <v>2023</v>
      </c>
      <c r="B2291" s="24">
        <f t="shared" si="107"/>
        <v>2</v>
      </c>
      <c r="C2291" s="24">
        <f t="shared" si="108"/>
        <v>1</v>
      </c>
      <c r="D2291" s="25">
        <v>44965</v>
      </c>
      <c r="E2291" s="4">
        <v>78.47</v>
      </c>
      <c r="G2291" s="4">
        <v>78.47</v>
      </c>
    </row>
    <row r="2292" spans="1:7" x14ac:dyDescent="0.3">
      <c r="A2292" s="24">
        <f t="shared" si="106"/>
        <v>2023</v>
      </c>
      <c r="B2292" s="24">
        <f t="shared" si="107"/>
        <v>2</v>
      </c>
      <c r="C2292" s="24">
        <f t="shared" si="108"/>
        <v>1</v>
      </c>
      <c r="D2292" s="25">
        <v>44966</v>
      </c>
      <c r="E2292" s="4">
        <v>78.06</v>
      </c>
      <c r="G2292" s="4">
        <v>78.06</v>
      </c>
    </row>
    <row r="2293" spans="1:7" x14ac:dyDescent="0.3">
      <c r="A2293" s="24">
        <f t="shared" si="106"/>
        <v>2023</v>
      </c>
      <c r="B2293" s="24">
        <f t="shared" si="107"/>
        <v>2</v>
      </c>
      <c r="C2293" s="24">
        <f t="shared" si="108"/>
        <v>1</v>
      </c>
      <c r="D2293" s="25">
        <v>44967</v>
      </c>
      <c r="E2293" s="4">
        <v>79.72</v>
      </c>
      <c r="G2293" s="4">
        <v>79.72</v>
      </c>
    </row>
    <row r="2294" spans="1:7" x14ac:dyDescent="0.3">
      <c r="A2294" s="24">
        <f t="shared" si="106"/>
        <v>2023</v>
      </c>
      <c r="B2294" s="24">
        <f t="shared" si="107"/>
        <v>2</v>
      </c>
      <c r="C2294" s="24">
        <f t="shared" si="108"/>
        <v>1</v>
      </c>
      <c r="D2294" s="25">
        <v>44970</v>
      </c>
      <c r="E2294" s="4">
        <v>80.14</v>
      </c>
      <c r="G2294" s="4">
        <v>80.14</v>
      </c>
    </row>
    <row r="2295" spans="1:7" x14ac:dyDescent="0.3">
      <c r="A2295" s="24">
        <f t="shared" si="106"/>
        <v>2023</v>
      </c>
      <c r="B2295" s="24">
        <f t="shared" si="107"/>
        <v>2</v>
      </c>
      <c r="C2295" s="24">
        <f t="shared" si="108"/>
        <v>1</v>
      </c>
      <c r="D2295" s="25">
        <v>44971</v>
      </c>
      <c r="E2295" s="4">
        <v>79.06</v>
      </c>
      <c r="G2295" s="4">
        <v>79.06</v>
      </c>
    </row>
    <row r="2296" spans="1:7" x14ac:dyDescent="0.3">
      <c r="A2296" s="24">
        <f t="shared" si="106"/>
        <v>2023</v>
      </c>
      <c r="B2296" s="24">
        <f t="shared" si="107"/>
        <v>2</v>
      </c>
      <c r="C2296" s="24">
        <f t="shared" si="108"/>
        <v>1</v>
      </c>
      <c r="D2296" s="25">
        <v>44972</v>
      </c>
      <c r="E2296" s="4">
        <v>78.59</v>
      </c>
      <c r="G2296" s="4">
        <v>78.59</v>
      </c>
    </row>
    <row r="2297" spans="1:7" x14ac:dyDescent="0.3">
      <c r="A2297" s="24">
        <f t="shared" si="106"/>
        <v>2023</v>
      </c>
      <c r="B2297" s="24">
        <f t="shared" si="107"/>
        <v>2</v>
      </c>
      <c r="C2297" s="24">
        <f t="shared" si="108"/>
        <v>1</v>
      </c>
      <c r="D2297" s="25">
        <v>44973</v>
      </c>
      <c r="E2297" s="4">
        <v>78.489999999999995</v>
      </c>
      <c r="G2297" s="4">
        <v>78.489999999999995</v>
      </c>
    </row>
    <row r="2298" spans="1:7" x14ac:dyDescent="0.3">
      <c r="A2298" s="24">
        <f t="shared" si="106"/>
        <v>2023</v>
      </c>
      <c r="B2298" s="24">
        <f t="shared" si="107"/>
        <v>2</v>
      </c>
      <c r="C2298" s="24">
        <f t="shared" si="108"/>
        <v>1</v>
      </c>
      <c r="D2298" s="25">
        <v>44974</v>
      </c>
      <c r="E2298" s="4">
        <v>76.34</v>
      </c>
      <c r="G2298" s="4">
        <v>76.34</v>
      </c>
    </row>
    <row r="2299" spans="1:7" x14ac:dyDescent="0.3">
      <c r="A2299" s="24">
        <f t="shared" si="106"/>
        <v>2023</v>
      </c>
      <c r="B2299" s="24">
        <f t="shared" si="107"/>
        <v>2</v>
      </c>
      <c r="C2299" s="24">
        <f t="shared" si="108"/>
        <v>1</v>
      </c>
      <c r="D2299" s="25">
        <v>44978</v>
      </c>
      <c r="E2299" s="4">
        <v>76.16</v>
      </c>
      <c r="G2299" s="4">
        <v>76.16</v>
      </c>
    </row>
    <row r="2300" spans="1:7" x14ac:dyDescent="0.3">
      <c r="A2300" s="24">
        <f t="shared" si="106"/>
        <v>2023</v>
      </c>
      <c r="B2300" s="24">
        <f t="shared" si="107"/>
        <v>2</v>
      </c>
      <c r="C2300" s="24">
        <f t="shared" si="108"/>
        <v>1</v>
      </c>
      <c r="D2300" s="25">
        <v>44979</v>
      </c>
      <c r="E2300" s="4">
        <v>73.95</v>
      </c>
      <c r="G2300" s="4">
        <v>73.95</v>
      </c>
    </row>
    <row r="2301" spans="1:7" x14ac:dyDescent="0.3">
      <c r="A2301" s="24">
        <f t="shared" si="106"/>
        <v>2023</v>
      </c>
      <c r="B2301" s="24">
        <f t="shared" si="107"/>
        <v>2</v>
      </c>
      <c r="C2301" s="24">
        <f t="shared" si="108"/>
        <v>1</v>
      </c>
      <c r="D2301" s="25">
        <v>44980</v>
      </c>
      <c r="E2301" s="4">
        <v>75.39</v>
      </c>
      <c r="G2301" s="4">
        <v>75.39</v>
      </c>
    </row>
    <row r="2302" spans="1:7" x14ac:dyDescent="0.3">
      <c r="A2302" s="24">
        <f t="shared" si="106"/>
        <v>2023</v>
      </c>
      <c r="B2302" s="24">
        <f t="shared" si="107"/>
        <v>2</v>
      </c>
      <c r="C2302" s="24">
        <f t="shared" si="108"/>
        <v>1</v>
      </c>
      <c r="D2302" s="25">
        <v>44981</v>
      </c>
      <c r="E2302" s="4">
        <v>76.319999999999993</v>
      </c>
      <c r="G2302" s="4">
        <v>76.319999999999993</v>
      </c>
    </row>
    <row r="2303" spans="1:7" x14ac:dyDescent="0.3">
      <c r="A2303" s="24">
        <f t="shared" si="106"/>
        <v>2023</v>
      </c>
      <c r="B2303" s="24">
        <f t="shared" si="107"/>
        <v>2</v>
      </c>
      <c r="C2303" s="24">
        <f t="shared" si="108"/>
        <v>1</v>
      </c>
      <c r="D2303" s="25">
        <v>44984</v>
      </c>
      <c r="E2303" s="4">
        <v>75.680000000000007</v>
      </c>
      <c r="G2303" s="4">
        <v>75.680000000000007</v>
      </c>
    </row>
    <row r="2304" spans="1:7" x14ac:dyDescent="0.3">
      <c r="A2304" s="24">
        <f t="shared" si="106"/>
        <v>2023</v>
      </c>
      <c r="B2304" s="24">
        <f t="shared" si="107"/>
        <v>2</v>
      </c>
      <c r="C2304" s="24">
        <f t="shared" si="108"/>
        <v>1</v>
      </c>
      <c r="D2304" s="25">
        <v>44985</v>
      </c>
      <c r="E2304" s="4">
        <v>77.05</v>
      </c>
      <c r="G2304" s="4">
        <v>77.05</v>
      </c>
    </row>
    <row r="2305" spans="1:7" x14ac:dyDescent="0.3">
      <c r="A2305" s="24">
        <f t="shared" si="106"/>
        <v>2023</v>
      </c>
      <c r="B2305" s="24">
        <f t="shared" si="107"/>
        <v>3</v>
      </c>
      <c r="C2305" s="24">
        <f t="shared" si="108"/>
        <v>1</v>
      </c>
      <c r="D2305" s="25">
        <v>44986</v>
      </c>
      <c r="E2305" s="4">
        <v>77.69</v>
      </c>
      <c r="G2305" s="4">
        <v>77.69</v>
      </c>
    </row>
    <row r="2306" spans="1:7" x14ac:dyDescent="0.3">
      <c r="A2306" s="24">
        <f t="shared" si="106"/>
        <v>2023</v>
      </c>
      <c r="B2306" s="24">
        <f t="shared" si="107"/>
        <v>3</v>
      </c>
      <c r="C2306" s="24">
        <f t="shared" si="108"/>
        <v>1</v>
      </c>
      <c r="D2306" s="25">
        <v>44987</v>
      </c>
      <c r="E2306" s="4">
        <v>78.16</v>
      </c>
      <c r="G2306" s="4">
        <v>78.16</v>
      </c>
    </row>
    <row r="2307" spans="1:7" x14ac:dyDescent="0.3">
      <c r="A2307" s="24">
        <f t="shared" si="106"/>
        <v>2023</v>
      </c>
      <c r="B2307" s="24">
        <f t="shared" si="107"/>
        <v>3</v>
      </c>
      <c r="C2307" s="24">
        <f t="shared" si="108"/>
        <v>1</v>
      </c>
      <c r="D2307" s="25">
        <v>44988</v>
      </c>
      <c r="E2307" s="4">
        <v>79.680000000000007</v>
      </c>
      <c r="G2307" s="4">
        <v>79.680000000000007</v>
      </c>
    </row>
    <row r="2308" spans="1:7" x14ac:dyDescent="0.3">
      <c r="A2308" s="24">
        <f t="shared" si="106"/>
        <v>2023</v>
      </c>
      <c r="B2308" s="24">
        <f t="shared" si="107"/>
        <v>3</v>
      </c>
      <c r="C2308" s="24">
        <f t="shared" si="108"/>
        <v>1</v>
      </c>
      <c r="D2308" s="25">
        <v>44991</v>
      </c>
      <c r="E2308" s="4">
        <v>80.459999999999994</v>
      </c>
      <c r="G2308" s="4">
        <v>80.459999999999994</v>
      </c>
    </row>
    <row r="2309" spans="1:7" x14ac:dyDescent="0.3">
      <c r="A2309" s="24">
        <f t="shared" ref="A2309:A2372" si="109">YEAR(D2309)</f>
        <v>2023</v>
      </c>
      <c r="B2309" s="24">
        <f t="shared" ref="B2309:B2372" si="110">MONTH(D2309)</f>
        <v>3</v>
      </c>
      <c r="C2309" s="24">
        <f t="shared" ref="C2309:C2372" si="111">ROUNDUP(B2309/3,0)</f>
        <v>1</v>
      </c>
      <c r="D2309" s="25">
        <v>44992</v>
      </c>
      <c r="E2309" s="4">
        <v>77.58</v>
      </c>
      <c r="G2309" s="4">
        <v>77.58</v>
      </c>
    </row>
    <row r="2310" spans="1:7" x14ac:dyDescent="0.3">
      <c r="A2310" s="24">
        <f t="shared" si="109"/>
        <v>2023</v>
      </c>
      <c r="B2310" s="24">
        <f t="shared" si="110"/>
        <v>3</v>
      </c>
      <c r="C2310" s="24">
        <f t="shared" si="111"/>
        <v>1</v>
      </c>
      <c r="D2310" s="25">
        <v>44993</v>
      </c>
      <c r="E2310" s="4">
        <v>76.66</v>
      </c>
      <c r="G2310" s="4">
        <v>76.66</v>
      </c>
    </row>
    <row r="2311" spans="1:7" x14ac:dyDescent="0.3">
      <c r="A2311" s="24">
        <f t="shared" si="109"/>
        <v>2023</v>
      </c>
      <c r="B2311" s="24">
        <f t="shared" si="110"/>
        <v>3</v>
      </c>
      <c r="C2311" s="24">
        <f t="shared" si="111"/>
        <v>1</v>
      </c>
      <c r="D2311" s="25">
        <v>44994</v>
      </c>
      <c r="E2311" s="4">
        <v>75.72</v>
      </c>
      <c r="G2311" s="4">
        <v>75.72</v>
      </c>
    </row>
    <row r="2312" spans="1:7" x14ac:dyDescent="0.3">
      <c r="A2312" s="24">
        <f t="shared" si="109"/>
        <v>2023</v>
      </c>
      <c r="B2312" s="24">
        <f t="shared" si="110"/>
        <v>3</v>
      </c>
      <c r="C2312" s="24">
        <f t="shared" si="111"/>
        <v>1</v>
      </c>
      <c r="D2312" s="25">
        <v>44995</v>
      </c>
      <c r="E2312" s="4">
        <v>76.680000000000007</v>
      </c>
      <c r="G2312" s="4">
        <v>76.680000000000007</v>
      </c>
    </row>
    <row r="2313" spans="1:7" x14ac:dyDescent="0.3">
      <c r="A2313" s="24">
        <f t="shared" si="109"/>
        <v>2023</v>
      </c>
      <c r="B2313" s="24">
        <f t="shared" si="110"/>
        <v>3</v>
      </c>
      <c r="C2313" s="24">
        <f t="shared" si="111"/>
        <v>1</v>
      </c>
      <c r="D2313" s="25">
        <v>44998</v>
      </c>
      <c r="E2313" s="4">
        <v>74.8</v>
      </c>
      <c r="G2313" s="4">
        <v>74.8</v>
      </c>
    </row>
    <row r="2314" spans="1:7" x14ac:dyDescent="0.3">
      <c r="A2314" s="24">
        <f t="shared" si="109"/>
        <v>2023</v>
      </c>
      <c r="B2314" s="24">
        <f t="shared" si="110"/>
        <v>3</v>
      </c>
      <c r="C2314" s="24">
        <f t="shared" si="111"/>
        <v>1</v>
      </c>
      <c r="D2314" s="25">
        <v>44999</v>
      </c>
      <c r="E2314" s="4">
        <v>71.33</v>
      </c>
      <c r="G2314" s="4">
        <v>71.33</v>
      </c>
    </row>
    <row r="2315" spans="1:7" x14ac:dyDescent="0.3">
      <c r="A2315" s="24">
        <f t="shared" si="109"/>
        <v>2023</v>
      </c>
      <c r="B2315" s="24">
        <f t="shared" si="110"/>
        <v>3</v>
      </c>
      <c r="C2315" s="24">
        <f t="shared" si="111"/>
        <v>1</v>
      </c>
      <c r="D2315" s="25">
        <v>45000</v>
      </c>
      <c r="E2315" s="4">
        <v>67.61</v>
      </c>
      <c r="G2315" s="4">
        <v>67.61</v>
      </c>
    </row>
    <row r="2316" spans="1:7" x14ac:dyDescent="0.3">
      <c r="A2316" s="24">
        <f t="shared" si="109"/>
        <v>2023</v>
      </c>
      <c r="B2316" s="24">
        <f t="shared" si="110"/>
        <v>3</v>
      </c>
      <c r="C2316" s="24">
        <f t="shared" si="111"/>
        <v>1</v>
      </c>
      <c r="D2316" s="25">
        <v>45001</v>
      </c>
      <c r="E2316" s="4">
        <v>68.349999999999994</v>
      </c>
      <c r="G2316" s="4">
        <v>68.349999999999994</v>
      </c>
    </row>
    <row r="2317" spans="1:7" x14ac:dyDescent="0.3">
      <c r="A2317" s="24">
        <f t="shared" si="109"/>
        <v>2023</v>
      </c>
      <c r="B2317" s="24">
        <f t="shared" si="110"/>
        <v>3</v>
      </c>
      <c r="C2317" s="24">
        <f t="shared" si="111"/>
        <v>1</v>
      </c>
      <c r="D2317" s="25">
        <v>45002</v>
      </c>
      <c r="E2317" s="4">
        <v>66.739999999999995</v>
      </c>
      <c r="G2317" s="4">
        <v>66.739999999999995</v>
      </c>
    </row>
    <row r="2318" spans="1:7" x14ac:dyDescent="0.3">
      <c r="A2318" s="24">
        <f t="shared" si="109"/>
        <v>2023</v>
      </c>
      <c r="B2318" s="24">
        <f t="shared" si="110"/>
        <v>3</v>
      </c>
      <c r="C2318" s="24">
        <f t="shared" si="111"/>
        <v>1</v>
      </c>
      <c r="D2318" s="25">
        <v>45005</v>
      </c>
      <c r="E2318" s="4">
        <v>67.64</v>
      </c>
      <c r="G2318" s="4">
        <v>67.64</v>
      </c>
    </row>
    <row r="2319" spans="1:7" x14ac:dyDescent="0.3">
      <c r="A2319" s="24">
        <f t="shared" si="109"/>
        <v>2023</v>
      </c>
      <c r="B2319" s="24">
        <f t="shared" si="110"/>
        <v>3</v>
      </c>
      <c r="C2319" s="24">
        <f t="shared" si="111"/>
        <v>1</v>
      </c>
      <c r="D2319" s="25">
        <v>45006</v>
      </c>
      <c r="E2319" s="4">
        <v>69.33</v>
      </c>
      <c r="G2319" s="4">
        <v>69.33</v>
      </c>
    </row>
    <row r="2320" spans="1:7" x14ac:dyDescent="0.3">
      <c r="A2320" s="24">
        <f t="shared" si="109"/>
        <v>2023</v>
      </c>
      <c r="B2320" s="24">
        <f t="shared" si="110"/>
        <v>3</v>
      </c>
      <c r="C2320" s="24">
        <f t="shared" si="111"/>
        <v>1</v>
      </c>
      <c r="D2320" s="25">
        <v>45007</v>
      </c>
      <c r="E2320" s="4">
        <v>70.900000000000006</v>
      </c>
      <c r="G2320" s="4">
        <v>70.900000000000006</v>
      </c>
    </row>
    <row r="2321" spans="1:7" x14ac:dyDescent="0.3">
      <c r="A2321" s="24">
        <f t="shared" si="109"/>
        <v>2023</v>
      </c>
      <c r="B2321" s="24">
        <f t="shared" si="110"/>
        <v>3</v>
      </c>
      <c r="C2321" s="24">
        <f t="shared" si="111"/>
        <v>1</v>
      </c>
      <c r="D2321" s="25">
        <v>45008</v>
      </c>
      <c r="E2321" s="4">
        <v>69.959999999999994</v>
      </c>
      <c r="G2321" s="4">
        <v>69.959999999999994</v>
      </c>
    </row>
    <row r="2322" spans="1:7" x14ac:dyDescent="0.3">
      <c r="A2322" s="24">
        <f t="shared" si="109"/>
        <v>2023</v>
      </c>
      <c r="B2322" s="24">
        <f t="shared" si="110"/>
        <v>3</v>
      </c>
      <c r="C2322" s="24">
        <f t="shared" si="111"/>
        <v>1</v>
      </c>
      <c r="D2322" s="25">
        <v>45009</v>
      </c>
      <c r="E2322" s="4">
        <v>69.260000000000005</v>
      </c>
      <c r="G2322" s="4">
        <v>69.260000000000005</v>
      </c>
    </row>
    <row r="2323" spans="1:7" x14ac:dyDescent="0.3">
      <c r="A2323" s="24">
        <f t="shared" si="109"/>
        <v>2023</v>
      </c>
      <c r="B2323" s="24">
        <f t="shared" si="110"/>
        <v>3</v>
      </c>
      <c r="C2323" s="24">
        <f t="shared" si="111"/>
        <v>1</v>
      </c>
      <c r="D2323" s="25">
        <v>45012</v>
      </c>
      <c r="E2323" s="4">
        <v>72.81</v>
      </c>
      <c r="G2323" s="4">
        <v>72.81</v>
      </c>
    </row>
    <row r="2324" spans="1:7" x14ac:dyDescent="0.3">
      <c r="A2324" s="24">
        <f t="shared" si="109"/>
        <v>2023</v>
      </c>
      <c r="B2324" s="24">
        <f t="shared" si="110"/>
        <v>3</v>
      </c>
      <c r="C2324" s="24">
        <f t="shared" si="111"/>
        <v>1</v>
      </c>
      <c r="D2324" s="25">
        <v>45013</v>
      </c>
      <c r="E2324" s="4">
        <v>73.2</v>
      </c>
      <c r="G2324" s="4">
        <v>73.2</v>
      </c>
    </row>
    <row r="2325" spans="1:7" x14ac:dyDescent="0.3">
      <c r="A2325" s="24">
        <f t="shared" si="109"/>
        <v>2023</v>
      </c>
      <c r="B2325" s="24">
        <f t="shared" si="110"/>
        <v>3</v>
      </c>
      <c r="C2325" s="24">
        <f t="shared" si="111"/>
        <v>1</v>
      </c>
      <c r="D2325" s="25">
        <v>45014</v>
      </c>
      <c r="E2325" s="4">
        <v>72.97</v>
      </c>
      <c r="G2325" s="4">
        <v>72.97</v>
      </c>
    </row>
    <row r="2326" spans="1:7" x14ac:dyDescent="0.3">
      <c r="A2326" s="24">
        <f t="shared" si="109"/>
        <v>2023</v>
      </c>
      <c r="B2326" s="24">
        <f t="shared" si="110"/>
        <v>3</v>
      </c>
      <c r="C2326" s="24">
        <f t="shared" si="111"/>
        <v>1</v>
      </c>
      <c r="D2326" s="25">
        <v>45015</v>
      </c>
      <c r="E2326" s="4">
        <v>74.37</v>
      </c>
      <c r="G2326" s="4">
        <v>74.37</v>
      </c>
    </row>
    <row r="2327" spans="1:7" x14ac:dyDescent="0.3">
      <c r="A2327" s="24">
        <f t="shared" si="109"/>
        <v>2023</v>
      </c>
      <c r="B2327" s="24">
        <f t="shared" si="110"/>
        <v>3</v>
      </c>
      <c r="C2327" s="24">
        <f t="shared" si="111"/>
        <v>1</v>
      </c>
      <c r="D2327" s="25">
        <v>45016</v>
      </c>
      <c r="E2327" s="4">
        <v>75.67</v>
      </c>
      <c r="G2327" s="4">
        <v>75.67</v>
      </c>
    </row>
    <row r="2328" spans="1:7" x14ac:dyDescent="0.3">
      <c r="A2328" s="24">
        <f t="shared" si="109"/>
        <v>2023</v>
      </c>
      <c r="B2328" s="24">
        <f t="shared" si="110"/>
        <v>4</v>
      </c>
      <c r="C2328" s="24">
        <f t="shared" si="111"/>
        <v>2</v>
      </c>
      <c r="D2328" s="25">
        <v>45019</v>
      </c>
      <c r="E2328" s="4">
        <v>80.42</v>
      </c>
      <c r="G2328" s="4">
        <v>80.42</v>
      </c>
    </row>
    <row r="2329" spans="1:7" x14ac:dyDescent="0.3">
      <c r="A2329" s="24">
        <f t="shared" si="109"/>
        <v>2023</v>
      </c>
      <c r="B2329" s="24">
        <f t="shared" si="110"/>
        <v>4</v>
      </c>
      <c r="C2329" s="24">
        <f t="shared" si="111"/>
        <v>2</v>
      </c>
      <c r="D2329" s="25">
        <v>45020</v>
      </c>
      <c r="E2329" s="4">
        <v>80.709999999999994</v>
      </c>
      <c r="G2329" s="4">
        <v>80.709999999999994</v>
      </c>
    </row>
    <row r="2330" spans="1:7" x14ac:dyDescent="0.3">
      <c r="A2330" s="24">
        <f t="shared" si="109"/>
        <v>2023</v>
      </c>
      <c r="B2330" s="24">
        <f t="shared" si="110"/>
        <v>4</v>
      </c>
      <c r="C2330" s="24">
        <f t="shared" si="111"/>
        <v>2</v>
      </c>
      <c r="D2330" s="25">
        <v>45021</v>
      </c>
      <c r="E2330" s="4">
        <v>80.61</v>
      </c>
      <c r="G2330" s="4">
        <v>80.61</v>
      </c>
    </row>
    <row r="2331" spans="1:7" x14ac:dyDescent="0.3">
      <c r="A2331" s="24">
        <f t="shared" si="109"/>
        <v>2023</v>
      </c>
      <c r="B2331" s="24">
        <f t="shared" si="110"/>
        <v>4</v>
      </c>
      <c r="C2331" s="24">
        <f t="shared" si="111"/>
        <v>2</v>
      </c>
      <c r="D2331" s="25">
        <v>45022</v>
      </c>
      <c r="E2331" s="4">
        <v>80.7</v>
      </c>
      <c r="G2331" s="4">
        <v>80.7</v>
      </c>
    </row>
    <row r="2332" spans="1:7" x14ac:dyDescent="0.3">
      <c r="A2332" s="24">
        <f t="shared" si="109"/>
        <v>2023</v>
      </c>
      <c r="B2332" s="24">
        <f t="shared" si="110"/>
        <v>4</v>
      </c>
      <c r="C2332" s="24">
        <f t="shared" si="111"/>
        <v>2</v>
      </c>
      <c r="D2332" s="25">
        <v>45026</v>
      </c>
      <c r="E2332" s="4">
        <v>79.739999999999995</v>
      </c>
      <c r="G2332" s="4">
        <v>79.739999999999995</v>
      </c>
    </row>
    <row r="2333" spans="1:7" x14ac:dyDescent="0.3">
      <c r="A2333" s="24">
        <f t="shared" si="109"/>
        <v>2023</v>
      </c>
      <c r="B2333" s="24">
        <f t="shared" si="110"/>
        <v>4</v>
      </c>
      <c r="C2333" s="24">
        <f t="shared" si="111"/>
        <v>2</v>
      </c>
      <c r="D2333" s="25">
        <v>45027</v>
      </c>
      <c r="E2333" s="4">
        <v>81.53</v>
      </c>
      <c r="G2333" s="4">
        <v>81.53</v>
      </c>
    </row>
    <row r="2334" spans="1:7" x14ac:dyDescent="0.3">
      <c r="A2334" s="24">
        <f t="shared" si="109"/>
        <v>2023</v>
      </c>
      <c r="B2334" s="24">
        <f t="shared" si="110"/>
        <v>4</v>
      </c>
      <c r="C2334" s="24">
        <f t="shared" si="111"/>
        <v>2</v>
      </c>
      <c r="D2334" s="25">
        <v>45028</v>
      </c>
      <c r="E2334" s="4">
        <v>83.26</v>
      </c>
      <c r="G2334" s="4">
        <v>83.26</v>
      </c>
    </row>
    <row r="2335" spans="1:7" x14ac:dyDescent="0.3">
      <c r="A2335" s="24">
        <f t="shared" si="109"/>
        <v>2023</v>
      </c>
      <c r="B2335" s="24">
        <f t="shared" si="110"/>
        <v>4</v>
      </c>
      <c r="C2335" s="24">
        <f t="shared" si="111"/>
        <v>2</v>
      </c>
      <c r="D2335" s="25">
        <v>45029</v>
      </c>
      <c r="E2335" s="4">
        <v>82.16</v>
      </c>
      <c r="G2335" s="4">
        <v>82.16</v>
      </c>
    </row>
    <row r="2336" spans="1:7" x14ac:dyDescent="0.3">
      <c r="A2336" s="24">
        <f t="shared" si="109"/>
        <v>2023</v>
      </c>
      <c r="B2336" s="24">
        <f t="shared" si="110"/>
        <v>4</v>
      </c>
      <c r="C2336" s="24">
        <f t="shared" si="111"/>
        <v>2</v>
      </c>
      <c r="D2336" s="25">
        <v>45030</v>
      </c>
      <c r="E2336" s="4">
        <v>82.52</v>
      </c>
      <c r="G2336" s="4">
        <v>82.52</v>
      </c>
    </row>
    <row r="2337" spans="1:7" x14ac:dyDescent="0.3">
      <c r="A2337" s="24">
        <f t="shared" si="109"/>
        <v>2023</v>
      </c>
      <c r="B2337" s="24">
        <f t="shared" si="110"/>
        <v>4</v>
      </c>
      <c r="C2337" s="24">
        <f t="shared" si="111"/>
        <v>2</v>
      </c>
      <c r="D2337" s="25">
        <v>45033</v>
      </c>
      <c r="E2337" s="4">
        <v>80.83</v>
      </c>
      <c r="G2337" s="4">
        <v>80.83</v>
      </c>
    </row>
    <row r="2338" spans="1:7" x14ac:dyDescent="0.3">
      <c r="A2338" s="24">
        <f t="shared" si="109"/>
        <v>2023</v>
      </c>
      <c r="B2338" s="24">
        <f t="shared" si="110"/>
        <v>4</v>
      </c>
      <c r="C2338" s="24">
        <f t="shared" si="111"/>
        <v>2</v>
      </c>
      <c r="D2338" s="25">
        <v>45034</v>
      </c>
      <c r="E2338" s="4">
        <v>80.86</v>
      </c>
      <c r="G2338" s="4">
        <v>80.86</v>
      </c>
    </row>
    <row r="2339" spans="1:7" x14ac:dyDescent="0.3">
      <c r="A2339" s="24">
        <f t="shared" si="109"/>
        <v>2023</v>
      </c>
      <c r="B2339" s="24">
        <f t="shared" si="110"/>
        <v>4</v>
      </c>
      <c r="C2339" s="24">
        <f t="shared" si="111"/>
        <v>2</v>
      </c>
      <c r="D2339" s="25">
        <v>45035</v>
      </c>
      <c r="E2339" s="4">
        <v>79.16</v>
      </c>
      <c r="G2339" s="4">
        <v>79.16</v>
      </c>
    </row>
    <row r="2340" spans="1:7" x14ac:dyDescent="0.3">
      <c r="A2340" s="24">
        <f t="shared" si="109"/>
        <v>2023</v>
      </c>
      <c r="B2340" s="24">
        <f t="shared" si="110"/>
        <v>4</v>
      </c>
      <c r="C2340" s="24">
        <f t="shared" si="111"/>
        <v>2</v>
      </c>
      <c r="D2340" s="25">
        <v>45036</v>
      </c>
      <c r="E2340" s="4">
        <v>77.290000000000006</v>
      </c>
      <c r="G2340" s="4">
        <v>77.290000000000006</v>
      </c>
    </row>
    <row r="2341" spans="1:7" x14ac:dyDescent="0.3">
      <c r="A2341" s="24">
        <f t="shared" si="109"/>
        <v>2023</v>
      </c>
      <c r="B2341" s="24">
        <f t="shared" si="110"/>
        <v>4</v>
      </c>
      <c r="C2341" s="24">
        <f t="shared" si="111"/>
        <v>2</v>
      </c>
      <c r="D2341" s="25">
        <v>45037</v>
      </c>
      <c r="E2341" s="4">
        <v>77.87</v>
      </c>
      <c r="G2341" s="4">
        <v>77.87</v>
      </c>
    </row>
    <row r="2342" spans="1:7" x14ac:dyDescent="0.3">
      <c r="A2342" s="24">
        <f t="shared" si="109"/>
        <v>2023</v>
      </c>
      <c r="B2342" s="24">
        <f t="shared" si="110"/>
        <v>4</v>
      </c>
      <c r="C2342" s="24">
        <f t="shared" si="111"/>
        <v>2</v>
      </c>
      <c r="D2342" s="25">
        <v>45040</v>
      </c>
      <c r="E2342" s="4">
        <v>78.760000000000005</v>
      </c>
      <c r="G2342" s="4">
        <v>78.760000000000005</v>
      </c>
    </row>
    <row r="2343" spans="1:7" x14ac:dyDescent="0.3">
      <c r="A2343" s="24">
        <f t="shared" si="109"/>
        <v>2023</v>
      </c>
      <c r="B2343" s="24">
        <f t="shared" si="110"/>
        <v>4</v>
      </c>
      <c r="C2343" s="24">
        <f t="shared" si="111"/>
        <v>2</v>
      </c>
      <c r="D2343" s="25">
        <v>45041</v>
      </c>
      <c r="E2343" s="4">
        <v>77.069999999999993</v>
      </c>
      <c r="G2343" s="4">
        <v>77.069999999999993</v>
      </c>
    </row>
    <row r="2344" spans="1:7" x14ac:dyDescent="0.3">
      <c r="A2344" s="24">
        <f t="shared" si="109"/>
        <v>2023</v>
      </c>
      <c r="B2344" s="24">
        <f t="shared" si="110"/>
        <v>4</v>
      </c>
      <c r="C2344" s="24">
        <f t="shared" si="111"/>
        <v>2</v>
      </c>
      <c r="D2344" s="25">
        <v>45042</v>
      </c>
      <c r="E2344" s="4">
        <v>74.3</v>
      </c>
      <c r="G2344" s="4">
        <v>74.3</v>
      </c>
    </row>
    <row r="2345" spans="1:7" x14ac:dyDescent="0.3">
      <c r="A2345" s="24">
        <f t="shared" si="109"/>
        <v>2023</v>
      </c>
      <c r="B2345" s="24">
        <f t="shared" si="110"/>
        <v>4</v>
      </c>
      <c r="C2345" s="24">
        <f t="shared" si="111"/>
        <v>2</v>
      </c>
      <c r="D2345" s="25">
        <v>45043</v>
      </c>
      <c r="E2345" s="4">
        <v>74.760000000000005</v>
      </c>
      <c r="G2345" s="4">
        <v>74.760000000000005</v>
      </c>
    </row>
    <row r="2346" spans="1:7" x14ac:dyDescent="0.3">
      <c r="A2346" s="24">
        <f t="shared" si="109"/>
        <v>2023</v>
      </c>
      <c r="B2346" s="24">
        <f t="shared" si="110"/>
        <v>4</v>
      </c>
      <c r="C2346" s="24">
        <f t="shared" si="111"/>
        <v>2</v>
      </c>
      <c r="D2346" s="25">
        <v>45044</v>
      </c>
      <c r="E2346" s="4">
        <v>76.78</v>
      </c>
      <c r="G2346" s="4">
        <v>76.78</v>
      </c>
    </row>
    <row r="2347" spans="1:7" x14ac:dyDescent="0.3">
      <c r="A2347" s="24">
        <f t="shared" si="109"/>
        <v>2023</v>
      </c>
      <c r="B2347" s="24">
        <f t="shared" si="110"/>
        <v>5</v>
      </c>
      <c r="C2347" s="24">
        <f t="shared" si="111"/>
        <v>2</v>
      </c>
      <c r="D2347" s="25">
        <v>45047</v>
      </c>
      <c r="E2347" s="4">
        <v>75.66</v>
      </c>
      <c r="G2347" s="4">
        <v>75.66</v>
      </c>
    </row>
    <row r="2348" spans="1:7" x14ac:dyDescent="0.3">
      <c r="A2348" s="24">
        <f t="shared" si="109"/>
        <v>2023</v>
      </c>
      <c r="B2348" s="24">
        <f t="shared" si="110"/>
        <v>5</v>
      </c>
      <c r="C2348" s="24">
        <f t="shared" si="111"/>
        <v>2</v>
      </c>
      <c r="D2348" s="25">
        <v>45048</v>
      </c>
      <c r="E2348" s="4">
        <v>71.66</v>
      </c>
      <c r="G2348" s="4">
        <v>71.66</v>
      </c>
    </row>
    <row r="2349" spans="1:7" x14ac:dyDescent="0.3">
      <c r="A2349" s="24">
        <f t="shared" si="109"/>
        <v>2023</v>
      </c>
      <c r="B2349" s="24">
        <f t="shared" si="110"/>
        <v>5</v>
      </c>
      <c r="C2349" s="24">
        <f t="shared" si="111"/>
        <v>2</v>
      </c>
      <c r="D2349" s="25">
        <v>45049</v>
      </c>
      <c r="E2349" s="4">
        <v>68.599999999999994</v>
      </c>
      <c r="G2349" s="4">
        <v>68.599999999999994</v>
      </c>
    </row>
    <row r="2350" spans="1:7" x14ac:dyDescent="0.3">
      <c r="A2350" s="24">
        <f t="shared" si="109"/>
        <v>2023</v>
      </c>
      <c r="B2350" s="24">
        <f t="shared" si="110"/>
        <v>5</v>
      </c>
      <c r="C2350" s="24">
        <f t="shared" si="111"/>
        <v>2</v>
      </c>
      <c r="D2350" s="25">
        <v>45050</v>
      </c>
      <c r="E2350" s="4">
        <v>68.56</v>
      </c>
      <c r="G2350" s="4">
        <v>68.56</v>
      </c>
    </row>
    <row r="2351" spans="1:7" x14ac:dyDescent="0.3">
      <c r="A2351" s="24">
        <f t="shared" si="109"/>
        <v>2023</v>
      </c>
      <c r="B2351" s="24">
        <f t="shared" si="110"/>
        <v>5</v>
      </c>
      <c r="C2351" s="24">
        <f t="shared" si="111"/>
        <v>2</v>
      </c>
      <c r="D2351" s="25">
        <v>45051</v>
      </c>
      <c r="E2351" s="4">
        <v>71.34</v>
      </c>
      <c r="G2351" s="4">
        <v>71.34</v>
      </c>
    </row>
    <row r="2352" spans="1:7" x14ac:dyDescent="0.3">
      <c r="A2352" s="24">
        <f t="shared" si="109"/>
        <v>2023</v>
      </c>
      <c r="B2352" s="24">
        <f t="shared" si="110"/>
        <v>5</v>
      </c>
      <c r="C2352" s="24">
        <f t="shared" si="111"/>
        <v>2</v>
      </c>
      <c r="D2352" s="25">
        <v>45054</v>
      </c>
      <c r="E2352" s="4">
        <v>73.16</v>
      </c>
      <c r="G2352" s="4">
        <v>73.16</v>
      </c>
    </row>
    <row r="2353" spans="1:7" x14ac:dyDescent="0.3">
      <c r="A2353" s="24">
        <f t="shared" si="109"/>
        <v>2023</v>
      </c>
      <c r="B2353" s="24">
        <f t="shared" si="110"/>
        <v>5</v>
      </c>
      <c r="C2353" s="24">
        <f t="shared" si="111"/>
        <v>2</v>
      </c>
      <c r="D2353" s="25">
        <v>45055</v>
      </c>
      <c r="E2353" s="4">
        <v>73.709999999999994</v>
      </c>
      <c r="G2353" s="4">
        <v>73.709999999999994</v>
      </c>
    </row>
    <row r="2354" spans="1:7" x14ac:dyDescent="0.3">
      <c r="A2354" s="24">
        <f t="shared" si="109"/>
        <v>2023</v>
      </c>
      <c r="B2354" s="24">
        <f t="shared" si="110"/>
        <v>5</v>
      </c>
      <c r="C2354" s="24">
        <f t="shared" si="111"/>
        <v>2</v>
      </c>
      <c r="D2354" s="25">
        <v>45056</v>
      </c>
      <c r="E2354" s="4">
        <v>72.56</v>
      </c>
      <c r="G2354" s="4">
        <v>72.56</v>
      </c>
    </row>
    <row r="2355" spans="1:7" x14ac:dyDescent="0.3">
      <c r="A2355" s="24">
        <f t="shared" si="109"/>
        <v>2023</v>
      </c>
      <c r="B2355" s="24">
        <f t="shared" si="110"/>
        <v>5</v>
      </c>
      <c r="C2355" s="24">
        <f t="shared" si="111"/>
        <v>2</v>
      </c>
      <c r="D2355" s="25">
        <v>45057</v>
      </c>
      <c r="E2355" s="4">
        <v>70.87</v>
      </c>
      <c r="G2355" s="4">
        <v>70.87</v>
      </c>
    </row>
    <row r="2356" spans="1:7" x14ac:dyDescent="0.3">
      <c r="A2356" s="24">
        <f t="shared" si="109"/>
        <v>2023</v>
      </c>
      <c r="B2356" s="24">
        <f t="shared" si="110"/>
        <v>5</v>
      </c>
      <c r="C2356" s="24">
        <f t="shared" si="111"/>
        <v>2</v>
      </c>
      <c r="D2356" s="25">
        <v>45058</v>
      </c>
      <c r="E2356" s="4">
        <v>70.040000000000006</v>
      </c>
      <c r="G2356" s="4">
        <v>70.040000000000006</v>
      </c>
    </row>
    <row r="2357" spans="1:7" x14ac:dyDescent="0.3">
      <c r="A2357" s="24">
        <f t="shared" si="109"/>
        <v>2023</v>
      </c>
      <c r="B2357" s="24">
        <f t="shared" si="110"/>
        <v>5</v>
      </c>
      <c r="C2357" s="24">
        <f t="shared" si="111"/>
        <v>2</v>
      </c>
      <c r="D2357" s="25">
        <v>45061</v>
      </c>
      <c r="E2357" s="4">
        <v>71.11</v>
      </c>
      <c r="G2357" s="4">
        <v>71.11</v>
      </c>
    </row>
    <row r="2358" spans="1:7" x14ac:dyDescent="0.3">
      <c r="A2358" s="24">
        <f t="shared" si="109"/>
        <v>2023</v>
      </c>
      <c r="B2358" s="24">
        <f t="shared" si="110"/>
        <v>5</v>
      </c>
      <c r="C2358" s="24">
        <f t="shared" si="111"/>
        <v>2</v>
      </c>
      <c r="D2358" s="25">
        <v>45062</v>
      </c>
      <c r="E2358" s="4">
        <v>70.86</v>
      </c>
      <c r="G2358" s="4">
        <v>70.86</v>
      </c>
    </row>
    <row r="2359" spans="1:7" x14ac:dyDescent="0.3">
      <c r="A2359" s="24">
        <f t="shared" si="109"/>
        <v>2023</v>
      </c>
      <c r="B2359" s="24">
        <f t="shared" si="110"/>
        <v>5</v>
      </c>
      <c r="C2359" s="24">
        <f t="shared" si="111"/>
        <v>2</v>
      </c>
      <c r="D2359" s="25">
        <v>45063</v>
      </c>
      <c r="E2359" s="4">
        <v>72.83</v>
      </c>
      <c r="G2359" s="4">
        <v>72.83</v>
      </c>
    </row>
    <row r="2360" spans="1:7" x14ac:dyDescent="0.3">
      <c r="A2360" s="24">
        <f t="shared" si="109"/>
        <v>2023</v>
      </c>
      <c r="B2360" s="24">
        <f t="shared" si="110"/>
        <v>5</v>
      </c>
      <c r="C2360" s="24">
        <f t="shared" si="111"/>
        <v>2</v>
      </c>
      <c r="D2360" s="25">
        <v>45064</v>
      </c>
      <c r="E2360" s="4">
        <v>71.86</v>
      </c>
      <c r="G2360" s="4">
        <v>71.86</v>
      </c>
    </row>
    <row r="2361" spans="1:7" x14ac:dyDescent="0.3">
      <c r="A2361" s="24">
        <f t="shared" si="109"/>
        <v>2023</v>
      </c>
      <c r="B2361" s="24">
        <f t="shared" si="110"/>
        <v>5</v>
      </c>
      <c r="C2361" s="24">
        <f t="shared" si="111"/>
        <v>2</v>
      </c>
      <c r="D2361" s="25">
        <v>45065</v>
      </c>
      <c r="E2361" s="4">
        <v>71.55</v>
      </c>
      <c r="G2361" s="4">
        <v>71.55</v>
      </c>
    </row>
    <row r="2362" spans="1:7" x14ac:dyDescent="0.3">
      <c r="A2362" s="24">
        <f t="shared" si="109"/>
        <v>2023</v>
      </c>
      <c r="B2362" s="24">
        <f t="shared" si="110"/>
        <v>5</v>
      </c>
      <c r="C2362" s="24">
        <f t="shared" si="111"/>
        <v>2</v>
      </c>
      <c r="D2362" s="25">
        <v>45068</v>
      </c>
      <c r="E2362" s="4">
        <v>71.989999999999995</v>
      </c>
      <c r="G2362" s="4">
        <v>71.989999999999995</v>
      </c>
    </row>
    <row r="2363" spans="1:7" x14ac:dyDescent="0.3">
      <c r="A2363" s="24">
        <f t="shared" si="109"/>
        <v>2023</v>
      </c>
      <c r="B2363" s="24">
        <f t="shared" si="110"/>
        <v>5</v>
      </c>
      <c r="C2363" s="24">
        <f t="shared" si="111"/>
        <v>2</v>
      </c>
      <c r="D2363" s="25">
        <v>45069</v>
      </c>
      <c r="E2363" s="4">
        <v>72.91</v>
      </c>
      <c r="G2363" s="4">
        <v>72.91</v>
      </c>
    </row>
    <row r="2364" spans="1:7" x14ac:dyDescent="0.3">
      <c r="A2364" s="24">
        <f t="shared" si="109"/>
        <v>2023</v>
      </c>
      <c r="B2364" s="24">
        <f t="shared" si="110"/>
        <v>5</v>
      </c>
      <c r="C2364" s="24">
        <f t="shared" si="111"/>
        <v>2</v>
      </c>
      <c r="D2364" s="25">
        <v>45070</v>
      </c>
      <c r="E2364" s="4">
        <v>74.34</v>
      </c>
      <c r="G2364" s="4">
        <v>74.34</v>
      </c>
    </row>
    <row r="2365" spans="1:7" x14ac:dyDescent="0.3">
      <c r="A2365" s="24">
        <f t="shared" si="109"/>
        <v>2023</v>
      </c>
      <c r="B2365" s="24">
        <f t="shared" si="110"/>
        <v>5</v>
      </c>
      <c r="C2365" s="24">
        <f t="shared" si="111"/>
        <v>2</v>
      </c>
      <c r="D2365" s="25">
        <v>45071</v>
      </c>
      <c r="E2365" s="4">
        <v>71.83</v>
      </c>
      <c r="G2365" s="4">
        <v>71.83</v>
      </c>
    </row>
    <row r="2366" spans="1:7" x14ac:dyDescent="0.3">
      <c r="A2366" s="24">
        <f t="shared" si="109"/>
        <v>2023</v>
      </c>
      <c r="B2366" s="24">
        <f t="shared" si="110"/>
        <v>5</v>
      </c>
      <c r="C2366" s="24">
        <f t="shared" si="111"/>
        <v>2</v>
      </c>
      <c r="D2366" s="25">
        <v>45072</v>
      </c>
      <c r="E2366" s="4">
        <v>72.67</v>
      </c>
      <c r="G2366" s="4">
        <v>72.67</v>
      </c>
    </row>
    <row r="2367" spans="1:7" x14ac:dyDescent="0.3">
      <c r="A2367" s="24">
        <f t="shared" si="109"/>
        <v>2023</v>
      </c>
      <c r="B2367" s="24">
        <f t="shared" si="110"/>
        <v>5</v>
      </c>
      <c r="C2367" s="24">
        <f t="shared" si="111"/>
        <v>2</v>
      </c>
      <c r="D2367" s="25">
        <v>45076</v>
      </c>
      <c r="E2367" s="4">
        <v>69.459999999999994</v>
      </c>
      <c r="G2367" s="4">
        <v>69.459999999999994</v>
      </c>
    </row>
    <row r="2368" spans="1:7" x14ac:dyDescent="0.3">
      <c r="A2368" s="24">
        <f t="shared" si="109"/>
        <v>2023</v>
      </c>
      <c r="B2368" s="24">
        <f t="shared" si="110"/>
        <v>5</v>
      </c>
      <c r="C2368" s="24">
        <f t="shared" si="111"/>
        <v>2</v>
      </c>
      <c r="D2368" s="25">
        <v>45077</v>
      </c>
      <c r="E2368" s="4">
        <v>68.09</v>
      </c>
      <c r="G2368" s="4">
        <v>68.09</v>
      </c>
    </row>
    <row r="2369" spans="1:7" x14ac:dyDescent="0.3">
      <c r="A2369" s="24">
        <f t="shared" si="109"/>
        <v>2023</v>
      </c>
      <c r="B2369" s="24">
        <f t="shared" si="110"/>
        <v>6</v>
      </c>
      <c r="C2369" s="24">
        <f t="shared" si="111"/>
        <v>2</v>
      </c>
      <c r="D2369" s="25">
        <v>45078</v>
      </c>
      <c r="E2369" s="4">
        <v>70.099999999999994</v>
      </c>
      <c r="G2369" s="4">
        <v>70.099999999999994</v>
      </c>
    </row>
    <row r="2370" spans="1:7" x14ac:dyDescent="0.3">
      <c r="A2370" s="24">
        <f t="shared" si="109"/>
        <v>2023</v>
      </c>
      <c r="B2370" s="24">
        <f t="shared" si="110"/>
        <v>6</v>
      </c>
      <c r="C2370" s="24">
        <f t="shared" si="111"/>
        <v>2</v>
      </c>
      <c r="D2370" s="25">
        <v>45079</v>
      </c>
      <c r="E2370" s="4">
        <v>71.739999999999995</v>
      </c>
      <c r="G2370" s="4">
        <v>71.739999999999995</v>
      </c>
    </row>
    <row r="2371" spans="1:7" x14ac:dyDescent="0.3">
      <c r="A2371" s="24">
        <f t="shared" si="109"/>
        <v>2023</v>
      </c>
      <c r="B2371" s="24">
        <f t="shared" si="110"/>
        <v>6</v>
      </c>
      <c r="C2371" s="24">
        <f t="shared" si="111"/>
        <v>2</v>
      </c>
      <c r="D2371" s="25">
        <v>45082</v>
      </c>
      <c r="E2371" s="4">
        <v>72.150000000000006</v>
      </c>
      <c r="G2371" s="4">
        <v>72.150000000000006</v>
      </c>
    </row>
    <row r="2372" spans="1:7" x14ac:dyDescent="0.3">
      <c r="A2372" s="24">
        <f t="shared" si="109"/>
        <v>2023</v>
      </c>
      <c r="B2372" s="24">
        <f t="shared" si="110"/>
        <v>6</v>
      </c>
      <c r="C2372" s="24">
        <f t="shared" si="111"/>
        <v>2</v>
      </c>
      <c r="D2372" s="25">
        <v>45083</v>
      </c>
      <c r="E2372" s="4">
        <v>71.739999999999995</v>
      </c>
      <c r="G2372" s="4">
        <v>71.739999999999995</v>
      </c>
    </row>
    <row r="2373" spans="1:7" x14ac:dyDescent="0.3">
      <c r="A2373" s="24">
        <f t="shared" ref="A2373:A2436" si="112">YEAR(D2373)</f>
        <v>2023</v>
      </c>
      <c r="B2373" s="24">
        <f t="shared" ref="B2373:B2436" si="113">MONTH(D2373)</f>
        <v>6</v>
      </c>
      <c r="C2373" s="24">
        <f t="shared" ref="C2373:C2436" si="114">ROUNDUP(B2373/3,0)</f>
        <v>2</v>
      </c>
      <c r="D2373" s="25">
        <v>45084</v>
      </c>
      <c r="E2373" s="4">
        <v>72.53</v>
      </c>
      <c r="G2373" s="4">
        <v>72.53</v>
      </c>
    </row>
    <row r="2374" spans="1:7" x14ac:dyDescent="0.3">
      <c r="A2374" s="24">
        <f t="shared" si="112"/>
        <v>2023</v>
      </c>
      <c r="B2374" s="24">
        <f t="shared" si="113"/>
        <v>6</v>
      </c>
      <c r="C2374" s="24">
        <f t="shared" si="114"/>
        <v>2</v>
      </c>
      <c r="D2374" s="25">
        <v>45085</v>
      </c>
      <c r="E2374" s="4">
        <v>71.290000000000006</v>
      </c>
      <c r="G2374" s="4">
        <v>71.290000000000006</v>
      </c>
    </row>
    <row r="2375" spans="1:7" x14ac:dyDescent="0.3">
      <c r="A2375" s="24">
        <f t="shared" si="112"/>
        <v>2023</v>
      </c>
      <c r="B2375" s="24">
        <f t="shared" si="113"/>
        <v>6</v>
      </c>
      <c r="C2375" s="24">
        <f t="shared" si="114"/>
        <v>2</v>
      </c>
      <c r="D2375" s="25">
        <v>45086</v>
      </c>
      <c r="E2375" s="4">
        <v>70.17</v>
      </c>
      <c r="G2375" s="4">
        <v>70.17</v>
      </c>
    </row>
    <row r="2376" spans="1:7" x14ac:dyDescent="0.3">
      <c r="A2376" s="24">
        <f t="shared" si="112"/>
        <v>2023</v>
      </c>
      <c r="B2376" s="24">
        <f t="shared" si="113"/>
        <v>6</v>
      </c>
      <c r="C2376" s="24">
        <f t="shared" si="114"/>
        <v>2</v>
      </c>
      <c r="D2376" s="25">
        <v>45089</v>
      </c>
      <c r="E2376" s="4">
        <v>67.12</v>
      </c>
      <c r="G2376" s="4">
        <v>67.12</v>
      </c>
    </row>
    <row r="2377" spans="1:7" x14ac:dyDescent="0.3">
      <c r="A2377" s="24">
        <f t="shared" si="112"/>
        <v>2023</v>
      </c>
      <c r="B2377" s="24">
        <f t="shared" si="113"/>
        <v>6</v>
      </c>
      <c r="C2377" s="24">
        <f t="shared" si="114"/>
        <v>2</v>
      </c>
      <c r="D2377" s="25">
        <v>45090</v>
      </c>
      <c r="E2377" s="4">
        <v>69.42</v>
      </c>
      <c r="G2377" s="4">
        <v>69.42</v>
      </c>
    </row>
    <row r="2378" spans="1:7" x14ac:dyDescent="0.3">
      <c r="A2378" s="24">
        <f t="shared" si="112"/>
        <v>2023</v>
      </c>
      <c r="B2378" s="24">
        <f t="shared" si="113"/>
        <v>6</v>
      </c>
      <c r="C2378" s="24">
        <f t="shared" si="114"/>
        <v>2</v>
      </c>
      <c r="D2378" s="25">
        <v>45091</v>
      </c>
      <c r="E2378" s="4">
        <v>68.27</v>
      </c>
      <c r="G2378" s="4">
        <v>68.27</v>
      </c>
    </row>
    <row r="2379" spans="1:7" x14ac:dyDescent="0.3">
      <c r="A2379" s="24">
        <f t="shared" si="112"/>
        <v>2023</v>
      </c>
      <c r="B2379" s="24">
        <f t="shared" si="113"/>
        <v>6</v>
      </c>
      <c r="C2379" s="24">
        <f t="shared" si="114"/>
        <v>2</v>
      </c>
      <c r="D2379" s="25">
        <v>45092</v>
      </c>
      <c r="E2379" s="4">
        <v>70.62</v>
      </c>
      <c r="G2379" s="4">
        <v>70.62</v>
      </c>
    </row>
    <row r="2380" spans="1:7" x14ac:dyDescent="0.3">
      <c r="A2380" s="24">
        <f t="shared" si="112"/>
        <v>2023</v>
      </c>
      <c r="B2380" s="24">
        <f t="shared" si="113"/>
        <v>6</v>
      </c>
      <c r="C2380" s="24">
        <f t="shared" si="114"/>
        <v>2</v>
      </c>
      <c r="D2380" s="25">
        <v>45093</v>
      </c>
      <c r="E2380" s="4">
        <v>71.78</v>
      </c>
      <c r="G2380" s="4">
        <v>71.78</v>
      </c>
    </row>
    <row r="2381" spans="1:7" x14ac:dyDescent="0.3">
      <c r="A2381" s="24">
        <f t="shared" si="112"/>
        <v>2023</v>
      </c>
      <c r="B2381" s="24">
        <f t="shared" si="113"/>
        <v>6</v>
      </c>
      <c r="C2381" s="24">
        <f t="shared" si="114"/>
        <v>2</v>
      </c>
      <c r="D2381" s="25">
        <v>45097</v>
      </c>
      <c r="E2381" s="4">
        <v>70.5</v>
      </c>
      <c r="G2381" s="4">
        <v>70.5</v>
      </c>
    </row>
    <row r="2382" spans="1:7" x14ac:dyDescent="0.3">
      <c r="A2382" s="24">
        <f t="shared" si="112"/>
        <v>2023</v>
      </c>
      <c r="B2382" s="24">
        <f t="shared" si="113"/>
        <v>6</v>
      </c>
      <c r="C2382" s="24">
        <f t="shared" si="114"/>
        <v>2</v>
      </c>
      <c r="D2382" s="25">
        <v>45098</v>
      </c>
      <c r="E2382" s="4">
        <v>72.53</v>
      </c>
      <c r="G2382" s="4">
        <v>72.53</v>
      </c>
    </row>
    <row r="2383" spans="1:7" x14ac:dyDescent="0.3">
      <c r="A2383" s="24">
        <f t="shared" si="112"/>
        <v>2023</v>
      </c>
      <c r="B2383" s="24">
        <f t="shared" si="113"/>
        <v>6</v>
      </c>
      <c r="C2383" s="24">
        <f t="shared" si="114"/>
        <v>2</v>
      </c>
      <c r="D2383" s="25">
        <v>45099</v>
      </c>
      <c r="E2383" s="4">
        <v>69.510000000000005</v>
      </c>
      <c r="G2383" s="4">
        <v>69.510000000000005</v>
      </c>
    </row>
    <row r="2384" spans="1:7" x14ac:dyDescent="0.3">
      <c r="A2384" s="24">
        <f t="shared" si="112"/>
        <v>2023</v>
      </c>
      <c r="B2384" s="24">
        <f t="shared" si="113"/>
        <v>6</v>
      </c>
      <c r="C2384" s="24">
        <f t="shared" si="114"/>
        <v>2</v>
      </c>
      <c r="D2384" s="25">
        <v>45100</v>
      </c>
      <c r="E2384" s="4">
        <v>69.16</v>
      </c>
      <c r="G2384" s="4">
        <v>69.16</v>
      </c>
    </row>
    <row r="2385" spans="1:7" x14ac:dyDescent="0.3">
      <c r="A2385" s="24">
        <f t="shared" si="112"/>
        <v>2023</v>
      </c>
      <c r="B2385" s="24">
        <f t="shared" si="113"/>
        <v>6</v>
      </c>
      <c r="C2385" s="24">
        <f t="shared" si="114"/>
        <v>2</v>
      </c>
      <c r="D2385" s="25">
        <v>45103</v>
      </c>
      <c r="E2385" s="4">
        <v>69.37</v>
      </c>
      <c r="G2385" s="4">
        <v>69.37</v>
      </c>
    </row>
    <row r="2386" spans="1:7" x14ac:dyDescent="0.3">
      <c r="A2386" s="24">
        <f t="shared" si="112"/>
        <v>2023</v>
      </c>
      <c r="B2386" s="24">
        <f t="shared" si="113"/>
        <v>6</v>
      </c>
      <c r="C2386" s="24">
        <f t="shared" si="114"/>
        <v>2</v>
      </c>
      <c r="D2386" s="25">
        <v>45104</v>
      </c>
      <c r="E2386" s="4">
        <v>67.7</v>
      </c>
      <c r="G2386" s="4">
        <v>67.7</v>
      </c>
    </row>
    <row r="2387" spans="1:7" x14ac:dyDescent="0.3">
      <c r="A2387" s="24">
        <f t="shared" si="112"/>
        <v>2023</v>
      </c>
      <c r="B2387" s="24">
        <f t="shared" si="113"/>
        <v>6</v>
      </c>
      <c r="C2387" s="24">
        <f t="shared" si="114"/>
        <v>2</v>
      </c>
      <c r="D2387" s="25">
        <v>45105</v>
      </c>
      <c r="E2387" s="4">
        <v>69.56</v>
      </c>
      <c r="G2387" s="4">
        <v>69.56</v>
      </c>
    </row>
    <row r="2388" spans="1:7" x14ac:dyDescent="0.3">
      <c r="A2388" s="24">
        <f t="shared" si="112"/>
        <v>2023</v>
      </c>
      <c r="B2388" s="24">
        <f t="shared" si="113"/>
        <v>6</v>
      </c>
      <c r="C2388" s="24">
        <f t="shared" si="114"/>
        <v>2</v>
      </c>
      <c r="D2388" s="25">
        <v>45106</v>
      </c>
      <c r="E2388" s="4">
        <v>69.86</v>
      </c>
      <c r="G2388" s="4">
        <v>69.86</v>
      </c>
    </row>
    <row r="2389" spans="1:7" x14ac:dyDescent="0.3">
      <c r="A2389" s="24">
        <f t="shared" si="112"/>
        <v>2023</v>
      </c>
      <c r="B2389" s="24">
        <f t="shared" si="113"/>
        <v>6</v>
      </c>
      <c r="C2389" s="24">
        <f t="shared" si="114"/>
        <v>2</v>
      </c>
      <c r="D2389" s="25">
        <v>45107</v>
      </c>
      <c r="E2389" s="4">
        <v>70.64</v>
      </c>
      <c r="G2389" s="4">
        <v>70.64</v>
      </c>
    </row>
    <row r="2390" spans="1:7" x14ac:dyDescent="0.3">
      <c r="A2390" s="24">
        <f t="shared" si="112"/>
        <v>2023</v>
      </c>
      <c r="B2390" s="24">
        <f t="shared" si="113"/>
        <v>7</v>
      </c>
      <c r="C2390" s="24">
        <f t="shared" si="114"/>
        <v>3</v>
      </c>
      <c r="D2390" s="25">
        <v>45110</v>
      </c>
      <c r="E2390" s="4">
        <v>69.790000000000006</v>
      </c>
      <c r="G2390" s="4">
        <v>69.790000000000006</v>
      </c>
    </row>
    <row r="2391" spans="1:7" x14ac:dyDescent="0.3">
      <c r="A2391" s="24">
        <f t="shared" si="112"/>
        <v>2023</v>
      </c>
      <c r="B2391" s="24">
        <f t="shared" si="113"/>
        <v>7</v>
      </c>
      <c r="C2391" s="24">
        <f t="shared" si="114"/>
        <v>3</v>
      </c>
      <c r="D2391" s="25">
        <v>45112</v>
      </c>
      <c r="E2391" s="4">
        <v>71.790000000000006</v>
      </c>
      <c r="G2391" s="4">
        <v>71.790000000000006</v>
      </c>
    </row>
    <row r="2392" spans="1:7" x14ac:dyDescent="0.3">
      <c r="A2392" s="24">
        <f t="shared" si="112"/>
        <v>2023</v>
      </c>
      <c r="B2392" s="24">
        <f t="shared" si="113"/>
        <v>7</v>
      </c>
      <c r="C2392" s="24">
        <f t="shared" si="114"/>
        <v>3</v>
      </c>
      <c r="D2392" s="25">
        <v>45113</v>
      </c>
      <c r="E2392" s="4">
        <v>71.8</v>
      </c>
      <c r="G2392" s="4">
        <v>71.8</v>
      </c>
    </row>
    <row r="2393" spans="1:7" x14ac:dyDescent="0.3">
      <c r="A2393" s="24">
        <f t="shared" si="112"/>
        <v>2023</v>
      </c>
      <c r="B2393" s="24">
        <f t="shared" si="113"/>
        <v>7</v>
      </c>
      <c r="C2393" s="24">
        <f t="shared" si="114"/>
        <v>3</v>
      </c>
      <c r="D2393" s="25">
        <v>45114</v>
      </c>
      <c r="E2393" s="4">
        <v>73.86</v>
      </c>
      <c r="G2393" s="4">
        <v>73.86</v>
      </c>
    </row>
    <row r="2394" spans="1:7" x14ac:dyDescent="0.3">
      <c r="A2394" s="24">
        <f t="shared" si="112"/>
        <v>2023</v>
      </c>
      <c r="B2394" s="24">
        <f t="shared" si="113"/>
        <v>7</v>
      </c>
      <c r="C2394" s="24">
        <f t="shared" si="114"/>
        <v>3</v>
      </c>
      <c r="D2394" s="25">
        <v>45117</v>
      </c>
      <c r="E2394" s="4">
        <v>72.989999999999995</v>
      </c>
      <c r="G2394" s="4">
        <v>72.989999999999995</v>
      </c>
    </row>
    <row r="2395" spans="1:7" x14ac:dyDescent="0.3">
      <c r="A2395" s="24">
        <f t="shared" si="112"/>
        <v>2023</v>
      </c>
      <c r="B2395" s="24">
        <f t="shared" si="113"/>
        <v>7</v>
      </c>
      <c r="C2395" s="24">
        <f t="shared" si="114"/>
        <v>3</v>
      </c>
      <c r="D2395" s="25">
        <v>45118</v>
      </c>
      <c r="E2395" s="4">
        <v>74.83</v>
      </c>
      <c r="G2395" s="4">
        <v>74.83</v>
      </c>
    </row>
    <row r="2396" spans="1:7" x14ac:dyDescent="0.3">
      <c r="A2396" s="24">
        <f t="shared" si="112"/>
        <v>2023</v>
      </c>
      <c r="B2396" s="24">
        <f t="shared" si="113"/>
        <v>7</v>
      </c>
      <c r="C2396" s="24">
        <f t="shared" si="114"/>
        <v>3</v>
      </c>
      <c r="D2396" s="25">
        <v>45119</v>
      </c>
      <c r="E2396" s="4">
        <v>75.75</v>
      </c>
      <c r="G2396" s="4">
        <v>75.75</v>
      </c>
    </row>
    <row r="2397" spans="1:7" x14ac:dyDescent="0.3">
      <c r="A2397" s="24">
        <f t="shared" si="112"/>
        <v>2023</v>
      </c>
      <c r="B2397" s="24">
        <f t="shared" si="113"/>
        <v>7</v>
      </c>
      <c r="C2397" s="24">
        <f t="shared" si="114"/>
        <v>3</v>
      </c>
      <c r="D2397" s="25">
        <v>45120</v>
      </c>
      <c r="E2397" s="4">
        <v>76.89</v>
      </c>
      <c r="G2397" s="4">
        <v>76.89</v>
      </c>
    </row>
    <row r="2398" spans="1:7" x14ac:dyDescent="0.3">
      <c r="A2398" s="24">
        <f t="shared" si="112"/>
        <v>2023</v>
      </c>
      <c r="B2398" s="24">
        <f t="shared" si="113"/>
        <v>7</v>
      </c>
      <c r="C2398" s="24">
        <f t="shared" si="114"/>
        <v>3</v>
      </c>
      <c r="D2398" s="25">
        <v>45121</v>
      </c>
      <c r="E2398" s="4">
        <v>75.42</v>
      </c>
      <c r="G2398" s="4">
        <v>75.42</v>
      </c>
    </row>
    <row r="2399" spans="1:7" x14ac:dyDescent="0.3">
      <c r="A2399" s="24">
        <f t="shared" si="112"/>
        <v>2023</v>
      </c>
      <c r="B2399" s="24">
        <f t="shared" si="113"/>
        <v>7</v>
      </c>
      <c r="C2399" s="24">
        <f t="shared" si="114"/>
        <v>3</v>
      </c>
      <c r="D2399" s="25">
        <v>45124</v>
      </c>
      <c r="E2399" s="4">
        <v>74.150000000000006</v>
      </c>
      <c r="G2399" s="4">
        <v>74.150000000000006</v>
      </c>
    </row>
    <row r="2400" spans="1:7" x14ac:dyDescent="0.3">
      <c r="A2400" s="24">
        <f t="shared" si="112"/>
        <v>2023</v>
      </c>
      <c r="B2400" s="24">
        <f t="shared" si="113"/>
        <v>7</v>
      </c>
      <c r="C2400" s="24">
        <f t="shared" si="114"/>
        <v>3</v>
      </c>
      <c r="D2400" s="25">
        <v>45125</v>
      </c>
      <c r="E2400" s="4">
        <v>75.75</v>
      </c>
      <c r="G2400" s="4">
        <v>75.75</v>
      </c>
    </row>
    <row r="2401" spans="1:7" x14ac:dyDescent="0.3">
      <c r="A2401" s="24">
        <f t="shared" si="112"/>
        <v>2023</v>
      </c>
      <c r="B2401" s="24">
        <f t="shared" si="113"/>
        <v>7</v>
      </c>
      <c r="C2401" s="24">
        <f t="shared" si="114"/>
        <v>3</v>
      </c>
      <c r="D2401" s="25">
        <v>45126</v>
      </c>
      <c r="E2401" s="4">
        <v>75.349999999999994</v>
      </c>
      <c r="G2401" s="4">
        <v>75.349999999999994</v>
      </c>
    </row>
    <row r="2402" spans="1:7" x14ac:dyDescent="0.3">
      <c r="A2402" s="24">
        <f t="shared" si="112"/>
        <v>2023</v>
      </c>
      <c r="B2402" s="24">
        <f t="shared" si="113"/>
        <v>7</v>
      </c>
      <c r="C2402" s="24">
        <f t="shared" si="114"/>
        <v>3</v>
      </c>
      <c r="D2402" s="25">
        <v>45127</v>
      </c>
      <c r="E2402" s="4">
        <v>75.63</v>
      </c>
      <c r="G2402" s="4">
        <v>75.63</v>
      </c>
    </row>
    <row r="2403" spans="1:7" x14ac:dyDescent="0.3">
      <c r="A2403" s="24">
        <f t="shared" si="112"/>
        <v>2023</v>
      </c>
      <c r="B2403" s="24">
        <f t="shared" si="113"/>
        <v>7</v>
      </c>
      <c r="C2403" s="24">
        <f t="shared" si="114"/>
        <v>3</v>
      </c>
      <c r="D2403" s="25">
        <v>45128</v>
      </c>
      <c r="E2403" s="4">
        <v>77.069999999999993</v>
      </c>
      <c r="G2403" s="4">
        <v>77.069999999999993</v>
      </c>
    </row>
    <row r="2404" spans="1:7" x14ac:dyDescent="0.3">
      <c r="A2404" s="24">
        <f t="shared" si="112"/>
        <v>2023</v>
      </c>
      <c r="B2404" s="24">
        <f t="shared" si="113"/>
        <v>7</v>
      </c>
      <c r="C2404" s="24">
        <f t="shared" si="114"/>
        <v>3</v>
      </c>
      <c r="D2404" s="25">
        <v>45131</v>
      </c>
      <c r="E2404" s="4">
        <v>78.739999999999995</v>
      </c>
      <c r="G2404" s="4">
        <v>78.739999999999995</v>
      </c>
    </row>
    <row r="2405" spans="1:7" x14ac:dyDescent="0.3">
      <c r="A2405" s="24">
        <f t="shared" si="112"/>
        <v>2023</v>
      </c>
      <c r="B2405" s="24">
        <f t="shared" si="113"/>
        <v>7</v>
      </c>
      <c r="C2405" s="24">
        <f t="shared" si="114"/>
        <v>3</v>
      </c>
      <c r="D2405" s="25">
        <v>45132</v>
      </c>
      <c r="E2405" s="4">
        <v>79.63</v>
      </c>
      <c r="G2405" s="4">
        <v>79.63</v>
      </c>
    </row>
    <row r="2406" spans="1:7" x14ac:dyDescent="0.3">
      <c r="A2406" s="24">
        <f t="shared" si="112"/>
        <v>2023</v>
      </c>
      <c r="B2406" s="24">
        <f t="shared" si="113"/>
        <v>7</v>
      </c>
      <c r="C2406" s="24">
        <f t="shared" si="114"/>
        <v>3</v>
      </c>
      <c r="D2406" s="25">
        <v>45133</v>
      </c>
      <c r="E2406" s="4">
        <v>78.78</v>
      </c>
      <c r="G2406" s="4">
        <v>78.78</v>
      </c>
    </row>
    <row r="2407" spans="1:7" x14ac:dyDescent="0.3">
      <c r="A2407" s="24">
        <f t="shared" si="112"/>
        <v>2023</v>
      </c>
      <c r="B2407" s="24">
        <f t="shared" si="113"/>
        <v>7</v>
      </c>
      <c r="C2407" s="24">
        <f t="shared" si="114"/>
        <v>3</v>
      </c>
      <c r="D2407" s="25">
        <v>45134</v>
      </c>
      <c r="E2407" s="4">
        <v>80.09</v>
      </c>
      <c r="G2407" s="4">
        <v>80.09</v>
      </c>
    </row>
    <row r="2408" spans="1:7" x14ac:dyDescent="0.3">
      <c r="A2408" s="24">
        <f t="shared" si="112"/>
        <v>2023</v>
      </c>
      <c r="B2408" s="24">
        <f t="shared" si="113"/>
        <v>7</v>
      </c>
      <c r="C2408" s="24">
        <f t="shared" si="114"/>
        <v>3</v>
      </c>
      <c r="D2408" s="25">
        <v>45135</v>
      </c>
      <c r="E2408" s="4">
        <v>80.58</v>
      </c>
      <c r="G2408" s="4">
        <v>80.58</v>
      </c>
    </row>
    <row r="2409" spans="1:7" x14ac:dyDescent="0.3">
      <c r="A2409" s="24">
        <f t="shared" si="112"/>
        <v>2023</v>
      </c>
      <c r="B2409" s="24">
        <f t="shared" si="113"/>
        <v>7</v>
      </c>
      <c r="C2409" s="24">
        <f t="shared" si="114"/>
        <v>3</v>
      </c>
      <c r="D2409" s="25">
        <v>45138</v>
      </c>
      <c r="E2409" s="4">
        <v>81.8</v>
      </c>
      <c r="G2409" s="4">
        <v>81.8</v>
      </c>
    </row>
    <row r="2410" spans="1:7" x14ac:dyDescent="0.3">
      <c r="A2410" s="24">
        <f t="shared" si="112"/>
        <v>2023</v>
      </c>
      <c r="B2410" s="24">
        <f t="shared" si="113"/>
        <v>8</v>
      </c>
      <c r="C2410" s="24">
        <f t="shared" si="114"/>
        <v>3</v>
      </c>
      <c r="D2410" s="25">
        <v>45139</v>
      </c>
      <c r="E2410" s="4">
        <v>81.37</v>
      </c>
      <c r="G2410" s="4">
        <v>81.37</v>
      </c>
    </row>
    <row r="2411" spans="1:7" x14ac:dyDescent="0.3">
      <c r="A2411" s="24">
        <f t="shared" si="112"/>
        <v>2023</v>
      </c>
      <c r="B2411" s="24">
        <f t="shared" si="113"/>
        <v>8</v>
      </c>
      <c r="C2411" s="24">
        <f t="shared" si="114"/>
        <v>3</v>
      </c>
      <c r="D2411" s="25">
        <v>45140</v>
      </c>
      <c r="E2411" s="4">
        <v>79.489999999999995</v>
      </c>
      <c r="G2411" s="4">
        <v>79.489999999999995</v>
      </c>
    </row>
    <row r="2412" spans="1:7" x14ac:dyDescent="0.3">
      <c r="A2412" s="24">
        <f t="shared" si="112"/>
        <v>2023</v>
      </c>
      <c r="B2412" s="24">
        <f t="shared" si="113"/>
        <v>8</v>
      </c>
      <c r="C2412" s="24">
        <f t="shared" si="114"/>
        <v>3</v>
      </c>
      <c r="D2412" s="25">
        <v>45141</v>
      </c>
      <c r="E2412" s="4">
        <v>81.55</v>
      </c>
      <c r="G2412" s="4">
        <v>81.55</v>
      </c>
    </row>
    <row r="2413" spans="1:7" x14ac:dyDescent="0.3">
      <c r="A2413" s="24">
        <f t="shared" si="112"/>
        <v>2023</v>
      </c>
      <c r="B2413" s="24">
        <f t="shared" si="113"/>
        <v>8</v>
      </c>
      <c r="C2413" s="24">
        <f t="shared" si="114"/>
        <v>3</v>
      </c>
      <c r="D2413" s="25">
        <v>45142</v>
      </c>
      <c r="E2413" s="4">
        <v>82.82</v>
      </c>
      <c r="G2413" s="4">
        <v>82.82</v>
      </c>
    </row>
    <row r="2414" spans="1:7" x14ac:dyDescent="0.3">
      <c r="A2414" s="24">
        <f t="shared" si="112"/>
        <v>2023</v>
      </c>
      <c r="B2414" s="24">
        <f t="shared" si="113"/>
        <v>8</v>
      </c>
      <c r="C2414" s="24">
        <f t="shared" si="114"/>
        <v>3</v>
      </c>
      <c r="D2414" s="25">
        <v>45145</v>
      </c>
      <c r="E2414" s="4">
        <v>81.94</v>
      </c>
      <c r="G2414" s="4">
        <v>81.94</v>
      </c>
    </row>
    <row r="2415" spans="1:7" x14ac:dyDescent="0.3">
      <c r="A2415" s="24">
        <f t="shared" si="112"/>
        <v>2023</v>
      </c>
      <c r="B2415" s="24">
        <f t="shared" si="113"/>
        <v>8</v>
      </c>
      <c r="C2415" s="24">
        <f t="shared" si="114"/>
        <v>3</v>
      </c>
      <c r="D2415" s="25">
        <v>45146</v>
      </c>
      <c r="E2415" s="4">
        <v>82.92</v>
      </c>
      <c r="G2415" s="4">
        <v>82.92</v>
      </c>
    </row>
    <row r="2416" spans="1:7" x14ac:dyDescent="0.3">
      <c r="A2416" s="24">
        <f t="shared" si="112"/>
        <v>2023</v>
      </c>
      <c r="B2416" s="24">
        <f t="shared" si="113"/>
        <v>8</v>
      </c>
      <c r="C2416" s="24">
        <f t="shared" si="114"/>
        <v>3</v>
      </c>
      <c r="D2416" s="25">
        <v>45147</v>
      </c>
      <c r="E2416" s="4">
        <v>84.4</v>
      </c>
      <c r="G2416" s="4">
        <v>84.4</v>
      </c>
    </row>
    <row r="2417" spans="1:7" x14ac:dyDescent="0.3">
      <c r="A2417" s="24">
        <f t="shared" si="112"/>
        <v>2023</v>
      </c>
      <c r="B2417" s="24">
        <f t="shared" si="113"/>
        <v>8</v>
      </c>
      <c r="C2417" s="24">
        <f t="shared" si="114"/>
        <v>3</v>
      </c>
      <c r="D2417" s="25">
        <v>45148</v>
      </c>
      <c r="E2417" s="4">
        <v>82.82</v>
      </c>
      <c r="G2417" s="4">
        <v>82.82</v>
      </c>
    </row>
    <row r="2418" spans="1:7" x14ac:dyDescent="0.3">
      <c r="A2418" s="24">
        <f t="shared" si="112"/>
        <v>2023</v>
      </c>
      <c r="B2418" s="24">
        <f t="shared" si="113"/>
        <v>8</v>
      </c>
      <c r="C2418" s="24">
        <f t="shared" si="114"/>
        <v>3</v>
      </c>
      <c r="D2418" s="25">
        <v>45149</v>
      </c>
      <c r="E2418" s="4">
        <v>83.19</v>
      </c>
      <c r="G2418" s="4">
        <v>83.19</v>
      </c>
    </row>
    <row r="2419" spans="1:7" x14ac:dyDescent="0.3">
      <c r="A2419" s="24">
        <f t="shared" si="112"/>
        <v>2023</v>
      </c>
      <c r="B2419" s="24">
        <f t="shared" si="113"/>
        <v>8</v>
      </c>
      <c r="C2419" s="24">
        <f t="shared" si="114"/>
        <v>3</v>
      </c>
      <c r="D2419" s="25">
        <v>45152</v>
      </c>
      <c r="E2419" s="4">
        <v>82.51</v>
      </c>
      <c r="G2419" s="4">
        <v>82.51</v>
      </c>
    </row>
    <row r="2420" spans="1:7" x14ac:dyDescent="0.3">
      <c r="A2420" s="24">
        <f t="shared" si="112"/>
        <v>2023</v>
      </c>
      <c r="B2420" s="24">
        <f t="shared" si="113"/>
        <v>8</v>
      </c>
      <c r="C2420" s="24">
        <f t="shared" si="114"/>
        <v>3</v>
      </c>
      <c r="D2420" s="25">
        <v>45153</v>
      </c>
      <c r="E2420" s="4">
        <v>80.989999999999995</v>
      </c>
      <c r="G2420" s="4">
        <v>80.989999999999995</v>
      </c>
    </row>
    <row r="2421" spans="1:7" x14ac:dyDescent="0.3">
      <c r="A2421" s="24">
        <f t="shared" si="112"/>
        <v>2023</v>
      </c>
      <c r="B2421" s="24">
        <f t="shared" si="113"/>
        <v>8</v>
      </c>
      <c r="C2421" s="24">
        <f t="shared" si="114"/>
        <v>3</v>
      </c>
      <c r="D2421" s="25">
        <v>45154</v>
      </c>
      <c r="E2421" s="4">
        <v>79.38</v>
      </c>
      <c r="G2421" s="4">
        <v>79.38</v>
      </c>
    </row>
    <row r="2422" spans="1:7" x14ac:dyDescent="0.3">
      <c r="A2422" s="24">
        <f t="shared" si="112"/>
        <v>2023</v>
      </c>
      <c r="B2422" s="24">
        <f t="shared" si="113"/>
        <v>8</v>
      </c>
      <c r="C2422" s="24">
        <f t="shared" si="114"/>
        <v>3</v>
      </c>
      <c r="D2422" s="25">
        <v>45155</v>
      </c>
      <c r="E2422" s="4">
        <v>80.39</v>
      </c>
      <c r="G2422" s="4">
        <v>80.39</v>
      </c>
    </row>
    <row r="2423" spans="1:7" x14ac:dyDescent="0.3">
      <c r="A2423" s="24">
        <f t="shared" si="112"/>
        <v>2023</v>
      </c>
      <c r="B2423" s="24">
        <f t="shared" si="113"/>
        <v>8</v>
      </c>
      <c r="C2423" s="24">
        <f t="shared" si="114"/>
        <v>3</v>
      </c>
      <c r="D2423" s="25">
        <v>45156</v>
      </c>
      <c r="E2423" s="4">
        <v>81.25</v>
      </c>
      <c r="G2423" s="4">
        <v>81.25</v>
      </c>
    </row>
    <row r="2424" spans="1:7" x14ac:dyDescent="0.3">
      <c r="A2424" s="24">
        <f t="shared" si="112"/>
        <v>2023</v>
      </c>
      <c r="B2424" s="24">
        <f t="shared" si="113"/>
        <v>8</v>
      </c>
      <c r="C2424" s="24">
        <f t="shared" si="114"/>
        <v>3</v>
      </c>
      <c r="D2424" s="25">
        <v>45159</v>
      </c>
      <c r="E2424" s="4">
        <v>80.72</v>
      </c>
      <c r="G2424" s="4">
        <v>80.72</v>
      </c>
    </row>
    <row r="2425" spans="1:7" x14ac:dyDescent="0.3">
      <c r="A2425" s="24">
        <f t="shared" si="112"/>
        <v>2023</v>
      </c>
      <c r="B2425" s="24">
        <f t="shared" si="113"/>
        <v>8</v>
      </c>
      <c r="C2425" s="24">
        <f t="shared" si="114"/>
        <v>3</v>
      </c>
      <c r="D2425" s="25">
        <v>45160</v>
      </c>
      <c r="E2425" s="4">
        <v>80.349999999999994</v>
      </c>
      <c r="G2425" s="4">
        <v>80.349999999999994</v>
      </c>
    </row>
    <row r="2426" spans="1:7" x14ac:dyDescent="0.3">
      <c r="A2426" s="24">
        <f t="shared" si="112"/>
        <v>2023</v>
      </c>
      <c r="B2426" s="24">
        <f t="shared" si="113"/>
        <v>8</v>
      </c>
      <c r="C2426" s="24">
        <f t="shared" si="114"/>
        <v>3</v>
      </c>
      <c r="D2426" s="25">
        <v>45161</v>
      </c>
      <c r="E2426" s="4">
        <v>78.89</v>
      </c>
      <c r="G2426" s="4">
        <v>78.89</v>
      </c>
    </row>
    <row r="2427" spans="1:7" x14ac:dyDescent="0.3">
      <c r="A2427" s="24">
        <f t="shared" si="112"/>
        <v>2023</v>
      </c>
      <c r="B2427" s="24">
        <f t="shared" si="113"/>
        <v>8</v>
      </c>
      <c r="C2427" s="24">
        <f t="shared" si="114"/>
        <v>3</v>
      </c>
      <c r="D2427" s="25">
        <v>45162</v>
      </c>
      <c r="E2427" s="4">
        <v>79.05</v>
      </c>
      <c r="G2427" s="4">
        <v>79.05</v>
      </c>
    </row>
    <row r="2428" spans="1:7" x14ac:dyDescent="0.3">
      <c r="A2428" s="24">
        <f t="shared" si="112"/>
        <v>2023</v>
      </c>
      <c r="B2428" s="24">
        <f t="shared" si="113"/>
        <v>8</v>
      </c>
      <c r="C2428" s="24">
        <f t="shared" si="114"/>
        <v>3</v>
      </c>
      <c r="D2428" s="25">
        <v>45163</v>
      </c>
      <c r="E2428" s="4">
        <v>79.83</v>
      </c>
      <c r="G2428" s="4">
        <v>79.83</v>
      </c>
    </row>
    <row r="2429" spans="1:7" x14ac:dyDescent="0.3">
      <c r="A2429" s="24">
        <f t="shared" si="112"/>
        <v>2023</v>
      </c>
      <c r="B2429" s="24">
        <f t="shared" si="113"/>
        <v>8</v>
      </c>
      <c r="C2429" s="24">
        <f t="shared" si="114"/>
        <v>3</v>
      </c>
      <c r="D2429" s="25">
        <v>45166</v>
      </c>
      <c r="E2429" s="4">
        <v>80.099999999999994</v>
      </c>
      <c r="G2429" s="4">
        <v>80.099999999999994</v>
      </c>
    </row>
    <row r="2430" spans="1:7" x14ac:dyDescent="0.3">
      <c r="A2430" s="24">
        <f t="shared" si="112"/>
        <v>2023</v>
      </c>
      <c r="B2430" s="24">
        <f t="shared" si="113"/>
        <v>8</v>
      </c>
      <c r="C2430" s="24">
        <f t="shared" si="114"/>
        <v>3</v>
      </c>
      <c r="D2430" s="25">
        <v>45167</v>
      </c>
      <c r="E2430" s="4">
        <v>81.16</v>
      </c>
      <c r="G2430" s="4">
        <v>81.16</v>
      </c>
    </row>
    <row r="2431" spans="1:7" x14ac:dyDescent="0.3">
      <c r="A2431" s="24">
        <f t="shared" si="112"/>
        <v>2023</v>
      </c>
      <c r="B2431" s="24">
        <f t="shared" si="113"/>
        <v>8</v>
      </c>
      <c r="C2431" s="24">
        <f t="shared" si="114"/>
        <v>3</v>
      </c>
      <c r="D2431" s="25">
        <v>45168</v>
      </c>
      <c r="E2431" s="4">
        <v>81.63</v>
      </c>
      <c r="G2431" s="4">
        <v>81.63</v>
      </c>
    </row>
    <row r="2432" spans="1:7" x14ac:dyDescent="0.3">
      <c r="A2432" s="24">
        <f t="shared" si="112"/>
        <v>2023</v>
      </c>
      <c r="B2432" s="24">
        <f t="shared" si="113"/>
        <v>8</v>
      </c>
      <c r="C2432" s="24">
        <f t="shared" si="114"/>
        <v>3</v>
      </c>
      <c r="D2432" s="25">
        <v>45169</v>
      </c>
      <c r="E2432" s="4">
        <v>83.63</v>
      </c>
      <c r="G2432" s="4">
        <v>83.63</v>
      </c>
    </row>
    <row r="2433" spans="1:7" x14ac:dyDescent="0.3">
      <c r="A2433" s="24">
        <f t="shared" si="112"/>
        <v>2023</v>
      </c>
      <c r="B2433" s="24">
        <f t="shared" si="113"/>
        <v>9</v>
      </c>
      <c r="C2433" s="24">
        <f t="shared" si="114"/>
        <v>3</v>
      </c>
      <c r="D2433" s="25">
        <v>45170</v>
      </c>
      <c r="E2433" s="4">
        <v>85.55</v>
      </c>
      <c r="G2433" s="4">
        <v>85.55</v>
      </c>
    </row>
    <row r="2434" spans="1:7" x14ac:dyDescent="0.3">
      <c r="A2434" s="24">
        <f t="shared" si="112"/>
        <v>2023</v>
      </c>
      <c r="B2434" s="24">
        <f t="shared" si="113"/>
        <v>9</v>
      </c>
      <c r="C2434" s="24">
        <f t="shared" si="114"/>
        <v>3</v>
      </c>
      <c r="D2434" s="25">
        <v>45174</v>
      </c>
      <c r="E2434" s="4">
        <v>86.69</v>
      </c>
      <c r="G2434" s="4">
        <v>86.69</v>
      </c>
    </row>
    <row r="2435" spans="1:7" x14ac:dyDescent="0.3">
      <c r="A2435" s="24">
        <f t="shared" si="112"/>
        <v>2023</v>
      </c>
      <c r="B2435" s="24">
        <f t="shared" si="113"/>
        <v>9</v>
      </c>
      <c r="C2435" s="24">
        <f t="shared" si="114"/>
        <v>3</v>
      </c>
      <c r="D2435" s="25">
        <v>45175</v>
      </c>
      <c r="E2435" s="4">
        <v>87.54</v>
      </c>
      <c r="G2435" s="4">
        <v>87.54</v>
      </c>
    </row>
    <row r="2436" spans="1:7" x14ac:dyDescent="0.3">
      <c r="A2436" s="24">
        <f t="shared" si="112"/>
        <v>2023</v>
      </c>
      <c r="B2436" s="24">
        <f t="shared" si="113"/>
        <v>9</v>
      </c>
      <c r="C2436" s="24">
        <f t="shared" si="114"/>
        <v>3</v>
      </c>
      <c r="D2436" s="25">
        <v>45176</v>
      </c>
      <c r="E2436" s="4">
        <v>86.87</v>
      </c>
      <c r="G2436" s="4">
        <v>86.87</v>
      </c>
    </row>
    <row r="2437" spans="1:7" x14ac:dyDescent="0.3">
      <c r="A2437" s="24">
        <f t="shared" ref="A2437:A2500" si="115">YEAR(D2437)</f>
        <v>2023</v>
      </c>
      <c r="B2437" s="24">
        <f t="shared" ref="B2437:B2500" si="116">MONTH(D2437)</f>
        <v>9</v>
      </c>
      <c r="C2437" s="24">
        <f t="shared" ref="C2437:C2500" si="117">ROUNDUP(B2437/3,0)</f>
        <v>3</v>
      </c>
      <c r="D2437" s="25">
        <v>45177</v>
      </c>
      <c r="E2437" s="4">
        <v>87.51</v>
      </c>
      <c r="G2437" s="4">
        <v>87.51</v>
      </c>
    </row>
    <row r="2438" spans="1:7" x14ac:dyDescent="0.3">
      <c r="A2438" s="24">
        <f t="shared" si="115"/>
        <v>2023</v>
      </c>
      <c r="B2438" s="24">
        <f t="shared" si="116"/>
        <v>9</v>
      </c>
      <c r="C2438" s="24">
        <f t="shared" si="117"/>
        <v>3</v>
      </c>
      <c r="D2438" s="25">
        <v>45180</v>
      </c>
      <c r="E2438" s="4">
        <v>87.29</v>
      </c>
      <c r="G2438" s="4">
        <v>87.29</v>
      </c>
    </row>
    <row r="2439" spans="1:7" x14ac:dyDescent="0.3">
      <c r="A2439" s="24">
        <f t="shared" si="115"/>
        <v>2023</v>
      </c>
      <c r="B2439" s="24">
        <f t="shared" si="116"/>
        <v>9</v>
      </c>
      <c r="C2439" s="24">
        <f t="shared" si="117"/>
        <v>3</v>
      </c>
      <c r="D2439" s="25">
        <v>45181</v>
      </c>
      <c r="E2439" s="4">
        <v>88.84</v>
      </c>
      <c r="G2439" s="4">
        <v>88.84</v>
      </c>
    </row>
    <row r="2440" spans="1:7" x14ac:dyDescent="0.3">
      <c r="A2440" s="24">
        <f t="shared" si="115"/>
        <v>2023</v>
      </c>
      <c r="B2440" s="24">
        <f t="shared" si="116"/>
        <v>9</v>
      </c>
      <c r="C2440" s="24">
        <f t="shared" si="117"/>
        <v>3</v>
      </c>
      <c r="D2440" s="25">
        <v>45182</v>
      </c>
      <c r="E2440" s="4">
        <v>88.52</v>
      </c>
      <c r="G2440" s="4">
        <v>88.52</v>
      </c>
    </row>
    <row r="2441" spans="1:7" x14ac:dyDescent="0.3">
      <c r="A2441" s="24">
        <f t="shared" si="115"/>
        <v>2023</v>
      </c>
      <c r="B2441" s="24">
        <f t="shared" si="116"/>
        <v>9</v>
      </c>
      <c r="C2441" s="24">
        <f t="shared" si="117"/>
        <v>3</v>
      </c>
      <c r="D2441" s="25">
        <v>45183</v>
      </c>
      <c r="E2441" s="4">
        <v>90.16</v>
      </c>
      <c r="G2441" s="4">
        <v>90.16</v>
      </c>
    </row>
    <row r="2442" spans="1:7" x14ac:dyDescent="0.3">
      <c r="A2442" s="24">
        <f t="shared" si="115"/>
        <v>2023</v>
      </c>
      <c r="B2442" s="24">
        <f t="shared" si="116"/>
        <v>9</v>
      </c>
      <c r="C2442" s="24">
        <f t="shared" si="117"/>
        <v>3</v>
      </c>
      <c r="D2442" s="25">
        <v>45184</v>
      </c>
      <c r="E2442" s="4">
        <v>90.77</v>
      </c>
      <c r="G2442" s="4">
        <v>90.77</v>
      </c>
    </row>
    <row r="2443" spans="1:7" x14ac:dyDescent="0.3">
      <c r="A2443" s="24">
        <f t="shared" si="115"/>
        <v>2023</v>
      </c>
      <c r="B2443" s="24">
        <f t="shared" si="116"/>
        <v>9</v>
      </c>
      <c r="C2443" s="24">
        <f t="shared" si="117"/>
        <v>3</v>
      </c>
      <c r="D2443" s="25">
        <v>45187</v>
      </c>
      <c r="E2443" s="4">
        <v>91.48</v>
      </c>
      <c r="G2443" s="4">
        <v>91.48</v>
      </c>
    </row>
    <row r="2444" spans="1:7" x14ac:dyDescent="0.3">
      <c r="A2444" s="24">
        <f t="shared" si="115"/>
        <v>2023</v>
      </c>
      <c r="B2444" s="24">
        <f t="shared" si="116"/>
        <v>9</v>
      </c>
      <c r="C2444" s="24">
        <f t="shared" si="117"/>
        <v>3</v>
      </c>
      <c r="D2444" s="25">
        <v>45188</v>
      </c>
      <c r="E2444" s="4">
        <v>91.2</v>
      </c>
      <c r="G2444" s="4">
        <v>91.2</v>
      </c>
    </row>
    <row r="2445" spans="1:7" x14ac:dyDescent="0.3">
      <c r="A2445" s="24">
        <f t="shared" si="115"/>
        <v>2023</v>
      </c>
      <c r="B2445" s="24">
        <f t="shared" si="116"/>
        <v>9</v>
      </c>
      <c r="C2445" s="24">
        <f t="shared" si="117"/>
        <v>3</v>
      </c>
      <c r="D2445" s="25">
        <v>45189</v>
      </c>
      <c r="E2445" s="4">
        <v>90.28</v>
      </c>
      <c r="G2445" s="4">
        <v>90.28</v>
      </c>
    </row>
    <row r="2446" spans="1:7" x14ac:dyDescent="0.3">
      <c r="A2446" s="24">
        <f t="shared" si="115"/>
        <v>2023</v>
      </c>
      <c r="B2446" s="24">
        <f t="shared" si="116"/>
        <v>9</v>
      </c>
      <c r="C2446" s="24">
        <f t="shared" si="117"/>
        <v>3</v>
      </c>
      <c r="D2446" s="25">
        <v>45190</v>
      </c>
      <c r="E2446" s="4">
        <v>89.63</v>
      </c>
      <c r="G2446" s="4">
        <v>89.63</v>
      </c>
    </row>
    <row r="2447" spans="1:7" x14ac:dyDescent="0.3">
      <c r="A2447" s="24">
        <f t="shared" si="115"/>
        <v>2023</v>
      </c>
      <c r="B2447" s="24">
        <f t="shared" si="116"/>
        <v>9</v>
      </c>
      <c r="C2447" s="24">
        <f t="shared" si="117"/>
        <v>3</v>
      </c>
      <c r="D2447" s="25">
        <v>45191</v>
      </c>
      <c r="E2447" s="4">
        <v>90.03</v>
      </c>
      <c r="G2447" s="4">
        <v>90.03</v>
      </c>
    </row>
    <row r="2448" spans="1:7" x14ac:dyDescent="0.3">
      <c r="A2448" s="24">
        <f t="shared" si="115"/>
        <v>2023</v>
      </c>
      <c r="B2448" s="24">
        <f t="shared" si="116"/>
        <v>9</v>
      </c>
      <c r="C2448" s="24">
        <f t="shared" si="117"/>
        <v>3</v>
      </c>
      <c r="D2448" s="25">
        <v>45194</v>
      </c>
      <c r="E2448" s="4">
        <v>89.68</v>
      </c>
      <c r="G2448" s="4">
        <v>89.68</v>
      </c>
    </row>
    <row r="2449" spans="1:7" x14ac:dyDescent="0.3">
      <c r="A2449" s="24">
        <f t="shared" si="115"/>
        <v>2023</v>
      </c>
      <c r="B2449" s="24">
        <f t="shared" si="116"/>
        <v>9</v>
      </c>
      <c r="C2449" s="24">
        <f t="shared" si="117"/>
        <v>3</v>
      </c>
      <c r="D2449" s="25">
        <v>45195</v>
      </c>
      <c r="E2449" s="4">
        <v>90.39</v>
      </c>
      <c r="G2449" s="4">
        <v>90.39</v>
      </c>
    </row>
    <row r="2450" spans="1:7" x14ac:dyDescent="0.3">
      <c r="A2450" s="24">
        <f t="shared" si="115"/>
        <v>2023</v>
      </c>
      <c r="B2450" s="24">
        <f t="shared" si="116"/>
        <v>9</v>
      </c>
      <c r="C2450" s="24">
        <f t="shared" si="117"/>
        <v>3</v>
      </c>
      <c r="D2450" s="25">
        <v>45196</v>
      </c>
      <c r="E2450" s="4">
        <v>93.68</v>
      </c>
      <c r="G2450" s="4">
        <v>93.68</v>
      </c>
    </row>
    <row r="2451" spans="1:7" x14ac:dyDescent="0.3">
      <c r="A2451" s="24">
        <f t="shared" si="115"/>
        <v>2023</v>
      </c>
      <c r="B2451" s="24">
        <f t="shared" si="116"/>
        <v>9</v>
      </c>
      <c r="C2451" s="24">
        <f t="shared" si="117"/>
        <v>3</v>
      </c>
      <c r="D2451" s="25">
        <v>45197</v>
      </c>
      <c r="E2451" s="4">
        <v>91.71</v>
      </c>
      <c r="G2451" s="4">
        <v>91.71</v>
      </c>
    </row>
    <row r="2452" spans="1:7" x14ac:dyDescent="0.3">
      <c r="A2452" s="24">
        <f t="shared" si="115"/>
        <v>2023</v>
      </c>
      <c r="B2452" s="24">
        <f t="shared" si="116"/>
        <v>9</v>
      </c>
      <c r="C2452" s="24">
        <f t="shared" si="117"/>
        <v>3</v>
      </c>
      <c r="D2452" s="25">
        <v>45198</v>
      </c>
      <c r="E2452" s="4">
        <v>90.79</v>
      </c>
      <c r="G2452" s="4">
        <v>90.79</v>
      </c>
    </row>
    <row r="2453" spans="1:7" x14ac:dyDescent="0.3">
      <c r="A2453" s="24">
        <f t="shared" si="115"/>
        <v>2023</v>
      </c>
      <c r="B2453" s="24">
        <f t="shared" si="116"/>
        <v>10</v>
      </c>
      <c r="C2453" s="24">
        <f t="shared" si="117"/>
        <v>4</v>
      </c>
      <c r="D2453" s="25">
        <v>45201</v>
      </c>
      <c r="E2453" s="4">
        <v>88.82</v>
      </c>
      <c r="G2453" s="4">
        <v>88.82</v>
      </c>
    </row>
    <row r="2454" spans="1:7" x14ac:dyDescent="0.3">
      <c r="A2454" s="24">
        <f t="shared" si="115"/>
        <v>2023</v>
      </c>
      <c r="B2454" s="24">
        <f t="shared" si="116"/>
        <v>10</v>
      </c>
      <c r="C2454" s="24">
        <f t="shared" si="117"/>
        <v>4</v>
      </c>
      <c r="D2454" s="25">
        <v>45202</v>
      </c>
      <c r="E2454" s="4">
        <v>89.23</v>
      </c>
      <c r="G2454" s="4">
        <v>89.23</v>
      </c>
    </row>
    <row r="2455" spans="1:7" x14ac:dyDescent="0.3">
      <c r="A2455" s="24">
        <f t="shared" si="115"/>
        <v>2023</v>
      </c>
      <c r="B2455" s="24">
        <f t="shared" si="116"/>
        <v>10</v>
      </c>
      <c r="C2455" s="24">
        <f t="shared" si="117"/>
        <v>4</v>
      </c>
      <c r="D2455" s="25">
        <v>45203</v>
      </c>
      <c r="E2455" s="4">
        <v>84.22</v>
      </c>
      <c r="G2455" s="4">
        <v>84.22</v>
      </c>
    </row>
    <row r="2456" spans="1:7" x14ac:dyDescent="0.3">
      <c r="A2456" s="24">
        <f t="shared" si="115"/>
        <v>2023</v>
      </c>
      <c r="B2456" s="24">
        <f t="shared" si="116"/>
        <v>10</v>
      </c>
      <c r="C2456" s="24">
        <f t="shared" si="117"/>
        <v>4</v>
      </c>
      <c r="D2456" s="25">
        <v>45204</v>
      </c>
      <c r="E2456" s="4">
        <v>82.31</v>
      </c>
      <c r="G2456" s="4">
        <v>82.31</v>
      </c>
    </row>
    <row r="2457" spans="1:7" x14ac:dyDescent="0.3">
      <c r="A2457" s="24">
        <f t="shared" si="115"/>
        <v>2023</v>
      </c>
      <c r="B2457" s="24">
        <f t="shared" si="116"/>
        <v>10</v>
      </c>
      <c r="C2457" s="24">
        <f t="shared" si="117"/>
        <v>4</v>
      </c>
      <c r="D2457" s="25">
        <v>45205</v>
      </c>
      <c r="E2457" s="4">
        <v>82.79</v>
      </c>
      <c r="G2457" s="4">
        <v>82.79</v>
      </c>
    </row>
    <row r="2458" spans="1:7" x14ac:dyDescent="0.3">
      <c r="A2458" s="24">
        <f t="shared" si="115"/>
        <v>2023</v>
      </c>
      <c r="B2458" s="24">
        <f t="shared" si="116"/>
        <v>10</v>
      </c>
      <c r="C2458" s="24">
        <f t="shared" si="117"/>
        <v>4</v>
      </c>
      <c r="D2458" s="25">
        <v>45208</v>
      </c>
      <c r="E2458" s="4">
        <v>86.38</v>
      </c>
      <c r="G2458" s="4">
        <v>86.38</v>
      </c>
    </row>
    <row r="2459" spans="1:7" x14ac:dyDescent="0.3">
      <c r="A2459" s="24">
        <f t="shared" si="115"/>
        <v>2023</v>
      </c>
      <c r="B2459" s="24">
        <f t="shared" si="116"/>
        <v>10</v>
      </c>
      <c r="C2459" s="24">
        <f t="shared" si="117"/>
        <v>4</v>
      </c>
      <c r="D2459" s="25">
        <v>45209</v>
      </c>
      <c r="E2459" s="4">
        <v>85.97</v>
      </c>
      <c r="G2459" s="4">
        <v>85.97</v>
      </c>
    </row>
    <row r="2460" spans="1:7" x14ac:dyDescent="0.3">
      <c r="A2460" s="24">
        <f t="shared" si="115"/>
        <v>2023</v>
      </c>
      <c r="B2460" s="24">
        <f t="shared" si="116"/>
        <v>10</v>
      </c>
      <c r="C2460" s="24">
        <f t="shared" si="117"/>
        <v>4</v>
      </c>
      <c r="D2460" s="25">
        <v>45210</v>
      </c>
      <c r="E2460" s="4">
        <v>83.49</v>
      </c>
      <c r="G2460" s="4">
        <v>83.49</v>
      </c>
    </row>
    <row r="2461" spans="1:7" x14ac:dyDescent="0.3">
      <c r="A2461" s="24">
        <f t="shared" si="115"/>
        <v>2023</v>
      </c>
      <c r="B2461" s="24">
        <f t="shared" si="116"/>
        <v>10</v>
      </c>
      <c r="C2461" s="24">
        <f t="shared" si="117"/>
        <v>4</v>
      </c>
      <c r="D2461" s="25">
        <v>45211</v>
      </c>
      <c r="E2461" s="4">
        <v>82.91</v>
      </c>
      <c r="G2461" s="4">
        <v>82.91</v>
      </c>
    </row>
    <row r="2462" spans="1:7" x14ac:dyDescent="0.3">
      <c r="A2462" s="24">
        <f t="shared" si="115"/>
        <v>2023</v>
      </c>
      <c r="B2462" s="24">
        <f t="shared" si="116"/>
        <v>10</v>
      </c>
      <c r="C2462" s="24">
        <f t="shared" si="117"/>
        <v>4</v>
      </c>
      <c r="D2462" s="25">
        <v>45212</v>
      </c>
      <c r="E2462" s="4">
        <v>87.69</v>
      </c>
      <c r="G2462" s="4">
        <v>87.69</v>
      </c>
    </row>
    <row r="2463" spans="1:7" x14ac:dyDescent="0.3">
      <c r="A2463" s="24">
        <f t="shared" si="115"/>
        <v>2023</v>
      </c>
      <c r="B2463" s="24">
        <f t="shared" si="116"/>
        <v>10</v>
      </c>
      <c r="C2463" s="24">
        <f t="shared" si="117"/>
        <v>4</v>
      </c>
      <c r="D2463" s="25">
        <v>45215</v>
      </c>
      <c r="E2463" s="4">
        <v>86.66</v>
      </c>
      <c r="G2463" s="4">
        <v>86.66</v>
      </c>
    </row>
    <row r="2464" spans="1:7" x14ac:dyDescent="0.3">
      <c r="A2464" s="24">
        <f t="shared" si="115"/>
        <v>2023</v>
      </c>
      <c r="B2464" s="24">
        <f t="shared" si="116"/>
        <v>10</v>
      </c>
      <c r="C2464" s="24">
        <f t="shared" si="117"/>
        <v>4</v>
      </c>
      <c r="D2464" s="25">
        <v>45216</v>
      </c>
      <c r="E2464" s="4">
        <v>86.66</v>
      </c>
      <c r="G2464" s="4">
        <v>86.66</v>
      </c>
    </row>
    <row r="2465" spans="1:7" x14ac:dyDescent="0.3">
      <c r="A2465" s="24">
        <f t="shared" si="115"/>
        <v>2023</v>
      </c>
      <c r="B2465" s="24">
        <f t="shared" si="116"/>
        <v>10</v>
      </c>
      <c r="C2465" s="24">
        <f t="shared" si="117"/>
        <v>4</v>
      </c>
      <c r="D2465" s="25">
        <v>45217</v>
      </c>
      <c r="E2465" s="4">
        <v>88.32</v>
      </c>
      <c r="G2465" s="4">
        <v>88.32</v>
      </c>
    </row>
    <row r="2466" spans="1:7" x14ac:dyDescent="0.3">
      <c r="A2466" s="24">
        <f t="shared" si="115"/>
        <v>2023</v>
      </c>
      <c r="B2466" s="24">
        <f t="shared" si="116"/>
        <v>10</v>
      </c>
      <c r="C2466" s="24">
        <f t="shared" si="117"/>
        <v>4</v>
      </c>
      <c r="D2466" s="25">
        <v>45218</v>
      </c>
      <c r="E2466" s="4">
        <v>89.37</v>
      </c>
      <c r="G2466" s="4">
        <v>89.37</v>
      </c>
    </row>
    <row r="2467" spans="1:7" x14ac:dyDescent="0.3">
      <c r="A2467" s="24">
        <f t="shared" si="115"/>
        <v>2023</v>
      </c>
      <c r="B2467" s="24">
        <f t="shared" si="116"/>
        <v>10</v>
      </c>
      <c r="C2467" s="24">
        <f t="shared" si="117"/>
        <v>4</v>
      </c>
      <c r="D2467" s="25">
        <v>45219</v>
      </c>
      <c r="E2467" s="4">
        <v>88.75</v>
      </c>
      <c r="G2467" s="4">
        <v>88.75</v>
      </c>
    </row>
    <row r="2468" spans="1:7" x14ac:dyDescent="0.3">
      <c r="A2468" s="24">
        <f t="shared" si="115"/>
        <v>2023</v>
      </c>
      <c r="B2468" s="24">
        <f t="shared" si="116"/>
        <v>10</v>
      </c>
      <c r="C2468" s="24">
        <f t="shared" si="117"/>
        <v>4</v>
      </c>
      <c r="D2468" s="25">
        <v>45222</v>
      </c>
      <c r="E2468" s="4">
        <v>85.49</v>
      </c>
      <c r="G2468" s="4">
        <v>85.49</v>
      </c>
    </row>
    <row r="2469" spans="1:7" x14ac:dyDescent="0.3">
      <c r="A2469" s="24">
        <f t="shared" si="115"/>
        <v>2023</v>
      </c>
      <c r="B2469" s="24">
        <f t="shared" si="116"/>
        <v>10</v>
      </c>
      <c r="C2469" s="24">
        <f t="shared" si="117"/>
        <v>4</v>
      </c>
      <c r="D2469" s="25">
        <v>45223</v>
      </c>
      <c r="E2469" s="4">
        <v>83.74</v>
      </c>
      <c r="G2469" s="4">
        <v>83.74</v>
      </c>
    </row>
    <row r="2470" spans="1:7" x14ac:dyDescent="0.3">
      <c r="A2470" s="24">
        <f t="shared" si="115"/>
        <v>2023</v>
      </c>
      <c r="B2470" s="24">
        <f t="shared" si="116"/>
        <v>10</v>
      </c>
      <c r="C2470" s="24">
        <f t="shared" si="117"/>
        <v>4</v>
      </c>
      <c r="D2470" s="25">
        <v>45224</v>
      </c>
      <c r="E2470" s="4">
        <v>85.39</v>
      </c>
      <c r="G2470" s="4">
        <v>85.39</v>
      </c>
    </row>
    <row r="2471" spans="1:7" x14ac:dyDescent="0.3">
      <c r="A2471" s="24">
        <f t="shared" si="115"/>
        <v>2023</v>
      </c>
      <c r="B2471" s="24">
        <f t="shared" si="116"/>
        <v>10</v>
      </c>
      <c r="C2471" s="24">
        <f t="shared" si="117"/>
        <v>4</v>
      </c>
      <c r="D2471" s="25">
        <v>45225</v>
      </c>
      <c r="E2471" s="4">
        <v>83.21</v>
      </c>
      <c r="G2471" s="4">
        <v>83.21</v>
      </c>
    </row>
    <row r="2472" spans="1:7" x14ac:dyDescent="0.3">
      <c r="A2472" s="24">
        <f t="shared" si="115"/>
        <v>2023</v>
      </c>
      <c r="B2472" s="24">
        <f t="shared" si="116"/>
        <v>10</v>
      </c>
      <c r="C2472" s="24">
        <f t="shared" si="117"/>
        <v>4</v>
      </c>
      <c r="D2472" s="25">
        <v>45226</v>
      </c>
      <c r="E2472" s="4">
        <v>85.54</v>
      </c>
      <c r="G2472" s="4">
        <v>85.54</v>
      </c>
    </row>
    <row r="2473" spans="1:7" x14ac:dyDescent="0.3">
      <c r="A2473" s="24">
        <f t="shared" si="115"/>
        <v>2023</v>
      </c>
      <c r="B2473" s="24">
        <f t="shared" si="116"/>
        <v>10</v>
      </c>
      <c r="C2473" s="24">
        <f t="shared" si="117"/>
        <v>4</v>
      </c>
      <c r="D2473" s="25">
        <v>45229</v>
      </c>
      <c r="E2473" s="4">
        <v>82.31</v>
      </c>
      <c r="G2473" s="4">
        <v>82.31</v>
      </c>
    </row>
    <row r="2474" spans="1:7" x14ac:dyDescent="0.3">
      <c r="A2474" s="24">
        <f t="shared" si="115"/>
        <v>2023</v>
      </c>
      <c r="B2474" s="24">
        <f t="shared" si="116"/>
        <v>10</v>
      </c>
      <c r="C2474" s="24">
        <f t="shared" si="117"/>
        <v>4</v>
      </c>
      <c r="D2474" s="25">
        <v>45230</v>
      </c>
      <c r="E2474" s="4">
        <v>81.02</v>
      </c>
      <c r="G2474" s="4">
        <v>81.02</v>
      </c>
    </row>
    <row r="2475" spans="1:7" x14ac:dyDescent="0.3">
      <c r="A2475" s="24">
        <f t="shared" si="115"/>
        <v>2023</v>
      </c>
      <c r="B2475" s="24">
        <f t="shared" si="116"/>
        <v>11</v>
      </c>
      <c r="C2475" s="24">
        <f t="shared" si="117"/>
        <v>4</v>
      </c>
      <c r="D2475" s="25">
        <v>45231</v>
      </c>
      <c r="E2475" s="4">
        <v>80.44</v>
      </c>
      <c r="G2475" s="4">
        <v>80.44</v>
      </c>
    </row>
    <row r="2476" spans="1:7" x14ac:dyDescent="0.3">
      <c r="A2476" s="24">
        <f t="shared" si="115"/>
        <v>2023</v>
      </c>
      <c r="B2476" s="24">
        <f t="shared" si="116"/>
        <v>11</v>
      </c>
      <c r="C2476" s="24">
        <f t="shared" si="117"/>
        <v>4</v>
      </c>
      <c r="D2476" s="25">
        <v>45232</v>
      </c>
      <c r="E2476" s="4">
        <v>82.46</v>
      </c>
      <c r="G2476" s="4">
        <v>82.46</v>
      </c>
    </row>
    <row r="2477" spans="1:7" x14ac:dyDescent="0.3">
      <c r="A2477" s="24">
        <f t="shared" si="115"/>
        <v>2023</v>
      </c>
      <c r="B2477" s="24">
        <f t="shared" si="116"/>
        <v>11</v>
      </c>
      <c r="C2477" s="24">
        <f t="shared" si="117"/>
        <v>4</v>
      </c>
      <c r="D2477" s="25">
        <v>45233</v>
      </c>
      <c r="E2477" s="4">
        <v>80.510000000000005</v>
      </c>
      <c r="G2477" s="4">
        <v>80.510000000000005</v>
      </c>
    </row>
    <row r="2478" spans="1:7" x14ac:dyDescent="0.3">
      <c r="A2478" s="24">
        <f t="shared" si="115"/>
        <v>2023</v>
      </c>
      <c r="B2478" s="24">
        <f t="shared" si="116"/>
        <v>11</v>
      </c>
      <c r="C2478" s="24">
        <f t="shared" si="117"/>
        <v>4</v>
      </c>
      <c r="D2478" s="25">
        <v>45236</v>
      </c>
      <c r="E2478" s="4">
        <v>80.819999999999993</v>
      </c>
      <c r="G2478" s="4">
        <v>80.819999999999993</v>
      </c>
    </row>
    <row r="2479" spans="1:7" x14ac:dyDescent="0.3">
      <c r="A2479" s="24">
        <f t="shared" si="115"/>
        <v>2023</v>
      </c>
      <c r="B2479" s="24">
        <f t="shared" si="116"/>
        <v>11</v>
      </c>
      <c r="C2479" s="24">
        <f t="shared" si="117"/>
        <v>4</v>
      </c>
      <c r="D2479" s="25">
        <v>45237</v>
      </c>
      <c r="E2479" s="4">
        <v>77.37</v>
      </c>
      <c r="G2479" s="4">
        <v>77.37</v>
      </c>
    </row>
    <row r="2480" spans="1:7" x14ac:dyDescent="0.3">
      <c r="A2480" s="24">
        <f t="shared" si="115"/>
        <v>2023</v>
      </c>
      <c r="B2480" s="24">
        <f t="shared" si="116"/>
        <v>11</v>
      </c>
      <c r="C2480" s="24">
        <f t="shared" si="117"/>
        <v>4</v>
      </c>
      <c r="D2480" s="25">
        <v>45238</v>
      </c>
      <c r="E2480" s="4">
        <v>75.33</v>
      </c>
      <c r="G2480" s="4">
        <v>75.33</v>
      </c>
    </row>
    <row r="2481" spans="1:7" x14ac:dyDescent="0.3">
      <c r="A2481" s="24">
        <f t="shared" si="115"/>
        <v>2023</v>
      </c>
      <c r="B2481" s="24">
        <f t="shared" si="116"/>
        <v>11</v>
      </c>
      <c r="C2481" s="24">
        <f t="shared" si="117"/>
        <v>4</v>
      </c>
      <c r="D2481" s="25">
        <v>45239</v>
      </c>
      <c r="E2481" s="4">
        <v>75.739999999999995</v>
      </c>
      <c r="G2481" s="4">
        <v>75.739999999999995</v>
      </c>
    </row>
    <row r="2482" spans="1:7" x14ac:dyDescent="0.3">
      <c r="A2482" s="24">
        <f t="shared" si="115"/>
        <v>2023</v>
      </c>
      <c r="B2482" s="24">
        <f t="shared" si="116"/>
        <v>11</v>
      </c>
      <c r="C2482" s="24">
        <f t="shared" si="117"/>
        <v>4</v>
      </c>
      <c r="D2482" s="25">
        <v>45240</v>
      </c>
      <c r="E2482" s="4">
        <v>77.17</v>
      </c>
      <c r="G2482" s="4">
        <v>77.17</v>
      </c>
    </row>
    <row r="2483" spans="1:7" x14ac:dyDescent="0.3">
      <c r="A2483" s="24">
        <f t="shared" si="115"/>
        <v>2023</v>
      </c>
      <c r="B2483" s="24">
        <f t="shared" si="116"/>
        <v>11</v>
      </c>
      <c r="C2483" s="24">
        <f t="shared" si="117"/>
        <v>4</v>
      </c>
      <c r="D2483" s="25">
        <v>45243</v>
      </c>
      <c r="E2483" s="4">
        <v>78.260000000000005</v>
      </c>
      <c r="G2483" s="4">
        <v>78.260000000000005</v>
      </c>
    </row>
    <row r="2484" spans="1:7" x14ac:dyDescent="0.3">
      <c r="A2484" s="24">
        <f t="shared" si="115"/>
        <v>2023</v>
      </c>
      <c r="B2484" s="24">
        <f t="shared" si="116"/>
        <v>11</v>
      </c>
      <c r="C2484" s="24">
        <f t="shared" si="117"/>
        <v>4</v>
      </c>
      <c r="D2484" s="25">
        <v>45244</v>
      </c>
      <c r="E2484" s="4">
        <v>78.260000000000005</v>
      </c>
      <c r="G2484" s="4">
        <v>78.260000000000005</v>
      </c>
    </row>
    <row r="2485" spans="1:7" x14ac:dyDescent="0.3">
      <c r="A2485" s="24">
        <f t="shared" si="115"/>
        <v>2023</v>
      </c>
      <c r="B2485" s="24">
        <f t="shared" si="116"/>
        <v>11</v>
      </c>
      <c r="C2485" s="24">
        <f t="shared" si="117"/>
        <v>4</v>
      </c>
      <c r="D2485" s="25">
        <v>45245</v>
      </c>
      <c r="E2485" s="4">
        <v>76.66</v>
      </c>
      <c r="G2485" s="4">
        <v>76.66</v>
      </c>
    </row>
    <row r="2486" spans="1:7" x14ac:dyDescent="0.3">
      <c r="A2486" s="24">
        <f t="shared" si="115"/>
        <v>2023</v>
      </c>
      <c r="B2486" s="24">
        <f t="shared" si="116"/>
        <v>11</v>
      </c>
      <c r="C2486" s="24">
        <f t="shared" si="117"/>
        <v>4</v>
      </c>
      <c r="D2486" s="25">
        <v>45246</v>
      </c>
      <c r="E2486" s="4">
        <v>72.900000000000006</v>
      </c>
      <c r="G2486" s="4">
        <v>72.900000000000006</v>
      </c>
    </row>
    <row r="2487" spans="1:7" x14ac:dyDescent="0.3">
      <c r="A2487" s="24">
        <f t="shared" si="115"/>
        <v>2023</v>
      </c>
      <c r="B2487" s="24">
        <f t="shared" si="116"/>
        <v>11</v>
      </c>
      <c r="C2487" s="24">
        <f t="shared" si="117"/>
        <v>4</v>
      </c>
      <c r="D2487" s="25">
        <v>45247</v>
      </c>
      <c r="E2487" s="4">
        <v>75.89</v>
      </c>
      <c r="G2487" s="4">
        <v>75.89</v>
      </c>
    </row>
    <row r="2488" spans="1:7" x14ac:dyDescent="0.3">
      <c r="A2488" s="24">
        <f t="shared" si="115"/>
        <v>2023</v>
      </c>
      <c r="B2488" s="24">
        <f t="shared" si="116"/>
        <v>11</v>
      </c>
      <c r="C2488" s="24">
        <f t="shared" si="117"/>
        <v>4</v>
      </c>
      <c r="D2488" s="25">
        <v>45250</v>
      </c>
      <c r="E2488" s="4">
        <v>77.599999999999994</v>
      </c>
      <c r="G2488" s="4">
        <v>77.599999999999994</v>
      </c>
    </row>
    <row r="2489" spans="1:7" x14ac:dyDescent="0.3">
      <c r="A2489" s="24">
        <f t="shared" si="115"/>
        <v>2023</v>
      </c>
      <c r="B2489" s="24">
        <f t="shared" si="116"/>
        <v>11</v>
      </c>
      <c r="C2489" s="24">
        <f t="shared" si="117"/>
        <v>4</v>
      </c>
      <c r="D2489" s="25">
        <v>45251</v>
      </c>
      <c r="E2489" s="4">
        <v>77.77</v>
      </c>
      <c r="G2489" s="4">
        <v>77.77</v>
      </c>
    </row>
    <row r="2490" spans="1:7" x14ac:dyDescent="0.3">
      <c r="A2490" s="24">
        <f t="shared" si="115"/>
        <v>2023</v>
      </c>
      <c r="B2490" s="24">
        <f t="shared" si="116"/>
        <v>11</v>
      </c>
      <c r="C2490" s="24">
        <f t="shared" si="117"/>
        <v>4</v>
      </c>
      <c r="D2490" s="25">
        <v>45252</v>
      </c>
      <c r="E2490" s="4">
        <v>77.099999999999994</v>
      </c>
      <c r="G2490" s="4">
        <v>77.099999999999994</v>
      </c>
    </row>
    <row r="2491" spans="1:7" x14ac:dyDescent="0.3">
      <c r="A2491" s="24">
        <f t="shared" si="115"/>
        <v>2023</v>
      </c>
      <c r="B2491" s="24">
        <f t="shared" si="116"/>
        <v>11</v>
      </c>
      <c r="C2491" s="24">
        <f t="shared" si="117"/>
        <v>4</v>
      </c>
      <c r="D2491" s="25">
        <v>45253</v>
      </c>
      <c r="E2491" s="4">
        <v>76.349999999999994</v>
      </c>
      <c r="G2491" s="4">
        <v>76.349999999999994</v>
      </c>
    </row>
    <row r="2492" spans="1:7" x14ac:dyDescent="0.3">
      <c r="A2492" s="24">
        <f t="shared" si="115"/>
        <v>2023</v>
      </c>
      <c r="B2492" s="24">
        <f t="shared" si="116"/>
        <v>11</v>
      </c>
      <c r="C2492" s="24">
        <f t="shared" si="117"/>
        <v>4</v>
      </c>
      <c r="D2492" s="25">
        <v>45254</v>
      </c>
      <c r="E2492" s="4">
        <v>75.540000000000006</v>
      </c>
      <c r="G2492" s="4">
        <v>75.540000000000006</v>
      </c>
    </row>
    <row r="2493" spans="1:7" x14ac:dyDescent="0.3">
      <c r="A2493" s="24">
        <f t="shared" si="115"/>
        <v>2023</v>
      </c>
      <c r="B2493" s="24">
        <f t="shared" si="116"/>
        <v>11</v>
      </c>
      <c r="C2493" s="24">
        <f t="shared" si="117"/>
        <v>4</v>
      </c>
      <c r="D2493" s="25">
        <v>45257</v>
      </c>
      <c r="E2493" s="4">
        <v>74.86</v>
      </c>
      <c r="G2493" s="4">
        <v>74.86</v>
      </c>
    </row>
    <row r="2494" spans="1:7" x14ac:dyDescent="0.3">
      <c r="A2494" s="24">
        <f t="shared" si="115"/>
        <v>2023</v>
      </c>
      <c r="B2494" s="24">
        <f t="shared" si="116"/>
        <v>11</v>
      </c>
      <c r="C2494" s="24">
        <f t="shared" si="117"/>
        <v>4</v>
      </c>
      <c r="D2494" s="25">
        <v>45258</v>
      </c>
      <c r="E2494" s="4">
        <v>76.41</v>
      </c>
      <c r="G2494" s="4">
        <v>76.41</v>
      </c>
    </row>
    <row r="2495" spans="1:7" x14ac:dyDescent="0.3">
      <c r="A2495" s="24">
        <f t="shared" si="115"/>
        <v>2023</v>
      </c>
      <c r="B2495" s="24">
        <f t="shared" si="116"/>
        <v>11</v>
      </c>
      <c r="C2495" s="24">
        <f t="shared" si="117"/>
        <v>4</v>
      </c>
      <c r="D2495" s="25">
        <v>45259</v>
      </c>
      <c r="E2495" s="4">
        <v>77.86</v>
      </c>
      <c r="G2495" s="4">
        <v>77.86</v>
      </c>
    </row>
    <row r="2496" spans="1:7" x14ac:dyDescent="0.3">
      <c r="A2496" s="24">
        <f t="shared" si="115"/>
        <v>2023</v>
      </c>
      <c r="B2496" s="24">
        <f t="shared" si="116"/>
        <v>11</v>
      </c>
      <c r="C2496" s="24">
        <f t="shared" si="117"/>
        <v>4</v>
      </c>
      <c r="D2496" s="25">
        <v>45260</v>
      </c>
      <c r="E2496" s="4">
        <v>75.959999999999994</v>
      </c>
      <c r="G2496" s="4">
        <v>75.959999999999994</v>
      </c>
    </row>
    <row r="2497" spans="1:7" x14ac:dyDescent="0.3">
      <c r="A2497" s="24">
        <f t="shared" si="115"/>
        <v>2023</v>
      </c>
      <c r="B2497" s="24">
        <f t="shared" si="116"/>
        <v>12</v>
      </c>
      <c r="C2497" s="24">
        <f t="shared" si="117"/>
        <v>4</v>
      </c>
      <c r="D2497" s="25">
        <v>45261</v>
      </c>
      <c r="E2497" s="4">
        <v>74.069999999999993</v>
      </c>
      <c r="G2497" s="4">
        <v>74.069999999999993</v>
      </c>
    </row>
    <row r="2498" spans="1:7" x14ac:dyDescent="0.3">
      <c r="A2498" s="24">
        <f t="shared" si="115"/>
        <v>2023</v>
      </c>
      <c r="B2498" s="24">
        <f t="shared" si="116"/>
        <v>12</v>
      </c>
      <c r="C2498" s="24">
        <f t="shared" si="117"/>
        <v>4</v>
      </c>
      <c r="D2498" s="25">
        <v>45264</v>
      </c>
      <c r="E2498" s="4">
        <v>73.040000000000006</v>
      </c>
      <c r="G2498" s="4">
        <v>73.040000000000006</v>
      </c>
    </row>
    <row r="2499" spans="1:7" x14ac:dyDescent="0.3">
      <c r="A2499" s="24">
        <f t="shared" si="115"/>
        <v>2023</v>
      </c>
      <c r="B2499" s="24">
        <f t="shared" si="116"/>
        <v>12</v>
      </c>
      <c r="C2499" s="24">
        <f t="shared" si="117"/>
        <v>4</v>
      </c>
      <c r="D2499" s="25">
        <v>45265</v>
      </c>
      <c r="E2499" s="4">
        <v>72.319999999999993</v>
      </c>
      <c r="G2499" s="4">
        <v>72.319999999999993</v>
      </c>
    </row>
    <row r="2500" spans="1:7" x14ac:dyDescent="0.3">
      <c r="A2500" s="24">
        <f t="shared" si="115"/>
        <v>2023</v>
      </c>
      <c r="B2500" s="24">
        <f t="shared" si="116"/>
        <v>12</v>
      </c>
      <c r="C2500" s="24">
        <f t="shared" si="117"/>
        <v>4</v>
      </c>
      <c r="D2500" s="25">
        <v>45266</v>
      </c>
      <c r="E2500" s="4">
        <v>69.38</v>
      </c>
      <c r="G2500" s="4">
        <v>69.38</v>
      </c>
    </row>
    <row r="2501" spans="1:7" x14ac:dyDescent="0.3">
      <c r="A2501" s="24">
        <f t="shared" ref="A2501:A2564" si="118">YEAR(D2501)</f>
        <v>2023</v>
      </c>
      <c r="B2501" s="24">
        <f t="shared" ref="B2501:B2564" si="119">MONTH(D2501)</f>
        <v>12</v>
      </c>
      <c r="C2501" s="24">
        <f t="shared" ref="C2501:C2564" si="120">ROUNDUP(B2501/3,0)</f>
        <v>4</v>
      </c>
      <c r="D2501" s="25">
        <v>45267</v>
      </c>
      <c r="E2501" s="4">
        <v>69.34</v>
      </c>
      <c r="G2501" s="4">
        <v>69.34</v>
      </c>
    </row>
    <row r="2502" spans="1:7" x14ac:dyDescent="0.3">
      <c r="A2502" s="24">
        <f t="shared" si="118"/>
        <v>2023</v>
      </c>
      <c r="B2502" s="24">
        <f t="shared" si="119"/>
        <v>12</v>
      </c>
      <c r="C2502" s="24">
        <f t="shared" si="120"/>
        <v>4</v>
      </c>
      <c r="D2502" s="25">
        <v>45268</v>
      </c>
      <c r="E2502" s="4">
        <v>71.23</v>
      </c>
      <c r="G2502" s="4">
        <v>71.23</v>
      </c>
    </row>
    <row r="2503" spans="1:7" x14ac:dyDescent="0.3">
      <c r="A2503" s="24">
        <f t="shared" si="118"/>
        <v>2023</v>
      </c>
      <c r="B2503" s="24">
        <f t="shared" si="119"/>
        <v>12</v>
      </c>
      <c r="C2503" s="24">
        <f t="shared" si="120"/>
        <v>4</v>
      </c>
      <c r="D2503" s="25">
        <v>45271</v>
      </c>
      <c r="E2503" s="4">
        <v>71.319999999999993</v>
      </c>
      <c r="G2503" s="4">
        <v>71.319999999999993</v>
      </c>
    </row>
    <row r="2504" spans="1:7" x14ac:dyDescent="0.3">
      <c r="A2504" s="24">
        <f t="shared" si="118"/>
        <v>2023</v>
      </c>
      <c r="B2504" s="24">
        <f t="shared" si="119"/>
        <v>12</v>
      </c>
      <c r="C2504" s="24">
        <f t="shared" si="120"/>
        <v>4</v>
      </c>
      <c r="D2504" s="25">
        <v>45272</v>
      </c>
      <c r="E2504" s="4">
        <v>68.61</v>
      </c>
      <c r="G2504" s="4">
        <v>68.61</v>
      </c>
    </row>
    <row r="2505" spans="1:7" x14ac:dyDescent="0.3">
      <c r="A2505" s="24">
        <f t="shared" si="118"/>
        <v>2023</v>
      </c>
      <c r="B2505" s="24">
        <f t="shared" si="119"/>
        <v>12</v>
      </c>
      <c r="C2505" s="24">
        <f t="shared" si="120"/>
        <v>4</v>
      </c>
      <c r="D2505" s="25">
        <v>45273</v>
      </c>
      <c r="E2505" s="4">
        <v>69.47</v>
      </c>
      <c r="G2505" s="4">
        <v>69.47</v>
      </c>
    </row>
    <row r="2506" spans="1:7" x14ac:dyDescent="0.3">
      <c r="A2506" s="24">
        <f t="shared" si="118"/>
        <v>2023</v>
      </c>
      <c r="B2506" s="24">
        <f t="shared" si="119"/>
        <v>12</v>
      </c>
      <c r="C2506" s="24">
        <f t="shared" si="120"/>
        <v>4</v>
      </c>
      <c r="D2506" s="25">
        <v>45274</v>
      </c>
      <c r="E2506" s="4">
        <v>71.58</v>
      </c>
      <c r="G2506" s="4">
        <v>71.58</v>
      </c>
    </row>
    <row r="2507" spans="1:7" x14ac:dyDescent="0.3">
      <c r="A2507" s="24">
        <f t="shared" si="118"/>
        <v>2023</v>
      </c>
      <c r="B2507" s="24">
        <f t="shared" si="119"/>
        <v>12</v>
      </c>
      <c r="C2507" s="24">
        <f t="shared" si="120"/>
        <v>4</v>
      </c>
      <c r="D2507" s="25">
        <v>45275</v>
      </c>
      <c r="E2507" s="4">
        <v>71.430000000000007</v>
      </c>
      <c r="G2507" s="4">
        <v>71.430000000000007</v>
      </c>
    </row>
    <row r="2508" spans="1:7" x14ac:dyDescent="0.3">
      <c r="A2508" s="24">
        <f t="shared" si="118"/>
        <v>2023</v>
      </c>
      <c r="B2508" s="24">
        <f t="shared" si="119"/>
        <v>12</v>
      </c>
      <c r="C2508" s="24">
        <f t="shared" si="120"/>
        <v>4</v>
      </c>
      <c r="D2508" s="25">
        <v>45278</v>
      </c>
      <c r="E2508" s="4">
        <v>72.47</v>
      </c>
      <c r="G2508" s="4">
        <v>72.47</v>
      </c>
    </row>
    <row r="2509" spans="1:7" x14ac:dyDescent="0.3">
      <c r="A2509" s="24">
        <f t="shared" si="118"/>
        <v>2023</v>
      </c>
      <c r="B2509" s="24">
        <f t="shared" si="119"/>
        <v>12</v>
      </c>
      <c r="C2509" s="24">
        <f t="shared" si="120"/>
        <v>4</v>
      </c>
      <c r="D2509" s="25">
        <v>45279</v>
      </c>
      <c r="E2509" s="4">
        <v>73.44</v>
      </c>
      <c r="G2509" s="4">
        <v>73.44</v>
      </c>
    </row>
    <row r="2510" spans="1:7" x14ac:dyDescent="0.3">
      <c r="A2510" s="24">
        <f t="shared" si="118"/>
        <v>2023</v>
      </c>
      <c r="B2510" s="24">
        <f t="shared" si="119"/>
        <v>12</v>
      </c>
      <c r="C2510" s="24">
        <f t="shared" si="120"/>
        <v>4</v>
      </c>
      <c r="D2510" s="25">
        <v>45280</v>
      </c>
      <c r="E2510" s="4">
        <v>74.22</v>
      </c>
      <c r="G2510" s="4">
        <v>74.22</v>
      </c>
    </row>
    <row r="2511" spans="1:7" x14ac:dyDescent="0.3">
      <c r="A2511" s="24">
        <f t="shared" si="118"/>
        <v>2023</v>
      </c>
      <c r="B2511" s="24">
        <f t="shared" si="119"/>
        <v>12</v>
      </c>
      <c r="C2511" s="24">
        <f t="shared" si="120"/>
        <v>4</v>
      </c>
      <c r="D2511" s="25">
        <v>45281</v>
      </c>
      <c r="E2511" s="4">
        <v>73.89</v>
      </c>
      <c r="G2511" s="4">
        <v>73.89</v>
      </c>
    </row>
    <row r="2512" spans="1:7" x14ac:dyDescent="0.3">
      <c r="A2512" s="24">
        <f t="shared" si="118"/>
        <v>2023</v>
      </c>
      <c r="B2512" s="24">
        <f t="shared" si="119"/>
        <v>12</v>
      </c>
      <c r="C2512" s="24">
        <f t="shared" si="120"/>
        <v>4</v>
      </c>
      <c r="D2512" s="25">
        <v>45282</v>
      </c>
      <c r="E2512" s="4">
        <v>73.56</v>
      </c>
      <c r="G2512" s="4">
        <v>73.56</v>
      </c>
    </row>
    <row r="2513" spans="1:8" x14ac:dyDescent="0.3">
      <c r="A2513" s="24">
        <f t="shared" si="118"/>
        <v>2023</v>
      </c>
      <c r="B2513" s="24">
        <f t="shared" si="119"/>
        <v>12</v>
      </c>
      <c r="C2513" s="24">
        <f t="shared" si="120"/>
        <v>4</v>
      </c>
      <c r="D2513" s="25">
        <v>45286</v>
      </c>
      <c r="E2513" s="4">
        <v>75.569999999999993</v>
      </c>
      <c r="G2513" s="4">
        <v>75.569999999999993</v>
      </c>
    </row>
    <row r="2514" spans="1:8" x14ac:dyDescent="0.3">
      <c r="A2514" s="24">
        <f t="shared" si="118"/>
        <v>2023</v>
      </c>
      <c r="B2514" s="24">
        <f t="shared" si="119"/>
        <v>12</v>
      </c>
      <c r="C2514" s="24">
        <f t="shared" si="120"/>
        <v>4</v>
      </c>
      <c r="D2514" s="25">
        <v>45287</v>
      </c>
      <c r="E2514" s="4">
        <v>74.11</v>
      </c>
      <c r="G2514" s="4">
        <v>74.11</v>
      </c>
    </row>
    <row r="2515" spans="1:8" x14ac:dyDescent="0.3">
      <c r="A2515" s="24">
        <f t="shared" si="118"/>
        <v>2023</v>
      </c>
      <c r="B2515" s="24">
        <f t="shared" si="119"/>
        <v>12</v>
      </c>
      <c r="C2515" s="24">
        <f t="shared" si="120"/>
        <v>4</v>
      </c>
      <c r="D2515" s="25">
        <v>45288</v>
      </c>
      <c r="E2515" s="4">
        <v>71.77</v>
      </c>
      <c r="G2515" s="4">
        <v>71.77</v>
      </c>
    </row>
    <row r="2516" spans="1:8" x14ac:dyDescent="0.3">
      <c r="A2516" s="24">
        <f t="shared" si="118"/>
        <v>2023</v>
      </c>
      <c r="B2516" s="24">
        <f t="shared" si="119"/>
        <v>12</v>
      </c>
      <c r="C2516" s="24">
        <f t="shared" si="120"/>
        <v>4</v>
      </c>
      <c r="D2516" s="25">
        <v>45289</v>
      </c>
      <c r="E2516" s="4">
        <v>71.650000000000006</v>
      </c>
      <c r="G2516" s="4">
        <v>71.650000000000006</v>
      </c>
    </row>
    <row r="2517" spans="1:8" x14ac:dyDescent="0.3">
      <c r="A2517" s="24">
        <f t="shared" si="118"/>
        <v>2024</v>
      </c>
      <c r="B2517" s="24">
        <f t="shared" si="119"/>
        <v>1</v>
      </c>
      <c r="C2517" s="24">
        <f t="shared" si="120"/>
        <v>1</v>
      </c>
      <c r="D2517" s="25">
        <v>45293</v>
      </c>
      <c r="E2517" s="4"/>
      <c r="F2517" s="26" cm="1">
        <f t="array" aca="1" ref="F2517" ca="1">_xll.RiskLaplace(0.0011917,0.02605)</f>
        <v>2.5914022115373681E-2</v>
      </c>
      <c r="G2517" s="18" cm="1">
        <f t="array" aca="1" ref="G2517" ca="1">_xll.RiskMakeInput(G2516*(1+F2517),_xll.RiskName(("Forecast"&amp;D2517)))</f>
        <v>73.50673968456654</v>
      </c>
      <c r="H2517" s="15" t="s">
        <v>33</v>
      </c>
    </row>
    <row r="2518" spans="1:8" x14ac:dyDescent="0.3">
      <c r="A2518" s="24">
        <f t="shared" si="118"/>
        <v>2024</v>
      </c>
      <c r="B2518" s="24">
        <f t="shared" si="119"/>
        <v>1</v>
      </c>
      <c r="C2518" s="24">
        <f t="shared" si="120"/>
        <v>1</v>
      </c>
      <c r="D2518" s="25">
        <v>45294</v>
      </c>
      <c r="E2518" s="4"/>
      <c r="F2518" s="26" cm="1">
        <f t="array" aca="1" ref="F2518" ca="1">_xll.RiskLaplace(0.0011917,0.02605)</f>
        <v>-2.4635529119365644E-3</v>
      </c>
      <c r="G2518" s="18" cm="1">
        <f t="array" aca="1" ref="G2518" ca="1">_xll.RiskMakeInput(G2517*(1+F2518),_xll.RiskName(("Forecast"&amp;D2518)))</f>
        <v>73.325651941969667</v>
      </c>
    </row>
    <row r="2519" spans="1:8" x14ac:dyDescent="0.3">
      <c r="A2519" s="24">
        <f t="shared" si="118"/>
        <v>2024</v>
      </c>
      <c r="B2519" s="24">
        <f t="shared" si="119"/>
        <v>1</v>
      </c>
      <c r="C2519" s="24">
        <f t="shared" si="120"/>
        <v>1</v>
      </c>
      <c r="D2519" s="25">
        <v>45295</v>
      </c>
      <c r="E2519" s="4"/>
      <c r="F2519" s="26" cm="1">
        <f t="array" aca="1" ref="F2519" ca="1">_xll.RiskLaplace(0.0011917,0.02605)</f>
        <v>1.0521497698813605E-2</v>
      </c>
      <c r="G2519" s="18" cm="1">
        <f t="array" aca="1" ref="G2519" ca="1">_xll.RiskMakeInput(G2518*(1+F2519),_xll.RiskName(("Forecast"&amp;D2519)))</f>
        <v>74.097147620141101</v>
      </c>
    </row>
    <row r="2520" spans="1:8" x14ac:dyDescent="0.3">
      <c r="A2520" s="24">
        <f t="shared" si="118"/>
        <v>2024</v>
      </c>
      <c r="B2520" s="24">
        <f t="shared" si="119"/>
        <v>1</v>
      </c>
      <c r="C2520" s="24">
        <f t="shared" si="120"/>
        <v>1</v>
      </c>
      <c r="D2520" s="25">
        <v>45296</v>
      </c>
      <c r="E2520" s="4"/>
      <c r="F2520" s="26" cm="1">
        <f t="array" aca="1" ref="F2520" ca="1">_xll.RiskLaplace(0.0011917,0.02605)</f>
        <v>-4.5455532791211072E-3</v>
      </c>
      <c r="G2520" s="18" cm="1">
        <f t="array" aca="1" ref="G2520" ca="1">_xll.RiskMakeInput(G2519*(1+F2520),_xll.RiskName(("Forecast"&amp;D2520)))</f>
        <v>73.760335087802844</v>
      </c>
    </row>
    <row r="2521" spans="1:8" x14ac:dyDescent="0.3">
      <c r="A2521" s="24">
        <f t="shared" si="118"/>
        <v>2024</v>
      </c>
      <c r="B2521" s="24">
        <f t="shared" si="119"/>
        <v>1</v>
      </c>
      <c r="C2521" s="24">
        <f t="shared" si="120"/>
        <v>1</v>
      </c>
      <c r="D2521" s="25">
        <v>45299</v>
      </c>
      <c r="E2521" s="4"/>
      <c r="F2521" s="26" cm="1">
        <f t="array" aca="1" ref="F2521" ca="1">_xll.RiskLaplace(0.0011917,0.02605)</f>
        <v>-4.361968715617533E-3</v>
      </c>
      <c r="G2521" s="18" cm="1">
        <f t="array" aca="1" ref="G2521" ca="1">_xll.RiskMakeInput(G2520*(1+F2521),_xll.RiskName(("Forecast"&amp;D2521)))</f>
        <v>73.438594813696383</v>
      </c>
    </row>
    <row r="2522" spans="1:8" x14ac:dyDescent="0.3">
      <c r="A2522" s="24">
        <f t="shared" si="118"/>
        <v>2024</v>
      </c>
      <c r="B2522" s="24">
        <f t="shared" si="119"/>
        <v>1</v>
      </c>
      <c r="C2522" s="24">
        <f t="shared" si="120"/>
        <v>1</v>
      </c>
      <c r="D2522" s="25">
        <v>45300</v>
      </c>
      <c r="E2522" s="4"/>
      <c r="F2522" s="26" cm="1">
        <f t="array" aca="1" ref="F2522" ca="1">_xll.RiskLaplace(0.0011917,0.02605)</f>
        <v>4.7055641699460943E-3</v>
      </c>
      <c r="G2522" s="18" cm="1">
        <f t="array" aca="1" ref="G2522" ca="1">_xll.RiskMakeInput(G2521*(1+F2522),_xll.RiskName(("Forecast"&amp;D2522)))</f>
        <v>73.784164834142899</v>
      </c>
    </row>
    <row r="2523" spans="1:8" x14ac:dyDescent="0.3">
      <c r="A2523" s="24">
        <f t="shared" si="118"/>
        <v>2024</v>
      </c>
      <c r="B2523" s="24">
        <f t="shared" si="119"/>
        <v>1</v>
      </c>
      <c r="C2523" s="24">
        <f t="shared" si="120"/>
        <v>1</v>
      </c>
      <c r="D2523" s="25">
        <v>45301</v>
      </c>
      <c r="E2523" s="4"/>
      <c r="F2523" s="26" cm="1">
        <f t="array" aca="1" ref="F2523" ca="1">_xll.RiskLaplace(0.0011917,0.02605)</f>
        <v>-2.3060933462406369E-2</v>
      </c>
      <c r="G2523" s="18" cm="1">
        <f t="array" aca="1" ref="G2523" ca="1">_xll.RiskMakeInput(G2522*(1+F2523),_xll.RiskName(("Forecast"&amp;D2523)))</f>
        <v>72.082633118323514</v>
      </c>
    </row>
    <row r="2524" spans="1:8" x14ac:dyDescent="0.3">
      <c r="A2524" s="24">
        <f t="shared" si="118"/>
        <v>2024</v>
      </c>
      <c r="B2524" s="24">
        <f t="shared" si="119"/>
        <v>1</v>
      </c>
      <c r="C2524" s="24">
        <f t="shared" si="120"/>
        <v>1</v>
      </c>
      <c r="D2524" s="25">
        <v>45302</v>
      </c>
      <c r="E2524" s="4"/>
      <c r="F2524" s="26" cm="1">
        <f t="array" aca="1" ref="F2524" ca="1">_xll.RiskLaplace(0.0011917,0.02605)</f>
        <v>-1.6789791688284011E-2</v>
      </c>
      <c r="G2524" s="18" cm="1">
        <f t="array" aca="1" ref="G2524" ca="1">_xll.RiskMakeInput(G2523*(1+F2524),_xll.RiskName(("Forecast"&amp;D2524)))</f>
        <v>70.872380723923868</v>
      </c>
    </row>
    <row r="2525" spans="1:8" x14ac:dyDescent="0.3">
      <c r="A2525" s="24">
        <f t="shared" si="118"/>
        <v>2024</v>
      </c>
      <c r="B2525" s="24">
        <f t="shared" si="119"/>
        <v>1</v>
      </c>
      <c r="C2525" s="24">
        <f t="shared" si="120"/>
        <v>1</v>
      </c>
      <c r="D2525" s="25">
        <v>45303</v>
      </c>
      <c r="E2525" s="4"/>
      <c r="F2525" s="26" cm="1">
        <f t="array" aca="1" ref="F2525" ca="1">_xll.RiskLaplace(0.0011917,0.02605)</f>
        <v>-5.1654508593470295E-3</v>
      </c>
      <c r="G2525" s="18" cm="1">
        <f t="array" aca="1" ref="G2525" ca="1">_xll.RiskMakeInput(G2524*(1+F2525),_xll.RiskName(("Forecast"&amp;D2525)))</f>
        <v>70.5062929240095</v>
      </c>
    </row>
    <row r="2526" spans="1:8" x14ac:dyDescent="0.3">
      <c r="A2526" s="24">
        <f t="shared" si="118"/>
        <v>2024</v>
      </c>
      <c r="B2526" s="24">
        <f t="shared" si="119"/>
        <v>1</v>
      </c>
      <c r="C2526" s="24">
        <f t="shared" si="120"/>
        <v>1</v>
      </c>
      <c r="D2526" s="25">
        <v>45307</v>
      </c>
      <c r="E2526" s="4"/>
      <c r="F2526" s="26" cm="1">
        <f t="array" aca="1" ref="F2526" ca="1">_xll.RiskLaplace(0.0011917,0.02605)</f>
        <v>1.4759082742129025E-2</v>
      </c>
      <c r="G2526" s="18" cm="1">
        <f t="array" aca="1" ref="G2526" ca="1">_xll.RiskMakeInput(G2525*(1+F2526),_xll.RiskName(("Forecast"&amp;D2526)))</f>
        <v>71.546901135115746</v>
      </c>
    </row>
    <row r="2527" spans="1:8" x14ac:dyDescent="0.3">
      <c r="A2527" s="24">
        <f t="shared" si="118"/>
        <v>2024</v>
      </c>
      <c r="B2527" s="24">
        <f t="shared" si="119"/>
        <v>1</v>
      </c>
      <c r="C2527" s="24">
        <f t="shared" si="120"/>
        <v>1</v>
      </c>
      <c r="D2527" s="25">
        <v>45308</v>
      </c>
      <c r="E2527" s="4"/>
      <c r="F2527" s="26" cm="1">
        <f t="array" aca="1" ref="F2527" ca="1">_xll.RiskLaplace(0.0011917,0.02605)</f>
        <v>2.7445083681257709E-2</v>
      </c>
      <c r="G2527" s="18" cm="1">
        <f t="array" aca="1" ref="G2527" ca="1">_xll.RiskMakeInput(G2526*(1+F2527),_xll.RiskName(("Forecast"&amp;D2527)))</f>
        <v>73.51051182390367</v>
      </c>
    </row>
    <row r="2528" spans="1:8" x14ac:dyDescent="0.3">
      <c r="A2528" s="24">
        <f t="shared" si="118"/>
        <v>2024</v>
      </c>
      <c r="B2528" s="24">
        <f t="shared" si="119"/>
        <v>1</v>
      </c>
      <c r="C2528" s="24">
        <f t="shared" si="120"/>
        <v>1</v>
      </c>
      <c r="D2528" s="25">
        <v>45309</v>
      </c>
      <c r="E2528" s="4"/>
      <c r="F2528" s="26" cm="1">
        <f t="array" aca="1" ref="F2528" ca="1">_xll.RiskLaplace(0.0011917,0.02605)</f>
        <v>6.89258880590299E-3</v>
      </c>
      <c r="G2528" s="18" cm="1">
        <f t="array" aca="1" ref="G2528" ca="1">_xll.RiskMakeInput(G2527*(1+F2528),_xll.RiskName(("Forecast"&amp;D2528)))</f>
        <v>74.017189554817307</v>
      </c>
    </row>
    <row r="2529" spans="1:7" x14ac:dyDescent="0.3">
      <c r="A2529" s="24">
        <f t="shared" si="118"/>
        <v>2024</v>
      </c>
      <c r="B2529" s="24">
        <f t="shared" si="119"/>
        <v>1</v>
      </c>
      <c r="C2529" s="24">
        <f t="shared" si="120"/>
        <v>1</v>
      </c>
      <c r="D2529" s="25">
        <v>45310</v>
      </c>
      <c r="E2529" s="4"/>
      <c r="F2529" s="26" cm="1">
        <f t="array" aca="1" ref="F2529" ca="1">_xll.RiskLaplace(0.0011917,0.02605)</f>
        <v>-9.6673695150668836E-3</v>
      </c>
      <c r="G2529" s="18" cm="1">
        <f t="array" aca="1" ref="G2529" ca="1">_xll.RiskMakeInput(G2528*(1+F2529),_xll.RiskName(("Forecast"&amp;D2529)))</f>
        <v>73.301638032924146</v>
      </c>
    </row>
    <row r="2530" spans="1:7" x14ac:dyDescent="0.3">
      <c r="A2530" s="24">
        <f t="shared" si="118"/>
        <v>2024</v>
      </c>
      <c r="B2530" s="24">
        <f t="shared" si="119"/>
        <v>1</v>
      </c>
      <c r="C2530" s="24">
        <f t="shared" si="120"/>
        <v>1</v>
      </c>
      <c r="D2530" s="25">
        <v>45313</v>
      </c>
      <c r="E2530" s="4"/>
      <c r="F2530" s="26" cm="1">
        <f t="array" aca="1" ref="F2530" ca="1">_xll.RiskLaplace(0.0011917,0.02605)</f>
        <v>-2.9404365096458705E-3</v>
      </c>
      <c r="G2530" s="18" cm="1">
        <f t="array" aca="1" ref="G2530" ca="1">_xll.RiskMakeInput(G2529*(1+F2530),_xll.RiskName(("Forecast"&amp;D2530)))</f>
        <v>73.086099220235297</v>
      </c>
    </row>
    <row r="2531" spans="1:7" x14ac:dyDescent="0.3">
      <c r="A2531" s="24">
        <f t="shared" si="118"/>
        <v>2024</v>
      </c>
      <c r="B2531" s="24">
        <f t="shared" si="119"/>
        <v>1</v>
      </c>
      <c r="C2531" s="24">
        <f t="shared" si="120"/>
        <v>1</v>
      </c>
      <c r="D2531" s="25">
        <v>45314</v>
      </c>
      <c r="E2531" s="4"/>
      <c r="F2531" s="26" cm="1">
        <f t="array" aca="1" ref="F2531" ca="1">_xll.RiskLaplace(0.0011917,0.02605)</f>
        <v>6.113768879928743E-3</v>
      </c>
      <c r="G2531" s="18" cm="1">
        <f t="array" aca="1" ref="G2531" ca="1">_xll.RiskMakeInput(G2530*(1+F2531),_xll.RiskName(("Forecast"&amp;D2531)))</f>
        <v>73.532930739203351</v>
      </c>
    </row>
    <row r="2532" spans="1:7" x14ac:dyDescent="0.3">
      <c r="A2532" s="24">
        <f t="shared" si="118"/>
        <v>2024</v>
      </c>
      <c r="B2532" s="24">
        <f t="shared" si="119"/>
        <v>1</v>
      </c>
      <c r="C2532" s="24">
        <f t="shared" si="120"/>
        <v>1</v>
      </c>
      <c r="D2532" s="25">
        <v>45315</v>
      </c>
      <c r="E2532" s="4"/>
      <c r="F2532" s="26" cm="1">
        <f t="array" aca="1" ref="F2532" ca="1">_xll.RiskLaplace(0.0011917,0.02605)</f>
        <v>2.7151520327975156E-2</v>
      </c>
      <c r="G2532" s="18" cm="1">
        <f t="array" aca="1" ref="G2532" ca="1">_xll.RiskMakeInput(G2531*(1+F2532),_xll.RiskName(("Forecast"&amp;D2532)))</f>
        <v>75.529461602944409</v>
      </c>
    </row>
    <row r="2533" spans="1:7" x14ac:dyDescent="0.3">
      <c r="A2533" s="24">
        <f t="shared" si="118"/>
        <v>2024</v>
      </c>
      <c r="B2533" s="24">
        <f t="shared" si="119"/>
        <v>1</v>
      </c>
      <c r="C2533" s="24">
        <f t="shared" si="120"/>
        <v>1</v>
      </c>
      <c r="D2533" s="25">
        <v>45316</v>
      </c>
      <c r="E2533" s="4"/>
      <c r="F2533" s="26" cm="1">
        <f t="array" aca="1" ref="F2533" ca="1">_xll.RiskLaplace(0.0011917,0.02605)</f>
        <v>1.1505433375851872E-3</v>
      </c>
      <c r="G2533" s="18" cm="1">
        <f t="array" aca="1" ref="G2533" ca="1">_xll.RiskMakeInput(G2532*(1+F2533),_xll.RiskName(("Forecast"&amp;D2533)))</f>
        <v>75.616361521783062</v>
      </c>
    </row>
    <row r="2534" spans="1:7" x14ac:dyDescent="0.3">
      <c r="A2534" s="24">
        <f t="shared" si="118"/>
        <v>2024</v>
      </c>
      <c r="B2534" s="24">
        <f t="shared" si="119"/>
        <v>1</v>
      </c>
      <c r="C2534" s="24">
        <f t="shared" si="120"/>
        <v>1</v>
      </c>
      <c r="D2534" s="25">
        <v>45317</v>
      </c>
      <c r="E2534" s="4"/>
      <c r="F2534" s="26" cm="1">
        <f t="array" aca="1" ref="F2534" ca="1">_xll.RiskLaplace(0.0011917,0.02605)</f>
        <v>2.3764087968618126E-2</v>
      </c>
      <c r="G2534" s="18" cm="1">
        <f t="array" aca="1" ref="G2534" ca="1">_xll.RiskMakeInput(G2533*(1+F2534),_xll.RiskName(("Forecast"&amp;D2534)))</f>
        <v>77.413315388853547</v>
      </c>
    </row>
    <row r="2535" spans="1:7" x14ac:dyDescent="0.3">
      <c r="A2535" s="24">
        <f t="shared" si="118"/>
        <v>2024</v>
      </c>
      <c r="B2535" s="24">
        <f t="shared" si="119"/>
        <v>1</v>
      </c>
      <c r="C2535" s="24">
        <f t="shared" si="120"/>
        <v>1</v>
      </c>
      <c r="D2535" s="25">
        <v>45320</v>
      </c>
      <c r="E2535" s="4"/>
      <c r="F2535" s="26" cm="1">
        <f t="array" aca="1" ref="F2535" ca="1">_xll.RiskLaplace(0.0011917,0.02605)</f>
        <v>-2.1768154687427807E-2</v>
      </c>
      <c r="G2535" s="18" cm="1">
        <f t="array" aca="1" ref="G2535" ca="1">_xll.RiskMakeInput(G2534*(1+F2535),_xll.RiskName(("Forecast"&amp;D2535)))</f>
        <v>75.728170364602349</v>
      </c>
    </row>
    <row r="2536" spans="1:7" x14ac:dyDescent="0.3">
      <c r="A2536" s="24">
        <f t="shared" si="118"/>
        <v>2024</v>
      </c>
      <c r="B2536" s="24">
        <f t="shared" si="119"/>
        <v>1</v>
      </c>
      <c r="C2536" s="24">
        <f t="shared" si="120"/>
        <v>1</v>
      </c>
      <c r="D2536" s="25">
        <v>45321</v>
      </c>
      <c r="E2536" s="4"/>
      <c r="F2536" s="26" cm="1">
        <f t="array" aca="1" ref="F2536" ca="1">_xll.RiskLaplace(0.0011917,0.02605)</f>
        <v>-1.0311746477923035E-3</v>
      </c>
      <c r="G2536" s="18" cm="1">
        <f t="array" aca="1" ref="G2536" ca="1">_xll.RiskMakeInput(G2535*(1+F2536),_xll.RiskName(("Forecast"&amp;D2536)))</f>
        <v>75.650081395198669</v>
      </c>
    </row>
    <row r="2537" spans="1:7" x14ac:dyDescent="0.3">
      <c r="A2537" s="24">
        <f t="shared" si="118"/>
        <v>2024</v>
      </c>
      <c r="B2537" s="24">
        <f t="shared" si="119"/>
        <v>1</v>
      </c>
      <c r="C2537" s="24">
        <f t="shared" si="120"/>
        <v>1</v>
      </c>
      <c r="D2537" s="25">
        <v>45322</v>
      </c>
      <c r="E2537" s="4"/>
      <c r="F2537" s="26" cm="1">
        <f t="array" aca="1" ref="F2537" ca="1">_xll.RiskLaplace(0.0011917,0.02605)</f>
        <v>2.2715728267117114E-2</v>
      </c>
      <c r="G2537" s="18" cm="1">
        <f t="array" aca="1" ref="G2537" ca="1">_xll.RiskMakeInput(G2536*(1+F2537),_xll.RiskName(("Forecast"&amp;D2537)))</f>
        <v>77.368528087557294</v>
      </c>
    </row>
    <row r="2538" spans="1:7" x14ac:dyDescent="0.3">
      <c r="A2538" s="24">
        <f t="shared" si="118"/>
        <v>2024</v>
      </c>
      <c r="B2538" s="24">
        <f t="shared" si="119"/>
        <v>2</v>
      </c>
      <c r="C2538" s="24">
        <f t="shared" si="120"/>
        <v>1</v>
      </c>
      <c r="D2538" s="25">
        <v>45323</v>
      </c>
      <c r="E2538" s="4"/>
      <c r="F2538" s="26" cm="1">
        <f t="array" aca="1" ref="F2538" ca="1">_xll.RiskLaplace(0.0011917,0.02605)</f>
        <v>5.6950642268607885E-4</v>
      </c>
      <c r="G2538" s="18" cm="1">
        <f t="array" aca="1" ref="G2538" ca="1">_xll.RiskMakeInput(G2537*(1+F2538),_xll.RiskName(("Forecast"&amp;D2538)))</f>
        <v>77.412589961216923</v>
      </c>
    </row>
    <row r="2539" spans="1:7" x14ac:dyDescent="0.3">
      <c r="A2539" s="24">
        <f t="shared" si="118"/>
        <v>2024</v>
      </c>
      <c r="B2539" s="24">
        <f t="shared" si="119"/>
        <v>2</v>
      </c>
      <c r="C2539" s="24">
        <f t="shared" si="120"/>
        <v>1</v>
      </c>
      <c r="D2539" s="25">
        <v>45324</v>
      </c>
      <c r="E2539" s="4"/>
      <c r="F2539" s="26" cm="1">
        <f t="array" aca="1" ref="F2539" ca="1">_xll.RiskLaplace(0.0011917,0.02605)</f>
        <v>6.286098936854799E-3</v>
      </c>
      <c r="G2539" s="18" cm="1">
        <f t="array" aca="1" ref="G2539" ca="1">_xll.RiskMakeInput(G2538*(1+F2539),_xll.RiskName(("Forecast"&amp;D2539)))</f>
        <v>77.899213160671295</v>
      </c>
    </row>
    <row r="2540" spans="1:7" x14ac:dyDescent="0.3">
      <c r="A2540" s="24">
        <f t="shared" si="118"/>
        <v>2024</v>
      </c>
      <c r="B2540" s="24">
        <f t="shared" si="119"/>
        <v>2</v>
      </c>
      <c r="C2540" s="24">
        <f t="shared" si="120"/>
        <v>1</v>
      </c>
      <c r="D2540" s="25">
        <v>45327</v>
      </c>
      <c r="E2540" s="4"/>
      <c r="F2540" s="26" cm="1">
        <f t="array" aca="1" ref="F2540" ca="1">_xll.RiskLaplace(0.0011917,0.02605)</f>
        <v>2.6373566529063464E-2</v>
      </c>
      <c r="G2540" s="18" cm="1">
        <f t="array" aca="1" ref="G2540" ca="1">_xll.RiskMakeInput(G2539*(1+F2540),_xll.RiskName(("Forecast"&amp;D2540)))</f>
        <v>79.953693241525954</v>
      </c>
    </row>
    <row r="2541" spans="1:7" x14ac:dyDescent="0.3">
      <c r="A2541" s="24">
        <f t="shared" si="118"/>
        <v>2024</v>
      </c>
      <c r="B2541" s="24">
        <f t="shared" si="119"/>
        <v>2</v>
      </c>
      <c r="C2541" s="24">
        <f t="shared" si="120"/>
        <v>1</v>
      </c>
      <c r="D2541" s="25">
        <v>45328</v>
      </c>
      <c r="E2541" s="4"/>
      <c r="F2541" s="26" cm="1">
        <f t="array" aca="1" ref="F2541" ca="1">_xll.RiskLaplace(0.0011917,0.02605)</f>
        <v>7.5569398123467944E-3</v>
      </c>
      <c r="G2541" s="18" cm="1">
        <f t="array" aca="1" ref="G2541" ca="1">_xll.RiskMakeInput(G2540*(1+F2541),_xll.RiskName(("Forecast"&amp;D2541)))</f>
        <v>80.557898489126998</v>
      </c>
    </row>
    <row r="2542" spans="1:7" x14ac:dyDescent="0.3">
      <c r="A2542" s="24">
        <f t="shared" si="118"/>
        <v>2024</v>
      </c>
      <c r="B2542" s="24">
        <f t="shared" si="119"/>
        <v>2</v>
      </c>
      <c r="C2542" s="24">
        <f t="shared" si="120"/>
        <v>1</v>
      </c>
      <c r="D2542" s="25">
        <v>45329</v>
      </c>
      <c r="E2542" s="4"/>
      <c r="F2542" s="26" cm="1">
        <f t="array" aca="1" ref="F2542" ca="1">_xll.RiskLaplace(0.0011917,0.02605)</f>
        <v>-1.5973970057483144E-2</v>
      </c>
      <c r="G2542" s="18" cm="1">
        <f t="array" aca="1" ref="G2542" ca="1">_xll.RiskMakeInput(G2541*(1+F2542),_xll.RiskName(("Forecast"&amp;D2542)))</f>
        <v>79.271069030767919</v>
      </c>
    </row>
    <row r="2543" spans="1:7" x14ac:dyDescent="0.3">
      <c r="A2543" s="24">
        <f t="shared" si="118"/>
        <v>2024</v>
      </c>
      <c r="B2543" s="24">
        <f t="shared" si="119"/>
        <v>2</v>
      </c>
      <c r="C2543" s="24">
        <f t="shared" si="120"/>
        <v>1</v>
      </c>
      <c r="D2543" s="25">
        <v>45330</v>
      </c>
      <c r="E2543" s="4"/>
      <c r="F2543" s="26" cm="1">
        <f t="array" aca="1" ref="F2543" ca="1">_xll.RiskLaplace(0.0011917,0.02605)</f>
        <v>-5.0276426584341793E-3</v>
      </c>
      <c r="G2543" s="18" cm="1">
        <f t="array" aca="1" ref="G2543" ca="1">_xll.RiskMakeInput(G2542*(1+F2543),_xll.RiskName(("Forecast"&amp;D2543)))</f>
        <v>78.872522422529158</v>
      </c>
    </row>
    <row r="2544" spans="1:7" x14ac:dyDescent="0.3">
      <c r="A2544" s="24">
        <f t="shared" si="118"/>
        <v>2024</v>
      </c>
      <c r="B2544" s="24">
        <f t="shared" si="119"/>
        <v>2</v>
      </c>
      <c r="C2544" s="24">
        <f t="shared" si="120"/>
        <v>1</v>
      </c>
      <c r="D2544" s="25">
        <v>45331</v>
      </c>
      <c r="E2544" s="4"/>
      <c r="F2544" s="26" cm="1">
        <f t="array" aca="1" ref="F2544" ca="1">_xll.RiskLaplace(0.0011917,0.02605)</f>
        <v>0.10548328675130225</v>
      </c>
      <c r="G2544" s="18" cm="1">
        <f t="array" aca="1" ref="G2544" ca="1">_xll.RiskMakeInput(G2543*(1+F2544),_xll.RiskName(("Forecast"&amp;D2544)))</f>
        <v>87.192255322023314</v>
      </c>
    </row>
    <row r="2545" spans="1:7" x14ac:dyDescent="0.3">
      <c r="A2545" s="24">
        <f t="shared" si="118"/>
        <v>2024</v>
      </c>
      <c r="B2545" s="24">
        <f t="shared" si="119"/>
        <v>2</v>
      </c>
      <c r="C2545" s="24">
        <f t="shared" si="120"/>
        <v>1</v>
      </c>
      <c r="D2545" s="25">
        <v>45334</v>
      </c>
      <c r="E2545" s="4"/>
      <c r="F2545" s="26" cm="1">
        <f t="array" aca="1" ref="F2545" ca="1">_xll.RiskLaplace(0.0011917,0.02605)</f>
        <v>-4.4944034177412939E-2</v>
      </c>
      <c r="G2545" s="18" cm="1">
        <f t="array" aca="1" ref="G2545" ca="1">_xll.RiskMakeInput(G2544*(1+F2545),_xll.RiskName(("Forecast"&amp;D2545)))</f>
        <v>83.273483618824585</v>
      </c>
    </row>
    <row r="2546" spans="1:7" x14ac:dyDescent="0.3">
      <c r="A2546" s="24">
        <f t="shared" si="118"/>
        <v>2024</v>
      </c>
      <c r="B2546" s="24">
        <f t="shared" si="119"/>
        <v>2</v>
      </c>
      <c r="C2546" s="24">
        <f t="shared" si="120"/>
        <v>1</v>
      </c>
      <c r="D2546" s="25">
        <v>45335</v>
      </c>
      <c r="E2546" s="4"/>
      <c r="F2546" s="26" cm="1">
        <f t="array" aca="1" ref="F2546" ca="1">_xll.RiskLaplace(0.0011917,0.02605)</f>
        <v>-6.097990986906373E-2</v>
      </c>
      <c r="G2546" s="18" cm="1">
        <f t="array" aca="1" ref="G2546" ca="1">_xll.RiskMakeInput(G2545*(1+F2546),_xll.RiskName(("Forecast"&amp;D2546)))</f>
        <v>78.195474093265702</v>
      </c>
    </row>
    <row r="2547" spans="1:7" x14ac:dyDescent="0.3">
      <c r="A2547" s="24">
        <f t="shared" si="118"/>
        <v>2024</v>
      </c>
      <c r="B2547" s="24">
        <f t="shared" si="119"/>
        <v>2</v>
      </c>
      <c r="C2547" s="24">
        <f t="shared" si="120"/>
        <v>1</v>
      </c>
      <c r="D2547" s="25">
        <v>45336</v>
      </c>
      <c r="E2547" s="4"/>
      <c r="F2547" s="26" cm="1">
        <f t="array" aca="1" ref="F2547" ca="1">_xll.RiskLaplace(0.0011917,0.02605)</f>
        <v>-1.3520441445915044E-2</v>
      </c>
      <c r="G2547" s="18" cm="1">
        <f t="array" aca="1" ref="G2547" ca="1">_xll.RiskMakeInput(G2546*(1+F2547),_xll.RiskName(("Forecast"&amp;D2547)))</f>
        <v>77.138236764452131</v>
      </c>
    </row>
    <row r="2548" spans="1:7" x14ac:dyDescent="0.3">
      <c r="A2548" s="24">
        <f t="shared" si="118"/>
        <v>2024</v>
      </c>
      <c r="B2548" s="24">
        <f t="shared" si="119"/>
        <v>2</v>
      </c>
      <c r="C2548" s="24">
        <f t="shared" si="120"/>
        <v>1</v>
      </c>
      <c r="D2548" s="25">
        <v>45337</v>
      </c>
      <c r="E2548" s="4"/>
      <c r="F2548" s="26" cm="1">
        <f t="array" aca="1" ref="F2548" ca="1">_xll.RiskLaplace(0.0011917,0.02605)</f>
        <v>1.0532716236319895E-2</v>
      </c>
      <c r="G2548" s="18" cm="1">
        <f t="array" aca="1" ref="G2548" ca="1">_xll.RiskMakeInput(G2547*(1+F2548),_xll.RiskName(("Forecast"&amp;D2548)))</f>
        <v>77.950711923262162</v>
      </c>
    </row>
    <row r="2549" spans="1:7" x14ac:dyDescent="0.3">
      <c r="A2549" s="24">
        <f t="shared" si="118"/>
        <v>2024</v>
      </c>
      <c r="B2549" s="24">
        <f t="shared" si="119"/>
        <v>2</v>
      </c>
      <c r="C2549" s="24">
        <f t="shared" si="120"/>
        <v>1</v>
      </c>
      <c r="D2549" s="25">
        <v>45338</v>
      </c>
      <c r="E2549" s="4"/>
      <c r="F2549" s="26" cm="1">
        <f t="array" aca="1" ref="F2549" ca="1">_xll.RiskLaplace(0.0011917,0.02605)</f>
        <v>-1.614655681063485E-2</v>
      </c>
      <c r="G2549" s="18" cm="1">
        <f t="array" aca="1" ref="G2549" ca="1">_xll.RiskMakeInput(G2548*(1+F2549),_xll.RiskName(("Forecast"&amp;D2549)))</f>
        <v>76.692076324763775</v>
      </c>
    </row>
    <row r="2550" spans="1:7" x14ac:dyDescent="0.3">
      <c r="A2550" s="24">
        <f t="shared" si="118"/>
        <v>2024</v>
      </c>
      <c r="B2550" s="24">
        <f t="shared" si="119"/>
        <v>2</v>
      </c>
      <c r="C2550" s="24">
        <f t="shared" si="120"/>
        <v>1</v>
      </c>
      <c r="D2550" s="25">
        <v>45342</v>
      </c>
      <c r="E2550" s="4"/>
      <c r="F2550" s="26" cm="1">
        <f t="array" aca="1" ref="F2550" ca="1">_xll.RiskLaplace(0.0011917,0.02605)</f>
        <v>1.9528439353038773E-2</v>
      </c>
      <c r="G2550" s="18" cm="1">
        <f t="array" aca="1" ref="G2550" ca="1">_xll.RiskMakeInput(G2549*(1+F2550),_xll.RiskName(("Forecast"&amp;D2550)))</f>
        <v>78.189752886130549</v>
      </c>
    </row>
    <row r="2551" spans="1:7" x14ac:dyDescent="0.3">
      <c r="A2551" s="24">
        <f t="shared" si="118"/>
        <v>2024</v>
      </c>
      <c r="B2551" s="24">
        <f t="shared" si="119"/>
        <v>2</v>
      </c>
      <c r="C2551" s="24">
        <f t="shared" si="120"/>
        <v>1</v>
      </c>
      <c r="D2551" s="25">
        <v>45343</v>
      </c>
      <c r="E2551" s="4"/>
      <c r="F2551" s="26" cm="1">
        <f t="array" aca="1" ref="F2551" ca="1">_xll.RiskLaplace(0.0011917,0.02605)</f>
        <v>-1.5496841118791828E-2</v>
      </c>
      <c r="G2551" s="18" cm="1">
        <f t="array" aca="1" ref="G2551" ca="1">_xll.RiskMakeInput(G2550*(1+F2551),_xll.RiskName(("Forecast"&amp;D2551)))</f>
        <v>76.978058708536594</v>
      </c>
    </row>
    <row r="2552" spans="1:7" x14ac:dyDescent="0.3">
      <c r="A2552" s="24">
        <f t="shared" si="118"/>
        <v>2024</v>
      </c>
      <c r="B2552" s="24">
        <f t="shared" si="119"/>
        <v>2</v>
      </c>
      <c r="C2552" s="24">
        <f t="shared" si="120"/>
        <v>1</v>
      </c>
      <c r="D2552" s="25">
        <v>45344</v>
      </c>
      <c r="E2552" s="4"/>
      <c r="F2552" s="26" cm="1">
        <f t="array" aca="1" ref="F2552" ca="1">_xll.RiskLaplace(0.0011917,0.02605)</f>
        <v>1.1707919589800249E-2</v>
      </c>
      <c r="G2552" s="18" cm="1">
        <f t="array" aca="1" ref="G2552" ca="1">_xll.RiskMakeInput(G2551*(1+F2552),_xll.RiskName(("Forecast"&amp;D2552)))</f>
        <v>77.879311630075065</v>
      </c>
    </row>
    <row r="2553" spans="1:7" x14ac:dyDescent="0.3">
      <c r="A2553" s="24">
        <f t="shared" si="118"/>
        <v>2024</v>
      </c>
      <c r="B2553" s="24">
        <f t="shared" si="119"/>
        <v>2</v>
      </c>
      <c r="C2553" s="24">
        <f t="shared" si="120"/>
        <v>1</v>
      </c>
      <c r="D2553" s="25">
        <v>45345</v>
      </c>
      <c r="E2553" s="4"/>
      <c r="F2553" s="26" cm="1">
        <f t="array" aca="1" ref="F2553" ca="1">_xll.RiskLaplace(0.0011917,0.02605)</f>
        <v>1.1268171140133747E-2</v>
      </c>
      <c r="G2553" s="18" cm="1">
        <f t="array" aca="1" ref="G2553" ca="1">_xll.RiskMakeInput(G2552*(1+F2553),_xll.RiskName(("Forecast"&amp;D2553)))</f>
        <v>78.756869041798552</v>
      </c>
    </row>
    <row r="2554" spans="1:7" x14ac:dyDescent="0.3">
      <c r="A2554" s="24">
        <f t="shared" si="118"/>
        <v>2024</v>
      </c>
      <c r="B2554" s="24">
        <f t="shared" si="119"/>
        <v>2</v>
      </c>
      <c r="C2554" s="24">
        <f t="shared" si="120"/>
        <v>1</v>
      </c>
      <c r="D2554" s="25">
        <v>45348</v>
      </c>
      <c r="E2554" s="4"/>
      <c r="F2554" s="26" cm="1">
        <f t="array" aca="1" ref="F2554" ca="1">_xll.RiskLaplace(0.0011917,0.02605)</f>
        <v>1.2524272128361416E-2</v>
      </c>
      <c r="G2554" s="18" cm="1">
        <f t="array" aca="1" ref="G2554" ca="1">_xll.RiskMakeInput(G2553*(1+F2554),_xll.RiskName(("Forecast"&amp;D2554)))</f>
        <v>79.74324150165576</v>
      </c>
    </row>
    <row r="2555" spans="1:7" x14ac:dyDescent="0.3">
      <c r="A2555" s="24">
        <f t="shared" si="118"/>
        <v>2024</v>
      </c>
      <c r="B2555" s="24">
        <f t="shared" si="119"/>
        <v>2</v>
      </c>
      <c r="C2555" s="24">
        <f t="shared" si="120"/>
        <v>1</v>
      </c>
      <c r="D2555" s="25">
        <v>45349</v>
      </c>
      <c r="E2555" s="4"/>
      <c r="F2555" s="26" cm="1">
        <f t="array" aca="1" ref="F2555" ca="1">_xll.RiskLaplace(0.0011917,0.02605)</f>
        <v>2.7758367155161161E-2</v>
      </c>
      <c r="G2555" s="18" cm="1">
        <f t="array" aca="1" ref="G2555" ca="1">_xll.RiskMakeInput(G2554*(1+F2555),_xll.RiskName(("Forecast"&amp;D2555)))</f>
        <v>81.956783677401404</v>
      </c>
    </row>
    <row r="2556" spans="1:7" x14ac:dyDescent="0.3">
      <c r="A2556" s="24">
        <f t="shared" si="118"/>
        <v>2024</v>
      </c>
      <c r="B2556" s="24">
        <f t="shared" si="119"/>
        <v>2</v>
      </c>
      <c r="C2556" s="24">
        <f t="shared" si="120"/>
        <v>1</v>
      </c>
      <c r="D2556" s="25">
        <v>45350</v>
      </c>
      <c r="E2556" s="4"/>
      <c r="F2556" s="26" cm="1">
        <f t="array" aca="1" ref="F2556" ca="1">_xll.RiskLaplace(0.0011917,0.02605)</f>
        <v>4.8199370684816178E-3</v>
      </c>
      <c r="G2556" s="18" cm="1">
        <f t="array" aca="1" ref="G2556" ca="1">_xll.RiskMakeInput(G2555*(1+F2556),_xll.RiskName(("Forecast"&amp;D2556)))</f>
        <v>82.35181021706164</v>
      </c>
    </row>
    <row r="2557" spans="1:7" x14ac:dyDescent="0.3">
      <c r="A2557" s="24">
        <f t="shared" si="118"/>
        <v>2024</v>
      </c>
      <c r="B2557" s="24">
        <f t="shared" si="119"/>
        <v>2</v>
      </c>
      <c r="C2557" s="24">
        <f t="shared" si="120"/>
        <v>1</v>
      </c>
      <c r="D2557" s="25">
        <v>45351</v>
      </c>
      <c r="E2557" s="4"/>
      <c r="F2557" s="26" cm="1">
        <f t="array" aca="1" ref="F2557" ca="1">_xll.RiskLaplace(0.0011917,0.02605)</f>
        <v>-1.7869510318170388E-2</v>
      </c>
      <c r="G2557" s="18" cm="1">
        <f t="array" aca="1" ref="G2557" ca="1">_xll.RiskMakeInput(G2556*(1+F2557),_xll.RiskName(("Forecast"&amp;D2557)))</f>
        <v>80.880223694667848</v>
      </c>
    </row>
    <row r="2558" spans="1:7" x14ac:dyDescent="0.3">
      <c r="A2558" s="24">
        <f t="shared" si="118"/>
        <v>2024</v>
      </c>
      <c r="B2558" s="24">
        <f t="shared" si="119"/>
        <v>3</v>
      </c>
      <c r="C2558" s="24">
        <f t="shared" si="120"/>
        <v>1</v>
      </c>
      <c r="D2558" s="25">
        <v>45352</v>
      </c>
      <c r="E2558" s="4"/>
      <c r="F2558" s="26" cm="1">
        <f t="array" aca="1" ref="F2558" ca="1">_xll.RiskLaplace(0.0011917,0.02605)</f>
        <v>5.6468987158533001E-4</v>
      </c>
      <c r="G2558" s="18" cm="1">
        <f t="array" aca="1" ref="G2558" ca="1">_xll.RiskMakeInput(G2557*(1+F2558),_xll.RiskName(("Forecast"&amp;D2558)))</f>
        <v>80.925895937799794</v>
      </c>
    </row>
    <row r="2559" spans="1:7" x14ac:dyDescent="0.3">
      <c r="A2559" s="24">
        <f t="shared" si="118"/>
        <v>2024</v>
      </c>
      <c r="B2559" s="24">
        <f t="shared" si="119"/>
        <v>3</v>
      </c>
      <c r="C2559" s="24">
        <f t="shared" si="120"/>
        <v>1</v>
      </c>
      <c r="D2559" s="25">
        <v>45355</v>
      </c>
      <c r="E2559" s="4"/>
      <c r="F2559" s="26" cm="1">
        <f t="array" aca="1" ref="F2559" ca="1">_xll.RiskLaplace(0.0011917,0.02605)</f>
        <v>3.9449590133470006E-2</v>
      </c>
      <c r="G2559" s="18" cm="1">
        <f t="array" aca="1" ref="G2559" ca="1">_xll.RiskMakeInput(G2558*(1+F2559),_xll.RiskName(("Forecast"&amp;D2559)))</f>
        <v>84.118389363729833</v>
      </c>
    </row>
    <row r="2560" spans="1:7" x14ac:dyDescent="0.3">
      <c r="A2560" s="24">
        <f t="shared" si="118"/>
        <v>2024</v>
      </c>
      <c r="B2560" s="24">
        <f t="shared" si="119"/>
        <v>3</v>
      </c>
      <c r="C2560" s="24">
        <f t="shared" si="120"/>
        <v>1</v>
      </c>
      <c r="D2560" s="25">
        <v>45356</v>
      </c>
      <c r="E2560" s="4"/>
      <c r="F2560" s="26" cm="1">
        <f t="array" aca="1" ref="F2560" ca="1">_xll.RiskLaplace(0.0011917,0.02605)</f>
        <v>5.8275400805725391E-3</v>
      </c>
      <c r="G2560" s="18" cm="1">
        <f t="array" aca="1" ref="G2560" ca="1">_xll.RiskMakeInput(G2559*(1+F2560),_xll.RiskName(("Forecast"&amp;D2560)))</f>
        <v>84.608592649260174</v>
      </c>
    </row>
    <row r="2561" spans="1:7" x14ac:dyDescent="0.3">
      <c r="A2561" s="24">
        <f t="shared" si="118"/>
        <v>2024</v>
      </c>
      <c r="B2561" s="24">
        <f t="shared" si="119"/>
        <v>3</v>
      </c>
      <c r="C2561" s="24">
        <f t="shared" si="120"/>
        <v>1</v>
      </c>
      <c r="D2561" s="25">
        <v>45357</v>
      </c>
      <c r="E2561" s="4"/>
      <c r="F2561" s="26" cm="1">
        <f t="array" aca="1" ref="F2561" ca="1">_xll.RiskLaplace(0.0011917,0.02605)</f>
        <v>-2.515960402274358E-2</v>
      </c>
      <c r="G2561" s="18" cm="1">
        <f t="array" aca="1" ref="G2561" ca="1">_xll.RiskMakeInput(G2560*(1+F2561),_xll.RiskName(("Forecast"&amp;D2561)))</f>
        <v>82.479873961283175</v>
      </c>
    </row>
    <row r="2562" spans="1:7" x14ac:dyDescent="0.3">
      <c r="A2562" s="24">
        <f t="shared" si="118"/>
        <v>2024</v>
      </c>
      <c r="B2562" s="24">
        <f t="shared" si="119"/>
        <v>3</v>
      </c>
      <c r="C2562" s="24">
        <f t="shared" si="120"/>
        <v>1</v>
      </c>
      <c r="D2562" s="25">
        <v>45358</v>
      </c>
      <c r="E2562" s="4"/>
      <c r="F2562" s="26" cm="1">
        <f t="array" aca="1" ref="F2562" ca="1">_xll.RiskLaplace(0.0011917,0.02605)</f>
        <v>-2.1688993413443679E-2</v>
      </c>
      <c r="G2562" s="18" cm="1">
        <f t="array" aca="1" ref="G2562" ca="1">_xll.RiskMakeInput(G2561*(1+F2562),_xll.RiskName(("Forecast"&amp;D2562)))</f>
        <v>80.690968518195248</v>
      </c>
    </row>
    <row r="2563" spans="1:7" x14ac:dyDescent="0.3">
      <c r="A2563" s="24">
        <f t="shared" si="118"/>
        <v>2024</v>
      </c>
      <c r="B2563" s="24">
        <f t="shared" si="119"/>
        <v>3</v>
      </c>
      <c r="C2563" s="24">
        <f t="shared" si="120"/>
        <v>1</v>
      </c>
      <c r="D2563" s="25">
        <v>45359</v>
      </c>
      <c r="E2563" s="4"/>
      <c r="F2563" s="26" cm="1">
        <f t="array" aca="1" ref="F2563" ca="1">_xll.RiskLaplace(0.0011917,0.02605)</f>
        <v>-6.1506648194698289E-3</v>
      </c>
      <c r="G2563" s="18" cm="1">
        <f t="array" aca="1" ref="G2563" ca="1">_xll.RiskMakeInput(G2562*(1+F2563),_xll.RiskName(("Forecast"&amp;D2563)))</f>
        <v>80.194665416881435</v>
      </c>
    </row>
    <row r="2564" spans="1:7" x14ac:dyDescent="0.3">
      <c r="A2564" s="24">
        <f t="shared" si="118"/>
        <v>2024</v>
      </c>
      <c r="B2564" s="24">
        <f t="shared" si="119"/>
        <v>3</v>
      </c>
      <c r="C2564" s="24">
        <f t="shared" si="120"/>
        <v>1</v>
      </c>
      <c r="D2564" s="25">
        <v>45362</v>
      </c>
      <c r="E2564" s="4"/>
      <c r="F2564" s="26" cm="1">
        <f t="array" aca="1" ref="F2564" ca="1">_xll.RiskLaplace(0.0011917,0.02605)</f>
        <v>2.0001539316507107E-2</v>
      </c>
      <c r="G2564" s="18" cm="1">
        <f t="array" aca="1" ref="G2564" ca="1">_xll.RiskMakeInput(G2563*(1+F2564),_xll.RiskName(("Forecast"&amp;D2564)))</f>
        <v>81.798682170191327</v>
      </c>
    </row>
    <row r="2565" spans="1:7" x14ac:dyDescent="0.3">
      <c r="A2565" s="24">
        <f t="shared" ref="A2565:A2628" si="121">YEAR(D2565)</f>
        <v>2024</v>
      </c>
      <c r="B2565" s="24">
        <f t="shared" ref="B2565:B2628" si="122">MONTH(D2565)</f>
        <v>3</v>
      </c>
      <c r="C2565" s="24">
        <f t="shared" ref="C2565:C2628" si="123">ROUNDUP(B2565/3,0)</f>
        <v>1</v>
      </c>
      <c r="D2565" s="25">
        <v>45363</v>
      </c>
      <c r="E2565" s="4"/>
      <c r="F2565" s="26" cm="1">
        <f t="array" aca="1" ref="F2565" ca="1">_xll.RiskLaplace(0.0011917,0.02605)</f>
        <v>-5.8198259388458577E-3</v>
      </c>
      <c r="G2565" s="18" cm="1">
        <f t="array" aca="1" ref="G2565" ca="1">_xll.RiskMakeInput(G2564*(1+F2565),_xll.RiskName(("Forecast"&amp;D2565)))</f>
        <v>81.322628077933842</v>
      </c>
    </row>
    <row r="2566" spans="1:7" x14ac:dyDescent="0.3">
      <c r="A2566" s="24">
        <f t="shared" si="121"/>
        <v>2024</v>
      </c>
      <c r="B2566" s="24">
        <f t="shared" si="122"/>
        <v>3</v>
      </c>
      <c r="C2566" s="24">
        <f t="shared" si="123"/>
        <v>1</v>
      </c>
      <c r="D2566" s="25">
        <v>45364</v>
      </c>
      <c r="E2566" s="4"/>
      <c r="F2566" s="26" cm="1">
        <f t="array" aca="1" ref="F2566" ca="1">_xll.RiskLaplace(0.0011917,0.02605)</f>
        <v>9.8698467289439831E-3</v>
      </c>
      <c r="G2566" s="18" cm="1">
        <f t="array" aca="1" ref="G2566" ca="1">_xll.RiskMakeInput(G2565*(1+F2566),_xll.RiskName(("Forecast"&amp;D2566)))</f>
        <v>82.125269952657959</v>
      </c>
    </row>
    <row r="2567" spans="1:7" x14ac:dyDescent="0.3">
      <c r="A2567" s="24">
        <f t="shared" si="121"/>
        <v>2024</v>
      </c>
      <c r="B2567" s="24">
        <f t="shared" si="122"/>
        <v>3</v>
      </c>
      <c r="C2567" s="24">
        <f t="shared" si="123"/>
        <v>1</v>
      </c>
      <c r="D2567" s="25">
        <v>45365</v>
      </c>
      <c r="E2567" s="4"/>
      <c r="F2567" s="26" cm="1">
        <f t="array" aca="1" ref="F2567" ca="1">_xll.RiskLaplace(0.0011917,0.02605)</f>
        <v>-1.2081782405381469E-2</v>
      </c>
      <c r="G2567" s="18" cm="1">
        <f t="array" aca="1" ref="G2567" ca="1">_xll.RiskMakeInput(G2566*(1+F2567),_xll.RiskName(("Forecast"&amp;D2567)))</f>
        <v>81.133050311106729</v>
      </c>
    </row>
    <row r="2568" spans="1:7" x14ac:dyDescent="0.3">
      <c r="A2568" s="24">
        <f t="shared" si="121"/>
        <v>2024</v>
      </c>
      <c r="B2568" s="24">
        <f t="shared" si="122"/>
        <v>3</v>
      </c>
      <c r="C2568" s="24">
        <f t="shared" si="123"/>
        <v>1</v>
      </c>
      <c r="D2568" s="25">
        <v>45366</v>
      </c>
      <c r="E2568" s="4"/>
      <c r="F2568" s="26" cm="1">
        <f t="array" aca="1" ref="F2568" ca="1">_xll.RiskLaplace(0.0011917,0.02605)</f>
        <v>4.2729472052855906E-3</v>
      </c>
      <c r="G2568" s="18" cm="1">
        <f t="array" aca="1" ref="G2568" ca="1">_xll.RiskMakeInput(G2567*(1+F2568),_xll.RiskName(("Forecast"&amp;D2568)))</f>
        <v>81.479727551689862</v>
      </c>
    </row>
    <row r="2569" spans="1:7" x14ac:dyDescent="0.3">
      <c r="A2569" s="24">
        <f t="shared" si="121"/>
        <v>2024</v>
      </c>
      <c r="B2569" s="24">
        <f t="shared" si="122"/>
        <v>3</v>
      </c>
      <c r="C2569" s="24">
        <f t="shared" si="123"/>
        <v>1</v>
      </c>
      <c r="D2569" s="25">
        <v>45369</v>
      </c>
      <c r="E2569" s="4"/>
      <c r="F2569" s="26" cm="1">
        <f t="array" aca="1" ref="F2569" ca="1">_xll.RiskLaplace(0.0011917,0.02605)</f>
        <v>6.8743213598252365E-3</v>
      </c>
      <c r="G2569" s="18" cm="1">
        <f t="array" aca="1" ref="G2569" ca="1">_xll.RiskMakeInput(G2568*(1+F2569),_xll.RiskName(("Forecast"&amp;D2569)))</f>
        <v>82.039845383191178</v>
      </c>
    </row>
    <row r="2570" spans="1:7" x14ac:dyDescent="0.3">
      <c r="A2570" s="24">
        <f t="shared" si="121"/>
        <v>2024</v>
      </c>
      <c r="B2570" s="24">
        <f t="shared" si="122"/>
        <v>3</v>
      </c>
      <c r="C2570" s="24">
        <f t="shared" si="123"/>
        <v>1</v>
      </c>
      <c r="D2570" s="25">
        <v>45370</v>
      </c>
      <c r="E2570" s="4"/>
      <c r="F2570" s="26" cm="1">
        <f t="array" aca="1" ref="F2570" ca="1">_xll.RiskLaplace(0.0011917,0.02605)</f>
        <v>3.6735898265766724E-2</v>
      </c>
      <c r="G2570" s="18" cm="1">
        <f t="array" aca="1" ref="G2570" ca="1">_xll.RiskMakeInput(G2569*(1+F2570),_xll.RiskName(("Forecast"&amp;D2570)))</f>
        <v>85.05365279692731</v>
      </c>
    </row>
    <row r="2571" spans="1:7" x14ac:dyDescent="0.3">
      <c r="A2571" s="24">
        <f t="shared" si="121"/>
        <v>2024</v>
      </c>
      <c r="B2571" s="24">
        <f t="shared" si="122"/>
        <v>3</v>
      </c>
      <c r="C2571" s="24">
        <f t="shared" si="123"/>
        <v>1</v>
      </c>
      <c r="D2571" s="25">
        <v>45371</v>
      </c>
      <c r="E2571" s="4"/>
      <c r="F2571" s="26" cm="1">
        <f t="array" aca="1" ref="F2571" ca="1">_xll.RiskLaplace(0.0011917,0.02605)</f>
        <v>-4.6473844748806267E-2</v>
      </c>
      <c r="G2571" s="18" cm="1">
        <f t="array" aca="1" ref="G2571" ca="1">_xll.RiskMakeInput(G2570*(1+F2571),_xll.RiskName(("Forecast"&amp;D2571)))</f>
        <v>81.100882541524044</v>
      </c>
    </row>
    <row r="2572" spans="1:7" x14ac:dyDescent="0.3">
      <c r="A2572" s="24">
        <f t="shared" si="121"/>
        <v>2024</v>
      </c>
      <c r="B2572" s="24">
        <f t="shared" si="122"/>
        <v>3</v>
      </c>
      <c r="C2572" s="24">
        <f t="shared" si="123"/>
        <v>1</v>
      </c>
      <c r="D2572" s="25">
        <v>45372</v>
      </c>
      <c r="E2572" s="4"/>
      <c r="F2572" s="26" cm="1">
        <f t="array" aca="1" ref="F2572" ca="1">_xll.RiskLaplace(0.0011917,0.02605)</f>
        <v>-1.2939786608735907E-2</v>
      </c>
      <c r="G2572" s="18" cm="1">
        <f t="array" aca="1" ref="G2572" ca="1">_xll.RiskMakeInput(G2571*(1+F2572),_xll.RiskName(("Forecast"&amp;D2572)))</f>
        <v>80.051454427656566</v>
      </c>
    </row>
    <row r="2573" spans="1:7" x14ac:dyDescent="0.3">
      <c r="A2573" s="24">
        <f t="shared" si="121"/>
        <v>2024</v>
      </c>
      <c r="B2573" s="24">
        <f t="shared" si="122"/>
        <v>3</v>
      </c>
      <c r="C2573" s="24">
        <f t="shared" si="123"/>
        <v>1</v>
      </c>
      <c r="D2573" s="25">
        <v>45373</v>
      </c>
      <c r="E2573" s="4"/>
      <c r="F2573" s="26" cm="1">
        <f t="array" aca="1" ref="F2573" ca="1">_xll.RiskLaplace(0.0011917,0.02605)</f>
        <v>1.5316600945225677E-2</v>
      </c>
      <c r="G2573" s="18" cm="1">
        <f t="array" aca="1" ref="G2573" ca="1">_xll.RiskMakeInput(G2572*(1+F2573),_xll.RiskName(("Forecast"&amp;D2573)))</f>
        <v>81.277570610209906</v>
      </c>
    </row>
    <row r="2574" spans="1:7" x14ac:dyDescent="0.3">
      <c r="A2574" s="24">
        <f t="shared" si="121"/>
        <v>2024</v>
      </c>
      <c r="B2574" s="24">
        <f t="shared" si="122"/>
        <v>3</v>
      </c>
      <c r="C2574" s="24">
        <f t="shared" si="123"/>
        <v>1</v>
      </c>
      <c r="D2574" s="25">
        <v>45376</v>
      </c>
      <c r="E2574" s="4"/>
      <c r="F2574" s="26" cm="1">
        <f t="array" aca="1" ref="F2574" ca="1">_xll.RiskLaplace(0.0011917,0.02605)</f>
        <v>-1.1472356059066624E-2</v>
      </c>
      <c r="G2574" s="18" cm="1">
        <f t="array" aca="1" ref="G2574" ca="1">_xll.RiskMakeInput(G2573*(1+F2574),_xll.RiskName(("Forecast"&amp;D2574)))</f>
        <v>80.345125380553654</v>
      </c>
    </row>
    <row r="2575" spans="1:7" x14ac:dyDescent="0.3">
      <c r="A2575" s="24">
        <f t="shared" si="121"/>
        <v>2024</v>
      </c>
      <c r="B2575" s="24">
        <f t="shared" si="122"/>
        <v>3</v>
      </c>
      <c r="C2575" s="24">
        <f t="shared" si="123"/>
        <v>1</v>
      </c>
      <c r="D2575" s="25">
        <v>45377</v>
      </c>
      <c r="E2575" s="4"/>
      <c r="F2575" s="26" cm="1">
        <f t="array" aca="1" ref="F2575" ca="1">_xll.RiskLaplace(0.0011917,0.02605)</f>
        <v>1.750263190044302E-2</v>
      </c>
      <c r="G2575" s="18" cm="1">
        <f t="array" aca="1" ref="G2575" ca="1">_xll.RiskMakeInput(G2574*(1+F2575),_xll.RiskName(("Forecast"&amp;D2575)))</f>
        <v>81.751376535084418</v>
      </c>
    </row>
    <row r="2576" spans="1:7" x14ac:dyDescent="0.3">
      <c r="A2576" s="24">
        <f t="shared" si="121"/>
        <v>2024</v>
      </c>
      <c r="B2576" s="24">
        <f t="shared" si="122"/>
        <v>3</v>
      </c>
      <c r="C2576" s="24">
        <f t="shared" si="123"/>
        <v>1</v>
      </c>
      <c r="D2576" s="25">
        <v>45378</v>
      </c>
      <c r="E2576" s="4"/>
      <c r="F2576" s="26" cm="1">
        <f t="array" aca="1" ref="F2576" ca="1">_xll.RiskLaplace(0.0011917,0.02605)</f>
        <v>-2.039825166461965E-2</v>
      </c>
      <c r="G2576" s="18" cm="1">
        <f t="array" aca="1" ref="G2576" ca="1">_xll.RiskMakeInput(G2575*(1+F2576),_xll.RiskName(("Forecast"&amp;D2576)))</f>
        <v>80.083791382592693</v>
      </c>
    </row>
    <row r="2577" spans="1:7" x14ac:dyDescent="0.3">
      <c r="A2577" s="24">
        <f t="shared" si="121"/>
        <v>2024</v>
      </c>
      <c r="B2577" s="24">
        <f t="shared" si="122"/>
        <v>3</v>
      </c>
      <c r="C2577" s="24">
        <f t="shared" si="123"/>
        <v>1</v>
      </c>
      <c r="D2577" s="25">
        <v>45379</v>
      </c>
      <c r="E2577" s="4"/>
      <c r="F2577" s="26" cm="1">
        <f t="array" aca="1" ref="F2577" ca="1">_xll.RiskLaplace(0.0011917,0.02605)</f>
        <v>-5.534661734506733E-3</v>
      </c>
      <c r="G2577" s="18" cm="1">
        <f t="array" aca="1" ref="G2577" ca="1">_xll.RiskMakeInput(G2576*(1+F2577),_xll.RiskName(("Forecast"&amp;D2577)))</f>
        <v>79.64055468687323</v>
      </c>
    </row>
    <row r="2578" spans="1:7" x14ac:dyDescent="0.3">
      <c r="A2578" s="24">
        <f t="shared" si="121"/>
        <v>2024</v>
      </c>
      <c r="B2578" s="24">
        <f t="shared" si="122"/>
        <v>4</v>
      </c>
      <c r="C2578" s="24">
        <f t="shared" si="123"/>
        <v>2</v>
      </c>
      <c r="D2578" s="25">
        <v>45383</v>
      </c>
      <c r="E2578" s="4"/>
      <c r="F2578" s="26" cm="1">
        <f t="array" aca="1" ref="F2578" ca="1">_xll.RiskLaplace(0.0011917,0.02605)</f>
        <v>1.2609001999764075E-2</v>
      </c>
      <c r="G2578" s="18" cm="1">
        <f t="array" aca="1" ref="G2578" ca="1">_xll.RiskMakeInput(G2577*(1+F2578),_xll.RiskName(("Forecast"&amp;D2578)))</f>
        <v>80.644742600182326</v>
      </c>
    </row>
    <row r="2579" spans="1:7" x14ac:dyDescent="0.3">
      <c r="A2579" s="24">
        <f t="shared" si="121"/>
        <v>2024</v>
      </c>
      <c r="B2579" s="24">
        <f t="shared" si="122"/>
        <v>4</v>
      </c>
      <c r="C2579" s="24">
        <f t="shared" si="123"/>
        <v>2</v>
      </c>
      <c r="D2579" s="25">
        <v>45384</v>
      </c>
      <c r="E2579" s="4"/>
      <c r="F2579" s="26" cm="1">
        <f t="array" aca="1" ref="F2579" ca="1">_xll.RiskLaplace(0.0011917,0.02605)</f>
        <v>1.2580382247121399E-2</v>
      </c>
      <c r="G2579" s="18" cm="1">
        <f t="array" aca="1" ref="G2579" ca="1">_xll.RiskMakeInput(G2578*(1+F2579),_xll.RiskName(("Forecast"&amp;D2579)))</f>
        <v>81.65928428831333</v>
      </c>
    </row>
    <row r="2580" spans="1:7" x14ac:dyDescent="0.3">
      <c r="A2580" s="24">
        <f t="shared" si="121"/>
        <v>2024</v>
      </c>
      <c r="B2580" s="24">
        <f t="shared" si="122"/>
        <v>4</v>
      </c>
      <c r="C2580" s="24">
        <f t="shared" si="123"/>
        <v>2</v>
      </c>
      <c r="D2580" s="25">
        <v>45385</v>
      </c>
      <c r="E2580" s="4"/>
      <c r="F2580" s="26" cm="1">
        <f t="array" aca="1" ref="F2580" ca="1">_xll.RiskLaplace(0.0011917,0.02605)</f>
        <v>1.0667122016776566E-2</v>
      </c>
      <c r="G2580" s="18" cm="1">
        <f t="array" aca="1" ref="G2580" ca="1">_xll.RiskMakeInput(G2579*(1+F2580),_xll.RiskName(("Forecast"&amp;D2580)))</f>
        <v>82.530353837619415</v>
      </c>
    </row>
    <row r="2581" spans="1:7" x14ac:dyDescent="0.3">
      <c r="A2581" s="24">
        <f t="shared" si="121"/>
        <v>2024</v>
      </c>
      <c r="B2581" s="24">
        <f t="shared" si="122"/>
        <v>4</v>
      </c>
      <c r="C2581" s="24">
        <f t="shared" si="123"/>
        <v>2</v>
      </c>
      <c r="D2581" s="25">
        <v>45386</v>
      </c>
      <c r="E2581" s="4"/>
      <c r="F2581" s="26" cm="1">
        <f t="array" aca="1" ref="F2581" ca="1">_xll.RiskLaplace(0.0011917,0.02605)</f>
        <v>3.1372263383655764E-2</v>
      </c>
      <c r="G2581" s="18" cm="1">
        <f t="array" aca="1" ref="G2581" ca="1">_xll.RiskMakeInput(G2580*(1+F2581),_xll.RiskName(("Forecast"&amp;D2581)))</f>
        <v>85.119517835359517</v>
      </c>
    </row>
    <row r="2582" spans="1:7" x14ac:dyDescent="0.3">
      <c r="A2582" s="24">
        <f t="shared" si="121"/>
        <v>2024</v>
      </c>
      <c r="B2582" s="24">
        <f t="shared" si="122"/>
        <v>4</v>
      </c>
      <c r="C2582" s="24">
        <f t="shared" si="123"/>
        <v>2</v>
      </c>
      <c r="D2582" s="25">
        <v>45387</v>
      </c>
      <c r="E2582" s="4"/>
      <c r="F2582" s="26" cm="1">
        <f t="array" aca="1" ref="F2582" ca="1">_xll.RiskLaplace(0.0011917,0.02605)</f>
        <v>2.1108079314672993E-4</v>
      </c>
      <c r="G2582" s="18" cm="1">
        <f t="array" aca="1" ref="G2582" ca="1">_xll.RiskMakeInput(G2581*(1+F2582),_xll.RiskName(("Forecast"&amp;D2582)))</f>
        <v>85.137484930696473</v>
      </c>
    </row>
    <row r="2583" spans="1:7" x14ac:dyDescent="0.3">
      <c r="A2583" s="24">
        <f t="shared" si="121"/>
        <v>2024</v>
      </c>
      <c r="B2583" s="24">
        <f t="shared" si="122"/>
        <v>4</v>
      </c>
      <c r="C2583" s="24">
        <f t="shared" si="123"/>
        <v>2</v>
      </c>
      <c r="D2583" s="25">
        <v>45390</v>
      </c>
      <c r="E2583" s="4"/>
      <c r="F2583" s="26" cm="1">
        <f t="array" aca="1" ref="F2583" ca="1">_xll.RiskLaplace(0.0011917,0.02605)</f>
        <v>8.9035995525058326E-3</v>
      </c>
      <c r="G2583" s="18" cm="1">
        <f t="array" aca="1" ref="G2583" ca="1">_xll.RiskMakeInput(G2582*(1+F2583),_xll.RiskName(("Forecast"&amp;D2583)))</f>
        <v>85.895515003426894</v>
      </c>
    </row>
    <row r="2584" spans="1:7" x14ac:dyDescent="0.3">
      <c r="A2584" s="24">
        <f t="shared" si="121"/>
        <v>2024</v>
      </c>
      <c r="B2584" s="24">
        <f t="shared" si="122"/>
        <v>4</v>
      </c>
      <c r="C2584" s="24">
        <f t="shared" si="123"/>
        <v>2</v>
      </c>
      <c r="D2584" s="25">
        <v>45391</v>
      </c>
      <c r="E2584" s="4"/>
      <c r="F2584" s="26" cm="1">
        <f t="array" aca="1" ref="F2584" ca="1">_xll.RiskLaplace(0.0011917,0.02605)</f>
        <v>1.4190534601413183E-2</v>
      </c>
      <c r="G2584" s="18" cm="1">
        <f t="array" aca="1" ref="G2584" ca="1">_xll.RiskMakeInput(G2583*(1+F2584),_xll.RiskName(("Forecast"&amp;D2584)))</f>
        <v>87.114418281189231</v>
      </c>
    </row>
    <row r="2585" spans="1:7" x14ac:dyDescent="0.3">
      <c r="A2585" s="24">
        <f t="shared" si="121"/>
        <v>2024</v>
      </c>
      <c r="B2585" s="24">
        <f t="shared" si="122"/>
        <v>4</v>
      </c>
      <c r="C2585" s="24">
        <f t="shared" si="123"/>
        <v>2</v>
      </c>
      <c r="D2585" s="25">
        <v>45392</v>
      </c>
      <c r="E2585" s="4"/>
      <c r="F2585" s="26" cm="1">
        <f t="array" aca="1" ref="F2585" ca="1">_xll.RiskLaplace(0.0011917,0.02605)</f>
        <v>1.9290316767317857E-2</v>
      </c>
      <c r="G2585" s="18" cm="1">
        <f t="array" aca="1" ref="G2585" ca="1">_xll.RiskMakeInput(G2584*(1+F2585),_xll.RiskName(("Forecast"&amp;D2585)))</f>
        <v>88.794883004834006</v>
      </c>
    </row>
    <row r="2586" spans="1:7" x14ac:dyDescent="0.3">
      <c r="A2586" s="24">
        <f t="shared" si="121"/>
        <v>2024</v>
      </c>
      <c r="B2586" s="24">
        <f t="shared" si="122"/>
        <v>4</v>
      </c>
      <c r="C2586" s="24">
        <f t="shared" si="123"/>
        <v>2</v>
      </c>
      <c r="D2586" s="25">
        <v>45393</v>
      </c>
      <c r="E2586" s="4"/>
      <c r="F2586" s="26" cm="1">
        <f t="array" aca="1" ref="F2586" ca="1">_xll.RiskLaplace(0.0011917,0.02605)</f>
        <v>1.6568279313674873E-2</v>
      </c>
      <c r="G2586" s="18" cm="1">
        <f t="array" aca="1" ref="G2586" ca="1">_xll.RiskMakeInput(G2585*(1+F2586),_xll.RiskName(("Forecast"&amp;D2586)))</f>
        <v>90.266061428083162</v>
      </c>
    </row>
    <row r="2587" spans="1:7" x14ac:dyDescent="0.3">
      <c r="A2587" s="24">
        <f t="shared" si="121"/>
        <v>2024</v>
      </c>
      <c r="B2587" s="24">
        <f t="shared" si="122"/>
        <v>4</v>
      </c>
      <c r="C2587" s="24">
        <f t="shared" si="123"/>
        <v>2</v>
      </c>
      <c r="D2587" s="25">
        <v>45394</v>
      </c>
      <c r="E2587" s="4"/>
      <c r="F2587" s="26" cm="1">
        <f t="array" aca="1" ref="F2587" ca="1">_xll.RiskLaplace(0.0011917,0.02605)</f>
        <v>1.99825595028278E-3</v>
      </c>
      <c r="G2587" s="18" cm="1">
        <f t="array" aca="1" ref="G2587" ca="1">_xll.RiskMakeInput(G2586*(1+F2587),_xll.RiskName(("Forecast"&amp;D2587)))</f>
        <v>90.446436122440417</v>
      </c>
    </row>
    <row r="2588" spans="1:7" x14ac:dyDescent="0.3">
      <c r="A2588" s="24">
        <f t="shared" si="121"/>
        <v>2024</v>
      </c>
      <c r="B2588" s="24">
        <f t="shared" si="122"/>
        <v>4</v>
      </c>
      <c r="C2588" s="24">
        <f t="shared" si="123"/>
        <v>2</v>
      </c>
      <c r="D2588" s="25">
        <v>45397</v>
      </c>
      <c r="E2588" s="4"/>
      <c r="F2588" s="26" cm="1">
        <f t="array" aca="1" ref="F2588" ca="1">_xll.RiskLaplace(0.0011917,0.02605)</f>
        <v>-1.5794142366364509E-2</v>
      </c>
      <c r="G2588" s="18" cm="1">
        <f t="array" aca="1" ref="G2588" ca="1">_xll.RiskMakeInput(G2587*(1+F2588),_xll.RiskName(("Forecast"&amp;D2588)))</f>
        <v>89.017912233792302</v>
      </c>
    </row>
    <row r="2589" spans="1:7" x14ac:dyDescent="0.3">
      <c r="A2589" s="24">
        <f t="shared" si="121"/>
        <v>2024</v>
      </c>
      <c r="B2589" s="24">
        <f t="shared" si="122"/>
        <v>4</v>
      </c>
      <c r="C2589" s="24">
        <f t="shared" si="123"/>
        <v>2</v>
      </c>
      <c r="D2589" s="25">
        <v>45398</v>
      </c>
      <c r="E2589" s="4"/>
      <c r="F2589" s="26" cm="1">
        <f t="array" aca="1" ref="F2589" ca="1">_xll.RiskLaplace(0.0011917,0.02605)</f>
        <v>-2.5046010257095033E-2</v>
      </c>
      <c r="G2589" s="18" cm="1">
        <f t="array" aca="1" ref="G2589" ca="1">_xll.RiskMakeInput(G2588*(1+F2589),_xll.RiskName(("Forecast"&amp;D2589)))</f>
        <v>86.788368690919555</v>
      </c>
    </row>
    <row r="2590" spans="1:7" x14ac:dyDescent="0.3">
      <c r="A2590" s="24">
        <f t="shared" si="121"/>
        <v>2024</v>
      </c>
      <c r="B2590" s="24">
        <f t="shared" si="122"/>
        <v>4</v>
      </c>
      <c r="C2590" s="24">
        <f t="shared" si="123"/>
        <v>2</v>
      </c>
      <c r="D2590" s="25">
        <v>45399</v>
      </c>
      <c r="E2590" s="4"/>
      <c r="F2590" s="26" cm="1">
        <f t="array" aca="1" ref="F2590" ca="1">_xll.RiskLaplace(0.0011917,0.02605)</f>
        <v>1.1523986943785387E-2</v>
      </c>
      <c r="G2590" s="18" cm="1">
        <f t="array" aca="1" ref="G2590" ca="1">_xll.RiskMakeInput(G2589*(1+F2590),_xll.RiskName(("Forecast"&amp;D2590)))</f>
        <v>87.788516718586138</v>
      </c>
    </row>
    <row r="2591" spans="1:7" x14ac:dyDescent="0.3">
      <c r="A2591" s="24">
        <f t="shared" si="121"/>
        <v>2024</v>
      </c>
      <c r="B2591" s="24">
        <f t="shared" si="122"/>
        <v>4</v>
      </c>
      <c r="C2591" s="24">
        <f t="shared" si="123"/>
        <v>2</v>
      </c>
      <c r="D2591" s="25">
        <v>45400</v>
      </c>
      <c r="E2591" s="4"/>
      <c r="F2591" s="26" cm="1">
        <f t="array" aca="1" ref="F2591" ca="1">_xll.RiskLaplace(0.0011917,0.02605)</f>
        <v>-7.6946266515018041E-2</v>
      </c>
      <c r="G2591" s="18" cm="1">
        <f t="array" aca="1" ref="G2591" ca="1">_xll.RiskMakeInput(G2590*(1+F2591),_xll.RiskName(("Forecast"&amp;D2591)))</f>
        <v>81.033518114199694</v>
      </c>
    </row>
    <row r="2592" spans="1:7" x14ac:dyDescent="0.3">
      <c r="A2592" s="24">
        <f t="shared" si="121"/>
        <v>2024</v>
      </c>
      <c r="B2592" s="24">
        <f t="shared" si="122"/>
        <v>4</v>
      </c>
      <c r="C2592" s="24">
        <f t="shared" si="123"/>
        <v>2</v>
      </c>
      <c r="D2592" s="25">
        <v>45401</v>
      </c>
      <c r="E2592" s="4"/>
      <c r="F2592" s="26" cm="1">
        <f t="array" aca="1" ref="F2592" ca="1">_xll.RiskLaplace(0.0011917,0.02605)</f>
        <v>5.0060567481128276E-2</v>
      </c>
      <c r="G2592" s="18" cm="1">
        <f t="array" aca="1" ref="G2592" ca="1">_xll.RiskMakeInput(G2591*(1+F2592),_xll.RiskName(("Forecast"&amp;D2592)))</f>
        <v>85.090102015988819</v>
      </c>
    </row>
    <row r="2593" spans="1:7" x14ac:dyDescent="0.3">
      <c r="A2593" s="24">
        <f t="shared" si="121"/>
        <v>2024</v>
      </c>
      <c r="B2593" s="24">
        <f t="shared" si="122"/>
        <v>4</v>
      </c>
      <c r="C2593" s="24">
        <f t="shared" si="123"/>
        <v>2</v>
      </c>
      <c r="D2593" s="25">
        <v>45404</v>
      </c>
      <c r="E2593" s="4"/>
      <c r="F2593" s="26" cm="1">
        <f t="array" aca="1" ref="F2593" ca="1">_xll.RiskLaplace(0.0011917,0.02605)</f>
        <v>-9.2085125519508542E-4</v>
      </c>
      <c r="G2593" s="18" cm="1">
        <f t="array" aca="1" ref="G2593" ca="1">_xll.RiskMakeInput(G2592*(1+F2593),_xll.RiskName(("Forecast"&amp;D2593)))</f>
        <v>85.011746688742718</v>
      </c>
    </row>
    <row r="2594" spans="1:7" x14ac:dyDescent="0.3">
      <c r="A2594" s="24">
        <f t="shared" si="121"/>
        <v>2024</v>
      </c>
      <c r="B2594" s="24">
        <f t="shared" si="122"/>
        <v>4</v>
      </c>
      <c r="C2594" s="24">
        <f t="shared" si="123"/>
        <v>2</v>
      </c>
      <c r="D2594" s="25">
        <v>45405</v>
      </c>
      <c r="E2594" s="4"/>
      <c r="F2594" s="26" cm="1">
        <f t="array" aca="1" ref="F2594" ca="1">_xll.RiskLaplace(0.0011917,0.02605)</f>
        <v>-5.5359688034492868E-3</v>
      </c>
      <c r="G2594" s="18" cm="1">
        <f t="array" aca="1" ref="G2594" ca="1">_xll.RiskMakeInput(G2593*(1+F2594),_xll.RiskName(("Forecast"&amp;D2594)))</f>
        <v>84.541124311147101</v>
      </c>
    </row>
    <row r="2595" spans="1:7" x14ac:dyDescent="0.3">
      <c r="A2595" s="24">
        <f t="shared" si="121"/>
        <v>2024</v>
      </c>
      <c r="B2595" s="24">
        <f t="shared" si="122"/>
        <v>4</v>
      </c>
      <c r="C2595" s="24">
        <f t="shared" si="123"/>
        <v>2</v>
      </c>
      <c r="D2595" s="25">
        <v>45406</v>
      </c>
      <c r="E2595" s="4"/>
      <c r="F2595" s="26" cm="1">
        <f t="array" aca="1" ref="F2595" ca="1">_xll.RiskLaplace(0.0011917,0.02605)</f>
        <v>-3.1747275523089771E-2</v>
      </c>
      <c r="G2595" s="18" cm="1">
        <f t="array" aca="1" ref="G2595" ca="1">_xll.RiskMakeInput(G2594*(1+F2595),_xll.RiskName(("Forecast"&amp;D2595)))</f>
        <v>81.857173944609329</v>
      </c>
    </row>
    <row r="2596" spans="1:7" x14ac:dyDescent="0.3">
      <c r="A2596" s="24">
        <f t="shared" si="121"/>
        <v>2024</v>
      </c>
      <c r="B2596" s="24">
        <f t="shared" si="122"/>
        <v>4</v>
      </c>
      <c r="C2596" s="24">
        <f t="shared" si="123"/>
        <v>2</v>
      </c>
      <c r="D2596" s="25">
        <v>45407</v>
      </c>
      <c r="E2596" s="4"/>
      <c r="F2596" s="26" cm="1">
        <f t="array" aca="1" ref="F2596" ca="1">_xll.RiskLaplace(0.0011917,0.02605)</f>
        <v>-1.4365740140225574E-2</v>
      </c>
      <c r="G2596" s="18" cm="1">
        <f t="array" aca="1" ref="G2596" ca="1">_xll.RiskMakeInput(G2595*(1+F2596),_xll.RiskName(("Forecast"&amp;D2596)))</f>
        <v>80.68123505510782</v>
      </c>
    </row>
    <row r="2597" spans="1:7" x14ac:dyDescent="0.3">
      <c r="A2597" s="24">
        <f t="shared" si="121"/>
        <v>2024</v>
      </c>
      <c r="B2597" s="24">
        <f t="shared" si="122"/>
        <v>4</v>
      </c>
      <c r="C2597" s="24">
        <f t="shared" si="123"/>
        <v>2</v>
      </c>
      <c r="D2597" s="25">
        <v>45408</v>
      </c>
      <c r="E2597" s="4"/>
      <c r="F2597" s="26" cm="1">
        <f t="array" aca="1" ref="F2597" ca="1">_xll.RiskLaplace(0.0011917,0.02605)</f>
        <v>-6.0868873857692386E-2</v>
      </c>
      <c r="G2597" s="18" cm="1">
        <f t="array" aca="1" ref="G2597" ca="1">_xll.RiskMakeInput(G2596*(1+F2597),_xll.RiskName(("Forecast"&amp;D2597)))</f>
        <v>75.770259135855639</v>
      </c>
    </row>
    <row r="2598" spans="1:7" x14ac:dyDescent="0.3">
      <c r="A2598" s="24">
        <f t="shared" si="121"/>
        <v>2024</v>
      </c>
      <c r="B2598" s="24">
        <f t="shared" si="122"/>
        <v>4</v>
      </c>
      <c r="C2598" s="24">
        <f t="shared" si="123"/>
        <v>2</v>
      </c>
      <c r="D2598" s="25">
        <v>45411</v>
      </c>
      <c r="E2598" s="4"/>
      <c r="F2598" s="26" cm="1">
        <f t="array" aca="1" ref="F2598" ca="1">_xll.RiskLaplace(0.0011917,0.02605)</f>
        <v>-2.7199328293017678E-2</v>
      </c>
      <c r="G2598" s="18" cm="1">
        <f t="array" aca="1" ref="G2598" ca="1">_xll.RiskMakeInput(G2597*(1+F2598),_xll.RiskName(("Forecast"&amp;D2598)))</f>
        <v>73.709358982772486</v>
      </c>
    </row>
    <row r="2599" spans="1:7" x14ac:dyDescent="0.3">
      <c r="A2599" s="24">
        <f t="shared" si="121"/>
        <v>2024</v>
      </c>
      <c r="B2599" s="24">
        <f t="shared" si="122"/>
        <v>4</v>
      </c>
      <c r="C2599" s="24">
        <f t="shared" si="123"/>
        <v>2</v>
      </c>
      <c r="D2599" s="25">
        <v>45412</v>
      </c>
      <c r="E2599" s="4"/>
      <c r="F2599" s="26" cm="1">
        <f t="array" aca="1" ref="F2599" ca="1">_xll.RiskLaplace(0.0011917,0.02605)</f>
        <v>3.4343845936680817E-3</v>
      </c>
      <c r="G2599" s="18" cm="1">
        <f t="array" aca="1" ref="G2599" ca="1">_xll.RiskMakeInput(G2598*(1+F2599),_xll.RiskName(("Forecast"&amp;D2599)))</f>
        <v>73.962505269672079</v>
      </c>
    </row>
    <row r="2600" spans="1:7" x14ac:dyDescent="0.3">
      <c r="A2600" s="24">
        <f t="shared" si="121"/>
        <v>2024</v>
      </c>
      <c r="B2600" s="24">
        <f t="shared" si="122"/>
        <v>5</v>
      </c>
      <c r="C2600" s="24">
        <f t="shared" si="123"/>
        <v>2</v>
      </c>
      <c r="D2600" s="25">
        <v>45413</v>
      </c>
      <c r="E2600" s="4"/>
      <c r="F2600" s="26" cm="1">
        <f t="array" aca="1" ref="F2600" ca="1">_xll.RiskLaplace(0.0011917,0.02605)</f>
        <v>-2.1701976540532005E-3</v>
      </c>
      <c r="G2600" s="18" cm="1">
        <f t="array" aca="1" ref="G2600" ca="1">_xll.RiskMakeInput(G2599*(1+F2600),_xll.RiskName(("Forecast"&amp;D2600)))</f>
        <v>73.801992014247929</v>
      </c>
    </row>
    <row r="2601" spans="1:7" x14ac:dyDescent="0.3">
      <c r="A2601" s="24">
        <f t="shared" si="121"/>
        <v>2024</v>
      </c>
      <c r="B2601" s="24">
        <f t="shared" si="122"/>
        <v>5</v>
      </c>
      <c r="C2601" s="24">
        <f t="shared" si="123"/>
        <v>2</v>
      </c>
      <c r="D2601" s="25">
        <v>45414</v>
      </c>
      <c r="E2601" s="4"/>
      <c r="F2601" s="26" cm="1">
        <f t="array" aca="1" ref="F2601" ca="1">_xll.RiskLaplace(0.0011917,0.02605)</f>
        <v>-7.5010703085052529E-3</v>
      </c>
      <c r="G2601" s="18" cm="1">
        <f t="array" aca="1" ref="G2601" ca="1">_xll.RiskMakeInput(G2600*(1+F2601),_xll.RiskName(("Forecast"&amp;D2601)))</f>
        <v>73.248398083241312</v>
      </c>
    </row>
    <row r="2602" spans="1:7" x14ac:dyDescent="0.3">
      <c r="A2602" s="24">
        <f t="shared" si="121"/>
        <v>2024</v>
      </c>
      <c r="B2602" s="24">
        <f t="shared" si="122"/>
        <v>5</v>
      </c>
      <c r="C2602" s="24">
        <f t="shared" si="123"/>
        <v>2</v>
      </c>
      <c r="D2602" s="25">
        <v>45415</v>
      </c>
      <c r="E2602" s="4"/>
      <c r="F2602" s="26" cm="1">
        <f t="array" aca="1" ref="F2602" ca="1">_xll.RiskLaplace(0.0011917,0.02605)</f>
        <v>3.5052681863608028E-3</v>
      </c>
      <c r="G2602" s="18" cm="1">
        <f t="array" aca="1" ref="G2602" ca="1">_xll.RiskMakeInput(G2601*(1+F2602),_xll.RiskName(("Forecast"&amp;D2602)))</f>
        <v>73.50515336274438</v>
      </c>
    </row>
    <row r="2603" spans="1:7" x14ac:dyDescent="0.3">
      <c r="A2603" s="24">
        <f t="shared" si="121"/>
        <v>2024</v>
      </c>
      <c r="B2603" s="24">
        <f t="shared" si="122"/>
        <v>5</v>
      </c>
      <c r="C2603" s="24">
        <f t="shared" si="123"/>
        <v>2</v>
      </c>
      <c r="D2603" s="25">
        <v>45418</v>
      </c>
      <c r="E2603" s="4"/>
      <c r="F2603" s="26" cm="1">
        <f t="array" aca="1" ref="F2603" ca="1">_xll.RiskLaplace(0.0011917,0.02605)</f>
        <v>-2.0132924101966588E-2</v>
      </c>
      <c r="G2603" s="18" cm="1">
        <f t="array" aca="1" ref="G2603" ca="1">_xll.RiskMakeInput(G2602*(1+F2603),_xll.RiskName(("Forecast"&amp;D2603)))</f>
        <v>72.025279688988832</v>
      </c>
    </row>
    <row r="2604" spans="1:7" x14ac:dyDescent="0.3">
      <c r="A2604" s="24">
        <f t="shared" si="121"/>
        <v>2024</v>
      </c>
      <c r="B2604" s="24">
        <f t="shared" si="122"/>
        <v>5</v>
      </c>
      <c r="C2604" s="24">
        <f t="shared" si="123"/>
        <v>2</v>
      </c>
      <c r="D2604" s="25">
        <v>45419</v>
      </c>
      <c r="E2604" s="4"/>
      <c r="F2604" s="26" cm="1">
        <f t="array" aca="1" ref="F2604" ca="1">_xll.RiskLaplace(0.0011917,0.02605)</f>
        <v>-4.9146024922524113E-3</v>
      </c>
      <c r="G2604" s="18" cm="1">
        <f t="array" aca="1" ref="G2604" ca="1">_xll.RiskMakeInput(G2603*(1+F2604),_xll.RiskName(("Forecast"&amp;D2604)))</f>
        <v>71.671304069924147</v>
      </c>
    </row>
    <row r="2605" spans="1:7" x14ac:dyDescent="0.3">
      <c r="A2605" s="24">
        <f t="shared" si="121"/>
        <v>2024</v>
      </c>
      <c r="B2605" s="24">
        <f t="shared" si="122"/>
        <v>5</v>
      </c>
      <c r="C2605" s="24">
        <f t="shared" si="123"/>
        <v>2</v>
      </c>
      <c r="D2605" s="25">
        <v>45420</v>
      </c>
      <c r="E2605" s="4"/>
      <c r="F2605" s="26" cm="1">
        <f t="array" aca="1" ref="F2605" ca="1">_xll.RiskLaplace(0.0011917,0.02605)</f>
        <v>-1.6416999144441672E-2</v>
      </c>
      <c r="G2605" s="18" cm="1">
        <f t="array" aca="1" ref="G2605" ca="1">_xll.RiskMakeInput(G2604*(1+F2605),_xll.RiskName(("Forecast"&amp;D2605)))</f>
        <v>70.494676332327174</v>
      </c>
    </row>
    <row r="2606" spans="1:7" x14ac:dyDescent="0.3">
      <c r="A2606" s="24">
        <f t="shared" si="121"/>
        <v>2024</v>
      </c>
      <c r="B2606" s="24">
        <f t="shared" si="122"/>
        <v>5</v>
      </c>
      <c r="C2606" s="24">
        <f t="shared" si="123"/>
        <v>2</v>
      </c>
      <c r="D2606" s="25">
        <v>45421</v>
      </c>
      <c r="E2606" s="4"/>
      <c r="F2606" s="26" cm="1">
        <f t="array" aca="1" ref="F2606" ca="1">_xll.RiskLaplace(0.0011917,0.02605)</f>
        <v>7.7158139195508419E-3</v>
      </c>
      <c r="G2606" s="18" cm="1">
        <f t="array" aca="1" ref="G2606" ca="1">_xll.RiskMakeInput(G2605*(1+F2606),_xll.RiskName(("Forecast"&amp;D2606)))</f>
        <v>71.038600137226368</v>
      </c>
    </row>
    <row r="2607" spans="1:7" x14ac:dyDescent="0.3">
      <c r="A2607" s="24">
        <f t="shared" si="121"/>
        <v>2024</v>
      </c>
      <c r="B2607" s="24">
        <f t="shared" si="122"/>
        <v>5</v>
      </c>
      <c r="C2607" s="24">
        <f t="shared" si="123"/>
        <v>2</v>
      </c>
      <c r="D2607" s="25">
        <v>45422</v>
      </c>
      <c r="E2607" s="4"/>
      <c r="F2607" s="26" cm="1">
        <f t="array" aca="1" ref="F2607" ca="1">_xll.RiskLaplace(0.0011917,0.02605)</f>
        <v>-2.1836006308164854E-3</v>
      </c>
      <c r="G2607" s="18" cm="1">
        <f t="array" aca="1" ref="G2607" ca="1">_xll.RiskMakeInput(G2606*(1+F2607),_xll.RiskName(("Forecast"&amp;D2607)))</f>
        <v>70.883480205154399</v>
      </c>
    </row>
    <row r="2608" spans="1:7" x14ac:dyDescent="0.3">
      <c r="A2608" s="24">
        <f t="shared" si="121"/>
        <v>2024</v>
      </c>
      <c r="B2608" s="24">
        <f t="shared" si="122"/>
        <v>5</v>
      </c>
      <c r="C2608" s="24">
        <f t="shared" si="123"/>
        <v>2</v>
      </c>
      <c r="D2608" s="25">
        <v>45425</v>
      </c>
      <c r="E2608" s="4"/>
      <c r="F2608" s="26" cm="1">
        <f t="array" aca="1" ref="F2608" ca="1">_xll.RiskLaplace(0.0011917,0.02605)</f>
        <v>-7.9275854486714637E-3</v>
      </c>
      <c r="G2608" s="18" cm="1">
        <f t="array" aca="1" ref="G2608" ca="1">_xll.RiskMakeInput(G2607*(1+F2608),_xll.RiskName(("Forecast"&amp;D2608)))</f>
        <v>70.32154535892883</v>
      </c>
    </row>
    <row r="2609" spans="1:7" x14ac:dyDescent="0.3">
      <c r="A2609" s="24">
        <f t="shared" si="121"/>
        <v>2024</v>
      </c>
      <c r="B2609" s="24">
        <f t="shared" si="122"/>
        <v>5</v>
      </c>
      <c r="C2609" s="24">
        <f t="shared" si="123"/>
        <v>2</v>
      </c>
      <c r="D2609" s="25">
        <v>45426</v>
      </c>
      <c r="E2609" s="4"/>
      <c r="F2609" s="26" cm="1">
        <f t="array" aca="1" ref="F2609" ca="1">_xll.RiskLaplace(0.0011917,0.02605)</f>
        <v>-3.9317826331954325E-2</v>
      </c>
      <c r="G2609" s="18" cm="1">
        <f t="array" aca="1" ref="G2609" ca="1">_xll.RiskMakeInput(G2608*(1+F2609),_xll.RiskName(("Forecast"&amp;D2609)))</f>
        <v>67.556655051111818</v>
      </c>
    </row>
    <row r="2610" spans="1:7" x14ac:dyDescent="0.3">
      <c r="A2610" s="24">
        <f t="shared" si="121"/>
        <v>2024</v>
      </c>
      <c r="B2610" s="24">
        <f t="shared" si="122"/>
        <v>5</v>
      </c>
      <c r="C2610" s="24">
        <f t="shared" si="123"/>
        <v>2</v>
      </c>
      <c r="D2610" s="25">
        <v>45427</v>
      </c>
      <c r="E2610" s="4"/>
      <c r="F2610" s="26" cm="1">
        <f t="array" aca="1" ref="F2610" ca="1">_xll.RiskLaplace(0.0011917,0.02605)</f>
        <v>-7.6463896226507079E-4</v>
      </c>
      <c r="G2610" s="18" cm="1">
        <f t="array" aca="1" ref="G2610" ca="1">_xll.RiskMakeInput(G2609*(1+F2610),_xll.RiskName(("Forecast"&amp;D2610)))</f>
        <v>67.504998600499434</v>
      </c>
    </row>
    <row r="2611" spans="1:7" x14ac:dyDescent="0.3">
      <c r="A2611" s="24">
        <f t="shared" si="121"/>
        <v>2024</v>
      </c>
      <c r="B2611" s="24">
        <f t="shared" si="122"/>
        <v>5</v>
      </c>
      <c r="C2611" s="24">
        <f t="shared" si="123"/>
        <v>2</v>
      </c>
      <c r="D2611" s="25">
        <v>45428</v>
      </c>
      <c r="E2611" s="4"/>
      <c r="F2611" s="26" cm="1">
        <f t="array" aca="1" ref="F2611" ca="1">_xll.RiskLaplace(0.0011917,0.02605)</f>
        <v>-3.2349849528869093E-3</v>
      </c>
      <c r="G2611" s="18" cm="1">
        <f t="array" aca="1" ref="G2611" ca="1">_xll.RiskMakeInput(G2610*(1+F2611),_xll.RiskName(("Forecast"&amp;D2611)))</f>
        <v>67.286620945782175</v>
      </c>
    </row>
    <row r="2612" spans="1:7" x14ac:dyDescent="0.3">
      <c r="A2612" s="24">
        <f t="shared" si="121"/>
        <v>2024</v>
      </c>
      <c r="B2612" s="24">
        <f t="shared" si="122"/>
        <v>5</v>
      </c>
      <c r="C2612" s="24">
        <f t="shared" si="123"/>
        <v>2</v>
      </c>
      <c r="D2612" s="25">
        <v>45429</v>
      </c>
      <c r="E2612" s="4"/>
      <c r="F2612" s="26" cm="1">
        <f t="array" aca="1" ref="F2612" ca="1">_xll.RiskLaplace(0.0011917,0.02605)</f>
        <v>-1.5469544929347483E-2</v>
      </c>
      <c r="G2612" s="18" cm="1">
        <f t="array" aca="1" ref="G2612" ca="1">_xll.RiskMakeInput(G2611*(1+F2612),_xll.RiskName(("Forecast"&amp;D2612)))</f>
        <v>66.245727539917425</v>
      </c>
    </row>
    <row r="2613" spans="1:7" x14ac:dyDescent="0.3">
      <c r="A2613" s="24">
        <f t="shared" si="121"/>
        <v>2024</v>
      </c>
      <c r="B2613" s="24">
        <f t="shared" si="122"/>
        <v>5</v>
      </c>
      <c r="C2613" s="24">
        <f t="shared" si="123"/>
        <v>2</v>
      </c>
      <c r="D2613" s="25">
        <v>45432</v>
      </c>
      <c r="E2613" s="4"/>
      <c r="F2613" s="26" cm="1">
        <f t="array" aca="1" ref="F2613" ca="1">_xll.RiskLaplace(0.0011917,0.02605)</f>
        <v>2.7594359300171706E-2</v>
      </c>
      <c r="G2613" s="18" cm="1">
        <f t="array" aca="1" ref="G2613" ca="1">_xll.RiskMakeInput(G2612*(1+F2613),_xll.RiskName(("Forecast"&amp;D2613)))</f>
        <v>68.073735947755182</v>
      </c>
    </row>
    <row r="2614" spans="1:7" x14ac:dyDescent="0.3">
      <c r="A2614" s="24">
        <f t="shared" si="121"/>
        <v>2024</v>
      </c>
      <c r="B2614" s="24">
        <f t="shared" si="122"/>
        <v>5</v>
      </c>
      <c r="C2614" s="24">
        <f t="shared" si="123"/>
        <v>2</v>
      </c>
      <c r="D2614" s="25">
        <v>45433</v>
      </c>
      <c r="E2614" s="4"/>
      <c r="F2614" s="26" cm="1">
        <f t="array" aca="1" ref="F2614" ca="1">_xll.RiskLaplace(0.0011917,0.02605)</f>
        <v>3.3997974330450535E-2</v>
      </c>
      <c r="G2614" s="18" cm="1">
        <f t="array" aca="1" ref="G2614" ca="1">_xll.RiskMakeInput(G2613*(1+F2614),_xll.RiskName(("Forecast"&amp;D2614)))</f>
        <v>70.388105075084837</v>
      </c>
    </row>
    <row r="2615" spans="1:7" x14ac:dyDescent="0.3">
      <c r="A2615" s="24">
        <f t="shared" si="121"/>
        <v>2024</v>
      </c>
      <c r="B2615" s="24">
        <f t="shared" si="122"/>
        <v>5</v>
      </c>
      <c r="C2615" s="24">
        <f t="shared" si="123"/>
        <v>2</v>
      </c>
      <c r="D2615" s="25">
        <f t="shared" ref="D2615:D2678" si="124">WORKDAY(D2614,1)</f>
        <v>45434</v>
      </c>
      <c r="F2615" s="26" cm="1">
        <f t="array" aca="1" ref="F2615" ca="1">_xll.RiskLaplace(0.0011917,0.02605)</f>
        <v>0.13084213935789471</v>
      </c>
      <c r="G2615" s="18" cm="1">
        <f t="array" aca="1" ref="G2615" ca="1">_xll.RiskMakeInput(G2614*(1+F2615),_xll.RiskName(("Forecast"&amp;D2615)))</f>
        <v>79.597835328457222</v>
      </c>
    </row>
    <row r="2616" spans="1:7" x14ac:dyDescent="0.3">
      <c r="A2616" s="24">
        <f t="shared" si="121"/>
        <v>2024</v>
      </c>
      <c r="B2616" s="24">
        <f t="shared" si="122"/>
        <v>5</v>
      </c>
      <c r="C2616" s="24">
        <f t="shared" si="123"/>
        <v>2</v>
      </c>
      <c r="D2616" s="25">
        <f t="shared" si="124"/>
        <v>45435</v>
      </c>
      <c r="F2616" s="26" cm="1">
        <f t="array" aca="1" ref="F2616" ca="1">_xll.RiskLaplace(0.0011917,0.02605)</f>
        <v>-9.2139137801772898E-3</v>
      </c>
      <c r="G2616" s="18" cm="1">
        <f t="array" aca="1" ref="G2616" ca="1">_xll.RiskMakeInput(G2615*(1+F2616),_xll.RiskName(("Forecast"&amp;D2616)))</f>
        <v>78.864427736652061</v>
      </c>
    </row>
    <row r="2617" spans="1:7" x14ac:dyDescent="0.3">
      <c r="A2617" s="24">
        <f t="shared" si="121"/>
        <v>2024</v>
      </c>
      <c r="B2617" s="24">
        <f t="shared" si="122"/>
        <v>5</v>
      </c>
      <c r="C2617" s="24">
        <f t="shared" si="123"/>
        <v>2</v>
      </c>
      <c r="D2617" s="25">
        <f t="shared" si="124"/>
        <v>45436</v>
      </c>
      <c r="F2617" s="26" cm="1">
        <f t="array" aca="1" ref="F2617" ca="1">_xll.RiskLaplace(0.0011917,0.02605)</f>
        <v>9.0389293340854913E-3</v>
      </c>
      <c r="G2617" s="18" cm="1">
        <f t="array" aca="1" ref="G2617" ca="1">_xll.RiskMakeInput(G2616*(1+F2617),_xll.RiskName(("Forecast"&amp;D2617)))</f>
        <v>79.577277725936753</v>
      </c>
    </row>
    <row r="2618" spans="1:7" x14ac:dyDescent="0.3">
      <c r="A2618" s="24">
        <f t="shared" si="121"/>
        <v>2024</v>
      </c>
      <c r="B2618" s="24">
        <f t="shared" si="122"/>
        <v>5</v>
      </c>
      <c r="C2618" s="24">
        <f t="shared" si="123"/>
        <v>2</v>
      </c>
      <c r="D2618" s="25">
        <f t="shared" si="124"/>
        <v>45439</v>
      </c>
      <c r="F2618" s="26" cm="1">
        <f t="array" aca="1" ref="F2618" ca="1">_xll.RiskLaplace(0.0011917,0.02605)</f>
        <v>-6.6955022134636668E-4</v>
      </c>
      <c r="G2618" s="18" cm="1">
        <f t="array" aca="1" ref="G2618" ca="1">_xll.RiskMakeInput(G2617*(1+F2618),_xll.RiskName(("Forecast"&amp;D2618)))</f>
        <v>79.523996742021211</v>
      </c>
    </row>
    <row r="2619" spans="1:7" x14ac:dyDescent="0.3">
      <c r="A2619" s="24">
        <f t="shared" si="121"/>
        <v>2024</v>
      </c>
      <c r="B2619" s="24">
        <f t="shared" si="122"/>
        <v>5</v>
      </c>
      <c r="C2619" s="24">
        <f t="shared" si="123"/>
        <v>2</v>
      </c>
      <c r="D2619" s="25">
        <f t="shared" si="124"/>
        <v>45440</v>
      </c>
      <c r="F2619" s="26" cm="1">
        <f t="array" aca="1" ref="F2619" ca="1">_xll.RiskLaplace(0.0011917,0.02605)</f>
        <v>-1.0921056982201116E-2</v>
      </c>
      <c r="G2619" s="18" cm="1">
        <f t="array" aca="1" ref="G2619" ca="1">_xll.RiskMakeInput(G2618*(1+F2619),_xll.RiskName(("Forecast"&amp;D2619)))</f>
        <v>78.655510642149224</v>
      </c>
    </row>
    <row r="2620" spans="1:7" x14ac:dyDescent="0.3">
      <c r="A2620" s="24">
        <f t="shared" si="121"/>
        <v>2024</v>
      </c>
      <c r="B2620" s="24">
        <f t="shared" si="122"/>
        <v>5</v>
      </c>
      <c r="C2620" s="24">
        <f t="shared" si="123"/>
        <v>2</v>
      </c>
      <c r="D2620" s="25">
        <f t="shared" si="124"/>
        <v>45441</v>
      </c>
      <c r="F2620" s="26" cm="1">
        <f t="array" aca="1" ref="F2620" ca="1">_xll.RiskLaplace(0.0011917,0.02605)</f>
        <v>9.3967201716403347E-3</v>
      </c>
      <c r="G2620" s="18" cm="1">
        <f t="array" aca="1" ref="G2620" ca="1">_xll.RiskMakeInput(G2619*(1+F2620),_xll.RiskName(("Forecast"&amp;D2620)))</f>
        <v>79.394614465610971</v>
      </c>
    </row>
    <row r="2621" spans="1:7" x14ac:dyDescent="0.3">
      <c r="A2621" s="24">
        <f t="shared" si="121"/>
        <v>2024</v>
      </c>
      <c r="B2621" s="24">
        <f t="shared" si="122"/>
        <v>5</v>
      </c>
      <c r="C2621" s="24">
        <f t="shared" si="123"/>
        <v>2</v>
      </c>
      <c r="D2621" s="25">
        <f t="shared" si="124"/>
        <v>45442</v>
      </c>
      <c r="F2621" s="26" cm="1">
        <f t="array" aca="1" ref="F2621" ca="1">_xll.RiskLaplace(0.0011917,0.02605)</f>
        <v>9.9137495004569549E-4</v>
      </c>
      <c r="G2621" s="18" cm="1">
        <f t="array" aca="1" ref="G2621" ca="1">_xll.RiskMakeInput(G2620*(1+F2621),_xll.RiskName(("Forecast"&amp;D2621)))</f>
        <v>79.473324297560708</v>
      </c>
    </row>
    <row r="2622" spans="1:7" x14ac:dyDescent="0.3">
      <c r="A2622" s="24">
        <f t="shared" si="121"/>
        <v>2024</v>
      </c>
      <c r="B2622" s="24">
        <f t="shared" si="122"/>
        <v>5</v>
      </c>
      <c r="C2622" s="24">
        <f t="shared" si="123"/>
        <v>2</v>
      </c>
      <c r="D2622" s="25">
        <f t="shared" si="124"/>
        <v>45443</v>
      </c>
      <c r="F2622" s="26" cm="1">
        <f t="array" aca="1" ref="F2622" ca="1">_xll.RiskLaplace(0.0011917,0.02605)</f>
        <v>-4.7715616751153454E-2</v>
      </c>
      <c r="G2622" s="18" cm="1">
        <f t="array" aca="1" ref="G2622" ca="1">_xll.RiskMakeInput(G2621*(1+F2622),_xll.RiskName(("Forecast"&amp;D2622)))</f>
        <v>75.681205613438166</v>
      </c>
    </row>
    <row r="2623" spans="1:7" x14ac:dyDescent="0.3">
      <c r="A2623" s="24">
        <f t="shared" si="121"/>
        <v>2024</v>
      </c>
      <c r="B2623" s="24">
        <f t="shared" si="122"/>
        <v>6</v>
      </c>
      <c r="C2623" s="24">
        <f t="shared" si="123"/>
        <v>2</v>
      </c>
      <c r="D2623" s="25">
        <f t="shared" si="124"/>
        <v>45446</v>
      </c>
      <c r="F2623" s="26" cm="1">
        <f t="array" aca="1" ref="F2623" ca="1">_xll.RiskLaplace(0.0011917,0.02605)</f>
        <v>4.605575075516107E-3</v>
      </c>
      <c r="G2623" s="18" cm="1">
        <f t="array" aca="1" ref="G2623" ca="1">_xll.RiskMakeInput(G2622*(1+F2623),_xll.RiskName(("Forecast"&amp;D2623)))</f>
        <v>76.029761087696428</v>
      </c>
    </row>
    <row r="2624" spans="1:7" x14ac:dyDescent="0.3">
      <c r="A2624" s="24">
        <f t="shared" si="121"/>
        <v>2024</v>
      </c>
      <c r="B2624" s="24">
        <f t="shared" si="122"/>
        <v>6</v>
      </c>
      <c r="C2624" s="24">
        <f t="shared" si="123"/>
        <v>2</v>
      </c>
      <c r="D2624" s="25">
        <f t="shared" si="124"/>
        <v>45447</v>
      </c>
      <c r="F2624" s="26" cm="1">
        <f t="array" aca="1" ref="F2624" ca="1">_xll.RiskLaplace(0.0011917,0.02605)</f>
        <v>-2.3069570775873349E-2</v>
      </c>
      <c r="G2624" s="18" cm="1">
        <f t="array" aca="1" ref="G2624" ca="1">_xll.RiskMakeInput(G2623*(1+F2624),_xll.RiskName(("Forecast"&amp;D2624)))</f>
        <v>74.275787133211068</v>
      </c>
    </row>
    <row r="2625" spans="1:7" x14ac:dyDescent="0.3">
      <c r="A2625" s="24">
        <f t="shared" si="121"/>
        <v>2024</v>
      </c>
      <c r="B2625" s="24">
        <f t="shared" si="122"/>
        <v>6</v>
      </c>
      <c r="C2625" s="24">
        <f t="shared" si="123"/>
        <v>2</v>
      </c>
      <c r="D2625" s="25">
        <f t="shared" si="124"/>
        <v>45448</v>
      </c>
      <c r="F2625" s="26" cm="1">
        <f t="array" aca="1" ref="F2625" ca="1">_xll.RiskLaplace(0.0011917,0.02605)</f>
        <v>-9.6654692523599397E-3</v>
      </c>
      <c r="G2625" s="18" cm="1">
        <f t="array" aca="1" ref="G2625" ca="1">_xll.RiskMakeInput(G2624*(1+F2625),_xll.RiskName(("Forecast"&amp;D2625)))</f>
        <v>73.557876796480187</v>
      </c>
    </row>
    <row r="2626" spans="1:7" x14ac:dyDescent="0.3">
      <c r="A2626" s="24">
        <f t="shared" si="121"/>
        <v>2024</v>
      </c>
      <c r="B2626" s="24">
        <f t="shared" si="122"/>
        <v>6</v>
      </c>
      <c r="C2626" s="24">
        <f t="shared" si="123"/>
        <v>2</v>
      </c>
      <c r="D2626" s="25">
        <f t="shared" si="124"/>
        <v>45449</v>
      </c>
      <c r="F2626" s="26" cm="1">
        <f t="array" aca="1" ref="F2626" ca="1">_xll.RiskLaplace(0.0011917,0.02605)</f>
        <v>-1.6509574700314523E-3</v>
      </c>
      <c r="G2626" s="18" cm="1">
        <f t="array" aca="1" ref="G2626" ca="1">_xll.RiskMakeInput(G2625*(1+F2626),_xll.RiskName(("Forecast"&amp;D2626)))</f>
        <v>73.436435870303384</v>
      </c>
    </row>
    <row r="2627" spans="1:7" x14ac:dyDescent="0.3">
      <c r="A2627" s="24">
        <f t="shared" si="121"/>
        <v>2024</v>
      </c>
      <c r="B2627" s="24">
        <f t="shared" si="122"/>
        <v>6</v>
      </c>
      <c r="C2627" s="24">
        <f t="shared" si="123"/>
        <v>2</v>
      </c>
      <c r="D2627" s="25">
        <f t="shared" si="124"/>
        <v>45450</v>
      </c>
      <c r="F2627" s="26" cm="1">
        <f t="array" aca="1" ref="F2627" ca="1">_xll.RiskLaplace(0.0011917,0.02605)</f>
        <v>2.6281088902048319E-2</v>
      </c>
      <c r="G2627" s="18" cm="1">
        <f t="array" aca="1" ref="G2627" ca="1">_xll.RiskMakeInput(G2626*(1+F2627),_xll.RiskName(("Forecast"&amp;D2627)))</f>
        <v>75.366425370060398</v>
      </c>
    </row>
    <row r="2628" spans="1:7" x14ac:dyDescent="0.3">
      <c r="A2628" s="24">
        <f t="shared" si="121"/>
        <v>2024</v>
      </c>
      <c r="B2628" s="24">
        <f t="shared" si="122"/>
        <v>6</v>
      </c>
      <c r="C2628" s="24">
        <f t="shared" si="123"/>
        <v>2</v>
      </c>
      <c r="D2628" s="25">
        <f t="shared" si="124"/>
        <v>45453</v>
      </c>
      <c r="F2628" s="26" cm="1">
        <f t="array" aca="1" ref="F2628" ca="1">_xll.RiskLaplace(0.0011917,0.02605)</f>
        <v>-4.1583144948856808E-3</v>
      </c>
      <c r="G2628" s="18" cm="1">
        <f t="array" aca="1" ref="G2628" ca="1">_xll.RiskMakeInput(G2627*(1+F2628),_xll.RiskName(("Forecast"&amp;D2628)))</f>
        <v>75.053028071016357</v>
      </c>
    </row>
    <row r="2629" spans="1:7" x14ac:dyDescent="0.3">
      <c r="A2629" s="24">
        <f t="shared" ref="A2629:A2692" si="125">YEAR(D2629)</f>
        <v>2024</v>
      </c>
      <c r="B2629" s="24">
        <f t="shared" ref="B2629:B2692" si="126">MONTH(D2629)</f>
        <v>6</v>
      </c>
      <c r="C2629" s="24">
        <f t="shared" ref="C2629:C2692" si="127">ROUNDUP(B2629/3,0)</f>
        <v>2</v>
      </c>
      <c r="D2629" s="25">
        <f t="shared" si="124"/>
        <v>45454</v>
      </c>
      <c r="F2629" s="26" cm="1">
        <f t="array" aca="1" ref="F2629" ca="1">_xll.RiskLaplace(0.0011917,0.02605)</f>
        <v>-8.1731067830905398E-3</v>
      </c>
      <c r="G2629" s="18" cm="1">
        <f t="array" aca="1" ref="G2629" ca="1">_xll.RiskMakeInput(G2628*(1+F2629),_xll.RiskName(("Forecast"&amp;D2629)))</f>
        <v>74.439611658197649</v>
      </c>
    </row>
    <row r="2630" spans="1:7" x14ac:dyDescent="0.3">
      <c r="A2630" s="24">
        <f t="shared" si="125"/>
        <v>2024</v>
      </c>
      <c r="B2630" s="24">
        <f t="shared" si="126"/>
        <v>6</v>
      </c>
      <c r="C2630" s="24">
        <f t="shared" si="127"/>
        <v>2</v>
      </c>
      <c r="D2630" s="25">
        <f t="shared" si="124"/>
        <v>45455</v>
      </c>
      <c r="F2630" s="26" cm="1">
        <f t="array" aca="1" ref="F2630" ca="1">_xll.RiskLaplace(0.0011917,0.02605)</f>
        <v>2.8438556319252236E-2</v>
      </c>
      <c r="G2630" s="18" cm="1">
        <f t="array" aca="1" ref="G2630" ca="1">_xll.RiskMakeInput(G2629*(1+F2630),_xll.RiskName(("Forecast"&amp;D2630)))</f>
        <v>76.556566746722567</v>
      </c>
    </row>
    <row r="2631" spans="1:7" x14ac:dyDescent="0.3">
      <c r="A2631" s="24">
        <f t="shared" si="125"/>
        <v>2024</v>
      </c>
      <c r="B2631" s="24">
        <f t="shared" si="126"/>
        <v>6</v>
      </c>
      <c r="C2631" s="24">
        <f t="shared" si="127"/>
        <v>2</v>
      </c>
      <c r="D2631" s="25">
        <f t="shared" si="124"/>
        <v>45456</v>
      </c>
      <c r="F2631" s="26" cm="1">
        <f t="array" aca="1" ref="F2631" ca="1">_xll.RiskLaplace(0.0011917,0.02605)</f>
        <v>-3.0543192686432918E-2</v>
      </c>
      <c r="G2631" s="18" cm="1">
        <f t="array" aca="1" ref="G2631" ca="1">_xll.RiskMakeInput(G2630*(1+F2631),_xll.RiskName(("Forecast"&amp;D2631)))</f>
        <v>74.218284777165664</v>
      </c>
    </row>
    <row r="2632" spans="1:7" x14ac:dyDescent="0.3">
      <c r="A2632" s="24">
        <f t="shared" si="125"/>
        <v>2024</v>
      </c>
      <c r="B2632" s="24">
        <f t="shared" si="126"/>
        <v>6</v>
      </c>
      <c r="C2632" s="24">
        <f t="shared" si="127"/>
        <v>2</v>
      </c>
      <c r="D2632" s="25">
        <f t="shared" si="124"/>
        <v>45457</v>
      </c>
      <c r="F2632" s="26" cm="1">
        <f t="array" aca="1" ref="F2632" ca="1">_xll.RiskLaplace(0.0011917,0.02605)</f>
        <v>2.7966263986254083E-2</v>
      </c>
      <c r="G2632" s="18" cm="1">
        <f t="array" aca="1" ref="G2632" ca="1">_xll.RiskMakeInput(G2631*(1+F2632),_xll.RiskName(("Forecast"&amp;D2632)))</f>
        <v>76.293892921850869</v>
      </c>
    </row>
    <row r="2633" spans="1:7" x14ac:dyDescent="0.3">
      <c r="A2633" s="24">
        <f t="shared" si="125"/>
        <v>2024</v>
      </c>
      <c r="B2633" s="24">
        <f t="shared" si="126"/>
        <v>6</v>
      </c>
      <c r="C2633" s="24">
        <f t="shared" si="127"/>
        <v>2</v>
      </c>
      <c r="D2633" s="25">
        <f t="shared" si="124"/>
        <v>45460</v>
      </c>
      <c r="F2633" s="26" cm="1">
        <f t="array" aca="1" ref="F2633" ca="1">_xll.RiskLaplace(0.0011917,0.02605)</f>
        <v>3.1753311073570547E-3</v>
      </c>
      <c r="G2633" s="18" cm="1">
        <f t="array" aca="1" ref="G2633" ca="1">_xll.RiskMakeInput(G2632*(1+F2633),_xll.RiskName(("Forecast"&amp;D2633)))</f>
        <v>76.53615129334699</v>
      </c>
    </row>
    <row r="2634" spans="1:7" x14ac:dyDescent="0.3">
      <c r="A2634" s="24">
        <f t="shared" si="125"/>
        <v>2024</v>
      </c>
      <c r="B2634" s="24">
        <f t="shared" si="126"/>
        <v>6</v>
      </c>
      <c r="C2634" s="24">
        <f t="shared" si="127"/>
        <v>2</v>
      </c>
      <c r="D2634" s="25">
        <f t="shared" si="124"/>
        <v>45461</v>
      </c>
      <c r="F2634" s="26" cm="1">
        <f t="array" aca="1" ref="F2634" ca="1">_xll.RiskLaplace(0.0011917,0.02605)</f>
        <v>-2.2414698773414719E-3</v>
      </c>
      <c r="G2634" s="18" cm="1">
        <f t="array" aca="1" ref="G2634" ca="1">_xll.RiskMakeInput(G2633*(1+F2634),_xll.RiskName(("Forecast"&amp;D2634)))</f>
        <v>76.364597815695305</v>
      </c>
    </row>
    <row r="2635" spans="1:7" x14ac:dyDescent="0.3">
      <c r="A2635" s="24">
        <f t="shared" si="125"/>
        <v>2024</v>
      </c>
      <c r="B2635" s="24">
        <f t="shared" si="126"/>
        <v>6</v>
      </c>
      <c r="C2635" s="24">
        <f t="shared" si="127"/>
        <v>2</v>
      </c>
      <c r="D2635" s="25">
        <f t="shared" si="124"/>
        <v>45462</v>
      </c>
      <c r="F2635" s="26" cm="1">
        <f t="array" aca="1" ref="F2635" ca="1">_xll.RiskLaplace(0.0011917,0.02605)</f>
        <v>2.6502906231604145E-2</v>
      </c>
      <c r="G2635" s="18" cm="1">
        <f t="array" aca="1" ref="G2635" ca="1">_xll.RiskMakeInput(G2634*(1+F2635),_xll.RiskName(("Forecast"&amp;D2635)))</f>
        <v>78.388481591018845</v>
      </c>
    </row>
    <row r="2636" spans="1:7" x14ac:dyDescent="0.3">
      <c r="A2636" s="24">
        <f t="shared" si="125"/>
        <v>2024</v>
      </c>
      <c r="B2636" s="24">
        <f t="shared" si="126"/>
        <v>6</v>
      </c>
      <c r="C2636" s="24">
        <f t="shared" si="127"/>
        <v>2</v>
      </c>
      <c r="D2636" s="25">
        <f t="shared" si="124"/>
        <v>45463</v>
      </c>
      <c r="F2636" s="26" cm="1">
        <f t="array" aca="1" ref="F2636" ca="1">_xll.RiskLaplace(0.0011917,0.02605)</f>
        <v>1.1627808372191135E-2</v>
      </c>
      <c r="G2636" s="18" cm="1">
        <f t="array" aca="1" ref="G2636" ca="1">_xll.RiskMakeInput(G2635*(1+F2636),_xll.RiskName(("Forecast"&amp;D2636)))</f>
        <v>79.299967833546248</v>
      </c>
    </row>
    <row r="2637" spans="1:7" x14ac:dyDescent="0.3">
      <c r="A2637" s="24">
        <f t="shared" si="125"/>
        <v>2024</v>
      </c>
      <c r="B2637" s="24">
        <f t="shared" si="126"/>
        <v>6</v>
      </c>
      <c r="C2637" s="24">
        <f t="shared" si="127"/>
        <v>2</v>
      </c>
      <c r="D2637" s="25">
        <f t="shared" si="124"/>
        <v>45464</v>
      </c>
      <c r="F2637" s="26" cm="1">
        <f t="array" aca="1" ref="F2637" ca="1">_xll.RiskLaplace(0.0011917,0.02605)</f>
        <v>-7.721519623554809E-4</v>
      </c>
      <c r="G2637" s="18" cm="1">
        <f t="array" aca="1" ref="G2637" ca="1">_xll.RiskMakeInput(G2636*(1+F2637),_xll.RiskName(("Forecast"&amp;D2637)))</f>
        <v>79.238736207768852</v>
      </c>
    </row>
    <row r="2638" spans="1:7" x14ac:dyDescent="0.3">
      <c r="A2638" s="24">
        <f t="shared" si="125"/>
        <v>2024</v>
      </c>
      <c r="B2638" s="24">
        <f t="shared" si="126"/>
        <v>6</v>
      </c>
      <c r="C2638" s="24">
        <f t="shared" si="127"/>
        <v>2</v>
      </c>
      <c r="D2638" s="25">
        <f t="shared" si="124"/>
        <v>45467</v>
      </c>
      <c r="F2638" s="26" cm="1">
        <f t="array" aca="1" ref="F2638" ca="1">_xll.RiskLaplace(0.0011917,0.02605)</f>
        <v>-9.5542041652831432E-3</v>
      </c>
      <c r="G2638" s="18" cm="1">
        <f t="array" aca="1" ref="G2638" ca="1">_xll.RiskMakeInput(G2637*(1+F2638),_xll.RiskName(("Forecast"&amp;D2638)))</f>
        <v>78.481673144240816</v>
      </c>
    </row>
    <row r="2639" spans="1:7" x14ac:dyDescent="0.3">
      <c r="A2639" s="24">
        <f t="shared" si="125"/>
        <v>2024</v>
      </c>
      <c r="B2639" s="24">
        <f t="shared" si="126"/>
        <v>6</v>
      </c>
      <c r="C2639" s="24">
        <f t="shared" si="127"/>
        <v>2</v>
      </c>
      <c r="D2639" s="25">
        <f t="shared" si="124"/>
        <v>45468</v>
      </c>
      <c r="F2639" s="26" cm="1">
        <f t="array" aca="1" ref="F2639" ca="1">_xll.RiskLaplace(0.0011917,0.02605)</f>
        <v>7.5989001491028087E-3</v>
      </c>
      <c r="G2639" s="18" cm="1">
        <f t="array" aca="1" ref="G2639" ca="1">_xll.RiskMakeInput(G2638*(1+F2639),_xll.RiskName(("Forecast"&amp;D2639)))</f>
        <v>79.07804754199843</v>
      </c>
    </row>
    <row r="2640" spans="1:7" x14ac:dyDescent="0.3">
      <c r="A2640" s="24">
        <f t="shared" si="125"/>
        <v>2024</v>
      </c>
      <c r="B2640" s="24">
        <f t="shared" si="126"/>
        <v>6</v>
      </c>
      <c r="C2640" s="24">
        <f t="shared" si="127"/>
        <v>2</v>
      </c>
      <c r="D2640" s="25">
        <f t="shared" si="124"/>
        <v>45469</v>
      </c>
      <c r="F2640" s="26" cm="1">
        <f t="array" aca="1" ref="F2640" ca="1">_xll.RiskLaplace(0.0011917,0.02605)</f>
        <v>8.8854776568387805E-3</v>
      </c>
      <c r="G2640" s="18" cm="1">
        <f t="array" aca="1" ref="G2640" ca="1">_xll.RiskMakeInput(G2639*(1+F2640),_xll.RiskName(("Forecast"&amp;D2640)))</f>
        <v>79.78069376657929</v>
      </c>
    </row>
    <row r="2641" spans="1:7" x14ac:dyDescent="0.3">
      <c r="A2641" s="24">
        <f t="shared" si="125"/>
        <v>2024</v>
      </c>
      <c r="B2641" s="24">
        <f t="shared" si="126"/>
        <v>6</v>
      </c>
      <c r="C2641" s="24">
        <f t="shared" si="127"/>
        <v>2</v>
      </c>
      <c r="D2641" s="25">
        <f t="shared" si="124"/>
        <v>45470</v>
      </c>
      <c r="F2641" s="26" cm="1">
        <f t="array" aca="1" ref="F2641" ca="1">_xll.RiskLaplace(0.0011917,0.02605)</f>
        <v>-1.3006230406843263E-2</v>
      </c>
      <c r="G2641" s="18" cm="1">
        <f t="array" aca="1" ref="G2641" ca="1">_xll.RiskMakeInput(G2640*(1+F2641),_xll.RiskName(("Forecast"&amp;D2641)))</f>
        <v>78.743047681433353</v>
      </c>
    </row>
    <row r="2642" spans="1:7" x14ac:dyDescent="0.3">
      <c r="A2642" s="24">
        <f t="shared" si="125"/>
        <v>2024</v>
      </c>
      <c r="B2642" s="24">
        <f t="shared" si="126"/>
        <v>6</v>
      </c>
      <c r="C2642" s="24">
        <f t="shared" si="127"/>
        <v>2</v>
      </c>
      <c r="D2642" s="25">
        <f t="shared" si="124"/>
        <v>45471</v>
      </c>
      <c r="F2642" s="26" cm="1">
        <f t="array" aca="1" ref="F2642" ca="1">_xll.RiskLaplace(0.0011917,0.02605)</f>
        <v>-6.0926285898730281E-3</v>
      </c>
      <c r="G2642" s="18" cm="1">
        <f t="array" aca="1" ref="G2642" ca="1">_xll.RiskMakeInput(G2641*(1+F2642),_xll.RiskName(("Forecast"&amp;D2642)))</f>
        <v>78.26329553787572</v>
      </c>
    </row>
    <row r="2643" spans="1:7" x14ac:dyDescent="0.3">
      <c r="A2643" s="24">
        <f t="shared" si="125"/>
        <v>2024</v>
      </c>
      <c r="B2643" s="24">
        <f t="shared" si="126"/>
        <v>7</v>
      </c>
      <c r="C2643" s="24">
        <f t="shared" si="127"/>
        <v>3</v>
      </c>
      <c r="D2643" s="25">
        <f t="shared" si="124"/>
        <v>45474</v>
      </c>
      <c r="F2643" s="26" cm="1">
        <f t="array" aca="1" ref="F2643" ca="1">_xll.RiskLaplace(0.0011917,0.02605)</f>
        <v>-8.9643554211849569E-3</v>
      </c>
      <c r="G2643" s="18" cm="1">
        <f t="array" aca="1" ref="G2643" ca="1">_xll.RiskMakeInput(G2642*(1+F2643),_xll.RiskName(("Forecast"&amp;D2643)))</f>
        <v>77.561715540240954</v>
      </c>
    </row>
    <row r="2644" spans="1:7" x14ac:dyDescent="0.3">
      <c r="A2644" s="24">
        <f t="shared" si="125"/>
        <v>2024</v>
      </c>
      <c r="B2644" s="24">
        <f t="shared" si="126"/>
        <v>7</v>
      </c>
      <c r="C2644" s="24">
        <f t="shared" si="127"/>
        <v>3</v>
      </c>
      <c r="D2644" s="25">
        <f t="shared" si="124"/>
        <v>45475</v>
      </c>
      <c r="F2644" s="26" cm="1">
        <f t="array" aca="1" ref="F2644" ca="1">_xll.RiskLaplace(0.0011917,0.02605)</f>
        <v>-3.0842751060692588E-2</v>
      </c>
      <c r="G2644" s="18" cm="1">
        <f t="array" aca="1" ref="G2644" ca="1">_xll.RiskMakeInput(G2643*(1+F2644),_xll.RiskName(("Forecast"&amp;D2644)))</f>
        <v>75.169498855993055</v>
      </c>
    </row>
    <row r="2645" spans="1:7" x14ac:dyDescent="0.3">
      <c r="A2645" s="24">
        <f t="shared" si="125"/>
        <v>2024</v>
      </c>
      <c r="B2645" s="24">
        <f t="shared" si="126"/>
        <v>7</v>
      </c>
      <c r="C2645" s="24">
        <f t="shared" si="127"/>
        <v>3</v>
      </c>
      <c r="D2645" s="25">
        <f t="shared" si="124"/>
        <v>45476</v>
      </c>
      <c r="F2645" s="26" cm="1">
        <f t="array" aca="1" ref="F2645" ca="1">_xll.RiskLaplace(0.0011917,0.02605)</f>
        <v>-2.8254128833833567E-3</v>
      </c>
      <c r="G2645" s="18" cm="1">
        <f t="array" aca="1" ref="G2645" ca="1">_xll.RiskMakeInput(G2644*(1+F2645),_xll.RiskName(("Forecast"&amp;D2645)))</f>
        <v>74.957113985487865</v>
      </c>
    </row>
    <row r="2646" spans="1:7" x14ac:dyDescent="0.3">
      <c r="A2646" s="24">
        <f t="shared" si="125"/>
        <v>2024</v>
      </c>
      <c r="B2646" s="24">
        <f t="shared" si="126"/>
        <v>7</v>
      </c>
      <c r="C2646" s="24">
        <f t="shared" si="127"/>
        <v>3</v>
      </c>
      <c r="D2646" s="25">
        <f t="shared" si="124"/>
        <v>45477</v>
      </c>
      <c r="F2646" s="26" cm="1">
        <f t="array" aca="1" ref="F2646" ca="1">_xll.RiskLaplace(0.0011917,0.02605)</f>
        <v>5.5695619399236569E-2</v>
      </c>
      <c r="G2646" s="18" cm="1">
        <f t="array" aca="1" ref="G2646" ca="1">_xll.RiskMakeInput(G2645*(1+F2646),_xll.RiskName(("Forecast"&amp;D2646)))</f>
        <v>79.131896877288796</v>
      </c>
    </row>
    <row r="2647" spans="1:7" x14ac:dyDescent="0.3">
      <c r="A2647" s="24">
        <f t="shared" si="125"/>
        <v>2024</v>
      </c>
      <c r="B2647" s="24">
        <f t="shared" si="126"/>
        <v>7</v>
      </c>
      <c r="C2647" s="24">
        <f t="shared" si="127"/>
        <v>3</v>
      </c>
      <c r="D2647" s="25">
        <f t="shared" si="124"/>
        <v>45478</v>
      </c>
      <c r="F2647" s="26" cm="1">
        <f t="array" aca="1" ref="F2647" ca="1">_xll.RiskLaplace(0.0011917,0.02605)</f>
        <v>2.996149817740687E-2</v>
      </c>
      <c r="G2647" s="18" cm="1">
        <f t="array" aca="1" ref="G2647" ca="1">_xll.RiskMakeInput(G2646*(1+F2647),_xll.RiskName(("Forecast"&amp;D2647)))</f>
        <v>81.502807061352428</v>
      </c>
    </row>
    <row r="2648" spans="1:7" x14ac:dyDescent="0.3">
      <c r="A2648" s="24">
        <f t="shared" si="125"/>
        <v>2024</v>
      </c>
      <c r="B2648" s="24">
        <f t="shared" si="126"/>
        <v>7</v>
      </c>
      <c r="C2648" s="24">
        <f t="shared" si="127"/>
        <v>3</v>
      </c>
      <c r="D2648" s="25">
        <f t="shared" si="124"/>
        <v>45481</v>
      </c>
      <c r="F2648" s="26" cm="1">
        <f t="array" aca="1" ref="F2648" ca="1">_xll.RiskLaplace(0.0011917,0.02605)</f>
        <v>-2.2212543110682503E-2</v>
      </c>
      <c r="G2648" s="18" cm="1">
        <f t="array" aca="1" ref="G2648" ca="1">_xll.RiskMakeInput(G2647*(1+F2648),_xll.RiskName(("Forecast"&amp;D2648)))</f>
        <v>79.692422445860501</v>
      </c>
    </row>
    <row r="2649" spans="1:7" x14ac:dyDescent="0.3">
      <c r="A2649" s="24">
        <f t="shared" si="125"/>
        <v>2024</v>
      </c>
      <c r="B2649" s="24">
        <f t="shared" si="126"/>
        <v>7</v>
      </c>
      <c r="C2649" s="24">
        <f t="shared" si="127"/>
        <v>3</v>
      </c>
      <c r="D2649" s="25">
        <f t="shared" si="124"/>
        <v>45482</v>
      </c>
      <c r="F2649" s="26" cm="1">
        <f t="array" aca="1" ref="F2649" ca="1">_xll.RiskLaplace(0.0011917,0.02605)</f>
        <v>-5.4972530150791347E-3</v>
      </c>
      <c r="G2649" s="18" cm="1">
        <f t="array" aca="1" ref="G2649" ca="1">_xll.RiskMakeInput(G2648*(1+F2649),_xll.RiskName(("Forecast"&amp;D2649)))</f>
        <v>79.254333036291044</v>
      </c>
    </row>
    <row r="2650" spans="1:7" x14ac:dyDescent="0.3">
      <c r="A2650" s="24">
        <f t="shared" si="125"/>
        <v>2024</v>
      </c>
      <c r="B2650" s="24">
        <f t="shared" si="126"/>
        <v>7</v>
      </c>
      <c r="C2650" s="24">
        <f t="shared" si="127"/>
        <v>3</v>
      </c>
      <c r="D2650" s="25">
        <f t="shared" si="124"/>
        <v>45483</v>
      </c>
      <c r="F2650" s="26" cm="1">
        <f t="array" aca="1" ref="F2650" ca="1">_xll.RiskLaplace(0.0011917,0.02605)</f>
        <v>-4.4937620748067876E-3</v>
      </c>
      <c r="G2650" s="18" cm="1">
        <f t="array" aca="1" ref="G2650" ca="1">_xll.RiskMakeInput(G2649*(1+F2650),_xll.RiskName(("Forecast"&amp;D2650)))</f>
        <v>78.89818292022845</v>
      </c>
    </row>
    <row r="2651" spans="1:7" x14ac:dyDescent="0.3">
      <c r="A2651" s="24">
        <f t="shared" si="125"/>
        <v>2024</v>
      </c>
      <c r="B2651" s="24">
        <f t="shared" si="126"/>
        <v>7</v>
      </c>
      <c r="C2651" s="24">
        <f t="shared" si="127"/>
        <v>3</v>
      </c>
      <c r="D2651" s="25">
        <f t="shared" si="124"/>
        <v>45484</v>
      </c>
      <c r="F2651" s="26" cm="1">
        <f t="array" aca="1" ref="F2651" ca="1">_xll.RiskLaplace(0.0011917,0.02605)</f>
        <v>1.3013185649262422E-2</v>
      </c>
      <c r="G2651" s="18" cm="1">
        <f t="array" aca="1" ref="G2651" ca="1">_xll.RiskMakeInput(G2650*(1+F2651),_xll.RiskName(("Forecast"&amp;D2651)))</f>
        <v>79.924899621958843</v>
      </c>
    </row>
    <row r="2652" spans="1:7" x14ac:dyDescent="0.3">
      <c r="A2652" s="24">
        <f t="shared" si="125"/>
        <v>2024</v>
      </c>
      <c r="B2652" s="24">
        <f t="shared" si="126"/>
        <v>7</v>
      </c>
      <c r="C2652" s="24">
        <f t="shared" si="127"/>
        <v>3</v>
      </c>
      <c r="D2652" s="25">
        <f t="shared" si="124"/>
        <v>45485</v>
      </c>
      <c r="F2652" s="26" cm="1">
        <f t="array" aca="1" ref="F2652" ca="1">_xll.RiskLaplace(0.0011917,0.02605)</f>
        <v>1.5450839420131398E-3</v>
      </c>
      <c r="G2652" s="18" cm="1">
        <f t="array" aca="1" ref="G2652" ca="1">_xll.RiskMakeInput(G2651*(1+F2652),_xll.RiskName(("Forecast"&amp;D2652)))</f>
        <v>80.048390300931757</v>
      </c>
    </row>
    <row r="2653" spans="1:7" x14ac:dyDescent="0.3">
      <c r="A2653" s="24">
        <f t="shared" si="125"/>
        <v>2024</v>
      </c>
      <c r="B2653" s="24">
        <f t="shared" si="126"/>
        <v>7</v>
      </c>
      <c r="C2653" s="24">
        <f t="shared" si="127"/>
        <v>3</v>
      </c>
      <c r="D2653" s="25">
        <f t="shared" si="124"/>
        <v>45488</v>
      </c>
      <c r="F2653" s="26" cm="1">
        <f t="array" aca="1" ref="F2653" ca="1">_xll.RiskLaplace(0.0011917,0.02605)</f>
        <v>1.292160340693359E-2</v>
      </c>
      <c r="G2653" s="18" cm="1">
        <f t="array" aca="1" ref="G2653" ca="1">_xll.RiskMakeInput(G2652*(1+F2653),_xll.RiskName(("Forecast"&amp;D2653)))</f>
        <v>81.082743853763816</v>
      </c>
    </row>
    <row r="2654" spans="1:7" x14ac:dyDescent="0.3">
      <c r="A2654" s="24">
        <f t="shared" si="125"/>
        <v>2024</v>
      </c>
      <c r="B2654" s="24">
        <f t="shared" si="126"/>
        <v>7</v>
      </c>
      <c r="C2654" s="24">
        <f t="shared" si="127"/>
        <v>3</v>
      </c>
      <c r="D2654" s="25">
        <f t="shared" si="124"/>
        <v>45489</v>
      </c>
      <c r="F2654" s="26" cm="1">
        <f t="array" aca="1" ref="F2654" ca="1">_xll.RiskLaplace(0.0011917,0.02605)</f>
        <v>-2.4172897771095287E-2</v>
      </c>
      <c r="G2654" s="18" cm="1">
        <f t="array" aca="1" ref="G2654" ca="1">_xll.RiskMakeInput(G2653*(1+F2654),_xll.RiskName(("Forecast"&amp;D2654)))</f>
        <v>79.12273897558687</v>
      </c>
    </row>
    <row r="2655" spans="1:7" x14ac:dyDescent="0.3">
      <c r="A2655" s="24">
        <f t="shared" si="125"/>
        <v>2024</v>
      </c>
      <c r="B2655" s="24">
        <f t="shared" si="126"/>
        <v>7</v>
      </c>
      <c r="C2655" s="24">
        <f t="shared" si="127"/>
        <v>3</v>
      </c>
      <c r="D2655" s="25">
        <f t="shared" si="124"/>
        <v>45490</v>
      </c>
      <c r="F2655" s="26" cm="1">
        <f t="array" aca="1" ref="F2655" ca="1">_xll.RiskLaplace(0.0011917,0.02605)</f>
        <v>4.8989870879880167E-2</v>
      </c>
      <c r="G2655" s="18" cm="1">
        <f t="array" aca="1" ref="G2655" ca="1">_xll.RiskMakeInput(G2654*(1+F2655),_xll.RiskName(("Forecast"&amp;D2655)))</f>
        <v>82.998951741663333</v>
      </c>
    </row>
    <row r="2656" spans="1:7" x14ac:dyDescent="0.3">
      <c r="A2656" s="24">
        <f t="shared" si="125"/>
        <v>2024</v>
      </c>
      <c r="B2656" s="24">
        <f t="shared" si="126"/>
        <v>7</v>
      </c>
      <c r="C2656" s="24">
        <f t="shared" si="127"/>
        <v>3</v>
      </c>
      <c r="D2656" s="25">
        <f t="shared" si="124"/>
        <v>45491</v>
      </c>
      <c r="F2656" s="26" cm="1">
        <f t="array" aca="1" ref="F2656" ca="1">_xll.RiskLaplace(0.0011917,0.02605)</f>
        <v>2.5176226069444575E-2</v>
      </c>
      <c r="G2656" s="18" cm="1">
        <f t="array" aca="1" ref="G2656" ca="1">_xll.RiskMakeInput(G2655*(1+F2656),_xll.RiskName(("Forecast"&amp;D2656)))</f>
        <v>85.088552114238368</v>
      </c>
    </row>
    <row r="2657" spans="1:7" x14ac:dyDescent="0.3">
      <c r="A2657" s="24">
        <f t="shared" si="125"/>
        <v>2024</v>
      </c>
      <c r="B2657" s="24">
        <f t="shared" si="126"/>
        <v>7</v>
      </c>
      <c r="C2657" s="24">
        <f t="shared" si="127"/>
        <v>3</v>
      </c>
      <c r="D2657" s="25">
        <f t="shared" si="124"/>
        <v>45492</v>
      </c>
      <c r="F2657" s="26" cm="1">
        <f t="array" aca="1" ref="F2657" ca="1">_xll.RiskLaplace(0.0011917,0.02605)</f>
        <v>9.5473367370727952E-3</v>
      </c>
      <c r="G2657" s="18" cm="1">
        <f t="array" aca="1" ref="G2657" ca="1">_xll.RiskMakeInput(G2656*(1+F2657),_xll.RiskName(("Forecast"&amp;D2657)))</f>
        <v>85.900921173742972</v>
      </c>
    </row>
    <row r="2658" spans="1:7" x14ac:dyDescent="0.3">
      <c r="A2658" s="24">
        <f t="shared" si="125"/>
        <v>2024</v>
      </c>
      <c r="B2658" s="24">
        <f t="shared" si="126"/>
        <v>7</v>
      </c>
      <c r="C2658" s="24">
        <f t="shared" si="127"/>
        <v>3</v>
      </c>
      <c r="D2658" s="25">
        <f t="shared" si="124"/>
        <v>45495</v>
      </c>
      <c r="F2658" s="26" cm="1">
        <f t="array" aca="1" ref="F2658" ca="1">_xll.RiskLaplace(0.0011917,0.02605)</f>
        <v>-2.7777831034659622E-2</v>
      </c>
      <c r="G2658" s="18" cm="1">
        <f t="array" aca="1" ref="G2658" ca="1">_xll.RiskMakeInput(G2657*(1+F2658),_xll.RiskName(("Forecast"&amp;D2658)))</f>
        <v>83.514779899657128</v>
      </c>
    </row>
    <row r="2659" spans="1:7" x14ac:dyDescent="0.3">
      <c r="A2659" s="24">
        <f t="shared" si="125"/>
        <v>2024</v>
      </c>
      <c r="B2659" s="24">
        <f t="shared" si="126"/>
        <v>7</v>
      </c>
      <c r="C2659" s="24">
        <f t="shared" si="127"/>
        <v>3</v>
      </c>
      <c r="D2659" s="25">
        <f t="shared" si="124"/>
        <v>45496</v>
      </c>
      <c r="F2659" s="26" cm="1">
        <f t="array" aca="1" ref="F2659" ca="1">_xll.RiskLaplace(0.0011917,0.02605)</f>
        <v>3.2491715698835411E-2</v>
      </c>
      <c r="G2659" s="18" cm="1">
        <f t="array" aca="1" ref="G2659" ca="1">_xll.RiskMakeInput(G2658*(1+F2659),_xll.RiskName(("Forecast"&amp;D2659)))</f>
        <v>86.228318384807594</v>
      </c>
    </row>
    <row r="2660" spans="1:7" x14ac:dyDescent="0.3">
      <c r="A2660" s="24">
        <f t="shared" si="125"/>
        <v>2024</v>
      </c>
      <c r="B2660" s="24">
        <f t="shared" si="126"/>
        <v>7</v>
      </c>
      <c r="C2660" s="24">
        <f t="shared" si="127"/>
        <v>3</v>
      </c>
      <c r="D2660" s="25">
        <f t="shared" si="124"/>
        <v>45497</v>
      </c>
      <c r="F2660" s="26" cm="1">
        <f t="array" aca="1" ref="F2660" ca="1">_xll.RiskLaplace(0.0011917,0.02605)</f>
        <v>-3.8395343290563724E-2</v>
      </c>
      <c r="G2660" s="18" cm="1">
        <f t="array" aca="1" ref="G2660" ca="1">_xll.RiskMakeInput(G2659*(1+F2660),_xll.RiskName(("Forecast"&amp;D2660)))</f>
        <v>82.917552499054878</v>
      </c>
    </row>
    <row r="2661" spans="1:7" x14ac:dyDescent="0.3">
      <c r="A2661" s="24">
        <f t="shared" si="125"/>
        <v>2024</v>
      </c>
      <c r="B2661" s="24">
        <f t="shared" si="126"/>
        <v>7</v>
      </c>
      <c r="C2661" s="24">
        <f t="shared" si="127"/>
        <v>3</v>
      </c>
      <c r="D2661" s="25">
        <f t="shared" si="124"/>
        <v>45498</v>
      </c>
      <c r="F2661" s="26" cm="1">
        <f t="array" aca="1" ref="F2661" ca="1">_xll.RiskLaplace(0.0011917,0.02605)</f>
        <v>-7.9641804156811227E-3</v>
      </c>
      <c r="G2661" s="18" cm="1">
        <f t="array" aca="1" ref="G2661" ca="1">_xll.RiskMakeInput(G2660*(1+F2661),_xll.RiskName(("Forecast"&amp;D2661)))</f>
        <v>82.257182151325694</v>
      </c>
    </row>
    <row r="2662" spans="1:7" x14ac:dyDescent="0.3">
      <c r="A2662" s="24">
        <f t="shared" si="125"/>
        <v>2024</v>
      </c>
      <c r="B2662" s="24">
        <f t="shared" si="126"/>
        <v>7</v>
      </c>
      <c r="C2662" s="24">
        <f t="shared" si="127"/>
        <v>3</v>
      </c>
      <c r="D2662" s="25">
        <f t="shared" si="124"/>
        <v>45499</v>
      </c>
      <c r="F2662" s="26" cm="1">
        <f t="array" aca="1" ref="F2662" ca="1">_xll.RiskLaplace(0.0011917,0.02605)</f>
        <v>-7.8883564615975146E-3</v>
      </c>
      <c r="G2662" s="18" cm="1">
        <f t="array" aca="1" ref="G2662" ca="1">_xll.RiskMakeInput(G2661*(1+F2662),_xll.RiskName(("Forecast"&amp;D2662)))</f>
        <v>81.608308176989482</v>
      </c>
    </row>
    <row r="2663" spans="1:7" x14ac:dyDescent="0.3">
      <c r="A2663" s="24">
        <f t="shared" si="125"/>
        <v>2024</v>
      </c>
      <c r="B2663" s="24">
        <f t="shared" si="126"/>
        <v>7</v>
      </c>
      <c r="C2663" s="24">
        <f t="shared" si="127"/>
        <v>3</v>
      </c>
      <c r="D2663" s="25">
        <f t="shared" si="124"/>
        <v>45502</v>
      </c>
      <c r="F2663" s="26" cm="1">
        <f t="array" aca="1" ref="F2663" ca="1">_xll.RiskLaplace(0.0011917,0.02605)</f>
        <v>-5.5872696315250724E-4</v>
      </c>
      <c r="G2663" s="18" cm="1">
        <f t="array" aca="1" ref="G2663" ca="1">_xll.RiskMakeInput(G2662*(1+F2663),_xll.RiskName(("Forecast"&amp;D2663)))</f>
        <v>81.562711414793739</v>
      </c>
    </row>
    <row r="2664" spans="1:7" x14ac:dyDescent="0.3">
      <c r="A2664" s="24">
        <f t="shared" si="125"/>
        <v>2024</v>
      </c>
      <c r="B2664" s="24">
        <f t="shared" si="126"/>
        <v>7</v>
      </c>
      <c r="C2664" s="24">
        <f t="shared" si="127"/>
        <v>3</v>
      </c>
      <c r="D2664" s="25">
        <f t="shared" si="124"/>
        <v>45503</v>
      </c>
      <c r="F2664" s="26" cm="1">
        <f t="array" aca="1" ref="F2664" ca="1">_xll.RiskLaplace(0.0011917,0.02605)</f>
        <v>-1.4383512816945016E-2</v>
      </c>
      <c r="G2664" s="18" cm="1">
        <f t="array" aca="1" ref="G2664" ca="1">_xll.RiskMakeInput(G2663*(1+F2664),_xll.RiskName(("Forecast"&amp;D2664)))</f>
        <v>80.389553109774269</v>
      </c>
    </row>
    <row r="2665" spans="1:7" x14ac:dyDescent="0.3">
      <c r="A2665" s="24">
        <f t="shared" si="125"/>
        <v>2024</v>
      </c>
      <c r="B2665" s="24">
        <f t="shared" si="126"/>
        <v>7</v>
      </c>
      <c r="C2665" s="24">
        <f t="shared" si="127"/>
        <v>3</v>
      </c>
      <c r="D2665" s="25">
        <f t="shared" si="124"/>
        <v>45504</v>
      </c>
      <c r="F2665" s="26" cm="1">
        <f t="array" aca="1" ref="F2665" ca="1">_xll.RiskLaplace(0.0011917,0.02605)</f>
        <v>6.0505098587319648E-3</v>
      </c>
      <c r="G2665" s="18" cm="1">
        <f t="array" aca="1" ref="G2665" ca="1">_xll.RiskMakeInput(G2664*(1+F2665),_xll.RiskName(("Forecast"&amp;D2665)))</f>
        <v>80.875950893404024</v>
      </c>
    </row>
    <row r="2666" spans="1:7" x14ac:dyDescent="0.3">
      <c r="A2666" s="24">
        <f t="shared" si="125"/>
        <v>2024</v>
      </c>
      <c r="B2666" s="24">
        <f t="shared" si="126"/>
        <v>8</v>
      </c>
      <c r="C2666" s="24">
        <f t="shared" si="127"/>
        <v>3</v>
      </c>
      <c r="D2666" s="25">
        <f t="shared" si="124"/>
        <v>45505</v>
      </c>
      <c r="F2666" s="26" cm="1">
        <f t="array" aca="1" ref="F2666" ca="1">_xll.RiskLaplace(0.0011917,0.02605)</f>
        <v>-8.5203143328279659E-3</v>
      </c>
      <c r="G2666" s="18" cm="1">
        <f t="array" aca="1" ref="G2666" ca="1">_xll.RiskMakeInput(G2665*(1+F2666),_xll.RiskName(("Forecast"&amp;D2666)))</f>
        <v>80.18686236982586</v>
      </c>
    </row>
    <row r="2667" spans="1:7" x14ac:dyDescent="0.3">
      <c r="A2667" s="24">
        <f t="shared" si="125"/>
        <v>2024</v>
      </c>
      <c r="B2667" s="24">
        <f t="shared" si="126"/>
        <v>8</v>
      </c>
      <c r="C2667" s="24">
        <f t="shared" si="127"/>
        <v>3</v>
      </c>
      <c r="D2667" s="25">
        <f t="shared" si="124"/>
        <v>45506</v>
      </c>
      <c r="F2667" s="26" cm="1">
        <f t="array" aca="1" ref="F2667" ca="1">_xll.RiskLaplace(0.0011917,0.02605)</f>
        <v>-8.0203960835166493E-3</v>
      </c>
      <c r="G2667" s="18" cm="1">
        <f t="array" aca="1" ref="G2667" ca="1">_xll.RiskMakeInput(G2666*(1+F2667),_xll.RiskName(("Forecast"&amp;D2667)))</f>
        <v>79.543731972925414</v>
      </c>
    </row>
    <row r="2668" spans="1:7" x14ac:dyDescent="0.3">
      <c r="A2668" s="24">
        <f t="shared" si="125"/>
        <v>2024</v>
      </c>
      <c r="B2668" s="24">
        <f t="shared" si="126"/>
        <v>8</v>
      </c>
      <c r="C2668" s="24">
        <f t="shared" si="127"/>
        <v>3</v>
      </c>
      <c r="D2668" s="25">
        <f t="shared" si="124"/>
        <v>45509</v>
      </c>
      <c r="F2668" s="26" cm="1">
        <f t="array" aca="1" ref="F2668" ca="1">_xll.RiskLaplace(0.0011917,0.02605)</f>
        <v>-3.5604429102520048E-2</v>
      </c>
      <c r="G2668" s="18" cm="1">
        <f t="array" aca="1" ref="G2668" ca="1">_xll.RiskMakeInput(G2667*(1+F2668),_xll.RiskName(("Forecast"&amp;D2668)))</f>
        <v>76.711622807345535</v>
      </c>
    </row>
    <row r="2669" spans="1:7" x14ac:dyDescent="0.3">
      <c r="A2669" s="24">
        <f t="shared" si="125"/>
        <v>2024</v>
      </c>
      <c r="B2669" s="24">
        <f t="shared" si="126"/>
        <v>8</v>
      </c>
      <c r="C2669" s="24">
        <f t="shared" si="127"/>
        <v>3</v>
      </c>
      <c r="D2669" s="25">
        <f t="shared" si="124"/>
        <v>45510</v>
      </c>
      <c r="F2669" s="26" cm="1">
        <f t="array" aca="1" ref="F2669" ca="1">_xll.RiskLaplace(0.0011917,0.02605)</f>
        <v>1.0726548760284792E-2</v>
      </c>
      <c r="G2669" s="18" cm="1">
        <f t="array" aca="1" ref="G2669" ca="1">_xll.RiskMakeInput(G2668*(1+F2669),_xll.RiskName(("Forecast"&amp;D2669)))</f>
        <v>77.534473769869095</v>
      </c>
    </row>
    <row r="2670" spans="1:7" x14ac:dyDescent="0.3">
      <c r="A2670" s="24">
        <f t="shared" si="125"/>
        <v>2024</v>
      </c>
      <c r="B2670" s="24">
        <f t="shared" si="126"/>
        <v>8</v>
      </c>
      <c r="C2670" s="24">
        <f t="shared" si="127"/>
        <v>3</v>
      </c>
      <c r="D2670" s="25">
        <f t="shared" si="124"/>
        <v>45511</v>
      </c>
      <c r="F2670" s="26" cm="1">
        <f t="array" aca="1" ref="F2670" ca="1">_xll.RiskLaplace(0.0011917,0.02605)</f>
        <v>-1.7180143390856297E-2</v>
      </c>
      <c r="G2670" s="18" cm="1">
        <f t="array" aca="1" ref="G2670" ca="1">_xll.RiskMakeInput(G2669*(1+F2670),_xll.RiskName(("Forecast"&amp;D2670)))</f>
        <v>76.202420392768161</v>
      </c>
    </row>
    <row r="2671" spans="1:7" x14ac:dyDescent="0.3">
      <c r="A2671" s="24">
        <f t="shared" si="125"/>
        <v>2024</v>
      </c>
      <c r="B2671" s="24">
        <f t="shared" si="126"/>
        <v>8</v>
      </c>
      <c r="C2671" s="24">
        <f t="shared" si="127"/>
        <v>3</v>
      </c>
      <c r="D2671" s="25">
        <f t="shared" si="124"/>
        <v>45512</v>
      </c>
      <c r="F2671" s="26" cm="1">
        <f t="array" aca="1" ref="F2671" ca="1">_xll.RiskLaplace(0.0011917,0.02605)</f>
        <v>3.1787737669506821E-2</v>
      </c>
      <c r="G2671" s="18" cm="1">
        <f t="array" aca="1" ref="G2671" ca="1">_xll.RiskMakeInput(G2670*(1+F2671),_xll.RiskName(("Forecast"&amp;D2671)))</f>
        <v>78.624722941994946</v>
      </c>
    </row>
    <row r="2672" spans="1:7" x14ac:dyDescent="0.3">
      <c r="A2672" s="24">
        <f t="shared" si="125"/>
        <v>2024</v>
      </c>
      <c r="B2672" s="24">
        <f t="shared" si="126"/>
        <v>8</v>
      </c>
      <c r="C2672" s="24">
        <f t="shared" si="127"/>
        <v>3</v>
      </c>
      <c r="D2672" s="25">
        <f t="shared" si="124"/>
        <v>45513</v>
      </c>
      <c r="F2672" s="26" cm="1">
        <f t="array" aca="1" ref="F2672" ca="1">_xll.RiskLaplace(0.0011917,0.02605)</f>
        <v>-2.8689986333933666E-2</v>
      </c>
      <c r="G2672" s="18" cm="1">
        <f t="array" aca="1" ref="G2672" ca="1">_xll.RiskMakeInput(G2671*(1+F2672),_xll.RiskName(("Forecast"&amp;D2672)))</f>
        <v>76.36898071527979</v>
      </c>
    </row>
    <row r="2673" spans="1:7" x14ac:dyDescent="0.3">
      <c r="A2673" s="24">
        <f t="shared" si="125"/>
        <v>2024</v>
      </c>
      <c r="B2673" s="24">
        <f t="shared" si="126"/>
        <v>8</v>
      </c>
      <c r="C2673" s="24">
        <f t="shared" si="127"/>
        <v>3</v>
      </c>
      <c r="D2673" s="25">
        <f t="shared" si="124"/>
        <v>45516</v>
      </c>
      <c r="F2673" s="26" cm="1">
        <f t="array" aca="1" ref="F2673" ca="1">_xll.RiskLaplace(0.0011917,0.02605)</f>
        <v>3.0039982544435308E-3</v>
      </c>
      <c r="G2673" s="18" cm="1">
        <f t="array" aca="1" ref="G2673" ca="1">_xll.RiskMakeInput(G2672*(1+F2673),_xll.RiskName(("Forecast"&amp;D2673)))</f>
        <v>76.598393000042137</v>
      </c>
    </row>
    <row r="2674" spans="1:7" x14ac:dyDescent="0.3">
      <c r="A2674" s="24">
        <f t="shared" si="125"/>
        <v>2024</v>
      </c>
      <c r="B2674" s="24">
        <f t="shared" si="126"/>
        <v>8</v>
      </c>
      <c r="C2674" s="24">
        <f t="shared" si="127"/>
        <v>3</v>
      </c>
      <c r="D2674" s="25">
        <f t="shared" si="124"/>
        <v>45517</v>
      </c>
      <c r="F2674" s="26" cm="1">
        <f t="array" aca="1" ref="F2674" ca="1">_xll.RiskLaplace(0.0011917,0.02605)</f>
        <v>1.1061098122812211E-3</v>
      </c>
      <c r="G2674" s="18" cm="1">
        <f t="array" aca="1" ref="G2674" ca="1">_xll.RiskMakeInput(G2673*(1+F2674),_xll.RiskName(("Forecast"&amp;D2674)))</f>
        <v>76.683119234144471</v>
      </c>
    </row>
    <row r="2675" spans="1:7" x14ac:dyDescent="0.3">
      <c r="A2675" s="24">
        <f t="shared" si="125"/>
        <v>2024</v>
      </c>
      <c r="B2675" s="24">
        <f t="shared" si="126"/>
        <v>8</v>
      </c>
      <c r="C2675" s="24">
        <f t="shared" si="127"/>
        <v>3</v>
      </c>
      <c r="D2675" s="25">
        <f t="shared" si="124"/>
        <v>45518</v>
      </c>
      <c r="F2675" s="26" cm="1">
        <f t="array" aca="1" ref="F2675" ca="1">_xll.RiskLaplace(0.0011917,0.02605)</f>
        <v>-1.9468966230344411E-2</v>
      </c>
      <c r="G2675" s="18" cm="1">
        <f t="array" aca="1" ref="G2675" ca="1">_xll.RiskMakeInput(G2674*(1+F2675),_xll.RiskName(("Forecast"&amp;D2675)))</f>
        <v>75.190178175337437</v>
      </c>
    </row>
    <row r="2676" spans="1:7" x14ac:dyDescent="0.3">
      <c r="A2676" s="24">
        <f t="shared" si="125"/>
        <v>2024</v>
      </c>
      <c r="B2676" s="24">
        <f t="shared" si="126"/>
        <v>8</v>
      </c>
      <c r="C2676" s="24">
        <f t="shared" si="127"/>
        <v>3</v>
      </c>
      <c r="D2676" s="25">
        <f t="shared" si="124"/>
        <v>45519</v>
      </c>
      <c r="F2676" s="26" cm="1">
        <f t="array" aca="1" ref="F2676" ca="1">_xll.RiskLaplace(0.0011917,0.02605)</f>
        <v>7.0729730101656729E-2</v>
      </c>
      <c r="G2676" s="18" cm="1">
        <f t="array" aca="1" ref="G2676" ca="1">_xll.RiskMakeInput(G2675*(1+F2676),_xll.RiskName(("Forecast"&amp;D2676)))</f>
        <v>80.508359183974534</v>
      </c>
    </row>
    <row r="2677" spans="1:7" x14ac:dyDescent="0.3">
      <c r="A2677" s="24">
        <f t="shared" si="125"/>
        <v>2024</v>
      </c>
      <c r="B2677" s="24">
        <f t="shared" si="126"/>
        <v>8</v>
      </c>
      <c r="C2677" s="24">
        <f t="shared" si="127"/>
        <v>3</v>
      </c>
      <c r="D2677" s="25">
        <f t="shared" si="124"/>
        <v>45520</v>
      </c>
      <c r="F2677" s="26" cm="1">
        <f t="array" aca="1" ref="F2677" ca="1">_xll.RiskLaplace(0.0011917,0.02605)</f>
        <v>-2.5254701443582152E-3</v>
      </c>
      <c r="G2677" s="18" cm="1">
        <f t="array" aca="1" ref="G2677" ca="1">_xll.RiskMakeInput(G2676*(1+F2677),_xll.RiskName(("Forecast"&amp;D2677)))</f>
        <v>80.305037726484144</v>
      </c>
    </row>
    <row r="2678" spans="1:7" x14ac:dyDescent="0.3">
      <c r="A2678" s="24">
        <f t="shared" si="125"/>
        <v>2024</v>
      </c>
      <c r="B2678" s="24">
        <f t="shared" si="126"/>
        <v>8</v>
      </c>
      <c r="C2678" s="24">
        <f t="shared" si="127"/>
        <v>3</v>
      </c>
      <c r="D2678" s="25">
        <f t="shared" si="124"/>
        <v>45523</v>
      </c>
      <c r="F2678" s="26" cm="1">
        <f t="array" aca="1" ref="F2678" ca="1">_xll.RiskLaplace(0.0011917,0.02605)</f>
        <v>5.5167535735595769E-2</v>
      </c>
      <c r="G2678" s="18" cm="1">
        <f t="array" aca="1" ref="G2678" ca="1">_xll.RiskMakeInput(G2677*(1+F2678),_xll.RiskName(("Forecast"&amp;D2678)))</f>
        <v>84.735268765008328</v>
      </c>
    </row>
    <row r="2679" spans="1:7" x14ac:dyDescent="0.3">
      <c r="A2679" s="24">
        <f t="shared" si="125"/>
        <v>2024</v>
      </c>
      <c r="B2679" s="24">
        <f t="shared" si="126"/>
        <v>8</v>
      </c>
      <c r="C2679" s="24">
        <f t="shared" si="127"/>
        <v>3</v>
      </c>
      <c r="D2679" s="25">
        <f t="shared" ref="D2679:D2742" si="128">WORKDAY(D2678,1)</f>
        <v>45524</v>
      </c>
      <c r="F2679" s="26" cm="1">
        <f t="array" aca="1" ref="F2679" ca="1">_xll.RiskLaplace(0.0011917,0.02605)</f>
        <v>1.2786935842919567E-2</v>
      </c>
      <c r="G2679" s="18" cm="1">
        <f t="array" aca="1" ref="G2679" ca="1">_xll.RiskMakeInput(G2678*(1+F2679),_xll.RiskName(("Forecast"&amp;D2679)))</f>
        <v>85.818773210339032</v>
      </c>
    </row>
    <row r="2680" spans="1:7" x14ac:dyDescent="0.3">
      <c r="A2680" s="24">
        <f t="shared" si="125"/>
        <v>2024</v>
      </c>
      <c r="B2680" s="24">
        <f t="shared" si="126"/>
        <v>8</v>
      </c>
      <c r="C2680" s="24">
        <f t="shared" si="127"/>
        <v>3</v>
      </c>
      <c r="D2680" s="25">
        <f t="shared" si="128"/>
        <v>45525</v>
      </c>
      <c r="F2680" s="26" cm="1">
        <f t="array" aca="1" ref="F2680" ca="1">_xll.RiskLaplace(0.0011917,0.02605)</f>
        <v>3.8528866026455014E-2</v>
      </c>
      <c r="G2680" s="18" cm="1">
        <f t="array" aca="1" ref="G2680" ca="1">_xll.RiskMakeInput(G2679*(1+F2680),_xll.RiskName(("Forecast"&amp;D2680)))</f>
        <v>89.125273225914924</v>
      </c>
    </row>
    <row r="2681" spans="1:7" x14ac:dyDescent="0.3">
      <c r="A2681" s="24">
        <f t="shared" si="125"/>
        <v>2024</v>
      </c>
      <c r="B2681" s="24">
        <f t="shared" si="126"/>
        <v>8</v>
      </c>
      <c r="C2681" s="24">
        <f t="shared" si="127"/>
        <v>3</v>
      </c>
      <c r="D2681" s="25">
        <f t="shared" si="128"/>
        <v>45526</v>
      </c>
      <c r="F2681" s="26" cm="1">
        <f t="array" aca="1" ref="F2681" ca="1">_xll.RiskLaplace(0.0011917,0.02605)</f>
        <v>-2.0569763308851147E-3</v>
      </c>
      <c r="G2681" s="18" cm="1">
        <f t="array" aca="1" ref="G2681" ca="1">_xll.RiskMakeInput(G2680*(1+F2681),_xll.RiskName(("Forecast"&amp;D2681)))</f>
        <v>88.941944648405553</v>
      </c>
    </row>
    <row r="2682" spans="1:7" x14ac:dyDescent="0.3">
      <c r="A2682" s="24">
        <f t="shared" si="125"/>
        <v>2024</v>
      </c>
      <c r="B2682" s="24">
        <f t="shared" si="126"/>
        <v>8</v>
      </c>
      <c r="C2682" s="24">
        <f t="shared" si="127"/>
        <v>3</v>
      </c>
      <c r="D2682" s="25">
        <f t="shared" si="128"/>
        <v>45527</v>
      </c>
      <c r="F2682" s="26" cm="1">
        <f t="array" aca="1" ref="F2682" ca="1">_xll.RiskLaplace(0.0011917,0.02605)</f>
        <v>-1.3836362878944684E-2</v>
      </c>
      <c r="G2682" s="18" cm="1">
        <f t="array" aca="1" ref="G2682" ca="1">_xll.RiskMakeInput(G2681*(1+F2682),_xll.RiskName(("Forecast"&amp;D2682)))</f>
        <v>87.711311627091206</v>
      </c>
    </row>
    <row r="2683" spans="1:7" x14ac:dyDescent="0.3">
      <c r="A2683" s="24">
        <f t="shared" si="125"/>
        <v>2024</v>
      </c>
      <c r="B2683" s="24">
        <f t="shared" si="126"/>
        <v>8</v>
      </c>
      <c r="C2683" s="24">
        <f t="shared" si="127"/>
        <v>3</v>
      </c>
      <c r="D2683" s="25">
        <f t="shared" si="128"/>
        <v>45530</v>
      </c>
      <c r="F2683" s="26" cm="1">
        <f t="array" aca="1" ref="F2683" ca="1">_xll.RiskLaplace(0.0011917,0.02605)</f>
        <v>-4.3957081471429245E-3</v>
      </c>
      <c r="G2683" s="18" cm="1">
        <f t="array" aca="1" ref="G2683" ca="1">_xll.RiskMakeInput(G2682*(1+F2683),_xll.RiskName(("Forecast"&amp;D2683)))</f>
        <v>87.325758299975405</v>
      </c>
    </row>
    <row r="2684" spans="1:7" x14ac:dyDescent="0.3">
      <c r="A2684" s="24">
        <f t="shared" si="125"/>
        <v>2024</v>
      </c>
      <c r="B2684" s="24">
        <f t="shared" si="126"/>
        <v>8</v>
      </c>
      <c r="C2684" s="24">
        <f t="shared" si="127"/>
        <v>3</v>
      </c>
      <c r="D2684" s="25">
        <f t="shared" si="128"/>
        <v>45531</v>
      </c>
      <c r="F2684" s="26" cm="1">
        <f t="array" aca="1" ref="F2684" ca="1">_xll.RiskLaplace(0.0011917,0.02605)</f>
        <v>1.3856994875356035E-2</v>
      </c>
      <c r="G2684" s="18" cm="1">
        <f t="array" aca="1" ref="G2684" ca="1">_xll.RiskMakeInput(G2683*(1+F2684),_xll.RiskName(("Forecast"&amp;D2684)))</f>
        <v>88.53583088522474</v>
      </c>
    </row>
    <row r="2685" spans="1:7" x14ac:dyDescent="0.3">
      <c r="A2685" s="24">
        <f t="shared" si="125"/>
        <v>2024</v>
      </c>
      <c r="B2685" s="24">
        <f t="shared" si="126"/>
        <v>8</v>
      </c>
      <c r="C2685" s="24">
        <f t="shared" si="127"/>
        <v>3</v>
      </c>
      <c r="D2685" s="25">
        <f t="shared" si="128"/>
        <v>45532</v>
      </c>
      <c r="F2685" s="26" cm="1">
        <f t="array" aca="1" ref="F2685" ca="1">_xll.RiskLaplace(0.0011917,0.02605)</f>
        <v>-1.2176336802640414E-3</v>
      </c>
      <c r="G2685" s="18" cm="1">
        <f t="array" aca="1" ref="G2685" ca="1">_xll.RiskMakeInput(G2684*(1+F2685),_xll.RiskName(("Forecast"&amp;D2685)))</f>
        <v>88.428026675628729</v>
      </c>
    </row>
    <row r="2686" spans="1:7" x14ac:dyDescent="0.3">
      <c r="A2686" s="24">
        <f t="shared" si="125"/>
        <v>2024</v>
      </c>
      <c r="B2686" s="24">
        <f t="shared" si="126"/>
        <v>8</v>
      </c>
      <c r="C2686" s="24">
        <f t="shared" si="127"/>
        <v>3</v>
      </c>
      <c r="D2686" s="25">
        <f t="shared" si="128"/>
        <v>45533</v>
      </c>
      <c r="F2686" s="26" cm="1">
        <f t="array" aca="1" ref="F2686" ca="1">_xll.RiskLaplace(0.0011917,0.02605)</f>
        <v>1.1279452689768725E-2</v>
      </c>
      <c r="G2686" s="18" cm="1">
        <f t="array" aca="1" ref="G2686" ca="1">_xll.RiskMakeInput(G2685*(1+F2686),_xll.RiskName(("Forecast"&amp;D2686)))</f>
        <v>89.425446418966104</v>
      </c>
    </row>
    <row r="2687" spans="1:7" x14ac:dyDescent="0.3">
      <c r="A2687" s="24">
        <f t="shared" si="125"/>
        <v>2024</v>
      </c>
      <c r="B2687" s="24">
        <f t="shared" si="126"/>
        <v>8</v>
      </c>
      <c r="C2687" s="24">
        <f t="shared" si="127"/>
        <v>3</v>
      </c>
      <c r="D2687" s="25">
        <f t="shared" si="128"/>
        <v>45534</v>
      </c>
      <c r="F2687" s="26" cm="1">
        <f t="array" aca="1" ref="F2687" ca="1">_xll.RiskLaplace(0.0011917,0.02605)</f>
        <v>2.1488725802721549E-2</v>
      </c>
      <c r="G2687" s="18" cm="1">
        <f t="array" aca="1" ref="G2687" ca="1">_xll.RiskMakeInput(G2686*(1+F2687),_xll.RiskName(("Forecast"&amp;D2687)))</f>
        <v>91.347085316849245</v>
      </c>
    </row>
    <row r="2688" spans="1:7" x14ac:dyDescent="0.3">
      <c r="A2688" s="24">
        <f t="shared" si="125"/>
        <v>2024</v>
      </c>
      <c r="B2688" s="24">
        <f t="shared" si="126"/>
        <v>9</v>
      </c>
      <c r="C2688" s="24">
        <f t="shared" si="127"/>
        <v>3</v>
      </c>
      <c r="D2688" s="25">
        <f t="shared" si="128"/>
        <v>45537</v>
      </c>
      <c r="F2688" s="26" cm="1">
        <f t="array" aca="1" ref="F2688" ca="1">_xll.RiskLaplace(0.0011917,0.02605)</f>
        <v>2.9465493237671577E-3</v>
      </c>
      <c r="G2688" s="18" cm="1">
        <f t="array" aca="1" ref="G2688" ca="1">_xll.RiskMakeInput(G2687*(1+F2688),_xll.RiskName(("Forecast"&amp;D2688)))</f>
        <v>91.616244009317711</v>
      </c>
    </row>
    <row r="2689" spans="1:7" x14ac:dyDescent="0.3">
      <c r="A2689" s="24">
        <f t="shared" si="125"/>
        <v>2024</v>
      </c>
      <c r="B2689" s="24">
        <f t="shared" si="126"/>
        <v>9</v>
      </c>
      <c r="C2689" s="24">
        <f t="shared" si="127"/>
        <v>3</v>
      </c>
      <c r="D2689" s="25">
        <f t="shared" si="128"/>
        <v>45538</v>
      </c>
      <c r="F2689" s="26" cm="1">
        <f t="array" aca="1" ref="F2689" ca="1">_xll.RiskLaplace(0.0011917,0.02605)</f>
        <v>-1.9705601898557745E-2</v>
      </c>
      <c r="G2689" s="18" cm="1">
        <f t="array" aca="1" ref="G2689" ca="1">_xll.RiskMakeInput(G2688*(1+F2689),_xll.RiskName(("Forecast"&amp;D2689)))</f>
        <v>89.810890777428966</v>
      </c>
    </row>
    <row r="2690" spans="1:7" x14ac:dyDescent="0.3">
      <c r="A2690" s="24">
        <f t="shared" si="125"/>
        <v>2024</v>
      </c>
      <c r="B2690" s="24">
        <f t="shared" si="126"/>
        <v>9</v>
      </c>
      <c r="C2690" s="24">
        <f t="shared" si="127"/>
        <v>3</v>
      </c>
      <c r="D2690" s="25">
        <f t="shared" si="128"/>
        <v>45539</v>
      </c>
      <c r="F2690" s="26" cm="1">
        <f t="array" aca="1" ref="F2690" ca="1">_xll.RiskLaplace(0.0011917,0.02605)</f>
        <v>1.3384349796298009E-2</v>
      </c>
      <c r="G2690" s="18" cm="1">
        <f t="array" aca="1" ref="G2690" ca="1">_xll.RiskMakeInput(G2689*(1+F2690),_xll.RiskName(("Forecast"&amp;D2690)))</f>
        <v>91.012951155111182</v>
      </c>
    </row>
    <row r="2691" spans="1:7" x14ac:dyDescent="0.3">
      <c r="A2691" s="24">
        <f t="shared" si="125"/>
        <v>2024</v>
      </c>
      <c r="B2691" s="24">
        <f t="shared" si="126"/>
        <v>9</v>
      </c>
      <c r="C2691" s="24">
        <f t="shared" si="127"/>
        <v>3</v>
      </c>
      <c r="D2691" s="25">
        <f t="shared" si="128"/>
        <v>45540</v>
      </c>
      <c r="F2691" s="26" cm="1">
        <f t="array" aca="1" ref="F2691" ca="1">_xll.RiskLaplace(0.0011917,0.02605)</f>
        <v>-5.1275555484608486E-2</v>
      </c>
      <c r="G2691" s="18" cm="1">
        <f t="array" aca="1" ref="G2691" ca="1">_xll.RiskMakeInput(G2690*(1+F2691),_xll.RiskName(("Forecast"&amp;D2691)))</f>
        <v>86.34621152833931</v>
      </c>
    </row>
    <row r="2692" spans="1:7" x14ac:dyDescent="0.3">
      <c r="A2692" s="24">
        <f t="shared" si="125"/>
        <v>2024</v>
      </c>
      <c r="B2692" s="24">
        <f t="shared" si="126"/>
        <v>9</v>
      </c>
      <c r="C2692" s="24">
        <f t="shared" si="127"/>
        <v>3</v>
      </c>
      <c r="D2692" s="25">
        <f t="shared" si="128"/>
        <v>45541</v>
      </c>
      <c r="F2692" s="26" cm="1">
        <f t="array" aca="1" ref="F2692" ca="1">_xll.RiskLaplace(0.0011917,0.02605)</f>
        <v>-1.2453667007902548E-2</v>
      </c>
      <c r="G2692" s="18" cm="1">
        <f t="array" aca="1" ref="G2692" ca="1">_xll.RiskMakeInput(G2691*(1+F2692),_xll.RiskName(("Forecast"&amp;D2692)))</f>
        <v>85.270884562571453</v>
      </c>
    </row>
    <row r="2693" spans="1:7" x14ac:dyDescent="0.3">
      <c r="A2693" s="24">
        <f t="shared" ref="A2693:A2756" si="129">YEAR(D2693)</f>
        <v>2024</v>
      </c>
      <c r="B2693" s="24">
        <f t="shared" ref="B2693:B2756" si="130">MONTH(D2693)</f>
        <v>9</v>
      </c>
      <c r="C2693" s="24">
        <f t="shared" ref="C2693:C2756" si="131">ROUNDUP(B2693/3,0)</f>
        <v>3</v>
      </c>
      <c r="D2693" s="25">
        <f t="shared" si="128"/>
        <v>45544</v>
      </c>
      <c r="F2693" s="26" cm="1">
        <f t="array" aca="1" ref="F2693" ca="1">_xll.RiskLaplace(0.0011917,0.02605)</f>
        <v>-4.5321062465358594E-2</v>
      </c>
      <c r="G2693" s="18" cm="1">
        <f t="array" aca="1" ref="G2693" ca="1">_xll.RiskMakeInput(G2692*(1+F2693),_xll.RiskName(("Forecast"&amp;D2693)))</f>
        <v>81.406317476834772</v>
      </c>
    </row>
    <row r="2694" spans="1:7" x14ac:dyDescent="0.3">
      <c r="A2694" s="24">
        <f t="shared" si="129"/>
        <v>2024</v>
      </c>
      <c r="B2694" s="24">
        <f t="shared" si="130"/>
        <v>9</v>
      </c>
      <c r="C2694" s="24">
        <f t="shared" si="131"/>
        <v>3</v>
      </c>
      <c r="D2694" s="25">
        <f t="shared" si="128"/>
        <v>45545</v>
      </c>
      <c r="F2694" s="26" cm="1">
        <f t="array" aca="1" ref="F2694" ca="1">_xll.RiskLaplace(0.0011917,0.02605)</f>
        <v>2.3976631193851398E-3</v>
      </c>
      <c r="G2694" s="18" cm="1">
        <f t="array" aca="1" ref="G2694" ca="1">_xll.RiskMakeInput(G2693*(1+F2694),_xll.RiskName(("Forecast"&amp;D2694)))</f>
        <v>81.601502401933942</v>
      </c>
    </row>
    <row r="2695" spans="1:7" x14ac:dyDescent="0.3">
      <c r="A2695" s="24">
        <f t="shared" si="129"/>
        <v>2024</v>
      </c>
      <c r="B2695" s="24">
        <f t="shared" si="130"/>
        <v>9</v>
      </c>
      <c r="C2695" s="24">
        <f t="shared" si="131"/>
        <v>3</v>
      </c>
      <c r="D2695" s="25">
        <f t="shared" si="128"/>
        <v>45546</v>
      </c>
      <c r="F2695" s="26" cm="1">
        <f t="array" aca="1" ref="F2695" ca="1">_xll.RiskLaplace(0.0011917,0.02605)</f>
        <v>6.756000970882638E-3</v>
      </c>
      <c r="G2695" s="18" cm="1">
        <f t="array" aca="1" ref="G2695" ca="1">_xll.RiskMakeInput(G2694*(1+F2695),_xll.RiskName(("Forecast"&amp;D2695)))</f>
        <v>82.1528022313869</v>
      </c>
    </row>
    <row r="2696" spans="1:7" x14ac:dyDescent="0.3">
      <c r="A2696" s="24">
        <f t="shared" si="129"/>
        <v>2024</v>
      </c>
      <c r="B2696" s="24">
        <f t="shared" si="130"/>
        <v>9</v>
      </c>
      <c r="C2696" s="24">
        <f t="shared" si="131"/>
        <v>3</v>
      </c>
      <c r="D2696" s="25">
        <f t="shared" si="128"/>
        <v>45547</v>
      </c>
      <c r="F2696" s="26" cm="1">
        <f t="array" aca="1" ref="F2696" ca="1">_xll.RiskLaplace(0.0011917,0.02605)</f>
        <v>7.2018832668218902E-3</v>
      </c>
      <c r="G2696" s="18" cm="1">
        <f t="array" aca="1" ref="G2696" ca="1">_xll.RiskMakeInput(G2695*(1+F2696),_xll.RiskName(("Forecast"&amp;D2696)))</f>
        <v>82.74445712309965</v>
      </c>
    </row>
    <row r="2697" spans="1:7" x14ac:dyDescent="0.3">
      <c r="A2697" s="24">
        <f t="shared" si="129"/>
        <v>2024</v>
      </c>
      <c r="B2697" s="24">
        <f t="shared" si="130"/>
        <v>9</v>
      </c>
      <c r="C2697" s="24">
        <f t="shared" si="131"/>
        <v>3</v>
      </c>
      <c r="D2697" s="25">
        <f t="shared" si="128"/>
        <v>45548</v>
      </c>
      <c r="F2697" s="26" cm="1">
        <f t="array" aca="1" ref="F2697" ca="1">_xll.RiskLaplace(0.0011917,0.02605)</f>
        <v>4.4518619356496578E-2</v>
      </c>
      <c r="G2697" s="18" cm="1">
        <f t="array" aca="1" ref="G2697" ca="1">_xll.RiskMakeInput(G2696*(1+F2697),_xll.RiskName(("Forecast"&amp;D2697)))</f>
        <v>86.428126113622881</v>
      </c>
    </row>
    <row r="2698" spans="1:7" x14ac:dyDescent="0.3">
      <c r="A2698" s="24">
        <f t="shared" si="129"/>
        <v>2024</v>
      </c>
      <c r="B2698" s="24">
        <f t="shared" si="130"/>
        <v>9</v>
      </c>
      <c r="C2698" s="24">
        <f t="shared" si="131"/>
        <v>3</v>
      </c>
      <c r="D2698" s="25">
        <f t="shared" si="128"/>
        <v>45551</v>
      </c>
      <c r="F2698" s="26" cm="1">
        <f t="array" aca="1" ref="F2698" ca="1">_xll.RiskLaplace(0.0011917,0.02605)</f>
        <v>-3.6571841492043934E-2</v>
      </c>
      <c r="G2698" s="18" cm="1">
        <f t="array" aca="1" ref="G2698" ca="1">_xll.RiskMakeInput(G2697*(1+F2698),_xll.RiskName(("Forecast"&amp;D2698)))</f>
        <v>83.267290384941077</v>
      </c>
    </row>
    <row r="2699" spans="1:7" x14ac:dyDescent="0.3">
      <c r="A2699" s="24">
        <f t="shared" si="129"/>
        <v>2024</v>
      </c>
      <c r="B2699" s="24">
        <f t="shared" si="130"/>
        <v>9</v>
      </c>
      <c r="C2699" s="24">
        <f t="shared" si="131"/>
        <v>3</v>
      </c>
      <c r="D2699" s="25">
        <f t="shared" si="128"/>
        <v>45552</v>
      </c>
      <c r="F2699" s="26" cm="1">
        <f t="array" aca="1" ref="F2699" ca="1">_xll.RiskLaplace(0.0011917,0.02605)</f>
        <v>-1.146338465759956E-2</v>
      </c>
      <c r="G2699" s="18" cm="1">
        <f t="array" aca="1" ref="G2699" ca="1">_xll.RiskMakeInput(G2698*(1+F2699),_xll.RiskName(("Forecast"&amp;D2699)))</f>
        <v>82.31276540586245</v>
      </c>
    </row>
    <row r="2700" spans="1:7" x14ac:dyDescent="0.3">
      <c r="A2700" s="24">
        <f t="shared" si="129"/>
        <v>2024</v>
      </c>
      <c r="B2700" s="24">
        <f t="shared" si="130"/>
        <v>9</v>
      </c>
      <c r="C2700" s="24">
        <f t="shared" si="131"/>
        <v>3</v>
      </c>
      <c r="D2700" s="25">
        <f t="shared" si="128"/>
        <v>45553</v>
      </c>
      <c r="F2700" s="26" cm="1">
        <f t="array" aca="1" ref="F2700" ca="1">_xll.RiskLaplace(0.0011917,0.02605)</f>
        <v>-9.7939526463492934E-3</v>
      </c>
      <c r="G2700" s="18" cm="1">
        <f t="array" aca="1" ref="G2700" ca="1">_xll.RiskMakeInput(G2699*(1+F2700),_xll.RiskName(("Forecast"&amp;D2700)))</f>
        <v>81.506598079287372</v>
      </c>
    </row>
    <row r="2701" spans="1:7" x14ac:dyDescent="0.3">
      <c r="A2701" s="24">
        <f t="shared" si="129"/>
        <v>2024</v>
      </c>
      <c r="B2701" s="24">
        <f t="shared" si="130"/>
        <v>9</v>
      </c>
      <c r="C2701" s="24">
        <f t="shared" si="131"/>
        <v>3</v>
      </c>
      <c r="D2701" s="25">
        <f t="shared" si="128"/>
        <v>45554</v>
      </c>
      <c r="F2701" s="26" cm="1">
        <f t="array" aca="1" ref="F2701" ca="1">_xll.RiskLaplace(0.0011917,0.02605)</f>
        <v>1.5519042692831365E-2</v>
      </c>
      <c r="G2701" s="18" cm="1">
        <f t="array" aca="1" ref="G2701" ca="1">_xll.RiskMakeInput(G2700*(1+F2701),_xll.RiskName(("Forecast"&amp;D2701)))</f>
        <v>82.771502454627282</v>
      </c>
    </row>
    <row r="2702" spans="1:7" x14ac:dyDescent="0.3">
      <c r="A2702" s="24">
        <f t="shared" si="129"/>
        <v>2024</v>
      </c>
      <c r="B2702" s="24">
        <f t="shared" si="130"/>
        <v>9</v>
      </c>
      <c r="C2702" s="24">
        <f t="shared" si="131"/>
        <v>3</v>
      </c>
      <c r="D2702" s="25">
        <f t="shared" si="128"/>
        <v>45555</v>
      </c>
      <c r="F2702" s="26" cm="1">
        <f t="array" aca="1" ref="F2702" ca="1">_xll.RiskLaplace(0.0011917,0.02605)</f>
        <v>4.1575922493656943E-2</v>
      </c>
      <c r="G2702" s="18" cm="1">
        <f t="array" aca="1" ref="G2702" ca="1">_xll.RiskMakeInput(G2701*(1+F2702),_xll.RiskName(("Forecast"&amp;D2702)))</f>
        <v>86.212804025364406</v>
      </c>
    </row>
    <row r="2703" spans="1:7" x14ac:dyDescent="0.3">
      <c r="A2703" s="24">
        <f t="shared" si="129"/>
        <v>2024</v>
      </c>
      <c r="B2703" s="24">
        <f t="shared" si="130"/>
        <v>9</v>
      </c>
      <c r="C2703" s="24">
        <f t="shared" si="131"/>
        <v>3</v>
      </c>
      <c r="D2703" s="25">
        <f t="shared" si="128"/>
        <v>45558</v>
      </c>
      <c r="F2703" s="26" cm="1">
        <f t="array" aca="1" ref="F2703" ca="1">_xll.RiskLaplace(0.0011917,0.02605)</f>
        <v>-1.6713143181345629E-2</v>
      </c>
      <c r="G2703" s="18" cm="1">
        <f t="array" aca="1" ref="G2703" ca="1">_xll.RiskMakeInput(G2702*(1+F2703),_xll.RiskName(("Forecast"&amp;D2703)))</f>
        <v>84.771917087623194</v>
      </c>
    </row>
    <row r="2704" spans="1:7" x14ac:dyDescent="0.3">
      <c r="A2704" s="24">
        <f t="shared" si="129"/>
        <v>2024</v>
      </c>
      <c r="B2704" s="24">
        <f t="shared" si="130"/>
        <v>9</v>
      </c>
      <c r="C2704" s="24">
        <f t="shared" si="131"/>
        <v>3</v>
      </c>
      <c r="D2704" s="25">
        <f t="shared" si="128"/>
        <v>45559</v>
      </c>
      <c r="F2704" s="26" cm="1">
        <f t="array" aca="1" ref="F2704" ca="1">_xll.RiskLaplace(0.0011917,0.02605)</f>
        <v>3.4188997156149731E-2</v>
      </c>
      <c r="G2704" s="18" cm="1">
        <f t="array" aca="1" ref="G2704" ca="1">_xll.RiskMakeInput(G2703*(1+F2704),_xll.RiskName(("Forecast"&amp;D2704)))</f>
        <v>87.670183919853301</v>
      </c>
    </row>
    <row r="2705" spans="1:7" x14ac:dyDescent="0.3">
      <c r="A2705" s="24">
        <f t="shared" si="129"/>
        <v>2024</v>
      </c>
      <c r="B2705" s="24">
        <f t="shared" si="130"/>
        <v>9</v>
      </c>
      <c r="C2705" s="24">
        <f t="shared" si="131"/>
        <v>3</v>
      </c>
      <c r="D2705" s="25">
        <f t="shared" si="128"/>
        <v>45560</v>
      </c>
      <c r="F2705" s="26" cm="1">
        <f t="array" aca="1" ref="F2705" ca="1">_xll.RiskLaplace(0.0011917,0.02605)</f>
        <v>7.1455639727221274E-3</v>
      </c>
      <c r="G2705" s="18" cm="1">
        <f t="array" aca="1" ref="G2705" ca="1">_xll.RiskMakeInput(G2704*(1+F2705),_xll.RiskName(("Forecast"&amp;D2705)))</f>
        <v>88.296636827552916</v>
      </c>
    </row>
    <row r="2706" spans="1:7" x14ac:dyDescent="0.3">
      <c r="A2706" s="24">
        <f t="shared" si="129"/>
        <v>2024</v>
      </c>
      <c r="B2706" s="24">
        <f t="shared" si="130"/>
        <v>9</v>
      </c>
      <c r="C2706" s="24">
        <f t="shared" si="131"/>
        <v>3</v>
      </c>
      <c r="D2706" s="25">
        <f t="shared" si="128"/>
        <v>45561</v>
      </c>
      <c r="F2706" s="26" cm="1">
        <f t="array" aca="1" ref="F2706" ca="1">_xll.RiskLaplace(0.0011917,0.02605)</f>
        <v>-2.8739867006562629E-3</v>
      </c>
      <c r="G2706" s="18" cm="1">
        <f t="array" aca="1" ref="G2706" ca="1">_xll.RiskMakeInput(G2705*(1+F2706),_xll.RiskName(("Forecast"&amp;D2706)))</f>
        <v>88.042873467597843</v>
      </c>
    </row>
    <row r="2707" spans="1:7" x14ac:dyDescent="0.3">
      <c r="A2707" s="24">
        <f t="shared" si="129"/>
        <v>2024</v>
      </c>
      <c r="B2707" s="24">
        <f t="shared" si="130"/>
        <v>9</v>
      </c>
      <c r="C2707" s="24">
        <f t="shared" si="131"/>
        <v>3</v>
      </c>
      <c r="D2707" s="25">
        <f t="shared" si="128"/>
        <v>45562</v>
      </c>
      <c r="F2707" s="26" cm="1">
        <f t="array" aca="1" ref="F2707" ca="1">_xll.RiskLaplace(0.0011917,0.02605)</f>
        <v>-1.8508546699622059E-2</v>
      </c>
      <c r="G2707" s="18" cm="1">
        <f t="array" aca="1" ref="G2707" ca="1">_xll.RiskMakeInput(G2706*(1+F2707),_xll.RiskName(("Forecast"&amp;D2707)))</f>
        <v>86.413327832453888</v>
      </c>
    </row>
    <row r="2708" spans="1:7" x14ac:dyDescent="0.3">
      <c r="A2708" s="24">
        <f t="shared" si="129"/>
        <v>2024</v>
      </c>
      <c r="B2708" s="24">
        <f t="shared" si="130"/>
        <v>9</v>
      </c>
      <c r="C2708" s="24">
        <f t="shared" si="131"/>
        <v>3</v>
      </c>
      <c r="D2708" s="25">
        <f t="shared" si="128"/>
        <v>45565</v>
      </c>
      <c r="F2708" s="26" cm="1">
        <f t="array" aca="1" ref="F2708" ca="1">_xll.RiskLaplace(0.0011917,0.02605)</f>
        <v>3.1326259978582738E-2</v>
      </c>
      <c r="G2708" s="18" cm="1">
        <f t="array" aca="1" ref="G2708" ca="1">_xll.RiskMakeInput(G2707*(1+F2708),_xll.RiskName(("Forecast"&amp;D2708)))</f>
        <v>89.120334205747824</v>
      </c>
    </row>
    <row r="2709" spans="1:7" x14ac:dyDescent="0.3">
      <c r="A2709" s="24">
        <f t="shared" si="129"/>
        <v>2024</v>
      </c>
      <c r="B2709" s="24">
        <f t="shared" si="130"/>
        <v>10</v>
      </c>
      <c r="C2709" s="24">
        <f t="shared" si="131"/>
        <v>4</v>
      </c>
      <c r="D2709" s="25">
        <f t="shared" si="128"/>
        <v>45566</v>
      </c>
      <c r="F2709" s="26" cm="1">
        <f t="array" aca="1" ref="F2709" ca="1">_xll.RiskLaplace(0.0011917,0.02605)</f>
        <v>-2.3965760694621144E-2</v>
      </c>
      <c r="G2709" s="18" cm="1">
        <f t="array" aca="1" ref="G2709" ca="1">_xll.RiskMakeInput(G2708*(1+F2709),_xll.RiskName(("Forecast"&amp;D2709)))</f>
        <v>86.984497603148213</v>
      </c>
    </row>
    <row r="2710" spans="1:7" x14ac:dyDescent="0.3">
      <c r="A2710" s="24">
        <f t="shared" si="129"/>
        <v>2024</v>
      </c>
      <c r="B2710" s="24">
        <f t="shared" si="130"/>
        <v>10</v>
      </c>
      <c r="C2710" s="24">
        <f t="shared" si="131"/>
        <v>4</v>
      </c>
      <c r="D2710" s="25">
        <f t="shared" si="128"/>
        <v>45567</v>
      </c>
      <c r="F2710" s="26" cm="1">
        <f t="array" aca="1" ref="F2710" ca="1">_xll.RiskLaplace(0.0011917,0.02605)</f>
        <v>-1.6837822287870372E-2</v>
      </c>
      <c r="G2710" s="18" cm="1">
        <f t="array" aca="1" ref="G2710" ca="1">_xll.RiskMakeInput(G2709*(1+F2710),_xll.RiskName(("Forecast"&amp;D2710)))</f>
        <v>85.519868090706723</v>
      </c>
    </row>
    <row r="2711" spans="1:7" x14ac:dyDescent="0.3">
      <c r="A2711" s="24">
        <f t="shared" si="129"/>
        <v>2024</v>
      </c>
      <c r="B2711" s="24">
        <f t="shared" si="130"/>
        <v>10</v>
      </c>
      <c r="C2711" s="24">
        <f t="shared" si="131"/>
        <v>4</v>
      </c>
      <c r="D2711" s="25">
        <f t="shared" si="128"/>
        <v>45568</v>
      </c>
      <c r="F2711" s="26" cm="1">
        <f t="array" aca="1" ref="F2711" ca="1">_xll.RiskLaplace(0.0011917,0.02605)</f>
        <v>-9.7291424676738056E-3</v>
      </c>
      <c r="G2711" s="18" cm="1">
        <f t="array" aca="1" ref="G2711" ca="1">_xll.RiskMakeInput(G2710*(1+F2711),_xll.RiskName(("Forecast"&amp;D2711)))</f>
        <v>84.687833110235573</v>
      </c>
    </row>
    <row r="2712" spans="1:7" x14ac:dyDescent="0.3">
      <c r="A2712" s="24">
        <f t="shared" si="129"/>
        <v>2024</v>
      </c>
      <c r="B2712" s="24">
        <f t="shared" si="130"/>
        <v>10</v>
      </c>
      <c r="C2712" s="24">
        <f t="shared" si="131"/>
        <v>4</v>
      </c>
      <c r="D2712" s="25">
        <f t="shared" si="128"/>
        <v>45569</v>
      </c>
      <c r="F2712" s="26" cm="1">
        <f t="array" aca="1" ref="F2712" ca="1">_xll.RiskLaplace(0.0011917,0.02605)</f>
        <v>1.1779997037379544E-2</v>
      </c>
      <c r="G2712" s="18" cm="1">
        <f t="array" aca="1" ref="G2712" ca="1">_xll.RiskMakeInput(G2711*(1+F2712),_xll.RiskName(("Forecast"&amp;D2712)))</f>
        <v>85.685455533376242</v>
      </c>
    </row>
    <row r="2713" spans="1:7" x14ac:dyDescent="0.3">
      <c r="A2713" s="24">
        <f t="shared" si="129"/>
        <v>2024</v>
      </c>
      <c r="B2713" s="24">
        <f t="shared" si="130"/>
        <v>10</v>
      </c>
      <c r="C2713" s="24">
        <f t="shared" si="131"/>
        <v>4</v>
      </c>
      <c r="D2713" s="25">
        <f t="shared" si="128"/>
        <v>45572</v>
      </c>
      <c r="F2713" s="26" cm="1">
        <f t="array" aca="1" ref="F2713" ca="1">_xll.RiskLaplace(0.0011917,0.02605)</f>
        <v>6.8335500695082506E-3</v>
      </c>
      <c r="G2713" s="18" cm="1">
        <f t="array" aca="1" ref="G2713" ca="1">_xll.RiskMakeInput(G2712*(1+F2713),_xll.RiskName(("Forecast"&amp;D2713)))</f>
        <v>86.270991383992197</v>
      </c>
    </row>
    <row r="2714" spans="1:7" x14ac:dyDescent="0.3">
      <c r="A2714" s="24">
        <f t="shared" si="129"/>
        <v>2024</v>
      </c>
      <c r="B2714" s="24">
        <f t="shared" si="130"/>
        <v>10</v>
      </c>
      <c r="C2714" s="24">
        <f t="shared" si="131"/>
        <v>4</v>
      </c>
      <c r="D2714" s="25">
        <f t="shared" si="128"/>
        <v>45573</v>
      </c>
      <c r="F2714" s="26" cm="1">
        <f t="array" aca="1" ref="F2714" ca="1">_xll.RiskLaplace(0.0011917,0.02605)</f>
        <v>-2.1633710148361109E-2</v>
      </c>
      <c r="G2714" s="18" cm="1">
        <f t="array" aca="1" ref="G2714" ca="1">_xll.RiskMakeInput(G2713*(1+F2714),_xll.RiskName(("Forecast"&amp;D2714)))</f>
        <v>84.404629762179155</v>
      </c>
    </row>
    <row r="2715" spans="1:7" x14ac:dyDescent="0.3">
      <c r="A2715" s="24">
        <f t="shared" si="129"/>
        <v>2024</v>
      </c>
      <c r="B2715" s="24">
        <f t="shared" si="130"/>
        <v>10</v>
      </c>
      <c r="C2715" s="24">
        <f t="shared" si="131"/>
        <v>4</v>
      </c>
      <c r="D2715" s="25">
        <f t="shared" si="128"/>
        <v>45574</v>
      </c>
      <c r="F2715" s="26" cm="1">
        <f t="array" aca="1" ref="F2715" ca="1">_xll.RiskLaplace(0.0011917,0.02605)</f>
        <v>2.349563969328447E-2</v>
      </c>
      <c r="G2715" s="18" cm="1">
        <f t="array" aca="1" ref="G2715" ca="1">_xll.RiskMakeInput(G2714*(1+F2715),_xll.RiskName(("Forecast"&amp;D2715)))</f>
        <v>86.387770531516381</v>
      </c>
    </row>
    <row r="2716" spans="1:7" x14ac:dyDescent="0.3">
      <c r="A2716" s="24">
        <f t="shared" si="129"/>
        <v>2024</v>
      </c>
      <c r="B2716" s="24">
        <f t="shared" si="130"/>
        <v>10</v>
      </c>
      <c r="C2716" s="24">
        <f t="shared" si="131"/>
        <v>4</v>
      </c>
      <c r="D2716" s="25">
        <f t="shared" si="128"/>
        <v>45575</v>
      </c>
      <c r="F2716" s="26" cm="1">
        <f t="array" aca="1" ref="F2716" ca="1">_xll.RiskLaplace(0.0011917,0.02605)</f>
        <v>1.8632313124633268E-3</v>
      </c>
      <c r="G2716" s="18" cm="1">
        <f t="array" aca="1" ref="G2716" ca="1">_xll.RiskMakeInput(G2715*(1+F2716),_xll.RiskName(("Forecast"&amp;D2716)))</f>
        <v>86.548730930584597</v>
      </c>
    </row>
    <row r="2717" spans="1:7" x14ac:dyDescent="0.3">
      <c r="A2717" s="24">
        <f t="shared" si="129"/>
        <v>2024</v>
      </c>
      <c r="B2717" s="24">
        <f t="shared" si="130"/>
        <v>10</v>
      </c>
      <c r="C2717" s="24">
        <f t="shared" si="131"/>
        <v>4</v>
      </c>
      <c r="D2717" s="25">
        <f t="shared" si="128"/>
        <v>45576</v>
      </c>
      <c r="F2717" s="26" cm="1">
        <f t="array" aca="1" ref="F2717" ca="1">_xll.RiskLaplace(0.0011917,0.02605)</f>
        <v>2.3316469501961475E-2</v>
      </c>
      <c r="G2717" s="18" cm="1">
        <f t="array" aca="1" ref="G2717" ca="1">_xll.RiskMakeInput(G2716*(1+F2717),_xll.RiskName(("Forecast"&amp;D2717)))</f>
        <v>88.566741775761031</v>
      </c>
    </row>
    <row r="2718" spans="1:7" x14ac:dyDescent="0.3">
      <c r="A2718" s="24">
        <f t="shared" si="129"/>
        <v>2024</v>
      </c>
      <c r="B2718" s="24">
        <f t="shared" si="130"/>
        <v>10</v>
      </c>
      <c r="C2718" s="24">
        <f t="shared" si="131"/>
        <v>4</v>
      </c>
      <c r="D2718" s="25">
        <f t="shared" si="128"/>
        <v>45579</v>
      </c>
      <c r="F2718" s="26" cm="1">
        <f t="array" aca="1" ref="F2718" ca="1">_xll.RiskLaplace(0.0011917,0.02605)</f>
        <v>5.919794909759345E-3</v>
      </c>
      <c r="G2718" s="18" cm="1">
        <f t="array" aca="1" ref="G2718" ca="1">_xll.RiskMakeInput(G2717*(1+F2718),_xll.RiskName(("Forecast"&amp;D2718)))</f>
        <v>89.091038722899157</v>
      </c>
    </row>
    <row r="2719" spans="1:7" x14ac:dyDescent="0.3">
      <c r="A2719" s="24">
        <f t="shared" si="129"/>
        <v>2024</v>
      </c>
      <c r="B2719" s="24">
        <f t="shared" si="130"/>
        <v>10</v>
      </c>
      <c r="C2719" s="24">
        <f t="shared" si="131"/>
        <v>4</v>
      </c>
      <c r="D2719" s="25">
        <f t="shared" si="128"/>
        <v>45580</v>
      </c>
      <c r="F2719" s="26" cm="1">
        <f t="array" aca="1" ref="F2719" ca="1">_xll.RiskLaplace(0.0011917,0.02605)</f>
        <v>2.4344163709370354E-3</v>
      </c>
      <c r="G2719" s="18" cm="1">
        <f t="array" aca="1" ref="G2719" ca="1">_xll.RiskMakeInput(G2718*(1+F2719),_xll.RiskName(("Forecast"&amp;D2719)))</f>
        <v>89.307923406069975</v>
      </c>
    </row>
    <row r="2720" spans="1:7" x14ac:dyDescent="0.3">
      <c r="A2720" s="24">
        <f t="shared" si="129"/>
        <v>2024</v>
      </c>
      <c r="B2720" s="24">
        <f t="shared" si="130"/>
        <v>10</v>
      </c>
      <c r="C2720" s="24">
        <f t="shared" si="131"/>
        <v>4</v>
      </c>
      <c r="D2720" s="25">
        <f t="shared" si="128"/>
        <v>45581</v>
      </c>
      <c r="F2720" s="26" cm="1">
        <f t="array" aca="1" ref="F2720" ca="1">_xll.RiskLaplace(0.0011917,0.02605)</f>
        <v>-2.5657775286559485E-2</v>
      </c>
      <c r="G2720" s="18" cm="1">
        <f t="array" aca="1" ref="G2720" ca="1">_xll.RiskMakeInput(G2719*(1+F2720),_xll.RiskName(("Forecast"&amp;D2720)))</f>
        <v>87.016480776007768</v>
      </c>
    </row>
    <row r="2721" spans="1:7" x14ac:dyDescent="0.3">
      <c r="A2721" s="24">
        <f t="shared" si="129"/>
        <v>2024</v>
      </c>
      <c r="B2721" s="24">
        <f t="shared" si="130"/>
        <v>10</v>
      </c>
      <c r="C2721" s="24">
        <f t="shared" si="131"/>
        <v>4</v>
      </c>
      <c r="D2721" s="25">
        <f t="shared" si="128"/>
        <v>45582</v>
      </c>
      <c r="F2721" s="26" cm="1">
        <f t="array" aca="1" ref="F2721" ca="1">_xll.RiskLaplace(0.0011917,0.02605)</f>
        <v>8.2767209982021828E-4</v>
      </c>
      <c r="G2721" s="18" cm="1">
        <f t="array" aca="1" ref="G2721" ca="1">_xll.RiskMakeInput(G2720*(1+F2721),_xll.RiskName(("Forecast"&amp;D2721)))</f>
        <v>87.088501889370605</v>
      </c>
    </row>
    <row r="2722" spans="1:7" x14ac:dyDescent="0.3">
      <c r="A2722" s="24">
        <f t="shared" si="129"/>
        <v>2024</v>
      </c>
      <c r="B2722" s="24">
        <f t="shared" si="130"/>
        <v>10</v>
      </c>
      <c r="C2722" s="24">
        <f t="shared" si="131"/>
        <v>4</v>
      </c>
      <c r="D2722" s="25">
        <f t="shared" si="128"/>
        <v>45583</v>
      </c>
      <c r="F2722" s="26" cm="1">
        <f t="array" aca="1" ref="F2722" ca="1">_xll.RiskLaplace(0.0011917,0.02605)</f>
        <v>-9.8487455488194915E-4</v>
      </c>
      <c r="G2722" s="18" cm="1">
        <f t="array" aca="1" ref="G2722" ca="1">_xll.RiskMakeInput(G2721*(1+F2722),_xll.RiskName(("Forecast"&amp;D2722)))</f>
        <v>87.002730639836969</v>
      </c>
    </row>
    <row r="2723" spans="1:7" x14ac:dyDescent="0.3">
      <c r="A2723" s="24">
        <f t="shared" si="129"/>
        <v>2024</v>
      </c>
      <c r="B2723" s="24">
        <f t="shared" si="130"/>
        <v>10</v>
      </c>
      <c r="C2723" s="24">
        <f t="shared" si="131"/>
        <v>4</v>
      </c>
      <c r="D2723" s="25">
        <f t="shared" si="128"/>
        <v>45586</v>
      </c>
      <c r="F2723" s="26" cm="1">
        <f t="array" aca="1" ref="F2723" ca="1">_xll.RiskLaplace(0.0011917,0.02605)</f>
        <v>6.6781291732112332E-3</v>
      </c>
      <c r="G2723" s="18" cm="1">
        <f t="array" aca="1" ref="G2723" ca="1">_xll.RiskMakeInput(G2722*(1+F2723),_xll.RiskName(("Forecast"&amp;D2723)))</f>
        <v>87.583746113471904</v>
      </c>
    </row>
    <row r="2724" spans="1:7" x14ac:dyDescent="0.3">
      <c r="A2724" s="24">
        <f t="shared" si="129"/>
        <v>2024</v>
      </c>
      <c r="B2724" s="24">
        <f t="shared" si="130"/>
        <v>10</v>
      </c>
      <c r="C2724" s="24">
        <f t="shared" si="131"/>
        <v>4</v>
      </c>
      <c r="D2724" s="25">
        <f t="shared" si="128"/>
        <v>45587</v>
      </c>
      <c r="F2724" s="26" cm="1">
        <f t="array" aca="1" ref="F2724" ca="1">_xll.RiskLaplace(0.0011917,0.02605)</f>
        <v>-1.0055955970940588E-2</v>
      </c>
      <c r="G2724" s="18" cm="1">
        <f t="array" aca="1" ref="G2724" ca="1">_xll.RiskMakeInput(G2723*(1+F2724),_xll.RiskName(("Forecast"&amp;D2724)))</f>
        <v>86.703007818784798</v>
      </c>
    </row>
    <row r="2725" spans="1:7" x14ac:dyDescent="0.3">
      <c r="A2725" s="24">
        <f t="shared" si="129"/>
        <v>2024</v>
      </c>
      <c r="B2725" s="24">
        <f t="shared" si="130"/>
        <v>10</v>
      </c>
      <c r="C2725" s="24">
        <f t="shared" si="131"/>
        <v>4</v>
      </c>
      <c r="D2725" s="25">
        <f t="shared" si="128"/>
        <v>45588</v>
      </c>
      <c r="F2725" s="26" cm="1">
        <f t="array" aca="1" ref="F2725" ca="1">_xll.RiskLaplace(0.0011917,0.02605)</f>
        <v>9.0405196836592077E-3</v>
      </c>
      <c r="G2725" s="18" cm="1">
        <f t="array" aca="1" ref="G2725" ca="1">_xll.RiskMakeInput(G2724*(1+F2725),_xll.RiskName(("Forecast"&amp;D2725)))</f>
        <v>87.486848067602978</v>
      </c>
    </row>
    <row r="2726" spans="1:7" x14ac:dyDescent="0.3">
      <c r="A2726" s="24">
        <f t="shared" si="129"/>
        <v>2024</v>
      </c>
      <c r="B2726" s="24">
        <f t="shared" si="130"/>
        <v>10</v>
      </c>
      <c r="C2726" s="24">
        <f t="shared" si="131"/>
        <v>4</v>
      </c>
      <c r="D2726" s="25">
        <f t="shared" si="128"/>
        <v>45589</v>
      </c>
      <c r="F2726" s="26" cm="1">
        <f t="array" aca="1" ref="F2726" ca="1">_xll.RiskLaplace(0.0011917,0.02605)</f>
        <v>-2.2712755157638796E-2</v>
      </c>
      <c r="G2726" s="18" cm="1">
        <f t="array" aca="1" ref="G2726" ca="1">_xll.RiskMakeInput(G2725*(1+F2726),_xll.RiskName(("Forecast"&amp;D2726)))</f>
        <v>85.499780707929958</v>
      </c>
    </row>
    <row r="2727" spans="1:7" x14ac:dyDescent="0.3">
      <c r="A2727" s="24">
        <f t="shared" si="129"/>
        <v>2024</v>
      </c>
      <c r="B2727" s="24">
        <f t="shared" si="130"/>
        <v>10</v>
      </c>
      <c r="C2727" s="24">
        <f t="shared" si="131"/>
        <v>4</v>
      </c>
      <c r="D2727" s="25">
        <f t="shared" si="128"/>
        <v>45590</v>
      </c>
      <c r="F2727" s="26" cm="1">
        <f t="array" aca="1" ref="F2727" ca="1">_xll.RiskLaplace(0.0011917,0.02605)</f>
        <v>9.1546971149088899E-2</v>
      </c>
      <c r="G2727" s="18" cm="1">
        <f t="array" aca="1" ref="G2727" ca="1">_xll.RiskMakeInput(G2726*(1+F2727),_xll.RiskName(("Forecast"&amp;D2727)))</f>
        <v>93.327026665652241</v>
      </c>
    </row>
    <row r="2728" spans="1:7" x14ac:dyDescent="0.3">
      <c r="A2728" s="24">
        <f t="shared" si="129"/>
        <v>2024</v>
      </c>
      <c r="B2728" s="24">
        <f t="shared" si="130"/>
        <v>10</v>
      </c>
      <c r="C2728" s="24">
        <f t="shared" si="131"/>
        <v>4</v>
      </c>
      <c r="D2728" s="25">
        <f t="shared" si="128"/>
        <v>45593</v>
      </c>
      <c r="F2728" s="26" cm="1">
        <f t="array" aca="1" ref="F2728" ca="1">_xll.RiskLaplace(0.0011917,0.02605)</f>
        <v>1.2122855345518243E-2</v>
      </c>
      <c r="G2728" s="18" cm="1">
        <f t="array" aca="1" ref="G2728" ca="1">_xll.RiskMakeInput(G2727*(1+F2728),_xll.RiskName(("Forecast"&amp;D2728)))</f>
        <v>94.458416709747254</v>
      </c>
    </row>
    <row r="2729" spans="1:7" x14ac:dyDescent="0.3">
      <c r="A2729" s="24">
        <f t="shared" si="129"/>
        <v>2024</v>
      </c>
      <c r="B2729" s="24">
        <f t="shared" si="130"/>
        <v>10</v>
      </c>
      <c r="C2729" s="24">
        <f t="shared" si="131"/>
        <v>4</v>
      </c>
      <c r="D2729" s="25">
        <f t="shared" si="128"/>
        <v>45594</v>
      </c>
      <c r="F2729" s="26" cm="1">
        <f t="array" aca="1" ref="F2729" ca="1">_xll.RiskLaplace(0.0011917,0.02605)</f>
        <v>-8.9129387105627237E-3</v>
      </c>
      <c r="G2729" s="18" cm="1">
        <f t="array" aca="1" ref="G2729" ca="1">_xll.RiskMakeInput(G2728*(1+F2729),_xll.RiskName(("Forecast"&amp;D2729)))</f>
        <v>93.616514630916484</v>
      </c>
    </row>
    <row r="2730" spans="1:7" x14ac:dyDescent="0.3">
      <c r="A2730" s="24">
        <f t="shared" si="129"/>
        <v>2024</v>
      </c>
      <c r="B2730" s="24">
        <f t="shared" si="130"/>
        <v>10</v>
      </c>
      <c r="C2730" s="24">
        <f t="shared" si="131"/>
        <v>4</v>
      </c>
      <c r="D2730" s="25">
        <f t="shared" si="128"/>
        <v>45595</v>
      </c>
      <c r="F2730" s="26" cm="1">
        <f t="array" aca="1" ref="F2730" ca="1">_xll.RiskLaplace(0.0011917,0.02605)</f>
        <v>1.175044581504037E-2</v>
      </c>
      <c r="G2730" s="18" cm="1">
        <f t="array" aca="1" ref="G2730" ca="1">_xll.RiskMakeInput(G2729*(1+F2730),_xll.RiskName(("Forecast"&amp;D2730)))</f>
        <v>94.716550413480007</v>
      </c>
    </row>
    <row r="2731" spans="1:7" x14ac:dyDescent="0.3">
      <c r="A2731" s="24">
        <f t="shared" si="129"/>
        <v>2024</v>
      </c>
      <c r="B2731" s="24">
        <f t="shared" si="130"/>
        <v>10</v>
      </c>
      <c r="C2731" s="24">
        <f t="shared" si="131"/>
        <v>4</v>
      </c>
      <c r="D2731" s="25">
        <f t="shared" si="128"/>
        <v>45596</v>
      </c>
      <c r="F2731" s="26" cm="1">
        <f t="array" aca="1" ref="F2731" ca="1">_xll.RiskLaplace(0.0011917,0.02605)</f>
        <v>-5.676920643218545E-2</v>
      </c>
      <c r="G2731" s="18" cm="1">
        <f t="array" aca="1" ref="G2731" ca="1">_xll.RiskMakeInput(G2730*(1+F2731),_xll.RiskName(("Forecast"&amp;D2731)))</f>
        <v>89.339567010512667</v>
      </c>
    </row>
    <row r="2732" spans="1:7" x14ac:dyDescent="0.3">
      <c r="A2732" s="24">
        <f t="shared" si="129"/>
        <v>2024</v>
      </c>
      <c r="B2732" s="24">
        <f t="shared" si="130"/>
        <v>11</v>
      </c>
      <c r="C2732" s="24">
        <f t="shared" si="131"/>
        <v>4</v>
      </c>
      <c r="D2732" s="25">
        <f t="shared" si="128"/>
        <v>45597</v>
      </c>
      <c r="F2732" s="26" cm="1">
        <f t="array" aca="1" ref="F2732" ca="1">_xll.RiskLaplace(0.0011917,0.02605)</f>
        <v>-6.9072694311043507E-3</v>
      </c>
      <c r="G2732" s="18" cm="1">
        <f t="array" aca="1" ref="G2732" ca="1">_xll.RiskMakeInput(G2731*(1+F2732),_xll.RiskName(("Forecast"&amp;D2732)))</f>
        <v>88.722474550312853</v>
      </c>
    </row>
    <row r="2733" spans="1:7" x14ac:dyDescent="0.3">
      <c r="A2733" s="24">
        <f t="shared" si="129"/>
        <v>2024</v>
      </c>
      <c r="B2733" s="24">
        <f t="shared" si="130"/>
        <v>11</v>
      </c>
      <c r="C2733" s="24">
        <f t="shared" si="131"/>
        <v>4</v>
      </c>
      <c r="D2733" s="25">
        <f t="shared" si="128"/>
        <v>45600</v>
      </c>
      <c r="F2733" s="26" cm="1">
        <f t="array" aca="1" ref="F2733" ca="1">_xll.RiskLaplace(0.0011917,0.02605)</f>
        <v>-1.4248420965669386E-2</v>
      </c>
      <c r="G2733" s="18" cm="1">
        <f t="array" aca="1" ref="G2733" ca="1">_xll.RiskMakeInput(G2732*(1+F2733),_xll.RiskName(("Forecast"&amp;D2733)))</f>
        <v>87.45831938380411</v>
      </c>
    </row>
    <row r="2734" spans="1:7" x14ac:dyDescent="0.3">
      <c r="A2734" s="24">
        <f t="shared" si="129"/>
        <v>2024</v>
      </c>
      <c r="B2734" s="24">
        <f t="shared" si="130"/>
        <v>11</v>
      </c>
      <c r="C2734" s="24">
        <f t="shared" si="131"/>
        <v>4</v>
      </c>
      <c r="D2734" s="25">
        <f t="shared" si="128"/>
        <v>45601</v>
      </c>
      <c r="F2734" s="26" cm="1">
        <f t="array" aca="1" ref="F2734" ca="1">_xll.RiskLaplace(0.0011917,0.02605)</f>
        <v>1.8072212700304398E-3</v>
      </c>
      <c r="G2734" s="18" cm="1">
        <f t="array" aca="1" ref="G2734" ca="1">_xll.RiskMakeInput(G2733*(1+F2734),_xll.RiskName(("Forecast"&amp;D2734)))</f>
        <v>87.616375918835629</v>
      </c>
    </row>
    <row r="2735" spans="1:7" x14ac:dyDescent="0.3">
      <c r="A2735" s="24">
        <f t="shared" si="129"/>
        <v>2024</v>
      </c>
      <c r="B2735" s="24">
        <f t="shared" si="130"/>
        <v>11</v>
      </c>
      <c r="C2735" s="24">
        <f t="shared" si="131"/>
        <v>4</v>
      </c>
      <c r="D2735" s="25">
        <f t="shared" si="128"/>
        <v>45602</v>
      </c>
      <c r="F2735" s="26" cm="1">
        <f t="array" aca="1" ref="F2735" ca="1">_xll.RiskLaplace(0.0011917,0.02605)</f>
        <v>-2.0842454444779578E-2</v>
      </c>
      <c r="G2735" s="18" cm="1">
        <f t="array" aca="1" ref="G2735" ca="1">_xll.RiskMakeInput(G2734*(1+F2735),_xll.RiskName(("Forecast"&amp;D2735)))</f>
        <v>85.790235595130611</v>
      </c>
    </row>
    <row r="2736" spans="1:7" x14ac:dyDescent="0.3">
      <c r="A2736" s="24">
        <f t="shared" si="129"/>
        <v>2024</v>
      </c>
      <c r="B2736" s="24">
        <f t="shared" si="130"/>
        <v>11</v>
      </c>
      <c r="C2736" s="24">
        <f t="shared" si="131"/>
        <v>4</v>
      </c>
      <c r="D2736" s="25">
        <f t="shared" si="128"/>
        <v>45603</v>
      </c>
      <c r="F2736" s="26" cm="1">
        <f t="array" aca="1" ref="F2736" ca="1">_xll.RiskLaplace(0.0011917,0.02605)</f>
        <v>1.1399329381698129E-3</v>
      </c>
      <c r="G2736" s="18" cm="1">
        <f t="array" aca="1" ref="G2736" ca="1">_xll.RiskMakeInput(G2735*(1+F2736),_xll.RiskName(("Forecast"&amp;D2736)))</f>
        <v>85.88803071045885</v>
      </c>
    </row>
    <row r="2737" spans="1:7" x14ac:dyDescent="0.3">
      <c r="A2737" s="24">
        <f t="shared" si="129"/>
        <v>2024</v>
      </c>
      <c r="B2737" s="24">
        <f t="shared" si="130"/>
        <v>11</v>
      </c>
      <c r="C2737" s="24">
        <f t="shared" si="131"/>
        <v>4</v>
      </c>
      <c r="D2737" s="25">
        <f t="shared" si="128"/>
        <v>45604</v>
      </c>
      <c r="F2737" s="26" cm="1">
        <f t="array" aca="1" ref="F2737" ca="1">_xll.RiskLaplace(0.0011917,0.02605)</f>
        <v>2.8590876207772844E-3</v>
      </c>
      <c r="G2737" s="18" cm="1">
        <f t="array" aca="1" ref="G2737" ca="1">_xll.RiskMakeInput(G2736*(1+F2737),_xll.RiskName(("Forecast"&amp;D2737)))</f>
        <v>86.133592115836052</v>
      </c>
    </row>
    <row r="2738" spans="1:7" x14ac:dyDescent="0.3">
      <c r="A2738" s="24">
        <f t="shared" si="129"/>
        <v>2024</v>
      </c>
      <c r="B2738" s="24">
        <f t="shared" si="130"/>
        <v>11</v>
      </c>
      <c r="C2738" s="24">
        <f t="shared" si="131"/>
        <v>4</v>
      </c>
      <c r="D2738" s="25">
        <f t="shared" si="128"/>
        <v>45607</v>
      </c>
      <c r="F2738" s="26" cm="1">
        <f t="array" aca="1" ref="F2738" ca="1">_xll.RiskLaplace(0.0011917,0.02605)</f>
        <v>-1.5790121031673619E-2</v>
      </c>
      <c r="G2738" s="18" cm="1">
        <f t="array" aca="1" ref="G2738" ca="1">_xll.RiskMakeInput(G2737*(1+F2738),_xll.RiskName(("Forecast"&amp;D2738)))</f>
        <v>84.773532271434192</v>
      </c>
    </row>
    <row r="2739" spans="1:7" x14ac:dyDescent="0.3">
      <c r="A2739" s="24">
        <f t="shared" si="129"/>
        <v>2024</v>
      </c>
      <c r="B2739" s="24">
        <f t="shared" si="130"/>
        <v>11</v>
      </c>
      <c r="C2739" s="24">
        <f t="shared" si="131"/>
        <v>4</v>
      </c>
      <c r="D2739" s="25">
        <f t="shared" si="128"/>
        <v>45608</v>
      </c>
      <c r="F2739" s="26" cm="1">
        <f t="array" aca="1" ref="F2739" ca="1">_xll.RiskLaplace(0.0011917,0.02605)</f>
        <v>1.0896451316662558E-3</v>
      </c>
      <c r="G2739" s="18" cm="1">
        <f t="array" aca="1" ref="G2739" ca="1">_xll.RiskMakeInput(G2738*(1+F2739),_xll.RiskName(("Forecast"&amp;D2739)))</f>
        <v>84.865905338167906</v>
      </c>
    </row>
    <row r="2740" spans="1:7" x14ac:dyDescent="0.3">
      <c r="A2740" s="24">
        <f t="shared" si="129"/>
        <v>2024</v>
      </c>
      <c r="B2740" s="24">
        <f t="shared" si="130"/>
        <v>11</v>
      </c>
      <c r="C2740" s="24">
        <f t="shared" si="131"/>
        <v>4</v>
      </c>
      <c r="D2740" s="25">
        <f t="shared" si="128"/>
        <v>45609</v>
      </c>
      <c r="F2740" s="26" cm="1">
        <f t="array" aca="1" ref="F2740" ca="1">_xll.RiskLaplace(0.0011917,0.02605)</f>
        <v>4.1874998528322209E-2</v>
      </c>
      <c r="G2740" s="18" cm="1">
        <f t="array" aca="1" ref="G2740" ca="1">_xll.RiskMakeInput(G2739*(1+F2740),_xll.RiskName(("Forecast"&amp;D2740)))</f>
        <v>88.419664999308424</v>
      </c>
    </row>
    <row r="2741" spans="1:7" x14ac:dyDescent="0.3">
      <c r="A2741" s="24">
        <f t="shared" si="129"/>
        <v>2024</v>
      </c>
      <c r="B2741" s="24">
        <f t="shared" si="130"/>
        <v>11</v>
      </c>
      <c r="C2741" s="24">
        <f t="shared" si="131"/>
        <v>4</v>
      </c>
      <c r="D2741" s="25">
        <f t="shared" si="128"/>
        <v>45610</v>
      </c>
      <c r="F2741" s="26" cm="1">
        <f t="array" aca="1" ref="F2741" ca="1">_xll.RiskLaplace(0.0011917,0.02605)</f>
        <v>9.5282800728347999E-4</v>
      </c>
      <c r="G2741" s="18" cm="1">
        <f t="array" aca="1" ref="G2741" ca="1">_xll.RiskMakeInput(G2740*(1+F2741),_xll.RiskName(("Forecast"&amp;D2741)))</f>
        <v>88.503913732514391</v>
      </c>
    </row>
    <row r="2742" spans="1:7" x14ac:dyDescent="0.3">
      <c r="A2742" s="24">
        <f t="shared" si="129"/>
        <v>2024</v>
      </c>
      <c r="B2742" s="24">
        <f t="shared" si="130"/>
        <v>11</v>
      </c>
      <c r="C2742" s="24">
        <f t="shared" si="131"/>
        <v>4</v>
      </c>
      <c r="D2742" s="25">
        <f t="shared" si="128"/>
        <v>45611</v>
      </c>
      <c r="F2742" s="26" cm="1">
        <f t="array" aca="1" ref="F2742" ca="1">_xll.RiskLaplace(0.0011917,0.02605)</f>
        <v>-1.4814901791976628E-2</v>
      </c>
      <c r="G2742" s="18" cm="1">
        <f t="array" aca="1" ref="G2742" ca="1">_xll.RiskMakeInput(G2741*(1+F2742),_xll.RiskName(("Forecast"&amp;D2742)))</f>
        <v>87.19273694236162</v>
      </c>
    </row>
    <row r="2743" spans="1:7" x14ac:dyDescent="0.3">
      <c r="A2743" s="24">
        <f t="shared" si="129"/>
        <v>2024</v>
      </c>
      <c r="B2743" s="24">
        <f t="shared" si="130"/>
        <v>11</v>
      </c>
      <c r="C2743" s="24">
        <f t="shared" si="131"/>
        <v>4</v>
      </c>
      <c r="D2743" s="25">
        <f t="shared" ref="D2743:D2806" si="132">WORKDAY(D2742,1)</f>
        <v>45614</v>
      </c>
      <c r="F2743" s="26" cm="1">
        <f t="array" aca="1" ref="F2743" ca="1">_xll.RiskLaplace(0.0011917,0.02605)</f>
        <v>-2.2799859696196671E-4</v>
      </c>
      <c r="G2743" s="18" cm="1">
        <f t="array" aca="1" ref="G2743" ca="1">_xll.RiskMakeInput(G2742*(1+F2743),_xll.RiskName(("Forecast"&amp;D2743)))</f>
        <v>87.172857120673484</v>
      </c>
    </row>
    <row r="2744" spans="1:7" x14ac:dyDescent="0.3">
      <c r="A2744" s="24">
        <f t="shared" si="129"/>
        <v>2024</v>
      </c>
      <c r="B2744" s="24">
        <f t="shared" si="130"/>
        <v>11</v>
      </c>
      <c r="C2744" s="24">
        <f t="shared" si="131"/>
        <v>4</v>
      </c>
      <c r="D2744" s="25">
        <f t="shared" si="132"/>
        <v>45615</v>
      </c>
      <c r="F2744" s="26" cm="1">
        <f t="array" aca="1" ref="F2744" ca="1">_xll.RiskLaplace(0.0011917,0.02605)</f>
        <v>2.9162786275440085E-3</v>
      </c>
      <c r="G2744" s="18" cm="1">
        <f t="array" aca="1" ref="G2744" ca="1">_xll.RiskMakeInput(G2743*(1+F2744),_xll.RiskName(("Forecast"&amp;D2744)))</f>
        <v>87.427077460796454</v>
      </c>
    </row>
    <row r="2745" spans="1:7" x14ac:dyDescent="0.3">
      <c r="A2745" s="24">
        <f t="shared" si="129"/>
        <v>2024</v>
      </c>
      <c r="B2745" s="24">
        <f t="shared" si="130"/>
        <v>11</v>
      </c>
      <c r="C2745" s="24">
        <f t="shared" si="131"/>
        <v>4</v>
      </c>
      <c r="D2745" s="25">
        <f t="shared" si="132"/>
        <v>45616</v>
      </c>
      <c r="F2745" s="26" cm="1">
        <f t="array" aca="1" ref="F2745" ca="1">_xll.RiskLaplace(0.0011917,0.02605)</f>
        <v>1.2854544171546587E-2</v>
      </c>
      <c r="G2745" s="18" cm="1">
        <f t="array" aca="1" ref="G2745" ca="1">_xll.RiskMakeInput(G2744*(1+F2745),_xll.RiskName(("Forecast"&amp;D2745)))</f>
        <v>88.550912689805486</v>
      </c>
    </row>
    <row r="2746" spans="1:7" x14ac:dyDescent="0.3">
      <c r="A2746" s="24">
        <f t="shared" si="129"/>
        <v>2024</v>
      </c>
      <c r="B2746" s="24">
        <f t="shared" si="130"/>
        <v>11</v>
      </c>
      <c r="C2746" s="24">
        <f t="shared" si="131"/>
        <v>4</v>
      </c>
      <c r="D2746" s="25">
        <f t="shared" si="132"/>
        <v>45617</v>
      </c>
      <c r="F2746" s="26" cm="1">
        <f t="array" aca="1" ref="F2746" ca="1">_xll.RiskLaplace(0.0011917,0.02605)</f>
        <v>-8.4879621566452575E-3</v>
      </c>
      <c r="G2746" s="18" cm="1">
        <f t="array" aca="1" ref="G2746" ca="1">_xll.RiskMakeInput(G2745*(1+F2746),_xll.RiskName(("Forecast"&amp;D2746)))</f>
        <v>87.799295893958018</v>
      </c>
    </row>
    <row r="2747" spans="1:7" x14ac:dyDescent="0.3">
      <c r="A2747" s="24">
        <f t="shared" si="129"/>
        <v>2024</v>
      </c>
      <c r="B2747" s="24">
        <f t="shared" si="130"/>
        <v>11</v>
      </c>
      <c r="C2747" s="24">
        <f t="shared" si="131"/>
        <v>4</v>
      </c>
      <c r="D2747" s="25">
        <f t="shared" si="132"/>
        <v>45618</v>
      </c>
      <c r="F2747" s="26" cm="1">
        <f t="array" aca="1" ref="F2747" ca="1">_xll.RiskLaplace(0.0011917,0.02605)</f>
        <v>-2.2181624748133205E-2</v>
      </c>
      <c r="G2747" s="18" cm="1">
        <f t="array" aca="1" ref="G2747" ca="1">_xll.RiskMakeInput(G2746*(1+F2747),_xll.RiskName(("Forecast"&amp;D2747)))</f>
        <v>85.851764859287925</v>
      </c>
    </row>
    <row r="2748" spans="1:7" x14ac:dyDescent="0.3">
      <c r="A2748" s="24">
        <f t="shared" si="129"/>
        <v>2024</v>
      </c>
      <c r="B2748" s="24">
        <f t="shared" si="130"/>
        <v>11</v>
      </c>
      <c r="C2748" s="24">
        <f t="shared" si="131"/>
        <v>4</v>
      </c>
      <c r="D2748" s="25">
        <f t="shared" si="132"/>
        <v>45621</v>
      </c>
      <c r="F2748" s="26" cm="1">
        <f t="array" aca="1" ref="F2748" ca="1">_xll.RiskLaplace(0.0011917,0.02605)</f>
        <v>8.0706126829869032E-4</v>
      </c>
      <c r="G2748" s="18" cm="1">
        <f t="array" aca="1" ref="G2748" ca="1">_xll.RiskMakeInput(G2747*(1+F2748),_xll.RiskName(("Forecast"&amp;D2748)))</f>
        <v>85.921052493520946</v>
      </c>
    </row>
    <row r="2749" spans="1:7" x14ac:dyDescent="0.3">
      <c r="A2749" s="24">
        <f t="shared" si="129"/>
        <v>2024</v>
      </c>
      <c r="B2749" s="24">
        <f t="shared" si="130"/>
        <v>11</v>
      </c>
      <c r="C2749" s="24">
        <f t="shared" si="131"/>
        <v>4</v>
      </c>
      <c r="D2749" s="25">
        <f t="shared" si="132"/>
        <v>45622</v>
      </c>
      <c r="F2749" s="26" cm="1">
        <f t="array" aca="1" ref="F2749" ca="1">_xll.RiskLaplace(0.0011917,0.02605)</f>
        <v>9.017226223704876E-4</v>
      </c>
      <c r="G2749" s="18" cm="1">
        <f t="array" aca="1" ref="G2749" ca="1">_xll.RiskMakeInput(G2748*(1+F2749),_xll.RiskName(("Forecast"&amp;D2749)))</f>
        <v>85.998529450292224</v>
      </c>
    </row>
    <row r="2750" spans="1:7" x14ac:dyDescent="0.3">
      <c r="A2750" s="24">
        <f t="shared" si="129"/>
        <v>2024</v>
      </c>
      <c r="B2750" s="24">
        <f t="shared" si="130"/>
        <v>11</v>
      </c>
      <c r="C2750" s="24">
        <f t="shared" si="131"/>
        <v>4</v>
      </c>
      <c r="D2750" s="25">
        <f t="shared" si="132"/>
        <v>45623</v>
      </c>
      <c r="F2750" s="26" cm="1">
        <f t="array" aca="1" ref="F2750" ca="1">_xll.RiskLaplace(0.0011917,0.02605)</f>
        <v>2.49580210309551E-2</v>
      </c>
      <c r="G2750" s="18" cm="1">
        <f t="array" aca="1" ref="G2750" ca="1">_xll.RiskMakeInput(G2749*(1+F2750),_xll.RiskName(("Forecast"&amp;D2750)))</f>
        <v>88.144882556943827</v>
      </c>
    </row>
    <row r="2751" spans="1:7" x14ac:dyDescent="0.3">
      <c r="A2751" s="24">
        <f t="shared" si="129"/>
        <v>2024</v>
      </c>
      <c r="B2751" s="24">
        <f t="shared" si="130"/>
        <v>11</v>
      </c>
      <c r="C2751" s="24">
        <f t="shared" si="131"/>
        <v>4</v>
      </c>
      <c r="D2751" s="25">
        <f t="shared" si="132"/>
        <v>45624</v>
      </c>
      <c r="F2751" s="26" cm="1">
        <f t="array" aca="1" ref="F2751" ca="1">_xll.RiskLaplace(0.0011917,0.02605)</f>
        <v>-3.6562723763932214E-2</v>
      </c>
      <c r="G2751" s="18" cm="1">
        <f t="array" aca="1" ref="G2751" ca="1">_xll.RiskMakeInput(G2750*(1+F2751),_xll.RiskName(("Forecast"&amp;D2751)))</f>
        <v>84.92206556481004</v>
      </c>
    </row>
    <row r="2752" spans="1:7" x14ac:dyDescent="0.3">
      <c r="A2752" s="24">
        <f t="shared" si="129"/>
        <v>2024</v>
      </c>
      <c r="B2752" s="24">
        <f t="shared" si="130"/>
        <v>11</v>
      </c>
      <c r="C2752" s="24">
        <f t="shared" si="131"/>
        <v>4</v>
      </c>
      <c r="D2752" s="25">
        <f t="shared" si="132"/>
        <v>45625</v>
      </c>
      <c r="F2752" s="26" cm="1">
        <f t="array" aca="1" ref="F2752" ca="1">_xll.RiskLaplace(0.0011917,0.02605)</f>
        <v>-6.1894308545234894E-3</v>
      </c>
      <c r="G2752" s="18" cm="1">
        <f t="array" aca="1" ref="G2752" ca="1">_xll.RiskMakeInput(G2751*(1+F2752),_xll.RiskName(("Forecast"&amp;D2752)))</f>
        <v>84.396446311973335</v>
      </c>
    </row>
    <row r="2753" spans="1:7" x14ac:dyDescent="0.3">
      <c r="A2753" s="24">
        <f t="shared" si="129"/>
        <v>2024</v>
      </c>
      <c r="B2753" s="24">
        <f t="shared" si="130"/>
        <v>12</v>
      </c>
      <c r="C2753" s="24">
        <f t="shared" si="131"/>
        <v>4</v>
      </c>
      <c r="D2753" s="25">
        <f t="shared" si="132"/>
        <v>45628</v>
      </c>
      <c r="F2753" s="26" cm="1">
        <f t="array" aca="1" ref="F2753" ca="1">_xll.RiskLaplace(0.0011917,0.02605)</f>
        <v>7.6457366630828492E-3</v>
      </c>
      <c r="G2753" s="18" cm="1">
        <f t="array" aca="1" ref="G2753" ca="1">_xll.RiskMakeInput(G2752*(1+F2753),_xll.RiskName(("Forecast"&amp;D2753)))</f>
        <v>85.041719315774699</v>
      </c>
    </row>
    <row r="2754" spans="1:7" x14ac:dyDescent="0.3">
      <c r="A2754" s="24">
        <f t="shared" si="129"/>
        <v>2024</v>
      </c>
      <c r="B2754" s="24">
        <f t="shared" si="130"/>
        <v>12</v>
      </c>
      <c r="C2754" s="24">
        <f t="shared" si="131"/>
        <v>4</v>
      </c>
      <c r="D2754" s="25">
        <f t="shared" si="132"/>
        <v>45629</v>
      </c>
      <c r="F2754" s="26" cm="1">
        <f t="array" aca="1" ref="F2754" ca="1">_xll.RiskLaplace(0.0011917,0.02605)</f>
        <v>-3.1421927807770643E-3</v>
      </c>
      <c r="G2754" s="18" cm="1">
        <f t="array" aca="1" ref="G2754" ca="1">_xll.RiskMakeInput(G2753*(1+F2754),_xll.RiskName(("Forecast"&amp;D2754)))</f>
        <v>84.7745018392758</v>
      </c>
    </row>
    <row r="2755" spans="1:7" x14ac:dyDescent="0.3">
      <c r="A2755" s="24">
        <f t="shared" si="129"/>
        <v>2024</v>
      </c>
      <c r="B2755" s="24">
        <f t="shared" si="130"/>
        <v>12</v>
      </c>
      <c r="C2755" s="24">
        <f t="shared" si="131"/>
        <v>4</v>
      </c>
      <c r="D2755" s="25">
        <f t="shared" si="132"/>
        <v>45630</v>
      </c>
      <c r="F2755" s="26" cm="1">
        <f t="array" aca="1" ref="F2755" ca="1">_xll.RiskLaplace(0.0011917,0.02605)</f>
        <v>-2.4783436904034046E-3</v>
      </c>
      <c r="G2755" s="18" cm="1">
        <f t="array" aca="1" ref="G2755" ca="1">_xll.RiskMakeInput(G2754*(1+F2755),_xll.RiskName(("Forecast"&amp;D2755)))</f>
        <v>84.564401487535335</v>
      </c>
    </row>
    <row r="2756" spans="1:7" x14ac:dyDescent="0.3">
      <c r="A2756" s="24">
        <f t="shared" si="129"/>
        <v>2024</v>
      </c>
      <c r="B2756" s="24">
        <f t="shared" si="130"/>
        <v>12</v>
      </c>
      <c r="C2756" s="24">
        <f t="shared" si="131"/>
        <v>4</v>
      </c>
      <c r="D2756" s="25">
        <f t="shared" si="132"/>
        <v>45631</v>
      </c>
      <c r="F2756" s="26" cm="1">
        <f t="array" aca="1" ref="F2756" ca="1">_xll.RiskLaplace(0.0011917,0.02605)</f>
        <v>1.4760232096605978E-2</v>
      </c>
      <c r="G2756" s="18" cm="1">
        <f t="array" aca="1" ref="G2756" ca="1">_xll.RiskMakeInput(G2755*(1+F2756),_xll.RiskName(("Forecast"&amp;D2756)))</f>
        <v>85.81259168060194</v>
      </c>
    </row>
    <row r="2757" spans="1:7" x14ac:dyDescent="0.3">
      <c r="A2757" s="24">
        <f t="shared" ref="A2757:A2820" si="133">YEAR(D2757)</f>
        <v>2024</v>
      </c>
      <c r="B2757" s="24">
        <f t="shared" ref="B2757:B2820" si="134">MONTH(D2757)</f>
        <v>12</v>
      </c>
      <c r="C2757" s="24">
        <f t="shared" ref="C2757:C2820" si="135">ROUNDUP(B2757/3,0)</f>
        <v>4</v>
      </c>
      <c r="D2757" s="25">
        <f t="shared" si="132"/>
        <v>45632</v>
      </c>
      <c r="F2757" s="26" cm="1">
        <f t="array" aca="1" ref="F2757" ca="1">_xll.RiskLaplace(0.0011917,0.02605)</f>
        <v>4.4682760905221993E-3</v>
      </c>
      <c r="G2757" s="18" cm="1">
        <f t="array" aca="1" ref="G2757" ca="1">_xll.RiskMakeInput(G2756*(1+F2757),_xll.RiskName(("Forecast"&amp;D2757)))</f>
        <v>86.196026032274119</v>
      </c>
    </row>
    <row r="2758" spans="1:7" x14ac:dyDescent="0.3">
      <c r="A2758" s="24">
        <f t="shared" si="133"/>
        <v>2024</v>
      </c>
      <c r="B2758" s="24">
        <f t="shared" si="134"/>
        <v>12</v>
      </c>
      <c r="C2758" s="24">
        <f t="shared" si="135"/>
        <v>4</v>
      </c>
      <c r="D2758" s="25">
        <f t="shared" si="132"/>
        <v>45635</v>
      </c>
      <c r="F2758" s="26" cm="1">
        <f t="array" aca="1" ref="F2758" ca="1">_xll.RiskLaplace(0.0011917,0.02605)</f>
        <v>-3.937590752304284E-2</v>
      </c>
      <c r="G2758" s="18" cm="1">
        <f t="array" aca="1" ref="G2758" ca="1">_xll.RiskMakeInput(G2757*(1+F2758),_xll.RiskName(("Forecast"&amp;D2758)))</f>
        <v>82.801979282373495</v>
      </c>
    </row>
    <row r="2759" spans="1:7" x14ac:dyDescent="0.3">
      <c r="A2759" s="24">
        <f t="shared" si="133"/>
        <v>2024</v>
      </c>
      <c r="B2759" s="24">
        <f t="shared" si="134"/>
        <v>12</v>
      </c>
      <c r="C2759" s="24">
        <f t="shared" si="135"/>
        <v>4</v>
      </c>
      <c r="D2759" s="25">
        <f t="shared" si="132"/>
        <v>45636</v>
      </c>
      <c r="F2759" s="26" cm="1">
        <f t="array" aca="1" ref="F2759" ca="1">_xll.RiskLaplace(0.0011917,0.02605)</f>
        <v>1.0636845864591453E-2</v>
      </c>
      <c r="G2759" s="18" cm="1">
        <f t="array" aca="1" ref="G2759" ca="1">_xll.RiskMakeInput(G2758*(1+F2759),_xll.RiskName(("Forecast"&amp;D2759)))</f>
        <v>83.682731173283187</v>
      </c>
    </row>
    <row r="2760" spans="1:7" x14ac:dyDescent="0.3">
      <c r="A2760" s="24">
        <f t="shared" si="133"/>
        <v>2024</v>
      </c>
      <c r="B2760" s="24">
        <f t="shared" si="134"/>
        <v>12</v>
      </c>
      <c r="C2760" s="24">
        <f t="shared" si="135"/>
        <v>4</v>
      </c>
      <c r="D2760" s="25">
        <f t="shared" si="132"/>
        <v>45637</v>
      </c>
      <c r="F2760" s="26" cm="1">
        <f t="array" aca="1" ref="F2760" ca="1">_xll.RiskLaplace(0.0011917,0.02605)</f>
        <v>1.3922977977091024E-2</v>
      </c>
      <c r="G2760" s="18" cm="1">
        <f t="array" aca="1" ref="G2760" ca="1">_xll.RiskMakeInput(G2759*(1+F2760),_xll.RiskName(("Forecast"&amp;D2760)))</f>
        <v>84.847843996471639</v>
      </c>
    </row>
    <row r="2761" spans="1:7" x14ac:dyDescent="0.3">
      <c r="A2761" s="24">
        <f t="shared" si="133"/>
        <v>2024</v>
      </c>
      <c r="B2761" s="24">
        <f t="shared" si="134"/>
        <v>12</v>
      </c>
      <c r="C2761" s="24">
        <f t="shared" si="135"/>
        <v>4</v>
      </c>
      <c r="D2761" s="25">
        <f t="shared" si="132"/>
        <v>45638</v>
      </c>
      <c r="F2761" s="26" cm="1">
        <f t="array" aca="1" ref="F2761" ca="1">_xll.RiskLaplace(0.0011917,0.02605)</f>
        <v>-4.5373448547372103E-3</v>
      </c>
      <c r="G2761" s="18" cm="1">
        <f t="array" aca="1" ref="G2761" ca="1">_xll.RiskMakeInput(G2760*(1+F2761),_xll.RiskName(("Forecast"&amp;D2761)))</f>
        <v>84.462860068078697</v>
      </c>
    </row>
    <row r="2762" spans="1:7" x14ac:dyDescent="0.3">
      <c r="A2762" s="24">
        <f t="shared" si="133"/>
        <v>2024</v>
      </c>
      <c r="B2762" s="24">
        <f t="shared" si="134"/>
        <v>12</v>
      </c>
      <c r="C2762" s="24">
        <f t="shared" si="135"/>
        <v>4</v>
      </c>
      <c r="D2762" s="25">
        <f t="shared" si="132"/>
        <v>45639</v>
      </c>
      <c r="F2762" s="26" cm="1">
        <f t="array" aca="1" ref="F2762" ca="1">_xll.RiskLaplace(0.0011917,0.02605)</f>
        <v>6.3976156577580049E-3</v>
      </c>
      <c r="G2762" s="18" cm="1">
        <f t="array" aca="1" ref="G2762" ca="1">_xll.RiskMakeInput(G2761*(1+F2762),_xll.RiskName(("Forecast"&amp;D2762)))</f>
        <v>85.003220984149266</v>
      </c>
    </row>
    <row r="2763" spans="1:7" x14ac:dyDescent="0.3">
      <c r="A2763" s="24">
        <f t="shared" si="133"/>
        <v>2024</v>
      </c>
      <c r="B2763" s="24">
        <f t="shared" si="134"/>
        <v>12</v>
      </c>
      <c r="C2763" s="24">
        <f t="shared" si="135"/>
        <v>4</v>
      </c>
      <c r="D2763" s="25">
        <f t="shared" si="132"/>
        <v>45642</v>
      </c>
      <c r="F2763" s="26" cm="1">
        <f t="array" aca="1" ref="F2763" ca="1">_xll.RiskLaplace(0.0011917,0.02605)</f>
        <v>9.6137203285356909E-3</v>
      </c>
      <c r="G2763" s="18" cm="1">
        <f t="array" aca="1" ref="G2763" ca="1">_xll.RiskMakeInput(G2762*(1+F2763),_xll.RiskName(("Forecast"&amp;D2763)))</f>
        <v>85.820418177715609</v>
      </c>
    </row>
    <row r="2764" spans="1:7" x14ac:dyDescent="0.3">
      <c r="A2764" s="24">
        <f t="shared" si="133"/>
        <v>2024</v>
      </c>
      <c r="B2764" s="24">
        <f t="shared" si="134"/>
        <v>12</v>
      </c>
      <c r="C2764" s="24">
        <f t="shared" si="135"/>
        <v>4</v>
      </c>
      <c r="D2764" s="25">
        <f t="shared" si="132"/>
        <v>45643</v>
      </c>
      <c r="F2764" s="26" cm="1">
        <f t="array" aca="1" ref="F2764" ca="1">_xll.RiskLaplace(0.0011917,0.02605)</f>
        <v>1.6290087817737803E-2</v>
      </c>
      <c r="G2764" s="18" cm="1">
        <f t="array" aca="1" ref="G2764" ca="1">_xll.RiskMakeInput(G2763*(1+F2764),_xll.RiskName(("Forecast"&amp;D2764)))</f>
        <v>87.21844032638559</v>
      </c>
    </row>
    <row r="2765" spans="1:7" x14ac:dyDescent="0.3">
      <c r="A2765" s="24">
        <f t="shared" si="133"/>
        <v>2024</v>
      </c>
      <c r="B2765" s="24">
        <f t="shared" si="134"/>
        <v>12</v>
      </c>
      <c r="C2765" s="24">
        <f t="shared" si="135"/>
        <v>4</v>
      </c>
      <c r="D2765" s="25">
        <f t="shared" si="132"/>
        <v>45644</v>
      </c>
      <c r="F2765" s="26" cm="1">
        <f t="array" aca="1" ref="F2765" ca="1">_xll.RiskLaplace(0.0011917,0.02605)</f>
        <v>3.3874543116633078E-3</v>
      </c>
      <c r="G2765" s="18" cm="1">
        <f t="array" aca="1" ref="G2765" ca="1">_xll.RiskMakeInput(G2764*(1+F2765),_xll.RiskName(("Forecast"&amp;D2765)))</f>
        <v>87.513888808125742</v>
      </c>
    </row>
    <row r="2766" spans="1:7" x14ac:dyDescent="0.3">
      <c r="A2766" s="24">
        <f t="shared" si="133"/>
        <v>2024</v>
      </c>
      <c r="B2766" s="24">
        <f t="shared" si="134"/>
        <v>12</v>
      </c>
      <c r="C2766" s="24">
        <f t="shared" si="135"/>
        <v>4</v>
      </c>
      <c r="D2766" s="25">
        <f t="shared" si="132"/>
        <v>45645</v>
      </c>
      <c r="F2766" s="26" cm="1">
        <f t="array" aca="1" ref="F2766" ca="1">_xll.RiskLaplace(0.0011917,0.02605)</f>
        <v>1.3522465129783889E-2</v>
      </c>
      <c r="G2766" s="18" cm="1">
        <f t="array" aca="1" ref="G2766" ca="1">_xll.RiskMakeInput(G2765*(1+F2766),_xll.RiskName(("Forecast"&amp;D2766)))</f>
        <v>88.697292317905408</v>
      </c>
    </row>
    <row r="2767" spans="1:7" x14ac:dyDescent="0.3">
      <c r="A2767" s="24">
        <f t="shared" si="133"/>
        <v>2024</v>
      </c>
      <c r="B2767" s="24">
        <f t="shared" si="134"/>
        <v>12</v>
      </c>
      <c r="C2767" s="24">
        <f t="shared" si="135"/>
        <v>4</v>
      </c>
      <c r="D2767" s="25">
        <f t="shared" si="132"/>
        <v>45646</v>
      </c>
      <c r="F2767" s="26" cm="1">
        <f t="array" aca="1" ref="F2767" ca="1">_xll.RiskLaplace(0.0011917,0.02605)</f>
        <v>3.8337995863930739E-2</v>
      </c>
      <c r="G2767" s="18" cm="1">
        <f t="array" aca="1" ref="G2767" ca="1">_xll.RiskMakeInput(G2766*(1+F2767),_xll.RiskName(("Forecast"&amp;D2767)))</f>
        <v>92.097768743931113</v>
      </c>
    </row>
    <row r="2768" spans="1:7" x14ac:dyDescent="0.3">
      <c r="A2768" s="24">
        <f t="shared" si="133"/>
        <v>2024</v>
      </c>
      <c r="B2768" s="24">
        <f t="shared" si="134"/>
        <v>12</v>
      </c>
      <c r="C2768" s="24">
        <f t="shared" si="135"/>
        <v>4</v>
      </c>
      <c r="D2768" s="25">
        <f t="shared" si="132"/>
        <v>45649</v>
      </c>
      <c r="F2768" s="26" cm="1">
        <f t="array" aca="1" ref="F2768" ca="1">_xll.RiskLaplace(0.0011917,0.02605)</f>
        <v>4.7409273338544493E-2</v>
      </c>
      <c r="G2768" s="18" cm="1">
        <f t="array" aca="1" ref="G2768" ca="1">_xll.RiskMakeInput(G2767*(1+F2768),_xll.RiskName(("Forecast"&amp;D2768)))</f>
        <v>96.464057036182197</v>
      </c>
    </row>
    <row r="2769" spans="1:7" x14ac:dyDescent="0.3">
      <c r="A2769" s="24">
        <f t="shared" si="133"/>
        <v>2024</v>
      </c>
      <c r="B2769" s="24">
        <f t="shared" si="134"/>
        <v>12</v>
      </c>
      <c r="C2769" s="24">
        <f t="shared" si="135"/>
        <v>4</v>
      </c>
      <c r="D2769" s="25">
        <f t="shared" si="132"/>
        <v>45650</v>
      </c>
      <c r="F2769" s="26" cm="1">
        <f t="array" aca="1" ref="F2769" ca="1">_xll.RiskLaplace(0.0011917,0.02605)</f>
        <v>-1.9584914739933217E-2</v>
      </c>
      <c r="G2769" s="18" cm="1">
        <f t="array" aca="1" ref="G2769" ca="1">_xll.RiskMakeInput(G2768*(1+F2769),_xll.RiskName(("Forecast"&amp;D2769)))</f>
        <v>94.574816703660517</v>
      </c>
    </row>
    <row r="2770" spans="1:7" x14ac:dyDescent="0.3">
      <c r="A2770" s="24">
        <f t="shared" si="133"/>
        <v>2024</v>
      </c>
      <c r="B2770" s="24">
        <f t="shared" si="134"/>
        <v>12</v>
      </c>
      <c r="C2770" s="24">
        <f t="shared" si="135"/>
        <v>4</v>
      </c>
      <c r="D2770" s="25">
        <f t="shared" si="132"/>
        <v>45651</v>
      </c>
      <c r="F2770" s="26" cm="1">
        <f t="array" aca="1" ref="F2770" ca="1">_xll.RiskLaplace(0.0011917,0.02605)</f>
        <v>5.140626723461332E-2</v>
      </c>
      <c r="G2770" s="18" cm="1">
        <f t="array" aca="1" ref="G2770" ca="1">_xll.RiskMakeInput(G2769*(1+F2770),_xll.RiskName(("Forecast"&amp;D2770)))</f>
        <v>99.436555004793462</v>
      </c>
    </row>
    <row r="2771" spans="1:7" x14ac:dyDescent="0.3">
      <c r="A2771" s="24">
        <f t="shared" si="133"/>
        <v>2024</v>
      </c>
      <c r="B2771" s="24">
        <f t="shared" si="134"/>
        <v>12</v>
      </c>
      <c r="C2771" s="24">
        <f t="shared" si="135"/>
        <v>4</v>
      </c>
      <c r="D2771" s="25">
        <f t="shared" si="132"/>
        <v>45652</v>
      </c>
      <c r="F2771" s="26" cm="1">
        <f t="array" aca="1" ref="F2771" ca="1">_xll.RiskLaplace(0.0011917,0.02605)</f>
        <v>1.0657157477916521E-2</v>
      </c>
      <c r="G2771" s="18" cm="1">
        <f t="array" aca="1" ref="G2771" ca="1">_xll.RiskMakeInput(G2770*(1+F2771),_xll.RiskName(("Forecast"&amp;D2771)))</f>
        <v>100.49626603054107</v>
      </c>
    </row>
    <row r="2772" spans="1:7" x14ac:dyDescent="0.3">
      <c r="A2772" s="24">
        <f t="shared" si="133"/>
        <v>2024</v>
      </c>
      <c r="B2772" s="24">
        <f t="shared" si="134"/>
        <v>12</v>
      </c>
      <c r="C2772" s="24">
        <f t="shared" si="135"/>
        <v>4</v>
      </c>
      <c r="D2772" s="25">
        <f t="shared" si="132"/>
        <v>45653</v>
      </c>
      <c r="F2772" s="26" cm="1">
        <f t="array" aca="1" ref="F2772" ca="1">_xll.RiskLaplace(0.0011917,0.02605)</f>
        <v>3.1724203239106913E-4</v>
      </c>
      <c r="G2772" s="18" cm="1">
        <f t="array" aca="1" ref="G2772" ca="1">_xll.RiskMakeInput(G2771*(1+F2772),_xll.RiskName(("Forecast"&amp;D2772)))</f>
        <v>100.52814767022431</v>
      </c>
    </row>
    <row r="2773" spans="1:7" x14ac:dyDescent="0.3">
      <c r="A2773" s="24">
        <f t="shared" si="133"/>
        <v>2024</v>
      </c>
      <c r="B2773" s="24">
        <f t="shared" si="134"/>
        <v>12</v>
      </c>
      <c r="C2773" s="24">
        <f t="shared" si="135"/>
        <v>4</v>
      </c>
      <c r="D2773" s="25">
        <f t="shared" si="132"/>
        <v>45656</v>
      </c>
      <c r="F2773" s="26" cm="1">
        <f t="array" aca="1" ref="F2773" ca="1">_xll.RiskLaplace(0.0011917,0.02605)</f>
        <v>-4.5874358298855673E-3</v>
      </c>
      <c r="G2773" s="18" cm="1">
        <f t="array" aca="1" ref="G2773" ca="1">_xll.RiskMakeInput(G2772*(1+F2773),_xll.RiskName(("Forecast"&amp;D2773)))</f>
        <v>100.06698124368991</v>
      </c>
    </row>
    <row r="2774" spans="1:7" x14ac:dyDescent="0.3">
      <c r="A2774" s="24">
        <f t="shared" si="133"/>
        <v>2024</v>
      </c>
      <c r="B2774" s="24">
        <f t="shared" si="134"/>
        <v>12</v>
      </c>
      <c r="C2774" s="24">
        <f t="shared" si="135"/>
        <v>4</v>
      </c>
      <c r="D2774" s="25">
        <f t="shared" si="132"/>
        <v>45657</v>
      </c>
      <c r="F2774" s="26" cm="1">
        <f t="array" aca="1" ref="F2774" ca="1">_xll.RiskLaplace(0.0011917,0.02605)</f>
        <v>-7.8047762198510021E-2</v>
      </c>
      <c r="G2774" s="18" cm="1">
        <f t="array" aca="1" ref="G2774" ca="1">_xll.RiskMakeInput(G2773*(1+F2774),_xll.RiskName(("Forecast"&amp;D2774)))</f>
        <v>92.256977287659637</v>
      </c>
    </row>
    <row r="2775" spans="1:7" x14ac:dyDescent="0.3">
      <c r="A2775" s="24">
        <f t="shared" si="133"/>
        <v>2025</v>
      </c>
      <c r="B2775" s="24">
        <f t="shared" si="134"/>
        <v>1</v>
      </c>
      <c r="C2775" s="24">
        <f t="shared" si="135"/>
        <v>1</v>
      </c>
      <c r="D2775" s="25">
        <f t="shared" si="132"/>
        <v>45658</v>
      </c>
      <c r="F2775" s="26" cm="1">
        <f t="array" aca="1" ref="F2775" ca="1">_xll.RiskLaplace(0.0011917,0.02605)</f>
        <v>-4.977269650264288E-3</v>
      </c>
      <c r="G2775" s="18" cm="1">
        <f t="array" aca="1" ref="G2775" ca="1">_xll.RiskMakeInput(G2774*(1+F2775),_xll.RiskName(("Forecast"&amp;D2775)))</f>
        <v>91.79778943458065</v>
      </c>
    </row>
    <row r="2776" spans="1:7" x14ac:dyDescent="0.3">
      <c r="A2776" s="24">
        <f t="shared" si="133"/>
        <v>2025</v>
      </c>
      <c r="B2776" s="24">
        <f t="shared" si="134"/>
        <v>1</v>
      </c>
      <c r="C2776" s="24">
        <f t="shared" si="135"/>
        <v>1</v>
      </c>
      <c r="D2776" s="25">
        <f t="shared" si="132"/>
        <v>45659</v>
      </c>
      <c r="F2776" s="26" cm="1">
        <f t="array" aca="1" ref="F2776" ca="1">_xll.RiskLaplace(0.0011917,0.02605)</f>
        <v>-2.3059989887627701E-3</v>
      </c>
      <c r="G2776" s="18" cm="1">
        <f t="array" aca="1" ref="G2776" ca="1">_xll.RiskMakeInput(G2775*(1+F2776),_xll.RiskName(("Forecast"&amp;D2776)))</f>
        <v>91.586103824973847</v>
      </c>
    </row>
    <row r="2777" spans="1:7" x14ac:dyDescent="0.3">
      <c r="A2777" s="24">
        <f t="shared" si="133"/>
        <v>2025</v>
      </c>
      <c r="B2777" s="24">
        <f t="shared" si="134"/>
        <v>1</v>
      </c>
      <c r="C2777" s="24">
        <f t="shared" si="135"/>
        <v>1</v>
      </c>
      <c r="D2777" s="25">
        <f t="shared" si="132"/>
        <v>45660</v>
      </c>
      <c r="F2777" s="26" cm="1">
        <f t="array" aca="1" ref="F2777" ca="1">_xll.RiskLaplace(0.0011917,0.02605)</f>
        <v>-3.6566984564157276E-3</v>
      </c>
      <c r="G2777" s="18" cm="1">
        <f t="array" aca="1" ref="G2777" ca="1">_xll.RiskMakeInput(G2776*(1+F2777),_xll.RiskName(("Forecast"&amp;D2777)))</f>
        <v>91.251201060487944</v>
      </c>
    </row>
    <row r="2778" spans="1:7" x14ac:dyDescent="0.3">
      <c r="A2778" s="24">
        <f t="shared" si="133"/>
        <v>2025</v>
      </c>
      <c r="B2778" s="24">
        <f t="shared" si="134"/>
        <v>1</v>
      </c>
      <c r="C2778" s="24">
        <f t="shared" si="135"/>
        <v>1</v>
      </c>
      <c r="D2778" s="25">
        <f t="shared" si="132"/>
        <v>45663</v>
      </c>
      <c r="F2778" s="26" cm="1">
        <f t="array" aca="1" ref="F2778" ca="1">_xll.RiskLaplace(0.0011917,0.02605)</f>
        <v>-6.917571366933456E-2</v>
      </c>
      <c r="G2778" s="18" cm="1">
        <f t="array" aca="1" ref="G2778" ca="1">_xll.RiskMakeInput(G2777*(1+F2778),_xll.RiskName(("Forecast"&amp;D2778)))</f>
        <v>84.938834103944757</v>
      </c>
    </row>
    <row r="2779" spans="1:7" x14ac:dyDescent="0.3">
      <c r="A2779" s="24">
        <f t="shared" si="133"/>
        <v>2025</v>
      </c>
      <c r="B2779" s="24">
        <f t="shared" si="134"/>
        <v>1</v>
      </c>
      <c r="C2779" s="24">
        <f t="shared" si="135"/>
        <v>1</v>
      </c>
      <c r="D2779" s="25">
        <f t="shared" si="132"/>
        <v>45664</v>
      </c>
      <c r="F2779" s="26" cm="1">
        <f t="array" aca="1" ref="F2779" ca="1">_xll.RiskLaplace(0.0011917,0.02605)</f>
        <v>-1.8676355145542559E-2</v>
      </c>
      <c r="G2779" s="18" cm="1">
        <f t="array" aca="1" ref="G2779" ca="1">_xll.RiskMakeInput(G2778*(1+F2779),_xll.RiskName(("Forecast"&amp;D2779)))</f>
        <v>83.352486272571156</v>
      </c>
    </row>
    <row r="2780" spans="1:7" x14ac:dyDescent="0.3">
      <c r="A2780" s="24">
        <f t="shared" si="133"/>
        <v>2025</v>
      </c>
      <c r="B2780" s="24">
        <f t="shared" si="134"/>
        <v>1</v>
      </c>
      <c r="C2780" s="24">
        <f t="shared" si="135"/>
        <v>1</v>
      </c>
      <c r="D2780" s="25">
        <f t="shared" si="132"/>
        <v>45665</v>
      </c>
      <c r="F2780" s="26" cm="1">
        <f t="array" aca="1" ref="F2780" ca="1">_xll.RiskLaplace(0.0011917,0.02605)</f>
        <v>-2.0466622907366661E-2</v>
      </c>
      <c r="G2780" s="18" cm="1">
        <f t="array" aca="1" ref="G2780" ca="1">_xll.RiskMakeInput(G2779*(1+F2780),_xll.RiskName(("Forecast"&amp;D2780)))</f>
        <v>81.646542367638986</v>
      </c>
    </row>
    <row r="2781" spans="1:7" x14ac:dyDescent="0.3">
      <c r="A2781" s="24">
        <f t="shared" si="133"/>
        <v>2025</v>
      </c>
      <c r="B2781" s="24">
        <f t="shared" si="134"/>
        <v>1</v>
      </c>
      <c r="C2781" s="24">
        <f t="shared" si="135"/>
        <v>1</v>
      </c>
      <c r="D2781" s="25">
        <f t="shared" si="132"/>
        <v>45666</v>
      </c>
      <c r="F2781" s="26" cm="1">
        <f t="array" aca="1" ref="F2781" ca="1">_xll.RiskLaplace(0.0011917,0.02605)</f>
        <v>6.3189331372739618E-2</v>
      </c>
      <c r="G2781" s="18" cm="1">
        <f t="array" aca="1" ref="G2781" ca="1">_xll.RiskMakeInput(G2780*(1+F2781),_xll.RiskName(("Forecast"&amp;D2781)))</f>
        <v>86.805732788746155</v>
      </c>
    </row>
    <row r="2782" spans="1:7" x14ac:dyDescent="0.3">
      <c r="A2782" s="24">
        <f t="shared" si="133"/>
        <v>2025</v>
      </c>
      <c r="B2782" s="24">
        <f t="shared" si="134"/>
        <v>1</v>
      </c>
      <c r="C2782" s="24">
        <f t="shared" si="135"/>
        <v>1</v>
      </c>
      <c r="D2782" s="25">
        <f t="shared" si="132"/>
        <v>45667</v>
      </c>
      <c r="F2782" s="26" cm="1">
        <f t="array" aca="1" ref="F2782" ca="1">_xll.RiskLaplace(0.0011917,0.02605)</f>
        <v>-5.8769534668913458E-3</v>
      </c>
      <c r="G2782" s="18" cm="1">
        <f t="array" aca="1" ref="G2782" ca="1">_xll.RiskMakeInput(G2781*(1+F2782),_xll.RiskName(("Forecast"&amp;D2782)))</f>
        <v>86.295579536487296</v>
      </c>
    </row>
    <row r="2783" spans="1:7" x14ac:dyDescent="0.3">
      <c r="A2783" s="24">
        <f t="shared" si="133"/>
        <v>2025</v>
      </c>
      <c r="B2783" s="24">
        <f t="shared" si="134"/>
        <v>1</v>
      </c>
      <c r="C2783" s="24">
        <f t="shared" si="135"/>
        <v>1</v>
      </c>
      <c r="D2783" s="25">
        <f t="shared" si="132"/>
        <v>45670</v>
      </c>
      <c r="F2783" s="26" cm="1">
        <f t="array" aca="1" ref="F2783" ca="1">_xll.RiskLaplace(0.0011917,0.02605)</f>
        <v>-1.9686529613785936E-2</v>
      </c>
      <c r="G2783" s="18" cm="1">
        <f t="array" aca="1" ref="G2783" ca="1">_xll.RiskMakeInput(G2782*(1+F2783),_xll.RiskName(("Forecast"&amp;D2783)))</f>
        <v>84.596719054403422</v>
      </c>
    </row>
    <row r="2784" spans="1:7" x14ac:dyDescent="0.3">
      <c r="A2784" s="24">
        <f t="shared" si="133"/>
        <v>2025</v>
      </c>
      <c r="B2784" s="24">
        <f t="shared" si="134"/>
        <v>1</v>
      </c>
      <c r="C2784" s="24">
        <f t="shared" si="135"/>
        <v>1</v>
      </c>
      <c r="D2784" s="25">
        <f t="shared" si="132"/>
        <v>45671</v>
      </c>
      <c r="F2784" s="26" cm="1">
        <f t="array" aca="1" ref="F2784" ca="1">_xll.RiskLaplace(0.0011917,0.02605)</f>
        <v>6.421680810569633E-3</v>
      </c>
      <c r="G2784" s="18" cm="1">
        <f t="array" aca="1" ref="G2784" ca="1">_xll.RiskMakeInput(G2783*(1+F2784),_xll.RiskName(("Forecast"&amp;D2784)))</f>
        <v>85.139972181792245</v>
      </c>
    </row>
    <row r="2785" spans="1:7" x14ac:dyDescent="0.3">
      <c r="A2785" s="24">
        <f t="shared" si="133"/>
        <v>2025</v>
      </c>
      <c r="B2785" s="24">
        <f t="shared" si="134"/>
        <v>1</v>
      </c>
      <c r="C2785" s="24">
        <f t="shared" si="135"/>
        <v>1</v>
      </c>
      <c r="D2785" s="25">
        <f t="shared" si="132"/>
        <v>45672</v>
      </c>
      <c r="F2785" s="26" cm="1">
        <f t="array" aca="1" ref="F2785" ca="1">_xll.RiskLaplace(0.0011917,0.02605)</f>
        <v>2.5147154988724611E-2</v>
      </c>
      <c r="G2785" s="18" cm="1">
        <f t="array" aca="1" ref="G2785" ca="1">_xll.RiskMakeInput(G2784*(1+F2785),_xll.RiskName(("Forecast"&amp;D2785)))</f>
        <v>87.281000257983479</v>
      </c>
    </row>
    <row r="2786" spans="1:7" x14ac:dyDescent="0.3">
      <c r="A2786" s="24">
        <f t="shared" si="133"/>
        <v>2025</v>
      </c>
      <c r="B2786" s="24">
        <f t="shared" si="134"/>
        <v>1</v>
      </c>
      <c r="C2786" s="24">
        <f t="shared" si="135"/>
        <v>1</v>
      </c>
      <c r="D2786" s="25">
        <f t="shared" si="132"/>
        <v>45673</v>
      </c>
      <c r="F2786" s="26" cm="1">
        <f t="array" aca="1" ref="F2786" ca="1">_xll.RiskLaplace(0.0011917,0.02605)</f>
        <v>7.2679191613914691E-3</v>
      </c>
      <c r="G2786" s="18" cm="1">
        <f t="array" aca="1" ref="G2786" ca="1">_xll.RiskMakeInput(G2785*(1+F2786),_xll.RiskName(("Forecast"&amp;D2786)))</f>
        <v>87.915351512183904</v>
      </c>
    </row>
    <row r="2787" spans="1:7" x14ac:dyDescent="0.3">
      <c r="A2787" s="24">
        <f t="shared" si="133"/>
        <v>2025</v>
      </c>
      <c r="B2787" s="24">
        <f t="shared" si="134"/>
        <v>1</v>
      </c>
      <c r="C2787" s="24">
        <f t="shared" si="135"/>
        <v>1</v>
      </c>
      <c r="D2787" s="25">
        <f t="shared" si="132"/>
        <v>45674</v>
      </c>
      <c r="F2787" s="26" cm="1">
        <f t="array" aca="1" ref="F2787" ca="1">_xll.RiskLaplace(0.0011917,0.02605)</f>
        <v>9.3184002910003654E-3</v>
      </c>
      <c r="G2787" s="18" cm="1">
        <f t="array" aca="1" ref="G2787" ca="1">_xll.RiskMakeInput(G2786*(1+F2787),_xll.RiskName(("Forecast"&amp;D2787)))</f>
        <v>88.73458194929843</v>
      </c>
    </row>
    <row r="2788" spans="1:7" x14ac:dyDescent="0.3">
      <c r="A2788" s="24">
        <f t="shared" si="133"/>
        <v>2025</v>
      </c>
      <c r="B2788" s="24">
        <f t="shared" si="134"/>
        <v>1</v>
      </c>
      <c r="C2788" s="24">
        <f t="shared" si="135"/>
        <v>1</v>
      </c>
      <c r="D2788" s="25">
        <f t="shared" si="132"/>
        <v>45677</v>
      </c>
      <c r="F2788" s="26" cm="1">
        <f t="array" aca="1" ref="F2788" ca="1">_xll.RiskLaplace(0.0011917,0.02605)</f>
        <v>-5.2807946709949732E-2</v>
      </c>
      <c r="G2788" s="18" cm="1">
        <f t="array" aca="1" ref="G2788" ca="1">_xll.RiskMakeInput(G2787*(1+F2788),_xll.RiskName(("Forecast"&amp;D2788)))</f>
        <v>84.048690874390218</v>
      </c>
    </row>
    <row r="2789" spans="1:7" x14ac:dyDescent="0.3">
      <c r="A2789" s="24">
        <f t="shared" si="133"/>
        <v>2025</v>
      </c>
      <c r="B2789" s="24">
        <f t="shared" si="134"/>
        <v>1</v>
      </c>
      <c r="C2789" s="24">
        <f t="shared" si="135"/>
        <v>1</v>
      </c>
      <c r="D2789" s="25">
        <f t="shared" si="132"/>
        <v>45678</v>
      </c>
      <c r="F2789" s="26" cm="1">
        <f t="array" aca="1" ref="F2789" ca="1">_xll.RiskLaplace(0.0011917,0.02605)</f>
        <v>1.8093765924705737E-2</v>
      </c>
      <c r="G2789" s="18" cm="1">
        <f t="array" aca="1" ref="G2789" ca="1">_xll.RiskMakeInput(G2788*(1+F2789),_xll.RiskName(("Forecast"&amp;D2789)))</f>
        <v>85.569448213349389</v>
      </c>
    </row>
    <row r="2790" spans="1:7" x14ac:dyDescent="0.3">
      <c r="A2790" s="24">
        <f t="shared" si="133"/>
        <v>2025</v>
      </c>
      <c r="B2790" s="24">
        <f t="shared" si="134"/>
        <v>1</v>
      </c>
      <c r="C2790" s="24">
        <f t="shared" si="135"/>
        <v>1</v>
      </c>
      <c r="D2790" s="25">
        <f t="shared" si="132"/>
        <v>45679</v>
      </c>
      <c r="F2790" s="26" cm="1">
        <f t="array" aca="1" ref="F2790" ca="1">_xll.RiskLaplace(0.0011917,0.02605)</f>
        <v>6.7989228009831554E-3</v>
      </c>
      <c r="G2790" s="18" cm="1">
        <f t="array" aca="1" ref="G2790" ca="1">_xll.RiskMakeInput(G2789*(1+F2790),_xll.RiskName(("Forecast"&amp;D2790)))</f>
        <v>86.15122828587468</v>
      </c>
    </row>
    <row r="2791" spans="1:7" x14ac:dyDescent="0.3">
      <c r="A2791" s="24">
        <f t="shared" si="133"/>
        <v>2025</v>
      </c>
      <c r="B2791" s="24">
        <f t="shared" si="134"/>
        <v>1</v>
      </c>
      <c r="C2791" s="24">
        <f t="shared" si="135"/>
        <v>1</v>
      </c>
      <c r="D2791" s="25">
        <f t="shared" si="132"/>
        <v>45680</v>
      </c>
      <c r="F2791" s="26" cm="1">
        <f t="array" aca="1" ref="F2791" ca="1">_xll.RiskLaplace(0.0011917,0.02605)</f>
        <v>-3.4414883033104938E-3</v>
      </c>
      <c r="G2791" s="18" cm="1">
        <f t="array" aca="1" ref="G2791" ca="1">_xll.RiskMakeInput(G2790*(1+F2791),_xll.RiskName(("Forecast"&amp;D2791)))</f>
        <v>85.854739841413007</v>
      </c>
    </row>
    <row r="2792" spans="1:7" x14ac:dyDescent="0.3">
      <c r="A2792" s="24">
        <f t="shared" si="133"/>
        <v>2025</v>
      </c>
      <c r="B2792" s="24">
        <f t="shared" si="134"/>
        <v>1</v>
      </c>
      <c r="C2792" s="24">
        <f t="shared" si="135"/>
        <v>1</v>
      </c>
      <c r="D2792" s="25">
        <f t="shared" si="132"/>
        <v>45681</v>
      </c>
      <c r="F2792" s="26" cm="1">
        <f t="array" aca="1" ref="F2792" ca="1">_xll.RiskLaplace(0.0011917,0.02605)</f>
        <v>-2.4285766193439938E-2</v>
      </c>
      <c r="G2792" s="18" cm="1">
        <f t="array" aca="1" ref="G2792" ca="1">_xll.RiskMakeInput(G2791*(1+F2792),_xll.RiskName(("Forecast"&amp;D2792)))</f>
        <v>83.769691703025842</v>
      </c>
    </row>
    <row r="2793" spans="1:7" x14ac:dyDescent="0.3">
      <c r="A2793" s="24">
        <f t="shared" si="133"/>
        <v>2025</v>
      </c>
      <c r="B2793" s="24">
        <f t="shared" si="134"/>
        <v>1</v>
      </c>
      <c r="C2793" s="24">
        <f t="shared" si="135"/>
        <v>1</v>
      </c>
      <c r="D2793" s="25">
        <f t="shared" si="132"/>
        <v>45684</v>
      </c>
      <c r="F2793" s="26" cm="1">
        <f t="array" aca="1" ref="F2793" ca="1">_xll.RiskLaplace(0.0011917,0.02605)</f>
        <v>1.1621352723680398E-2</v>
      </c>
      <c r="G2793" s="18" cm="1">
        <f t="array" aca="1" ref="G2793" ca="1">_xll.RiskMakeInput(G2792*(1+F2793),_xll.RiskName(("Forecast"&amp;D2793)))</f>
        <v>84.743208837860664</v>
      </c>
    </row>
    <row r="2794" spans="1:7" x14ac:dyDescent="0.3">
      <c r="A2794" s="24">
        <f t="shared" si="133"/>
        <v>2025</v>
      </c>
      <c r="B2794" s="24">
        <f t="shared" si="134"/>
        <v>1</v>
      </c>
      <c r="C2794" s="24">
        <f t="shared" si="135"/>
        <v>1</v>
      </c>
      <c r="D2794" s="25">
        <f t="shared" si="132"/>
        <v>45685</v>
      </c>
      <c r="F2794" s="26" cm="1">
        <f t="array" aca="1" ref="F2794" ca="1">_xll.RiskLaplace(0.0011917,0.02605)</f>
        <v>1.2496041186096964E-2</v>
      </c>
      <c r="G2794" s="18" cm="1">
        <f t="array" aca="1" ref="G2794" ca="1">_xll.RiskMakeInput(G2793*(1+F2794),_xll.RiskName(("Forecast"&amp;D2794)))</f>
        <v>85.802163465740591</v>
      </c>
    </row>
    <row r="2795" spans="1:7" x14ac:dyDescent="0.3">
      <c r="A2795" s="24">
        <f t="shared" si="133"/>
        <v>2025</v>
      </c>
      <c r="B2795" s="24">
        <f t="shared" si="134"/>
        <v>1</v>
      </c>
      <c r="C2795" s="24">
        <f t="shared" si="135"/>
        <v>1</v>
      </c>
      <c r="D2795" s="25">
        <f t="shared" si="132"/>
        <v>45686</v>
      </c>
      <c r="F2795" s="26" cm="1">
        <f t="array" aca="1" ref="F2795" ca="1">_xll.RiskLaplace(0.0011917,0.02605)</f>
        <v>-7.8672429676560171E-2</v>
      </c>
      <c r="G2795" s="18" cm="1">
        <f t="array" aca="1" ref="G2795" ca="1">_xll.RiskMakeInput(G2794*(1+F2795),_xll.RiskName(("Forecast"&amp;D2795)))</f>
        <v>79.051898794385394</v>
      </c>
    </row>
    <row r="2796" spans="1:7" x14ac:dyDescent="0.3">
      <c r="A2796" s="24">
        <f t="shared" si="133"/>
        <v>2025</v>
      </c>
      <c r="B2796" s="24">
        <f t="shared" si="134"/>
        <v>1</v>
      </c>
      <c r="C2796" s="24">
        <f t="shared" si="135"/>
        <v>1</v>
      </c>
      <c r="D2796" s="25">
        <f t="shared" si="132"/>
        <v>45687</v>
      </c>
      <c r="F2796" s="26" cm="1">
        <f t="array" aca="1" ref="F2796" ca="1">_xll.RiskLaplace(0.0011917,0.02605)</f>
        <v>-8.8866303736501104E-3</v>
      </c>
      <c r="G2796" s="18" cm="1">
        <f t="array" aca="1" ref="G2796" ca="1">_xll.RiskMakeInput(G2795*(1+F2796),_xll.RiskName(("Forecast"&amp;D2796)))</f>
        <v>78.3493937894645</v>
      </c>
    </row>
    <row r="2797" spans="1:7" x14ac:dyDescent="0.3">
      <c r="A2797" s="24">
        <f t="shared" si="133"/>
        <v>2025</v>
      </c>
      <c r="B2797" s="24">
        <f t="shared" si="134"/>
        <v>1</v>
      </c>
      <c r="C2797" s="24">
        <f t="shared" si="135"/>
        <v>1</v>
      </c>
      <c r="D2797" s="25">
        <f t="shared" si="132"/>
        <v>45688</v>
      </c>
      <c r="F2797" s="26" cm="1">
        <f t="array" aca="1" ref="F2797" ca="1">_xll.RiskLaplace(0.0011917,0.02605)</f>
        <v>-2.0719589985691494E-2</v>
      </c>
      <c r="G2797" s="18" cm="1">
        <f t="array" aca="1" ref="G2797" ca="1">_xll.RiskMakeInput(G2796*(1+F2797),_xll.RiskName(("Forecast"&amp;D2797)))</f>
        <v>76.726026474519315</v>
      </c>
    </row>
    <row r="2798" spans="1:7" x14ac:dyDescent="0.3">
      <c r="A2798" s="24">
        <f t="shared" si="133"/>
        <v>2025</v>
      </c>
      <c r="B2798" s="24">
        <f t="shared" si="134"/>
        <v>2</v>
      </c>
      <c r="C2798" s="24">
        <f t="shared" si="135"/>
        <v>1</v>
      </c>
      <c r="D2798" s="25">
        <f t="shared" si="132"/>
        <v>45691</v>
      </c>
      <c r="F2798" s="26" cm="1">
        <f t="array" aca="1" ref="F2798" ca="1">_xll.RiskLaplace(0.0011917,0.02605)</f>
        <v>3.8338817239065423E-3</v>
      </c>
      <c r="G2798" s="18" cm="1">
        <f t="array" aca="1" ref="G2798" ca="1">_xll.RiskMakeInput(G2797*(1+F2798),_xll.RiskName(("Forecast"&amp;D2798)))</f>
        <v>77.020184985167944</v>
      </c>
    </row>
    <row r="2799" spans="1:7" x14ac:dyDescent="0.3">
      <c r="A2799" s="24">
        <f t="shared" si="133"/>
        <v>2025</v>
      </c>
      <c r="B2799" s="24">
        <f t="shared" si="134"/>
        <v>2</v>
      </c>
      <c r="C2799" s="24">
        <f t="shared" si="135"/>
        <v>1</v>
      </c>
      <c r="D2799" s="25">
        <f t="shared" si="132"/>
        <v>45692</v>
      </c>
      <c r="F2799" s="26" cm="1">
        <f t="array" aca="1" ref="F2799" ca="1">_xll.RiskLaplace(0.0011917,0.02605)</f>
        <v>-5.0589698197172853E-3</v>
      </c>
      <c r="G2799" s="18" cm="1">
        <f t="array" aca="1" ref="G2799" ca="1">_xll.RiskMakeInput(G2798*(1+F2799),_xll.RiskName(("Forecast"&amp;D2799)))</f>
        <v>76.63054219381894</v>
      </c>
    </row>
    <row r="2800" spans="1:7" x14ac:dyDescent="0.3">
      <c r="A2800" s="24">
        <f t="shared" si="133"/>
        <v>2025</v>
      </c>
      <c r="B2800" s="24">
        <f t="shared" si="134"/>
        <v>2</v>
      </c>
      <c r="C2800" s="24">
        <f t="shared" si="135"/>
        <v>1</v>
      </c>
      <c r="D2800" s="25">
        <f t="shared" si="132"/>
        <v>45693</v>
      </c>
      <c r="F2800" s="26" cm="1">
        <f t="array" aca="1" ref="F2800" ca="1">_xll.RiskLaplace(0.0011917,0.02605)</f>
        <v>-3.5992758021078798E-2</v>
      </c>
      <c r="G2800" s="18" cm="1">
        <f t="array" aca="1" ref="G2800" ca="1">_xll.RiskMakeInput(G2799*(1+F2800),_xll.RiskName(("Forecast"&amp;D2800)))</f>
        <v>73.872397631612742</v>
      </c>
    </row>
    <row r="2801" spans="1:7" x14ac:dyDescent="0.3">
      <c r="A2801" s="24">
        <f t="shared" si="133"/>
        <v>2025</v>
      </c>
      <c r="B2801" s="24">
        <f t="shared" si="134"/>
        <v>2</v>
      </c>
      <c r="C2801" s="24">
        <f t="shared" si="135"/>
        <v>1</v>
      </c>
      <c r="D2801" s="25">
        <f t="shared" si="132"/>
        <v>45694</v>
      </c>
      <c r="F2801" s="26" cm="1">
        <f t="array" aca="1" ref="F2801" ca="1">_xll.RiskLaplace(0.0011917,0.02605)</f>
        <v>-5.2124843533818584E-3</v>
      </c>
      <c r="G2801" s="18" cm="1">
        <f t="array" aca="1" ref="G2801" ca="1">_xll.RiskMakeInput(G2800*(1+F2801),_xll.RiskName(("Forecast"&amp;D2801)))</f>
        <v>73.487338914811161</v>
      </c>
    </row>
    <row r="2802" spans="1:7" x14ac:dyDescent="0.3">
      <c r="A2802" s="24">
        <f t="shared" si="133"/>
        <v>2025</v>
      </c>
      <c r="B2802" s="24">
        <f t="shared" si="134"/>
        <v>2</v>
      </c>
      <c r="C2802" s="24">
        <f t="shared" si="135"/>
        <v>1</v>
      </c>
      <c r="D2802" s="25">
        <f t="shared" si="132"/>
        <v>45695</v>
      </c>
      <c r="F2802" s="26" cm="1">
        <f t="array" aca="1" ref="F2802" ca="1">_xll.RiskLaplace(0.0011917,0.02605)</f>
        <v>-4.0644832300867309E-2</v>
      </c>
      <c r="G2802" s="18" cm="1">
        <f t="array" aca="1" ref="G2802" ca="1">_xll.RiskMakeInput(G2801*(1+F2802),_xll.RiskName(("Forecast"&amp;D2802)))</f>
        <v>70.500458348381656</v>
      </c>
    </row>
    <row r="2803" spans="1:7" x14ac:dyDescent="0.3">
      <c r="A2803" s="24">
        <f t="shared" si="133"/>
        <v>2025</v>
      </c>
      <c r="B2803" s="24">
        <f t="shared" si="134"/>
        <v>2</v>
      </c>
      <c r="C2803" s="24">
        <f t="shared" si="135"/>
        <v>1</v>
      </c>
      <c r="D2803" s="25">
        <f t="shared" si="132"/>
        <v>45698</v>
      </c>
      <c r="F2803" s="26" cm="1">
        <f t="array" aca="1" ref="F2803" ca="1">_xll.RiskLaplace(0.0011917,0.02605)</f>
        <v>-2.0542945579169011E-2</v>
      </c>
      <c r="G2803" s="18" cm="1">
        <f t="array" aca="1" ref="G2803" ca="1">_xll.RiskMakeInput(G2802*(1+F2803),_xll.RiskName(("Forecast"&amp;D2803)))</f>
        <v>69.052171269224374</v>
      </c>
    </row>
    <row r="2804" spans="1:7" x14ac:dyDescent="0.3">
      <c r="A2804" s="24">
        <f t="shared" si="133"/>
        <v>2025</v>
      </c>
      <c r="B2804" s="24">
        <f t="shared" si="134"/>
        <v>2</v>
      </c>
      <c r="C2804" s="24">
        <f t="shared" si="135"/>
        <v>1</v>
      </c>
      <c r="D2804" s="25">
        <f t="shared" si="132"/>
        <v>45699</v>
      </c>
      <c r="F2804" s="26" cm="1">
        <f t="array" aca="1" ref="F2804" ca="1">_xll.RiskLaplace(0.0011917,0.02605)</f>
        <v>-5.9171689923684864E-3</v>
      </c>
      <c r="G2804" s="18" cm="1">
        <f t="array" aca="1" ref="G2804" ca="1">_xll.RiskMakeInput(G2803*(1+F2804),_xll.RiskName(("Forecast"&amp;D2804)))</f>
        <v>68.643577902534403</v>
      </c>
    </row>
    <row r="2805" spans="1:7" x14ac:dyDescent="0.3">
      <c r="A2805" s="24">
        <f t="shared" si="133"/>
        <v>2025</v>
      </c>
      <c r="B2805" s="24">
        <f t="shared" si="134"/>
        <v>2</v>
      </c>
      <c r="C2805" s="24">
        <f t="shared" si="135"/>
        <v>1</v>
      </c>
      <c r="D2805" s="25">
        <f t="shared" si="132"/>
        <v>45700</v>
      </c>
      <c r="F2805" s="26" cm="1">
        <f t="array" aca="1" ref="F2805" ca="1">_xll.RiskLaplace(0.0011917,0.02605)</f>
        <v>2.4927251192568785E-2</v>
      </c>
      <c r="G2805" s="18" cm="1">
        <f t="array" aca="1" ref="G2805" ca="1">_xll.RiskMakeInput(G2804*(1+F2805),_xll.RiskName(("Forecast"&amp;D2805)))</f>
        <v>70.35467361166755</v>
      </c>
    </row>
    <row r="2806" spans="1:7" x14ac:dyDescent="0.3">
      <c r="A2806" s="24">
        <f t="shared" si="133"/>
        <v>2025</v>
      </c>
      <c r="B2806" s="24">
        <f t="shared" si="134"/>
        <v>2</v>
      </c>
      <c r="C2806" s="24">
        <f t="shared" si="135"/>
        <v>1</v>
      </c>
      <c r="D2806" s="25">
        <f t="shared" si="132"/>
        <v>45701</v>
      </c>
      <c r="F2806" s="26" cm="1">
        <f t="array" aca="1" ref="F2806" ca="1">_xll.RiskLaplace(0.0011917,0.02605)</f>
        <v>3.5792654096632799E-2</v>
      </c>
      <c r="G2806" s="18" cm="1">
        <f t="array" aca="1" ref="G2806" ca="1">_xll.RiskMakeInput(G2805*(1+F2806),_xll.RiskName(("Forecast"&amp;D2806)))</f>
        <v>72.872854108331467</v>
      </c>
    </row>
    <row r="2807" spans="1:7" x14ac:dyDescent="0.3">
      <c r="A2807" s="24">
        <f t="shared" si="133"/>
        <v>2025</v>
      </c>
      <c r="B2807" s="24">
        <f t="shared" si="134"/>
        <v>2</v>
      </c>
      <c r="C2807" s="24">
        <f t="shared" si="135"/>
        <v>1</v>
      </c>
      <c r="D2807" s="25">
        <f t="shared" ref="D2807:D2870" si="136">WORKDAY(D2806,1)</f>
        <v>45702</v>
      </c>
      <c r="F2807" s="26" cm="1">
        <f t="array" aca="1" ref="F2807" ca="1">_xll.RiskLaplace(0.0011917,0.02605)</f>
        <v>3.086943480672559E-3</v>
      </c>
      <c r="G2807" s="18" cm="1">
        <f t="array" aca="1" ref="G2807" ca="1">_xll.RiskMakeInput(G2806*(1+F2807),_xll.RiskName(("Forecast"&amp;D2807)))</f>
        <v>73.097808490239188</v>
      </c>
    </row>
    <row r="2808" spans="1:7" x14ac:dyDescent="0.3">
      <c r="A2808" s="24">
        <f t="shared" si="133"/>
        <v>2025</v>
      </c>
      <c r="B2808" s="24">
        <f t="shared" si="134"/>
        <v>2</v>
      </c>
      <c r="C2808" s="24">
        <f t="shared" si="135"/>
        <v>1</v>
      </c>
      <c r="D2808" s="25">
        <f t="shared" si="136"/>
        <v>45705</v>
      </c>
      <c r="F2808" s="26" cm="1">
        <f t="array" aca="1" ref="F2808" ca="1">_xll.RiskLaplace(0.0011917,0.02605)</f>
        <v>3.4383014155592917E-2</v>
      </c>
      <c r="G2808" s="18" cm="1">
        <f t="array" aca="1" ref="G2808" ca="1">_xll.RiskMakeInput(G2807*(1+F2808),_xll.RiskName(("Forecast"&amp;D2808)))</f>
        <v>75.611131474301914</v>
      </c>
    </row>
    <row r="2809" spans="1:7" x14ac:dyDescent="0.3">
      <c r="A2809" s="24">
        <f t="shared" si="133"/>
        <v>2025</v>
      </c>
      <c r="B2809" s="24">
        <f t="shared" si="134"/>
        <v>2</v>
      </c>
      <c r="C2809" s="24">
        <f t="shared" si="135"/>
        <v>1</v>
      </c>
      <c r="D2809" s="25">
        <f t="shared" si="136"/>
        <v>45706</v>
      </c>
      <c r="F2809" s="26" cm="1">
        <f t="array" aca="1" ref="F2809" ca="1">_xll.RiskLaplace(0.0011917,0.02605)</f>
        <v>-4.2415568388501335E-4</v>
      </c>
      <c r="G2809" s="18" cm="1">
        <f t="array" aca="1" ref="G2809" ca="1">_xll.RiskMakeInput(G2808*(1+F2809),_xll.RiskName(("Forecast"&amp;D2809)))</f>
        <v>75.579060583122114</v>
      </c>
    </row>
    <row r="2810" spans="1:7" x14ac:dyDescent="0.3">
      <c r="A2810" s="24">
        <f t="shared" si="133"/>
        <v>2025</v>
      </c>
      <c r="B2810" s="24">
        <f t="shared" si="134"/>
        <v>2</v>
      </c>
      <c r="C2810" s="24">
        <f t="shared" si="135"/>
        <v>1</v>
      </c>
      <c r="D2810" s="25">
        <f t="shared" si="136"/>
        <v>45707</v>
      </c>
      <c r="F2810" s="26" cm="1">
        <f t="array" aca="1" ref="F2810" ca="1">_xll.RiskLaplace(0.0011917,0.02605)</f>
        <v>-3.56297214409295E-3</v>
      </c>
      <c r="G2810" s="18" cm="1">
        <f t="array" aca="1" ref="G2810" ca="1">_xll.RiskMakeInput(G2809*(1+F2810),_xll.RiskName(("Forecast"&amp;D2810)))</f>
        <v>75.309774495587732</v>
      </c>
    </row>
    <row r="2811" spans="1:7" x14ac:dyDescent="0.3">
      <c r="A2811" s="24">
        <f t="shared" si="133"/>
        <v>2025</v>
      </c>
      <c r="B2811" s="24">
        <f t="shared" si="134"/>
        <v>2</v>
      </c>
      <c r="C2811" s="24">
        <f t="shared" si="135"/>
        <v>1</v>
      </c>
      <c r="D2811" s="25">
        <f t="shared" si="136"/>
        <v>45708</v>
      </c>
      <c r="F2811" s="26" cm="1">
        <f t="array" aca="1" ref="F2811" ca="1">_xll.RiskLaplace(0.0011917,0.02605)</f>
        <v>1.3303074012844087E-2</v>
      </c>
      <c r="G2811" s="18" cm="1">
        <f t="array" aca="1" ref="G2811" ca="1">_xll.RiskMakeInput(G2810*(1+F2811),_xll.RiskName(("Forecast"&amp;D2811)))</f>
        <v>76.311625999593133</v>
      </c>
    </row>
    <row r="2812" spans="1:7" x14ac:dyDescent="0.3">
      <c r="A2812" s="24">
        <f t="shared" si="133"/>
        <v>2025</v>
      </c>
      <c r="B2812" s="24">
        <f t="shared" si="134"/>
        <v>2</v>
      </c>
      <c r="C2812" s="24">
        <f t="shared" si="135"/>
        <v>1</v>
      </c>
      <c r="D2812" s="25">
        <f t="shared" si="136"/>
        <v>45709</v>
      </c>
      <c r="F2812" s="26" cm="1">
        <f t="array" aca="1" ref="F2812" ca="1">_xll.RiskLaplace(0.0011917,0.02605)</f>
        <v>1.6995085463009849E-2</v>
      </c>
      <c r="G2812" s="18" cm="1">
        <f t="array" aca="1" ref="G2812" ca="1">_xll.RiskMakeInput(G2811*(1+F2812),_xll.RiskName(("Forecast"&amp;D2812)))</f>
        <v>77.608548605277463</v>
      </c>
    </row>
    <row r="2813" spans="1:7" x14ac:dyDescent="0.3">
      <c r="A2813" s="24">
        <f t="shared" si="133"/>
        <v>2025</v>
      </c>
      <c r="B2813" s="24">
        <f t="shared" si="134"/>
        <v>2</v>
      </c>
      <c r="C2813" s="24">
        <f t="shared" si="135"/>
        <v>1</v>
      </c>
      <c r="D2813" s="25">
        <f t="shared" si="136"/>
        <v>45712</v>
      </c>
      <c r="F2813" s="26" cm="1">
        <f t="array" aca="1" ref="F2813" ca="1">_xll.RiskLaplace(0.0011917,0.02605)</f>
        <v>1.9683656109779125E-3</v>
      </c>
      <c r="G2813" s="18" cm="1">
        <f t="array" aca="1" ref="G2813" ca="1">_xll.RiskMakeInput(G2812*(1+F2813),_xll.RiskName(("Forecast"&amp;D2813)))</f>
        <v>77.761310603469994</v>
      </c>
    </row>
    <row r="2814" spans="1:7" x14ac:dyDescent="0.3">
      <c r="A2814" s="24">
        <f t="shared" si="133"/>
        <v>2025</v>
      </c>
      <c r="B2814" s="24">
        <f t="shared" si="134"/>
        <v>2</v>
      </c>
      <c r="C2814" s="24">
        <f t="shared" si="135"/>
        <v>1</v>
      </c>
      <c r="D2814" s="25">
        <f t="shared" si="136"/>
        <v>45713</v>
      </c>
      <c r="F2814" s="26" cm="1">
        <f t="array" aca="1" ref="F2814" ca="1">_xll.RiskLaplace(0.0011917,0.02605)</f>
        <v>1.785140645912394E-2</v>
      </c>
      <c r="G2814" s="18" cm="1">
        <f t="array" aca="1" ref="G2814" ca="1">_xll.RiskMakeInput(G2813*(1+F2814),_xll.RiskName(("Forecast"&amp;D2814)))</f>
        <v>79.149459365846724</v>
      </c>
    </row>
    <row r="2815" spans="1:7" x14ac:dyDescent="0.3">
      <c r="A2815" s="24">
        <f t="shared" si="133"/>
        <v>2025</v>
      </c>
      <c r="B2815" s="24">
        <f t="shared" si="134"/>
        <v>2</v>
      </c>
      <c r="C2815" s="24">
        <f t="shared" si="135"/>
        <v>1</v>
      </c>
      <c r="D2815" s="25">
        <f t="shared" si="136"/>
        <v>45714</v>
      </c>
      <c r="F2815" s="26" cm="1">
        <f t="array" aca="1" ref="F2815" ca="1">_xll.RiskLaplace(0.0011917,0.02605)</f>
        <v>1.7318840376081409E-3</v>
      </c>
      <c r="G2815" s="18" cm="1">
        <f t="array" aca="1" ref="G2815" ca="1">_xll.RiskMakeInput(G2814*(1+F2815),_xll.RiskName(("Forecast"&amp;D2815)))</f>
        <v>79.286537051107743</v>
      </c>
    </row>
    <row r="2816" spans="1:7" x14ac:dyDescent="0.3">
      <c r="A2816" s="24">
        <f t="shared" si="133"/>
        <v>2025</v>
      </c>
      <c r="B2816" s="24">
        <f t="shared" si="134"/>
        <v>2</v>
      </c>
      <c r="C2816" s="24">
        <f t="shared" si="135"/>
        <v>1</v>
      </c>
      <c r="D2816" s="25">
        <f t="shared" si="136"/>
        <v>45715</v>
      </c>
      <c r="F2816" s="26" cm="1">
        <f t="array" aca="1" ref="F2816" ca="1">_xll.RiskLaplace(0.0011917,0.02605)</f>
        <v>4.5035333392525797E-3</v>
      </c>
      <c r="G2816" s="18" cm="1">
        <f t="array" aca="1" ref="G2816" ca="1">_xll.RiskMakeInput(G2815*(1+F2816),_xll.RiskName(("Forecast"&amp;D2816)))</f>
        <v>79.643606614071302</v>
      </c>
    </row>
    <row r="2817" spans="1:7" x14ac:dyDescent="0.3">
      <c r="A2817" s="24">
        <f t="shared" si="133"/>
        <v>2025</v>
      </c>
      <c r="B2817" s="24">
        <f t="shared" si="134"/>
        <v>2</v>
      </c>
      <c r="C2817" s="24">
        <f t="shared" si="135"/>
        <v>1</v>
      </c>
      <c r="D2817" s="25">
        <f t="shared" si="136"/>
        <v>45716</v>
      </c>
      <c r="F2817" s="26" cm="1">
        <f t="array" aca="1" ref="F2817" ca="1">_xll.RiskLaplace(0.0011917,0.02605)</f>
        <v>-4.0270507540077431E-2</v>
      </c>
      <c r="G2817" s="18" cm="1">
        <f t="array" aca="1" ref="G2817" ca="1">_xll.RiskMakeInput(G2816*(1+F2817),_xll.RiskName(("Forecast"&amp;D2817)))</f>
        <v>76.436318153400379</v>
      </c>
    </row>
    <row r="2818" spans="1:7" x14ac:dyDescent="0.3">
      <c r="A2818" s="24">
        <f t="shared" si="133"/>
        <v>2025</v>
      </c>
      <c r="B2818" s="24">
        <f t="shared" si="134"/>
        <v>3</v>
      </c>
      <c r="C2818" s="24">
        <f t="shared" si="135"/>
        <v>1</v>
      </c>
      <c r="D2818" s="25">
        <f t="shared" si="136"/>
        <v>45719</v>
      </c>
      <c r="F2818" s="26" cm="1">
        <f t="array" aca="1" ref="F2818" ca="1">_xll.RiskLaplace(0.0011917,0.02605)</f>
        <v>-3.052809333349454E-2</v>
      </c>
      <c r="G2818" s="18" cm="1">
        <f t="array" aca="1" ref="G2818" ca="1">_xll.RiskMakeInput(G2817*(1+F2818),_xll.RiskName(("Forecast"&amp;D2818)))</f>
        <v>74.102863098744692</v>
      </c>
    </row>
    <row r="2819" spans="1:7" x14ac:dyDescent="0.3">
      <c r="A2819" s="24">
        <f t="shared" si="133"/>
        <v>2025</v>
      </c>
      <c r="B2819" s="24">
        <f t="shared" si="134"/>
        <v>3</v>
      </c>
      <c r="C2819" s="24">
        <f t="shared" si="135"/>
        <v>1</v>
      </c>
      <c r="D2819" s="25">
        <f t="shared" si="136"/>
        <v>45720</v>
      </c>
      <c r="F2819" s="26" cm="1">
        <f t="array" aca="1" ref="F2819" ca="1">_xll.RiskLaplace(0.0011917,0.02605)</f>
        <v>1.0810782670182404E-2</v>
      </c>
      <c r="G2819" s="18" cm="1">
        <f t="array" aca="1" ref="G2819" ca="1">_xll.RiskMakeInput(G2818*(1+F2819),_xll.RiskName(("Forecast"&amp;D2819)))</f>
        <v>74.903973046943506</v>
      </c>
    </row>
    <row r="2820" spans="1:7" x14ac:dyDescent="0.3">
      <c r="A2820" s="24">
        <f t="shared" si="133"/>
        <v>2025</v>
      </c>
      <c r="B2820" s="24">
        <f t="shared" si="134"/>
        <v>3</v>
      </c>
      <c r="C2820" s="24">
        <f t="shared" si="135"/>
        <v>1</v>
      </c>
      <c r="D2820" s="25">
        <f t="shared" si="136"/>
        <v>45721</v>
      </c>
      <c r="F2820" s="26" cm="1">
        <f t="array" aca="1" ref="F2820" ca="1">_xll.RiskLaplace(0.0011917,0.02605)</f>
        <v>8.276382719540178E-3</v>
      </c>
      <c r="G2820" s="18" cm="1">
        <f t="array" aca="1" ref="G2820" ca="1">_xll.RiskMakeInput(G2819*(1+F2820),_xll.RiskName(("Forecast"&amp;D2820)))</f>
        <v>75.523906995094137</v>
      </c>
    </row>
    <row r="2821" spans="1:7" x14ac:dyDescent="0.3">
      <c r="A2821" s="24">
        <f t="shared" ref="A2821:A2884" si="137">YEAR(D2821)</f>
        <v>2025</v>
      </c>
      <c r="B2821" s="24">
        <f t="shared" ref="B2821:B2884" si="138">MONTH(D2821)</f>
        <v>3</v>
      </c>
      <c r="C2821" s="24">
        <f t="shared" ref="C2821:C2884" si="139">ROUNDUP(B2821/3,0)</f>
        <v>1</v>
      </c>
      <c r="D2821" s="25">
        <f t="shared" si="136"/>
        <v>45722</v>
      </c>
      <c r="F2821" s="26" cm="1">
        <f t="array" aca="1" ref="F2821" ca="1">_xll.RiskLaplace(0.0011917,0.02605)</f>
        <v>2.3617408273558366E-2</v>
      </c>
      <c r="G2821" s="18" cm="1">
        <f t="array" aca="1" ref="G2821" ca="1">_xll.RiskMakeInput(G2820*(1+F2821),_xll.RiskName(("Forecast"&amp;D2821)))</f>
        <v>77.307585941011524</v>
      </c>
    </row>
    <row r="2822" spans="1:7" x14ac:dyDescent="0.3">
      <c r="A2822" s="24">
        <f t="shared" si="137"/>
        <v>2025</v>
      </c>
      <c r="B2822" s="24">
        <f t="shared" si="138"/>
        <v>3</v>
      </c>
      <c r="C2822" s="24">
        <f t="shared" si="139"/>
        <v>1</v>
      </c>
      <c r="D2822" s="25">
        <f t="shared" si="136"/>
        <v>45723</v>
      </c>
      <c r="F2822" s="26" cm="1">
        <f t="array" aca="1" ref="F2822" ca="1">_xll.RiskLaplace(0.0011917,0.02605)</f>
        <v>2.0734161041413738E-2</v>
      </c>
      <c r="G2822" s="18" cm="1">
        <f t="array" aca="1" ref="G2822" ca="1">_xll.RiskMakeInput(G2821*(1+F2822),_xll.RiskName(("Forecast"&amp;D2822)))</f>
        <v>78.910493877635389</v>
      </c>
    </row>
    <row r="2823" spans="1:7" x14ac:dyDescent="0.3">
      <c r="A2823" s="24">
        <f t="shared" si="137"/>
        <v>2025</v>
      </c>
      <c r="B2823" s="24">
        <f t="shared" si="138"/>
        <v>3</v>
      </c>
      <c r="C2823" s="24">
        <f t="shared" si="139"/>
        <v>1</v>
      </c>
      <c r="D2823" s="25">
        <f t="shared" si="136"/>
        <v>45726</v>
      </c>
      <c r="F2823" s="26" cm="1">
        <f t="array" aca="1" ref="F2823" ca="1">_xll.RiskLaplace(0.0011917,0.02605)</f>
        <v>1.2584533747551842E-2</v>
      </c>
      <c r="G2823" s="18" cm="1">
        <f t="array" aca="1" ref="G2823" ca="1">_xll.RiskMakeInput(G2822*(1+F2823),_xll.RiskName(("Forecast"&amp;D2823)))</f>
        <v>79.903545650874477</v>
      </c>
    </row>
    <row r="2824" spans="1:7" x14ac:dyDescent="0.3">
      <c r="A2824" s="24">
        <f t="shared" si="137"/>
        <v>2025</v>
      </c>
      <c r="B2824" s="24">
        <f t="shared" si="138"/>
        <v>3</v>
      </c>
      <c r="C2824" s="24">
        <f t="shared" si="139"/>
        <v>1</v>
      </c>
      <c r="D2824" s="25">
        <f t="shared" si="136"/>
        <v>45727</v>
      </c>
      <c r="F2824" s="26" cm="1">
        <f t="array" aca="1" ref="F2824" ca="1">_xll.RiskLaplace(0.0011917,0.02605)</f>
        <v>1.6982348481613545E-2</v>
      </c>
      <c r="G2824" s="18" cm="1">
        <f t="array" aca="1" ref="G2824" ca="1">_xll.RiskMakeInput(G2823*(1+F2824),_xll.RiskName(("Forecast"&amp;D2824)))</f>
        <v>81.260495508034154</v>
      </c>
    </row>
    <row r="2825" spans="1:7" x14ac:dyDescent="0.3">
      <c r="A2825" s="24">
        <f t="shared" si="137"/>
        <v>2025</v>
      </c>
      <c r="B2825" s="24">
        <f t="shared" si="138"/>
        <v>3</v>
      </c>
      <c r="C2825" s="24">
        <f t="shared" si="139"/>
        <v>1</v>
      </c>
      <c r="D2825" s="25">
        <f t="shared" si="136"/>
        <v>45728</v>
      </c>
      <c r="F2825" s="26" cm="1">
        <f t="array" aca="1" ref="F2825" ca="1">_xll.RiskLaplace(0.0011917,0.02605)</f>
        <v>-1.4560357521558004E-3</v>
      </c>
      <c r="G2825" s="18" cm="1">
        <f t="array" aca="1" ref="G2825" ca="1">_xll.RiskMakeInput(G2824*(1+F2825),_xll.RiskName(("Forecast"&amp;D2825)))</f>
        <v>81.142177321336561</v>
      </c>
    </row>
    <row r="2826" spans="1:7" x14ac:dyDescent="0.3">
      <c r="A2826" s="24">
        <f t="shared" si="137"/>
        <v>2025</v>
      </c>
      <c r="B2826" s="24">
        <f t="shared" si="138"/>
        <v>3</v>
      </c>
      <c r="C2826" s="24">
        <f t="shared" si="139"/>
        <v>1</v>
      </c>
      <c r="D2826" s="25">
        <f t="shared" si="136"/>
        <v>45729</v>
      </c>
      <c r="F2826" s="26" cm="1">
        <f t="array" aca="1" ref="F2826" ca="1">_xll.RiskLaplace(0.0011917,0.02605)</f>
        <v>1.0871816331298597E-2</v>
      </c>
      <c r="G2826" s="18" cm="1">
        <f t="array" aca="1" ref="G2826" ca="1">_xll.RiskMakeInput(G2825*(1+F2826),_xll.RiskName(("Forecast"&amp;D2826)))</f>
        <v>82.024340169895794</v>
      </c>
    </row>
    <row r="2827" spans="1:7" x14ac:dyDescent="0.3">
      <c r="A2827" s="24">
        <f t="shared" si="137"/>
        <v>2025</v>
      </c>
      <c r="B2827" s="24">
        <f t="shared" si="138"/>
        <v>3</v>
      </c>
      <c r="C2827" s="24">
        <f t="shared" si="139"/>
        <v>1</v>
      </c>
      <c r="D2827" s="25">
        <f t="shared" si="136"/>
        <v>45730</v>
      </c>
      <c r="F2827" s="26" cm="1">
        <f t="array" aca="1" ref="F2827" ca="1">_xll.RiskLaplace(0.0011917,0.02605)</f>
        <v>-4.6158842314770361E-3</v>
      </c>
      <c r="G2827" s="18" cm="1">
        <f t="array" aca="1" ref="G2827" ca="1">_xll.RiskMakeInput(G2826*(1+F2827),_xll.RiskName(("Forecast"&amp;D2827)))</f>
        <v>81.645725311508258</v>
      </c>
    </row>
    <row r="2828" spans="1:7" x14ac:dyDescent="0.3">
      <c r="A2828" s="24">
        <f t="shared" si="137"/>
        <v>2025</v>
      </c>
      <c r="B2828" s="24">
        <f t="shared" si="138"/>
        <v>3</v>
      </c>
      <c r="C2828" s="24">
        <f t="shared" si="139"/>
        <v>1</v>
      </c>
      <c r="D2828" s="25">
        <f t="shared" si="136"/>
        <v>45733</v>
      </c>
      <c r="F2828" s="26" cm="1">
        <f t="array" aca="1" ref="F2828" ca="1">_xll.RiskLaplace(0.0011917,0.02605)</f>
        <v>-1.7760633983353872E-2</v>
      </c>
      <c r="G2828" s="18" cm="1">
        <f t="array" aca="1" ref="G2828" ca="1">_xll.RiskMakeInput(G2827*(1+F2828),_xll.RiskName(("Forecast"&amp;D2828)))</f>
        <v>80.195645467945099</v>
      </c>
    </row>
    <row r="2829" spans="1:7" x14ac:dyDescent="0.3">
      <c r="A2829" s="24">
        <f t="shared" si="137"/>
        <v>2025</v>
      </c>
      <c r="B2829" s="24">
        <f t="shared" si="138"/>
        <v>3</v>
      </c>
      <c r="C2829" s="24">
        <f t="shared" si="139"/>
        <v>1</v>
      </c>
      <c r="D2829" s="25">
        <f t="shared" si="136"/>
        <v>45734</v>
      </c>
      <c r="F2829" s="26" cm="1">
        <f t="array" aca="1" ref="F2829" ca="1">_xll.RiskLaplace(0.0011917,0.02605)</f>
        <v>-3.04633900045195E-3</v>
      </c>
      <c r="G2829" s="18" cm="1">
        <f t="array" aca="1" ref="G2829" ca="1">_xll.RiskMakeInput(G2828*(1+F2829),_xll.RiskName(("Forecast"&amp;D2829)))</f>
        <v>79.951342345489678</v>
      </c>
    </row>
    <row r="2830" spans="1:7" x14ac:dyDescent="0.3">
      <c r="A2830" s="24">
        <f t="shared" si="137"/>
        <v>2025</v>
      </c>
      <c r="B2830" s="24">
        <f t="shared" si="138"/>
        <v>3</v>
      </c>
      <c r="C2830" s="24">
        <f t="shared" si="139"/>
        <v>1</v>
      </c>
      <c r="D2830" s="25">
        <f t="shared" si="136"/>
        <v>45735</v>
      </c>
      <c r="F2830" s="26" cm="1">
        <f t="array" aca="1" ref="F2830" ca="1">_xll.RiskLaplace(0.0011917,0.02605)</f>
        <v>2.1509935872852916E-2</v>
      </c>
      <c r="G2830" s="18" cm="1">
        <f t="array" aca="1" ref="G2830" ca="1">_xll.RiskMakeInput(G2829*(1+F2830),_xll.RiskName(("Forecast"&amp;D2830)))</f>
        <v>81.671090592289673</v>
      </c>
    </row>
    <row r="2831" spans="1:7" x14ac:dyDescent="0.3">
      <c r="A2831" s="24">
        <f t="shared" si="137"/>
        <v>2025</v>
      </c>
      <c r="B2831" s="24">
        <f t="shared" si="138"/>
        <v>3</v>
      </c>
      <c r="C2831" s="24">
        <f t="shared" si="139"/>
        <v>1</v>
      </c>
      <c r="D2831" s="25">
        <f t="shared" si="136"/>
        <v>45736</v>
      </c>
      <c r="F2831" s="26" cm="1">
        <f t="array" aca="1" ref="F2831" ca="1">_xll.RiskLaplace(0.0011917,0.02605)</f>
        <v>-3.8936590387317611E-3</v>
      </c>
      <c r="G2831" s="18" cm="1">
        <f t="array" aca="1" ref="G2831" ca="1">_xll.RiskMakeInput(G2830*(1+F2831),_xll.RiskName(("Forecast"&amp;D2831)))</f>
        <v>81.353091212201932</v>
      </c>
    </row>
    <row r="2832" spans="1:7" x14ac:dyDescent="0.3">
      <c r="A2832" s="24">
        <f t="shared" si="137"/>
        <v>2025</v>
      </c>
      <c r="B2832" s="24">
        <f t="shared" si="138"/>
        <v>3</v>
      </c>
      <c r="C2832" s="24">
        <f t="shared" si="139"/>
        <v>1</v>
      </c>
      <c r="D2832" s="25">
        <f t="shared" si="136"/>
        <v>45737</v>
      </c>
      <c r="F2832" s="26" cm="1">
        <f t="array" aca="1" ref="F2832" ca="1">_xll.RiskLaplace(0.0011917,0.02605)</f>
        <v>3.4298824665269109E-2</v>
      </c>
      <c r="G2832" s="18" cm="1">
        <f t="array" aca="1" ref="G2832" ca="1">_xll.RiskMakeInput(G2831*(1+F2832),_xll.RiskName(("Forecast"&amp;D2832)))</f>
        <v>84.143406623666891</v>
      </c>
    </row>
    <row r="2833" spans="1:7" x14ac:dyDescent="0.3">
      <c r="A2833" s="24">
        <f t="shared" si="137"/>
        <v>2025</v>
      </c>
      <c r="B2833" s="24">
        <f t="shared" si="138"/>
        <v>3</v>
      </c>
      <c r="C2833" s="24">
        <f t="shared" si="139"/>
        <v>1</v>
      </c>
      <c r="D2833" s="25">
        <f t="shared" si="136"/>
        <v>45740</v>
      </c>
      <c r="F2833" s="26" cm="1">
        <f t="array" aca="1" ref="F2833" ca="1">_xll.RiskLaplace(0.0011917,0.02605)</f>
        <v>-3.3495383034425293E-2</v>
      </c>
      <c r="G2833" s="18" cm="1">
        <f t="array" aca="1" ref="G2833" ca="1">_xll.RiskMakeInput(G2832*(1+F2833),_xll.RiskName(("Forecast"&amp;D2833)))</f>
        <v>81.324990988985761</v>
      </c>
    </row>
    <row r="2834" spans="1:7" x14ac:dyDescent="0.3">
      <c r="A2834" s="24">
        <f t="shared" si="137"/>
        <v>2025</v>
      </c>
      <c r="B2834" s="24">
        <f t="shared" si="138"/>
        <v>3</v>
      </c>
      <c r="C2834" s="24">
        <f t="shared" si="139"/>
        <v>1</v>
      </c>
      <c r="D2834" s="25">
        <f t="shared" si="136"/>
        <v>45741</v>
      </c>
      <c r="F2834" s="26" cm="1">
        <f t="array" aca="1" ref="F2834" ca="1">_xll.RiskLaplace(0.0011917,0.02605)</f>
        <v>1.1519947053529362E-2</v>
      </c>
      <c r="G2834" s="18" cm="1">
        <f t="array" aca="1" ref="G2834" ca="1">_xll.RiskMakeInput(G2833*(1+F2834),_xll.RiskName(("Forecast"&amp;D2834)))</f>
        <v>82.261850579307634</v>
      </c>
    </row>
    <row r="2835" spans="1:7" x14ac:dyDescent="0.3">
      <c r="A2835" s="24">
        <f t="shared" si="137"/>
        <v>2025</v>
      </c>
      <c r="B2835" s="24">
        <f t="shared" si="138"/>
        <v>3</v>
      </c>
      <c r="C2835" s="24">
        <f t="shared" si="139"/>
        <v>1</v>
      </c>
      <c r="D2835" s="25">
        <f t="shared" si="136"/>
        <v>45742</v>
      </c>
      <c r="F2835" s="26" cm="1">
        <f t="array" aca="1" ref="F2835" ca="1">_xll.RiskLaplace(0.0011917,0.02605)</f>
        <v>2.1964153406971883E-2</v>
      </c>
      <c r="G2835" s="18" cm="1">
        <f t="array" aca="1" ref="G2835" ca="1">_xll.RiskMakeInput(G2834*(1+F2835),_xll.RiskName(("Forecast"&amp;D2835)))</f>
        <v>84.068662484972947</v>
      </c>
    </row>
    <row r="2836" spans="1:7" x14ac:dyDescent="0.3">
      <c r="A2836" s="24">
        <f t="shared" si="137"/>
        <v>2025</v>
      </c>
      <c r="B2836" s="24">
        <f t="shared" si="138"/>
        <v>3</v>
      </c>
      <c r="C2836" s="24">
        <f t="shared" si="139"/>
        <v>1</v>
      </c>
      <c r="D2836" s="25">
        <f t="shared" si="136"/>
        <v>45743</v>
      </c>
      <c r="F2836" s="26" cm="1">
        <f t="array" aca="1" ref="F2836" ca="1">_xll.RiskLaplace(0.0011917,0.02605)</f>
        <v>4.1154962328511825E-3</v>
      </c>
      <c r="G2836" s="18" cm="1">
        <f t="array" aca="1" ref="G2836" ca="1">_xll.RiskMakeInput(G2835*(1+F2836),_xll.RiskName(("Forecast"&amp;D2836)))</f>
        <v>84.414646748730689</v>
      </c>
    </row>
    <row r="2837" spans="1:7" x14ac:dyDescent="0.3">
      <c r="A2837" s="24">
        <f t="shared" si="137"/>
        <v>2025</v>
      </c>
      <c r="B2837" s="24">
        <f t="shared" si="138"/>
        <v>3</v>
      </c>
      <c r="C2837" s="24">
        <f t="shared" si="139"/>
        <v>1</v>
      </c>
      <c r="D2837" s="25">
        <f t="shared" si="136"/>
        <v>45744</v>
      </c>
      <c r="F2837" s="26" cm="1">
        <f t="array" aca="1" ref="F2837" ca="1">_xll.RiskLaplace(0.0011917,0.02605)</f>
        <v>-6.9943657223949327E-3</v>
      </c>
      <c r="G2837" s="18" cm="1">
        <f t="array" aca="1" ref="G2837" ca="1">_xll.RiskMakeInput(G2836*(1+F2837),_xll.RiskName(("Forecast"&amp;D2837)))</f>
        <v>83.824219837043287</v>
      </c>
    </row>
    <row r="2838" spans="1:7" x14ac:dyDescent="0.3">
      <c r="A2838" s="24">
        <f t="shared" si="137"/>
        <v>2025</v>
      </c>
      <c r="B2838" s="24">
        <f t="shared" si="138"/>
        <v>3</v>
      </c>
      <c r="C2838" s="24">
        <f t="shared" si="139"/>
        <v>1</v>
      </c>
      <c r="D2838" s="25">
        <f t="shared" si="136"/>
        <v>45747</v>
      </c>
      <c r="F2838" s="26" cm="1">
        <f t="array" aca="1" ref="F2838" ca="1">_xll.RiskLaplace(0.0011917,0.02605)</f>
        <v>-9.5355047802132657E-3</v>
      </c>
      <c r="G2838" s="18" cm="1">
        <f t="array" aca="1" ref="G2838" ca="1">_xll.RiskMakeInput(G2837*(1+F2838),_xll.RiskName(("Forecast"&amp;D2838)))</f>
        <v>83.024913588089518</v>
      </c>
    </row>
    <row r="2839" spans="1:7" x14ac:dyDescent="0.3">
      <c r="A2839" s="24">
        <f t="shared" si="137"/>
        <v>2025</v>
      </c>
      <c r="B2839" s="24">
        <f t="shared" si="138"/>
        <v>4</v>
      </c>
      <c r="C2839" s="24">
        <f t="shared" si="139"/>
        <v>2</v>
      </c>
      <c r="D2839" s="25">
        <f t="shared" si="136"/>
        <v>45748</v>
      </c>
      <c r="F2839" s="26" cm="1">
        <f t="array" aca="1" ref="F2839" ca="1">_xll.RiskLaplace(0.0011917,0.02605)</f>
        <v>7.4046914041106075E-3</v>
      </c>
      <c r="G2839" s="18" cm="1">
        <f t="array" aca="1" ref="G2839" ca="1">_xll.RiskMakeInput(G2838*(1+F2839),_xll.RiskName(("Forecast"&amp;D2839)))</f>
        <v>83.639687452062276</v>
      </c>
    </row>
    <row r="2840" spans="1:7" x14ac:dyDescent="0.3">
      <c r="A2840" s="24">
        <f t="shared" si="137"/>
        <v>2025</v>
      </c>
      <c r="B2840" s="24">
        <f t="shared" si="138"/>
        <v>4</v>
      </c>
      <c r="C2840" s="24">
        <f t="shared" si="139"/>
        <v>2</v>
      </c>
      <c r="D2840" s="25">
        <f t="shared" si="136"/>
        <v>45749</v>
      </c>
      <c r="F2840" s="26" cm="1">
        <f t="array" aca="1" ref="F2840" ca="1">_xll.RiskLaplace(0.0011917,0.02605)</f>
        <v>3.1143221192974856E-3</v>
      </c>
      <c r="G2840" s="18" cm="1">
        <f t="array" aca="1" ref="G2840" ca="1">_xll.RiskMakeInput(G2839*(1+F2840),_xll.RiskName(("Forecast"&amp;D2840)))</f>
        <v>83.90016838074537</v>
      </c>
    </row>
    <row r="2841" spans="1:7" x14ac:dyDescent="0.3">
      <c r="A2841" s="24">
        <f t="shared" si="137"/>
        <v>2025</v>
      </c>
      <c r="B2841" s="24">
        <f t="shared" si="138"/>
        <v>4</v>
      </c>
      <c r="C2841" s="24">
        <f t="shared" si="139"/>
        <v>2</v>
      </c>
      <c r="D2841" s="25">
        <f t="shared" si="136"/>
        <v>45750</v>
      </c>
      <c r="F2841" s="26" cm="1">
        <f t="array" aca="1" ref="F2841" ca="1">_xll.RiskLaplace(0.0011917,0.02605)</f>
        <v>2.9736599751981733E-2</v>
      </c>
      <c r="G2841" s="18" cm="1">
        <f t="array" aca="1" ref="G2841" ca="1">_xll.RiskMakeInput(G2840*(1+F2841),_xll.RiskName(("Forecast"&amp;D2841)))</f>
        <v>86.395074107007474</v>
      </c>
    </row>
    <row r="2842" spans="1:7" x14ac:dyDescent="0.3">
      <c r="A2842" s="24">
        <f t="shared" si="137"/>
        <v>2025</v>
      </c>
      <c r="B2842" s="24">
        <f t="shared" si="138"/>
        <v>4</v>
      </c>
      <c r="C2842" s="24">
        <f t="shared" si="139"/>
        <v>2</v>
      </c>
      <c r="D2842" s="25">
        <f t="shared" si="136"/>
        <v>45751</v>
      </c>
      <c r="F2842" s="26" cm="1">
        <f t="array" aca="1" ref="F2842" ca="1">_xll.RiskLaplace(0.0011917,0.02605)</f>
        <v>9.1977361449264864E-5</v>
      </c>
      <c r="G2842" s="18" cm="1">
        <f t="array" aca="1" ref="G2842" ca="1">_xll.RiskMakeInput(G2841*(1+F2842),_xll.RiskName(("Forecast"&amp;D2842)))</f>
        <v>86.40302049796604</v>
      </c>
    </row>
    <row r="2843" spans="1:7" x14ac:dyDescent="0.3">
      <c r="A2843" s="24">
        <f t="shared" si="137"/>
        <v>2025</v>
      </c>
      <c r="B2843" s="24">
        <f t="shared" si="138"/>
        <v>4</v>
      </c>
      <c r="C2843" s="24">
        <f t="shared" si="139"/>
        <v>2</v>
      </c>
      <c r="D2843" s="25">
        <f t="shared" si="136"/>
        <v>45754</v>
      </c>
      <c r="F2843" s="26" cm="1">
        <f t="array" aca="1" ref="F2843" ca="1">_xll.RiskLaplace(0.0011917,0.02605)</f>
        <v>-1.8542320127762343E-2</v>
      </c>
      <c r="G2843" s="18" cm="1">
        <f t="array" aca="1" ref="G2843" ca="1">_xll.RiskMakeInput(G2842*(1+F2843),_xll.RiskName(("Forecast"&amp;D2843)))</f>
        <v>84.800908031887147</v>
      </c>
    </row>
    <row r="2844" spans="1:7" x14ac:dyDescent="0.3">
      <c r="A2844" s="24">
        <f t="shared" si="137"/>
        <v>2025</v>
      </c>
      <c r="B2844" s="24">
        <f t="shared" si="138"/>
        <v>4</v>
      </c>
      <c r="C2844" s="24">
        <f t="shared" si="139"/>
        <v>2</v>
      </c>
      <c r="D2844" s="25">
        <f t="shared" si="136"/>
        <v>45755</v>
      </c>
      <c r="F2844" s="26" cm="1">
        <f t="array" aca="1" ref="F2844" ca="1">_xll.RiskLaplace(0.0011917,0.02605)</f>
        <v>1.1936872420787196E-3</v>
      </c>
      <c r="G2844" s="18" cm="1">
        <f t="array" aca="1" ref="G2844" ca="1">_xll.RiskMakeInput(G2843*(1+F2844),_xll.RiskName(("Forecast"&amp;D2844)))</f>
        <v>84.902133793921507</v>
      </c>
    </row>
    <row r="2845" spans="1:7" x14ac:dyDescent="0.3">
      <c r="A2845" s="24">
        <f t="shared" si="137"/>
        <v>2025</v>
      </c>
      <c r="B2845" s="24">
        <f t="shared" si="138"/>
        <v>4</v>
      </c>
      <c r="C2845" s="24">
        <f t="shared" si="139"/>
        <v>2</v>
      </c>
      <c r="D2845" s="25">
        <f t="shared" si="136"/>
        <v>45756</v>
      </c>
      <c r="F2845" s="26" cm="1">
        <f t="array" aca="1" ref="F2845" ca="1">_xll.RiskLaplace(0.0011917,0.02605)</f>
        <v>-1.5030957997660698E-2</v>
      </c>
      <c r="G2845" s="18" cm="1">
        <f t="array" aca="1" ref="G2845" ca="1">_xll.RiskMakeInput(G2844*(1+F2845),_xll.RiskName(("Forecast"&amp;D2845)))</f>
        <v>83.625973386953305</v>
      </c>
    </row>
    <row r="2846" spans="1:7" x14ac:dyDescent="0.3">
      <c r="A2846" s="24">
        <f t="shared" si="137"/>
        <v>2025</v>
      </c>
      <c r="B2846" s="24">
        <f t="shared" si="138"/>
        <v>4</v>
      </c>
      <c r="C2846" s="24">
        <f t="shared" si="139"/>
        <v>2</v>
      </c>
      <c r="D2846" s="25">
        <f t="shared" si="136"/>
        <v>45757</v>
      </c>
      <c r="F2846" s="26" cm="1">
        <f t="array" aca="1" ref="F2846" ca="1">_xll.RiskLaplace(0.0011917,0.02605)</f>
        <v>1.3084461837303099E-2</v>
      </c>
      <c r="G2846" s="18" cm="1">
        <f t="array" aca="1" ref="G2846" ca="1">_xll.RiskMakeInput(G2845*(1+F2846),_xll.RiskName(("Forecast"&amp;D2846)))</f>
        <v>84.720174244342232</v>
      </c>
    </row>
    <row r="2847" spans="1:7" x14ac:dyDescent="0.3">
      <c r="A2847" s="24">
        <f t="shared" si="137"/>
        <v>2025</v>
      </c>
      <c r="B2847" s="24">
        <f t="shared" si="138"/>
        <v>4</v>
      </c>
      <c r="C2847" s="24">
        <f t="shared" si="139"/>
        <v>2</v>
      </c>
      <c r="D2847" s="25">
        <f t="shared" si="136"/>
        <v>45758</v>
      </c>
      <c r="F2847" s="26" cm="1">
        <f t="array" aca="1" ref="F2847" ca="1">_xll.RiskLaplace(0.0011917,0.02605)</f>
        <v>1.7464253362363895E-2</v>
      </c>
      <c r="G2847" s="18" cm="1">
        <f t="array" aca="1" ref="G2847" ca="1">_xll.RiskMakeInput(G2846*(1+F2847),_xll.RiskName(("Forecast"&amp;D2847)))</f>
        <v>86.199748832249043</v>
      </c>
    </row>
    <row r="2848" spans="1:7" x14ac:dyDescent="0.3">
      <c r="A2848" s="24">
        <f t="shared" si="137"/>
        <v>2025</v>
      </c>
      <c r="B2848" s="24">
        <f t="shared" si="138"/>
        <v>4</v>
      </c>
      <c r="C2848" s="24">
        <f t="shared" si="139"/>
        <v>2</v>
      </c>
      <c r="D2848" s="25">
        <f t="shared" si="136"/>
        <v>45761</v>
      </c>
      <c r="F2848" s="26" cm="1">
        <f t="array" aca="1" ref="F2848" ca="1">_xll.RiskLaplace(0.0011917,0.02605)</f>
        <v>-1.8722578766802844E-3</v>
      </c>
      <c r="G2848" s="18" cm="1">
        <f t="array" aca="1" ref="G2848" ca="1">_xll.RiskMakeInput(G2847*(1+F2848),_xll.RiskName(("Forecast"&amp;D2848)))</f>
        <v>86.038360673529994</v>
      </c>
    </row>
    <row r="2849" spans="1:7" x14ac:dyDescent="0.3">
      <c r="A2849" s="24">
        <f t="shared" si="137"/>
        <v>2025</v>
      </c>
      <c r="B2849" s="24">
        <f t="shared" si="138"/>
        <v>4</v>
      </c>
      <c r="C2849" s="24">
        <f t="shared" si="139"/>
        <v>2</v>
      </c>
      <c r="D2849" s="25">
        <f t="shared" si="136"/>
        <v>45762</v>
      </c>
      <c r="F2849" s="26" cm="1">
        <f t="array" aca="1" ref="F2849" ca="1">_xll.RiskLaplace(0.0011917,0.02605)</f>
        <v>4.4855828529508594E-3</v>
      </c>
      <c r="G2849" s="18" cm="1">
        <f t="array" aca="1" ref="G2849" ca="1">_xll.RiskMakeInput(G2848*(1+F2849),_xll.RiskName(("Forecast"&amp;D2849)))</f>
        <v>86.424292868863176</v>
      </c>
    </row>
    <row r="2850" spans="1:7" x14ac:dyDescent="0.3">
      <c r="A2850" s="24">
        <f t="shared" si="137"/>
        <v>2025</v>
      </c>
      <c r="B2850" s="24">
        <f t="shared" si="138"/>
        <v>4</v>
      </c>
      <c r="C2850" s="24">
        <f t="shared" si="139"/>
        <v>2</v>
      </c>
      <c r="D2850" s="25">
        <f t="shared" si="136"/>
        <v>45763</v>
      </c>
      <c r="F2850" s="26" cm="1">
        <f t="array" aca="1" ref="F2850" ca="1">_xll.RiskLaplace(0.0011917,0.02605)</f>
        <v>-2.9386198505871775E-3</v>
      </c>
      <c r="G2850" s="18" cm="1">
        <f t="array" aca="1" ref="G2850" ca="1">_xll.RiskMakeInput(G2849*(1+F2850),_xll.RiskName(("Forecast"&amp;D2850)))</f>
        <v>86.170324726265775</v>
      </c>
    </row>
    <row r="2851" spans="1:7" x14ac:dyDescent="0.3">
      <c r="A2851" s="24">
        <f t="shared" si="137"/>
        <v>2025</v>
      </c>
      <c r="B2851" s="24">
        <f t="shared" si="138"/>
        <v>4</v>
      </c>
      <c r="C2851" s="24">
        <f t="shared" si="139"/>
        <v>2</v>
      </c>
      <c r="D2851" s="25">
        <f t="shared" si="136"/>
        <v>45764</v>
      </c>
      <c r="F2851" s="26" cm="1">
        <f t="array" aca="1" ref="F2851" ca="1">_xll.RiskLaplace(0.0011917,0.02605)</f>
        <v>6.0802110342844239E-2</v>
      </c>
      <c r="G2851" s="18" cm="1">
        <f t="array" aca="1" ref="G2851" ca="1">_xll.RiskMakeInput(G2850*(1+F2851),_xll.RiskName(("Forecast"&amp;D2851)))</f>
        <v>91.4096623185509</v>
      </c>
    </row>
    <row r="2852" spans="1:7" x14ac:dyDescent="0.3">
      <c r="A2852" s="24">
        <f t="shared" si="137"/>
        <v>2025</v>
      </c>
      <c r="B2852" s="24">
        <f t="shared" si="138"/>
        <v>4</v>
      </c>
      <c r="C2852" s="24">
        <f t="shared" si="139"/>
        <v>2</v>
      </c>
      <c r="D2852" s="25">
        <f t="shared" si="136"/>
        <v>45765</v>
      </c>
      <c r="F2852" s="26" cm="1">
        <f t="array" aca="1" ref="F2852" ca="1">_xll.RiskLaplace(0.0011917,0.02605)</f>
        <v>7.4240123378652659E-3</v>
      </c>
      <c r="G2852" s="18" cm="1">
        <f t="array" aca="1" ref="G2852" ca="1">_xll.RiskMakeInput(G2851*(1+F2852),_xll.RiskName(("Forecast"&amp;D2852)))</f>
        <v>92.088288779403925</v>
      </c>
    </row>
    <row r="2853" spans="1:7" x14ac:dyDescent="0.3">
      <c r="A2853" s="24">
        <f t="shared" si="137"/>
        <v>2025</v>
      </c>
      <c r="B2853" s="24">
        <f t="shared" si="138"/>
        <v>4</v>
      </c>
      <c r="C2853" s="24">
        <f t="shared" si="139"/>
        <v>2</v>
      </c>
      <c r="D2853" s="25">
        <f t="shared" si="136"/>
        <v>45768</v>
      </c>
      <c r="F2853" s="26" cm="1">
        <f t="array" aca="1" ref="F2853" ca="1">_xll.RiskLaplace(0.0011917,0.02605)</f>
        <v>-2.7711878839930825E-2</v>
      </c>
      <c r="G2853" s="18" cm="1">
        <f t="array" aca="1" ref="G2853" ca="1">_xll.RiskMakeInput(G2852*(1+F2853),_xll.RiskName(("Forecast"&amp;D2853)))</f>
        <v>89.536349278172523</v>
      </c>
    </row>
    <row r="2854" spans="1:7" x14ac:dyDescent="0.3">
      <c r="A2854" s="24">
        <f t="shared" si="137"/>
        <v>2025</v>
      </c>
      <c r="B2854" s="24">
        <f t="shared" si="138"/>
        <v>4</v>
      </c>
      <c r="C2854" s="24">
        <f t="shared" si="139"/>
        <v>2</v>
      </c>
      <c r="D2854" s="25">
        <f t="shared" si="136"/>
        <v>45769</v>
      </c>
      <c r="F2854" s="26" cm="1">
        <f t="array" aca="1" ref="F2854" ca="1">_xll.RiskLaplace(0.0011917,0.02605)</f>
        <v>9.6269361871690658E-3</v>
      </c>
      <c r="G2854" s="18" cm="1">
        <f t="array" aca="1" ref="G2854" ca="1">_xll.RiskMakeInput(G2853*(1+F2854),_xll.RiskName(("Forecast"&amp;D2854)))</f>
        <v>90.398309999105564</v>
      </c>
    </row>
    <row r="2855" spans="1:7" x14ac:dyDescent="0.3">
      <c r="A2855" s="24">
        <f t="shared" si="137"/>
        <v>2025</v>
      </c>
      <c r="B2855" s="24">
        <f t="shared" si="138"/>
        <v>4</v>
      </c>
      <c r="C2855" s="24">
        <f t="shared" si="139"/>
        <v>2</v>
      </c>
      <c r="D2855" s="25">
        <f t="shared" si="136"/>
        <v>45770</v>
      </c>
      <c r="F2855" s="26" cm="1">
        <f t="array" aca="1" ref="F2855" ca="1">_xll.RiskLaplace(0.0011917,0.02605)</f>
        <v>-5.3976879123083452E-3</v>
      </c>
      <c r="G2855" s="18" cm="1">
        <f t="array" aca="1" ref="G2855" ca="1">_xll.RiskMakeInput(G2854*(1+F2855),_xll.RiskName(("Forecast"&amp;D2855)))</f>
        <v>89.910368133930291</v>
      </c>
    </row>
    <row r="2856" spans="1:7" x14ac:dyDescent="0.3">
      <c r="A2856" s="24">
        <f t="shared" si="137"/>
        <v>2025</v>
      </c>
      <c r="B2856" s="24">
        <f t="shared" si="138"/>
        <v>4</v>
      </c>
      <c r="C2856" s="24">
        <f t="shared" si="139"/>
        <v>2</v>
      </c>
      <c r="D2856" s="25">
        <f t="shared" si="136"/>
        <v>45771</v>
      </c>
      <c r="F2856" s="26" cm="1">
        <f t="array" aca="1" ref="F2856" ca="1">_xll.RiskLaplace(0.0011917,0.02605)</f>
        <v>1.3032848585942428E-3</v>
      </c>
      <c r="G2856" s="18" cm="1">
        <f t="array" aca="1" ref="G2856" ca="1">_xll.RiskMakeInput(G2855*(1+F2856),_xll.RiskName(("Forecast"&amp;D2856)))</f>
        <v>90.027546955349891</v>
      </c>
    </row>
    <row r="2857" spans="1:7" x14ac:dyDescent="0.3">
      <c r="A2857" s="24">
        <f t="shared" si="137"/>
        <v>2025</v>
      </c>
      <c r="B2857" s="24">
        <f t="shared" si="138"/>
        <v>4</v>
      </c>
      <c r="C2857" s="24">
        <f t="shared" si="139"/>
        <v>2</v>
      </c>
      <c r="D2857" s="25">
        <f t="shared" si="136"/>
        <v>45772</v>
      </c>
      <c r="F2857" s="26" cm="1">
        <f t="array" aca="1" ref="F2857" ca="1">_xll.RiskLaplace(0.0011917,0.02605)</f>
        <v>-2.6363504003127342E-2</v>
      </c>
      <c r="G2857" s="18" cm="1">
        <f t="array" aca="1" ref="G2857" ca="1">_xll.RiskMakeInput(G2856*(1+F2857),_xll.RiskName(("Forecast"&amp;D2857)))</f>
        <v>87.654105360800784</v>
      </c>
    </row>
    <row r="2858" spans="1:7" x14ac:dyDescent="0.3">
      <c r="A2858" s="24">
        <f t="shared" si="137"/>
        <v>2025</v>
      </c>
      <c r="B2858" s="24">
        <f t="shared" si="138"/>
        <v>4</v>
      </c>
      <c r="C2858" s="24">
        <f t="shared" si="139"/>
        <v>2</v>
      </c>
      <c r="D2858" s="25">
        <f t="shared" si="136"/>
        <v>45775</v>
      </c>
      <c r="F2858" s="26" cm="1">
        <f t="array" aca="1" ref="F2858" ca="1">_xll.RiskLaplace(0.0011917,0.02605)</f>
        <v>2.5294782106774182E-3</v>
      </c>
      <c r="G2858" s="18" cm="1">
        <f t="array" aca="1" ref="G2858" ca="1">_xll.RiskMakeInput(G2857*(1+F2858),_xll.RiskName(("Forecast"&amp;D2858)))</f>
        <v>87.875824510387361</v>
      </c>
    </row>
    <row r="2859" spans="1:7" x14ac:dyDescent="0.3">
      <c r="A2859" s="24">
        <f t="shared" si="137"/>
        <v>2025</v>
      </c>
      <c r="B2859" s="24">
        <f t="shared" si="138"/>
        <v>4</v>
      </c>
      <c r="C2859" s="24">
        <f t="shared" si="139"/>
        <v>2</v>
      </c>
      <c r="D2859" s="25">
        <f t="shared" si="136"/>
        <v>45776</v>
      </c>
      <c r="F2859" s="26" cm="1">
        <f t="array" aca="1" ref="F2859" ca="1">_xll.RiskLaplace(0.0011917,0.02605)</f>
        <v>8.076009262427122E-3</v>
      </c>
      <c r="G2859" s="18" cm="1">
        <f t="array" aca="1" ref="G2859" ca="1">_xll.RiskMakeInput(G2858*(1+F2859),_xll.RiskName(("Forecast"&amp;D2859)))</f>
        <v>88.585510483076661</v>
      </c>
    </row>
    <row r="2860" spans="1:7" x14ac:dyDescent="0.3">
      <c r="A2860" s="24">
        <f t="shared" si="137"/>
        <v>2025</v>
      </c>
      <c r="B2860" s="24">
        <f t="shared" si="138"/>
        <v>4</v>
      </c>
      <c r="C2860" s="24">
        <f t="shared" si="139"/>
        <v>2</v>
      </c>
      <c r="D2860" s="25">
        <f t="shared" si="136"/>
        <v>45777</v>
      </c>
      <c r="F2860" s="26" cm="1">
        <f t="array" aca="1" ref="F2860" ca="1">_xll.RiskLaplace(0.0011917,0.02605)</f>
        <v>-2.5472254158137916E-2</v>
      </c>
      <c r="G2860" s="18" cm="1">
        <f t="array" aca="1" ref="G2860" ca="1">_xll.RiskMakeInput(G2859*(1+F2860),_xll.RiskName(("Forecast"&amp;D2860)))</f>
        <v>86.329037845323342</v>
      </c>
    </row>
    <row r="2861" spans="1:7" x14ac:dyDescent="0.3">
      <c r="A2861" s="24">
        <f t="shared" si="137"/>
        <v>2025</v>
      </c>
      <c r="B2861" s="24">
        <f t="shared" si="138"/>
        <v>5</v>
      </c>
      <c r="C2861" s="24">
        <f t="shared" si="139"/>
        <v>2</v>
      </c>
      <c r="D2861" s="25">
        <f t="shared" si="136"/>
        <v>45778</v>
      </c>
      <c r="F2861" s="26" cm="1">
        <f t="array" aca="1" ref="F2861" ca="1">_xll.RiskLaplace(0.0011917,0.02605)</f>
        <v>-1.2214803509636156E-2</v>
      </c>
      <c r="G2861" s="18" cm="1">
        <f t="array" aca="1" ref="G2861" ca="1">_xll.RiskMakeInput(G2860*(1+F2861),_xll.RiskName(("Forecast"&amp;D2861)))</f>
        <v>85.274545610866781</v>
      </c>
    </row>
    <row r="2862" spans="1:7" x14ac:dyDescent="0.3">
      <c r="A2862" s="24">
        <f t="shared" si="137"/>
        <v>2025</v>
      </c>
      <c r="B2862" s="24">
        <f t="shared" si="138"/>
        <v>5</v>
      </c>
      <c r="C2862" s="24">
        <f t="shared" si="139"/>
        <v>2</v>
      </c>
      <c r="D2862" s="25">
        <f t="shared" si="136"/>
        <v>45779</v>
      </c>
      <c r="F2862" s="26" cm="1">
        <f t="array" aca="1" ref="F2862" ca="1">_xll.RiskLaplace(0.0011917,0.02605)</f>
        <v>-3.6417832713574308E-2</v>
      </c>
      <c r="G2862" s="18" cm="1">
        <f t="array" aca="1" ref="G2862" ca="1">_xll.RiskMakeInput(G2861*(1+F2862),_xll.RiskName(("Forecast"&amp;D2862)))</f>
        <v>82.169031474084164</v>
      </c>
    </row>
    <row r="2863" spans="1:7" x14ac:dyDescent="0.3">
      <c r="A2863" s="24">
        <f t="shared" si="137"/>
        <v>2025</v>
      </c>
      <c r="B2863" s="24">
        <f t="shared" si="138"/>
        <v>5</v>
      </c>
      <c r="C2863" s="24">
        <f t="shared" si="139"/>
        <v>2</v>
      </c>
      <c r="D2863" s="25">
        <f t="shared" si="136"/>
        <v>45782</v>
      </c>
      <c r="F2863" s="26" cm="1">
        <f t="array" aca="1" ref="F2863" ca="1">_xll.RiskLaplace(0.0011917,0.02605)</f>
        <v>-8.3099768184765211E-3</v>
      </c>
      <c r="G2863" s="18" cm="1">
        <f t="array" aca="1" ref="G2863" ca="1">_xll.RiskMakeInput(G2862*(1+F2863),_xll.RiskName(("Forecast"&amp;D2863)))</f>
        <v>81.486208727337853</v>
      </c>
    </row>
    <row r="2864" spans="1:7" x14ac:dyDescent="0.3">
      <c r="A2864" s="24">
        <f t="shared" si="137"/>
        <v>2025</v>
      </c>
      <c r="B2864" s="24">
        <f t="shared" si="138"/>
        <v>5</v>
      </c>
      <c r="C2864" s="24">
        <f t="shared" si="139"/>
        <v>2</v>
      </c>
      <c r="D2864" s="25">
        <f t="shared" si="136"/>
        <v>45783</v>
      </c>
      <c r="F2864" s="26" cm="1">
        <f t="array" aca="1" ref="F2864" ca="1">_xll.RiskLaplace(0.0011917,0.02605)</f>
        <v>-4.0910586280565327E-2</v>
      </c>
      <c r="G2864" s="18" cm="1">
        <f t="array" aca="1" ref="G2864" ca="1">_xll.RiskMakeInput(G2863*(1+F2864),_xll.RiskName(("Forecast"&amp;D2864)))</f>
        <v>78.15256015452195</v>
      </c>
    </row>
    <row r="2865" spans="1:7" x14ac:dyDescent="0.3">
      <c r="A2865" s="24">
        <f t="shared" si="137"/>
        <v>2025</v>
      </c>
      <c r="B2865" s="24">
        <f t="shared" si="138"/>
        <v>5</v>
      </c>
      <c r="C2865" s="24">
        <f t="shared" si="139"/>
        <v>2</v>
      </c>
      <c r="D2865" s="25">
        <f t="shared" si="136"/>
        <v>45784</v>
      </c>
      <c r="F2865" s="26" cm="1">
        <f t="array" aca="1" ref="F2865" ca="1">_xll.RiskLaplace(0.0011917,0.02605)</f>
        <v>3.3829438010611968E-3</v>
      </c>
      <c r="G2865" s="18" cm="1">
        <f t="array" aca="1" ref="G2865" ca="1">_xll.RiskMakeInput(G2864*(1+F2865),_xll.RiskName(("Forecast"&amp;D2865)))</f>
        <v>78.416945873433761</v>
      </c>
    </row>
    <row r="2866" spans="1:7" x14ac:dyDescent="0.3">
      <c r="A2866" s="24">
        <f t="shared" si="137"/>
        <v>2025</v>
      </c>
      <c r="B2866" s="24">
        <f t="shared" si="138"/>
        <v>5</v>
      </c>
      <c r="C2866" s="24">
        <f t="shared" si="139"/>
        <v>2</v>
      </c>
      <c r="D2866" s="25">
        <f t="shared" si="136"/>
        <v>45785</v>
      </c>
      <c r="F2866" s="26" cm="1">
        <f t="array" aca="1" ref="F2866" ca="1">_xll.RiskLaplace(0.0011917,0.02605)</f>
        <v>-4.2751575355515735E-3</v>
      </c>
      <c r="G2866" s="18" cm="1">
        <f t="array" aca="1" ref="G2866" ca="1">_xll.RiskMakeInput(G2865*(1+F2866),_xll.RiskName(("Forecast"&amp;D2866)))</f>
        <v>78.08170107636802</v>
      </c>
    </row>
    <row r="2867" spans="1:7" x14ac:dyDescent="0.3">
      <c r="A2867" s="24">
        <f t="shared" si="137"/>
        <v>2025</v>
      </c>
      <c r="B2867" s="24">
        <f t="shared" si="138"/>
        <v>5</v>
      </c>
      <c r="C2867" s="24">
        <f t="shared" si="139"/>
        <v>2</v>
      </c>
      <c r="D2867" s="25">
        <f t="shared" si="136"/>
        <v>45786</v>
      </c>
      <c r="F2867" s="26" cm="1">
        <f t="array" aca="1" ref="F2867" ca="1">_xll.RiskLaplace(0.0011917,0.02605)</f>
        <v>-2.5062254717424085E-2</v>
      </c>
      <c r="G2867" s="18" cm="1">
        <f t="array" aca="1" ref="G2867" ca="1">_xll.RiskMakeInput(G2866*(1+F2867),_xll.RiskName(("Forecast"&amp;D2867)))</f>
        <v>76.124797595222319</v>
      </c>
    </row>
    <row r="2868" spans="1:7" x14ac:dyDescent="0.3">
      <c r="A2868" s="24">
        <f t="shared" si="137"/>
        <v>2025</v>
      </c>
      <c r="B2868" s="24">
        <f t="shared" si="138"/>
        <v>5</v>
      </c>
      <c r="C2868" s="24">
        <f t="shared" si="139"/>
        <v>2</v>
      </c>
      <c r="D2868" s="25">
        <f t="shared" si="136"/>
        <v>45789</v>
      </c>
      <c r="F2868" s="26" cm="1">
        <f t="array" aca="1" ref="F2868" ca="1">_xll.RiskLaplace(0.0011917,0.02605)</f>
        <v>3.1153774093144508E-2</v>
      </c>
      <c r="G2868" s="18" cm="1">
        <f t="array" aca="1" ref="G2868" ca="1">_xll.RiskMakeInput(G2867*(1+F2868),_xll.RiskName(("Forecast"&amp;D2868)))</f>
        <v>78.496372342390217</v>
      </c>
    </row>
    <row r="2869" spans="1:7" x14ac:dyDescent="0.3">
      <c r="A2869" s="24">
        <f t="shared" si="137"/>
        <v>2025</v>
      </c>
      <c r="B2869" s="24">
        <f t="shared" si="138"/>
        <v>5</v>
      </c>
      <c r="C2869" s="24">
        <f t="shared" si="139"/>
        <v>2</v>
      </c>
      <c r="D2869" s="25">
        <f t="shared" si="136"/>
        <v>45790</v>
      </c>
      <c r="F2869" s="26" cm="1">
        <f t="array" aca="1" ref="F2869" ca="1">_xll.RiskLaplace(0.0011917,0.02605)</f>
        <v>1.4443524478012537E-2</v>
      </c>
      <c r="G2869" s="18" cm="1">
        <f t="array" aca="1" ref="G2869" ca="1">_xll.RiskMakeInput(G2868*(1+F2869),_xll.RiskName(("Forecast"&amp;D2869)))</f>
        <v>79.630136617752711</v>
      </c>
    </row>
    <row r="2870" spans="1:7" x14ac:dyDescent="0.3">
      <c r="A2870" s="24">
        <f t="shared" si="137"/>
        <v>2025</v>
      </c>
      <c r="B2870" s="24">
        <f t="shared" si="138"/>
        <v>5</v>
      </c>
      <c r="C2870" s="24">
        <f t="shared" si="139"/>
        <v>2</v>
      </c>
      <c r="D2870" s="25">
        <f t="shared" si="136"/>
        <v>45791</v>
      </c>
      <c r="F2870" s="26" cm="1">
        <f t="array" aca="1" ref="F2870" ca="1">_xll.RiskLaplace(0.0011917,0.02605)</f>
        <v>1.9136632343769791E-2</v>
      </c>
      <c r="G2870" s="18" cm="1">
        <f t="array" aca="1" ref="G2870" ca="1">_xll.RiskMakeInput(G2869*(1+F2870),_xll.RiskName(("Forecast"&amp;D2870)))</f>
        <v>81.153989265690811</v>
      </c>
    </row>
    <row r="2871" spans="1:7" x14ac:dyDescent="0.3">
      <c r="A2871" s="24">
        <f t="shared" si="137"/>
        <v>2025</v>
      </c>
      <c r="B2871" s="24">
        <f t="shared" si="138"/>
        <v>5</v>
      </c>
      <c r="C2871" s="24">
        <f t="shared" si="139"/>
        <v>2</v>
      </c>
      <c r="D2871" s="25">
        <f t="shared" ref="D2871:D2934" si="140">WORKDAY(D2870,1)</f>
        <v>45792</v>
      </c>
      <c r="F2871" s="26" cm="1">
        <f t="array" aca="1" ref="F2871" ca="1">_xll.RiskLaplace(0.0011917,0.02605)</f>
        <v>-5.5664479603417683E-3</v>
      </c>
      <c r="G2871" s="18" cm="1">
        <f t="array" aca="1" ref="G2871" ca="1">_xll.RiskMakeInput(G2870*(1+F2871),_xll.RiskName(("Forecast"&amp;D2871)))</f>
        <v>80.702249807669205</v>
      </c>
    </row>
    <row r="2872" spans="1:7" x14ac:dyDescent="0.3">
      <c r="A2872" s="24">
        <f t="shared" si="137"/>
        <v>2025</v>
      </c>
      <c r="B2872" s="24">
        <f t="shared" si="138"/>
        <v>5</v>
      </c>
      <c r="C2872" s="24">
        <f t="shared" si="139"/>
        <v>2</v>
      </c>
      <c r="D2872" s="25">
        <f t="shared" si="140"/>
        <v>45793</v>
      </c>
      <c r="F2872" s="26" cm="1">
        <f t="array" aca="1" ref="F2872" ca="1">_xll.RiskLaplace(0.0011917,0.02605)</f>
        <v>2.482280485709254E-3</v>
      </c>
      <c r="G2872" s="18" cm="1">
        <f t="array" aca="1" ref="G2872" ca="1">_xll.RiskMakeInput(G2871*(1+F2872),_xll.RiskName(("Forecast"&amp;D2872)))</f>
        <v>80.902575427519608</v>
      </c>
    </row>
    <row r="2873" spans="1:7" x14ac:dyDescent="0.3">
      <c r="A2873" s="24">
        <f t="shared" si="137"/>
        <v>2025</v>
      </c>
      <c r="B2873" s="24">
        <f t="shared" si="138"/>
        <v>5</v>
      </c>
      <c r="C2873" s="24">
        <f t="shared" si="139"/>
        <v>2</v>
      </c>
      <c r="D2873" s="25">
        <f t="shared" si="140"/>
        <v>45796</v>
      </c>
      <c r="F2873" s="26" cm="1">
        <f t="array" aca="1" ref="F2873" ca="1">_xll.RiskLaplace(0.0011917,0.02605)</f>
        <v>1.2257933478262265E-2</v>
      </c>
      <c r="G2873" s="18" cm="1">
        <f t="array" aca="1" ref="G2873" ca="1">_xll.RiskMakeInput(G2872*(1+F2873),_xll.RiskName(("Forecast"&amp;D2873)))</f>
        <v>81.894273815330237</v>
      </c>
    </row>
    <row r="2874" spans="1:7" x14ac:dyDescent="0.3">
      <c r="A2874" s="24">
        <f t="shared" si="137"/>
        <v>2025</v>
      </c>
      <c r="B2874" s="24">
        <f t="shared" si="138"/>
        <v>5</v>
      </c>
      <c r="C2874" s="24">
        <f t="shared" si="139"/>
        <v>2</v>
      </c>
      <c r="D2874" s="25">
        <f t="shared" si="140"/>
        <v>45797</v>
      </c>
      <c r="F2874" s="26" cm="1">
        <f t="array" aca="1" ref="F2874" ca="1">_xll.RiskLaplace(0.0011917,0.02605)</f>
        <v>3.7112795432528697E-2</v>
      </c>
      <c r="G2874" s="18" cm="1">
        <f t="array" aca="1" ref="G2874" ca="1">_xll.RiskMakeInput(G2873*(1+F2874),_xll.RiskName(("Forecast"&amp;D2874)))</f>
        <v>84.933599246534087</v>
      </c>
    </row>
    <row r="2875" spans="1:7" x14ac:dyDescent="0.3">
      <c r="A2875" s="24">
        <f t="shared" si="137"/>
        <v>2025</v>
      </c>
      <c r="B2875" s="24">
        <f t="shared" si="138"/>
        <v>5</v>
      </c>
      <c r="C2875" s="24">
        <f t="shared" si="139"/>
        <v>2</v>
      </c>
      <c r="D2875" s="25">
        <f t="shared" si="140"/>
        <v>45798</v>
      </c>
      <c r="F2875" s="26" cm="1">
        <f t="array" aca="1" ref="F2875" ca="1">_xll.RiskLaplace(0.0011917,0.02605)</f>
        <v>5.3608465900544192E-3</v>
      </c>
      <c r="G2875" s="18" cm="1">
        <f t="array" aca="1" ref="G2875" ca="1">_xll.RiskMakeInput(G2874*(1+F2875),_xll.RiskName(("Forecast"&amp;D2875)))</f>
        <v>85.388915242435914</v>
      </c>
    </row>
    <row r="2876" spans="1:7" x14ac:dyDescent="0.3">
      <c r="A2876" s="24">
        <f t="shared" si="137"/>
        <v>2025</v>
      </c>
      <c r="B2876" s="24">
        <f t="shared" si="138"/>
        <v>5</v>
      </c>
      <c r="C2876" s="24">
        <f t="shared" si="139"/>
        <v>2</v>
      </c>
      <c r="D2876" s="25">
        <f t="shared" si="140"/>
        <v>45799</v>
      </c>
      <c r="F2876" s="26" cm="1">
        <f t="array" aca="1" ref="F2876" ca="1">_xll.RiskLaplace(0.0011917,0.02605)</f>
        <v>4.7986091432100808E-2</v>
      </c>
      <c r="G2876" s="18" cm="1">
        <f t="array" aca="1" ref="G2876" ca="1">_xll.RiskMakeInput(G2875*(1+F2876),_xll.RiskName(("Forecast"&amp;D2876)))</f>
        <v>89.486395536547349</v>
      </c>
    </row>
    <row r="2877" spans="1:7" x14ac:dyDescent="0.3">
      <c r="A2877" s="24">
        <f t="shared" si="137"/>
        <v>2025</v>
      </c>
      <c r="B2877" s="24">
        <f t="shared" si="138"/>
        <v>5</v>
      </c>
      <c r="C2877" s="24">
        <f t="shared" si="139"/>
        <v>2</v>
      </c>
      <c r="D2877" s="25">
        <f t="shared" si="140"/>
        <v>45800</v>
      </c>
      <c r="F2877" s="26" cm="1">
        <f t="array" aca="1" ref="F2877" ca="1">_xll.RiskLaplace(0.0011917,0.02605)</f>
        <v>2.7390808906563469E-2</v>
      </c>
      <c r="G2877" s="18" cm="1">
        <f t="array" aca="1" ref="G2877" ca="1">_xll.RiskMakeInput(G2876*(1+F2877),_xll.RiskName(("Forecast"&amp;D2877)))</f>
        <v>91.93750029642608</v>
      </c>
    </row>
    <row r="2878" spans="1:7" x14ac:dyDescent="0.3">
      <c r="A2878" s="24">
        <f t="shared" si="137"/>
        <v>2025</v>
      </c>
      <c r="B2878" s="24">
        <f t="shared" si="138"/>
        <v>5</v>
      </c>
      <c r="C2878" s="24">
        <f t="shared" si="139"/>
        <v>2</v>
      </c>
      <c r="D2878" s="25">
        <f t="shared" si="140"/>
        <v>45803</v>
      </c>
      <c r="F2878" s="26" cm="1">
        <f t="array" aca="1" ref="F2878" ca="1">_xll.RiskLaplace(0.0011917,0.02605)</f>
        <v>-4.8429177493706978E-3</v>
      </c>
      <c r="G2878" s="18" cm="1">
        <f t="array" aca="1" ref="G2878" ca="1">_xll.RiskMakeInput(G2877*(1+F2878),_xll.RiskName(("Forecast"&amp;D2878)))</f>
        <v>91.492254544407743</v>
      </c>
    </row>
    <row r="2879" spans="1:7" x14ac:dyDescent="0.3">
      <c r="A2879" s="24">
        <f t="shared" si="137"/>
        <v>2025</v>
      </c>
      <c r="B2879" s="24">
        <f t="shared" si="138"/>
        <v>5</v>
      </c>
      <c r="C2879" s="24">
        <f t="shared" si="139"/>
        <v>2</v>
      </c>
      <c r="D2879" s="25">
        <f t="shared" si="140"/>
        <v>45804</v>
      </c>
      <c r="F2879" s="26" cm="1">
        <f t="array" aca="1" ref="F2879" ca="1">_xll.RiskLaplace(0.0011917,0.02605)</f>
        <v>5.5730903165627267E-2</v>
      </c>
      <c r="G2879" s="18" cm="1">
        <f t="array" aca="1" ref="G2879" ca="1">_xll.RiskMakeInput(G2878*(1+F2879),_xll.RiskName(("Forecast"&amp;D2879)))</f>
        <v>96.591200522827052</v>
      </c>
    </row>
    <row r="2880" spans="1:7" x14ac:dyDescent="0.3">
      <c r="A2880" s="24">
        <f t="shared" si="137"/>
        <v>2025</v>
      </c>
      <c r="B2880" s="24">
        <f t="shared" si="138"/>
        <v>5</v>
      </c>
      <c r="C2880" s="24">
        <f t="shared" si="139"/>
        <v>2</v>
      </c>
      <c r="D2880" s="25">
        <f t="shared" si="140"/>
        <v>45805</v>
      </c>
      <c r="F2880" s="26" cm="1">
        <f t="array" aca="1" ref="F2880" ca="1">_xll.RiskLaplace(0.0011917,0.02605)</f>
        <v>2.0620532923870262E-2</v>
      </c>
      <c r="G2880" s="18" cm="1">
        <f t="array" aca="1" ref="G2880" ca="1">_xll.RiskMakeInput(G2879*(1+F2880),_xll.RiskName(("Forecast"&amp;D2880)))</f>
        <v>98.582962553364155</v>
      </c>
    </row>
    <row r="2881" spans="1:7" x14ac:dyDescent="0.3">
      <c r="A2881" s="24">
        <f t="shared" si="137"/>
        <v>2025</v>
      </c>
      <c r="B2881" s="24">
        <f t="shared" si="138"/>
        <v>5</v>
      </c>
      <c r="C2881" s="24">
        <f t="shared" si="139"/>
        <v>2</v>
      </c>
      <c r="D2881" s="25">
        <f t="shared" si="140"/>
        <v>45806</v>
      </c>
      <c r="F2881" s="26" cm="1">
        <f t="array" aca="1" ref="F2881" ca="1">_xll.RiskLaplace(0.0011917,0.02605)</f>
        <v>6.3222915606190953E-3</v>
      </c>
      <c r="G2881" s="18" cm="1">
        <f t="array" aca="1" ref="G2881" ca="1">_xll.RiskMakeInput(G2880*(1+F2881),_xll.RiskName(("Forecast"&amp;D2881)))</f>
        <v>99.206232785536116</v>
      </c>
    </row>
    <row r="2882" spans="1:7" x14ac:dyDescent="0.3">
      <c r="A2882" s="24">
        <f t="shared" si="137"/>
        <v>2025</v>
      </c>
      <c r="B2882" s="24">
        <f t="shared" si="138"/>
        <v>5</v>
      </c>
      <c r="C2882" s="24">
        <f t="shared" si="139"/>
        <v>2</v>
      </c>
      <c r="D2882" s="25">
        <f t="shared" si="140"/>
        <v>45807</v>
      </c>
      <c r="F2882" s="26" cm="1">
        <f t="array" aca="1" ref="F2882" ca="1">_xll.RiskLaplace(0.0011917,0.02605)</f>
        <v>2.5783182156647006E-2</v>
      </c>
      <c r="G2882" s="18" cm="1">
        <f t="array" aca="1" ref="G2882" ca="1">_xll.RiskMakeInput(G2881*(1+F2882),_xll.RiskName(("Forecast"&amp;D2882)))</f>
        <v>101.76408515652032</v>
      </c>
    </row>
    <row r="2883" spans="1:7" x14ac:dyDescent="0.3">
      <c r="A2883" s="24">
        <f t="shared" si="137"/>
        <v>2025</v>
      </c>
      <c r="B2883" s="24">
        <f t="shared" si="138"/>
        <v>6</v>
      </c>
      <c r="C2883" s="24">
        <f t="shared" si="139"/>
        <v>2</v>
      </c>
      <c r="D2883" s="25">
        <f t="shared" si="140"/>
        <v>45810</v>
      </c>
      <c r="F2883" s="26" cm="1">
        <f t="array" aca="1" ref="F2883" ca="1">_xll.RiskLaplace(0.0011917,0.02605)</f>
        <v>4.2881717716396952E-3</v>
      </c>
      <c r="G2883" s="18" cm="1">
        <f t="array" aca="1" ref="G2883" ca="1">_xll.RiskMakeInput(G2882*(1+F2883),_xll.RiskName(("Forecast"&amp;D2883)))</f>
        <v>102.20046703385525</v>
      </c>
    </row>
    <row r="2884" spans="1:7" x14ac:dyDescent="0.3">
      <c r="A2884" s="24">
        <f t="shared" si="137"/>
        <v>2025</v>
      </c>
      <c r="B2884" s="24">
        <f t="shared" si="138"/>
        <v>6</v>
      </c>
      <c r="C2884" s="24">
        <f t="shared" si="139"/>
        <v>2</v>
      </c>
      <c r="D2884" s="25">
        <f t="shared" si="140"/>
        <v>45811</v>
      </c>
      <c r="F2884" s="26" cm="1">
        <f t="array" aca="1" ref="F2884" ca="1">_xll.RiskLaplace(0.0011917,0.02605)</f>
        <v>-1.6147195097870159E-2</v>
      </c>
      <c r="G2884" s="18" cm="1">
        <f t="array" aca="1" ref="G2884" ca="1">_xll.RiskMakeInput(G2883*(1+F2884),_xll.RiskName(("Forecast"&amp;D2884)))</f>
        <v>100.55021615356614</v>
      </c>
    </row>
    <row r="2885" spans="1:7" x14ac:dyDescent="0.3">
      <c r="A2885" s="24">
        <f t="shared" ref="A2885:A2948" si="141">YEAR(D2885)</f>
        <v>2025</v>
      </c>
      <c r="B2885" s="24">
        <f t="shared" ref="B2885:B2948" si="142">MONTH(D2885)</f>
        <v>6</v>
      </c>
      <c r="C2885" s="24">
        <f t="shared" ref="C2885:C2948" si="143">ROUNDUP(B2885/3,0)</f>
        <v>2</v>
      </c>
      <c r="D2885" s="25">
        <f t="shared" si="140"/>
        <v>45812</v>
      </c>
      <c r="F2885" s="26" cm="1">
        <f t="array" aca="1" ref="F2885" ca="1">_xll.RiskLaplace(0.0011917,0.02605)</f>
        <v>-5.1346665720183489E-3</v>
      </c>
      <c r="G2885" s="18" cm="1">
        <f t="array" aca="1" ref="G2885" ca="1">_xll.RiskMakeInput(G2884*(1+F2885),_xll.RiskName(("Forecast"&amp;D2885)))</f>
        <v>100.03392431987321</v>
      </c>
    </row>
    <row r="2886" spans="1:7" x14ac:dyDescent="0.3">
      <c r="A2886" s="24">
        <f t="shared" si="141"/>
        <v>2025</v>
      </c>
      <c r="B2886" s="24">
        <f t="shared" si="142"/>
        <v>6</v>
      </c>
      <c r="C2886" s="24">
        <f t="shared" si="143"/>
        <v>2</v>
      </c>
      <c r="D2886" s="25">
        <f t="shared" si="140"/>
        <v>45813</v>
      </c>
      <c r="F2886" s="26" cm="1">
        <f t="array" aca="1" ref="F2886" ca="1">_xll.RiskLaplace(0.0011917,0.02605)</f>
        <v>3.6172247536658895E-4</v>
      </c>
      <c r="G2886" s="18" cm="1">
        <f t="array" aca="1" ref="G2886" ca="1">_xll.RiskMakeInput(G2885*(1+F2886),_xll.RiskName(("Forecast"&amp;D2886)))</f>
        <v>100.07010883859884</v>
      </c>
    </row>
    <row r="2887" spans="1:7" x14ac:dyDescent="0.3">
      <c r="A2887" s="24">
        <f t="shared" si="141"/>
        <v>2025</v>
      </c>
      <c r="B2887" s="24">
        <f t="shared" si="142"/>
        <v>6</v>
      </c>
      <c r="C2887" s="24">
        <f t="shared" si="143"/>
        <v>2</v>
      </c>
      <c r="D2887" s="25">
        <f t="shared" si="140"/>
        <v>45814</v>
      </c>
      <c r="F2887" s="26" cm="1">
        <f t="array" aca="1" ref="F2887" ca="1">_xll.RiskLaplace(0.0011917,0.02605)</f>
        <v>4.8423032366297768E-2</v>
      </c>
      <c r="G2887" s="18" cm="1">
        <f t="array" aca="1" ref="G2887" ca="1">_xll.RiskMakeInput(G2886*(1+F2887),_xll.RiskName(("Forecast"&amp;D2887)))</f>
        <v>104.91580695778926</v>
      </c>
    </row>
    <row r="2888" spans="1:7" x14ac:dyDescent="0.3">
      <c r="A2888" s="24">
        <f t="shared" si="141"/>
        <v>2025</v>
      </c>
      <c r="B2888" s="24">
        <f t="shared" si="142"/>
        <v>6</v>
      </c>
      <c r="C2888" s="24">
        <f t="shared" si="143"/>
        <v>2</v>
      </c>
      <c r="D2888" s="25">
        <f t="shared" si="140"/>
        <v>45817</v>
      </c>
      <c r="F2888" s="26" cm="1">
        <f t="array" aca="1" ref="F2888" ca="1">_xll.RiskLaplace(0.0011917,0.02605)</f>
        <v>-9.4003019505060782E-3</v>
      </c>
      <c r="G2888" s="18" cm="1">
        <f t="array" aca="1" ref="G2888" ca="1">_xll.RiskMakeInput(G2887*(1+F2888),_xll.RiskName(("Forecast"&amp;D2888)))</f>
        <v>103.92956669300503</v>
      </c>
    </row>
    <row r="2889" spans="1:7" x14ac:dyDescent="0.3">
      <c r="A2889" s="24">
        <f t="shared" si="141"/>
        <v>2025</v>
      </c>
      <c r="B2889" s="24">
        <f t="shared" si="142"/>
        <v>6</v>
      </c>
      <c r="C2889" s="24">
        <f t="shared" si="143"/>
        <v>2</v>
      </c>
      <c r="D2889" s="25">
        <f t="shared" si="140"/>
        <v>45818</v>
      </c>
      <c r="F2889" s="26" cm="1">
        <f t="array" aca="1" ref="F2889" ca="1">_xll.RiskLaplace(0.0011917,0.02605)</f>
        <v>8.6963170409425621E-3</v>
      </c>
      <c r="G2889" s="18" cm="1">
        <f t="array" aca="1" ref="G2889" ca="1">_xll.RiskMakeInput(G2888*(1+F2889),_xll.RiskName(("Forecast"&amp;D2889)))</f>
        <v>104.83337115489519</v>
      </c>
    </row>
    <row r="2890" spans="1:7" x14ac:dyDescent="0.3">
      <c r="A2890" s="24">
        <f t="shared" si="141"/>
        <v>2025</v>
      </c>
      <c r="B2890" s="24">
        <f t="shared" si="142"/>
        <v>6</v>
      </c>
      <c r="C2890" s="24">
        <f t="shared" si="143"/>
        <v>2</v>
      </c>
      <c r="D2890" s="25">
        <f t="shared" si="140"/>
        <v>45819</v>
      </c>
      <c r="F2890" s="26" cm="1">
        <f t="array" aca="1" ref="F2890" ca="1">_xll.RiskLaplace(0.0011917,0.02605)</f>
        <v>4.3110100584833923E-3</v>
      </c>
      <c r="G2890" s="18" cm="1">
        <f t="array" aca="1" ref="G2890" ca="1">_xll.RiskMakeInput(G2889*(1+F2890),_xll.RiskName(("Forecast"&amp;D2890)))</f>
        <v>105.28530887240866</v>
      </c>
    </row>
    <row r="2891" spans="1:7" x14ac:dyDescent="0.3">
      <c r="A2891" s="24">
        <f t="shared" si="141"/>
        <v>2025</v>
      </c>
      <c r="B2891" s="24">
        <f t="shared" si="142"/>
        <v>6</v>
      </c>
      <c r="C2891" s="24">
        <f t="shared" si="143"/>
        <v>2</v>
      </c>
      <c r="D2891" s="25">
        <f t="shared" si="140"/>
        <v>45820</v>
      </c>
      <c r="F2891" s="26" cm="1">
        <f t="array" aca="1" ref="F2891" ca="1">_xll.RiskLaplace(0.0011917,0.02605)</f>
        <v>-2.2147694585898038E-3</v>
      </c>
      <c r="G2891" s="18" cm="1">
        <f t="array" aca="1" ref="G2891" ca="1">_xll.RiskMakeInput(G2890*(1+F2891),_xll.RiskName(("Forecast"&amp;D2891)))</f>
        <v>105.05212618587986</v>
      </c>
    </row>
    <row r="2892" spans="1:7" x14ac:dyDescent="0.3">
      <c r="A2892" s="24">
        <f t="shared" si="141"/>
        <v>2025</v>
      </c>
      <c r="B2892" s="24">
        <f t="shared" si="142"/>
        <v>6</v>
      </c>
      <c r="C2892" s="24">
        <f t="shared" si="143"/>
        <v>2</v>
      </c>
      <c r="D2892" s="25">
        <f t="shared" si="140"/>
        <v>45821</v>
      </c>
      <c r="F2892" s="26" cm="1">
        <f t="array" aca="1" ref="F2892" ca="1">_xll.RiskLaplace(0.0011917,0.02605)</f>
        <v>-3.3702287019114394E-4</v>
      </c>
      <c r="G2892" s="18" cm="1">
        <f t="array" aca="1" ref="G2892" ca="1">_xll.RiskMakeInput(G2891*(1+F2892),_xll.RiskName(("Forecast"&amp;D2892)))</f>
        <v>105.01672121679302</v>
      </c>
    </row>
    <row r="2893" spans="1:7" x14ac:dyDescent="0.3">
      <c r="A2893" s="24">
        <f t="shared" si="141"/>
        <v>2025</v>
      </c>
      <c r="B2893" s="24">
        <f t="shared" si="142"/>
        <v>6</v>
      </c>
      <c r="C2893" s="24">
        <f t="shared" si="143"/>
        <v>2</v>
      </c>
      <c r="D2893" s="25">
        <f t="shared" si="140"/>
        <v>45824</v>
      </c>
      <c r="F2893" s="26" cm="1">
        <f t="array" aca="1" ref="F2893" ca="1">_xll.RiskLaplace(0.0011917,0.02605)</f>
        <v>2.8906232618053626E-2</v>
      </c>
      <c r="G2893" s="18" cm="1">
        <f t="array" aca="1" ref="G2893" ca="1">_xll.RiskMakeInput(G2892*(1+F2893),_xll.RiskName(("Forecast"&amp;D2893)))</f>
        <v>108.05235898907092</v>
      </c>
    </row>
    <row r="2894" spans="1:7" x14ac:dyDescent="0.3">
      <c r="A2894" s="24">
        <f t="shared" si="141"/>
        <v>2025</v>
      </c>
      <c r="B2894" s="24">
        <f t="shared" si="142"/>
        <v>6</v>
      </c>
      <c r="C2894" s="24">
        <f t="shared" si="143"/>
        <v>2</v>
      </c>
      <c r="D2894" s="25">
        <f t="shared" si="140"/>
        <v>45825</v>
      </c>
      <c r="F2894" s="26" cm="1">
        <f t="array" aca="1" ref="F2894" ca="1">_xll.RiskLaplace(0.0011917,0.02605)</f>
        <v>1.7590503651225848E-3</v>
      </c>
      <c r="G2894" s="18" cm="1">
        <f t="array" aca="1" ref="G2894" ca="1">_xll.RiskMakeInput(G2893*(1+F2894),_xll.RiskName(("Forecast"&amp;D2894)))</f>
        <v>108.24242853060301</v>
      </c>
    </row>
    <row r="2895" spans="1:7" x14ac:dyDescent="0.3">
      <c r="A2895" s="24">
        <f t="shared" si="141"/>
        <v>2025</v>
      </c>
      <c r="B2895" s="24">
        <f t="shared" si="142"/>
        <v>6</v>
      </c>
      <c r="C2895" s="24">
        <f t="shared" si="143"/>
        <v>2</v>
      </c>
      <c r="D2895" s="25">
        <f t="shared" si="140"/>
        <v>45826</v>
      </c>
      <c r="F2895" s="26" cm="1">
        <f t="array" aca="1" ref="F2895" ca="1">_xll.RiskLaplace(0.0011917,0.02605)</f>
        <v>-2.0274254919449845E-2</v>
      </c>
      <c r="G2895" s="18" cm="1">
        <f t="array" aca="1" ref="G2895" ca="1">_xll.RiskMakeInput(G2894*(1+F2895),_xll.RiskName(("Forecast"&amp;D2895)))</f>
        <v>106.04789394147322</v>
      </c>
    </row>
    <row r="2896" spans="1:7" x14ac:dyDescent="0.3">
      <c r="A2896" s="24">
        <f t="shared" si="141"/>
        <v>2025</v>
      </c>
      <c r="B2896" s="24">
        <f t="shared" si="142"/>
        <v>6</v>
      </c>
      <c r="C2896" s="24">
        <f t="shared" si="143"/>
        <v>2</v>
      </c>
      <c r="D2896" s="25">
        <f t="shared" si="140"/>
        <v>45827</v>
      </c>
      <c r="F2896" s="26" cm="1">
        <f t="array" aca="1" ref="F2896" ca="1">_xll.RiskLaplace(0.0011917,0.02605)</f>
        <v>4.9293951343987084E-2</v>
      </c>
      <c r="G2896" s="18" cm="1">
        <f t="array" aca="1" ref="G2896" ca="1">_xll.RiskMakeInput(G2895*(1+F2896),_xll.RiskName(("Forecast"&amp;D2896)))</f>
        <v>111.27541366555651</v>
      </c>
    </row>
    <row r="2897" spans="1:7" x14ac:dyDescent="0.3">
      <c r="A2897" s="24">
        <f t="shared" si="141"/>
        <v>2025</v>
      </c>
      <c r="B2897" s="24">
        <f t="shared" si="142"/>
        <v>6</v>
      </c>
      <c r="C2897" s="24">
        <f t="shared" si="143"/>
        <v>2</v>
      </c>
      <c r="D2897" s="25">
        <f t="shared" si="140"/>
        <v>45828</v>
      </c>
      <c r="F2897" s="26" cm="1">
        <f t="array" aca="1" ref="F2897" ca="1">_xll.RiskLaplace(0.0011917,0.02605)</f>
        <v>-5.7910483348065388E-2</v>
      </c>
      <c r="G2897" s="18" cm="1">
        <f t="array" aca="1" ref="G2897" ca="1">_xll.RiskMakeInput(G2896*(1+F2897),_xll.RiskName(("Forecast"&amp;D2897)))</f>
        <v>104.83140067542821</v>
      </c>
    </row>
    <row r="2898" spans="1:7" x14ac:dyDescent="0.3">
      <c r="A2898" s="24">
        <f t="shared" si="141"/>
        <v>2025</v>
      </c>
      <c r="B2898" s="24">
        <f t="shared" si="142"/>
        <v>6</v>
      </c>
      <c r="C2898" s="24">
        <f t="shared" si="143"/>
        <v>2</v>
      </c>
      <c r="D2898" s="25">
        <f t="shared" si="140"/>
        <v>45831</v>
      </c>
      <c r="F2898" s="26" cm="1">
        <f t="array" aca="1" ref="F2898" ca="1">_xll.RiskLaplace(0.0011917,0.02605)</f>
        <v>-5.2205822914654938E-3</v>
      </c>
      <c r="G2898" s="18" cm="1">
        <f t="array" aca="1" ref="G2898" ca="1">_xll.RiskMakeInput(G2897*(1+F2898),_xll.RiskName(("Forecast"&amp;D2898)))</f>
        <v>104.28411972147255</v>
      </c>
    </row>
    <row r="2899" spans="1:7" x14ac:dyDescent="0.3">
      <c r="A2899" s="24">
        <f t="shared" si="141"/>
        <v>2025</v>
      </c>
      <c r="B2899" s="24">
        <f t="shared" si="142"/>
        <v>6</v>
      </c>
      <c r="C2899" s="24">
        <f t="shared" si="143"/>
        <v>2</v>
      </c>
      <c r="D2899" s="25">
        <f t="shared" si="140"/>
        <v>45832</v>
      </c>
      <c r="F2899" s="26" cm="1">
        <f t="array" aca="1" ref="F2899" ca="1">_xll.RiskLaplace(0.0011917,0.02605)</f>
        <v>-1.6913282372762736E-2</v>
      </c>
      <c r="G2899" s="18" cm="1">
        <f t="array" aca="1" ref="G2899" ca="1">_xll.RiskMakeInput(G2898*(1+F2899),_xll.RiskName(("Forecast"&amp;D2899)))</f>
        <v>102.5203329576283</v>
      </c>
    </row>
    <row r="2900" spans="1:7" x14ac:dyDescent="0.3">
      <c r="A2900" s="24">
        <f t="shared" si="141"/>
        <v>2025</v>
      </c>
      <c r="B2900" s="24">
        <f t="shared" si="142"/>
        <v>6</v>
      </c>
      <c r="C2900" s="24">
        <f t="shared" si="143"/>
        <v>2</v>
      </c>
      <c r="D2900" s="25">
        <f t="shared" si="140"/>
        <v>45833</v>
      </c>
      <c r="F2900" s="26" cm="1">
        <f t="array" aca="1" ref="F2900" ca="1">_xll.RiskLaplace(0.0011917,0.02605)</f>
        <v>2.0265156097710579E-2</v>
      </c>
      <c r="G2900" s="18" cm="1">
        <f t="array" aca="1" ref="G2900" ca="1">_xll.RiskMakeInput(G2899*(1+F2900),_xll.RiskName(("Forecast"&amp;D2900)))</f>
        <v>104.59792350820389</v>
      </c>
    </row>
    <row r="2901" spans="1:7" x14ac:dyDescent="0.3">
      <c r="A2901" s="24">
        <f t="shared" si="141"/>
        <v>2025</v>
      </c>
      <c r="B2901" s="24">
        <f t="shared" si="142"/>
        <v>6</v>
      </c>
      <c r="C2901" s="24">
        <f t="shared" si="143"/>
        <v>2</v>
      </c>
      <c r="D2901" s="25">
        <f t="shared" si="140"/>
        <v>45834</v>
      </c>
      <c r="F2901" s="26" cm="1">
        <f t="array" aca="1" ref="F2901" ca="1">_xll.RiskLaplace(0.0011917,0.02605)</f>
        <v>3.6621254537911188E-3</v>
      </c>
      <c r="G2901" s="18" cm="1">
        <f t="array" aca="1" ref="G2901" ca="1">_xll.RiskMakeInput(G2900*(1+F2901),_xll.RiskName(("Forecast"&amp;D2901)))</f>
        <v>104.98097422629699</v>
      </c>
    </row>
    <row r="2902" spans="1:7" x14ac:dyDescent="0.3">
      <c r="A2902" s="24">
        <f t="shared" si="141"/>
        <v>2025</v>
      </c>
      <c r="B2902" s="24">
        <f t="shared" si="142"/>
        <v>6</v>
      </c>
      <c r="C2902" s="24">
        <f t="shared" si="143"/>
        <v>2</v>
      </c>
      <c r="D2902" s="25">
        <f t="shared" si="140"/>
        <v>45835</v>
      </c>
      <c r="F2902" s="26" cm="1">
        <f t="array" aca="1" ref="F2902" ca="1">_xll.RiskLaplace(0.0011917,0.02605)</f>
        <v>3.5717077715023061E-2</v>
      </c>
      <c r="G2902" s="18" cm="1">
        <f t="array" aca="1" ref="G2902" ca="1">_xll.RiskMakeInput(G2901*(1+F2902),_xll.RiskName(("Forecast"&amp;D2902)))</f>
        <v>108.73058784133647</v>
      </c>
    </row>
    <row r="2903" spans="1:7" x14ac:dyDescent="0.3">
      <c r="A2903" s="24">
        <f t="shared" si="141"/>
        <v>2025</v>
      </c>
      <c r="B2903" s="24">
        <f t="shared" si="142"/>
        <v>6</v>
      </c>
      <c r="C2903" s="24">
        <f t="shared" si="143"/>
        <v>2</v>
      </c>
      <c r="D2903" s="25">
        <f t="shared" si="140"/>
        <v>45838</v>
      </c>
      <c r="F2903" s="26" cm="1">
        <f t="array" aca="1" ref="F2903" ca="1">_xll.RiskLaplace(0.0011917,0.02605)</f>
        <v>1.118884915598975E-2</v>
      </c>
      <c r="G2903" s="18" cm="1">
        <f t="array" aca="1" ref="G2903" ca="1">_xll.RiskMakeInput(G2902*(1+F2903),_xll.RiskName(("Forecast"&amp;D2903)))</f>
        <v>109.94715798733527</v>
      </c>
    </row>
    <row r="2904" spans="1:7" x14ac:dyDescent="0.3">
      <c r="A2904" s="24">
        <f t="shared" si="141"/>
        <v>2025</v>
      </c>
      <c r="B2904" s="24">
        <f t="shared" si="142"/>
        <v>7</v>
      </c>
      <c r="C2904" s="24">
        <f t="shared" si="143"/>
        <v>3</v>
      </c>
      <c r="D2904" s="25">
        <f t="shared" si="140"/>
        <v>45839</v>
      </c>
      <c r="F2904" s="26" cm="1">
        <f t="array" aca="1" ref="F2904" ca="1">_xll.RiskLaplace(0.0011917,0.02605)</f>
        <v>-2.2766495190767819E-2</v>
      </c>
      <c r="G2904" s="18" cm="1">
        <f t="array" aca="1" ref="G2904" ca="1">_xll.RiskMakeInput(G2903*(1+F2904),_xll.RiskName(("Forecast"&amp;D2904)))</f>
        <v>107.44404654377801</v>
      </c>
    </row>
    <row r="2905" spans="1:7" x14ac:dyDescent="0.3">
      <c r="A2905" s="24">
        <f t="shared" si="141"/>
        <v>2025</v>
      </c>
      <c r="B2905" s="24">
        <f t="shared" si="142"/>
        <v>7</v>
      </c>
      <c r="C2905" s="24">
        <f t="shared" si="143"/>
        <v>3</v>
      </c>
      <c r="D2905" s="25">
        <f t="shared" si="140"/>
        <v>45840</v>
      </c>
      <c r="F2905" s="26" cm="1">
        <f t="array" aca="1" ref="F2905" ca="1">_xll.RiskLaplace(0.0011917,0.02605)</f>
        <v>7.1330998565711651E-3</v>
      </c>
      <c r="G2905" s="18" cm="1">
        <f t="array" aca="1" ref="G2905" ca="1">_xll.RiskMakeInput(G2904*(1+F2905),_xll.RiskName(("Forecast"&amp;D2905)))</f>
        <v>108.21045565676886</v>
      </c>
    </row>
    <row r="2906" spans="1:7" x14ac:dyDescent="0.3">
      <c r="A2906" s="24">
        <f t="shared" si="141"/>
        <v>2025</v>
      </c>
      <c r="B2906" s="24">
        <f t="shared" si="142"/>
        <v>7</v>
      </c>
      <c r="C2906" s="24">
        <f t="shared" si="143"/>
        <v>3</v>
      </c>
      <c r="D2906" s="25">
        <f t="shared" si="140"/>
        <v>45841</v>
      </c>
      <c r="F2906" s="26" cm="1">
        <f t="array" aca="1" ref="F2906" ca="1">_xll.RiskLaplace(0.0011917,0.02605)</f>
        <v>2.692805981723987E-2</v>
      </c>
      <c r="G2906" s="18" cm="1">
        <f t="array" aca="1" ref="G2906" ca="1">_xll.RiskMakeInput(G2905*(1+F2906),_xll.RiskName(("Forecast"&amp;D2906)))</f>
        <v>111.12435327954512</v>
      </c>
    </row>
    <row r="2907" spans="1:7" x14ac:dyDescent="0.3">
      <c r="A2907" s="24">
        <f t="shared" si="141"/>
        <v>2025</v>
      </c>
      <c r="B2907" s="24">
        <f t="shared" si="142"/>
        <v>7</v>
      </c>
      <c r="C2907" s="24">
        <f t="shared" si="143"/>
        <v>3</v>
      </c>
      <c r="D2907" s="25">
        <f t="shared" si="140"/>
        <v>45842</v>
      </c>
      <c r="F2907" s="26" cm="1">
        <f t="array" aca="1" ref="F2907" ca="1">_xll.RiskLaplace(0.0011917,0.02605)</f>
        <v>1.5821014273809195E-3</v>
      </c>
      <c r="G2907" s="18" cm="1">
        <f t="array" aca="1" ref="G2907" ca="1">_xll.RiskMakeInput(G2906*(1+F2907),_xll.RiskName(("Forecast"&amp;D2907)))</f>
        <v>111.30016327748547</v>
      </c>
    </row>
    <row r="2908" spans="1:7" x14ac:dyDescent="0.3">
      <c r="A2908" s="24">
        <f t="shared" si="141"/>
        <v>2025</v>
      </c>
      <c r="B2908" s="24">
        <f t="shared" si="142"/>
        <v>7</v>
      </c>
      <c r="C2908" s="24">
        <f t="shared" si="143"/>
        <v>3</v>
      </c>
      <c r="D2908" s="25">
        <f t="shared" si="140"/>
        <v>45845</v>
      </c>
      <c r="F2908" s="26" cm="1">
        <f t="array" aca="1" ref="F2908" ca="1">_xll.RiskLaplace(0.0011917,0.02605)</f>
        <v>-7.2317957824163098E-3</v>
      </c>
      <c r="G2908" s="18" cm="1">
        <f t="array" aca="1" ref="G2908" ca="1">_xll.RiskMakeInput(G2907*(1+F2908),_xll.RiskName(("Forecast"&amp;D2908)))</f>
        <v>110.49526322611311</v>
      </c>
    </row>
    <row r="2909" spans="1:7" x14ac:dyDescent="0.3">
      <c r="A2909" s="24">
        <f t="shared" si="141"/>
        <v>2025</v>
      </c>
      <c r="B2909" s="24">
        <f t="shared" si="142"/>
        <v>7</v>
      </c>
      <c r="C2909" s="24">
        <f t="shared" si="143"/>
        <v>3</v>
      </c>
      <c r="D2909" s="25">
        <f t="shared" si="140"/>
        <v>45846</v>
      </c>
      <c r="F2909" s="26" cm="1">
        <f t="array" aca="1" ref="F2909" ca="1">_xll.RiskLaplace(0.0011917,0.02605)</f>
        <v>4.693975027232556E-3</v>
      </c>
      <c r="G2909" s="18" cm="1">
        <f t="array" aca="1" ref="G2909" ca="1">_xll.RiskMakeInput(G2908*(1+F2909),_xll.RiskName(("Forecast"&amp;D2909)))</f>
        <v>111.01392523232397</v>
      </c>
    </row>
    <row r="2910" spans="1:7" x14ac:dyDescent="0.3">
      <c r="A2910" s="24">
        <f t="shared" si="141"/>
        <v>2025</v>
      </c>
      <c r="B2910" s="24">
        <f t="shared" si="142"/>
        <v>7</v>
      </c>
      <c r="C2910" s="24">
        <f t="shared" si="143"/>
        <v>3</v>
      </c>
      <c r="D2910" s="25">
        <f t="shared" si="140"/>
        <v>45847</v>
      </c>
      <c r="F2910" s="26" cm="1">
        <f t="array" aca="1" ref="F2910" ca="1">_xll.RiskLaplace(0.0011917,0.02605)</f>
        <v>1.0309940299540741E-2</v>
      </c>
      <c r="G2910" s="18" cm="1">
        <f t="array" aca="1" ref="G2910" ca="1">_xll.RiskMakeInput(G2909*(1+F2910),_xll.RiskName(("Forecast"&amp;D2910)))</f>
        <v>112.15847217388692</v>
      </c>
    </row>
    <row r="2911" spans="1:7" x14ac:dyDescent="0.3">
      <c r="A2911" s="24">
        <f t="shared" si="141"/>
        <v>2025</v>
      </c>
      <c r="B2911" s="24">
        <f t="shared" si="142"/>
        <v>7</v>
      </c>
      <c r="C2911" s="24">
        <f t="shared" si="143"/>
        <v>3</v>
      </c>
      <c r="D2911" s="25">
        <f t="shared" si="140"/>
        <v>45848</v>
      </c>
      <c r="F2911" s="26" cm="1">
        <f t="array" aca="1" ref="F2911" ca="1">_xll.RiskLaplace(0.0011917,0.02605)</f>
        <v>1.3901289419591407E-2</v>
      </c>
      <c r="G2911" s="18" cm="1">
        <f t="array" aca="1" ref="G2911" ca="1">_xll.RiskMakeInput(G2910*(1+F2911),_xll.RiskName(("Forecast"&amp;D2911)))</f>
        <v>113.71761955643531</v>
      </c>
    </row>
    <row r="2912" spans="1:7" x14ac:dyDescent="0.3">
      <c r="A2912" s="24">
        <f t="shared" si="141"/>
        <v>2025</v>
      </c>
      <c r="B2912" s="24">
        <f t="shared" si="142"/>
        <v>7</v>
      </c>
      <c r="C2912" s="24">
        <f t="shared" si="143"/>
        <v>3</v>
      </c>
      <c r="D2912" s="25">
        <f t="shared" si="140"/>
        <v>45849</v>
      </c>
      <c r="F2912" s="26" cm="1">
        <f t="array" aca="1" ref="F2912" ca="1">_xll.RiskLaplace(0.0011917,0.02605)</f>
        <v>-1.4523612131093898E-2</v>
      </c>
      <c r="G2912" s="18" cm="1">
        <f t="array" aca="1" ref="G2912" ca="1">_xll.RiskMakeInput(G2911*(1+F2912),_xll.RiskName(("Forecast"&amp;D2912)))</f>
        <v>112.06602895752634</v>
      </c>
    </row>
    <row r="2913" spans="1:7" x14ac:dyDescent="0.3">
      <c r="A2913" s="24">
        <f t="shared" si="141"/>
        <v>2025</v>
      </c>
      <c r="B2913" s="24">
        <f t="shared" si="142"/>
        <v>7</v>
      </c>
      <c r="C2913" s="24">
        <f t="shared" si="143"/>
        <v>3</v>
      </c>
      <c r="D2913" s="25">
        <f t="shared" si="140"/>
        <v>45852</v>
      </c>
      <c r="F2913" s="26" cm="1">
        <f t="array" aca="1" ref="F2913" ca="1">_xll.RiskLaplace(0.0011917,0.02605)</f>
        <v>-9.9822151799908512E-4</v>
      </c>
      <c r="G2913" s="18" cm="1">
        <f t="array" aca="1" ref="G2913" ca="1">_xll.RiskMakeInput(G2912*(1+F2913),_xll.RiskName(("Forecast"&amp;D2913)))</f>
        <v>111.95416223598423</v>
      </c>
    </row>
    <row r="2914" spans="1:7" x14ac:dyDescent="0.3">
      <c r="A2914" s="24">
        <f t="shared" si="141"/>
        <v>2025</v>
      </c>
      <c r="B2914" s="24">
        <f t="shared" si="142"/>
        <v>7</v>
      </c>
      <c r="C2914" s="24">
        <f t="shared" si="143"/>
        <v>3</v>
      </c>
      <c r="D2914" s="25">
        <f t="shared" si="140"/>
        <v>45853</v>
      </c>
      <c r="F2914" s="26" cm="1">
        <f t="array" aca="1" ref="F2914" ca="1">_xll.RiskLaplace(0.0011917,0.02605)</f>
        <v>-6.7184456677154367E-3</v>
      </c>
      <c r="G2914" s="18" cm="1">
        <f t="array" aca="1" ref="G2914" ca="1">_xll.RiskMakeInput(G2913*(1+F2914),_xll.RiskName(("Forecast"&amp;D2914)))</f>
        <v>111.20200427972718</v>
      </c>
    </row>
    <row r="2915" spans="1:7" x14ac:dyDescent="0.3">
      <c r="A2915" s="24">
        <f t="shared" si="141"/>
        <v>2025</v>
      </c>
      <c r="B2915" s="24">
        <f t="shared" si="142"/>
        <v>7</v>
      </c>
      <c r="C2915" s="24">
        <f t="shared" si="143"/>
        <v>3</v>
      </c>
      <c r="D2915" s="25">
        <f t="shared" si="140"/>
        <v>45854</v>
      </c>
      <c r="F2915" s="26" cm="1">
        <f t="array" aca="1" ref="F2915" ca="1">_xll.RiskLaplace(0.0011917,0.02605)</f>
        <v>3.022014648694204E-4</v>
      </c>
      <c r="G2915" s="18" cm="1">
        <f t="array" aca="1" ref="G2915" ca="1">_xll.RiskMakeInput(G2914*(1+F2915),_xll.RiskName(("Forecast"&amp;D2915)))</f>
        <v>111.23560968831693</v>
      </c>
    </row>
    <row r="2916" spans="1:7" x14ac:dyDescent="0.3">
      <c r="A2916" s="24">
        <f t="shared" si="141"/>
        <v>2025</v>
      </c>
      <c r="B2916" s="24">
        <f t="shared" si="142"/>
        <v>7</v>
      </c>
      <c r="C2916" s="24">
        <f t="shared" si="143"/>
        <v>3</v>
      </c>
      <c r="D2916" s="25">
        <f t="shared" si="140"/>
        <v>45855</v>
      </c>
      <c r="F2916" s="26" cm="1">
        <f t="array" aca="1" ref="F2916" ca="1">_xll.RiskLaplace(0.0011917,0.02605)</f>
        <v>3.9471631280944578E-3</v>
      </c>
      <c r="G2916" s="18" cm="1">
        <f t="array" aca="1" ref="G2916" ca="1">_xll.RiskMakeInput(G2915*(1+F2916),_xll.RiskName(("Forecast"&amp;D2916)))</f>
        <v>111.67467478540976</v>
      </c>
    </row>
    <row r="2917" spans="1:7" x14ac:dyDescent="0.3">
      <c r="A2917" s="24">
        <f t="shared" si="141"/>
        <v>2025</v>
      </c>
      <c r="B2917" s="24">
        <f t="shared" si="142"/>
        <v>7</v>
      </c>
      <c r="C2917" s="24">
        <f t="shared" si="143"/>
        <v>3</v>
      </c>
      <c r="D2917" s="25">
        <f t="shared" si="140"/>
        <v>45856</v>
      </c>
      <c r="F2917" s="26" cm="1">
        <f t="array" aca="1" ref="F2917" ca="1">_xll.RiskLaplace(0.0011917,0.02605)</f>
        <v>4.8208028627523505E-2</v>
      </c>
      <c r="G2917" s="18" cm="1">
        <f t="array" aca="1" ref="G2917" ca="1">_xll.RiskMakeInput(G2916*(1+F2917),_xll.RiskName(("Forecast"&amp;D2917)))</f>
        <v>117.05829070443417</v>
      </c>
    </row>
    <row r="2918" spans="1:7" x14ac:dyDescent="0.3">
      <c r="A2918" s="24">
        <f t="shared" si="141"/>
        <v>2025</v>
      </c>
      <c r="B2918" s="24">
        <f t="shared" si="142"/>
        <v>7</v>
      </c>
      <c r="C2918" s="24">
        <f t="shared" si="143"/>
        <v>3</v>
      </c>
      <c r="D2918" s="25">
        <f t="shared" si="140"/>
        <v>45859</v>
      </c>
      <c r="F2918" s="26" cm="1">
        <f t="array" aca="1" ref="F2918" ca="1">_xll.RiskLaplace(0.0011917,0.02605)</f>
        <v>7.3234226933984389E-3</v>
      </c>
      <c r="G2918" s="18" cm="1">
        <f t="array" aca="1" ref="G2918" ca="1">_xll.RiskMakeInput(G2917*(1+F2918),_xll.RiskName(("Forecast"&amp;D2918)))</f>
        <v>117.91555804702946</v>
      </c>
    </row>
    <row r="2919" spans="1:7" x14ac:dyDescent="0.3">
      <c r="A2919" s="24">
        <f t="shared" si="141"/>
        <v>2025</v>
      </c>
      <c r="B2919" s="24">
        <f t="shared" si="142"/>
        <v>7</v>
      </c>
      <c r="C2919" s="24">
        <f t="shared" si="143"/>
        <v>3</v>
      </c>
      <c r="D2919" s="25">
        <f t="shared" si="140"/>
        <v>45860</v>
      </c>
      <c r="F2919" s="26" cm="1">
        <f t="array" aca="1" ref="F2919" ca="1">_xll.RiskLaplace(0.0011917,0.02605)</f>
        <v>-6.2087230326177342E-3</v>
      </c>
      <c r="G2919" s="18" cm="1">
        <f t="array" aca="1" ref="G2919" ca="1">_xll.RiskMakeInput(G2918*(1+F2919),_xll.RiskName(("Forecast"&amp;D2919)))</f>
        <v>117.18345300587889</v>
      </c>
    </row>
    <row r="2920" spans="1:7" x14ac:dyDescent="0.3">
      <c r="A2920" s="24">
        <f t="shared" si="141"/>
        <v>2025</v>
      </c>
      <c r="B2920" s="24">
        <f t="shared" si="142"/>
        <v>7</v>
      </c>
      <c r="C2920" s="24">
        <f t="shared" si="143"/>
        <v>3</v>
      </c>
      <c r="D2920" s="25">
        <f t="shared" si="140"/>
        <v>45861</v>
      </c>
      <c r="F2920" s="26" cm="1">
        <f t="array" aca="1" ref="F2920" ca="1">_xll.RiskLaplace(0.0011917,0.02605)</f>
        <v>1.7168257153843011E-2</v>
      </c>
      <c r="G2920" s="18" cm="1">
        <f t="array" aca="1" ref="G2920" ca="1">_xll.RiskMakeInput(G2919*(1+F2920),_xll.RiskName(("Forecast"&amp;D2920)))</f>
        <v>119.19528866125908</v>
      </c>
    </row>
    <row r="2921" spans="1:7" x14ac:dyDescent="0.3">
      <c r="A2921" s="24">
        <f t="shared" si="141"/>
        <v>2025</v>
      </c>
      <c r="B2921" s="24">
        <f t="shared" si="142"/>
        <v>7</v>
      </c>
      <c r="C2921" s="24">
        <f t="shared" si="143"/>
        <v>3</v>
      </c>
      <c r="D2921" s="25">
        <f t="shared" si="140"/>
        <v>45862</v>
      </c>
      <c r="F2921" s="26" cm="1">
        <f t="array" aca="1" ref="F2921" ca="1">_xll.RiskLaplace(0.0011917,0.02605)</f>
        <v>-1.8217484979712498E-2</v>
      </c>
      <c r="G2921" s="18" cm="1">
        <f t="array" aca="1" ref="G2921" ca="1">_xll.RiskMakeInput(G2920*(1+F2921),_xll.RiskName(("Forecast"&amp;D2921)))</f>
        <v>117.02385028042009</v>
      </c>
    </row>
    <row r="2922" spans="1:7" x14ac:dyDescent="0.3">
      <c r="A2922" s="24">
        <f t="shared" si="141"/>
        <v>2025</v>
      </c>
      <c r="B2922" s="24">
        <f t="shared" si="142"/>
        <v>7</v>
      </c>
      <c r="C2922" s="24">
        <f t="shared" si="143"/>
        <v>3</v>
      </c>
      <c r="D2922" s="25">
        <f t="shared" si="140"/>
        <v>45863</v>
      </c>
      <c r="F2922" s="26" cm="1">
        <f t="array" aca="1" ref="F2922" ca="1">_xll.RiskLaplace(0.0011917,0.02605)</f>
        <v>-2.4398390362732791E-2</v>
      </c>
      <c r="G2922" s="18" cm="1">
        <f t="array" aca="1" ref="G2922" ca="1">_xll.RiskMakeInput(G2921*(1+F2922),_xll.RiskName(("Forecast"&amp;D2922)))</f>
        <v>114.1686566995284</v>
      </c>
    </row>
    <row r="2923" spans="1:7" x14ac:dyDescent="0.3">
      <c r="A2923" s="24">
        <f t="shared" si="141"/>
        <v>2025</v>
      </c>
      <c r="B2923" s="24">
        <f t="shared" si="142"/>
        <v>7</v>
      </c>
      <c r="C2923" s="24">
        <f t="shared" si="143"/>
        <v>3</v>
      </c>
      <c r="D2923" s="25">
        <f t="shared" si="140"/>
        <v>45866</v>
      </c>
      <c r="F2923" s="26" cm="1">
        <f t="array" aca="1" ref="F2923" ca="1">_xll.RiskLaplace(0.0011917,0.02605)</f>
        <v>-1.4576986977195782E-3</v>
      </c>
      <c r="G2923" s="18" cm="1">
        <f t="array" aca="1" ref="G2923" ca="1">_xll.RiskMakeInput(G2922*(1+F2923),_xll.RiskName(("Forecast"&amp;D2923)))</f>
        <v>114.00223319733711</v>
      </c>
    </row>
    <row r="2924" spans="1:7" x14ac:dyDescent="0.3">
      <c r="A2924" s="24">
        <f t="shared" si="141"/>
        <v>2025</v>
      </c>
      <c r="B2924" s="24">
        <f t="shared" si="142"/>
        <v>7</v>
      </c>
      <c r="C2924" s="24">
        <f t="shared" si="143"/>
        <v>3</v>
      </c>
      <c r="D2924" s="25">
        <f t="shared" si="140"/>
        <v>45867</v>
      </c>
      <c r="F2924" s="26" cm="1">
        <f t="array" aca="1" ref="F2924" ca="1">_xll.RiskLaplace(0.0011917,0.02605)</f>
        <v>1.2020792906468078E-2</v>
      </c>
      <c r="G2924" s="18" cm="1">
        <f t="array" aca="1" ref="G2924" ca="1">_xll.RiskMakeInput(G2923*(1+F2924),_xll.RiskName(("Forecast"&amp;D2924)))</f>
        <v>115.37263043347718</v>
      </c>
    </row>
    <row r="2925" spans="1:7" x14ac:dyDescent="0.3">
      <c r="A2925" s="24">
        <f t="shared" si="141"/>
        <v>2025</v>
      </c>
      <c r="B2925" s="24">
        <f t="shared" si="142"/>
        <v>7</v>
      </c>
      <c r="C2925" s="24">
        <f t="shared" si="143"/>
        <v>3</v>
      </c>
      <c r="D2925" s="25">
        <f t="shared" si="140"/>
        <v>45868</v>
      </c>
      <c r="F2925" s="26" cm="1">
        <f t="array" aca="1" ref="F2925" ca="1">_xll.RiskLaplace(0.0011917,0.02605)</f>
        <v>1.015401324620078E-2</v>
      </c>
      <c r="G2925" s="18" cm="1">
        <f t="array" aca="1" ref="G2925" ca="1">_xll.RiskMakeInput(G2924*(1+F2925),_xll.RiskName(("Forecast"&amp;D2925)))</f>
        <v>116.54412565114774</v>
      </c>
    </row>
    <row r="2926" spans="1:7" x14ac:dyDescent="0.3">
      <c r="A2926" s="24">
        <f t="shared" si="141"/>
        <v>2025</v>
      </c>
      <c r="B2926" s="24">
        <f t="shared" si="142"/>
        <v>7</v>
      </c>
      <c r="C2926" s="24">
        <f t="shared" si="143"/>
        <v>3</v>
      </c>
      <c r="D2926" s="25">
        <f t="shared" si="140"/>
        <v>45869</v>
      </c>
      <c r="F2926" s="26" cm="1">
        <f t="array" aca="1" ref="F2926" ca="1">_xll.RiskLaplace(0.0011917,0.02605)</f>
        <v>-2.4160553924205963E-2</v>
      </c>
      <c r="G2926" s="18" cm="1">
        <f t="array" aca="1" ref="G2926" ca="1">_xll.RiskMakeInput(G2925*(1+F2926),_xll.RiskName(("Forecast"&amp;D2926)))</f>
        <v>113.72835501880374</v>
      </c>
    </row>
    <row r="2927" spans="1:7" x14ac:dyDescent="0.3">
      <c r="A2927" s="24">
        <f t="shared" si="141"/>
        <v>2025</v>
      </c>
      <c r="B2927" s="24">
        <f t="shared" si="142"/>
        <v>8</v>
      </c>
      <c r="C2927" s="24">
        <f t="shared" si="143"/>
        <v>3</v>
      </c>
      <c r="D2927" s="25">
        <f t="shared" si="140"/>
        <v>45870</v>
      </c>
      <c r="F2927" s="26" cm="1">
        <f t="array" aca="1" ref="F2927" ca="1">_xll.RiskLaplace(0.0011917,0.02605)</f>
        <v>-1.315439265846117E-2</v>
      </c>
      <c r="G2927" s="18" cm="1">
        <f t="array" aca="1" ref="G2927" ca="1">_xll.RiskMakeInput(G2926*(1+F2927),_xll.RiskName(("Forecast"&amp;D2927)))</f>
        <v>112.23232758048552</v>
      </c>
    </row>
    <row r="2928" spans="1:7" x14ac:dyDescent="0.3">
      <c r="A2928" s="24">
        <f t="shared" si="141"/>
        <v>2025</v>
      </c>
      <c r="B2928" s="24">
        <f t="shared" si="142"/>
        <v>8</v>
      </c>
      <c r="C2928" s="24">
        <f t="shared" si="143"/>
        <v>3</v>
      </c>
      <c r="D2928" s="25">
        <f t="shared" si="140"/>
        <v>45873</v>
      </c>
      <c r="F2928" s="26" cm="1">
        <f t="array" aca="1" ref="F2928" ca="1">_xll.RiskLaplace(0.0011917,0.02605)</f>
        <v>4.6792052538308319E-3</v>
      </c>
      <c r="G2928" s="18" cm="1">
        <f t="array" aca="1" ref="G2928" ca="1">_xll.RiskMakeInput(G2927*(1+F2928),_xll.RiskName(("Forecast"&amp;D2928)))</f>
        <v>112.75748567734979</v>
      </c>
    </row>
    <row r="2929" spans="1:7" x14ac:dyDescent="0.3">
      <c r="A2929" s="24">
        <f t="shared" si="141"/>
        <v>2025</v>
      </c>
      <c r="B2929" s="24">
        <f t="shared" si="142"/>
        <v>8</v>
      </c>
      <c r="C2929" s="24">
        <f t="shared" si="143"/>
        <v>3</v>
      </c>
      <c r="D2929" s="25">
        <f t="shared" si="140"/>
        <v>45874</v>
      </c>
      <c r="F2929" s="26" cm="1">
        <f t="array" aca="1" ref="F2929" ca="1">_xll.RiskLaplace(0.0011917,0.02605)</f>
        <v>-2.3338854406135059E-2</v>
      </c>
      <c r="G2929" s="18" cm="1">
        <f t="array" aca="1" ref="G2929" ca="1">_xll.RiskMakeInput(G2928*(1+F2929),_xll.RiskName(("Forecast"&amp;D2929)))</f>
        <v>110.12585513592427</v>
      </c>
    </row>
    <row r="2930" spans="1:7" x14ac:dyDescent="0.3">
      <c r="A2930" s="24">
        <f t="shared" si="141"/>
        <v>2025</v>
      </c>
      <c r="B2930" s="24">
        <f t="shared" si="142"/>
        <v>8</v>
      </c>
      <c r="C2930" s="24">
        <f t="shared" si="143"/>
        <v>3</v>
      </c>
      <c r="D2930" s="25">
        <f t="shared" si="140"/>
        <v>45875</v>
      </c>
      <c r="F2930" s="26" cm="1">
        <f t="array" aca="1" ref="F2930" ca="1">_xll.RiskLaplace(0.0011917,0.02605)</f>
        <v>2.5089371183328532E-2</v>
      </c>
      <c r="G2930" s="18" cm="1">
        <f t="array" aca="1" ref="G2930" ca="1">_xll.RiskMakeInput(G2929*(1+F2930),_xll.RiskName(("Forecast"&amp;D2930)))</f>
        <v>112.88884359231093</v>
      </c>
    </row>
    <row r="2931" spans="1:7" x14ac:dyDescent="0.3">
      <c r="A2931" s="24">
        <f t="shared" si="141"/>
        <v>2025</v>
      </c>
      <c r="B2931" s="24">
        <f t="shared" si="142"/>
        <v>8</v>
      </c>
      <c r="C2931" s="24">
        <f t="shared" si="143"/>
        <v>3</v>
      </c>
      <c r="D2931" s="25">
        <f t="shared" si="140"/>
        <v>45876</v>
      </c>
      <c r="F2931" s="26" cm="1">
        <f t="array" aca="1" ref="F2931" ca="1">_xll.RiskLaplace(0.0011917,0.02605)</f>
        <v>2.4852201341794545E-2</v>
      </c>
      <c r="G2931" s="18" cm="1">
        <f t="array" aca="1" ref="G2931" ca="1">_xll.RiskMakeInput(G2930*(1+F2931),_xll.RiskName(("Forecast"&amp;D2931)))</f>
        <v>115.69437986250939</v>
      </c>
    </row>
    <row r="2932" spans="1:7" x14ac:dyDescent="0.3">
      <c r="A2932" s="24">
        <f t="shared" si="141"/>
        <v>2025</v>
      </c>
      <c r="B2932" s="24">
        <f t="shared" si="142"/>
        <v>8</v>
      </c>
      <c r="C2932" s="24">
        <f t="shared" si="143"/>
        <v>3</v>
      </c>
      <c r="D2932" s="25">
        <f t="shared" si="140"/>
        <v>45877</v>
      </c>
      <c r="F2932" s="26" cm="1">
        <f t="array" aca="1" ref="F2932" ca="1">_xll.RiskLaplace(0.0011917,0.02605)</f>
        <v>1.2796506835946648E-2</v>
      </c>
      <c r="G2932" s="18" cm="1">
        <f t="array" aca="1" ref="G2932" ca="1">_xll.RiskMakeInput(G2931*(1+F2932),_xll.RiskName(("Forecast"&amp;D2932)))</f>
        <v>117.1748637853006</v>
      </c>
    </row>
    <row r="2933" spans="1:7" x14ac:dyDescent="0.3">
      <c r="A2933" s="24">
        <f t="shared" si="141"/>
        <v>2025</v>
      </c>
      <c r="B2933" s="24">
        <f t="shared" si="142"/>
        <v>8</v>
      </c>
      <c r="C2933" s="24">
        <f t="shared" si="143"/>
        <v>3</v>
      </c>
      <c r="D2933" s="25">
        <f t="shared" si="140"/>
        <v>45880</v>
      </c>
      <c r="F2933" s="26" cm="1">
        <f t="array" aca="1" ref="F2933" ca="1">_xll.RiskLaplace(0.0011917,0.02605)</f>
        <v>8.6892773410877731E-3</v>
      </c>
      <c r="G2933" s="18" cm="1">
        <f t="array" aca="1" ref="G2933" ca="1">_xll.RiskMakeInput(G2932*(1+F2933),_xll.RiskName(("Forecast"&amp;D2933)))</f>
        <v>118.19302867413526</v>
      </c>
    </row>
    <row r="2934" spans="1:7" x14ac:dyDescent="0.3">
      <c r="A2934" s="24">
        <f t="shared" si="141"/>
        <v>2025</v>
      </c>
      <c r="B2934" s="24">
        <f t="shared" si="142"/>
        <v>8</v>
      </c>
      <c r="C2934" s="24">
        <f t="shared" si="143"/>
        <v>3</v>
      </c>
      <c r="D2934" s="25">
        <f t="shared" si="140"/>
        <v>45881</v>
      </c>
      <c r="F2934" s="26" cm="1">
        <f t="array" aca="1" ref="F2934" ca="1">_xll.RiskLaplace(0.0011917,0.02605)</f>
        <v>-2.2808671899213373E-2</v>
      </c>
      <c r="G2934" s="18" cm="1">
        <f t="array" aca="1" ref="G2934" ca="1">_xll.RiskMakeInput(G2933*(1+F2934),_xll.RiskName(("Forecast"&amp;D2934)))</f>
        <v>115.4972026623326</v>
      </c>
    </row>
    <row r="2935" spans="1:7" x14ac:dyDescent="0.3">
      <c r="A2935" s="24">
        <f t="shared" si="141"/>
        <v>2025</v>
      </c>
      <c r="B2935" s="24">
        <f t="shared" si="142"/>
        <v>8</v>
      </c>
      <c r="C2935" s="24">
        <f t="shared" si="143"/>
        <v>3</v>
      </c>
      <c r="D2935" s="25">
        <f t="shared" ref="D2935:D2998" si="144">WORKDAY(D2934,1)</f>
        <v>45882</v>
      </c>
      <c r="F2935" s="26" cm="1">
        <f t="array" aca="1" ref="F2935" ca="1">_xll.RiskLaplace(0.0011917,0.02605)</f>
        <v>-6.0749555859124487E-3</v>
      </c>
      <c r="G2935" s="18" cm="1">
        <f t="array" aca="1" ref="G2935" ca="1">_xll.RiskMakeInput(G2934*(1+F2935),_xll.RiskName(("Forecast"&amp;D2935)))</f>
        <v>114.79556228586181</v>
      </c>
    </row>
    <row r="2936" spans="1:7" x14ac:dyDescent="0.3">
      <c r="A2936" s="24">
        <f t="shared" si="141"/>
        <v>2025</v>
      </c>
      <c r="B2936" s="24">
        <f t="shared" si="142"/>
        <v>8</v>
      </c>
      <c r="C2936" s="24">
        <f t="shared" si="143"/>
        <v>3</v>
      </c>
      <c r="D2936" s="25">
        <f t="shared" si="144"/>
        <v>45883</v>
      </c>
      <c r="F2936" s="26" cm="1">
        <f t="array" aca="1" ref="F2936" ca="1">_xll.RiskLaplace(0.0011917,0.02605)</f>
        <v>-2.3691043877918438E-2</v>
      </c>
      <c r="G2936" s="18" cm="1">
        <f t="array" aca="1" ref="G2936" ca="1">_xll.RiskMakeInput(G2935*(1+F2936),_xll.RiskName(("Forecast"&amp;D2936)))</f>
        <v>112.07593558275714</v>
      </c>
    </row>
    <row r="2937" spans="1:7" x14ac:dyDescent="0.3">
      <c r="A2937" s="24">
        <f t="shared" si="141"/>
        <v>2025</v>
      </c>
      <c r="B2937" s="24">
        <f t="shared" si="142"/>
        <v>8</v>
      </c>
      <c r="C2937" s="24">
        <f t="shared" si="143"/>
        <v>3</v>
      </c>
      <c r="D2937" s="25">
        <f t="shared" si="144"/>
        <v>45884</v>
      </c>
      <c r="F2937" s="26" cm="1">
        <f t="array" aca="1" ref="F2937" ca="1">_xll.RiskLaplace(0.0011917,0.02605)</f>
        <v>2.0302642489120497E-2</v>
      </c>
      <c r="G2937" s="18" cm="1">
        <f t="array" aca="1" ref="G2937" ca="1">_xll.RiskMakeInput(G2936*(1+F2937),_xll.RiskName(("Forecast"&amp;D2937)))</f>
        <v>114.35137323452754</v>
      </c>
    </row>
    <row r="2938" spans="1:7" x14ac:dyDescent="0.3">
      <c r="A2938" s="24">
        <f t="shared" si="141"/>
        <v>2025</v>
      </c>
      <c r="B2938" s="24">
        <f t="shared" si="142"/>
        <v>8</v>
      </c>
      <c r="C2938" s="24">
        <f t="shared" si="143"/>
        <v>3</v>
      </c>
      <c r="D2938" s="25">
        <f t="shared" si="144"/>
        <v>45887</v>
      </c>
      <c r="F2938" s="26" cm="1">
        <f t="array" aca="1" ref="F2938" ca="1">_xll.RiskLaplace(0.0011917,0.02605)</f>
        <v>2.6819502636575763E-2</v>
      </c>
      <c r="G2938" s="18" cm="1">
        <f t="array" aca="1" ref="G2938" ca="1">_xll.RiskMakeInput(G2937*(1+F2938),_xll.RiskName(("Forecast"&amp;D2938)))</f>
        <v>117.41822019048702</v>
      </c>
    </row>
    <row r="2939" spans="1:7" x14ac:dyDescent="0.3">
      <c r="A2939" s="24">
        <f t="shared" si="141"/>
        <v>2025</v>
      </c>
      <c r="B2939" s="24">
        <f t="shared" si="142"/>
        <v>8</v>
      </c>
      <c r="C2939" s="24">
        <f t="shared" si="143"/>
        <v>3</v>
      </c>
      <c r="D2939" s="25">
        <f t="shared" si="144"/>
        <v>45888</v>
      </c>
      <c r="F2939" s="26" cm="1">
        <f t="array" aca="1" ref="F2939" ca="1">_xll.RiskLaplace(0.0011917,0.02605)</f>
        <v>2.1686642976061151E-2</v>
      </c>
      <c r="G2939" s="18" cm="1">
        <f t="array" aca="1" ref="G2939" ca="1">_xll.RiskMakeInput(G2938*(1+F2939),_xll.RiskName(("Forecast"&amp;D2939)))</f>
        <v>119.96462721064265</v>
      </c>
    </row>
    <row r="2940" spans="1:7" x14ac:dyDescent="0.3">
      <c r="A2940" s="24">
        <f t="shared" si="141"/>
        <v>2025</v>
      </c>
      <c r="B2940" s="24">
        <f t="shared" si="142"/>
        <v>8</v>
      </c>
      <c r="C2940" s="24">
        <f t="shared" si="143"/>
        <v>3</v>
      </c>
      <c r="D2940" s="25">
        <f t="shared" si="144"/>
        <v>45889</v>
      </c>
      <c r="F2940" s="26" cm="1">
        <f t="array" aca="1" ref="F2940" ca="1">_xll.RiskLaplace(0.0011917,0.02605)</f>
        <v>-1.7413131568256805E-2</v>
      </c>
      <c r="G2940" s="18" cm="1">
        <f t="array" aca="1" ref="G2940" ca="1">_xll.RiskMakeInput(G2939*(1+F2940),_xll.RiskName(("Forecast"&amp;D2940)))</f>
        <v>117.87566737348683</v>
      </c>
    </row>
    <row r="2941" spans="1:7" x14ac:dyDescent="0.3">
      <c r="A2941" s="24">
        <f t="shared" si="141"/>
        <v>2025</v>
      </c>
      <c r="B2941" s="24">
        <f t="shared" si="142"/>
        <v>8</v>
      </c>
      <c r="C2941" s="24">
        <f t="shared" si="143"/>
        <v>3</v>
      </c>
      <c r="D2941" s="25">
        <f t="shared" si="144"/>
        <v>45890</v>
      </c>
      <c r="F2941" s="26" cm="1">
        <f t="array" aca="1" ref="F2941" ca="1">_xll.RiskLaplace(0.0011917,0.02605)</f>
        <v>1.5063533772081616E-2</v>
      </c>
      <c r="G2941" s="18" cm="1">
        <f t="array" aca="1" ref="G2941" ca="1">_xll.RiskMakeInput(G2940*(1+F2941),_xll.RiskName(("Forecast"&amp;D2941)))</f>
        <v>119.65129146987402</v>
      </c>
    </row>
    <row r="2942" spans="1:7" x14ac:dyDescent="0.3">
      <c r="A2942" s="24">
        <f t="shared" si="141"/>
        <v>2025</v>
      </c>
      <c r="B2942" s="24">
        <f t="shared" si="142"/>
        <v>8</v>
      </c>
      <c r="C2942" s="24">
        <f t="shared" si="143"/>
        <v>3</v>
      </c>
      <c r="D2942" s="25">
        <f t="shared" si="144"/>
        <v>45891</v>
      </c>
      <c r="F2942" s="26" cm="1">
        <f t="array" aca="1" ref="F2942" ca="1">_xll.RiskLaplace(0.0011917,0.02605)</f>
        <v>-3.0361950114295603E-2</v>
      </c>
      <c r="G2942" s="18" cm="1">
        <f t="array" aca="1" ref="G2942" ca="1">_xll.RiskMakeInput(G2941*(1+F2942),_xll.RiskName(("Forecast"&amp;D2942)))</f>
        <v>116.01844492715466</v>
      </c>
    </row>
    <row r="2943" spans="1:7" x14ac:dyDescent="0.3">
      <c r="A2943" s="24">
        <f t="shared" si="141"/>
        <v>2025</v>
      </c>
      <c r="B2943" s="24">
        <f t="shared" si="142"/>
        <v>8</v>
      </c>
      <c r="C2943" s="24">
        <f t="shared" si="143"/>
        <v>3</v>
      </c>
      <c r="D2943" s="25">
        <f t="shared" si="144"/>
        <v>45894</v>
      </c>
      <c r="F2943" s="26" cm="1">
        <f t="array" aca="1" ref="F2943" ca="1">_xll.RiskLaplace(0.0011917,0.02605)</f>
        <v>-1.5643131568481499E-2</v>
      </c>
      <c r="G2943" s="18" cm="1">
        <f t="array" aca="1" ref="G2943" ca="1">_xll.RiskMakeInput(G2942*(1+F2943),_xll.RiskName(("Forecast"&amp;D2943)))</f>
        <v>114.20355312878856</v>
      </c>
    </row>
    <row r="2944" spans="1:7" x14ac:dyDescent="0.3">
      <c r="A2944" s="24">
        <f t="shared" si="141"/>
        <v>2025</v>
      </c>
      <c r="B2944" s="24">
        <f t="shared" si="142"/>
        <v>8</v>
      </c>
      <c r="C2944" s="24">
        <f t="shared" si="143"/>
        <v>3</v>
      </c>
      <c r="D2944" s="25">
        <f t="shared" si="144"/>
        <v>45895</v>
      </c>
      <c r="F2944" s="26" cm="1">
        <f t="array" aca="1" ref="F2944" ca="1">_xll.RiskLaplace(0.0011917,0.02605)</f>
        <v>1.9386090898737777E-2</v>
      </c>
      <c r="G2944" s="18" cm="1">
        <f t="array" aca="1" ref="G2944" ca="1">_xll.RiskMakeInput(G2943*(1+F2944),_xll.RiskName(("Forecast"&amp;D2944)))</f>
        <v>116.41751359070209</v>
      </c>
    </row>
    <row r="2945" spans="1:7" x14ac:dyDescent="0.3">
      <c r="A2945" s="24">
        <f t="shared" si="141"/>
        <v>2025</v>
      </c>
      <c r="B2945" s="24">
        <f t="shared" si="142"/>
        <v>8</v>
      </c>
      <c r="C2945" s="24">
        <f t="shared" si="143"/>
        <v>3</v>
      </c>
      <c r="D2945" s="25">
        <f t="shared" si="144"/>
        <v>45896</v>
      </c>
      <c r="F2945" s="26" cm="1">
        <f t="array" aca="1" ref="F2945" ca="1">_xll.RiskLaplace(0.0011917,0.02605)</f>
        <v>-5.1595874064779088E-3</v>
      </c>
      <c r="G2945" s="18" cm="1">
        <f t="array" aca="1" ref="G2945" ca="1">_xll.RiskMakeInput(G2944*(1+F2945),_xll.RiskName(("Forecast"&amp;D2945)))</f>
        <v>115.81684725368602</v>
      </c>
    </row>
    <row r="2946" spans="1:7" x14ac:dyDescent="0.3">
      <c r="A2946" s="24">
        <f t="shared" si="141"/>
        <v>2025</v>
      </c>
      <c r="B2946" s="24">
        <f t="shared" si="142"/>
        <v>8</v>
      </c>
      <c r="C2946" s="24">
        <f t="shared" si="143"/>
        <v>3</v>
      </c>
      <c r="D2946" s="25">
        <f t="shared" si="144"/>
        <v>45897</v>
      </c>
      <c r="F2946" s="26" cm="1">
        <f t="array" aca="1" ref="F2946" ca="1">_xll.RiskLaplace(0.0011917,0.02605)</f>
        <v>2.5212444185290804E-2</v>
      </c>
      <c r="G2946" s="18" cm="1">
        <f t="array" aca="1" ref="G2946" ca="1">_xll.RiskMakeInput(G2945*(1+F2946),_xll.RiskName(("Forecast"&amp;D2946)))</f>
        <v>118.73687305078593</v>
      </c>
    </row>
    <row r="2947" spans="1:7" x14ac:dyDescent="0.3">
      <c r="A2947" s="24">
        <f t="shared" si="141"/>
        <v>2025</v>
      </c>
      <c r="B2947" s="24">
        <f t="shared" si="142"/>
        <v>8</v>
      </c>
      <c r="C2947" s="24">
        <f t="shared" si="143"/>
        <v>3</v>
      </c>
      <c r="D2947" s="25">
        <f t="shared" si="144"/>
        <v>45898</v>
      </c>
      <c r="F2947" s="26" cm="1">
        <f t="array" aca="1" ref="F2947" ca="1">_xll.RiskLaplace(0.0011917,0.02605)</f>
        <v>2.8796776905408099E-2</v>
      </c>
      <c r="G2947" s="18" cm="1">
        <f t="array" aca="1" ref="G2947" ca="1">_xll.RiskMakeInput(G2946*(1+F2947),_xll.RiskName(("Forecast"&amp;D2947)))</f>
        <v>122.15611229447516</v>
      </c>
    </row>
    <row r="2948" spans="1:7" x14ac:dyDescent="0.3">
      <c r="A2948" s="24">
        <f t="shared" si="141"/>
        <v>2025</v>
      </c>
      <c r="B2948" s="24">
        <f t="shared" si="142"/>
        <v>9</v>
      </c>
      <c r="C2948" s="24">
        <f t="shared" si="143"/>
        <v>3</v>
      </c>
      <c r="D2948" s="25">
        <f t="shared" si="144"/>
        <v>45901</v>
      </c>
      <c r="F2948" s="26" cm="1">
        <f t="array" aca="1" ref="F2948" ca="1">_xll.RiskLaplace(0.0011917,0.02605)</f>
        <v>-5.2817380239114937E-3</v>
      </c>
      <c r="G2948" s="18" cm="1">
        <f t="array" aca="1" ref="G2948" ca="1">_xll.RiskMakeInput(G2947*(1+F2948),_xll.RiskName(("Forecast"&amp;D2948)))</f>
        <v>121.51091571131623</v>
      </c>
    </row>
    <row r="2949" spans="1:7" x14ac:dyDescent="0.3">
      <c r="A2949" s="24">
        <f t="shared" ref="A2949:A3012" si="145">YEAR(D2949)</f>
        <v>2025</v>
      </c>
      <c r="B2949" s="24">
        <f t="shared" ref="B2949:B3012" si="146">MONTH(D2949)</f>
        <v>9</v>
      </c>
      <c r="C2949" s="24">
        <f t="shared" ref="C2949:C3012" si="147">ROUNDUP(B2949/3,0)</f>
        <v>3</v>
      </c>
      <c r="D2949" s="25">
        <f t="shared" si="144"/>
        <v>45902</v>
      </c>
      <c r="F2949" s="26" cm="1">
        <f t="array" aca="1" ref="F2949" ca="1">_xll.RiskLaplace(0.0011917,0.02605)</f>
        <v>8.1101814787319561E-4</v>
      </c>
      <c r="G2949" s="18" cm="1">
        <f t="array" aca="1" ref="G2949" ca="1">_xll.RiskMakeInput(G2948*(1+F2949),_xll.RiskName(("Forecast"&amp;D2949)))</f>
        <v>121.60946326912278</v>
      </c>
    </row>
    <row r="2950" spans="1:7" x14ac:dyDescent="0.3">
      <c r="A2950" s="24">
        <f t="shared" si="145"/>
        <v>2025</v>
      </c>
      <c r="B2950" s="24">
        <f t="shared" si="146"/>
        <v>9</v>
      </c>
      <c r="C2950" s="24">
        <f t="shared" si="147"/>
        <v>3</v>
      </c>
      <c r="D2950" s="25">
        <f t="shared" si="144"/>
        <v>45903</v>
      </c>
      <c r="F2950" s="26" cm="1">
        <f t="array" aca="1" ref="F2950" ca="1">_xll.RiskLaplace(0.0011917,0.02605)</f>
        <v>1.2643162140716108E-2</v>
      </c>
      <c r="G2950" s="18" cm="1">
        <f t="array" aca="1" ref="G2950" ca="1">_xll.RiskMakeInput(G2949*(1+F2950),_xll.RiskName(("Forecast"&amp;D2950)))</f>
        <v>123.14699143107977</v>
      </c>
    </row>
    <row r="2951" spans="1:7" x14ac:dyDescent="0.3">
      <c r="A2951" s="24">
        <f t="shared" si="145"/>
        <v>2025</v>
      </c>
      <c r="B2951" s="24">
        <f t="shared" si="146"/>
        <v>9</v>
      </c>
      <c r="C2951" s="24">
        <f t="shared" si="147"/>
        <v>3</v>
      </c>
      <c r="D2951" s="25">
        <f t="shared" si="144"/>
        <v>45904</v>
      </c>
      <c r="F2951" s="26" cm="1">
        <f t="array" aca="1" ref="F2951" ca="1">_xll.RiskLaplace(0.0011917,0.02605)</f>
        <v>-2.6205699004744946E-2</v>
      </c>
      <c r="G2951" s="18" cm="1">
        <f t="array" aca="1" ref="G2951" ca="1">_xll.RiskMakeInput(G2950*(1+F2951),_xll.RiskName(("Forecast"&amp;D2951)))</f>
        <v>119.919838440297</v>
      </c>
    </row>
    <row r="2952" spans="1:7" x14ac:dyDescent="0.3">
      <c r="A2952" s="24">
        <f t="shared" si="145"/>
        <v>2025</v>
      </c>
      <c r="B2952" s="24">
        <f t="shared" si="146"/>
        <v>9</v>
      </c>
      <c r="C2952" s="24">
        <f t="shared" si="147"/>
        <v>3</v>
      </c>
      <c r="D2952" s="25">
        <f t="shared" si="144"/>
        <v>45905</v>
      </c>
      <c r="F2952" s="26" cm="1">
        <f t="array" aca="1" ref="F2952" ca="1">_xll.RiskLaplace(0.0011917,0.02605)</f>
        <v>1.8128669187482158E-2</v>
      </c>
      <c r="G2952" s="18" cm="1">
        <f t="array" aca="1" ref="G2952" ca="1">_xll.RiskMakeInput(G2951*(1+F2952),_xll.RiskName(("Forecast"&amp;D2952)))</f>
        <v>122.09382552039746</v>
      </c>
    </row>
    <row r="2953" spans="1:7" x14ac:dyDescent="0.3">
      <c r="A2953" s="24">
        <f t="shared" si="145"/>
        <v>2025</v>
      </c>
      <c r="B2953" s="24">
        <f t="shared" si="146"/>
        <v>9</v>
      </c>
      <c r="C2953" s="24">
        <f t="shared" si="147"/>
        <v>3</v>
      </c>
      <c r="D2953" s="25">
        <f t="shared" si="144"/>
        <v>45908</v>
      </c>
      <c r="F2953" s="26" cm="1">
        <f t="array" aca="1" ref="F2953" ca="1">_xll.RiskLaplace(0.0011917,0.02605)</f>
        <v>1.7523577052419873E-2</v>
      </c>
      <c r="G2953" s="18" cm="1">
        <f t="array" aca="1" ref="G2953" ca="1">_xll.RiskMakeInput(G2952*(1+F2953),_xll.RiskName(("Forecast"&amp;D2953)))</f>
        <v>124.23334607952884</v>
      </c>
    </row>
    <row r="2954" spans="1:7" x14ac:dyDescent="0.3">
      <c r="A2954" s="24">
        <f t="shared" si="145"/>
        <v>2025</v>
      </c>
      <c r="B2954" s="24">
        <f t="shared" si="146"/>
        <v>9</v>
      </c>
      <c r="C2954" s="24">
        <f t="shared" si="147"/>
        <v>3</v>
      </c>
      <c r="D2954" s="25">
        <f t="shared" si="144"/>
        <v>45909</v>
      </c>
      <c r="F2954" s="26" cm="1">
        <f t="array" aca="1" ref="F2954" ca="1">_xll.RiskLaplace(0.0011917,0.02605)</f>
        <v>-1.8614624117341948E-3</v>
      </c>
      <c r="G2954" s="18" cm="1">
        <f t="array" aca="1" ref="G2954" ca="1">_xll.RiskMakeInput(G2953*(1+F2954),_xll.RiskName(("Forecast"&amp;D2954)))</f>
        <v>124.00209037551782</v>
      </c>
    </row>
    <row r="2955" spans="1:7" x14ac:dyDescent="0.3">
      <c r="A2955" s="24">
        <f t="shared" si="145"/>
        <v>2025</v>
      </c>
      <c r="B2955" s="24">
        <f t="shared" si="146"/>
        <v>9</v>
      </c>
      <c r="C2955" s="24">
        <f t="shared" si="147"/>
        <v>3</v>
      </c>
      <c r="D2955" s="25">
        <f t="shared" si="144"/>
        <v>45910</v>
      </c>
      <c r="F2955" s="26" cm="1">
        <f t="array" aca="1" ref="F2955" ca="1">_xll.RiskLaplace(0.0011917,0.02605)</f>
        <v>3.8512136232867242E-2</v>
      </c>
      <c r="G2955" s="18" cm="1">
        <f t="array" aca="1" ref="G2955" ca="1">_xll.RiskMakeInput(G2954*(1+F2955),_xll.RiskName(("Forecast"&amp;D2955)))</f>
        <v>128.7776757732201</v>
      </c>
    </row>
    <row r="2956" spans="1:7" x14ac:dyDescent="0.3">
      <c r="A2956" s="24">
        <f t="shared" si="145"/>
        <v>2025</v>
      </c>
      <c r="B2956" s="24">
        <f t="shared" si="146"/>
        <v>9</v>
      </c>
      <c r="C2956" s="24">
        <f t="shared" si="147"/>
        <v>3</v>
      </c>
      <c r="D2956" s="25">
        <f t="shared" si="144"/>
        <v>45911</v>
      </c>
      <c r="F2956" s="26" cm="1">
        <f t="array" aca="1" ref="F2956" ca="1">_xll.RiskLaplace(0.0011917,0.02605)</f>
        <v>3.9831347714486048E-3</v>
      </c>
      <c r="G2956" s="18" cm="1">
        <f t="array" aca="1" ref="G2956" ca="1">_xll.RiskMakeInput(G2955*(1+F2956),_xll.RiskName(("Forecast"&amp;D2956)))</f>
        <v>129.29061461137874</v>
      </c>
    </row>
    <row r="2957" spans="1:7" x14ac:dyDescent="0.3">
      <c r="A2957" s="24">
        <f t="shared" si="145"/>
        <v>2025</v>
      </c>
      <c r="B2957" s="24">
        <f t="shared" si="146"/>
        <v>9</v>
      </c>
      <c r="C2957" s="24">
        <f t="shared" si="147"/>
        <v>3</v>
      </c>
      <c r="D2957" s="25">
        <f t="shared" si="144"/>
        <v>45912</v>
      </c>
      <c r="F2957" s="26" cm="1">
        <f t="array" aca="1" ref="F2957" ca="1">_xll.RiskLaplace(0.0011917,0.02605)</f>
        <v>1.0950399146866912E-2</v>
      </c>
      <c r="G2957" s="18" cm="1">
        <f t="array" aca="1" ref="G2957" ca="1">_xll.RiskMakeInput(G2956*(1+F2957),_xll.RiskName(("Forecast"&amp;D2957)))</f>
        <v>130.70639844731707</v>
      </c>
    </row>
    <row r="2958" spans="1:7" x14ac:dyDescent="0.3">
      <c r="A2958" s="24">
        <f t="shared" si="145"/>
        <v>2025</v>
      </c>
      <c r="B2958" s="24">
        <f t="shared" si="146"/>
        <v>9</v>
      </c>
      <c r="C2958" s="24">
        <f t="shared" si="147"/>
        <v>3</v>
      </c>
      <c r="D2958" s="25">
        <f t="shared" si="144"/>
        <v>45915</v>
      </c>
      <c r="F2958" s="26" cm="1">
        <f t="array" aca="1" ref="F2958" ca="1">_xll.RiskLaplace(0.0011917,0.02605)</f>
        <v>-2.6802367152930443E-2</v>
      </c>
      <c r="G2958" s="18" cm="1">
        <f t="array" aca="1" ref="G2958" ca="1">_xll.RiskMakeInput(G2957*(1+F2958),_xll.RiskName(("Forecast"&amp;D2958)))</f>
        <v>127.20315756689486</v>
      </c>
    </row>
    <row r="2959" spans="1:7" x14ac:dyDescent="0.3">
      <c r="A2959" s="24">
        <f t="shared" si="145"/>
        <v>2025</v>
      </c>
      <c r="B2959" s="24">
        <f t="shared" si="146"/>
        <v>9</v>
      </c>
      <c r="C2959" s="24">
        <f t="shared" si="147"/>
        <v>3</v>
      </c>
      <c r="D2959" s="25">
        <f t="shared" si="144"/>
        <v>45916</v>
      </c>
      <c r="F2959" s="26" cm="1">
        <f t="array" aca="1" ref="F2959" ca="1">_xll.RiskLaplace(0.0011917,0.02605)</f>
        <v>-2.6819071785680469E-3</v>
      </c>
      <c r="G2959" s="18" cm="1">
        <f t="array" aca="1" ref="G2959" ca="1">_xll.RiskMakeInput(G2958*(1+F2959),_xll.RiskName(("Forecast"&amp;D2959)))</f>
        <v>126.86201050547967</v>
      </c>
    </row>
    <row r="2960" spans="1:7" x14ac:dyDescent="0.3">
      <c r="A2960" s="24">
        <f t="shared" si="145"/>
        <v>2025</v>
      </c>
      <c r="B2960" s="24">
        <f t="shared" si="146"/>
        <v>9</v>
      </c>
      <c r="C2960" s="24">
        <f t="shared" si="147"/>
        <v>3</v>
      </c>
      <c r="D2960" s="25">
        <f t="shared" si="144"/>
        <v>45917</v>
      </c>
      <c r="F2960" s="26" cm="1">
        <f t="array" aca="1" ref="F2960" ca="1">_xll.RiskLaplace(0.0011917,0.02605)</f>
        <v>-2.6398301597773156E-2</v>
      </c>
      <c r="G2960" s="18" cm="1">
        <f t="array" aca="1" ref="G2960" ca="1">_xll.RiskMakeInput(G2959*(1+F2960),_xll.RiskName(("Forecast"&amp;D2960)))</f>
        <v>123.51306889085616</v>
      </c>
    </row>
    <row r="2961" spans="1:7" x14ac:dyDescent="0.3">
      <c r="A2961" s="24">
        <f t="shared" si="145"/>
        <v>2025</v>
      </c>
      <c r="B2961" s="24">
        <f t="shared" si="146"/>
        <v>9</v>
      </c>
      <c r="C2961" s="24">
        <f t="shared" si="147"/>
        <v>3</v>
      </c>
      <c r="D2961" s="25">
        <f t="shared" si="144"/>
        <v>45918</v>
      </c>
      <c r="F2961" s="26" cm="1">
        <f t="array" aca="1" ref="F2961" ca="1">_xll.RiskLaplace(0.0011917,0.02605)</f>
        <v>1.126779704773039E-2</v>
      </c>
      <c r="G2961" s="18" cm="1">
        <f t="array" aca="1" ref="G2961" ca="1">_xll.RiskMakeInput(G2960*(1+F2961),_xll.RiskName(("Forecast"&amp;D2961)))</f>
        <v>124.90478908386068</v>
      </c>
    </row>
    <row r="2962" spans="1:7" x14ac:dyDescent="0.3">
      <c r="A2962" s="24">
        <f t="shared" si="145"/>
        <v>2025</v>
      </c>
      <c r="B2962" s="24">
        <f t="shared" si="146"/>
        <v>9</v>
      </c>
      <c r="C2962" s="24">
        <f t="shared" si="147"/>
        <v>3</v>
      </c>
      <c r="D2962" s="25">
        <f t="shared" si="144"/>
        <v>45919</v>
      </c>
      <c r="F2962" s="26" cm="1">
        <f t="array" aca="1" ref="F2962" ca="1">_xll.RiskLaplace(0.0011917,0.02605)</f>
        <v>1.9808843685732821E-2</v>
      </c>
      <c r="G2962" s="18" cm="1">
        <f t="array" aca="1" ref="G2962" ca="1">_xll.RiskMakeInput(G2961*(1+F2962),_xll.RiskName(("Forecast"&amp;D2962)))</f>
        <v>127.37900852642231</v>
      </c>
    </row>
    <row r="2963" spans="1:7" x14ac:dyDescent="0.3">
      <c r="A2963" s="24">
        <f t="shared" si="145"/>
        <v>2025</v>
      </c>
      <c r="B2963" s="24">
        <f t="shared" si="146"/>
        <v>9</v>
      </c>
      <c r="C2963" s="24">
        <f t="shared" si="147"/>
        <v>3</v>
      </c>
      <c r="D2963" s="25">
        <f t="shared" si="144"/>
        <v>45922</v>
      </c>
      <c r="F2963" s="26" cm="1">
        <f t="array" aca="1" ref="F2963" ca="1">_xll.RiskLaplace(0.0011917,0.02605)</f>
        <v>-3.6858541567240784E-2</v>
      </c>
      <c r="G2963" s="18" cm="1">
        <f t="array" aca="1" ref="G2963" ca="1">_xll.RiskMakeInput(G2962*(1+F2963),_xll.RiskName(("Forecast"&amp;D2963)))</f>
        <v>122.68400404585725</v>
      </c>
    </row>
    <row r="2964" spans="1:7" x14ac:dyDescent="0.3">
      <c r="A2964" s="24">
        <f t="shared" si="145"/>
        <v>2025</v>
      </c>
      <c r="B2964" s="24">
        <f t="shared" si="146"/>
        <v>9</v>
      </c>
      <c r="C2964" s="24">
        <f t="shared" si="147"/>
        <v>3</v>
      </c>
      <c r="D2964" s="25">
        <f t="shared" si="144"/>
        <v>45923</v>
      </c>
      <c r="F2964" s="26" cm="1">
        <f t="array" aca="1" ref="F2964" ca="1">_xll.RiskLaplace(0.0011917,0.02605)</f>
        <v>-2.3956885766182752E-3</v>
      </c>
      <c r="G2964" s="18" cm="1">
        <f t="array" aca="1" ref="G2964" ca="1">_xll.RiskMakeInput(G2963*(1+F2964),_xll.RiskName(("Forecast"&amp;D2964)))</f>
        <v>122.39009137883079</v>
      </c>
    </row>
    <row r="2965" spans="1:7" x14ac:dyDescent="0.3">
      <c r="A2965" s="24">
        <f t="shared" si="145"/>
        <v>2025</v>
      </c>
      <c r="B2965" s="24">
        <f t="shared" si="146"/>
        <v>9</v>
      </c>
      <c r="C2965" s="24">
        <f t="shared" si="147"/>
        <v>3</v>
      </c>
      <c r="D2965" s="25">
        <f t="shared" si="144"/>
        <v>45924</v>
      </c>
      <c r="F2965" s="26" cm="1">
        <f t="array" aca="1" ref="F2965" ca="1">_xll.RiskLaplace(0.0011917,0.02605)</f>
        <v>2.411364038498455E-2</v>
      </c>
      <c r="G2965" s="18" cm="1">
        <f t="array" aca="1" ref="G2965" ca="1">_xll.RiskMakeInput(G2964*(1+F2965),_xll.RiskName(("Forecast"&amp;D2965)))</f>
        <v>125.34136202902532</v>
      </c>
    </row>
    <row r="2966" spans="1:7" x14ac:dyDescent="0.3">
      <c r="A2966" s="24">
        <f t="shared" si="145"/>
        <v>2025</v>
      </c>
      <c r="B2966" s="24">
        <f t="shared" si="146"/>
        <v>9</v>
      </c>
      <c r="C2966" s="24">
        <f t="shared" si="147"/>
        <v>3</v>
      </c>
      <c r="D2966" s="25">
        <f t="shared" si="144"/>
        <v>45925</v>
      </c>
      <c r="F2966" s="26" cm="1">
        <f t="array" aca="1" ref="F2966" ca="1">_xll.RiskLaplace(0.0011917,0.02605)</f>
        <v>-8.2521955504170741E-2</v>
      </c>
      <c r="G2966" s="18" cm="1">
        <f t="array" aca="1" ref="G2966" ca="1">_xll.RiskMakeInput(G2965*(1+F2966),_xll.RiskName(("Forecast"&amp;D2966)))</f>
        <v>114.99794772883394</v>
      </c>
    </row>
    <row r="2967" spans="1:7" x14ac:dyDescent="0.3">
      <c r="A2967" s="24">
        <f t="shared" si="145"/>
        <v>2025</v>
      </c>
      <c r="B2967" s="24">
        <f t="shared" si="146"/>
        <v>9</v>
      </c>
      <c r="C2967" s="24">
        <f t="shared" si="147"/>
        <v>3</v>
      </c>
      <c r="D2967" s="25">
        <f t="shared" si="144"/>
        <v>45926</v>
      </c>
      <c r="F2967" s="26" cm="1">
        <f t="array" aca="1" ref="F2967" ca="1">_xll.RiskLaplace(0.0011917,0.02605)</f>
        <v>5.2828111500150099E-2</v>
      </c>
      <c r="G2967" s="18" cm="1">
        <f t="array" aca="1" ref="G2967" ca="1">_xll.RiskMakeInput(G2966*(1+F2967),_xll.RiskName(("Forecast"&amp;D2967)))</f>
        <v>121.07307213374121</v>
      </c>
    </row>
    <row r="2968" spans="1:7" x14ac:dyDescent="0.3">
      <c r="A2968" s="24">
        <f t="shared" si="145"/>
        <v>2025</v>
      </c>
      <c r="B2968" s="24">
        <f t="shared" si="146"/>
        <v>9</v>
      </c>
      <c r="C2968" s="24">
        <f t="shared" si="147"/>
        <v>3</v>
      </c>
      <c r="D2968" s="25">
        <f t="shared" si="144"/>
        <v>45929</v>
      </c>
      <c r="F2968" s="26" cm="1">
        <f t="array" aca="1" ref="F2968" ca="1">_xll.RiskLaplace(0.0011917,0.02605)</f>
        <v>1.2505287489900842E-2</v>
      </c>
      <c r="G2968" s="18" cm="1">
        <f t="array" aca="1" ref="G2968" ca="1">_xll.RiskMakeInput(G2967*(1+F2968),_xll.RiskName(("Forecast"&amp;D2968)))</f>
        <v>122.58712570805913</v>
      </c>
    </row>
    <row r="2969" spans="1:7" x14ac:dyDescent="0.3">
      <c r="A2969" s="24">
        <f t="shared" si="145"/>
        <v>2025</v>
      </c>
      <c r="B2969" s="24">
        <f t="shared" si="146"/>
        <v>9</v>
      </c>
      <c r="C2969" s="24">
        <f t="shared" si="147"/>
        <v>3</v>
      </c>
      <c r="D2969" s="25">
        <f t="shared" si="144"/>
        <v>45930</v>
      </c>
      <c r="F2969" s="26" cm="1">
        <f t="array" aca="1" ref="F2969" ca="1">_xll.RiskLaplace(0.0011917,0.02605)</f>
        <v>1.4643088837964037E-2</v>
      </c>
      <c r="G2969" s="18" cm="1">
        <f t="array" aca="1" ref="G2969" ca="1">_xll.RiskMakeInput(G2968*(1+F2969),_xll.RiskName(("Forecast"&amp;D2969)))</f>
        <v>124.38217988019291</v>
      </c>
    </row>
    <row r="2970" spans="1:7" x14ac:dyDescent="0.3">
      <c r="A2970" s="24">
        <f t="shared" si="145"/>
        <v>2025</v>
      </c>
      <c r="B2970" s="24">
        <f t="shared" si="146"/>
        <v>10</v>
      </c>
      <c r="C2970" s="24">
        <f t="shared" si="147"/>
        <v>4</v>
      </c>
      <c r="D2970" s="25">
        <f t="shared" si="144"/>
        <v>45931</v>
      </c>
      <c r="F2970" s="26" cm="1">
        <f t="array" aca="1" ref="F2970" ca="1">_xll.RiskLaplace(0.0011917,0.02605)</f>
        <v>-3.7337592374211234E-2</v>
      </c>
      <c r="G2970" s="18" cm="1">
        <f t="array" aca="1" ref="G2970" ca="1">_xll.RiskMakeInput(G2969*(1+F2970),_xll.RiskName(("Forecast"&amp;D2970)))</f>
        <v>119.73804874921045</v>
      </c>
    </row>
    <row r="2971" spans="1:7" x14ac:dyDescent="0.3">
      <c r="A2971" s="24">
        <f t="shared" si="145"/>
        <v>2025</v>
      </c>
      <c r="B2971" s="24">
        <f t="shared" si="146"/>
        <v>10</v>
      </c>
      <c r="C2971" s="24">
        <f t="shared" si="147"/>
        <v>4</v>
      </c>
      <c r="D2971" s="25">
        <f t="shared" si="144"/>
        <v>45932</v>
      </c>
      <c r="F2971" s="26" cm="1">
        <f t="array" aca="1" ref="F2971" ca="1">_xll.RiskLaplace(0.0011917,0.02605)</f>
        <v>4.9367362060784542E-2</v>
      </c>
      <c r="G2971" s="18" cm="1">
        <f t="array" aca="1" ref="G2971" ca="1">_xll.RiskMakeInput(G2970*(1+F2971),_xll.RiskName(("Forecast"&amp;D2971)))</f>
        <v>125.64920035426461</v>
      </c>
    </row>
    <row r="2972" spans="1:7" x14ac:dyDescent="0.3">
      <c r="A2972" s="24">
        <f t="shared" si="145"/>
        <v>2025</v>
      </c>
      <c r="B2972" s="24">
        <f t="shared" si="146"/>
        <v>10</v>
      </c>
      <c r="C2972" s="24">
        <f t="shared" si="147"/>
        <v>4</v>
      </c>
      <c r="D2972" s="25">
        <f t="shared" si="144"/>
        <v>45933</v>
      </c>
      <c r="F2972" s="26" cm="1">
        <f t="array" aca="1" ref="F2972" ca="1">_xll.RiskLaplace(0.0011917,0.02605)</f>
        <v>-2.8636263207549858E-2</v>
      </c>
      <c r="G2972" s="18" cm="1">
        <f t="array" aca="1" ref="G2972" ca="1">_xll.RiskMakeInput(G2971*(1+F2972),_xll.RiskName(("Forecast"&amp;D2972)))</f>
        <v>122.05107678110171</v>
      </c>
    </row>
    <row r="2973" spans="1:7" x14ac:dyDescent="0.3">
      <c r="A2973" s="24">
        <f t="shared" si="145"/>
        <v>2025</v>
      </c>
      <c r="B2973" s="24">
        <f t="shared" si="146"/>
        <v>10</v>
      </c>
      <c r="C2973" s="24">
        <f t="shared" si="147"/>
        <v>4</v>
      </c>
      <c r="D2973" s="25">
        <f t="shared" si="144"/>
        <v>45936</v>
      </c>
      <c r="F2973" s="26" cm="1">
        <f t="array" aca="1" ref="F2973" ca="1">_xll.RiskLaplace(0.0011917,0.02605)</f>
        <v>6.3613718254874052E-3</v>
      </c>
      <c r="G2973" s="18" cm="1">
        <f t="array" aca="1" ref="G2973" ca="1">_xll.RiskMakeInput(G2972*(1+F2973),_xll.RiskName(("Forecast"&amp;D2973)))</f>
        <v>122.82748906220741</v>
      </c>
    </row>
    <row r="2974" spans="1:7" x14ac:dyDescent="0.3">
      <c r="A2974" s="24">
        <f t="shared" si="145"/>
        <v>2025</v>
      </c>
      <c r="B2974" s="24">
        <f t="shared" si="146"/>
        <v>10</v>
      </c>
      <c r="C2974" s="24">
        <f t="shared" si="147"/>
        <v>4</v>
      </c>
      <c r="D2974" s="25">
        <f t="shared" si="144"/>
        <v>45937</v>
      </c>
      <c r="F2974" s="26" cm="1">
        <f t="array" aca="1" ref="F2974" ca="1">_xll.RiskLaplace(0.0011917,0.02605)</f>
        <v>2.6203176627072361E-2</v>
      </c>
      <c r="G2974" s="18" cm="1">
        <f t="array" aca="1" ref="G2974" ca="1">_xll.RiskMakeInput(G2973*(1+F2974),_xll.RiskName(("Forecast"&amp;D2974)))</f>
        <v>126.04595945276421</v>
      </c>
    </row>
    <row r="2975" spans="1:7" x14ac:dyDescent="0.3">
      <c r="A2975" s="24">
        <f t="shared" si="145"/>
        <v>2025</v>
      </c>
      <c r="B2975" s="24">
        <f t="shared" si="146"/>
        <v>10</v>
      </c>
      <c r="C2975" s="24">
        <f t="shared" si="147"/>
        <v>4</v>
      </c>
      <c r="D2975" s="25">
        <f t="shared" si="144"/>
        <v>45938</v>
      </c>
      <c r="F2975" s="26" cm="1">
        <f t="array" aca="1" ref="F2975" ca="1">_xll.RiskLaplace(0.0011917,0.02605)</f>
        <v>2.8453408800066318E-2</v>
      </c>
      <c r="G2975" s="18" cm="1">
        <f t="array" aca="1" ref="G2975" ca="1">_xll.RiskMakeInput(G2974*(1+F2975),_xll.RiskName(("Forecast"&amp;D2975)))</f>
        <v>129.6323966646703</v>
      </c>
    </row>
    <row r="2976" spans="1:7" x14ac:dyDescent="0.3">
      <c r="A2976" s="24">
        <f t="shared" si="145"/>
        <v>2025</v>
      </c>
      <c r="B2976" s="24">
        <f t="shared" si="146"/>
        <v>10</v>
      </c>
      <c r="C2976" s="24">
        <f t="shared" si="147"/>
        <v>4</v>
      </c>
      <c r="D2976" s="25">
        <f t="shared" si="144"/>
        <v>45939</v>
      </c>
      <c r="F2976" s="26" cm="1">
        <f t="array" aca="1" ref="F2976" ca="1">_xll.RiskLaplace(0.0011917,0.02605)</f>
        <v>-2.657773160791093E-2</v>
      </c>
      <c r="G2976" s="18" cm="1">
        <f t="array" aca="1" ref="G2976" ca="1">_xll.RiskMakeInput(G2975*(1+F2976),_xll.RiskName(("Forecast"&amp;D2976)))</f>
        <v>126.18706161842644</v>
      </c>
    </row>
    <row r="2977" spans="1:7" x14ac:dyDescent="0.3">
      <c r="A2977" s="24">
        <f t="shared" si="145"/>
        <v>2025</v>
      </c>
      <c r="B2977" s="24">
        <f t="shared" si="146"/>
        <v>10</v>
      </c>
      <c r="C2977" s="24">
        <f t="shared" si="147"/>
        <v>4</v>
      </c>
      <c r="D2977" s="25">
        <f t="shared" si="144"/>
        <v>45940</v>
      </c>
      <c r="F2977" s="26" cm="1">
        <f t="array" aca="1" ref="F2977" ca="1">_xll.RiskLaplace(0.0011917,0.02605)</f>
        <v>-9.1187817410394965E-3</v>
      </c>
      <c r="G2977" s="18" cm="1">
        <f t="array" aca="1" ref="G2977" ca="1">_xll.RiskMakeInput(G2976*(1+F2977),_xll.RiskName(("Forecast"&amp;D2977)))</f>
        <v>125.0363893449849</v>
      </c>
    </row>
    <row r="2978" spans="1:7" x14ac:dyDescent="0.3">
      <c r="A2978" s="24">
        <f t="shared" si="145"/>
        <v>2025</v>
      </c>
      <c r="B2978" s="24">
        <f t="shared" si="146"/>
        <v>10</v>
      </c>
      <c r="C2978" s="24">
        <f t="shared" si="147"/>
        <v>4</v>
      </c>
      <c r="D2978" s="25">
        <f t="shared" si="144"/>
        <v>45943</v>
      </c>
      <c r="F2978" s="26" cm="1">
        <f t="array" aca="1" ref="F2978" ca="1">_xll.RiskLaplace(0.0011917,0.02605)</f>
        <v>-1.4864771787506371E-2</v>
      </c>
      <c r="G2978" s="18" cm="1">
        <f t="array" aca="1" ref="G2978" ca="1">_xll.RiskMakeInput(G2977*(1+F2978),_xll.RiskName(("Forecast"&amp;D2978)))</f>
        <v>123.17775195223791</v>
      </c>
    </row>
    <row r="2979" spans="1:7" x14ac:dyDescent="0.3">
      <c r="A2979" s="24">
        <f t="shared" si="145"/>
        <v>2025</v>
      </c>
      <c r="B2979" s="24">
        <f t="shared" si="146"/>
        <v>10</v>
      </c>
      <c r="C2979" s="24">
        <f t="shared" si="147"/>
        <v>4</v>
      </c>
      <c r="D2979" s="25">
        <f t="shared" si="144"/>
        <v>45944</v>
      </c>
      <c r="F2979" s="26" cm="1">
        <f t="array" aca="1" ref="F2979" ca="1">_xll.RiskLaplace(0.0011917,0.02605)</f>
        <v>-3.7347422616545486E-2</v>
      </c>
      <c r="G2979" s="18" cm="1">
        <f t="array" aca="1" ref="G2979" ca="1">_xll.RiskMakeInput(G2978*(1+F2979),_xll.RiskName(("Forecast"&amp;D2979)))</f>
        <v>118.57738039312167</v>
      </c>
    </row>
    <row r="2980" spans="1:7" x14ac:dyDescent="0.3">
      <c r="A2980" s="24">
        <f t="shared" si="145"/>
        <v>2025</v>
      </c>
      <c r="B2980" s="24">
        <f t="shared" si="146"/>
        <v>10</v>
      </c>
      <c r="C2980" s="24">
        <f t="shared" si="147"/>
        <v>4</v>
      </c>
      <c r="D2980" s="25">
        <f t="shared" si="144"/>
        <v>45945</v>
      </c>
      <c r="F2980" s="26" cm="1">
        <f t="array" aca="1" ref="F2980" ca="1">_xll.RiskLaplace(0.0011917,0.02605)</f>
        <v>2.5413067896563474E-3</v>
      </c>
      <c r="G2980" s="18" cm="1">
        <f t="array" aca="1" ref="G2980" ca="1">_xll.RiskMakeInput(G2979*(1+F2980),_xll.RiskName(("Forecast"&amp;D2980)))</f>
        <v>118.87872189501437</v>
      </c>
    </row>
    <row r="2981" spans="1:7" x14ac:dyDescent="0.3">
      <c r="A2981" s="24">
        <f t="shared" si="145"/>
        <v>2025</v>
      </c>
      <c r="B2981" s="24">
        <f t="shared" si="146"/>
        <v>10</v>
      </c>
      <c r="C2981" s="24">
        <f t="shared" si="147"/>
        <v>4</v>
      </c>
      <c r="D2981" s="25">
        <f t="shared" si="144"/>
        <v>45946</v>
      </c>
      <c r="F2981" s="26" cm="1">
        <f t="array" aca="1" ref="F2981" ca="1">_xll.RiskLaplace(0.0011917,0.02605)</f>
        <v>2.7097783740881624E-2</v>
      </c>
      <c r="G2981" s="18" cm="1">
        <f t="array" aca="1" ref="G2981" ca="1">_xll.RiskMakeInput(G2980*(1+F2981),_xll.RiskName(("Forecast"&amp;D2981)))</f>
        <v>122.10007179231788</v>
      </c>
    </row>
    <row r="2982" spans="1:7" x14ac:dyDescent="0.3">
      <c r="A2982" s="24">
        <f t="shared" si="145"/>
        <v>2025</v>
      </c>
      <c r="B2982" s="24">
        <f t="shared" si="146"/>
        <v>10</v>
      </c>
      <c r="C2982" s="24">
        <f t="shared" si="147"/>
        <v>4</v>
      </c>
      <c r="D2982" s="25">
        <f t="shared" si="144"/>
        <v>45947</v>
      </c>
      <c r="F2982" s="26" cm="1">
        <f t="array" aca="1" ref="F2982" ca="1">_xll.RiskLaplace(0.0011917,0.02605)</f>
        <v>2.9295975774318719E-2</v>
      </c>
      <c r="G2982" s="18" cm="1">
        <f t="array" aca="1" ref="G2982" ca="1">_xll.RiskMakeInput(G2981*(1+F2982),_xll.RiskName(("Forecast"&amp;D2982)))</f>
        <v>125.6771125375882</v>
      </c>
    </row>
    <row r="2983" spans="1:7" x14ac:dyDescent="0.3">
      <c r="A2983" s="24">
        <f t="shared" si="145"/>
        <v>2025</v>
      </c>
      <c r="B2983" s="24">
        <f t="shared" si="146"/>
        <v>10</v>
      </c>
      <c r="C2983" s="24">
        <f t="shared" si="147"/>
        <v>4</v>
      </c>
      <c r="D2983" s="25">
        <f t="shared" si="144"/>
        <v>45950</v>
      </c>
      <c r="F2983" s="26" cm="1">
        <f t="array" aca="1" ref="F2983" ca="1">_xll.RiskLaplace(0.0011917,0.02605)</f>
        <v>-4.7132177847106008E-3</v>
      </c>
      <c r="G2983" s="18" cm="1">
        <f t="array" aca="1" ref="G2983" ca="1">_xll.RiskMakeInput(G2982*(1+F2983),_xll.RiskName(("Forecast"&amp;D2983)))</f>
        <v>125.08476893564497</v>
      </c>
    </row>
    <row r="2984" spans="1:7" x14ac:dyDescent="0.3">
      <c r="A2984" s="24">
        <f t="shared" si="145"/>
        <v>2025</v>
      </c>
      <c r="B2984" s="24">
        <f t="shared" si="146"/>
        <v>10</v>
      </c>
      <c r="C2984" s="24">
        <f t="shared" si="147"/>
        <v>4</v>
      </c>
      <c r="D2984" s="25">
        <f t="shared" si="144"/>
        <v>45951</v>
      </c>
      <c r="F2984" s="26" cm="1">
        <f t="array" aca="1" ref="F2984" ca="1">_xll.RiskLaplace(0.0011917,0.02605)</f>
        <v>6.8724050670816595E-3</v>
      </c>
      <c r="G2984" s="18" cm="1">
        <f t="array" aca="1" ref="G2984" ca="1">_xll.RiskMakeInput(G2983*(1+F2984),_xll.RiskName(("Forecast"&amp;D2984)))</f>
        <v>125.94440213549304</v>
      </c>
    </row>
    <row r="2985" spans="1:7" x14ac:dyDescent="0.3">
      <c r="A2985" s="24">
        <f t="shared" si="145"/>
        <v>2025</v>
      </c>
      <c r="B2985" s="24">
        <f t="shared" si="146"/>
        <v>10</v>
      </c>
      <c r="C2985" s="24">
        <f t="shared" si="147"/>
        <v>4</v>
      </c>
      <c r="D2985" s="25">
        <f t="shared" si="144"/>
        <v>45952</v>
      </c>
      <c r="F2985" s="26" cm="1">
        <f t="array" aca="1" ref="F2985" ca="1">_xll.RiskLaplace(0.0011917,0.02605)</f>
        <v>1.284490749460303E-2</v>
      </c>
      <c r="G2985" s="18" cm="1">
        <f t="array" aca="1" ref="G2985" ca="1">_xll.RiskMakeInput(G2984*(1+F2985),_xll.RiskName(("Forecast"&amp;D2985)))</f>
        <v>127.56214633038654</v>
      </c>
    </row>
    <row r="2986" spans="1:7" x14ac:dyDescent="0.3">
      <c r="A2986" s="24">
        <f t="shared" si="145"/>
        <v>2025</v>
      </c>
      <c r="B2986" s="24">
        <f t="shared" si="146"/>
        <v>10</v>
      </c>
      <c r="C2986" s="24">
        <f t="shared" si="147"/>
        <v>4</v>
      </c>
      <c r="D2986" s="25">
        <f t="shared" si="144"/>
        <v>45953</v>
      </c>
      <c r="F2986" s="26" cm="1">
        <f t="array" aca="1" ref="F2986" ca="1">_xll.RiskLaplace(0.0011917,0.02605)</f>
        <v>2.0465906671090568E-2</v>
      </c>
      <c r="G2986" s="18" cm="1">
        <f t="array" aca="1" ref="G2986" ca="1">_xll.RiskMakeInput(G2985*(1+F2986),_xll.RiskName(("Forecast"&amp;D2986)))</f>
        <v>130.17282131194824</v>
      </c>
    </row>
    <row r="2987" spans="1:7" x14ac:dyDescent="0.3">
      <c r="A2987" s="24">
        <f t="shared" si="145"/>
        <v>2025</v>
      </c>
      <c r="B2987" s="24">
        <f t="shared" si="146"/>
        <v>10</v>
      </c>
      <c r="C2987" s="24">
        <f t="shared" si="147"/>
        <v>4</v>
      </c>
      <c r="D2987" s="25">
        <f t="shared" si="144"/>
        <v>45954</v>
      </c>
      <c r="F2987" s="26" cm="1">
        <f t="array" aca="1" ref="F2987" ca="1">_xll.RiskLaplace(0.0011917,0.02605)</f>
        <v>-1.0324703622132442E-2</v>
      </c>
      <c r="G2987" s="18" cm="1">
        <f t="array" aca="1" ref="G2987" ca="1">_xll.RiskMakeInput(G2986*(1+F2987),_xll.RiskName(("Forecast"&amp;D2987)))</f>
        <v>128.82882551224557</v>
      </c>
    </row>
    <row r="2988" spans="1:7" x14ac:dyDescent="0.3">
      <c r="A2988" s="24">
        <f t="shared" si="145"/>
        <v>2025</v>
      </c>
      <c r="B2988" s="24">
        <f t="shared" si="146"/>
        <v>10</v>
      </c>
      <c r="C2988" s="24">
        <f t="shared" si="147"/>
        <v>4</v>
      </c>
      <c r="D2988" s="25">
        <f t="shared" si="144"/>
        <v>45957</v>
      </c>
      <c r="F2988" s="26" cm="1">
        <f t="array" aca="1" ref="F2988" ca="1">_xll.RiskLaplace(0.0011917,0.02605)</f>
        <v>2.812126596319799E-2</v>
      </c>
      <c r="G2988" s="18" cm="1">
        <f t="array" aca="1" ref="G2988" ca="1">_xll.RiskMakeInput(G2987*(1+F2988),_xll.RiskName(("Forecast"&amp;D2988)))</f>
        <v>132.45165517820186</v>
      </c>
    </row>
    <row r="2989" spans="1:7" x14ac:dyDescent="0.3">
      <c r="A2989" s="24">
        <f t="shared" si="145"/>
        <v>2025</v>
      </c>
      <c r="B2989" s="24">
        <f t="shared" si="146"/>
        <v>10</v>
      </c>
      <c r="C2989" s="24">
        <f t="shared" si="147"/>
        <v>4</v>
      </c>
      <c r="D2989" s="25">
        <f t="shared" si="144"/>
        <v>45958</v>
      </c>
      <c r="F2989" s="26" cm="1">
        <f t="array" aca="1" ref="F2989" ca="1">_xll.RiskLaplace(0.0011917,0.02605)</f>
        <v>9.3650469998334679E-3</v>
      </c>
      <c r="G2989" s="18" cm="1">
        <f t="array" aca="1" ref="G2989" ca="1">_xll.RiskMakeInput(G2988*(1+F2989),_xll.RiskName(("Forecast"&amp;D2989)))</f>
        <v>133.69207115415145</v>
      </c>
    </row>
    <row r="2990" spans="1:7" x14ac:dyDescent="0.3">
      <c r="A2990" s="24">
        <f t="shared" si="145"/>
        <v>2025</v>
      </c>
      <c r="B2990" s="24">
        <f t="shared" si="146"/>
        <v>10</v>
      </c>
      <c r="C2990" s="24">
        <f t="shared" si="147"/>
        <v>4</v>
      </c>
      <c r="D2990" s="25">
        <f t="shared" si="144"/>
        <v>45959</v>
      </c>
      <c r="F2990" s="26" cm="1">
        <f t="array" aca="1" ref="F2990" ca="1">_xll.RiskLaplace(0.0011917,0.02605)</f>
        <v>-2.2955032702842968E-2</v>
      </c>
      <c r="G2990" s="18" cm="1">
        <f t="array" aca="1" ref="G2990" ca="1">_xll.RiskMakeInput(G2989*(1+F2990),_xll.RiskName(("Forecast"&amp;D2990)))</f>
        <v>130.62316528869709</v>
      </c>
    </row>
    <row r="2991" spans="1:7" x14ac:dyDescent="0.3">
      <c r="A2991" s="24">
        <f t="shared" si="145"/>
        <v>2025</v>
      </c>
      <c r="B2991" s="24">
        <f t="shared" si="146"/>
        <v>10</v>
      </c>
      <c r="C2991" s="24">
        <f t="shared" si="147"/>
        <v>4</v>
      </c>
      <c r="D2991" s="25">
        <f t="shared" si="144"/>
        <v>45960</v>
      </c>
      <c r="F2991" s="26" cm="1">
        <f t="array" aca="1" ref="F2991" ca="1">_xll.RiskLaplace(0.0011917,0.02605)</f>
        <v>1.2731643202093896E-3</v>
      </c>
      <c r="G2991" s="18" cm="1">
        <f t="array" aca="1" ref="G2991" ca="1">_xll.RiskMakeInput(G2990*(1+F2991),_xll.RiskName(("Forecast"&amp;D2991)))</f>
        <v>130.78947004213546</v>
      </c>
    </row>
    <row r="2992" spans="1:7" x14ac:dyDescent="0.3">
      <c r="A2992" s="24">
        <f t="shared" si="145"/>
        <v>2025</v>
      </c>
      <c r="B2992" s="24">
        <f t="shared" si="146"/>
        <v>10</v>
      </c>
      <c r="C2992" s="24">
        <f t="shared" si="147"/>
        <v>4</v>
      </c>
      <c r="D2992" s="25">
        <f t="shared" si="144"/>
        <v>45961</v>
      </c>
      <c r="F2992" s="26" cm="1">
        <f t="array" aca="1" ref="F2992" ca="1">_xll.RiskLaplace(0.0011917,0.02605)</f>
        <v>-4.4473816587077934E-3</v>
      </c>
      <c r="G2992" s="18" cm="1">
        <f t="array" aca="1" ref="G2992" ca="1">_xll.RiskMakeInput(G2991*(1+F2992),_xll.RiskName(("Forecast"&amp;D2992)))</f>
        <v>130.20779935191794</v>
      </c>
    </row>
    <row r="2993" spans="1:7" x14ac:dyDescent="0.3">
      <c r="A2993" s="24">
        <f t="shared" si="145"/>
        <v>2025</v>
      </c>
      <c r="B2993" s="24">
        <f t="shared" si="146"/>
        <v>11</v>
      </c>
      <c r="C2993" s="24">
        <f t="shared" si="147"/>
        <v>4</v>
      </c>
      <c r="D2993" s="25">
        <f t="shared" si="144"/>
        <v>45964</v>
      </c>
      <c r="F2993" s="26" cm="1">
        <f t="array" aca="1" ref="F2993" ca="1">_xll.RiskLaplace(0.0011917,0.02605)</f>
        <v>2.6551847753979087E-3</v>
      </c>
      <c r="G2993" s="18" cm="1">
        <f t="array" aca="1" ref="G2993" ca="1">_xll.RiskMakeInput(G2992*(1+F2993),_xll.RiskName(("Forecast"&amp;D2993)))</f>
        <v>130.55352511839521</v>
      </c>
    </row>
    <row r="2994" spans="1:7" x14ac:dyDescent="0.3">
      <c r="A2994" s="24">
        <f t="shared" si="145"/>
        <v>2025</v>
      </c>
      <c r="B2994" s="24">
        <f t="shared" si="146"/>
        <v>11</v>
      </c>
      <c r="C2994" s="24">
        <f t="shared" si="147"/>
        <v>4</v>
      </c>
      <c r="D2994" s="25">
        <f t="shared" si="144"/>
        <v>45965</v>
      </c>
      <c r="F2994" s="26" cm="1">
        <f t="array" aca="1" ref="F2994" ca="1">_xll.RiskLaplace(0.0011917,0.02605)</f>
        <v>-1.0793126803498499E-2</v>
      </c>
      <c r="G2994" s="18" cm="1">
        <f t="array" aca="1" ref="G2994" ca="1">_xll.RiskMakeInput(G2993*(1+F2994),_xll.RiskName(("Forecast"&amp;D2994)))</f>
        <v>129.14444436714865</v>
      </c>
    </row>
    <row r="2995" spans="1:7" x14ac:dyDescent="0.3">
      <c r="A2995" s="24">
        <f t="shared" si="145"/>
        <v>2025</v>
      </c>
      <c r="B2995" s="24">
        <f t="shared" si="146"/>
        <v>11</v>
      </c>
      <c r="C2995" s="24">
        <f t="shared" si="147"/>
        <v>4</v>
      </c>
      <c r="D2995" s="25">
        <f t="shared" si="144"/>
        <v>45966</v>
      </c>
      <c r="F2995" s="26" cm="1">
        <f t="array" aca="1" ref="F2995" ca="1">_xll.RiskLaplace(0.0011917,0.02605)</f>
        <v>2.0111230173707355E-2</v>
      </c>
      <c r="G2995" s="18" cm="1">
        <f t="array" aca="1" ref="G2995" ca="1">_xll.RiskMakeInput(G2994*(1+F2995),_xll.RiskName(("Forecast"&amp;D2995)))</f>
        <v>131.74169801347193</v>
      </c>
    </row>
    <row r="2996" spans="1:7" x14ac:dyDescent="0.3">
      <c r="A2996" s="24">
        <f t="shared" si="145"/>
        <v>2025</v>
      </c>
      <c r="B2996" s="24">
        <f t="shared" si="146"/>
        <v>11</v>
      </c>
      <c r="C2996" s="24">
        <f t="shared" si="147"/>
        <v>4</v>
      </c>
      <c r="D2996" s="25">
        <f t="shared" si="144"/>
        <v>45967</v>
      </c>
      <c r="F2996" s="26" cm="1">
        <f t="array" aca="1" ref="F2996" ca="1">_xll.RiskLaplace(0.0011917,0.02605)</f>
        <v>-3.4846106459038753E-2</v>
      </c>
      <c r="G2996" s="18" cm="1">
        <f t="array" aca="1" ref="G2996" ca="1">_xll.RiskMakeInput(G2995*(1+F2996),_xll.RiskName(("Forecast"&amp;D2996)))</f>
        <v>127.15101277939996</v>
      </c>
    </row>
    <row r="2997" spans="1:7" x14ac:dyDescent="0.3">
      <c r="A2997" s="24">
        <f t="shared" si="145"/>
        <v>2025</v>
      </c>
      <c r="B2997" s="24">
        <f t="shared" si="146"/>
        <v>11</v>
      </c>
      <c r="C2997" s="24">
        <f t="shared" si="147"/>
        <v>4</v>
      </c>
      <c r="D2997" s="25">
        <f t="shared" si="144"/>
        <v>45968</v>
      </c>
      <c r="F2997" s="26" cm="1">
        <f t="array" aca="1" ref="F2997" ca="1">_xll.RiskLaplace(0.0011917,0.02605)</f>
        <v>-3.7574327108314573E-3</v>
      </c>
      <c r="G2997" s="18" cm="1">
        <f t="array" aca="1" ref="G2997" ca="1">_xll.RiskMakeInput(G2996*(1+F2997),_xll.RiskName(("Forecast"&amp;D2997)))</f>
        <v>126.67325140476729</v>
      </c>
    </row>
    <row r="2998" spans="1:7" x14ac:dyDescent="0.3">
      <c r="A2998" s="24">
        <f t="shared" si="145"/>
        <v>2025</v>
      </c>
      <c r="B2998" s="24">
        <f t="shared" si="146"/>
        <v>11</v>
      </c>
      <c r="C2998" s="24">
        <f t="shared" si="147"/>
        <v>4</v>
      </c>
      <c r="D2998" s="25">
        <f t="shared" si="144"/>
        <v>45971</v>
      </c>
      <c r="F2998" s="26" cm="1">
        <f t="array" aca="1" ref="F2998" ca="1">_xll.RiskLaplace(0.0011917,0.02605)</f>
        <v>-2.4833034159692974E-2</v>
      </c>
      <c r="G2998" s="18" cm="1">
        <f t="array" aca="1" ref="G2998" ca="1">_xll.RiskMakeInput(G2997*(1+F2998),_xll.RiskName(("Forecast"&amp;D2998)))</f>
        <v>123.52757022551333</v>
      </c>
    </row>
    <row r="2999" spans="1:7" x14ac:dyDescent="0.3">
      <c r="A2999" s="24">
        <f t="shared" si="145"/>
        <v>2025</v>
      </c>
      <c r="B2999" s="24">
        <f t="shared" si="146"/>
        <v>11</v>
      </c>
      <c r="C2999" s="24">
        <f t="shared" si="147"/>
        <v>4</v>
      </c>
      <c r="D2999" s="25">
        <f t="shared" ref="D2999:D3034" si="148">WORKDAY(D2998,1)</f>
        <v>45972</v>
      </c>
      <c r="F2999" s="26" cm="1">
        <f t="array" aca="1" ref="F2999" ca="1">_xll.RiskLaplace(0.0011917,0.02605)</f>
        <v>6.5570203372997335E-3</v>
      </c>
      <c r="G2999" s="18" cm="1">
        <f t="array" aca="1" ref="G2999" ca="1">_xll.RiskMakeInput(G2998*(1+F2999),_xll.RiskName(("Forecast"&amp;D2999)))</f>
        <v>124.33754301569924</v>
      </c>
    </row>
    <row r="3000" spans="1:7" x14ac:dyDescent="0.3">
      <c r="A3000" s="24">
        <f t="shared" si="145"/>
        <v>2025</v>
      </c>
      <c r="B3000" s="24">
        <f t="shared" si="146"/>
        <v>11</v>
      </c>
      <c r="C3000" s="24">
        <f t="shared" si="147"/>
        <v>4</v>
      </c>
      <c r="D3000" s="25">
        <f t="shared" si="148"/>
        <v>45973</v>
      </c>
      <c r="F3000" s="26" cm="1">
        <f t="array" aca="1" ref="F3000" ca="1">_xll.RiskLaplace(0.0011917,0.02605)</f>
        <v>6.1286354782400763E-3</v>
      </c>
      <c r="G3000" s="18" cm="1">
        <f t="array" aca="1" ref="G3000" ca="1">_xll.RiskMakeInput(G2999*(1+F3000),_xll.RiskName(("Forecast"&amp;D3000)))</f>
        <v>125.09956249310247</v>
      </c>
    </row>
    <row r="3001" spans="1:7" x14ac:dyDescent="0.3">
      <c r="A3001" s="24">
        <f t="shared" si="145"/>
        <v>2025</v>
      </c>
      <c r="B3001" s="24">
        <f t="shared" si="146"/>
        <v>11</v>
      </c>
      <c r="C3001" s="24">
        <f t="shared" si="147"/>
        <v>4</v>
      </c>
      <c r="D3001" s="25">
        <f t="shared" si="148"/>
        <v>45974</v>
      </c>
      <c r="F3001" s="26" cm="1">
        <f t="array" aca="1" ref="F3001" ca="1">_xll.RiskLaplace(0.0011917,0.02605)</f>
        <v>-3.5971428842917867E-5</v>
      </c>
      <c r="G3001" s="18" cm="1">
        <f t="array" aca="1" ref="G3001" ca="1">_xll.RiskMakeInput(G3000*(1+F3001),_xll.RiskName(("Forecast"&amp;D3001)))</f>
        <v>125.09506248309197</v>
      </c>
    </row>
    <row r="3002" spans="1:7" x14ac:dyDescent="0.3">
      <c r="A3002" s="24">
        <f t="shared" si="145"/>
        <v>2025</v>
      </c>
      <c r="B3002" s="24">
        <f t="shared" si="146"/>
        <v>11</v>
      </c>
      <c r="C3002" s="24">
        <f t="shared" si="147"/>
        <v>4</v>
      </c>
      <c r="D3002" s="25">
        <f t="shared" si="148"/>
        <v>45975</v>
      </c>
      <c r="F3002" s="26" cm="1">
        <f t="array" aca="1" ref="F3002" ca="1">_xll.RiskLaplace(0.0011917,0.02605)</f>
        <v>-9.0734542998455476E-3</v>
      </c>
      <c r="G3002" s="18" cm="1">
        <f t="array" aca="1" ref="G3002" ca="1">_xll.RiskMakeInput(G3001*(1+F3002),_xll.RiskName(("Forecast"&amp;D3002)))</f>
        <v>123.96001815051531</v>
      </c>
    </row>
    <row r="3003" spans="1:7" x14ac:dyDescent="0.3">
      <c r="A3003" s="24">
        <f t="shared" si="145"/>
        <v>2025</v>
      </c>
      <c r="B3003" s="24">
        <f t="shared" si="146"/>
        <v>11</v>
      </c>
      <c r="C3003" s="24">
        <f t="shared" si="147"/>
        <v>4</v>
      </c>
      <c r="D3003" s="25">
        <f t="shared" si="148"/>
        <v>45978</v>
      </c>
      <c r="F3003" s="26" cm="1">
        <f t="array" aca="1" ref="F3003" ca="1">_xll.RiskLaplace(0.0011917,0.02605)</f>
        <v>-2.408606519562722E-2</v>
      </c>
      <c r="G3003" s="18" cm="1">
        <f t="array" aca="1" ref="G3003" ca="1">_xll.RiskMakeInput(G3002*(1+F3003),_xll.RiskName(("Forecast"&amp;D3003)))</f>
        <v>120.97430907169087</v>
      </c>
    </row>
    <row r="3004" spans="1:7" x14ac:dyDescent="0.3">
      <c r="A3004" s="24">
        <f t="shared" si="145"/>
        <v>2025</v>
      </c>
      <c r="B3004" s="24">
        <f t="shared" si="146"/>
        <v>11</v>
      </c>
      <c r="C3004" s="24">
        <f t="shared" si="147"/>
        <v>4</v>
      </c>
      <c r="D3004" s="25">
        <f t="shared" si="148"/>
        <v>45979</v>
      </c>
      <c r="F3004" s="26" cm="1">
        <f t="array" aca="1" ref="F3004" ca="1">_xll.RiskLaplace(0.0011917,0.02605)</f>
        <v>-1.3962167481697773E-2</v>
      </c>
      <c r="G3004" s="18" cm="1">
        <f t="array" aca="1" ref="G3004" ca="1">_xll.RiskMakeInput(G3003*(1+F3004),_xll.RiskName(("Forecast"&amp;D3004)))</f>
        <v>119.28524550744925</v>
      </c>
    </row>
    <row r="3005" spans="1:7" x14ac:dyDescent="0.3">
      <c r="A3005" s="24">
        <f t="shared" si="145"/>
        <v>2025</v>
      </c>
      <c r="B3005" s="24">
        <f t="shared" si="146"/>
        <v>11</v>
      </c>
      <c r="C3005" s="24">
        <f t="shared" si="147"/>
        <v>4</v>
      </c>
      <c r="D3005" s="25">
        <f t="shared" si="148"/>
        <v>45980</v>
      </c>
      <c r="F3005" s="26" cm="1">
        <f t="array" aca="1" ref="F3005" ca="1">_xll.RiskLaplace(0.0011917,0.02605)</f>
        <v>4.9562969419167067E-2</v>
      </c>
      <c r="G3005" s="18" cm="1">
        <f t="array" aca="1" ref="G3005" ca="1">_xll.RiskMakeInput(G3004*(1+F3005),_xll.RiskName(("Forecast"&amp;D3005)))</f>
        <v>125.19737648269279</v>
      </c>
    </row>
    <row r="3006" spans="1:7" x14ac:dyDescent="0.3">
      <c r="A3006" s="24">
        <f t="shared" si="145"/>
        <v>2025</v>
      </c>
      <c r="B3006" s="24">
        <f t="shared" si="146"/>
        <v>11</v>
      </c>
      <c r="C3006" s="24">
        <f t="shared" si="147"/>
        <v>4</v>
      </c>
      <c r="D3006" s="25">
        <f t="shared" si="148"/>
        <v>45981</v>
      </c>
      <c r="F3006" s="26" cm="1">
        <f t="array" aca="1" ref="F3006" ca="1">_xll.RiskLaplace(0.0011917,0.02605)</f>
        <v>-9.5685988734379879E-3</v>
      </c>
      <c r="G3006" s="18" cm="1">
        <f t="array" aca="1" ref="G3006" ca="1">_xll.RiskMakeInput(G3005*(1+F3006),_xll.RiskName(("Forecast"&amp;D3006)))</f>
        <v>123.99941300712311</v>
      </c>
    </row>
    <row r="3007" spans="1:7" x14ac:dyDescent="0.3">
      <c r="A3007" s="24">
        <f t="shared" si="145"/>
        <v>2025</v>
      </c>
      <c r="B3007" s="24">
        <f t="shared" si="146"/>
        <v>11</v>
      </c>
      <c r="C3007" s="24">
        <f t="shared" si="147"/>
        <v>4</v>
      </c>
      <c r="D3007" s="25">
        <f t="shared" si="148"/>
        <v>45982</v>
      </c>
      <c r="F3007" s="26" cm="1">
        <f t="array" aca="1" ref="F3007" ca="1">_xll.RiskLaplace(0.0011917,0.02605)</f>
        <v>-1.7469246755949363E-2</v>
      </c>
      <c r="G3007" s="18" cm="1">
        <f t="array" aca="1" ref="G3007" ca="1">_xll.RiskMakeInput(G3006*(1+F3007),_xll.RiskName(("Forecast"&amp;D3007)))</f>
        <v>121.83323666370879</v>
      </c>
    </row>
    <row r="3008" spans="1:7" x14ac:dyDescent="0.3">
      <c r="A3008" s="24">
        <f t="shared" si="145"/>
        <v>2025</v>
      </c>
      <c r="B3008" s="24">
        <f t="shared" si="146"/>
        <v>11</v>
      </c>
      <c r="C3008" s="24">
        <f t="shared" si="147"/>
        <v>4</v>
      </c>
      <c r="D3008" s="25">
        <f t="shared" si="148"/>
        <v>45985</v>
      </c>
      <c r="F3008" s="26" cm="1">
        <f t="array" aca="1" ref="F3008" ca="1">_xll.RiskLaplace(0.0011917,0.02605)</f>
        <v>-5.7543750968976261E-3</v>
      </c>
      <c r="G3008" s="18" cm="1">
        <f t="array" aca="1" ref="G3008" ca="1">_xll.RiskMakeInput(G3007*(1+F3008),_xll.RiskName(("Forecast"&amp;D3008)))</f>
        <v>121.13216252067672</v>
      </c>
    </row>
    <row r="3009" spans="1:7" x14ac:dyDescent="0.3">
      <c r="A3009" s="24">
        <f t="shared" si="145"/>
        <v>2025</v>
      </c>
      <c r="B3009" s="24">
        <f t="shared" si="146"/>
        <v>11</v>
      </c>
      <c r="C3009" s="24">
        <f t="shared" si="147"/>
        <v>4</v>
      </c>
      <c r="D3009" s="25">
        <f t="shared" si="148"/>
        <v>45986</v>
      </c>
      <c r="F3009" s="26" cm="1">
        <f t="array" aca="1" ref="F3009" ca="1">_xll.RiskLaplace(0.0011917,0.02605)</f>
        <v>-4.2925656460437965E-2</v>
      </c>
      <c r="G3009" s="18" cm="1">
        <f t="array" aca="1" ref="G3009" ca="1">_xll.RiskMakeInput(G3008*(1+F3009),_xll.RiskName(("Forecast"&amp;D3009)))</f>
        <v>115.93248492600421</v>
      </c>
    </row>
    <row r="3010" spans="1:7" x14ac:dyDescent="0.3">
      <c r="A3010" s="24">
        <f t="shared" si="145"/>
        <v>2025</v>
      </c>
      <c r="B3010" s="24">
        <f t="shared" si="146"/>
        <v>11</v>
      </c>
      <c r="C3010" s="24">
        <f t="shared" si="147"/>
        <v>4</v>
      </c>
      <c r="D3010" s="25">
        <f t="shared" si="148"/>
        <v>45987</v>
      </c>
      <c r="F3010" s="26" cm="1">
        <f t="array" aca="1" ref="F3010" ca="1">_xll.RiskLaplace(0.0011917,0.02605)</f>
        <v>-3.2230573069528773E-3</v>
      </c>
      <c r="G3010" s="18" cm="1">
        <f t="array" aca="1" ref="G3010" ca="1">_xll.RiskMakeInput(G3009*(1+F3010),_xll.RiskName(("Forecast"&amp;D3010)))</f>
        <v>115.55882788335025</v>
      </c>
    </row>
    <row r="3011" spans="1:7" x14ac:dyDescent="0.3">
      <c r="A3011" s="24">
        <f t="shared" si="145"/>
        <v>2025</v>
      </c>
      <c r="B3011" s="24">
        <f t="shared" si="146"/>
        <v>11</v>
      </c>
      <c r="C3011" s="24">
        <f t="shared" si="147"/>
        <v>4</v>
      </c>
      <c r="D3011" s="25">
        <f t="shared" si="148"/>
        <v>45988</v>
      </c>
      <c r="F3011" s="26" cm="1">
        <f t="array" aca="1" ref="F3011" ca="1">_xll.RiskLaplace(0.0011917,0.02605)</f>
        <v>-2.4814063627298905E-2</v>
      </c>
      <c r="G3011" s="18" cm="1">
        <f t="array" aca="1" ref="G3011" ca="1">_xll.RiskMakeInput(G3010*(1+F3011),_xll.RiskName(("Forecast"&amp;D3011)))</f>
        <v>112.69134377555672</v>
      </c>
    </row>
    <row r="3012" spans="1:7" x14ac:dyDescent="0.3">
      <c r="A3012" s="24">
        <f t="shared" si="145"/>
        <v>2025</v>
      </c>
      <c r="B3012" s="24">
        <f t="shared" si="146"/>
        <v>11</v>
      </c>
      <c r="C3012" s="24">
        <f t="shared" si="147"/>
        <v>4</v>
      </c>
      <c r="D3012" s="25">
        <f t="shared" si="148"/>
        <v>45989</v>
      </c>
      <c r="F3012" s="26" cm="1">
        <f t="array" aca="1" ref="F3012" ca="1">_xll.RiskLaplace(0.0011917,0.02605)</f>
        <v>8.3195043062804334E-3</v>
      </c>
      <c r="G3012" s="18" cm="1">
        <f t="array" aca="1" ref="G3012" ca="1">_xll.RiskMakeInput(G3011*(1+F3012),_xll.RiskName(("Forecast"&amp;D3012)))</f>
        <v>113.62887989537799</v>
      </c>
    </row>
    <row r="3013" spans="1:7" x14ac:dyDescent="0.3">
      <c r="A3013" s="24">
        <f t="shared" ref="A3013:A3034" si="149">YEAR(D3013)</f>
        <v>2025</v>
      </c>
      <c r="B3013" s="24">
        <f t="shared" ref="B3013:B3034" si="150">MONTH(D3013)</f>
        <v>12</v>
      </c>
      <c r="C3013" s="24">
        <f t="shared" ref="C3013:C3034" si="151">ROUNDUP(B3013/3,0)</f>
        <v>4</v>
      </c>
      <c r="D3013" s="25">
        <f t="shared" si="148"/>
        <v>45992</v>
      </c>
      <c r="F3013" s="26" cm="1">
        <f t="array" aca="1" ref="F3013" ca="1">_xll.RiskLaplace(0.0011917,0.02605)</f>
        <v>-2.8502277101602647E-3</v>
      </c>
      <c r="G3013" s="18" cm="1">
        <f t="array" aca="1" ref="G3013" ca="1">_xll.RiskMakeInput(G3012*(1+F3013),_xll.RiskName(("Forecast"&amp;D3013)))</f>
        <v>113.30501171322571</v>
      </c>
    </row>
    <row r="3014" spans="1:7" x14ac:dyDescent="0.3">
      <c r="A3014" s="24">
        <f t="shared" si="149"/>
        <v>2025</v>
      </c>
      <c r="B3014" s="24">
        <f t="shared" si="150"/>
        <v>12</v>
      </c>
      <c r="C3014" s="24">
        <f t="shared" si="151"/>
        <v>4</v>
      </c>
      <c r="D3014" s="25">
        <f t="shared" si="148"/>
        <v>45993</v>
      </c>
      <c r="F3014" s="26" cm="1">
        <f t="array" aca="1" ref="F3014" ca="1">_xll.RiskLaplace(0.0011917,0.02605)</f>
        <v>-9.114918051655492E-4</v>
      </c>
      <c r="G3014" s="18" cm="1">
        <f t="array" aca="1" ref="G3014" ca="1">_xll.RiskMakeInput(G3013*(1+F3014),_xll.RiskName(("Forecast"&amp;D3014)))</f>
        <v>113.20173512356492</v>
      </c>
    </row>
    <row r="3015" spans="1:7" x14ac:dyDescent="0.3">
      <c r="A3015" s="24">
        <f t="shared" si="149"/>
        <v>2025</v>
      </c>
      <c r="B3015" s="24">
        <f t="shared" si="150"/>
        <v>12</v>
      </c>
      <c r="C3015" s="24">
        <f t="shared" si="151"/>
        <v>4</v>
      </c>
      <c r="D3015" s="25">
        <f t="shared" si="148"/>
        <v>45994</v>
      </c>
      <c r="F3015" s="26" cm="1">
        <f t="array" aca="1" ref="F3015" ca="1">_xll.RiskLaplace(0.0011917,0.02605)</f>
        <v>2.2026128415302305E-3</v>
      </c>
      <c r="G3015" s="18" cm="1">
        <f t="array" aca="1" ref="G3015" ca="1">_xll.RiskMakeInput(G3014*(1+F3015),_xll.RiskName(("Forecast"&amp;D3015)))</f>
        <v>113.45107471903158</v>
      </c>
    </row>
    <row r="3016" spans="1:7" x14ac:dyDescent="0.3">
      <c r="A3016" s="24">
        <f t="shared" si="149"/>
        <v>2025</v>
      </c>
      <c r="B3016" s="24">
        <f t="shared" si="150"/>
        <v>12</v>
      </c>
      <c r="C3016" s="24">
        <f t="shared" si="151"/>
        <v>4</v>
      </c>
      <c r="D3016" s="25">
        <f t="shared" si="148"/>
        <v>45995</v>
      </c>
      <c r="F3016" s="26" cm="1">
        <f t="array" aca="1" ref="F3016" ca="1">_xll.RiskLaplace(0.0011917,0.02605)</f>
        <v>1.7525985187816793E-3</v>
      </c>
      <c r="G3016" s="18" cm="1">
        <f t="array" aca="1" ref="G3016" ca="1">_xll.RiskMakeInput(G3015*(1+F3016),_xll.RiskName(("Forecast"&amp;D3016)))</f>
        <v>113.64990890453834</v>
      </c>
    </row>
    <row r="3017" spans="1:7" x14ac:dyDescent="0.3">
      <c r="A3017" s="24">
        <f t="shared" si="149"/>
        <v>2025</v>
      </c>
      <c r="B3017" s="24">
        <f t="shared" si="150"/>
        <v>12</v>
      </c>
      <c r="C3017" s="24">
        <f t="shared" si="151"/>
        <v>4</v>
      </c>
      <c r="D3017" s="25">
        <f t="shared" si="148"/>
        <v>45996</v>
      </c>
      <c r="F3017" s="26" cm="1">
        <f t="array" aca="1" ref="F3017" ca="1">_xll.RiskLaplace(0.0011917,0.02605)</f>
        <v>3.0284271012133964E-3</v>
      </c>
      <c r="G3017" s="18" cm="1">
        <f t="array" aca="1" ref="G3017" ca="1">_xll.RiskMakeInput(G3016*(1+F3017),_xll.RiskName(("Forecast"&amp;D3017)))</f>
        <v>113.99408936871527</v>
      </c>
    </row>
    <row r="3018" spans="1:7" x14ac:dyDescent="0.3">
      <c r="A3018" s="24">
        <f t="shared" si="149"/>
        <v>2025</v>
      </c>
      <c r="B3018" s="24">
        <f t="shared" si="150"/>
        <v>12</v>
      </c>
      <c r="C3018" s="24">
        <f t="shared" si="151"/>
        <v>4</v>
      </c>
      <c r="D3018" s="25">
        <f t="shared" si="148"/>
        <v>45999</v>
      </c>
      <c r="F3018" s="26" cm="1">
        <f t="array" aca="1" ref="F3018" ca="1">_xll.RiskLaplace(0.0011917,0.02605)</f>
        <v>2.7585068174361398E-2</v>
      </c>
      <c r="G3018" s="18" cm="1">
        <f t="array" aca="1" ref="G3018" ca="1">_xll.RiskMakeInput(G3017*(1+F3018),_xll.RiskName(("Forecast"&amp;D3018)))</f>
        <v>117.13862409542553</v>
      </c>
    </row>
    <row r="3019" spans="1:7" x14ac:dyDescent="0.3">
      <c r="A3019" s="24">
        <f t="shared" si="149"/>
        <v>2025</v>
      </c>
      <c r="B3019" s="24">
        <f t="shared" si="150"/>
        <v>12</v>
      </c>
      <c r="C3019" s="24">
        <f t="shared" si="151"/>
        <v>4</v>
      </c>
      <c r="D3019" s="25">
        <f t="shared" si="148"/>
        <v>46000</v>
      </c>
      <c r="F3019" s="26" cm="1">
        <f t="array" aca="1" ref="F3019" ca="1">_xll.RiskLaplace(0.0011917,0.02605)</f>
        <v>2.230311095195129E-2</v>
      </c>
      <c r="G3019" s="18" cm="1">
        <f t="array" aca="1" ref="G3019" ca="1">_xll.RiskMakeInput(G3018*(1+F3019),_xll.RiskName(("Forecast"&amp;D3019)))</f>
        <v>119.75117982538472</v>
      </c>
    </row>
    <row r="3020" spans="1:7" x14ac:dyDescent="0.3">
      <c r="A3020" s="24">
        <f t="shared" si="149"/>
        <v>2025</v>
      </c>
      <c r="B3020" s="24">
        <f t="shared" si="150"/>
        <v>12</v>
      </c>
      <c r="C3020" s="24">
        <f t="shared" si="151"/>
        <v>4</v>
      </c>
      <c r="D3020" s="25">
        <f t="shared" si="148"/>
        <v>46001</v>
      </c>
      <c r="F3020" s="26" cm="1">
        <f t="array" aca="1" ref="F3020" ca="1">_xll.RiskLaplace(0.0011917,0.02605)</f>
        <v>-4.7108449060836175E-4</v>
      </c>
      <c r="G3020" s="18" cm="1">
        <f t="array" aca="1" ref="G3020" ca="1">_xll.RiskMakeInput(G3019*(1+F3020),_xll.RiskName(("Forecast"&amp;D3020)))</f>
        <v>119.69476690183693</v>
      </c>
    </row>
    <row r="3021" spans="1:7" x14ac:dyDescent="0.3">
      <c r="A3021" s="24">
        <f t="shared" si="149"/>
        <v>2025</v>
      </c>
      <c r="B3021" s="24">
        <f t="shared" si="150"/>
        <v>12</v>
      </c>
      <c r="C3021" s="24">
        <f t="shared" si="151"/>
        <v>4</v>
      </c>
      <c r="D3021" s="25">
        <f t="shared" si="148"/>
        <v>46002</v>
      </c>
      <c r="F3021" s="26" cm="1">
        <f t="array" aca="1" ref="F3021" ca="1">_xll.RiskLaplace(0.0011917,0.02605)</f>
        <v>-7.3082784200043313E-3</v>
      </c>
      <c r="G3021" s="18" cm="1">
        <f t="array" aca="1" ref="G3021" ca="1">_xll.RiskMakeInput(G3020*(1+F3021),_xll.RiskName(("Forecast"&amp;D3021)))</f>
        <v>118.82000421990078</v>
      </c>
    </row>
    <row r="3022" spans="1:7" x14ac:dyDescent="0.3">
      <c r="A3022" s="24">
        <f t="shared" si="149"/>
        <v>2025</v>
      </c>
      <c r="B3022" s="24">
        <f t="shared" si="150"/>
        <v>12</v>
      </c>
      <c r="C3022" s="24">
        <f t="shared" si="151"/>
        <v>4</v>
      </c>
      <c r="D3022" s="25">
        <f t="shared" si="148"/>
        <v>46003</v>
      </c>
      <c r="F3022" s="26" cm="1">
        <f t="array" aca="1" ref="F3022" ca="1">_xll.RiskLaplace(0.0011917,0.02605)</f>
        <v>-5.4465131593233558E-4</v>
      </c>
      <c r="G3022" s="18" cm="1">
        <f t="array" aca="1" ref="G3022" ca="1">_xll.RiskMakeInput(G3021*(1+F3022),_xll.RiskName(("Forecast"&amp;D3022)))</f>
        <v>118.75528874824333</v>
      </c>
    </row>
    <row r="3023" spans="1:7" x14ac:dyDescent="0.3">
      <c r="A3023" s="24">
        <f t="shared" si="149"/>
        <v>2025</v>
      </c>
      <c r="B3023" s="24">
        <f t="shared" si="150"/>
        <v>12</v>
      </c>
      <c r="C3023" s="24">
        <f t="shared" si="151"/>
        <v>4</v>
      </c>
      <c r="D3023" s="25">
        <f t="shared" si="148"/>
        <v>46006</v>
      </c>
      <c r="F3023" s="26" cm="1">
        <f t="array" aca="1" ref="F3023" ca="1">_xll.RiskLaplace(0.0011917,0.02605)</f>
        <v>2.2843092774998176E-2</v>
      </c>
      <c r="G3023" s="18" cm="1">
        <f t="array" aca="1" ref="G3023" ca="1">_xll.RiskMakeInput(G3022*(1+F3023),_xll.RiskName(("Forecast"&amp;D3023)))</f>
        <v>121.46802682664114</v>
      </c>
    </row>
    <row r="3024" spans="1:7" x14ac:dyDescent="0.3">
      <c r="A3024" s="24">
        <f t="shared" si="149"/>
        <v>2025</v>
      </c>
      <c r="B3024" s="24">
        <f t="shared" si="150"/>
        <v>12</v>
      </c>
      <c r="C3024" s="24">
        <f t="shared" si="151"/>
        <v>4</v>
      </c>
      <c r="D3024" s="25">
        <f t="shared" si="148"/>
        <v>46007</v>
      </c>
      <c r="F3024" s="26" cm="1">
        <f t="array" aca="1" ref="F3024" ca="1">_xll.RiskLaplace(0.0011917,0.02605)</f>
        <v>-1.6069171358675152E-2</v>
      </c>
      <c r="G3024" s="18" cm="1">
        <f t="array" aca="1" ref="G3024" ca="1">_xll.RiskMakeInput(G3023*(1+F3024),_xll.RiskName(("Forecast"&amp;D3024)))</f>
        <v>119.51613628896369</v>
      </c>
    </row>
    <row r="3025" spans="1:8" x14ac:dyDescent="0.3">
      <c r="A3025" s="24">
        <f t="shared" si="149"/>
        <v>2025</v>
      </c>
      <c r="B3025" s="24">
        <f t="shared" si="150"/>
        <v>12</v>
      </c>
      <c r="C3025" s="24">
        <f t="shared" si="151"/>
        <v>4</v>
      </c>
      <c r="D3025" s="25">
        <f t="shared" si="148"/>
        <v>46008</v>
      </c>
      <c r="F3025" s="26" cm="1">
        <f t="array" aca="1" ref="F3025" ca="1">_xll.RiskLaplace(0.0011917,0.02605)</f>
        <v>1.6399530863780178E-2</v>
      </c>
      <c r="G3025" s="18" cm="1">
        <f t="array" aca="1" ref="G3025" ca="1">_xll.RiskMakeInput(G3024*(1+F3025),_xll.RiskName(("Forecast"&amp;D3025)))</f>
        <v>121.4761448547543</v>
      </c>
    </row>
    <row r="3026" spans="1:8" x14ac:dyDescent="0.3">
      <c r="A3026" s="24">
        <f t="shared" si="149"/>
        <v>2025</v>
      </c>
      <c r="B3026" s="24">
        <f t="shared" si="150"/>
        <v>12</v>
      </c>
      <c r="C3026" s="24">
        <f t="shared" si="151"/>
        <v>4</v>
      </c>
      <c r="D3026" s="25">
        <f t="shared" si="148"/>
        <v>46009</v>
      </c>
      <c r="F3026" s="26" cm="1">
        <f t="array" aca="1" ref="F3026" ca="1">_xll.RiskLaplace(0.0011917,0.02605)</f>
        <v>2.7178364635129834E-2</v>
      </c>
      <c r="G3026" s="18" cm="1">
        <f t="array" aca="1" ref="G3026" ca="1">_xll.RiskMakeInput(G3025*(1+F3026),_xll.RiskName(("Forecast"&amp;D3026)))</f>
        <v>124.77766781408666</v>
      </c>
    </row>
    <row r="3027" spans="1:8" x14ac:dyDescent="0.3">
      <c r="A3027" s="24">
        <f t="shared" si="149"/>
        <v>2025</v>
      </c>
      <c r="B3027" s="24">
        <f t="shared" si="150"/>
        <v>12</v>
      </c>
      <c r="C3027" s="24">
        <f t="shared" si="151"/>
        <v>4</v>
      </c>
      <c r="D3027" s="25">
        <f t="shared" si="148"/>
        <v>46010</v>
      </c>
      <c r="F3027" s="26" cm="1">
        <f t="array" aca="1" ref="F3027" ca="1">_xll.RiskLaplace(0.0011917,0.02605)</f>
        <v>1.4056814632178951E-2</v>
      </c>
      <c r="G3027" s="18" cm="1">
        <f t="array" aca="1" ref="G3027" ca="1">_xll.RiskMakeInput(G3026*(1+F3027),_xll.RiskName(("Forecast"&amp;D3027)))</f>
        <v>126.53164436078487</v>
      </c>
    </row>
    <row r="3028" spans="1:8" x14ac:dyDescent="0.3">
      <c r="A3028" s="24">
        <f t="shared" si="149"/>
        <v>2025</v>
      </c>
      <c r="B3028" s="24">
        <f t="shared" si="150"/>
        <v>12</v>
      </c>
      <c r="C3028" s="24">
        <f t="shared" si="151"/>
        <v>4</v>
      </c>
      <c r="D3028" s="25">
        <f t="shared" si="148"/>
        <v>46013</v>
      </c>
      <c r="F3028" s="26" cm="1">
        <f t="array" aca="1" ref="F3028" ca="1">_xll.RiskLaplace(0.0011917,0.02605)</f>
        <v>-6.6633422522437927E-3</v>
      </c>
      <c r="G3028" s="18" cm="1">
        <f t="array" aca="1" ref="G3028" ca="1">_xll.RiskMakeInput(G3027*(1+F3028),_xll.RiskName(("Forecast"&amp;D3028)))</f>
        <v>125.68852070866977</v>
      </c>
    </row>
    <row r="3029" spans="1:8" x14ac:dyDescent="0.3">
      <c r="A3029" s="24">
        <f t="shared" si="149"/>
        <v>2025</v>
      </c>
      <c r="B3029" s="24">
        <f t="shared" si="150"/>
        <v>12</v>
      </c>
      <c r="C3029" s="24">
        <f t="shared" si="151"/>
        <v>4</v>
      </c>
      <c r="D3029" s="25">
        <f t="shared" si="148"/>
        <v>46014</v>
      </c>
      <c r="F3029" s="26" cm="1">
        <f t="array" aca="1" ref="F3029" ca="1">_xll.RiskLaplace(0.0011917,0.02605)</f>
        <v>1.4420472713563002E-2</v>
      </c>
      <c r="G3029" s="18" cm="1">
        <f t="array" aca="1" ref="G3029" ca="1">_xll.RiskMakeInput(G3028*(1+F3029),_xll.RiskName(("Forecast"&amp;D3029)))</f>
        <v>127.50100859195724</v>
      </c>
    </row>
    <row r="3030" spans="1:8" x14ac:dyDescent="0.3">
      <c r="A3030" s="24">
        <f t="shared" si="149"/>
        <v>2025</v>
      </c>
      <c r="B3030" s="24">
        <f t="shared" si="150"/>
        <v>12</v>
      </c>
      <c r="C3030" s="24">
        <f t="shared" si="151"/>
        <v>4</v>
      </c>
      <c r="D3030" s="25">
        <f t="shared" si="148"/>
        <v>46015</v>
      </c>
      <c r="F3030" s="26" cm="1">
        <f t="array" aca="1" ref="F3030" ca="1">_xll.RiskLaplace(0.0011917,0.02605)</f>
        <v>1.0245721195970567E-2</v>
      </c>
      <c r="G3030" s="18" cm="1">
        <f t="array" aca="1" ref="G3030" ca="1">_xll.RiskMakeInput(G3029*(1+F3030),_xll.RiskName(("Forecast"&amp;D3030)))</f>
        <v>128.80734837819548</v>
      </c>
    </row>
    <row r="3031" spans="1:8" x14ac:dyDescent="0.3">
      <c r="A3031" s="24">
        <f t="shared" si="149"/>
        <v>2025</v>
      </c>
      <c r="B3031" s="24">
        <f t="shared" si="150"/>
        <v>12</v>
      </c>
      <c r="C3031" s="24">
        <f t="shared" si="151"/>
        <v>4</v>
      </c>
      <c r="D3031" s="25">
        <f t="shared" si="148"/>
        <v>46016</v>
      </c>
      <c r="F3031" s="26" cm="1">
        <f t="array" aca="1" ref="F3031" ca="1">_xll.RiskLaplace(0.0011917,0.02605)</f>
        <v>-4.1418921927960026E-4</v>
      </c>
      <c r="G3031" s="18" cm="1">
        <f t="array" aca="1" ref="G3031" ca="1">_xll.RiskMakeInput(G3030*(1+F3031),_xll.RiskName(("Forecast"&amp;D3031)))</f>
        <v>128.75399776313324</v>
      </c>
    </row>
    <row r="3032" spans="1:8" x14ac:dyDescent="0.3">
      <c r="A3032" s="24">
        <f t="shared" si="149"/>
        <v>2025</v>
      </c>
      <c r="B3032" s="24">
        <f t="shared" si="150"/>
        <v>12</v>
      </c>
      <c r="C3032" s="24">
        <f t="shared" si="151"/>
        <v>4</v>
      </c>
      <c r="D3032" s="25">
        <f t="shared" si="148"/>
        <v>46017</v>
      </c>
      <c r="F3032" s="26" cm="1">
        <f t="array" aca="1" ref="F3032" ca="1">_xll.RiskLaplace(0.0011917,0.02605)</f>
        <v>-3.3870326328150481E-3</v>
      </c>
      <c r="G3032" s="18" cm="1">
        <f t="array" aca="1" ref="G3032" ca="1">_xll.RiskMakeInput(G3031*(1+F3032),_xll.RiskName(("Forecast"&amp;D3032)))</f>
        <v>128.31790377110411</v>
      </c>
    </row>
    <row r="3033" spans="1:8" x14ac:dyDescent="0.3">
      <c r="A3033" s="24">
        <f t="shared" si="149"/>
        <v>2025</v>
      </c>
      <c r="B3033" s="24">
        <f t="shared" si="150"/>
        <v>12</v>
      </c>
      <c r="C3033" s="24">
        <f t="shared" si="151"/>
        <v>4</v>
      </c>
      <c r="D3033" s="25">
        <f t="shared" si="148"/>
        <v>46020</v>
      </c>
      <c r="F3033" s="26" cm="1">
        <f t="array" aca="1" ref="F3033" ca="1">_xll.RiskLaplace(0.0011917,0.02605)</f>
        <v>-3.7199184261366542E-3</v>
      </c>
      <c r="G3033" s="18" cm="1">
        <f t="array" aca="1" ref="G3033" ca="1">_xll.RiskMakeInput(G3032*(1+F3033),_xll.RiskName(("Forecast"&amp;D3033)))</f>
        <v>127.84057163646276</v>
      </c>
    </row>
    <row r="3034" spans="1:8" x14ac:dyDescent="0.3">
      <c r="A3034" s="24">
        <f t="shared" si="149"/>
        <v>2025</v>
      </c>
      <c r="B3034" s="24">
        <f t="shared" si="150"/>
        <v>12</v>
      </c>
      <c r="C3034" s="24">
        <f t="shared" si="151"/>
        <v>4</v>
      </c>
      <c r="D3034" s="25">
        <f t="shared" si="148"/>
        <v>46021</v>
      </c>
      <c r="F3034" s="26" cm="1">
        <f t="array" aca="1" ref="F3034" ca="1">_xll.RiskLaplace(0.0011917,0.02605)</f>
        <v>-3.4703144284576313E-3</v>
      </c>
      <c r="G3034" s="18" cm="1">
        <f t="array" aca="1" ref="G3034" ca="1">_xll.RiskMakeInput(G3033*(1+F3034),_xll.RiskName(("Forecast"&amp;D3034)))</f>
        <v>127.39692465617047</v>
      </c>
      <c r="H3034" s="15" t="s">
        <v>34</v>
      </c>
    </row>
  </sheetData>
  <conditionalFormatting sqref="M4:M27 M30:M31 F2517:G3034">
    <cfRule type="expression" dxfId="14" priority="1" stopIfTrue="1">
      <formula>RiskColorCellsSimOutput</formula>
    </cfRule>
    <cfRule type="expression" dxfId="13" priority="2" stopIfTrue="1">
      <formula>RiskColorCellsSimInput</formula>
    </cfRule>
    <cfRule type="expression" dxfId="12" priority="3" stopIfTrue="1">
      <formula>RiskColorCellsSimStatistics</formula>
    </cfRule>
  </conditionalFormatting>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98F649-AD7C-4C2D-9DE2-1A1E39911076}">
  <dimension ref="A1:O3034"/>
  <sheetViews>
    <sheetView showGridLines="0" zoomScale="90" zoomScaleNormal="90" workbookViewId="0">
      <pane ySplit="3" topLeftCell="A4" activePane="bottomLeft" state="frozen"/>
      <selection pane="bottomLeft" activeCell="O12" sqref="O12"/>
    </sheetView>
  </sheetViews>
  <sheetFormatPr defaultRowHeight="14.4" x14ac:dyDescent="0.3"/>
  <cols>
    <col min="1" max="3" width="9.109375" style="30"/>
    <col min="4" max="4" width="16" style="30" customWidth="1"/>
  </cols>
  <sheetData>
    <row r="1" spans="1:15" ht="15" thickBot="1" x14ac:dyDescent="0.35">
      <c r="D1" s="2"/>
      <c r="E1" s="1"/>
      <c r="H1" s="33"/>
      <c r="I1" s="34" t="s">
        <v>81</v>
      </c>
      <c r="J1" s="34" t="s">
        <v>3</v>
      </c>
      <c r="K1" s="35">
        <f>50</f>
        <v>50</v>
      </c>
      <c r="L1" s="35"/>
      <c r="M1" s="34" t="s">
        <v>2</v>
      </c>
      <c r="N1" s="35">
        <v>95</v>
      </c>
      <c r="O1" s="36"/>
    </row>
    <row r="2" spans="1:15" x14ac:dyDescent="0.3">
      <c r="D2" s="2"/>
      <c r="E2" s="2"/>
    </row>
    <row r="3" spans="1:15" ht="28.8" x14ac:dyDescent="0.3">
      <c r="A3" s="28" t="s">
        <v>26</v>
      </c>
      <c r="B3" s="28" t="s">
        <v>27</v>
      </c>
      <c r="C3" s="28" t="s">
        <v>28</v>
      </c>
      <c r="D3" s="2" t="s">
        <v>0</v>
      </c>
      <c r="E3" s="2" t="s">
        <v>4</v>
      </c>
      <c r="F3" s="29" t="s">
        <v>80</v>
      </c>
      <c r="G3" s="28" t="s">
        <v>59</v>
      </c>
      <c r="H3" s="28"/>
      <c r="I3" s="28"/>
      <c r="J3" s="28" t="s">
        <v>26</v>
      </c>
      <c r="K3" s="28" t="s">
        <v>27</v>
      </c>
      <c r="L3" s="28" t="s">
        <v>0</v>
      </c>
      <c r="M3" s="28" t="s">
        <v>29</v>
      </c>
    </row>
    <row r="4" spans="1:15" x14ac:dyDescent="0.3">
      <c r="A4" s="31">
        <f>YEAR(D4)</f>
        <v>2014</v>
      </c>
      <c r="B4" s="31">
        <f>MONTH(D4)</f>
        <v>1</v>
      </c>
      <c r="C4" s="31">
        <f>ROUNDUP(B4/3,0)</f>
        <v>1</v>
      </c>
      <c r="D4" s="25">
        <v>41641</v>
      </c>
      <c r="E4" s="4">
        <v>95.44</v>
      </c>
      <c r="G4" s="4">
        <v>95.44</v>
      </c>
      <c r="J4">
        <v>2024</v>
      </c>
      <c r="K4">
        <v>1</v>
      </c>
      <c r="L4" s="10">
        <f>--(K4&amp;"/01/"&amp;J4)</f>
        <v>45292</v>
      </c>
      <c r="M4" s="27" cm="1">
        <f t="array" aca="1" ref="M4" ca="1">_xll.RiskOutput(,$M$3,1)+AVERAGEIFS($G$2517:$G$3040,$A$2517:$A$3040,J4,$B$2517:$B$3040,K4)</f>
        <v>72.208809425431014</v>
      </c>
    </row>
    <row r="5" spans="1:15" x14ac:dyDescent="0.3">
      <c r="A5" s="31">
        <f t="shared" ref="A5:A68" si="0">YEAR(D5)</f>
        <v>2014</v>
      </c>
      <c r="B5" s="31">
        <f t="shared" ref="B5:B68" si="1">MONTH(D5)</f>
        <v>1</v>
      </c>
      <c r="C5" s="31">
        <f t="shared" ref="C5:C68" si="2">ROUNDUP(B5/3,0)</f>
        <v>1</v>
      </c>
      <c r="D5" s="25">
        <v>41642</v>
      </c>
      <c r="E5" s="4">
        <v>93.96</v>
      </c>
      <c r="G5" s="4">
        <v>93.96</v>
      </c>
      <c r="J5">
        <v>2024</v>
      </c>
      <c r="K5">
        <v>2</v>
      </c>
      <c r="L5" s="10">
        <f t="shared" ref="L5" si="3">--(K5&amp;"/01/"&amp;J5)</f>
        <v>45323</v>
      </c>
      <c r="M5" s="27" cm="1">
        <f t="array" aca="1" ref="M5" ca="1">_xll.RiskOutput(,$M$3,2)+AVERAGEIFS($G$2517:$G$3040,$A$2517:$A$3040,J5,$B$2517:$B$3040,K5)</f>
        <v>73.222369618084997</v>
      </c>
    </row>
    <row r="6" spans="1:15" x14ac:dyDescent="0.3">
      <c r="A6" s="31">
        <f t="shared" si="0"/>
        <v>2014</v>
      </c>
      <c r="B6" s="31">
        <f t="shared" si="1"/>
        <v>1</v>
      </c>
      <c r="C6" s="31">
        <f t="shared" si="2"/>
        <v>1</v>
      </c>
      <c r="D6" s="25">
        <v>41645</v>
      </c>
      <c r="E6" s="4">
        <v>93.43</v>
      </c>
      <c r="G6" s="4">
        <v>93.43</v>
      </c>
      <c r="J6">
        <v>2024</v>
      </c>
      <c r="K6">
        <v>3</v>
      </c>
      <c r="L6" s="10">
        <f t="shared" ref="L6:L17" si="4">--(K6&amp;"/01/"&amp;J6)</f>
        <v>45352</v>
      </c>
      <c r="M6" s="27" cm="1">
        <f t="array" aca="1" ref="M6" ca="1">_xll.RiskOutput(,$M$3,3)+AVERAGEIFS($G$2517:$G$3040,$A$2517:$A$3040,J6,$B$2517:$B$3040,K6)</f>
        <v>76.933639147873549</v>
      </c>
    </row>
    <row r="7" spans="1:15" x14ac:dyDescent="0.3">
      <c r="A7" s="31">
        <f t="shared" si="0"/>
        <v>2014</v>
      </c>
      <c r="B7" s="31">
        <f t="shared" si="1"/>
        <v>1</v>
      </c>
      <c r="C7" s="31">
        <f t="shared" si="2"/>
        <v>1</v>
      </c>
      <c r="D7" s="25">
        <v>41646</v>
      </c>
      <c r="E7" s="4">
        <v>93.67</v>
      </c>
      <c r="G7" s="4">
        <v>93.67</v>
      </c>
      <c r="J7">
        <v>2024</v>
      </c>
      <c r="K7">
        <v>4</v>
      </c>
      <c r="L7" s="10">
        <f t="shared" si="4"/>
        <v>45383</v>
      </c>
      <c r="M7" s="27" cm="1">
        <f t="array" aca="1" ref="M7" ca="1">_xll.RiskOutput(,$M$3,4)+AVERAGEIFS($G$2517:$G$3040,$A$2517:$A$3040,J7,$B$2517:$B$3040,K7)</f>
        <v>79.476281664988591</v>
      </c>
    </row>
    <row r="8" spans="1:15" x14ac:dyDescent="0.3">
      <c r="A8" s="31">
        <f t="shared" si="0"/>
        <v>2014</v>
      </c>
      <c r="B8" s="31">
        <f t="shared" si="1"/>
        <v>1</v>
      </c>
      <c r="C8" s="31">
        <f t="shared" si="2"/>
        <v>1</v>
      </c>
      <c r="D8" s="25">
        <v>41647</v>
      </c>
      <c r="E8" s="4">
        <v>92.33</v>
      </c>
      <c r="G8" s="4">
        <v>92.33</v>
      </c>
      <c r="J8">
        <v>2024</v>
      </c>
      <c r="K8">
        <v>5</v>
      </c>
      <c r="L8" s="10">
        <f t="shared" si="4"/>
        <v>45413</v>
      </c>
      <c r="M8" s="27" cm="1">
        <f t="array" aca="1" ref="M8" ca="1">_xll.RiskOutput(,$M$3,5)+AVERAGEIFS($G$2517:$G$3040,$A$2517:$A$3040,J8,$B$2517:$B$3040,K8)</f>
        <v>82.128095453617036</v>
      </c>
    </row>
    <row r="9" spans="1:15" x14ac:dyDescent="0.3">
      <c r="A9" s="31">
        <f t="shared" si="0"/>
        <v>2014</v>
      </c>
      <c r="B9" s="31">
        <f t="shared" si="1"/>
        <v>1</v>
      </c>
      <c r="C9" s="31">
        <f t="shared" si="2"/>
        <v>1</v>
      </c>
      <c r="D9" s="25">
        <v>41648</v>
      </c>
      <c r="E9" s="4">
        <v>91.66</v>
      </c>
      <c r="G9" s="4">
        <v>91.66</v>
      </c>
      <c r="J9">
        <v>2024</v>
      </c>
      <c r="K9">
        <v>6</v>
      </c>
      <c r="L9" s="10">
        <f t="shared" si="4"/>
        <v>45444</v>
      </c>
      <c r="M9" s="27" cm="1">
        <f t="array" aca="1" ref="M9" ca="1">_xll.RiskOutput(,$M$3,6)+AVERAGEIFS($G$2517:$G$3040,$A$2517:$A$3040,J9,$B$2517:$B$3040,K9)</f>
        <v>82.446542052069361</v>
      </c>
    </row>
    <row r="10" spans="1:15" x14ac:dyDescent="0.3">
      <c r="A10" s="31">
        <f t="shared" si="0"/>
        <v>2014</v>
      </c>
      <c r="B10" s="31">
        <f t="shared" si="1"/>
        <v>1</v>
      </c>
      <c r="C10" s="31">
        <f t="shared" si="2"/>
        <v>1</v>
      </c>
      <c r="D10" s="25">
        <v>41649</v>
      </c>
      <c r="E10" s="4">
        <v>92.72</v>
      </c>
      <c r="G10" s="4">
        <v>92.72</v>
      </c>
      <c r="J10">
        <v>2024</v>
      </c>
      <c r="K10">
        <v>7</v>
      </c>
      <c r="L10" s="10">
        <f t="shared" si="4"/>
        <v>45474</v>
      </c>
      <c r="M10" s="27" cm="1">
        <f t="array" aca="1" ref="M10" ca="1">_xll.RiskOutput(,$M$3,7)+AVERAGEIFS($G$2517:$G$3040,$A$2517:$A$3040,J10,$B$2517:$B$3040,K10)</f>
        <v>84.504631171285595</v>
      </c>
    </row>
    <row r="11" spans="1:15" x14ac:dyDescent="0.3">
      <c r="A11" s="31">
        <f t="shared" si="0"/>
        <v>2014</v>
      </c>
      <c r="B11" s="31">
        <f t="shared" si="1"/>
        <v>1</v>
      </c>
      <c r="C11" s="31">
        <f t="shared" si="2"/>
        <v>1</v>
      </c>
      <c r="D11" s="25">
        <v>41652</v>
      </c>
      <c r="E11" s="4">
        <v>91.8</v>
      </c>
      <c r="G11" s="4">
        <v>91.8</v>
      </c>
      <c r="J11">
        <v>2024</v>
      </c>
      <c r="K11">
        <v>8</v>
      </c>
      <c r="L11" s="10">
        <f t="shared" si="4"/>
        <v>45505</v>
      </c>
      <c r="M11" s="27" cm="1">
        <f t="array" aca="1" ref="M11" ca="1">_xll.RiskOutput(,$M$3,8)+AVERAGEIFS($G$2517:$G$3040,$A$2517:$A$3040,J11,$B$2517:$B$3040,K11)</f>
        <v>85.161522703729631</v>
      </c>
    </row>
    <row r="12" spans="1:15" x14ac:dyDescent="0.3">
      <c r="A12" s="31">
        <f t="shared" si="0"/>
        <v>2014</v>
      </c>
      <c r="B12" s="31">
        <f t="shared" si="1"/>
        <v>1</v>
      </c>
      <c r="C12" s="31">
        <f t="shared" si="2"/>
        <v>1</v>
      </c>
      <c r="D12" s="25">
        <v>41653</v>
      </c>
      <c r="E12" s="4">
        <v>92.59</v>
      </c>
      <c r="G12" s="4">
        <v>92.59</v>
      </c>
      <c r="J12">
        <v>2024</v>
      </c>
      <c r="K12">
        <v>9</v>
      </c>
      <c r="L12" s="10">
        <f t="shared" si="4"/>
        <v>45536</v>
      </c>
      <c r="M12" s="27" cm="1">
        <f t="array" aca="1" ref="M12" ca="1">_xll.RiskOutput(,$M$3,9)+AVERAGEIFS($G$2517:$G$3040,$A$2517:$A$3040,J12,$B$2517:$B$3040,K12)</f>
        <v>80.124059331959685</v>
      </c>
    </row>
    <row r="13" spans="1:15" x14ac:dyDescent="0.3">
      <c r="A13" s="31">
        <f t="shared" si="0"/>
        <v>2014</v>
      </c>
      <c r="B13" s="31">
        <f t="shared" si="1"/>
        <v>1</v>
      </c>
      <c r="C13" s="31">
        <f t="shared" si="2"/>
        <v>1</v>
      </c>
      <c r="D13" s="25">
        <v>41654</v>
      </c>
      <c r="E13" s="4">
        <v>94.17</v>
      </c>
      <c r="G13" s="4">
        <v>94.17</v>
      </c>
      <c r="J13">
        <v>2024</v>
      </c>
      <c r="K13">
        <v>10</v>
      </c>
      <c r="L13" s="10">
        <f t="shared" si="4"/>
        <v>45566</v>
      </c>
      <c r="M13" s="27" cm="1">
        <f t="array" aca="1" ref="M13" ca="1">_xll.RiskOutput(,$M$3,10)+AVERAGEIFS($G$2517:$G$3040,$A$2517:$A$3040,J13,$B$2517:$B$3040,K13)</f>
        <v>80.825464262484545</v>
      </c>
    </row>
    <row r="14" spans="1:15" x14ac:dyDescent="0.3">
      <c r="A14" s="31">
        <f t="shared" si="0"/>
        <v>2014</v>
      </c>
      <c r="B14" s="31">
        <f t="shared" si="1"/>
        <v>1</v>
      </c>
      <c r="C14" s="31">
        <f t="shared" si="2"/>
        <v>1</v>
      </c>
      <c r="D14" s="25">
        <v>41655</v>
      </c>
      <c r="E14" s="4">
        <v>93.96</v>
      </c>
      <c r="G14" s="4">
        <v>93.96</v>
      </c>
      <c r="J14">
        <v>2024</v>
      </c>
      <c r="K14">
        <v>11</v>
      </c>
      <c r="L14" s="10">
        <f t="shared" si="4"/>
        <v>45597</v>
      </c>
      <c r="M14" s="27" cm="1">
        <f t="array" aca="1" ref="M14" ca="1">_xll.RiskOutput(,$M$3,11)+AVERAGEIFS($G$2517:$G$3040,$A$2517:$A$3040,J14,$B$2517:$B$3040,K14)</f>
        <v>80.30627381345532</v>
      </c>
    </row>
    <row r="15" spans="1:15" x14ac:dyDescent="0.3">
      <c r="A15" s="31">
        <f t="shared" si="0"/>
        <v>2014</v>
      </c>
      <c r="B15" s="31">
        <f t="shared" si="1"/>
        <v>1</v>
      </c>
      <c r="C15" s="31">
        <f t="shared" si="2"/>
        <v>1</v>
      </c>
      <c r="D15" s="25">
        <v>41656</v>
      </c>
      <c r="E15" s="4">
        <v>94.37</v>
      </c>
      <c r="G15" s="4">
        <v>94.37</v>
      </c>
      <c r="J15">
        <v>2024</v>
      </c>
      <c r="K15">
        <v>12</v>
      </c>
      <c r="L15" s="10">
        <f t="shared" si="4"/>
        <v>45627</v>
      </c>
      <c r="M15" s="27" cm="1">
        <f t="array" aca="1" ref="M15" ca="1">_xll.RiskOutput(,$M$3,12)+AVERAGEIFS($G$2517:$G$3040,$A$2517:$A$3040,J15,$B$2517:$B$3040,K15)</f>
        <v>85.092033436707339</v>
      </c>
    </row>
    <row r="16" spans="1:15" x14ac:dyDescent="0.3">
      <c r="A16" s="31">
        <f t="shared" si="0"/>
        <v>2014</v>
      </c>
      <c r="B16" s="31">
        <f t="shared" si="1"/>
        <v>1</v>
      </c>
      <c r="C16" s="31">
        <f t="shared" si="2"/>
        <v>1</v>
      </c>
      <c r="D16" s="25">
        <v>41660</v>
      </c>
      <c r="E16" s="4">
        <v>94.99</v>
      </c>
      <c r="G16" s="4">
        <v>94.99</v>
      </c>
      <c r="J16">
        <v>2025</v>
      </c>
      <c r="K16">
        <v>1</v>
      </c>
      <c r="L16" s="10">
        <f t="shared" si="4"/>
        <v>45658</v>
      </c>
      <c r="M16" s="27" cm="1">
        <f t="array" aca="1" ref="M16" ca="1">_xll.RiskOutput(,$M$3,13)+AVERAGEIFS($G$2517:$G$3040,$A$2517:$A$3040,J16,$B$2517:$B$3040,K16)</f>
        <v>92.495295304567165</v>
      </c>
    </row>
    <row r="17" spans="1:13" x14ac:dyDescent="0.3">
      <c r="A17" s="31">
        <f t="shared" si="0"/>
        <v>2014</v>
      </c>
      <c r="B17" s="31">
        <f t="shared" si="1"/>
        <v>1</v>
      </c>
      <c r="C17" s="31">
        <f t="shared" si="2"/>
        <v>1</v>
      </c>
      <c r="D17" s="25">
        <v>41661</v>
      </c>
      <c r="E17" s="4">
        <v>96.73</v>
      </c>
      <c r="G17" s="4">
        <v>96.73</v>
      </c>
      <c r="J17">
        <v>2025</v>
      </c>
      <c r="K17">
        <v>2</v>
      </c>
      <c r="L17" s="10">
        <f t="shared" si="4"/>
        <v>45689</v>
      </c>
      <c r="M17" s="27" cm="1">
        <f t="array" aca="1" ref="M17" ca="1">_xll.RiskOutput(,$M$3,14)+AVERAGEIFS($G$2517:$G$3040,$A$2517:$A$3040,J17,$B$2517:$B$3040,K17)</f>
        <v>95.637668239073918</v>
      </c>
    </row>
    <row r="18" spans="1:13" x14ac:dyDescent="0.3">
      <c r="A18" s="31">
        <f t="shared" si="0"/>
        <v>2014</v>
      </c>
      <c r="B18" s="31">
        <f t="shared" si="1"/>
        <v>1</v>
      </c>
      <c r="C18" s="31">
        <f t="shared" si="2"/>
        <v>1</v>
      </c>
      <c r="D18" s="25">
        <v>41662</v>
      </c>
      <c r="E18" s="4">
        <v>97.32</v>
      </c>
      <c r="G18" s="4">
        <v>97.32</v>
      </c>
      <c r="J18">
        <v>2025</v>
      </c>
      <c r="K18">
        <v>3</v>
      </c>
      <c r="L18" s="10">
        <f t="shared" ref="L18:L27" si="5">--(K18&amp;"/01/"&amp;J18)</f>
        <v>45717</v>
      </c>
      <c r="M18" s="27" cm="1">
        <f t="array" aca="1" ref="M18" ca="1">_xll.RiskOutput(,$M$3,15)+AVERAGEIFS($G$2517:$G$3040,$A$2517:$A$3040,J18,$B$2517:$B$3040,K18)</f>
        <v>98.928575764222956</v>
      </c>
    </row>
    <row r="19" spans="1:13" x14ac:dyDescent="0.3">
      <c r="A19" s="31">
        <f t="shared" si="0"/>
        <v>2014</v>
      </c>
      <c r="B19" s="31">
        <f t="shared" si="1"/>
        <v>1</v>
      </c>
      <c r="C19" s="31">
        <f t="shared" si="2"/>
        <v>1</v>
      </c>
      <c r="D19" s="25">
        <v>41663</v>
      </c>
      <c r="E19" s="4">
        <v>96.64</v>
      </c>
      <c r="G19" s="4">
        <v>96.64</v>
      </c>
      <c r="J19">
        <v>2025</v>
      </c>
      <c r="K19">
        <v>4</v>
      </c>
      <c r="L19" s="10">
        <f t="shared" si="5"/>
        <v>45748</v>
      </c>
      <c r="M19" s="27" cm="1">
        <f t="array" aca="1" ref="M19" ca="1">_xll.RiskOutput(,$M$3,16)+AVERAGEIFS($G$2517:$G$3040,$A$2517:$A$3040,J19,$B$2517:$B$3040,K19)</f>
        <v>93.356064080199246</v>
      </c>
    </row>
    <row r="20" spans="1:13" x14ac:dyDescent="0.3">
      <c r="A20" s="31">
        <f t="shared" si="0"/>
        <v>2014</v>
      </c>
      <c r="B20" s="31">
        <f t="shared" si="1"/>
        <v>1</v>
      </c>
      <c r="C20" s="31">
        <f t="shared" si="2"/>
        <v>1</v>
      </c>
      <c r="D20" s="25">
        <v>41666</v>
      </c>
      <c r="E20" s="4">
        <v>95.72</v>
      </c>
      <c r="G20" s="4">
        <v>95.72</v>
      </c>
      <c r="J20">
        <v>2025</v>
      </c>
      <c r="K20">
        <v>5</v>
      </c>
      <c r="L20" s="10">
        <f t="shared" si="5"/>
        <v>45778</v>
      </c>
      <c r="M20" s="27" cm="1">
        <f t="array" aca="1" ref="M20" ca="1">_xll.RiskOutput(,$M$3,17)+AVERAGEIFS($G$2517:$G$3040,$A$2517:$A$3040,J20,$B$2517:$B$3040,K20)</f>
        <v>85.01923753677228</v>
      </c>
    </row>
    <row r="21" spans="1:13" x14ac:dyDescent="0.3">
      <c r="A21" s="31">
        <f t="shared" si="0"/>
        <v>2014</v>
      </c>
      <c r="B21" s="31">
        <f t="shared" si="1"/>
        <v>1</v>
      </c>
      <c r="C21" s="31">
        <f t="shared" si="2"/>
        <v>1</v>
      </c>
      <c r="D21" s="25">
        <v>41667</v>
      </c>
      <c r="E21" s="4">
        <v>97.41</v>
      </c>
      <c r="G21" s="4">
        <v>97.41</v>
      </c>
      <c r="J21">
        <v>2025</v>
      </c>
      <c r="K21">
        <v>6</v>
      </c>
      <c r="L21" s="10">
        <f t="shared" si="5"/>
        <v>45809</v>
      </c>
      <c r="M21" s="27" cm="1">
        <f t="array" aca="1" ref="M21" ca="1">_xll.RiskOutput(,$M$3,18)+AVERAGEIFS($G$2517:$G$3040,$A$2517:$A$3040,J21,$B$2517:$B$3040,K21)</f>
        <v>86.65591041256171</v>
      </c>
    </row>
    <row r="22" spans="1:13" x14ac:dyDescent="0.3">
      <c r="A22" s="31">
        <f t="shared" si="0"/>
        <v>2014</v>
      </c>
      <c r="B22" s="31">
        <f t="shared" si="1"/>
        <v>1</v>
      </c>
      <c r="C22" s="31">
        <f t="shared" si="2"/>
        <v>1</v>
      </c>
      <c r="D22" s="25">
        <v>41668</v>
      </c>
      <c r="E22" s="4">
        <v>97.36</v>
      </c>
      <c r="G22" s="4">
        <v>97.36</v>
      </c>
      <c r="J22">
        <v>2025</v>
      </c>
      <c r="K22">
        <v>7</v>
      </c>
      <c r="L22" s="10">
        <f t="shared" si="5"/>
        <v>45839</v>
      </c>
      <c r="M22" s="27" cm="1">
        <f t="array" aca="1" ref="M22" ca="1">_xll.RiskOutput(,$M$3,19)+AVERAGEIFS($G$2517:$G$3040,$A$2517:$A$3040,J22,$B$2517:$B$3040,K22)</f>
        <v>84.771955550468761</v>
      </c>
    </row>
    <row r="23" spans="1:13" x14ac:dyDescent="0.3">
      <c r="A23" s="31">
        <f t="shared" si="0"/>
        <v>2014</v>
      </c>
      <c r="B23" s="31">
        <f t="shared" si="1"/>
        <v>1</v>
      </c>
      <c r="C23" s="31">
        <f t="shared" si="2"/>
        <v>1</v>
      </c>
      <c r="D23" s="25">
        <v>41669</v>
      </c>
      <c r="E23" s="4">
        <v>98.23</v>
      </c>
      <c r="G23" s="4">
        <v>98.23</v>
      </c>
      <c r="J23">
        <v>2025</v>
      </c>
      <c r="K23">
        <v>8</v>
      </c>
      <c r="L23" s="10">
        <f t="shared" si="5"/>
        <v>45870</v>
      </c>
      <c r="M23" s="27" cm="1">
        <f t="array" aca="1" ref="M23" ca="1">_xll.RiskOutput(,$M$3,20)+AVERAGEIFS($G$2517:$G$3040,$A$2517:$A$3040,J23,$B$2517:$B$3040,K23)</f>
        <v>85.549170797009964</v>
      </c>
    </row>
    <row r="24" spans="1:13" x14ac:dyDescent="0.3">
      <c r="A24" s="31">
        <f t="shared" si="0"/>
        <v>2014</v>
      </c>
      <c r="B24" s="31">
        <f t="shared" si="1"/>
        <v>1</v>
      </c>
      <c r="C24" s="31">
        <f t="shared" si="2"/>
        <v>1</v>
      </c>
      <c r="D24" s="25">
        <v>41670</v>
      </c>
      <c r="E24" s="4">
        <v>97.49</v>
      </c>
      <c r="G24" s="4">
        <v>97.49</v>
      </c>
      <c r="J24">
        <v>2025</v>
      </c>
      <c r="K24">
        <v>9</v>
      </c>
      <c r="L24" s="10">
        <f t="shared" si="5"/>
        <v>45901</v>
      </c>
      <c r="M24" s="27" cm="1">
        <f t="array" aca="1" ref="M24" ca="1">_xll.RiskOutput(,$M$3,21)+AVERAGEIFS($G$2517:$G$3040,$A$2517:$A$3040,J24,$B$2517:$B$3040,K24)</f>
        <v>87.967185484717817</v>
      </c>
    </row>
    <row r="25" spans="1:13" x14ac:dyDescent="0.3">
      <c r="A25" s="31">
        <f t="shared" si="0"/>
        <v>2014</v>
      </c>
      <c r="B25" s="31">
        <f t="shared" si="1"/>
        <v>2</v>
      </c>
      <c r="C25" s="31">
        <f t="shared" si="2"/>
        <v>1</v>
      </c>
      <c r="D25" s="25">
        <v>41673</v>
      </c>
      <c r="E25" s="4">
        <v>96.43</v>
      </c>
      <c r="G25" s="4">
        <v>96.43</v>
      </c>
      <c r="J25">
        <v>2025</v>
      </c>
      <c r="K25">
        <v>10</v>
      </c>
      <c r="L25" s="10">
        <f t="shared" si="5"/>
        <v>45931</v>
      </c>
      <c r="M25" s="27" cm="1">
        <f t="array" aca="1" ref="M25" ca="1">_xll.RiskOutput(,$M$3,22)+AVERAGEIFS($G$2517:$G$3040,$A$2517:$A$3040,J25,$B$2517:$B$3040,K25)</f>
        <v>95.830220048845661</v>
      </c>
    </row>
    <row r="26" spans="1:13" x14ac:dyDescent="0.3">
      <c r="A26" s="31">
        <f t="shared" si="0"/>
        <v>2014</v>
      </c>
      <c r="B26" s="31">
        <f t="shared" si="1"/>
        <v>2</v>
      </c>
      <c r="C26" s="31">
        <f t="shared" si="2"/>
        <v>1</v>
      </c>
      <c r="D26" s="25">
        <v>41674</v>
      </c>
      <c r="E26" s="4">
        <v>97.19</v>
      </c>
      <c r="G26" s="4">
        <v>97.19</v>
      </c>
      <c r="J26">
        <v>2025</v>
      </c>
      <c r="K26">
        <v>11</v>
      </c>
      <c r="L26" s="10">
        <f t="shared" si="5"/>
        <v>45962</v>
      </c>
      <c r="M26" s="27" cm="1">
        <f t="array" aca="1" ref="M26" ca="1">_xll.RiskOutput(,$M$3,23)+AVERAGEIFS($G$2517:$G$3040,$A$2517:$A$3040,J26,$B$2517:$B$3040,K26)</f>
        <v>95.873521327479807</v>
      </c>
    </row>
    <row r="27" spans="1:13" x14ac:dyDescent="0.3">
      <c r="A27" s="31">
        <f t="shared" si="0"/>
        <v>2014</v>
      </c>
      <c r="B27" s="31">
        <f t="shared" si="1"/>
        <v>2</v>
      </c>
      <c r="C27" s="31">
        <f t="shared" si="2"/>
        <v>1</v>
      </c>
      <c r="D27" s="25">
        <v>41675</v>
      </c>
      <c r="E27" s="4">
        <v>97.38</v>
      </c>
      <c r="G27" s="4">
        <v>97.38</v>
      </c>
      <c r="J27">
        <v>2025</v>
      </c>
      <c r="K27">
        <v>12</v>
      </c>
      <c r="L27" s="10">
        <f t="shared" si="5"/>
        <v>45992</v>
      </c>
      <c r="M27" s="27" cm="1">
        <f t="array" aca="1" ref="M27" ca="1">_xll.RiskOutput(,$M$3,24)+AVERAGEIFS($G$2517:$G$3040,$A$2517:$A$3040,J27,$B$2517:$B$3040,K27)</f>
        <v>100.4059172388757</v>
      </c>
    </row>
    <row r="28" spans="1:13" x14ac:dyDescent="0.3">
      <c r="A28" s="31">
        <f t="shared" si="0"/>
        <v>2014</v>
      </c>
      <c r="B28" s="31">
        <f t="shared" si="1"/>
        <v>2</v>
      </c>
      <c r="C28" s="31">
        <f t="shared" si="2"/>
        <v>1</v>
      </c>
      <c r="D28" s="25">
        <v>41676</v>
      </c>
      <c r="E28" s="4">
        <v>97.84</v>
      </c>
      <c r="G28" s="4">
        <v>97.84</v>
      </c>
    </row>
    <row r="29" spans="1:13" x14ac:dyDescent="0.3">
      <c r="A29" s="31">
        <f t="shared" si="0"/>
        <v>2014</v>
      </c>
      <c r="B29" s="31">
        <f t="shared" si="1"/>
        <v>2</v>
      </c>
      <c r="C29" s="31">
        <f t="shared" si="2"/>
        <v>1</v>
      </c>
      <c r="D29" s="25">
        <v>41677</v>
      </c>
      <c r="E29" s="4">
        <v>99.88</v>
      </c>
      <c r="G29" s="4">
        <v>99.88</v>
      </c>
      <c r="J29" s="40" t="s">
        <v>90</v>
      </c>
      <c r="K29" s="39"/>
      <c r="L29" s="39"/>
      <c r="M29" s="39"/>
    </row>
    <row r="30" spans="1:13" x14ac:dyDescent="0.3">
      <c r="A30" s="31">
        <f t="shared" si="0"/>
        <v>2014</v>
      </c>
      <c r="B30" s="31">
        <f t="shared" si="1"/>
        <v>2</v>
      </c>
      <c r="C30" s="31">
        <f t="shared" si="2"/>
        <v>1</v>
      </c>
      <c r="D30" s="25">
        <v>41680</v>
      </c>
      <c r="E30" s="4">
        <v>100.06</v>
      </c>
      <c r="G30" s="4">
        <v>100.06</v>
      </c>
      <c r="J30" s="12" t="s">
        <v>93</v>
      </c>
      <c r="M30" s="21" cm="1">
        <f t="array" aca="1" ref="M30" ca="1">_xll.RiskOutput()+AVERAGE(M4:M15)</f>
        <v>80.202476840140534</v>
      </c>
    </row>
    <row r="31" spans="1:13" x14ac:dyDescent="0.3">
      <c r="A31" s="31">
        <f t="shared" si="0"/>
        <v>2014</v>
      </c>
      <c r="B31" s="31">
        <f t="shared" si="1"/>
        <v>2</v>
      </c>
      <c r="C31" s="31">
        <f t="shared" si="2"/>
        <v>1</v>
      </c>
      <c r="D31" s="25">
        <v>41681</v>
      </c>
      <c r="E31" s="4">
        <v>99.94</v>
      </c>
      <c r="G31" s="4">
        <v>99.94</v>
      </c>
      <c r="J31" s="12" t="s">
        <v>92</v>
      </c>
      <c r="M31" s="21" cm="1">
        <f t="array" aca="1" ref="M31" ca="1">_xll.RiskOutput()+AVERAGE(M16:M27)</f>
        <v>91.874226815399595</v>
      </c>
    </row>
    <row r="32" spans="1:13" x14ac:dyDescent="0.3">
      <c r="A32" s="31">
        <f t="shared" si="0"/>
        <v>2014</v>
      </c>
      <c r="B32" s="31">
        <f t="shared" si="1"/>
        <v>2</v>
      </c>
      <c r="C32" s="31">
        <f t="shared" si="2"/>
        <v>1</v>
      </c>
      <c r="D32" s="25">
        <v>41682</v>
      </c>
      <c r="E32" s="4">
        <v>100.37</v>
      </c>
      <c r="G32" s="4">
        <v>100.37</v>
      </c>
    </row>
    <row r="33" spans="1:7" x14ac:dyDescent="0.3">
      <c r="A33" s="31">
        <f t="shared" si="0"/>
        <v>2014</v>
      </c>
      <c r="B33" s="31">
        <f t="shared" si="1"/>
        <v>2</v>
      </c>
      <c r="C33" s="31">
        <f t="shared" si="2"/>
        <v>1</v>
      </c>
      <c r="D33" s="25">
        <v>41683</v>
      </c>
      <c r="E33" s="4">
        <v>100.35</v>
      </c>
      <c r="G33" s="4">
        <v>100.35</v>
      </c>
    </row>
    <row r="34" spans="1:7" x14ac:dyDescent="0.3">
      <c r="A34" s="31">
        <f t="shared" si="0"/>
        <v>2014</v>
      </c>
      <c r="B34" s="31">
        <f t="shared" si="1"/>
        <v>2</v>
      </c>
      <c r="C34" s="31">
        <f t="shared" si="2"/>
        <v>1</v>
      </c>
      <c r="D34" s="25">
        <v>41684</v>
      </c>
      <c r="E34" s="4">
        <v>100.3</v>
      </c>
      <c r="G34" s="4">
        <v>100.3</v>
      </c>
    </row>
    <row r="35" spans="1:7" x14ac:dyDescent="0.3">
      <c r="A35" s="31">
        <f t="shared" si="0"/>
        <v>2014</v>
      </c>
      <c r="B35" s="31">
        <f t="shared" si="1"/>
        <v>2</v>
      </c>
      <c r="C35" s="31">
        <f t="shared" si="2"/>
        <v>1</v>
      </c>
      <c r="D35" s="25">
        <v>41688</v>
      </c>
      <c r="E35" s="4">
        <v>102.43</v>
      </c>
      <c r="G35" s="4">
        <v>102.43</v>
      </c>
    </row>
    <row r="36" spans="1:7" x14ac:dyDescent="0.3">
      <c r="A36" s="31">
        <f t="shared" si="0"/>
        <v>2014</v>
      </c>
      <c r="B36" s="31">
        <f t="shared" si="1"/>
        <v>2</v>
      </c>
      <c r="C36" s="31">
        <f t="shared" si="2"/>
        <v>1</v>
      </c>
      <c r="D36" s="25">
        <v>41689</v>
      </c>
      <c r="E36" s="4">
        <v>103.31</v>
      </c>
      <c r="G36" s="4">
        <v>103.31</v>
      </c>
    </row>
    <row r="37" spans="1:7" x14ac:dyDescent="0.3">
      <c r="A37" s="31">
        <f t="shared" si="0"/>
        <v>2014</v>
      </c>
      <c r="B37" s="31">
        <f t="shared" si="1"/>
        <v>2</v>
      </c>
      <c r="C37" s="31">
        <f t="shared" si="2"/>
        <v>1</v>
      </c>
      <c r="D37" s="25">
        <v>41690</v>
      </c>
      <c r="E37" s="4">
        <v>102.92</v>
      </c>
      <c r="G37" s="4">
        <v>102.92</v>
      </c>
    </row>
    <row r="38" spans="1:7" x14ac:dyDescent="0.3">
      <c r="A38" s="31">
        <f t="shared" si="0"/>
        <v>2014</v>
      </c>
      <c r="B38" s="31">
        <f t="shared" si="1"/>
        <v>2</v>
      </c>
      <c r="C38" s="31">
        <f t="shared" si="2"/>
        <v>1</v>
      </c>
      <c r="D38" s="25">
        <v>41691</v>
      </c>
      <c r="E38" s="4">
        <v>102.2</v>
      </c>
      <c r="G38" s="4">
        <v>102.2</v>
      </c>
    </row>
    <row r="39" spans="1:7" x14ac:dyDescent="0.3">
      <c r="A39" s="31">
        <f t="shared" si="0"/>
        <v>2014</v>
      </c>
      <c r="B39" s="31">
        <f t="shared" si="1"/>
        <v>2</v>
      </c>
      <c r="C39" s="31">
        <f t="shared" si="2"/>
        <v>1</v>
      </c>
      <c r="D39" s="25">
        <v>41694</v>
      </c>
      <c r="E39" s="4">
        <v>102.82</v>
      </c>
      <c r="G39" s="4">
        <v>102.82</v>
      </c>
    </row>
    <row r="40" spans="1:7" x14ac:dyDescent="0.3">
      <c r="A40" s="31">
        <f t="shared" si="0"/>
        <v>2014</v>
      </c>
      <c r="B40" s="31">
        <f t="shared" si="1"/>
        <v>2</v>
      </c>
      <c r="C40" s="31">
        <f t="shared" si="2"/>
        <v>1</v>
      </c>
      <c r="D40" s="25">
        <v>41695</v>
      </c>
      <c r="E40" s="4">
        <v>101.83</v>
      </c>
      <c r="G40" s="4">
        <v>101.83</v>
      </c>
    </row>
    <row r="41" spans="1:7" x14ac:dyDescent="0.3">
      <c r="A41" s="31">
        <f t="shared" si="0"/>
        <v>2014</v>
      </c>
      <c r="B41" s="31">
        <f t="shared" si="1"/>
        <v>2</v>
      </c>
      <c r="C41" s="31">
        <f t="shared" si="2"/>
        <v>1</v>
      </c>
      <c r="D41" s="25">
        <v>41696</v>
      </c>
      <c r="E41" s="4">
        <v>102.59</v>
      </c>
      <c r="G41" s="4">
        <v>102.59</v>
      </c>
    </row>
    <row r="42" spans="1:7" x14ac:dyDescent="0.3">
      <c r="A42" s="31">
        <f t="shared" si="0"/>
        <v>2014</v>
      </c>
      <c r="B42" s="31">
        <f t="shared" si="1"/>
        <v>2</v>
      </c>
      <c r="C42" s="31">
        <f t="shared" si="2"/>
        <v>1</v>
      </c>
      <c r="D42" s="25">
        <v>41697</v>
      </c>
      <c r="E42" s="4">
        <v>102.4</v>
      </c>
      <c r="G42" s="4">
        <v>102.4</v>
      </c>
    </row>
    <row r="43" spans="1:7" x14ac:dyDescent="0.3">
      <c r="A43" s="31">
        <f t="shared" si="0"/>
        <v>2014</v>
      </c>
      <c r="B43" s="31">
        <f t="shared" si="1"/>
        <v>2</v>
      </c>
      <c r="C43" s="31">
        <f t="shared" si="2"/>
        <v>1</v>
      </c>
      <c r="D43" s="25">
        <v>41698</v>
      </c>
      <c r="E43" s="4">
        <v>102.59</v>
      </c>
      <c r="G43" s="4">
        <v>102.59</v>
      </c>
    </row>
    <row r="44" spans="1:7" x14ac:dyDescent="0.3">
      <c r="A44" s="31">
        <f t="shared" si="0"/>
        <v>2014</v>
      </c>
      <c r="B44" s="31">
        <f t="shared" si="1"/>
        <v>3</v>
      </c>
      <c r="C44" s="31">
        <f t="shared" si="2"/>
        <v>1</v>
      </c>
      <c r="D44" s="25">
        <v>41701</v>
      </c>
      <c r="E44" s="4">
        <v>104.92</v>
      </c>
      <c r="G44" s="4">
        <v>104.92</v>
      </c>
    </row>
    <row r="45" spans="1:7" x14ac:dyDescent="0.3">
      <c r="A45" s="31">
        <f t="shared" si="0"/>
        <v>2014</v>
      </c>
      <c r="B45" s="31">
        <f t="shared" si="1"/>
        <v>3</v>
      </c>
      <c r="C45" s="31">
        <f t="shared" si="2"/>
        <v>1</v>
      </c>
      <c r="D45" s="25">
        <v>41702</v>
      </c>
      <c r="E45" s="4">
        <v>103.33</v>
      </c>
      <c r="G45" s="4">
        <v>103.33</v>
      </c>
    </row>
    <row r="46" spans="1:7" x14ac:dyDescent="0.3">
      <c r="A46" s="31">
        <f t="shared" si="0"/>
        <v>2014</v>
      </c>
      <c r="B46" s="31">
        <f t="shared" si="1"/>
        <v>3</v>
      </c>
      <c r="C46" s="31">
        <f t="shared" si="2"/>
        <v>1</v>
      </c>
      <c r="D46" s="25">
        <v>41703</v>
      </c>
      <c r="E46" s="4">
        <v>101.45</v>
      </c>
      <c r="G46" s="4">
        <v>101.45</v>
      </c>
    </row>
    <row r="47" spans="1:7" x14ac:dyDescent="0.3">
      <c r="A47" s="31">
        <f t="shared" si="0"/>
        <v>2014</v>
      </c>
      <c r="B47" s="31">
        <f t="shared" si="1"/>
        <v>3</v>
      </c>
      <c r="C47" s="31">
        <f t="shared" si="2"/>
        <v>1</v>
      </c>
      <c r="D47" s="25">
        <v>41704</v>
      </c>
      <c r="E47" s="4">
        <v>101.56</v>
      </c>
      <c r="G47" s="4">
        <v>101.56</v>
      </c>
    </row>
    <row r="48" spans="1:7" x14ac:dyDescent="0.3">
      <c r="A48" s="31">
        <f t="shared" si="0"/>
        <v>2014</v>
      </c>
      <c r="B48" s="31">
        <f t="shared" si="1"/>
        <v>3</v>
      </c>
      <c r="C48" s="31">
        <f t="shared" si="2"/>
        <v>1</v>
      </c>
      <c r="D48" s="25">
        <v>41705</v>
      </c>
      <c r="E48" s="4">
        <v>102.58</v>
      </c>
      <c r="G48" s="4">
        <v>102.58</v>
      </c>
    </row>
    <row r="49" spans="1:14" x14ac:dyDescent="0.3">
      <c r="A49" s="31">
        <f t="shared" si="0"/>
        <v>2014</v>
      </c>
      <c r="B49" s="31">
        <f t="shared" si="1"/>
        <v>3</v>
      </c>
      <c r="C49" s="31">
        <f t="shared" si="2"/>
        <v>1</v>
      </c>
      <c r="D49" s="25">
        <v>41708</v>
      </c>
      <c r="E49" s="4">
        <v>101.12</v>
      </c>
      <c r="G49" s="4">
        <v>101.12</v>
      </c>
    </row>
    <row r="50" spans="1:14" x14ac:dyDescent="0.3">
      <c r="A50" s="31">
        <f t="shared" si="0"/>
        <v>2014</v>
      </c>
      <c r="B50" s="31">
        <f t="shared" si="1"/>
        <v>3</v>
      </c>
      <c r="C50" s="31">
        <f t="shared" si="2"/>
        <v>1</v>
      </c>
      <c r="D50" s="25">
        <v>41709</v>
      </c>
      <c r="E50" s="4">
        <v>100.03</v>
      </c>
      <c r="G50" s="4">
        <v>100.03</v>
      </c>
    </row>
    <row r="51" spans="1:14" x14ac:dyDescent="0.3">
      <c r="A51" s="31">
        <f t="shared" si="0"/>
        <v>2014</v>
      </c>
      <c r="B51" s="31">
        <f t="shared" si="1"/>
        <v>3</v>
      </c>
      <c r="C51" s="31">
        <f t="shared" si="2"/>
        <v>1</v>
      </c>
      <c r="D51" s="25">
        <v>41710</v>
      </c>
      <c r="E51" s="4">
        <v>97.99</v>
      </c>
      <c r="G51" s="4">
        <v>97.99</v>
      </c>
    </row>
    <row r="52" spans="1:14" x14ac:dyDescent="0.3">
      <c r="A52" s="31">
        <f t="shared" si="0"/>
        <v>2014</v>
      </c>
      <c r="B52" s="31">
        <f t="shared" si="1"/>
        <v>3</v>
      </c>
      <c r="C52" s="31">
        <f t="shared" si="2"/>
        <v>1</v>
      </c>
      <c r="D52" s="25">
        <v>41711</v>
      </c>
      <c r="E52" s="4">
        <v>98.2</v>
      </c>
      <c r="G52" s="4">
        <v>98.2</v>
      </c>
    </row>
    <row r="53" spans="1:14" x14ac:dyDescent="0.3">
      <c r="A53" s="31">
        <f t="shared" si="0"/>
        <v>2014</v>
      </c>
      <c r="B53" s="31">
        <f t="shared" si="1"/>
        <v>3</v>
      </c>
      <c r="C53" s="31">
        <f t="shared" si="2"/>
        <v>1</v>
      </c>
      <c r="D53" s="25">
        <v>41712</v>
      </c>
      <c r="E53" s="4">
        <v>98.89</v>
      </c>
      <c r="G53" s="4">
        <v>98.89</v>
      </c>
      <c r="N53" s="15" t="s">
        <v>91</v>
      </c>
    </row>
    <row r="54" spans="1:14" x14ac:dyDescent="0.3">
      <c r="A54" s="31">
        <f t="shared" si="0"/>
        <v>2014</v>
      </c>
      <c r="B54" s="31">
        <f t="shared" si="1"/>
        <v>3</v>
      </c>
      <c r="C54" s="31">
        <f t="shared" si="2"/>
        <v>1</v>
      </c>
      <c r="D54" s="25">
        <v>41715</v>
      </c>
      <c r="E54" s="4">
        <v>98.08</v>
      </c>
      <c r="G54" s="4">
        <v>98.08</v>
      </c>
    </row>
    <row r="55" spans="1:14" x14ac:dyDescent="0.3">
      <c r="A55" s="31">
        <f t="shared" si="0"/>
        <v>2014</v>
      </c>
      <c r="B55" s="31">
        <f t="shared" si="1"/>
        <v>3</v>
      </c>
      <c r="C55" s="31">
        <f t="shared" si="2"/>
        <v>1</v>
      </c>
      <c r="D55" s="25">
        <v>41716</v>
      </c>
      <c r="E55" s="4">
        <v>99.7</v>
      </c>
      <c r="G55" s="4">
        <v>99.7</v>
      </c>
    </row>
    <row r="56" spans="1:14" x14ac:dyDescent="0.3">
      <c r="A56" s="31">
        <f t="shared" si="0"/>
        <v>2014</v>
      </c>
      <c r="B56" s="31">
        <f t="shared" si="1"/>
        <v>3</v>
      </c>
      <c r="C56" s="31">
        <f t="shared" si="2"/>
        <v>1</v>
      </c>
      <c r="D56" s="25">
        <v>41717</v>
      </c>
      <c r="E56" s="4">
        <v>100.37</v>
      </c>
      <c r="G56" s="4">
        <v>100.37</v>
      </c>
    </row>
    <row r="57" spans="1:14" x14ac:dyDescent="0.3">
      <c r="A57" s="31">
        <f t="shared" si="0"/>
        <v>2014</v>
      </c>
      <c r="B57" s="31">
        <f t="shared" si="1"/>
        <v>3</v>
      </c>
      <c r="C57" s="31">
        <f t="shared" si="2"/>
        <v>1</v>
      </c>
      <c r="D57" s="25">
        <v>41718</v>
      </c>
      <c r="E57" s="4">
        <v>99.43</v>
      </c>
      <c r="G57" s="4">
        <v>99.43</v>
      </c>
    </row>
    <row r="58" spans="1:14" x14ac:dyDescent="0.3">
      <c r="A58" s="31">
        <f t="shared" si="0"/>
        <v>2014</v>
      </c>
      <c r="B58" s="31">
        <f t="shared" si="1"/>
        <v>3</v>
      </c>
      <c r="C58" s="31">
        <f t="shared" si="2"/>
        <v>1</v>
      </c>
      <c r="D58" s="25">
        <v>41719</v>
      </c>
      <c r="E58" s="4">
        <v>99.46</v>
      </c>
      <c r="G58" s="4">
        <v>99.46</v>
      </c>
    </row>
    <row r="59" spans="1:14" x14ac:dyDescent="0.3">
      <c r="A59" s="31">
        <f t="shared" si="0"/>
        <v>2014</v>
      </c>
      <c r="B59" s="31">
        <f t="shared" si="1"/>
        <v>3</v>
      </c>
      <c r="C59" s="31">
        <f t="shared" si="2"/>
        <v>1</v>
      </c>
      <c r="D59" s="25">
        <v>41722</v>
      </c>
      <c r="E59" s="4">
        <v>99.6</v>
      </c>
      <c r="G59" s="4">
        <v>99.6</v>
      </c>
    </row>
    <row r="60" spans="1:14" x14ac:dyDescent="0.3">
      <c r="A60" s="31">
        <f t="shared" si="0"/>
        <v>2014</v>
      </c>
      <c r="B60" s="31">
        <f t="shared" si="1"/>
        <v>3</v>
      </c>
      <c r="C60" s="31">
        <f t="shared" si="2"/>
        <v>1</v>
      </c>
      <c r="D60" s="25">
        <v>41723</v>
      </c>
      <c r="E60" s="4">
        <v>99.19</v>
      </c>
      <c r="G60" s="4">
        <v>99.19</v>
      </c>
    </row>
    <row r="61" spans="1:14" x14ac:dyDescent="0.3">
      <c r="A61" s="31">
        <f t="shared" si="0"/>
        <v>2014</v>
      </c>
      <c r="B61" s="31">
        <f t="shared" si="1"/>
        <v>3</v>
      </c>
      <c r="C61" s="31">
        <f t="shared" si="2"/>
        <v>1</v>
      </c>
      <c r="D61" s="25">
        <v>41724</v>
      </c>
      <c r="E61" s="4">
        <v>100.26</v>
      </c>
      <c r="G61" s="4">
        <v>100.26</v>
      </c>
    </row>
    <row r="62" spans="1:14" x14ac:dyDescent="0.3">
      <c r="A62" s="31">
        <f t="shared" si="0"/>
        <v>2014</v>
      </c>
      <c r="B62" s="31">
        <f t="shared" si="1"/>
        <v>3</v>
      </c>
      <c r="C62" s="31">
        <f t="shared" si="2"/>
        <v>1</v>
      </c>
      <c r="D62" s="25">
        <v>41725</v>
      </c>
      <c r="E62" s="4">
        <v>101.28</v>
      </c>
      <c r="G62" s="4">
        <v>101.28</v>
      </c>
    </row>
    <row r="63" spans="1:14" x14ac:dyDescent="0.3">
      <c r="A63" s="31">
        <f t="shared" si="0"/>
        <v>2014</v>
      </c>
      <c r="B63" s="31">
        <f t="shared" si="1"/>
        <v>3</v>
      </c>
      <c r="C63" s="31">
        <f t="shared" si="2"/>
        <v>1</v>
      </c>
      <c r="D63" s="25">
        <v>41726</v>
      </c>
      <c r="E63" s="4">
        <v>101.67</v>
      </c>
      <c r="G63" s="4">
        <v>101.67</v>
      </c>
    </row>
    <row r="64" spans="1:14" x14ac:dyDescent="0.3">
      <c r="A64" s="31">
        <f t="shared" si="0"/>
        <v>2014</v>
      </c>
      <c r="B64" s="31">
        <f t="shared" si="1"/>
        <v>3</v>
      </c>
      <c r="C64" s="31">
        <f t="shared" si="2"/>
        <v>1</v>
      </c>
      <c r="D64" s="25">
        <v>41729</v>
      </c>
      <c r="E64" s="4">
        <v>101.58</v>
      </c>
      <c r="G64" s="4">
        <v>101.58</v>
      </c>
    </row>
    <row r="65" spans="1:7" x14ac:dyDescent="0.3">
      <c r="A65" s="31">
        <f t="shared" si="0"/>
        <v>2014</v>
      </c>
      <c r="B65" s="31">
        <f t="shared" si="1"/>
        <v>4</v>
      </c>
      <c r="C65" s="31">
        <f t="shared" si="2"/>
        <v>2</v>
      </c>
      <c r="D65" s="25">
        <v>41730</v>
      </c>
      <c r="E65" s="4">
        <v>99.74</v>
      </c>
      <c r="G65" s="4">
        <v>99.74</v>
      </c>
    </row>
    <row r="66" spans="1:7" x14ac:dyDescent="0.3">
      <c r="A66" s="31">
        <f t="shared" si="0"/>
        <v>2014</v>
      </c>
      <c r="B66" s="31">
        <f t="shared" si="1"/>
        <v>4</v>
      </c>
      <c r="C66" s="31">
        <f t="shared" si="2"/>
        <v>2</v>
      </c>
      <c r="D66" s="25">
        <v>41731</v>
      </c>
      <c r="E66" s="4">
        <v>99.62</v>
      </c>
      <c r="G66" s="4">
        <v>99.62</v>
      </c>
    </row>
    <row r="67" spans="1:7" x14ac:dyDescent="0.3">
      <c r="A67" s="31">
        <f t="shared" si="0"/>
        <v>2014</v>
      </c>
      <c r="B67" s="31">
        <f t="shared" si="1"/>
        <v>4</v>
      </c>
      <c r="C67" s="31">
        <f t="shared" si="2"/>
        <v>2</v>
      </c>
      <c r="D67" s="25">
        <v>41732</v>
      </c>
      <c r="E67" s="4">
        <v>100.29</v>
      </c>
      <c r="G67" s="4">
        <v>100.29</v>
      </c>
    </row>
    <row r="68" spans="1:7" x14ac:dyDescent="0.3">
      <c r="A68" s="31">
        <f t="shared" si="0"/>
        <v>2014</v>
      </c>
      <c r="B68" s="31">
        <f t="shared" si="1"/>
        <v>4</v>
      </c>
      <c r="C68" s="31">
        <f t="shared" si="2"/>
        <v>2</v>
      </c>
      <c r="D68" s="25">
        <v>41733</v>
      </c>
      <c r="E68" s="4">
        <v>101.14</v>
      </c>
      <c r="G68" s="4">
        <v>101.14</v>
      </c>
    </row>
    <row r="69" spans="1:7" x14ac:dyDescent="0.3">
      <c r="A69" s="31">
        <f t="shared" ref="A69:A132" si="6">YEAR(D69)</f>
        <v>2014</v>
      </c>
      <c r="B69" s="31">
        <f t="shared" ref="B69:B132" si="7">MONTH(D69)</f>
        <v>4</v>
      </c>
      <c r="C69" s="31">
        <f t="shared" ref="C69:C132" si="8">ROUNDUP(B69/3,0)</f>
        <v>2</v>
      </c>
      <c r="D69" s="25">
        <v>41736</v>
      </c>
      <c r="E69" s="4">
        <v>100.44</v>
      </c>
      <c r="G69" s="4">
        <v>100.44</v>
      </c>
    </row>
    <row r="70" spans="1:7" x14ac:dyDescent="0.3">
      <c r="A70" s="31">
        <f t="shared" si="6"/>
        <v>2014</v>
      </c>
      <c r="B70" s="31">
        <f t="shared" si="7"/>
        <v>4</v>
      </c>
      <c r="C70" s="31">
        <f t="shared" si="8"/>
        <v>2</v>
      </c>
      <c r="D70" s="25">
        <v>41737</v>
      </c>
      <c r="E70" s="4">
        <v>102.56</v>
      </c>
      <c r="G70" s="4">
        <v>102.56</v>
      </c>
    </row>
    <row r="71" spans="1:7" x14ac:dyDescent="0.3">
      <c r="A71" s="31">
        <f t="shared" si="6"/>
        <v>2014</v>
      </c>
      <c r="B71" s="31">
        <f t="shared" si="7"/>
        <v>4</v>
      </c>
      <c r="C71" s="31">
        <f t="shared" si="8"/>
        <v>2</v>
      </c>
      <c r="D71" s="25">
        <v>41738</v>
      </c>
      <c r="E71" s="4">
        <v>103.6</v>
      </c>
      <c r="G71" s="4">
        <v>103.6</v>
      </c>
    </row>
    <row r="72" spans="1:7" x14ac:dyDescent="0.3">
      <c r="A72" s="31">
        <f t="shared" si="6"/>
        <v>2014</v>
      </c>
      <c r="B72" s="31">
        <f t="shared" si="7"/>
        <v>4</v>
      </c>
      <c r="C72" s="31">
        <f t="shared" si="8"/>
        <v>2</v>
      </c>
      <c r="D72" s="25">
        <v>41739</v>
      </c>
      <c r="E72" s="4">
        <v>103.4</v>
      </c>
      <c r="G72" s="4">
        <v>103.4</v>
      </c>
    </row>
    <row r="73" spans="1:7" x14ac:dyDescent="0.3">
      <c r="A73" s="31">
        <f t="shared" si="6"/>
        <v>2014</v>
      </c>
      <c r="B73" s="31">
        <f t="shared" si="7"/>
        <v>4</v>
      </c>
      <c r="C73" s="31">
        <f t="shared" si="8"/>
        <v>2</v>
      </c>
      <c r="D73" s="25">
        <v>41740</v>
      </c>
      <c r="E73" s="4">
        <v>103.74</v>
      </c>
      <c r="G73" s="4">
        <v>103.74</v>
      </c>
    </row>
    <row r="74" spans="1:7" x14ac:dyDescent="0.3">
      <c r="A74" s="31">
        <f t="shared" si="6"/>
        <v>2014</v>
      </c>
      <c r="B74" s="31">
        <f t="shared" si="7"/>
        <v>4</v>
      </c>
      <c r="C74" s="31">
        <f t="shared" si="8"/>
        <v>2</v>
      </c>
      <c r="D74" s="25">
        <v>41743</v>
      </c>
      <c r="E74" s="4">
        <v>104.05</v>
      </c>
      <c r="G74" s="4">
        <v>104.05</v>
      </c>
    </row>
    <row r="75" spans="1:7" x14ac:dyDescent="0.3">
      <c r="A75" s="31">
        <f t="shared" si="6"/>
        <v>2014</v>
      </c>
      <c r="B75" s="31">
        <f t="shared" si="7"/>
        <v>4</v>
      </c>
      <c r="C75" s="31">
        <f t="shared" si="8"/>
        <v>2</v>
      </c>
      <c r="D75" s="25">
        <v>41744</v>
      </c>
      <c r="E75" s="4">
        <v>103.75</v>
      </c>
      <c r="G75" s="4">
        <v>103.75</v>
      </c>
    </row>
    <row r="76" spans="1:7" x14ac:dyDescent="0.3">
      <c r="A76" s="31">
        <f t="shared" si="6"/>
        <v>2014</v>
      </c>
      <c r="B76" s="31">
        <f t="shared" si="7"/>
        <v>4</v>
      </c>
      <c r="C76" s="31">
        <f t="shared" si="8"/>
        <v>2</v>
      </c>
      <c r="D76" s="25">
        <v>41745</v>
      </c>
      <c r="E76" s="4">
        <v>103.76</v>
      </c>
      <c r="G76" s="4">
        <v>103.76</v>
      </c>
    </row>
    <row r="77" spans="1:7" x14ac:dyDescent="0.3">
      <c r="A77" s="31">
        <f t="shared" si="6"/>
        <v>2014</v>
      </c>
      <c r="B77" s="31">
        <f t="shared" si="7"/>
        <v>4</v>
      </c>
      <c r="C77" s="31">
        <f t="shared" si="8"/>
        <v>2</v>
      </c>
      <c r="D77" s="25">
        <v>41746</v>
      </c>
      <c r="E77" s="4">
        <v>104.3</v>
      </c>
      <c r="G77" s="4">
        <v>104.3</v>
      </c>
    </row>
    <row r="78" spans="1:7" x14ac:dyDescent="0.3">
      <c r="A78" s="31">
        <f t="shared" si="6"/>
        <v>2014</v>
      </c>
      <c r="B78" s="31">
        <f t="shared" si="7"/>
        <v>4</v>
      </c>
      <c r="C78" s="31">
        <f t="shared" si="8"/>
        <v>2</v>
      </c>
      <c r="D78" s="25">
        <v>41750</v>
      </c>
      <c r="E78" s="4">
        <v>104.37</v>
      </c>
      <c r="G78" s="4">
        <v>104.37</v>
      </c>
    </row>
    <row r="79" spans="1:7" x14ac:dyDescent="0.3">
      <c r="A79" s="31">
        <f t="shared" si="6"/>
        <v>2014</v>
      </c>
      <c r="B79" s="31">
        <f t="shared" si="7"/>
        <v>4</v>
      </c>
      <c r="C79" s="31">
        <f t="shared" si="8"/>
        <v>2</v>
      </c>
      <c r="D79" s="25">
        <v>41751</v>
      </c>
      <c r="E79" s="4">
        <v>102.13</v>
      </c>
      <c r="G79" s="4">
        <v>102.13</v>
      </c>
    </row>
    <row r="80" spans="1:7" x14ac:dyDescent="0.3">
      <c r="A80" s="31">
        <f t="shared" si="6"/>
        <v>2014</v>
      </c>
      <c r="B80" s="31">
        <f t="shared" si="7"/>
        <v>4</v>
      </c>
      <c r="C80" s="31">
        <f t="shared" si="8"/>
        <v>2</v>
      </c>
      <c r="D80" s="25">
        <v>41752</v>
      </c>
      <c r="E80" s="4">
        <v>101.44</v>
      </c>
      <c r="G80" s="4">
        <v>101.44</v>
      </c>
    </row>
    <row r="81" spans="1:7" x14ac:dyDescent="0.3">
      <c r="A81" s="31">
        <f t="shared" si="6"/>
        <v>2014</v>
      </c>
      <c r="B81" s="31">
        <f t="shared" si="7"/>
        <v>4</v>
      </c>
      <c r="C81" s="31">
        <f t="shared" si="8"/>
        <v>2</v>
      </c>
      <c r="D81" s="25">
        <v>41753</v>
      </c>
      <c r="E81" s="4">
        <v>101.94</v>
      </c>
      <c r="G81" s="4">
        <v>101.94</v>
      </c>
    </row>
    <row r="82" spans="1:7" x14ac:dyDescent="0.3">
      <c r="A82" s="31">
        <f t="shared" si="6"/>
        <v>2014</v>
      </c>
      <c r="B82" s="31">
        <f t="shared" si="7"/>
        <v>4</v>
      </c>
      <c r="C82" s="31">
        <f t="shared" si="8"/>
        <v>2</v>
      </c>
      <c r="D82" s="25">
        <v>41754</v>
      </c>
      <c r="E82" s="4">
        <v>100.6</v>
      </c>
      <c r="G82" s="4">
        <v>100.6</v>
      </c>
    </row>
    <row r="83" spans="1:7" x14ac:dyDescent="0.3">
      <c r="A83" s="31">
        <f t="shared" si="6"/>
        <v>2014</v>
      </c>
      <c r="B83" s="31">
        <f t="shared" si="7"/>
        <v>4</v>
      </c>
      <c r="C83" s="31">
        <f t="shared" si="8"/>
        <v>2</v>
      </c>
      <c r="D83" s="25">
        <v>41757</v>
      </c>
      <c r="E83" s="4">
        <v>100.84</v>
      </c>
      <c r="G83" s="4">
        <v>100.84</v>
      </c>
    </row>
    <row r="84" spans="1:7" x14ac:dyDescent="0.3">
      <c r="A84" s="31">
        <f t="shared" si="6"/>
        <v>2014</v>
      </c>
      <c r="B84" s="31">
        <f t="shared" si="7"/>
        <v>4</v>
      </c>
      <c r="C84" s="31">
        <f t="shared" si="8"/>
        <v>2</v>
      </c>
      <c r="D84" s="25">
        <v>41758</v>
      </c>
      <c r="E84" s="4">
        <v>101.28</v>
      </c>
      <c r="G84" s="4">
        <v>101.28</v>
      </c>
    </row>
    <row r="85" spans="1:7" x14ac:dyDescent="0.3">
      <c r="A85" s="31">
        <f t="shared" si="6"/>
        <v>2014</v>
      </c>
      <c r="B85" s="31">
        <f t="shared" si="7"/>
        <v>4</v>
      </c>
      <c r="C85" s="31">
        <f t="shared" si="8"/>
        <v>2</v>
      </c>
      <c r="D85" s="25">
        <v>41759</v>
      </c>
      <c r="E85" s="4">
        <v>99.74</v>
      </c>
      <c r="G85" s="4">
        <v>99.74</v>
      </c>
    </row>
    <row r="86" spans="1:7" x14ac:dyDescent="0.3">
      <c r="A86" s="31">
        <f t="shared" si="6"/>
        <v>2014</v>
      </c>
      <c r="B86" s="31">
        <f t="shared" si="7"/>
        <v>5</v>
      </c>
      <c r="C86" s="31">
        <f t="shared" si="8"/>
        <v>2</v>
      </c>
      <c r="D86" s="25">
        <v>41760</v>
      </c>
      <c r="E86" s="4">
        <v>99.42</v>
      </c>
      <c r="G86" s="4">
        <v>99.42</v>
      </c>
    </row>
    <row r="87" spans="1:7" x14ac:dyDescent="0.3">
      <c r="A87" s="31">
        <f t="shared" si="6"/>
        <v>2014</v>
      </c>
      <c r="B87" s="31">
        <f t="shared" si="7"/>
        <v>5</v>
      </c>
      <c r="C87" s="31">
        <f t="shared" si="8"/>
        <v>2</v>
      </c>
      <c r="D87" s="25">
        <v>41761</v>
      </c>
      <c r="E87" s="4">
        <v>99.76</v>
      </c>
      <c r="G87" s="4">
        <v>99.76</v>
      </c>
    </row>
    <row r="88" spans="1:7" x14ac:dyDescent="0.3">
      <c r="A88" s="31">
        <f t="shared" si="6"/>
        <v>2014</v>
      </c>
      <c r="B88" s="31">
        <f t="shared" si="7"/>
        <v>5</v>
      </c>
      <c r="C88" s="31">
        <f t="shared" si="8"/>
        <v>2</v>
      </c>
      <c r="D88" s="25">
        <v>41764</v>
      </c>
      <c r="E88" s="4">
        <v>99.48</v>
      </c>
      <c r="G88" s="4">
        <v>99.48</v>
      </c>
    </row>
    <row r="89" spans="1:7" x14ac:dyDescent="0.3">
      <c r="A89" s="31">
        <f t="shared" si="6"/>
        <v>2014</v>
      </c>
      <c r="B89" s="31">
        <f t="shared" si="7"/>
        <v>5</v>
      </c>
      <c r="C89" s="31">
        <f t="shared" si="8"/>
        <v>2</v>
      </c>
      <c r="D89" s="25">
        <v>41765</v>
      </c>
      <c r="E89" s="4">
        <v>99.5</v>
      </c>
      <c r="G89" s="4">
        <v>99.5</v>
      </c>
    </row>
    <row r="90" spans="1:7" x14ac:dyDescent="0.3">
      <c r="A90" s="31">
        <f t="shared" si="6"/>
        <v>2014</v>
      </c>
      <c r="B90" s="31">
        <f t="shared" si="7"/>
        <v>5</v>
      </c>
      <c r="C90" s="31">
        <f t="shared" si="8"/>
        <v>2</v>
      </c>
      <c r="D90" s="25">
        <v>41766</v>
      </c>
      <c r="E90" s="4">
        <v>100.77</v>
      </c>
      <c r="G90" s="4">
        <v>100.77</v>
      </c>
    </row>
    <row r="91" spans="1:7" x14ac:dyDescent="0.3">
      <c r="A91" s="31">
        <f t="shared" si="6"/>
        <v>2014</v>
      </c>
      <c r="B91" s="31">
        <f t="shared" si="7"/>
        <v>5</v>
      </c>
      <c r="C91" s="31">
        <f t="shared" si="8"/>
        <v>2</v>
      </c>
      <c r="D91" s="25">
        <v>41767</v>
      </c>
      <c r="E91" s="4">
        <v>100.26</v>
      </c>
      <c r="G91" s="4">
        <v>100.26</v>
      </c>
    </row>
    <row r="92" spans="1:7" x14ac:dyDescent="0.3">
      <c r="A92" s="31">
        <f t="shared" si="6"/>
        <v>2014</v>
      </c>
      <c r="B92" s="31">
        <f t="shared" si="7"/>
        <v>5</v>
      </c>
      <c r="C92" s="31">
        <f t="shared" si="8"/>
        <v>2</v>
      </c>
      <c r="D92" s="25">
        <v>41768</v>
      </c>
      <c r="E92" s="4">
        <v>99.99</v>
      </c>
      <c r="G92" s="4">
        <v>99.99</v>
      </c>
    </row>
    <row r="93" spans="1:7" x14ac:dyDescent="0.3">
      <c r="A93" s="31">
        <f t="shared" si="6"/>
        <v>2014</v>
      </c>
      <c r="B93" s="31">
        <f t="shared" si="7"/>
        <v>5</v>
      </c>
      <c r="C93" s="31">
        <f t="shared" si="8"/>
        <v>2</v>
      </c>
      <c r="D93" s="25">
        <v>41771</v>
      </c>
      <c r="E93" s="4">
        <v>100.59</v>
      </c>
      <c r="G93" s="4">
        <v>100.59</v>
      </c>
    </row>
    <row r="94" spans="1:7" x14ac:dyDescent="0.3">
      <c r="A94" s="31">
        <f t="shared" si="6"/>
        <v>2014</v>
      </c>
      <c r="B94" s="31">
        <f t="shared" si="7"/>
        <v>5</v>
      </c>
      <c r="C94" s="31">
        <f t="shared" si="8"/>
        <v>2</v>
      </c>
      <c r="D94" s="25">
        <v>41772</v>
      </c>
      <c r="E94" s="4">
        <v>101.7</v>
      </c>
      <c r="G94" s="4">
        <v>101.7</v>
      </c>
    </row>
    <row r="95" spans="1:7" x14ac:dyDescent="0.3">
      <c r="A95" s="31">
        <f t="shared" si="6"/>
        <v>2014</v>
      </c>
      <c r="B95" s="31">
        <f t="shared" si="7"/>
        <v>5</v>
      </c>
      <c r="C95" s="31">
        <f t="shared" si="8"/>
        <v>2</v>
      </c>
      <c r="D95" s="25">
        <v>41773</v>
      </c>
      <c r="E95" s="4">
        <v>102.37</v>
      </c>
      <c r="G95" s="4">
        <v>102.37</v>
      </c>
    </row>
    <row r="96" spans="1:7" x14ac:dyDescent="0.3">
      <c r="A96" s="31">
        <f t="shared" si="6"/>
        <v>2014</v>
      </c>
      <c r="B96" s="31">
        <f t="shared" si="7"/>
        <v>5</v>
      </c>
      <c r="C96" s="31">
        <f t="shared" si="8"/>
        <v>2</v>
      </c>
      <c r="D96" s="25">
        <v>41774</v>
      </c>
      <c r="E96" s="4">
        <v>101.5</v>
      </c>
      <c r="G96" s="4">
        <v>101.5</v>
      </c>
    </row>
    <row r="97" spans="1:7" x14ac:dyDescent="0.3">
      <c r="A97" s="31">
        <f t="shared" si="6"/>
        <v>2014</v>
      </c>
      <c r="B97" s="31">
        <f t="shared" si="7"/>
        <v>5</v>
      </c>
      <c r="C97" s="31">
        <f t="shared" si="8"/>
        <v>2</v>
      </c>
      <c r="D97" s="25">
        <v>41775</v>
      </c>
      <c r="E97" s="4">
        <v>102.02</v>
      </c>
      <c r="G97" s="4">
        <v>102.02</v>
      </c>
    </row>
    <row r="98" spans="1:7" x14ac:dyDescent="0.3">
      <c r="A98" s="31">
        <f t="shared" si="6"/>
        <v>2014</v>
      </c>
      <c r="B98" s="31">
        <f t="shared" si="7"/>
        <v>5</v>
      </c>
      <c r="C98" s="31">
        <f t="shared" si="8"/>
        <v>2</v>
      </c>
      <c r="D98" s="25">
        <v>41778</v>
      </c>
      <c r="E98" s="4">
        <v>102.61</v>
      </c>
      <c r="G98" s="4">
        <v>102.61</v>
      </c>
    </row>
    <row r="99" spans="1:7" x14ac:dyDescent="0.3">
      <c r="A99" s="31">
        <f t="shared" si="6"/>
        <v>2014</v>
      </c>
      <c r="B99" s="31">
        <f t="shared" si="7"/>
        <v>5</v>
      </c>
      <c r="C99" s="31">
        <f t="shared" si="8"/>
        <v>2</v>
      </c>
      <c r="D99" s="25">
        <v>41779</v>
      </c>
      <c r="E99" s="4">
        <v>102.44</v>
      </c>
      <c r="G99" s="4">
        <v>102.44</v>
      </c>
    </row>
    <row r="100" spans="1:7" x14ac:dyDescent="0.3">
      <c r="A100" s="31">
        <f t="shared" si="6"/>
        <v>2014</v>
      </c>
      <c r="B100" s="31">
        <f t="shared" si="7"/>
        <v>5</v>
      </c>
      <c r="C100" s="31">
        <f t="shared" si="8"/>
        <v>2</v>
      </c>
      <c r="D100" s="25">
        <v>41780</v>
      </c>
      <c r="E100" s="4">
        <v>104.07</v>
      </c>
      <c r="G100" s="4">
        <v>104.07</v>
      </c>
    </row>
    <row r="101" spans="1:7" x14ac:dyDescent="0.3">
      <c r="A101" s="31">
        <f t="shared" si="6"/>
        <v>2014</v>
      </c>
      <c r="B101" s="31">
        <f t="shared" si="7"/>
        <v>5</v>
      </c>
      <c r="C101" s="31">
        <f t="shared" si="8"/>
        <v>2</v>
      </c>
      <c r="D101" s="25">
        <v>41781</v>
      </c>
      <c r="E101" s="4">
        <v>103.74</v>
      </c>
      <c r="G101" s="4">
        <v>103.74</v>
      </c>
    </row>
    <row r="102" spans="1:7" x14ac:dyDescent="0.3">
      <c r="A102" s="31">
        <f t="shared" si="6"/>
        <v>2014</v>
      </c>
      <c r="B102" s="31">
        <f t="shared" si="7"/>
        <v>5</v>
      </c>
      <c r="C102" s="31">
        <f t="shared" si="8"/>
        <v>2</v>
      </c>
      <c r="D102" s="25">
        <v>41782</v>
      </c>
      <c r="E102" s="4">
        <v>104.35</v>
      </c>
      <c r="G102" s="4">
        <v>104.35</v>
      </c>
    </row>
    <row r="103" spans="1:7" x14ac:dyDescent="0.3">
      <c r="A103" s="31">
        <f t="shared" si="6"/>
        <v>2014</v>
      </c>
      <c r="B103" s="31">
        <f t="shared" si="7"/>
        <v>5</v>
      </c>
      <c r="C103" s="31">
        <f t="shared" si="8"/>
        <v>2</v>
      </c>
      <c r="D103" s="25">
        <v>41786</v>
      </c>
      <c r="E103" s="4">
        <v>104.11</v>
      </c>
      <c r="G103" s="4">
        <v>104.11</v>
      </c>
    </row>
    <row r="104" spans="1:7" x14ac:dyDescent="0.3">
      <c r="A104" s="31">
        <f t="shared" si="6"/>
        <v>2014</v>
      </c>
      <c r="B104" s="31">
        <f t="shared" si="7"/>
        <v>5</v>
      </c>
      <c r="C104" s="31">
        <f t="shared" si="8"/>
        <v>2</v>
      </c>
      <c r="D104" s="25">
        <v>41787</v>
      </c>
      <c r="E104" s="4">
        <v>102.72</v>
      </c>
      <c r="G104" s="4">
        <v>102.72</v>
      </c>
    </row>
    <row r="105" spans="1:7" x14ac:dyDescent="0.3">
      <c r="A105" s="31">
        <f t="shared" si="6"/>
        <v>2014</v>
      </c>
      <c r="B105" s="31">
        <f t="shared" si="7"/>
        <v>5</v>
      </c>
      <c r="C105" s="31">
        <f t="shared" si="8"/>
        <v>2</v>
      </c>
      <c r="D105" s="25">
        <v>41788</v>
      </c>
      <c r="E105" s="4">
        <v>103.58</v>
      </c>
      <c r="G105" s="4">
        <v>103.58</v>
      </c>
    </row>
    <row r="106" spans="1:7" x14ac:dyDescent="0.3">
      <c r="A106" s="31">
        <f t="shared" si="6"/>
        <v>2014</v>
      </c>
      <c r="B106" s="31">
        <f t="shared" si="7"/>
        <v>5</v>
      </c>
      <c r="C106" s="31">
        <f t="shared" si="8"/>
        <v>2</v>
      </c>
      <c r="D106" s="25">
        <v>41789</v>
      </c>
      <c r="E106" s="4">
        <v>102.71</v>
      </c>
      <c r="G106" s="4">
        <v>102.71</v>
      </c>
    </row>
    <row r="107" spans="1:7" x14ac:dyDescent="0.3">
      <c r="A107" s="31">
        <f t="shared" si="6"/>
        <v>2014</v>
      </c>
      <c r="B107" s="31">
        <f t="shared" si="7"/>
        <v>6</v>
      </c>
      <c r="C107" s="31">
        <f t="shared" si="8"/>
        <v>2</v>
      </c>
      <c r="D107" s="25">
        <v>41792</v>
      </c>
      <c r="E107" s="4">
        <v>102.47</v>
      </c>
      <c r="G107" s="4">
        <v>102.47</v>
      </c>
    </row>
    <row r="108" spans="1:7" x14ac:dyDescent="0.3">
      <c r="A108" s="31">
        <f t="shared" si="6"/>
        <v>2014</v>
      </c>
      <c r="B108" s="31">
        <f t="shared" si="7"/>
        <v>6</v>
      </c>
      <c r="C108" s="31">
        <f t="shared" si="8"/>
        <v>2</v>
      </c>
      <c r="D108" s="25">
        <v>41793</v>
      </c>
      <c r="E108" s="4">
        <v>102.66</v>
      </c>
      <c r="G108" s="4">
        <v>102.66</v>
      </c>
    </row>
    <row r="109" spans="1:7" x14ac:dyDescent="0.3">
      <c r="A109" s="31">
        <f t="shared" si="6"/>
        <v>2014</v>
      </c>
      <c r="B109" s="31">
        <f t="shared" si="7"/>
        <v>6</v>
      </c>
      <c r="C109" s="31">
        <f t="shared" si="8"/>
        <v>2</v>
      </c>
      <c r="D109" s="25">
        <v>41794</v>
      </c>
      <c r="E109" s="4">
        <v>102.64</v>
      </c>
      <c r="G109" s="4">
        <v>102.64</v>
      </c>
    </row>
    <row r="110" spans="1:7" x14ac:dyDescent="0.3">
      <c r="A110" s="31">
        <f t="shared" si="6"/>
        <v>2014</v>
      </c>
      <c r="B110" s="31">
        <f t="shared" si="7"/>
        <v>6</v>
      </c>
      <c r="C110" s="31">
        <f t="shared" si="8"/>
        <v>2</v>
      </c>
      <c r="D110" s="25">
        <v>41795</v>
      </c>
      <c r="E110" s="4">
        <v>102.48</v>
      </c>
      <c r="G110" s="4">
        <v>102.48</v>
      </c>
    </row>
    <row r="111" spans="1:7" x14ac:dyDescent="0.3">
      <c r="A111" s="31">
        <f t="shared" si="6"/>
        <v>2014</v>
      </c>
      <c r="B111" s="31">
        <f t="shared" si="7"/>
        <v>6</v>
      </c>
      <c r="C111" s="31">
        <f t="shared" si="8"/>
        <v>2</v>
      </c>
      <c r="D111" s="25">
        <v>41796</v>
      </c>
      <c r="E111" s="4">
        <v>102.66</v>
      </c>
      <c r="G111" s="4">
        <v>102.66</v>
      </c>
    </row>
    <row r="112" spans="1:7" x14ac:dyDescent="0.3">
      <c r="A112" s="31">
        <f t="shared" si="6"/>
        <v>2014</v>
      </c>
      <c r="B112" s="31">
        <f t="shared" si="7"/>
        <v>6</v>
      </c>
      <c r="C112" s="31">
        <f t="shared" si="8"/>
        <v>2</v>
      </c>
      <c r="D112" s="25">
        <v>41799</v>
      </c>
      <c r="E112" s="4">
        <v>104.41</v>
      </c>
      <c r="G112" s="4">
        <v>104.41</v>
      </c>
    </row>
    <row r="113" spans="1:7" x14ac:dyDescent="0.3">
      <c r="A113" s="31">
        <f t="shared" si="6"/>
        <v>2014</v>
      </c>
      <c r="B113" s="31">
        <f t="shared" si="7"/>
        <v>6</v>
      </c>
      <c r="C113" s="31">
        <f t="shared" si="8"/>
        <v>2</v>
      </c>
      <c r="D113" s="25">
        <v>41800</v>
      </c>
      <c r="E113" s="4">
        <v>104.35</v>
      </c>
      <c r="G113" s="4">
        <v>104.35</v>
      </c>
    </row>
    <row r="114" spans="1:7" x14ac:dyDescent="0.3">
      <c r="A114" s="31">
        <f t="shared" si="6"/>
        <v>2014</v>
      </c>
      <c r="B114" s="31">
        <f t="shared" si="7"/>
        <v>6</v>
      </c>
      <c r="C114" s="31">
        <f t="shared" si="8"/>
        <v>2</v>
      </c>
      <c r="D114" s="25">
        <v>41801</v>
      </c>
      <c r="E114" s="4">
        <v>104.4</v>
      </c>
      <c r="G114" s="4">
        <v>104.4</v>
      </c>
    </row>
    <row r="115" spans="1:7" x14ac:dyDescent="0.3">
      <c r="A115" s="31">
        <f t="shared" si="6"/>
        <v>2014</v>
      </c>
      <c r="B115" s="31">
        <f t="shared" si="7"/>
        <v>6</v>
      </c>
      <c r="C115" s="31">
        <f t="shared" si="8"/>
        <v>2</v>
      </c>
      <c r="D115" s="25">
        <v>41802</v>
      </c>
      <c r="E115" s="4">
        <v>106.53</v>
      </c>
      <c r="G115" s="4">
        <v>106.53</v>
      </c>
    </row>
    <row r="116" spans="1:7" x14ac:dyDescent="0.3">
      <c r="A116" s="31">
        <f t="shared" si="6"/>
        <v>2014</v>
      </c>
      <c r="B116" s="31">
        <f t="shared" si="7"/>
        <v>6</v>
      </c>
      <c r="C116" s="31">
        <f t="shared" si="8"/>
        <v>2</v>
      </c>
      <c r="D116" s="25">
        <v>41803</v>
      </c>
      <c r="E116" s="4">
        <v>106.91</v>
      </c>
      <c r="G116" s="4">
        <v>106.91</v>
      </c>
    </row>
    <row r="117" spans="1:7" x14ac:dyDescent="0.3">
      <c r="A117" s="31">
        <f t="shared" si="6"/>
        <v>2014</v>
      </c>
      <c r="B117" s="31">
        <f t="shared" si="7"/>
        <v>6</v>
      </c>
      <c r="C117" s="31">
        <f t="shared" si="8"/>
        <v>2</v>
      </c>
      <c r="D117" s="25">
        <v>41806</v>
      </c>
      <c r="E117" s="4">
        <v>106.9</v>
      </c>
      <c r="G117" s="4">
        <v>106.9</v>
      </c>
    </row>
    <row r="118" spans="1:7" x14ac:dyDescent="0.3">
      <c r="A118" s="31">
        <f t="shared" si="6"/>
        <v>2014</v>
      </c>
      <c r="B118" s="31">
        <f t="shared" si="7"/>
        <v>6</v>
      </c>
      <c r="C118" s="31">
        <f t="shared" si="8"/>
        <v>2</v>
      </c>
      <c r="D118" s="25">
        <v>41807</v>
      </c>
      <c r="E118" s="4">
        <v>106.36</v>
      </c>
      <c r="G118" s="4">
        <v>106.36</v>
      </c>
    </row>
    <row r="119" spans="1:7" x14ac:dyDescent="0.3">
      <c r="A119" s="31">
        <f t="shared" si="6"/>
        <v>2014</v>
      </c>
      <c r="B119" s="31">
        <f t="shared" si="7"/>
        <v>6</v>
      </c>
      <c r="C119" s="31">
        <f t="shared" si="8"/>
        <v>2</v>
      </c>
      <c r="D119" s="25">
        <v>41808</v>
      </c>
      <c r="E119" s="4">
        <v>105.97</v>
      </c>
      <c r="G119" s="4">
        <v>105.97</v>
      </c>
    </row>
    <row r="120" spans="1:7" x14ac:dyDescent="0.3">
      <c r="A120" s="31">
        <f t="shared" si="6"/>
        <v>2014</v>
      </c>
      <c r="B120" s="31">
        <f t="shared" si="7"/>
        <v>6</v>
      </c>
      <c r="C120" s="31">
        <f t="shared" si="8"/>
        <v>2</v>
      </c>
      <c r="D120" s="25">
        <v>41809</v>
      </c>
      <c r="E120" s="4">
        <v>106.43</v>
      </c>
      <c r="G120" s="4">
        <v>106.43</v>
      </c>
    </row>
    <row r="121" spans="1:7" x14ac:dyDescent="0.3">
      <c r="A121" s="31">
        <f t="shared" si="6"/>
        <v>2014</v>
      </c>
      <c r="B121" s="31">
        <f t="shared" si="7"/>
        <v>6</v>
      </c>
      <c r="C121" s="31">
        <f t="shared" si="8"/>
        <v>2</v>
      </c>
      <c r="D121" s="25">
        <v>41810</v>
      </c>
      <c r="E121" s="4">
        <v>107.26</v>
      </c>
      <c r="G121" s="4">
        <v>107.26</v>
      </c>
    </row>
    <row r="122" spans="1:7" x14ac:dyDescent="0.3">
      <c r="A122" s="31">
        <f t="shared" si="6"/>
        <v>2014</v>
      </c>
      <c r="B122" s="31">
        <f t="shared" si="7"/>
        <v>6</v>
      </c>
      <c r="C122" s="31">
        <f t="shared" si="8"/>
        <v>2</v>
      </c>
      <c r="D122" s="25">
        <v>41813</v>
      </c>
      <c r="E122" s="4">
        <v>106.17</v>
      </c>
      <c r="G122" s="4">
        <v>106.17</v>
      </c>
    </row>
    <row r="123" spans="1:7" x14ac:dyDescent="0.3">
      <c r="A123" s="31">
        <f t="shared" si="6"/>
        <v>2014</v>
      </c>
      <c r="B123" s="31">
        <f t="shared" si="7"/>
        <v>6</v>
      </c>
      <c r="C123" s="31">
        <f t="shared" si="8"/>
        <v>2</v>
      </c>
      <c r="D123" s="25">
        <v>41814</v>
      </c>
      <c r="E123" s="4">
        <v>106.03</v>
      </c>
      <c r="G123" s="4">
        <v>106.03</v>
      </c>
    </row>
    <row r="124" spans="1:7" x14ac:dyDescent="0.3">
      <c r="A124" s="31">
        <f t="shared" si="6"/>
        <v>2014</v>
      </c>
      <c r="B124" s="31">
        <f t="shared" si="7"/>
        <v>6</v>
      </c>
      <c r="C124" s="31">
        <f t="shared" si="8"/>
        <v>2</v>
      </c>
      <c r="D124" s="25">
        <v>41815</v>
      </c>
      <c r="E124" s="4">
        <v>106.5</v>
      </c>
      <c r="G124" s="4">
        <v>106.5</v>
      </c>
    </row>
    <row r="125" spans="1:7" x14ac:dyDescent="0.3">
      <c r="A125" s="31">
        <f t="shared" si="6"/>
        <v>2014</v>
      </c>
      <c r="B125" s="31">
        <f t="shared" si="7"/>
        <v>6</v>
      </c>
      <c r="C125" s="31">
        <f t="shared" si="8"/>
        <v>2</v>
      </c>
      <c r="D125" s="25">
        <v>41816</v>
      </c>
      <c r="E125" s="4">
        <v>105.84</v>
      </c>
      <c r="G125" s="4">
        <v>105.84</v>
      </c>
    </row>
    <row r="126" spans="1:7" x14ac:dyDescent="0.3">
      <c r="A126" s="31">
        <f t="shared" si="6"/>
        <v>2014</v>
      </c>
      <c r="B126" s="31">
        <f t="shared" si="7"/>
        <v>6</v>
      </c>
      <c r="C126" s="31">
        <f t="shared" si="8"/>
        <v>2</v>
      </c>
      <c r="D126" s="25">
        <v>41817</v>
      </c>
      <c r="E126" s="4">
        <v>105.74</v>
      </c>
      <c r="G126" s="4">
        <v>105.74</v>
      </c>
    </row>
    <row r="127" spans="1:7" x14ac:dyDescent="0.3">
      <c r="A127" s="31">
        <f t="shared" si="6"/>
        <v>2014</v>
      </c>
      <c r="B127" s="31">
        <f t="shared" si="7"/>
        <v>6</v>
      </c>
      <c r="C127" s="31">
        <f t="shared" si="8"/>
        <v>2</v>
      </c>
      <c r="D127" s="25">
        <v>41820</v>
      </c>
      <c r="E127" s="4">
        <v>105.37</v>
      </c>
      <c r="G127" s="4">
        <v>105.37</v>
      </c>
    </row>
    <row r="128" spans="1:7" x14ac:dyDescent="0.3">
      <c r="A128" s="31">
        <f t="shared" si="6"/>
        <v>2014</v>
      </c>
      <c r="B128" s="31">
        <f t="shared" si="7"/>
        <v>7</v>
      </c>
      <c r="C128" s="31">
        <f t="shared" si="8"/>
        <v>3</v>
      </c>
      <c r="D128" s="25">
        <v>41821</v>
      </c>
      <c r="E128" s="4">
        <v>105.34</v>
      </c>
      <c r="G128" s="4">
        <v>105.34</v>
      </c>
    </row>
    <row r="129" spans="1:7" x14ac:dyDescent="0.3">
      <c r="A129" s="31">
        <f t="shared" si="6"/>
        <v>2014</v>
      </c>
      <c r="B129" s="31">
        <f t="shared" si="7"/>
        <v>7</v>
      </c>
      <c r="C129" s="31">
        <f t="shared" si="8"/>
        <v>3</v>
      </c>
      <c r="D129" s="25">
        <v>41822</v>
      </c>
      <c r="E129" s="4">
        <v>104.48</v>
      </c>
      <c r="G129" s="4">
        <v>104.48</v>
      </c>
    </row>
    <row r="130" spans="1:7" x14ac:dyDescent="0.3">
      <c r="A130" s="31">
        <f t="shared" si="6"/>
        <v>2014</v>
      </c>
      <c r="B130" s="31">
        <f t="shared" si="7"/>
        <v>7</v>
      </c>
      <c r="C130" s="31">
        <f t="shared" si="8"/>
        <v>3</v>
      </c>
      <c r="D130" s="25">
        <v>41823</v>
      </c>
      <c r="E130" s="4">
        <v>104.06</v>
      </c>
      <c r="G130" s="4">
        <v>104.06</v>
      </c>
    </row>
    <row r="131" spans="1:7" x14ac:dyDescent="0.3">
      <c r="A131" s="31">
        <f t="shared" si="6"/>
        <v>2014</v>
      </c>
      <c r="B131" s="31">
        <f t="shared" si="7"/>
        <v>7</v>
      </c>
      <c r="C131" s="31">
        <f t="shared" si="8"/>
        <v>3</v>
      </c>
      <c r="D131" s="25">
        <v>41827</v>
      </c>
      <c r="E131" s="4">
        <v>103.53</v>
      </c>
      <c r="G131" s="4">
        <v>103.53</v>
      </c>
    </row>
    <row r="132" spans="1:7" x14ac:dyDescent="0.3">
      <c r="A132" s="31">
        <f t="shared" si="6"/>
        <v>2014</v>
      </c>
      <c r="B132" s="31">
        <f t="shared" si="7"/>
        <v>7</v>
      </c>
      <c r="C132" s="31">
        <f t="shared" si="8"/>
        <v>3</v>
      </c>
      <c r="D132" s="25">
        <v>41828</v>
      </c>
      <c r="E132" s="4">
        <v>103.4</v>
      </c>
      <c r="G132" s="4">
        <v>103.4</v>
      </c>
    </row>
    <row r="133" spans="1:7" x14ac:dyDescent="0.3">
      <c r="A133" s="31">
        <f t="shared" ref="A133:A196" si="9">YEAR(D133)</f>
        <v>2014</v>
      </c>
      <c r="B133" s="31">
        <f t="shared" ref="B133:B196" si="10">MONTH(D133)</f>
        <v>7</v>
      </c>
      <c r="C133" s="31">
        <f t="shared" ref="C133:C196" si="11">ROUNDUP(B133/3,0)</f>
        <v>3</v>
      </c>
      <c r="D133" s="25">
        <v>41829</v>
      </c>
      <c r="E133" s="4">
        <v>102.29</v>
      </c>
      <c r="G133" s="4">
        <v>102.29</v>
      </c>
    </row>
    <row r="134" spans="1:7" x14ac:dyDescent="0.3">
      <c r="A134" s="31">
        <f t="shared" si="9"/>
        <v>2014</v>
      </c>
      <c r="B134" s="31">
        <f t="shared" si="10"/>
        <v>7</v>
      </c>
      <c r="C134" s="31">
        <f t="shared" si="11"/>
        <v>3</v>
      </c>
      <c r="D134" s="25">
        <v>41830</v>
      </c>
      <c r="E134" s="4">
        <v>102.93</v>
      </c>
      <c r="G134" s="4">
        <v>102.93</v>
      </c>
    </row>
    <row r="135" spans="1:7" x14ac:dyDescent="0.3">
      <c r="A135" s="31">
        <f t="shared" si="9"/>
        <v>2014</v>
      </c>
      <c r="B135" s="31">
        <f t="shared" si="10"/>
        <v>7</v>
      </c>
      <c r="C135" s="31">
        <f t="shared" si="11"/>
        <v>3</v>
      </c>
      <c r="D135" s="25">
        <v>41831</v>
      </c>
      <c r="E135" s="4">
        <v>100.83</v>
      </c>
      <c r="G135" s="4">
        <v>100.83</v>
      </c>
    </row>
    <row r="136" spans="1:7" x14ac:dyDescent="0.3">
      <c r="A136" s="31">
        <f t="shared" si="9"/>
        <v>2014</v>
      </c>
      <c r="B136" s="31">
        <f t="shared" si="10"/>
        <v>7</v>
      </c>
      <c r="C136" s="31">
        <f t="shared" si="11"/>
        <v>3</v>
      </c>
      <c r="D136" s="25">
        <v>41834</v>
      </c>
      <c r="E136" s="4">
        <v>100.91</v>
      </c>
      <c r="G136" s="4">
        <v>100.91</v>
      </c>
    </row>
    <row r="137" spans="1:7" x14ac:dyDescent="0.3">
      <c r="A137" s="31">
        <f t="shared" si="9"/>
        <v>2014</v>
      </c>
      <c r="B137" s="31">
        <f t="shared" si="10"/>
        <v>7</v>
      </c>
      <c r="C137" s="31">
        <f t="shared" si="11"/>
        <v>3</v>
      </c>
      <c r="D137" s="25">
        <v>41835</v>
      </c>
      <c r="E137" s="4">
        <v>99.96</v>
      </c>
      <c r="G137" s="4">
        <v>99.96</v>
      </c>
    </row>
    <row r="138" spans="1:7" x14ac:dyDescent="0.3">
      <c r="A138" s="31">
        <f t="shared" si="9"/>
        <v>2014</v>
      </c>
      <c r="B138" s="31">
        <f t="shared" si="10"/>
        <v>7</v>
      </c>
      <c r="C138" s="31">
        <f t="shared" si="11"/>
        <v>3</v>
      </c>
      <c r="D138" s="25">
        <v>41836</v>
      </c>
      <c r="E138" s="4">
        <v>101.2</v>
      </c>
      <c r="G138" s="4">
        <v>101.2</v>
      </c>
    </row>
    <row r="139" spans="1:7" x14ac:dyDescent="0.3">
      <c r="A139" s="31">
        <f t="shared" si="9"/>
        <v>2014</v>
      </c>
      <c r="B139" s="31">
        <f t="shared" si="10"/>
        <v>7</v>
      </c>
      <c r="C139" s="31">
        <f t="shared" si="11"/>
        <v>3</v>
      </c>
      <c r="D139" s="25">
        <v>41837</v>
      </c>
      <c r="E139" s="4">
        <v>103.19</v>
      </c>
      <c r="G139" s="4">
        <v>103.19</v>
      </c>
    </row>
    <row r="140" spans="1:7" x14ac:dyDescent="0.3">
      <c r="A140" s="31">
        <f t="shared" si="9"/>
        <v>2014</v>
      </c>
      <c r="B140" s="31">
        <f t="shared" si="10"/>
        <v>7</v>
      </c>
      <c r="C140" s="31">
        <f t="shared" si="11"/>
        <v>3</v>
      </c>
      <c r="D140" s="25">
        <v>41838</v>
      </c>
      <c r="E140" s="4">
        <v>103.13</v>
      </c>
      <c r="G140" s="4">
        <v>103.13</v>
      </c>
    </row>
    <row r="141" spans="1:7" x14ac:dyDescent="0.3">
      <c r="A141" s="31">
        <f t="shared" si="9"/>
        <v>2014</v>
      </c>
      <c r="B141" s="31">
        <f t="shared" si="10"/>
        <v>7</v>
      </c>
      <c r="C141" s="31">
        <f t="shared" si="11"/>
        <v>3</v>
      </c>
      <c r="D141" s="25">
        <v>41841</v>
      </c>
      <c r="E141" s="4">
        <v>104.59</v>
      </c>
      <c r="G141" s="4">
        <v>104.59</v>
      </c>
    </row>
    <row r="142" spans="1:7" x14ac:dyDescent="0.3">
      <c r="A142" s="31">
        <f t="shared" si="9"/>
        <v>2014</v>
      </c>
      <c r="B142" s="31">
        <f t="shared" si="10"/>
        <v>7</v>
      </c>
      <c r="C142" s="31">
        <f t="shared" si="11"/>
        <v>3</v>
      </c>
      <c r="D142" s="25">
        <v>41842</v>
      </c>
      <c r="E142" s="4">
        <v>104.42</v>
      </c>
      <c r="G142" s="4">
        <v>104.42</v>
      </c>
    </row>
    <row r="143" spans="1:7" x14ac:dyDescent="0.3">
      <c r="A143" s="31">
        <f t="shared" si="9"/>
        <v>2014</v>
      </c>
      <c r="B143" s="31">
        <f t="shared" si="10"/>
        <v>7</v>
      </c>
      <c r="C143" s="31">
        <f t="shared" si="11"/>
        <v>3</v>
      </c>
      <c r="D143" s="25">
        <v>41843</v>
      </c>
      <c r="E143" s="4">
        <v>103.12</v>
      </c>
      <c r="G143" s="4">
        <v>103.12</v>
      </c>
    </row>
    <row r="144" spans="1:7" x14ac:dyDescent="0.3">
      <c r="A144" s="31">
        <f t="shared" si="9"/>
        <v>2014</v>
      </c>
      <c r="B144" s="31">
        <f t="shared" si="10"/>
        <v>7</v>
      </c>
      <c r="C144" s="31">
        <f t="shared" si="11"/>
        <v>3</v>
      </c>
      <c r="D144" s="25">
        <v>41844</v>
      </c>
      <c r="E144" s="4">
        <v>102.07</v>
      </c>
      <c r="G144" s="4">
        <v>102.07</v>
      </c>
    </row>
    <row r="145" spans="1:7" x14ac:dyDescent="0.3">
      <c r="A145" s="31">
        <f t="shared" si="9"/>
        <v>2014</v>
      </c>
      <c r="B145" s="31">
        <f t="shared" si="10"/>
        <v>7</v>
      </c>
      <c r="C145" s="31">
        <f t="shared" si="11"/>
        <v>3</v>
      </c>
      <c r="D145" s="25">
        <v>41845</v>
      </c>
      <c r="E145" s="4">
        <v>102.09</v>
      </c>
      <c r="G145" s="4">
        <v>102.09</v>
      </c>
    </row>
    <row r="146" spans="1:7" x14ac:dyDescent="0.3">
      <c r="A146" s="31">
        <f t="shared" si="9"/>
        <v>2014</v>
      </c>
      <c r="B146" s="31">
        <f t="shared" si="10"/>
        <v>7</v>
      </c>
      <c r="C146" s="31">
        <f t="shared" si="11"/>
        <v>3</v>
      </c>
      <c r="D146" s="25">
        <v>41848</v>
      </c>
      <c r="E146" s="4">
        <v>101.67</v>
      </c>
      <c r="G146" s="4">
        <v>101.67</v>
      </c>
    </row>
    <row r="147" spans="1:7" x14ac:dyDescent="0.3">
      <c r="A147" s="31">
        <f t="shared" si="9"/>
        <v>2014</v>
      </c>
      <c r="B147" s="31">
        <f t="shared" si="10"/>
        <v>7</v>
      </c>
      <c r="C147" s="31">
        <f t="shared" si="11"/>
        <v>3</v>
      </c>
      <c r="D147" s="25">
        <v>41849</v>
      </c>
      <c r="E147" s="4">
        <v>100.97</v>
      </c>
      <c r="G147" s="4">
        <v>100.97</v>
      </c>
    </row>
    <row r="148" spans="1:7" x14ac:dyDescent="0.3">
      <c r="A148" s="31">
        <f t="shared" si="9"/>
        <v>2014</v>
      </c>
      <c r="B148" s="31">
        <f t="shared" si="10"/>
        <v>7</v>
      </c>
      <c r="C148" s="31">
        <f t="shared" si="11"/>
        <v>3</v>
      </c>
      <c r="D148" s="25">
        <v>41850</v>
      </c>
      <c r="E148" s="4">
        <v>100.27</v>
      </c>
      <c r="G148" s="4">
        <v>100.27</v>
      </c>
    </row>
    <row r="149" spans="1:7" x14ac:dyDescent="0.3">
      <c r="A149" s="31">
        <f t="shared" si="9"/>
        <v>2014</v>
      </c>
      <c r="B149" s="31">
        <f t="shared" si="10"/>
        <v>7</v>
      </c>
      <c r="C149" s="31">
        <f t="shared" si="11"/>
        <v>3</v>
      </c>
      <c r="D149" s="25">
        <v>41851</v>
      </c>
      <c r="E149" s="4">
        <v>98.17</v>
      </c>
      <c r="G149" s="4">
        <v>98.17</v>
      </c>
    </row>
    <row r="150" spans="1:7" x14ac:dyDescent="0.3">
      <c r="A150" s="31">
        <f t="shared" si="9"/>
        <v>2014</v>
      </c>
      <c r="B150" s="31">
        <f t="shared" si="10"/>
        <v>8</v>
      </c>
      <c r="C150" s="31">
        <f t="shared" si="11"/>
        <v>3</v>
      </c>
      <c r="D150" s="25">
        <v>41852</v>
      </c>
      <c r="E150" s="4">
        <v>97.88</v>
      </c>
      <c r="G150" s="4">
        <v>97.88</v>
      </c>
    </row>
    <row r="151" spans="1:7" x14ac:dyDescent="0.3">
      <c r="A151" s="31">
        <f t="shared" si="9"/>
        <v>2014</v>
      </c>
      <c r="B151" s="31">
        <f t="shared" si="10"/>
        <v>8</v>
      </c>
      <c r="C151" s="31">
        <f t="shared" si="11"/>
        <v>3</v>
      </c>
      <c r="D151" s="25">
        <v>41855</v>
      </c>
      <c r="E151" s="4">
        <v>98.29</v>
      </c>
      <c r="G151" s="4">
        <v>98.29</v>
      </c>
    </row>
    <row r="152" spans="1:7" x14ac:dyDescent="0.3">
      <c r="A152" s="31">
        <f t="shared" si="9"/>
        <v>2014</v>
      </c>
      <c r="B152" s="31">
        <f t="shared" si="10"/>
        <v>8</v>
      </c>
      <c r="C152" s="31">
        <f t="shared" si="11"/>
        <v>3</v>
      </c>
      <c r="D152" s="25">
        <v>41856</v>
      </c>
      <c r="E152" s="4">
        <v>97.38</v>
      </c>
      <c r="G152" s="4">
        <v>97.38</v>
      </c>
    </row>
    <row r="153" spans="1:7" x14ac:dyDescent="0.3">
      <c r="A153" s="31">
        <f t="shared" si="9"/>
        <v>2014</v>
      </c>
      <c r="B153" s="31">
        <f t="shared" si="10"/>
        <v>8</v>
      </c>
      <c r="C153" s="31">
        <f t="shared" si="11"/>
        <v>3</v>
      </c>
      <c r="D153" s="25">
        <v>41857</v>
      </c>
      <c r="E153" s="4">
        <v>96.92</v>
      </c>
      <c r="G153" s="4">
        <v>96.92</v>
      </c>
    </row>
    <row r="154" spans="1:7" x14ac:dyDescent="0.3">
      <c r="A154" s="31">
        <f t="shared" si="9"/>
        <v>2014</v>
      </c>
      <c r="B154" s="31">
        <f t="shared" si="10"/>
        <v>8</v>
      </c>
      <c r="C154" s="31">
        <f t="shared" si="11"/>
        <v>3</v>
      </c>
      <c r="D154" s="25">
        <v>41858</v>
      </c>
      <c r="E154" s="4">
        <v>97.34</v>
      </c>
      <c r="G154" s="4">
        <v>97.34</v>
      </c>
    </row>
    <row r="155" spans="1:7" x14ac:dyDescent="0.3">
      <c r="A155" s="31">
        <f t="shared" si="9"/>
        <v>2014</v>
      </c>
      <c r="B155" s="31">
        <f t="shared" si="10"/>
        <v>8</v>
      </c>
      <c r="C155" s="31">
        <f t="shared" si="11"/>
        <v>3</v>
      </c>
      <c r="D155" s="25">
        <v>41859</v>
      </c>
      <c r="E155" s="4">
        <v>97.65</v>
      </c>
      <c r="G155" s="4">
        <v>97.65</v>
      </c>
    </row>
    <row r="156" spans="1:7" x14ac:dyDescent="0.3">
      <c r="A156" s="31">
        <f t="shared" si="9"/>
        <v>2014</v>
      </c>
      <c r="B156" s="31">
        <f t="shared" si="10"/>
        <v>8</v>
      </c>
      <c r="C156" s="31">
        <f t="shared" si="11"/>
        <v>3</v>
      </c>
      <c r="D156" s="25">
        <v>41862</v>
      </c>
      <c r="E156" s="4">
        <v>98.08</v>
      </c>
      <c r="G156" s="4">
        <v>98.08</v>
      </c>
    </row>
    <row r="157" spans="1:7" x14ac:dyDescent="0.3">
      <c r="A157" s="31">
        <f t="shared" si="9"/>
        <v>2014</v>
      </c>
      <c r="B157" s="31">
        <f t="shared" si="10"/>
        <v>8</v>
      </c>
      <c r="C157" s="31">
        <f t="shared" si="11"/>
        <v>3</v>
      </c>
      <c r="D157" s="25">
        <v>41863</v>
      </c>
      <c r="E157" s="4">
        <v>97.37</v>
      </c>
      <c r="G157" s="4">
        <v>97.37</v>
      </c>
    </row>
    <row r="158" spans="1:7" x14ac:dyDescent="0.3">
      <c r="A158" s="31">
        <f t="shared" si="9"/>
        <v>2014</v>
      </c>
      <c r="B158" s="31">
        <f t="shared" si="10"/>
        <v>8</v>
      </c>
      <c r="C158" s="31">
        <f t="shared" si="11"/>
        <v>3</v>
      </c>
      <c r="D158" s="25">
        <v>41864</v>
      </c>
      <c r="E158" s="4">
        <v>97.59</v>
      </c>
      <c r="G158" s="4">
        <v>97.59</v>
      </c>
    </row>
    <row r="159" spans="1:7" x14ac:dyDescent="0.3">
      <c r="A159" s="31">
        <f t="shared" si="9"/>
        <v>2014</v>
      </c>
      <c r="B159" s="31">
        <f t="shared" si="10"/>
        <v>8</v>
      </c>
      <c r="C159" s="31">
        <f t="shared" si="11"/>
        <v>3</v>
      </c>
      <c r="D159" s="25">
        <v>41865</v>
      </c>
      <c r="E159" s="4">
        <v>95.58</v>
      </c>
      <c r="G159" s="4">
        <v>95.58</v>
      </c>
    </row>
    <row r="160" spans="1:7" x14ac:dyDescent="0.3">
      <c r="A160" s="31">
        <f t="shared" si="9"/>
        <v>2014</v>
      </c>
      <c r="B160" s="31">
        <f t="shared" si="10"/>
        <v>8</v>
      </c>
      <c r="C160" s="31">
        <f t="shared" si="11"/>
        <v>3</v>
      </c>
      <c r="D160" s="25">
        <v>41866</v>
      </c>
      <c r="E160" s="4">
        <v>97.35</v>
      </c>
      <c r="G160" s="4">
        <v>97.35</v>
      </c>
    </row>
    <row r="161" spans="1:7" x14ac:dyDescent="0.3">
      <c r="A161" s="31">
        <f t="shared" si="9"/>
        <v>2014</v>
      </c>
      <c r="B161" s="31">
        <f t="shared" si="10"/>
        <v>8</v>
      </c>
      <c r="C161" s="31">
        <f t="shared" si="11"/>
        <v>3</v>
      </c>
      <c r="D161" s="25">
        <v>41869</v>
      </c>
      <c r="E161" s="4">
        <v>96.41</v>
      </c>
      <c r="G161" s="4">
        <v>96.41</v>
      </c>
    </row>
    <row r="162" spans="1:7" x14ac:dyDescent="0.3">
      <c r="A162" s="31">
        <f t="shared" si="9"/>
        <v>2014</v>
      </c>
      <c r="B162" s="31">
        <f t="shared" si="10"/>
        <v>8</v>
      </c>
      <c r="C162" s="31">
        <f t="shared" si="11"/>
        <v>3</v>
      </c>
      <c r="D162" s="25">
        <v>41870</v>
      </c>
      <c r="E162" s="4">
        <v>94.48</v>
      </c>
      <c r="G162" s="4">
        <v>94.48</v>
      </c>
    </row>
    <row r="163" spans="1:7" x14ac:dyDescent="0.3">
      <c r="A163" s="31">
        <f t="shared" si="9"/>
        <v>2014</v>
      </c>
      <c r="B163" s="31">
        <f t="shared" si="10"/>
        <v>8</v>
      </c>
      <c r="C163" s="31">
        <f t="shared" si="11"/>
        <v>3</v>
      </c>
      <c r="D163" s="25">
        <v>41871</v>
      </c>
      <c r="E163" s="4">
        <v>96.07</v>
      </c>
      <c r="G163" s="4">
        <v>96.07</v>
      </c>
    </row>
    <row r="164" spans="1:7" x14ac:dyDescent="0.3">
      <c r="A164" s="31">
        <f t="shared" si="9"/>
        <v>2014</v>
      </c>
      <c r="B164" s="31">
        <f t="shared" si="10"/>
        <v>8</v>
      </c>
      <c r="C164" s="31">
        <f t="shared" si="11"/>
        <v>3</v>
      </c>
      <c r="D164" s="25">
        <v>41872</v>
      </c>
      <c r="E164" s="4">
        <v>93.96</v>
      </c>
      <c r="G164" s="4">
        <v>93.96</v>
      </c>
    </row>
    <row r="165" spans="1:7" x14ac:dyDescent="0.3">
      <c r="A165" s="31">
        <f t="shared" si="9"/>
        <v>2014</v>
      </c>
      <c r="B165" s="31">
        <f t="shared" si="10"/>
        <v>8</v>
      </c>
      <c r="C165" s="31">
        <f t="shared" si="11"/>
        <v>3</v>
      </c>
      <c r="D165" s="25">
        <v>41873</v>
      </c>
      <c r="E165" s="4">
        <v>93.65</v>
      </c>
      <c r="G165" s="4">
        <v>93.65</v>
      </c>
    </row>
    <row r="166" spans="1:7" x14ac:dyDescent="0.3">
      <c r="A166" s="31">
        <f t="shared" si="9"/>
        <v>2014</v>
      </c>
      <c r="B166" s="31">
        <f t="shared" si="10"/>
        <v>8</v>
      </c>
      <c r="C166" s="31">
        <f t="shared" si="11"/>
        <v>3</v>
      </c>
      <c r="D166" s="25">
        <v>41876</v>
      </c>
      <c r="E166" s="4">
        <v>93.35</v>
      </c>
      <c r="G166" s="4">
        <v>93.35</v>
      </c>
    </row>
    <row r="167" spans="1:7" x14ac:dyDescent="0.3">
      <c r="A167" s="31">
        <f t="shared" si="9"/>
        <v>2014</v>
      </c>
      <c r="B167" s="31">
        <f t="shared" si="10"/>
        <v>8</v>
      </c>
      <c r="C167" s="31">
        <f t="shared" si="11"/>
        <v>3</v>
      </c>
      <c r="D167" s="25">
        <v>41877</v>
      </c>
      <c r="E167" s="4">
        <v>93.86</v>
      </c>
      <c r="G167" s="4">
        <v>93.86</v>
      </c>
    </row>
    <row r="168" spans="1:7" x14ac:dyDescent="0.3">
      <c r="A168" s="31">
        <f t="shared" si="9"/>
        <v>2014</v>
      </c>
      <c r="B168" s="31">
        <f t="shared" si="10"/>
        <v>8</v>
      </c>
      <c r="C168" s="31">
        <f t="shared" si="11"/>
        <v>3</v>
      </c>
      <c r="D168" s="25">
        <v>41878</v>
      </c>
      <c r="E168" s="4">
        <v>93.88</v>
      </c>
      <c r="G168" s="4">
        <v>93.88</v>
      </c>
    </row>
    <row r="169" spans="1:7" x14ac:dyDescent="0.3">
      <c r="A169" s="31">
        <f t="shared" si="9"/>
        <v>2014</v>
      </c>
      <c r="B169" s="31">
        <f t="shared" si="10"/>
        <v>8</v>
      </c>
      <c r="C169" s="31">
        <f t="shared" si="11"/>
        <v>3</v>
      </c>
      <c r="D169" s="25">
        <v>41879</v>
      </c>
      <c r="E169" s="4">
        <v>94.55</v>
      </c>
      <c r="G169" s="4">
        <v>94.55</v>
      </c>
    </row>
    <row r="170" spans="1:7" x14ac:dyDescent="0.3">
      <c r="A170" s="31">
        <f t="shared" si="9"/>
        <v>2014</v>
      </c>
      <c r="B170" s="31">
        <f t="shared" si="10"/>
        <v>8</v>
      </c>
      <c r="C170" s="31">
        <f t="shared" si="11"/>
        <v>3</v>
      </c>
      <c r="D170" s="25">
        <v>41880</v>
      </c>
      <c r="E170" s="4">
        <v>95.96</v>
      </c>
      <c r="G170" s="4">
        <v>95.96</v>
      </c>
    </row>
    <row r="171" spans="1:7" x14ac:dyDescent="0.3">
      <c r="A171" s="31">
        <f t="shared" si="9"/>
        <v>2014</v>
      </c>
      <c r="B171" s="31">
        <f t="shared" si="10"/>
        <v>9</v>
      </c>
      <c r="C171" s="31">
        <f t="shared" si="11"/>
        <v>3</v>
      </c>
      <c r="D171" s="25">
        <v>41884</v>
      </c>
      <c r="E171" s="4">
        <v>92.88</v>
      </c>
      <c r="G171" s="4">
        <v>92.88</v>
      </c>
    </row>
    <row r="172" spans="1:7" x14ac:dyDescent="0.3">
      <c r="A172" s="31">
        <f t="shared" si="9"/>
        <v>2014</v>
      </c>
      <c r="B172" s="31">
        <f t="shared" si="10"/>
        <v>9</v>
      </c>
      <c r="C172" s="31">
        <f t="shared" si="11"/>
        <v>3</v>
      </c>
      <c r="D172" s="25">
        <v>41885</v>
      </c>
      <c r="E172" s="4">
        <v>95.54</v>
      </c>
      <c r="G172" s="4">
        <v>95.54</v>
      </c>
    </row>
    <row r="173" spans="1:7" x14ac:dyDescent="0.3">
      <c r="A173" s="31">
        <f t="shared" si="9"/>
        <v>2014</v>
      </c>
      <c r="B173" s="31">
        <f t="shared" si="10"/>
        <v>9</v>
      </c>
      <c r="C173" s="31">
        <f t="shared" si="11"/>
        <v>3</v>
      </c>
      <c r="D173" s="25">
        <v>41886</v>
      </c>
      <c r="E173" s="4">
        <v>94.45</v>
      </c>
      <c r="G173" s="4">
        <v>94.45</v>
      </c>
    </row>
    <row r="174" spans="1:7" x14ac:dyDescent="0.3">
      <c r="A174" s="31">
        <f t="shared" si="9"/>
        <v>2014</v>
      </c>
      <c r="B174" s="31">
        <f t="shared" si="10"/>
        <v>9</v>
      </c>
      <c r="C174" s="31">
        <f t="shared" si="11"/>
        <v>3</v>
      </c>
      <c r="D174" s="25">
        <v>41887</v>
      </c>
      <c r="E174" s="4">
        <v>93.29</v>
      </c>
      <c r="G174" s="4">
        <v>93.29</v>
      </c>
    </row>
    <row r="175" spans="1:7" x14ac:dyDescent="0.3">
      <c r="A175" s="31">
        <f t="shared" si="9"/>
        <v>2014</v>
      </c>
      <c r="B175" s="31">
        <f t="shared" si="10"/>
        <v>9</v>
      </c>
      <c r="C175" s="31">
        <f t="shared" si="11"/>
        <v>3</v>
      </c>
      <c r="D175" s="25">
        <v>41890</v>
      </c>
      <c r="E175" s="4">
        <v>92.66</v>
      </c>
      <c r="G175" s="4">
        <v>92.66</v>
      </c>
    </row>
    <row r="176" spans="1:7" x14ac:dyDescent="0.3">
      <c r="A176" s="31">
        <f t="shared" si="9"/>
        <v>2014</v>
      </c>
      <c r="B176" s="31">
        <f t="shared" si="10"/>
        <v>9</v>
      </c>
      <c r="C176" s="31">
        <f t="shared" si="11"/>
        <v>3</v>
      </c>
      <c r="D176" s="25">
        <v>41891</v>
      </c>
      <c r="E176" s="4">
        <v>92.75</v>
      </c>
      <c r="G176" s="4">
        <v>92.75</v>
      </c>
    </row>
    <row r="177" spans="1:7" x14ac:dyDescent="0.3">
      <c r="A177" s="31">
        <f t="shared" si="9"/>
        <v>2014</v>
      </c>
      <c r="B177" s="31">
        <f t="shared" si="10"/>
        <v>9</v>
      </c>
      <c r="C177" s="31">
        <f t="shared" si="11"/>
        <v>3</v>
      </c>
      <c r="D177" s="25">
        <v>41892</v>
      </c>
      <c r="E177" s="4">
        <v>91.67</v>
      </c>
      <c r="G177" s="4">
        <v>91.67</v>
      </c>
    </row>
    <row r="178" spans="1:7" x14ac:dyDescent="0.3">
      <c r="A178" s="31">
        <f t="shared" si="9"/>
        <v>2014</v>
      </c>
      <c r="B178" s="31">
        <f t="shared" si="10"/>
        <v>9</v>
      </c>
      <c r="C178" s="31">
        <f t="shared" si="11"/>
        <v>3</v>
      </c>
      <c r="D178" s="25">
        <v>41893</v>
      </c>
      <c r="E178" s="4">
        <v>92.83</v>
      </c>
      <c r="G178" s="4">
        <v>92.83</v>
      </c>
    </row>
    <row r="179" spans="1:7" x14ac:dyDescent="0.3">
      <c r="A179" s="31">
        <f t="shared" si="9"/>
        <v>2014</v>
      </c>
      <c r="B179" s="31">
        <f t="shared" si="10"/>
        <v>9</v>
      </c>
      <c r="C179" s="31">
        <f t="shared" si="11"/>
        <v>3</v>
      </c>
      <c r="D179" s="25">
        <v>41894</v>
      </c>
      <c r="E179" s="4">
        <v>92.27</v>
      </c>
      <c r="G179" s="4">
        <v>92.27</v>
      </c>
    </row>
    <row r="180" spans="1:7" x14ac:dyDescent="0.3">
      <c r="A180" s="31">
        <f t="shared" si="9"/>
        <v>2014</v>
      </c>
      <c r="B180" s="31">
        <f t="shared" si="10"/>
        <v>9</v>
      </c>
      <c r="C180" s="31">
        <f t="shared" si="11"/>
        <v>3</v>
      </c>
      <c r="D180" s="25">
        <v>41897</v>
      </c>
      <c r="E180" s="4">
        <v>92.92</v>
      </c>
      <c r="G180" s="4">
        <v>92.92</v>
      </c>
    </row>
    <row r="181" spans="1:7" x14ac:dyDescent="0.3">
      <c r="A181" s="31">
        <f t="shared" si="9"/>
        <v>2014</v>
      </c>
      <c r="B181" s="31">
        <f t="shared" si="10"/>
        <v>9</v>
      </c>
      <c r="C181" s="31">
        <f t="shared" si="11"/>
        <v>3</v>
      </c>
      <c r="D181" s="25">
        <v>41898</v>
      </c>
      <c r="E181" s="4">
        <v>94.88</v>
      </c>
      <c r="G181" s="4">
        <v>94.88</v>
      </c>
    </row>
    <row r="182" spans="1:7" x14ac:dyDescent="0.3">
      <c r="A182" s="31">
        <f t="shared" si="9"/>
        <v>2014</v>
      </c>
      <c r="B182" s="31">
        <f t="shared" si="10"/>
        <v>9</v>
      </c>
      <c r="C182" s="31">
        <f t="shared" si="11"/>
        <v>3</v>
      </c>
      <c r="D182" s="25">
        <v>41899</v>
      </c>
      <c r="E182" s="4">
        <v>94.42</v>
      </c>
      <c r="G182" s="4">
        <v>94.42</v>
      </c>
    </row>
    <row r="183" spans="1:7" x14ac:dyDescent="0.3">
      <c r="A183" s="31">
        <f t="shared" si="9"/>
        <v>2014</v>
      </c>
      <c r="B183" s="31">
        <f t="shared" si="10"/>
        <v>9</v>
      </c>
      <c r="C183" s="31">
        <f t="shared" si="11"/>
        <v>3</v>
      </c>
      <c r="D183" s="25">
        <v>41900</v>
      </c>
      <c r="E183" s="4">
        <v>93.07</v>
      </c>
      <c r="G183" s="4">
        <v>93.07</v>
      </c>
    </row>
    <row r="184" spans="1:7" x14ac:dyDescent="0.3">
      <c r="A184" s="31">
        <f t="shared" si="9"/>
        <v>2014</v>
      </c>
      <c r="B184" s="31">
        <f t="shared" si="10"/>
        <v>9</v>
      </c>
      <c r="C184" s="31">
        <f t="shared" si="11"/>
        <v>3</v>
      </c>
      <c r="D184" s="25">
        <v>41901</v>
      </c>
      <c r="E184" s="4">
        <v>92.41</v>
      </c>
      <c r="G184" s="4">
        <v>92.41</v>
      </c>
    </row>
    <row r="185" spans="1:7" x14ac:dyDescent="0.3">
      <c r="A185" s="31">
        <f t="shared" si="9"/>
        <v>2014</v>
      </c>
      <c r="B185" s="31">
        <f t="shared" si="10"/>
        <v>9</v>
      </c>
      <c r="C185" s="31">
        <f t="shared" si="11"/>
        <v>3</v>
      </c>
      <c r="D185" s="25">
        <v>41904</v>
      </c>
      <c r="E185" s="4">
        <v>91.52</v>
      </c>
      <c r="G185" s="4">
        <v>91.52</v>
      </c>
    </row>
    <row r="186" spans="1:7" x14ac:dyDescent="0.3">
      <c r="A186" s="31">
        <f t="shared" si="9"/>
        <v>2014</v>
      </c>
      <c r="B186" s="31">
        <f t="shared" si="10"/>
        <v>9</v>
      </c>
      <c r="C186" s="31">
        <f t="shared" si="11"/>
        <v>3</v>
      </c>
      <c r="D186" s="25">
        <v>41905</v>
      </c>
      <c r="E186" s="4">
        <v>91.56</v>
      </c>
      <c r="G186" s="4">
        <v>91.56</v>
      </c>
    </row>
    <row r="187" spans="1:7" x14ac:dyDescent="0.3">
      <c r="A187" s="31">
        <f t="shared" si="9"/>
        <v>2014</v>
      </c>
      <c r="B187" s="31">
        <f t="shared" si="10"/>
        <v>9</v>
      </c>
      <c r="C187" s="31">
        <f t="shared" si="11"/>
        <v>3</v>
      </c>
      <c r="D187" s="25">
        <v>41906</v>
      </c>
      <c r="E187" s="4">
        <v>92.8</v>
      </c>
      <c r="G187" s="4">
        <v>92.8</v>
      </c>
    </row>
    <row r="188" spans="1:7" x14ac:dyDescent="0.3">
      <c r="A188" s="31">
        <f t="shared" si="9"/>
        <v>2014</v>
      </c>
      <c r="B188" s="31">
        <f t="shared" si="10"/>
        <v>9</v>
      </c>
      <c r="C188" s="31">
        <f t="shared" si="11"/>
        <v>3</v>
      </c>
      <c r="D188" s="25">
        <v>41907</v>
      </c>
      <c r="E188" s="4">
        <v>92.53</v>
      </c>
      <c r="G188" s="4">
        <v>92.53</v>
      </c>
    </row>
    <row r="189" spans="1:7" x14ac:dyDescent="0.3">
      <c r="A189" s="31">
        <f t="shared" si="9"/>
        <v>2014</v>
      </c>
      <c r="B189" s="31">
        <f t="shared" si="10"/>
        <v>9</v>
      </c>
      <c r="C189" s="31">
        <f t="shared" si="11"/>
        <v>3</v>
      </c>
      <c r="D189" s="25">
        <v>41908</v>
      </c>
      <c r="E189" s="4">
        <v>93.54</v>
      </c>
      <c r="G189" s="4">
        <v>93.54</v>
      </c>
    </row>
    <row r="190" spans="1:7" x14ac:dyDescent="0.3">
      <c r="A190" s="31">
        <f t="shared" si="9"/>
        <v>2014</v>
      </c>
      <c r="B190" s="31">
        <f t="shared" si="10"/>
        <v>9</v>
      </c>
      <c r="C190" s="31">
        <f t="shared" si="11"/>
        <v>3</v>
      </c>
      <c r="D190" s="25">
        <v>41911</v>
      </c>
      <c r="E190" s="4">
        <v>94.57</v>
      </c>
      <c r="G190" s="4">
        <v>94.57</v>
      </c>
    </row>
    <row r="191" spans="1:7" x14ac:dyDescent="0.3">
      <c r="A191" s="31">
        <f t="shared" si="9"/>
        <v>2014</v>
      </c>
      <c r="B191" s="31">
        <f t="shared" si="10"/>
        <v>9</v>
      </c>
      <c r="C191" s="31">
        <f t="shared" si="11"/>
        <v>3</v>
      </c>
      <c r="D191" s="25">
        <v>41912</v>
      </c>
      <c r="E191" s="4">
        <v>91.16</v>
      </c>
      <c r="G191" s="4">
        <v>91.16</v>
      </c>
    </row>
    <row r="192" spans="1:7" x14ac:dyDescent="0.3">
      <c r="A192" s="31">
        <f t="shared" si="9"/>
        <v>2014</v>
      </c>
      <c r="B192" s="31">
        <f t="shared" si="10"/>
        <v>10</v>
      </c>
      <c r="C192" s="31">
        <f t="shared" si="11"/>
        <v>4</v>
      </c>
      <c r="D192" s="25">
        <v>41913</v>
      </c>
      <c r="E192" s="4">
        <v>90.73</v>
      </c>
      <c r="G192" s="4">
        <v>90.73</v>
      </c>
    </row>
    <row r="193" spans="1:7" x14ac:dyDescent="0.3">
      <c r="A193" s="31">
        <f t="shared" si="9"/>
        <v>2014</v>
      </c>
      <c r="B193" s="31">
        <f t="shared" si="10"/>
        <v>10</v>
      </c>
      <c r="C193" s="31">
        <f t="shared" si="11"/>
        <v>4</v>
      </c>
      <c r="D193" s="25">
        <v>41914</v>
      </c>
      <c r="E193" s="4">
        <v>91.01</v>
      </c>
      <c r="G193" s="4">
        <v>91.01</v>
      </c>
    </row>
    <row r="194" spans="1:7" x14ac:dyDescent="0.3">
      <c r="A194" s="31">
        <f t="shared" si="9"/>
        <v>2014</v>
      </c>
      <c r="B194" s="31">
        <f t="shared" si="10"/>
        <v>10</v>
      </c>
      <c r="C194" s="31">
        <f t="shared" si="11"/>
        <v>4</v>
      </c>
      <c r="D194" s="25">
        <v>41915</v>
      </c>
      <c r="E194" s="4">
        <v>89.74</v>
      </c>
      <c r="G194" s="4">
        <v>89.74</v>
      </c>
    </row>
    <row r="195" spans="1:7" x14ac:dyDescent="0.3">
      <c r="A195" s="31">
        <f t="shared" si="9"/>
        <v>2014</v>
      </c>
      <c r="B195" s="31">
        <f t="shared" si="10"/>
        <v>10</v>
      </c>
      <c r="C195" s="31">
        <f t="shared" si="11"/>
        <v>4</v>
      </c>
      <c r="D195" s="25">
        <v>41918</v>
      </c>
      <c r="E195" s="4">
        <v>90.34</v>
      </c>
      <c r="G195" s="4">
        <v>90.34</v>
      </c>
    </row>
    <row r="196" spans="1:7" x14ac:dyDescent="0.3">
      <c r="A196" s="31">
        <f t="shared" si="9"/>
        <v>2014</v>
      </c>
      <c r="B196" s="31">
        <f t="shared" si="10"/>
        <v>10</v>
      </c>
      <c r="C196" s="31">
        <f t="shared" si="11"/>
        <v>4</v>
      </c>
      <c r="D196" s="25">
        <v>41919</v>
      </c>
      <c r="E196" s="4">
        <v>88.85</v>
      </c>
      <c r="G196" s="4">
        <v>88.85</v>
      </c>
    </row>
    <row r="197" spans="1:7" x14ac:dyDescent="0.3">
      <c r="A197" s="31">
        <f t="shared" ref="A197:A260" si="12">YEAR(D197)</f>
        <v>2014</v>
      </c>
      <c r="B197" s="31">
        <f t="shared" ref="B197:B260" si="13">MONTH(D197)</f>
        <v>10</v>
      </c>
      <c r="C197" s="31">
        <f t="shared" ref="C197:C260" si="14">ROUNDUP(B197/3,0)</f>
        <v>4</v>
      </c>
      <c r="D197" s="25">
        <v>41920</v>
      </c>
      <c r="E197" s="4">
        <v>87.31</v>
      </c>
      <c r="G197" s="4">
        <v>87.31</v>
      </c>
    </row>
    <row r="198" spans="1:7" x14ac:dyDescent="0.3">
      <c r="A198" s="31">
        <f t="shared" si="12"/>
        <v>2014</v>
      </c>
      <c r="B198" s="31">
        <f t="shared" si="13"/>
        <v>10</v>
      </c>
      <c r="C198" s="31">
        <f t="shared" si="14"/>
        <v>4</v>
      </c>
      <c r="D198" s="25">
        <v>41921</v>
      </c>
      <c r="E198" s="4">
        <v>85.77</v>
      </c>
      <c r="G198" s="4">
        <v>85.77</v>
      </c>
    </row>
    <row r="199" spans="1:7" x14ac:dyDescent="0.3">
      <c r="A199" s="31">
        <f t="shared" si="12"/>
        <v>2014</v>
      </c>
      <c r="B199" s="31">
        <f t="shared" si="13"/>
        <v>10</v>
      </c>
      <c r="C199" s="31">
        <f t="shared" si="14"/>
        <v>4</v>
      </c>
      <c r="D199" s="25">
        <v>41922</v>
      </c>
      <c r="E199" s="4">
        <v>85.82</v>
      </c>
      <c r="G199" s="4">
        <v>85.82</v>
      </c>
    </row>
    <row r="200" spans="1:7" x14ac:dyDescent="0.3">
      <c r="A200" s="31">
        <f t="shared" si="12"/>
        <v>2014</v>
      </c>
      <c r="B200" s="31">
        <f t="shared" si="13"/>
        <v>10</v>
      </c>
      <c r="C200" s="31">
        <f t="shared" si="14"/>
        <v>4</v>
      </c>
      <c r="D200" s="25">
        <v>41925</v>
      </c>
      <c r="E200" s="4">
        <v>85.74</v>
      </c>
      <c r="G200" s="4">
        <v>85.74</v>
      </c>
    </row>
    <row r="201" spans="1:7" x14ac:dyDescent="0.3">
      <c r="A201" s="31">
        <f t="shared" si="12"/>
        <v>2014</v>
      </c>
      <c r="B201" s="31">
        <f t="shared" si="13"/>
        <v>10</v>
      </c>
      <c r="C201" s="31">
        <f t="shared" si="14"/>
        <v>4</v>
      </c>
      <c r="D201" s="25">
        <v>41926</v>
      </c>
      <c r="E201" s="4">
        <v>81.84</v>
      </c>
      <c r="G201" s="4">
        <v>81.84</v>
      </c>
    </row>
    <row r="202" spans="1:7" x14ac:dyDescent="0.3">
      <c r="A202" s="31">
        <f t="shared" si="12"/>
        <v>2014</v>
      </c>
      <c r="B202" s="31">
        <f t="shared" si="13"/>
        <v>10</v>
      </c>
      <c r="C202" s="31">
        <f t="shared" si="14"/>
        <v>4</v>
      </c>
      <c r="D202" s="25">
        <v>41927</v>
      </c>
      <c r="E202" s="4">
        <v>81.78</v>
      </c>
      <c r="G202" s="4">
        <v>81.78</v>
      </c>
    </row>
    <row r="203" spans="1:7" x14ac:dyDescent="0.3">
      <c r="A203" s="31">
        <f t="shared" si="12"/>
        <v>2014</v>
      </c>
      <c r="B203" s="31">
        <f t="shared" si="13"/>
        <v>10</v>
      </c>
      <c r="C203" s="31">
        <f t="shared" si="14"/>
        <v>4</v>
      </c>
      <c r="D203" s="25">
        <v>41928</v>
      </c>
      <c r="E203" s="4">
        <v>82.7</v>
      </c>
      <c r="G203" s="4">
        <v>82.7</v>
      </c>
    </row>
    <row r="204" spans="1:7" x14ac:dyDescent="0.3">
      <c r="A204" s="31">
        <f t="shared" si="12"/>
        <v>2014</v>
      </c>
      <c r="B204" s="31">
        <f t="shared" si="13"/>
        <v>10</v>
      </c>
      <c r="C204" s="31">
        <f t="shared" si="14"/>
        <v>4</v>
      </c>
      <c r="D204" s="25">
        <v>41929</v>
      </c>
      <c r="E204" s="4">
        <v>82.75</v>
      </c>
      <c r="G204" s="4">
        <v>82.75</v>
      </c>
    </row>
    <row r="205" spans="1:7" x14ac:dyDescent="0.3">
      <c r="A205" s="31">
        <f t="shared" si="12"/>
        <v>2014</v>
      </c>
      <c r="B205" s="31">
        <f t="shared" si="13"/>
        <v>10</v>
      </c>
      <c r="C205" s="31">
        <f t="shared" si="14"/>
        <v>4</v>
      </c>
      <c r="D205" s="25">
        <v>41932</v>
      </c>
      <c r="E205" s="4">
        <v>82.71</v>
      </c>
      <c r="G205" s="4">
        <v>82.71</v>
      </c>
    </row>
    <row r="206" spans="1:7" x14ac:dyDescent="0.3">
      <c r="A206" s="31">
        <f t="shared" si="12"/>
        <v>2014</v>
      </c>
      <c r="B206" s="31">
        <f t="shared" si="13"/>
        <v>10</v>
      </c>
      <c r="C206" s="31">
        <f t="shared" si="14"/>
        <v>4</v>
      </c>
      <c r="D206" s="25">
        <v>41933</v>
      </c>
      <c r="E206" s="4">
        <v>82.81</v>
      </c>
      <c r="G206" s="4">
        <v>82.81</v>
      </c>
    </row>
    <row r="207" spans="1:7" x14ac:dyDescent="0.3">
      <c r="A207" s="31">
        <f t="shared" si="12"/>
        <v>2014</v>
      </c>
      <c r="B207" s="31">
        <f t="shared" si="13"/>
        <v>10</v>
      </c>
      <c r="C207" s="31">
        <f t="shared" si="14"/>
        <v>4</v>
      </c>
      <c r="D207" s="25">
        <v>41934</v>
      </c>
      <c r="E207" s="4">
        <v>80.52</v>
      </c>
      <c r="G207" s="4">
        <v>80.52</v>
      </c>
    </row>
    <row r="208" spans="1:7" x14ac:dyDescent="0.3">
      <c r="A208" s="31">
        <f t="shared" si="12"/>
        <v>2014</v>
      </c>
      <c r="B208" s="31">
        <f t="shared" si="13"/>
        <v>10</v>
      </c>
      <c r="C208" s="31">
        <f t="shared" si="14"/>
        <v>4</v>
      </c>
      <c r="D208" s="25">
        <v>41935</v>
      </c>
      <c r="E208" s="4">
        <v>82.09</v>
      </c>
      <c r="G208" s="4">
        <v>82.09</v>
      </c>
    </row>
    <row r="209" spans="1:7" x14ac:dyDescent="0.3">
      <c r="A209" s="31">
        <f t="shared" si="12"/>
        <v>2014</v>
      </c>
      <c r="B209" s="31">
        <f t="shared" si="13"/>
        <v>10</v>
      </c>
      <c r="C209" s="31">
        <f t="shared" si="14"/>
        <v>4</v>
      </c>
      <c r="D209" s="25">
        <v>41936</v>
      </c>
      <c r="E209" s="4">
        <v>81.010000000000005</v>
      </c>
      <c r="G209" s="4">
        <v>81.010000000000005</v>
      </c>
    </row>
    <row r="210" spans="1:7" x14ac:dyDescent="0.3">
      <c r="A210" s="31">
        <f t="shared" si="12"/>
        <v>2014</v>
      </c>
      <c r="B210" s="31">
        <f t="shared" si="13"/>
        <v>10</v>
      </c>
      <c r="C210" s="31">
        <f t="shared" si="14"/>
        <v>4</v>
      </c>
      <c r="D210" s="25">
        <v>41939</v>
      </c>
      <c r="E210" s="4">
        <v>81</v>
      </c>
      <c r="G210" s="4">
        <v>81</v>
      </c>
    </row>
    <row r="211" spans="1:7" x14ac:dyDescent="0.3">
      <c r="A211" s="31">
        <f t="shared" si="12"/>
        <v>2014</v>
      </c>
      <c r="B211" s="31">
        <f t="shared" si="13"/>
        <v>10</v>
      </c>
      <c r="C211" s="31">
        <f t="shared" si="14"/>
        <v>4</v>
      </c>
      <c r="D211" s="25">
        <v>41940</v>
      </c>
      <c r="E211" s="4">
        <v>81.42</v>
      </c>
      <c r="G211" s="4">
        <v>81.42</v>
      </c>
    </row>
    <row r="212" spans="1:7" x14ac:dyDescent="0.3">
      <c r="A212" s="31">
        <f t="shared" si="12"/>
        <v>2014</v>
      </c>
      <c r="B212" s="31">
        <f t="shared" si="13"/>
        <v>10</v>
      </c>
      <c r="C212" s="31">
        <f t="shared" si="14"/>
        <v>4</v>
      </c>
      <c r="D212" s="25">
        <v>41941</v>
      </c>
      <c r="E212" s="4">
        <v>82.2</v>
      </c>
      <c r="G212" s="4">
        <v>82.2</v>
      </c>
    </row>
    <row r="213" spans="1:7" x14ac:dyDescent="0.3">
      <c r="A213" s="31">
        <f t="shared" si="12"/>
        <v>2014</v>
      </c>
      <c r="B213" s="31">
        <f t="shared" si="13"/>
        <v>10</v>
      </c>
      <c r="C213" s="31">
        <f t="shared" si="14"/>
        <v>4</v>
      </c>
      <c r="D213" s="25">
        <v>41942</v>
      </c>
      <c r="E213" s="4">
        <v>81.12</v>
      </c>
      <c r="G213" s="4">
        <v>81.12</v>
      </c>
    </row>
    <row r="214" spans="1:7" x14ac:dyDescent="0.3">
      <c r="A214" s="31">
        <f t="shared" si="12"/>
        <v>2014</v>
      </c>
      <c r="B214" s="31">
        <f t="shared" si="13"/>
        <v>10</v>
      </c>
      <c r="C214" s="31">
        <f t="shared" si="14"/>
        <v>4</v>
      </c>
      <c r="D214" s="25">
        <v>41943</v>
      </c>
      <c r="E214" s="4">
        <v>80.540000000000006</v>
      </c>
      <c r="G214" s="4">
        <v>80.540000000000006</v>
      </c>
    </row>
    <row r="215" spans="1:7" x14ac:dyDescent="0.3">
      <c r="A215" s="31">
        <f t="shared" si="12"/>
        <v>2014</v>
      </c>
      <c r="B215" s="31">
        <f t="shared" si="13"/>
        <v>11</v>
      </c>
      <c r="C215" s="31">
        <f t="shared" si="14"/>
        <v>4</v>
      </c>
      <c r="D215" s="25">
        <v>41946</v>
      </c>
      <c r="E215" s="4">
        <v>78.78</v>
      </c>
      <c r="G215" s="4">
        <v>78.78</v>
      </c>
    </row>
    <row r="216" spans="1:7" x14ac:dyDescent="0.3">
      <c r="A216" s="31">
        <f t="shared" si="12"/>
        <v>2014</v>
      </c>
      <c r="B216" s="31">
        <f t="shared" si="13"/>
        <v>11</v>
      </c>
      <c r="C216" s="31">
        <f t="shared" si="14"/>
        <v>4</v>
      </c>
      <c r="D216" s="25">
        <v>41947</v>
      </c>
      <c r="E216" s="4">
        <v>77.19</v>
      </c>
      <c r="G216" s="4">
        <v>77.19</v>
      </c>
    </row>
    <row r="217" spans="1:7" x14ac:dyDescent="0.3">
      <c r="A217" s="31">
        <f t="shared" si="12"/>
        <v>2014</v>
      </c>
      <c r="B217" s="31">
        <f t="shared" si="13"/>
        <v>11</v>
      </c>
      <c r="C217" s="31">
        <f t="shared" si="14"/>
        <v>4</v>
      </c>
      <c r="D217" s="25">
        <v>41948</v>
      </c>
      <c r="E217" s="4">
        <v>78.680000000000007</v>
      </c>
      <c r="G217" s="4">
        <v>78.680000000000007</v>
      </c>
    </row>
    <row r="218" spans="1:7" x14ac:dyDescent="0.3">
      <c r="A218" s="31">
        <f t="shared" si="12"/>
        <v>2014</v>
      </c>
      <c r="B218" s="31">
        <f t="shared" si="13"/>
        <v>11</v>
      </c>
      <c r="C218" s="31">
        <f t="shared" si="14"/>
        <v>4</v>
      </c>
      <c r="D218" s="25">
        <v>41949</v>
      </c>
      <c r="E218" s="4">
        <v>77.91</v>
      </c>
      <c r="G218" s="4">
        <v>77.91</v>
      </c>
    </row>
    <row r="219" spans="1:7" x14ac:dyDescent="0.3">
      <c r="A219" s="31">
        <f t="shared" si="12"/>
        <v>2014</v>
      </c>
      <c r="B219" s="31">
        <f t="shared" si="13"/>
        <v>11</v>
      </c>
      <c r="C219" s="31">
        <f t="shared" si="14"/>
        <v>4</v>
      </c>
      <c r="D219" s="25">
        <v>41950</v>
      </c>
      <c r="E219" s="4">
        <v>78.650000000000006</v>
      </c>
      <c r="G219" s="4">
        <v>78.650000000000006</v>
      </c>
    </row>
    <row r="220" spans="1:7" x14ac:dyDescent="0.3">
      <c r="A220" s="31">
        <f t="shared" si="12"/>
        <v>2014</v>
      </c>
      <c r="B220" s="31">
        <f t="shared" si="13"/>
        <v>11</v>
      </c>
      <c r="C220" s="31">
        <f t="shared" si="14"/>
        <v>4</v>
      </c>
      <c r="D220" s="25">
        <v>41953</v>
      </c>
      <c r="E220" s="4">
        <v>77.400000000000006</v>
      </c>
      <c r="G220" s="4">
        <v>77.400000000000006</v>
      </c>
    </row>
    <row r="221" spans="1:7" x14ac:dyDescent="0.3">
      <c r="A221" s="31">
        <f t="shared" si="12"/>
        <v>2014</v>
      </c>
      <c r="B221" s="31">
        <f t="shared" si="13"/>
        <v>11</v>
      </c>
      <c r="C221" s="31">
        <f t="shared" si="14"/>
        <v>4</v>
      </c>
      <c r="D221" s="25">
        <v>41954</v>
      </c>
      <c r="E221" s="4">
        <v>77.94</v>
      </c>
      <c r="G221" s="4">
        <v>77.94</v>
      </c>
    </row>
    <row r="222" spans="1:7" x14ac:dyDescent="0.3">
      <c r="A222" s="31">
        <f t="shared" si="12"/>
        <v>2014</v>
      </c>
      <c r="B222" s="31">
        <f t="shared" si="13"/>
        <v>11</v>
      </c>
      <c r="C222" s="31">
        <f t="shared" si="14"/>
        <v>4</v>
      </c>
      <c r="D222" s="25">
        <v>41955</v>
      </c>
      <c r="E222" s="4">
        <v>77.180000000000007</v>
      </c>
      <c r="G222" s="4">
        <v>77.180000000000007</v>
      </c>
    </row>
    <row r="223" spans="1:7" x14ac:dyDescent="0.3">
      <c r="A223" s="31">
        <f t="shared" si="12"/>
        <v>2014</v>
      </c>
      <c r="B223" s="31">
        <f t="shared" si="13"/>
        <v>11</v>
      </c>
      <c r="C223" s="31">
        <f t="shared" si="14"/>
        <v>4</v>
      </c>
      <c r="D223" s="25">
        <v>41956</v>
      </c>
      <c r="E223" s="4">
        <v>74.209999999999994</v>
      </c>
      <c r="G223" s="4">
        <v>74.209999999999994</v>
      </c>
    </row>
    <row r="224" spans="1:7" x14ac:dyDescent="0.3">
      <c r="A224" s="31">
        <f t="shared" si="12"/>
        <v>2014</v>
      </c>
      <c r="B224" s="31">
        <f t="shared" si="13"/>
        <v>11</v>
      </c>
      <c r="C224" s="31">
        <f t="shared" si="14"/>
        <v>4</v>
      </c>
      <c r="D224" s="25">
        <v>41957</v>
      </c>
      <c r="E224" s="4">
        <v>75.819999999999993</v>
      </c>
      <c r="G224" s="4">
        <v>75.819999999999993</v>
      </c>
    </row>
    <row r="225" spans="1:7" x14ac:dyDescent="0.3">
      <c r="A225" s="31">
        <f t="shared" si="12"/>
        <v>2014</v>
      </c>
      <c r="B225" s="31">
        <f t="shared" si="13"/>
        <v>11</v>
      </c>
      <c r="C225" s="31">
        <f t="shared" si="14"/>
        <v>4</v>
      </c>
      <c r="D225" s="25">
        <v>41960</v>
      </c>
      <c r="E225" s="4">
        <v>75.64</v>
      </c>
      <c r="G225" s="4">
        <v>75.64</v>
      </c>
    </row>
    <row r="226" spans="1:7" x14ac:dyDescent="0.3">
      <c r="A226" s="31">
        <f t="shared" si="12"/>
        <v>2014</v>
      </c>
      <c r="B226" s="31">
        <f t="shared" si="13"/>
        <v>11</v>
      </c>
      <c r="C226" s="31">
        <f t="shared" si="14"/>
        <v>4</v>
      </c>
      <c r="D226" s="25">
        <v>41961</v>
      </c>
      <c r="E226" s="4">
        <v>74.61</v>
      </c>
      <c r="G226" s="4">
        <v>74.61</v>
      </c>
    </row>
    <row r="227" spans="1:7" x14ac:dyDescent="0.3">
      <c r="A227" s="31">
        <f t="shared" si="12"/>
        <v>2014</v>
      </c>
      <c r="B227" s="31">
        <f t="shared" si="13"/>
        <v>11</v>
      </c>
      <c r="C227" s="31">
        <f t="shared" si="14"/>
        <v>4</v>
      </c>
      <c r="D227" s="25">
        <v>41962</v>
      </c>
      <c r="E227" s="4">
        <v>74.58</v>
      </c>
      <c r="G227" s="4">
        <v>74.58</v>
      </c>
    </row>
    <row r="228" spans="1:7" x14ac:dyDescent="0.3">
      <c r="A228" s="31">
        <f t="shared" si="12"/>
        <v>2014</v>
      </c>
      <c r="B228" s="31">
        <f t="shared" si="13"/>
        <v>11</v>
      </c>
      <c r="C228" s="31">
        <f t="shared" si="14"/>
        <v>4</v>
      </c>
      <c r="D228" s="25">
        <v>41963</v>
      </c>
      <c r="E228" s="4">
        <v>75.58</v>
      </c>
      <c r="G228" s="4">
        <v>75.58</v>
      </c>
    </row>
    <row r="229" spans="1:7" x14ac:dyDescent="0.3">
      <c r="A229" s="31">
        <f t="shared" si="12"/>
        <v>2014</v>
      </c>
      <c r="B229" s="31">
        <f t="shared" si="13"/>
        <v>11</v>
      </c>
      <c r="C229" s="31">
        <f t="shared" si="14"/>
        <v>4</v>
      </c>
      <c r="D229" s="25">
        <v>41964</v>
      </c>
      <c r="E229" s="4">
        <v>76.510000000000005</v>
      </c>
      <c r="G229" s="4">
        <v>76.510000000000005</v>
      </c>
    </row>
    <row r="230" spans="1:7" x14ac:dyDescent="0.3">
      <c r="A230" s="31">
        <f t="shared" si="12"/>
        <v>2014</v>
      </c>
      <c r="B230" s="31">
        <f t="shared" si="13"/>
        <v>11</v>
      </c>
      <c r="C230" s="31">
        <f t="shared" si="14"/>
        <v>4</v>
      </c>
      <c r="D230" s="25">
        <v>41967</v>
      </c>
      <c r="E230" s="4">
        <v>75.78</v>
      </c>
      <c r="G230" s="4">
        <v>75.78</v>
      </c>
    </row>
    <row r="231" spans="1:7" x14ac:dyDescent="0.3">
      <c r="A231" s="31">
        <f t="shared" si="12"/>
        <v>2014</v>
      </c>
      <c r="B231" s="31">
        <f t="shared" si="13"/>
        <v>11</v>
      </c>
      <c r="C231" s="31">
        <f t="shared" si="14"/>
        <v>4</v>
      </c>
      <c r="D231" s="25">
        <v>41968</v>
      </c>
      <c r="E231" s="4">
        <v>74.09</v>
      </c>
      <c r="G231" s="4">
        <v>74.09</v>
      </c>
    </row>
    <row r="232" spans="1:7" x14ac:dyDescent="0.3">
      <c r="A232" s="31">
        <f t="shared" si="12"/>
        <v>2014</v>
      </c>
      <c r="B232" s="31">
        <f t="shared" si="13"/>
        <v>11</v>
      </c>
      <c r="C232" s="31">
        <f t="shared" si="14"/>
        <v>4</v>
      </c>
      <c r="D232" s="25">
        <v>41969</v>
      </c>
      <c r="E232" s="4">
        <v>73.69</v>
      </c>
      <c r="G232" s="4">
        <v>73.69</v>
      </c>
    </row>
    <row r="233" spans="1:7" x14ac:dyDescent="0.3">
      <c r="A233" s="31">
        <f t="shared" si="12"/>
        <v>2014</v>
      </c>
      <c r="B233" s="31">
        <f t="shared" si="13"/>
        <v>11</v>
      </c>
      <c r="C233" s="31">
        <f t="shared" si="14"/>
        <v>4</v>
      </c>
      <c r="D233" s="25">
        <v>41971</v>
      </c>
      <c r="E233" s="4">
        <v>66.150000000000006</v>
      </c>
      <c r="G233" s="4">
        <v>66.150000000000006</v>
      </c>
    </row>
    <row r="234" spans="1:7" x14ac:dyDescent="0.3">
      <c r="A234" s="31">
        <f t="shared" si="12"/>
        <v>2014</v>
      </c>
      <c r="B234" s="31">
        <f t="shared" si="13"/>
        <v>12</v>
      </c>
      <c r="C234" s="31">
        <f t="shared" si="14"/>
        <v>4</v>
      </c>
      <c r="D234" s="25">
        <v>41974</v>
      </c>
      <c r="E234" s="4">
        <v>69</v>
      </c>
      <c r="G234" s="4">
        <v>69</v>
      </c>
    </row>
    <row r="235" spans="1:7" x14ac:dyDescent="0.3">
      <c r="A235" s="31">
        <f t="shared" si="12"/>
        <v>2014</v>
      </c>
      <c r="B235" s="31">
        <f t="shared" si="13"/>
        <v>12</v>
      </c>
      <c r="C235" s="31">
        <f t="shared" si="14"/>
        <v>4</v>
      </c>
      <c r="D235" s="25">
        <v>41975</v>
      </c>
      <c r="E235" s="4">
        <v>66.88</v>
      </c>
      <c r="G235" s="4">
        <v>66.88</v>
      </c>
    </row>
    <row r="236" spans="1:7" x14ac:dyDescent="0.3">
      <c r="A236" s="31">
        <f t="shared" si="12"/>
        <v>2014</v>
      </c>
      <c r="B236" s="31">
        <f t="shared" si="13"/>
        <v>12</v>
      </c>
      <c r="C236" s="31">
        <f t="shared" si="14"/>
        <v>4</v>
      </c>
      <c r="D236" s="25">
        <v>41976</v>
      </c>
      <c r="E236" s="4">
        <v>67.38</v>
      </c>
      <c r="G236" s="4">
        <v>67.38</v>
      </c>
    </row>
    <row r="237" spans="1:7" x14ac:dyDescent="0.3">
      <c r="A237" s="31">
        <f t="shared" si="12"/>
        <v>2014</v>
      </c>
      <c r="B237" s="31">
        <f t="shared" si="13"/>
        <v>12</v>
      </c>
      <c r="C237" s="31">
        <f t="shared" si="14"/>
        <v>4</v>
      </c>
      <c r="D237" s="25">
        <v>41977</v>
      </c>
      <c r="E237" s="4">
        <v>66.81</v>
      </c>
      <c r="G237" s="4">
        <v>66.81</v>
      </c>
    </row>
    <row r="238" spans="1:7" x14ac:dyDescent="0.3">
      <c r="A238" s="31">
        <f t="shared" si="12"/>
        <v>2014</v>
      </c>
      <c r="B238" s="31">
        <f t="shared" si="13"/>
        <v>12</v>
      </c>
      <c r="C238" s="31">
        <f t="shared" si="14"/>
        <v>4</v>
      </c>
      <c r="D238" s="25">
        <v>41978</v>
      </c>
      <c r="E238" s="4">
        <v>65.84</v>
      </c>
      <c r="G238" s="4">
        <v>65.84</v>
      </c>
    </row>
    <row r="239" spans="1:7" x14ac:dyDescent="0.3">
      <c r="A239" s="31">
        <f t="shared" si="12"/>
        <v>2014</v>
      </c>
      <c r="B239" s="31">
        <f t="shared" si="13"/>
        <v>12</v>
      </c>
      <c r="C239" s="31">
        <f t="shared" si="14"/>
        <v>4</v>
      </c>
      <c r="D239" s="25">
        <v>41981</v>
      </c>
      <c r="E239" s="4">
        <v>63.05</v>
      </c>
      <c r="G239" s="4">
        <v>63.05</v>
      </c>
    </row>
    <row r="240" spans="1:7" x14ac:dyDescent="0.3">
      <c r="A240" s="31">
        <f t="shared" si="12"/>
        <v>2014</v>
      </c>
      <c r="B240" s="31">
        <f t="shared" si="13"/>
        <v>12</v>
      </c>
      <c r="C240" s="31">
        <f t="shared" si="14"/>
        <v>4</v>
      </c>
      <c r="D240" s="25">
        <v>41982</v>
      </c>
      <c r="E240" s="4">
        <v>63.82</v>
      </c>
      <c r="G240" s="4">
        <v>63.82</v>
      </c>
    </row>
    <row r="241" spans="1:7" x14ac:dyDescent="0.3">
      <c r="A241" s="31">
        <f t="shared" si="12"/>
        <v>2014</v>
      </c>
      <c r="B241" s="31">
        <f t="shared" si="13"/>
        <v>12</v>
      </c>
      <c r="C241" s="31">
        <f t="shared" si="14"/>
        <v>4</v>
      </c>
      <c r="D241" s="25">
        <v>41983</v>
      </c>
      <c r="E241" s="4">
        <v>60.94</v>
      </c>
      <c r="G241" s="4">
        <v>60.94</v>
      </c>
    </row>
    <row r="242" spans="1:7" x14ac:dyDescent="0.3">
      <c r="A242" s="31">
        <f t="shared" si="12"/>
        <v>2014</v>
      </c>
      <c r="B242" s="31">
        <f t="shared" si="13"/>
        <v>12</v>
      </c>
      <c r="C242" s="31">
        <f t="shared" si="14"/>
        <v>4</v>
      </c>
      <c r="D242" s="25">
        <v>41984</v>
      </c>
      <c r="E242" s="4">
        <v>59.95</v>
      </c>
      <c r="G242" s="4">
        <v>59.95</v>
      </c>
    </row>
    <row r="243" spans="1:7" x14ac:dyDescent="0.3">
      <c r="A243" s="31">
        <f t="shared" si="12"/>
        <v>2014</v>
      </c>
      <c r="B243" s="31">
        <f t="shared" si="13"/>
        <v>12</v>
      </c>
      <c r="C243" s="31">
        <f t="shared" si="14"/>
        <v>4</v>
      </c>
      <c r="D243" s="25">
        <v>41985</v>
      </c>
      <c r="E243" s="4">
        <v>57.81</v>
      </c>
      <c r="G243" s="4">
        <v>57.81</v>
      </c>
    </row>
    <row r="244" spans="1:7" x14ac:dyDescent="0.3">
      <c r="A244" s="31">
        <f t="shared" si="12"/>
        <v>2014</v>
      </c>
      <c r="B244" s="31">
        <f t="shared" si="13"/>
        <v>12</v>
      </c>
      <c r="C244" s="31">
        <f t="shared" si="14"/>
        <v>4</v>
      </c>
      <c r="D244" s="25">
        <v>41988</v>
      </c>
      <c r="E244" s="4">
        <v>55.91</v>
      </c>
      <c r="G244" s="4">
        <v>55.91</v>
      </c>
    </row>
    <row r="245" spans="1:7" x14ac:dyDescent="0.3">
      <c r="A245" s="31">
        <f t="shared" si="12"/>
        <v>2014</v>
      </c>
      <c r="B245" s="31">
        <f t="shared" si="13"/>
        <v>12</v>
      </c>
      <c r="C245" s="31">
        <f t="shared" si="14"/>
        <v>4</v>
      </c>
      <c r="D245" s="25">
        <v>41989</v>
      </c>
      <c r="E245" s="4">
        <v>55.93</v>
      </c>
      <c r="G245" s="4">
        <v>55.93</v>
      </c>
    </row>
    <row r="246" spans="1:7" x14ac:dyDescent="0.3">
      <c r="A246" s="31">
        <f t="shared" si="12"/>
        <v>2014</v>
      </c>
      <c r="B246" s="31">
        <f t="shared" si="13"/>
        <v>12</v>
      </c>
      <c r="C246" s="31">
        <f t="shared" si="14"/>
        <v>4</v>
      </c>
      <c r="D246" s="25">
        <v>41990</v>
      </c>
      <c r="E246" s="4">
        <v>56.47</v>
      </c>
      <c r="G246" s="4">
        <v>56.47</v>
      </c>
    </row>
    <row r="247" spans="1:7" x14ac:dyDescent="0.3">
      <c r="A247" s="31">
        <f t="shared" si="12"/>
        <v>2014</v>
      </c>
      <c r="B247" s="31">
        <f t="shared" si="13"/>
        <v>12</v>
      </c>
      <c r="C247" s="31">
        <f t="shared" si="14"/>
        <v>4</v>
      </c>
      <c r="D247" s="25">
        <v>41991</v>
      </c>
      <c r="E247" s="4">
        <v>54.11</v>
      </c>
      <c r="G247" s="4">
        <v>54.11</v>
      </c>
    </row>
    <row r="248" spans="1:7" x14ac:dyDescent="0.3">
      <c r="A248" s="31">
        <f t="shared" si="12"/>
        <v>2014</v>
      </c>
      <c r="B248" s="31">
        <f t="shared" si="13"/>
        <v>12</v>
      </c>
      <c r="C248" s="31">
        <f t="shared" si="14"/>
        <v>4</v>
      </c>
      <c r="D248" s="25">
        <v>41992</v>
      </c>
      <c r="E248" s="4">
        <v>56.52</v>
      </c>
      <c r="G248" s="4">
        <v>56.52</v>
      </c>
    </row>
    <row r="249" spans="1:7" x14ac:dyDescent="0.3">
      <c r="A249" s="31">
        <f t="shared" si="12"/>
        <v>2014</v>
      </c>
      <c r="B249" s="31">
        <f t="shared" si="13"/>
        <v>12</v>
      </c>
      <c r="C249" s="31">
        <f t="shared" si="14"/>
        <v>4</v>
      </c>
      <c r="D249" s="25">
        <v>41995</v>
      </c>
      <c r="E249" s="4">
        <v>55.26</v>
      </c>
      <c r="G249" s="4">
        <v>55.26</v>
      </c>
    </row>
    <row r="250" spans="1:7" x14ac:dyDescent="0.3">
      <c r="A250" s="31">
        <f t="shared" si="12"/>
        <v>2014</v>
      </c>
      <c r="B250" s="31">
        <f t="shared" si="13"/>
        <v>12</v>
      </c>
      <c r="C250" s="31">
        <f t="shared" si="14"/>
        <v>4</v>
      </c>
      <c r="D250" s="25">
        <v>41996</v>
      </c>
      <c r="E250" s="4">
        <v>57.12</v>
      </c>
      <c r="G250" s="4">
        <v>57.12</v>
      </c>
    </row>
    <row r="251" spans="1:7" x14ac:dyDescent="0.3">
      <c r="A251" s="31">
        <f t="shared" si="12"/>
        <v>2014</v>
      </c>
      <c r="B251" s="31">
        <f t="shared" si="13"/>
        <v>12</v>
      </c>
      <c r="C251" s="31">
        <f t="shared" si="14"/>
        <v>4</v>
      </c>
      <c r="D251" s="25">
        <v>41997</v>
      </c>
      <c r="E251" s="4">
        <v>55.84</v>
      </c>
      <c r="G251" s="4">
        <v>55.84</v>
      </c>
    </row>
    <row r="252" spans="1:7" x14ac:dyDescent="0.3">
      <c r="A252" s="31">
        <f t="shared" si="12"/>
        <v>2014</v>
      </c>
      <c r="B252" s="31">
        <f t="shared" si="13"/>
        <v>12</v>
      </c>
      <c r="C252" s="31">
        <f t="shared" si="14"/>
        <v>4</v>
      </c>
      <c r="D252" s="25">
        <v>41999</v>
      </c>
      <c r="E252" s="4">
        <v>54.73</v>
      </c>
      <c r="G252" s="4">
        <v>54.73</v>
      </c>
    </row>
    <row r="253" spans="1:7" x14ac:dyDescent="0.3">
      <c r="A253" s="31">
        <f t="shared" si="12"/>
        <v>2014</v>
      </c>
      <c r="B253" s="31">
        <f t="shared" si="13"/>
        <v>12</v>
      </c>
      <c r="C253" s="31">
        <f t="shared" si="14"/>
        <v>4</v>
      </c>
      <c r="D253" s="25">
        <v>42002</v>
      </c>
      <c r="E253" s="4">
        <v>53.61</v>
      </c>
      <c r="G253" s="4">
        <v>53.61</v>
      </c>
    </row>
    <row r="254" spans="1:7" x14ac:dyDescent="0.3">
      <c r="A254" s="31">
        <f t="shared" si="12"/>
        <v>2014</v>
      </c>
      <c r="B254" s="31">
        <f t="shared" si="13"/>
        <v>12</v>
      </c>
      <c r="C254" s="31">
        <f t="shared" si="14"/>
        <v>4</v>
      </c>
      <c r="D254" s="25">
        <v>42003</v>
      </c>
      <c r="E254" s="4">
        <v>54.12</v>
      </c>
      <c r="G254" s="4">
        <v>54.12</v>
      </c>
    </row>
    <row r="255" spans="1:7" x14ac:dyDescent="0.3">
      <c r="A255" s="31">
        <f t="shared" si="12"/>
        <v>2014</v>
      </c>
      <c r="B255" s="31">
        <f t="shared" si="13"/>
        <v>12</v>
      </c>
      <c r="C255" s="31">
        <f t="shared" si="14"/>
        <v>4</v>
      </c>
      <c r="D255" s="25">
        <v>42004</v>
      </c>
      <c r="E255" s="4">
        <v>53.27</v>
      </c>
      <c r="G255" s="4">
        <v>53.27</v>
      </c>
    </row>
    <row r="256" spans="1:7" x14ac:dyDescent="0.3">
      <c r="A256" s="31">
        <f t="shared" si="12"/>
        <v>2015</v>
      </c>
      <c r="B256" s="31">
        <f t="shared" si="13"/>
        <v>1</v>
      </c>
      <c r="C256" s="31">
        <f t="shared" si="14"/>
        <v>1</v>
      </c>
      <c r="D256" s="25">
        <v>42006</v>
      </c>
      <c r="E256" s="4">
        <v>52.69</v>
      </c>
      <c r="G256" s="4">
        <v>52.69</v>
      </c>
    </row>
    <row r="257" spans="1:7" x14ac:dyDescent="0.3">
      <c r="A257" s="31">
        <f t="shared" si="12"/>
        <v>2015</v>
      </c>
      <c r="B257" s="31">
        <f t="shared" si="13"/>
        <v>1</v>
      </c>
      <c r="C257" s="31">
        <f t="shared" si="14"/>
        <v>1</v>
      </c>
      <c r="D257" s="25">
        <v>42009</v>
      </c>
      <c r="E257" s="4">
        <v>50.04</v>
      </c>
      <c r="G257" s="4">
        <v>50.04</v>
      </c>
    </row>
    <row r="258" spans="1:7" x14ac:dyDescent="0.3">
      <c r="A258" s="31">
        <f t="shared" si="12"/>
        <v>2015</v>
      </c>
      <c r="B258" s="31">
        <f t="shared" si="13"/>
        <v>1</v>
      </c>
      <c r="C258" s="31">
        <f t="shared" si="14"/>
        <v>1</v>
      </c>
      <c r="D258" s="25">
        <v>42010</v>
      </c>
      <c r="E258" s="4">
        <v>47.93</v>
      </c>
      <c r="G258" s="4">
        <v>47.93</v>
      </c>
    </row>
    <row r="259" spans="1:7" x14ac:dyDescent="0.3">
      <c r="A259" s="31">
        <f t="shared" si="12"/>
        <v>2015</v>
      </c>
      <c r="B259" s="31">
        <f t="shared" si="13"/>
        <v>1</v>
      </c>
      <c r="C259" s="31">
        <f t="shared" si="14"/>
        <v>1</v>
      </c>
      <c r="D259" s="25">
        <v>42011</v>
      </c>
      <c r="E259" s="4">
        <v>48.65</v>
      </c>
      <c r="G259" s="4">
        <v>48.65</v>
      </c>
    </row>
    <row r="260" spans="1:7" x14ac:dyDescent="0.3">
      <c r="A260" s="31">
        <f t="shared" si="12"/>
        <v>2015</v>
      </c>
      <c r="B260" s="31">
        <f t="shared" si="13"/>
        <v>1</v>
      </c>
      <c r="C260" s="31">
        <f t="shared" si="14"/>
        <v>1</v>
      </c>
      <c r="D260" s="25">
        <v>42012</v>
      </c>
      <c r="E260" s="4">
        <v>48.79</v>
      </c>
      <c r="G260" s="4">
        <v>48.79</v>
      </c>
    </row>
    <row r="261" spans="1:7" x14ac:dyDescent="0.3">
      <c r="A261" s="31">
        <f t="shared" ref="A261:A324" si="15">YEAR(D261)</f>
        <v>2015</v>
      </c>
      <c r="B261" s="31">
        <f t="shared" ref="B261:B324" si="16">MONTH(D261)</f>
        <v>1</v>
      </c>
      <c r="C261" s="31">
        <f t="shared" ref="C261:C324" si="17">ROUNDUP(B261/3,0)</f>
        <v>1</v>
      </c>
      <c r="D261" s="25">
        <v>42013</v>
      </c>
      <c r="E261" s="4">
        <v>48.36</v>
      </c>
      <c r="G261" s="4">
        <v>48.36</v>
      </c>
    </row>
    <row r="262" spans="1:7" x14ac:dyDescent="0.3">
      <c r="A262" s="31">
        <f t="shared" si="15"/>
        <v>2015</v>
      </c>
      <c r="B262" s="31">
        <f t="shared" si="16"/>
        <v>1</v>
      </c>
      <c r="C262" s="31">
        <f t="shared" si="17"/>
        <v>1</v>
      </c>
      <c r="D262" s="25">
        <v>42016</v>
      </c>
      <c r="E262" s="4">
        <v>46.07</v>
      </c>
      <c r="G262" s="4">
        <v>46.07</v>
      </c>
    </row>
    <row r="263" spans="1:7" x14ac:dyDescent="0.3">
      <c r="A263" s="31">
        <f t="shared" si="15"/>
        <v>2015</v>
      </c>
      <c r="B263" s="31">
        <f t="shared" si="16"/>
        <v>1</v>
      </c>
      <c r="C263" s="31">
        <f t="shared" si="17"/>
        <v>1</v>
      </c>
      <c r="D263" s="25">
        <v>42017</v>
      </c>
      <c r="E263" s="4">
        <v>45.89</v>
      </c>
      <c r="G263" s="4">
        <v>45.89</v>
      </c>
    </row>
    <row r="264" spans="1:7" x14ac:dyDescent="0.3">
      <c r="A264" s="31">
        <f t="shared" si="15"/>
        <v>2015</v>
      </c>
      <c r="B264" s="31">
        <f t="shared" si="16"/>
        <v>1</v>
      </c>
      <c r="C264" s="31">
        <f t="shared" si="17"/>
        <v>1</v>
      </c>
      <c r="D264" s="25">
        <v>42018</v>
      </c>
      <c r="E264" s="4">
        <v>48.48</v>
      </c>
      <c r="G264" s="4">
        <v>48.48</v>
      </c>
    </row>
    <row r="265" spans="1:7" x14ac:dyDescent="0.3">
      <c r="A265" s="31">
        <f t="shared" si="15"/>
        <v>2015</v>
      </c>
      <c r="B265" s="31">
        <f t="shared" si="16"/>
        <v>1</v>
      </c>
      <c r="C265" s="31">
        <f t="shared" si="17"/>
        <v>1</v>
      </c>
      <c r="D265" s="25">
        <v>42019</v>
      </c>
      <c r="E265" s="4">
        <v>46.25</v>
      </c>
      <c r="G265" s="4">
        <v>46.25</v>
      </c>
    </row>
    <row r="266" spans="1:7" x14ac:dyDescent="0.3">
      <c r="A266" s="31">
        <f t="shared" si="15"/>
        <v>2015</v>
      </c>
      <c r="B266" s="31">
        <f t="shared" si="16"/>
        <v>1</v>
      </c>
      <c r="C266" s="31">
        <f t="shared" si="17"/>
        <v>1</v>
      </c>
      <c r="D266" s="25">
        <v>42020</v>
      </c>
      <c r="E266" s="4">
        <v>48.69</v>
      </c>
      <c r="G266" s="4">
        <v>48.69</v>
      </c>
    </row>
    <row r="267" spans="1:7" x14ac:dyDescent="0.3">
      <c r="A267" s="31">
        <f t="shared" si="15"/>
        <v>2015</v>
      </c>
      <c r="B267" s="31">
        <f t="shared" si="16"/>
        <v>1</v>
      </c>
      <c r="C267" s="31">
        <f t="shared" si="17"/>
        <v>1</v>
      </c>
      <c r="D267" s="25">
        <v>42024</v>
      </c>
      <c r="E267" s="4">
        <v>46.39</v>
      </c>
      <c r="G267" s="4">
        <v>46.39</v>
      </c>
    </row>
    <row r="268" spans="1:7" x14ac:dyDescent="0.3">
      <c r="A268" s="31">
        <f t="shared" si="15"/>
        <v>2015</v>
      </c>
      <c r="B268" s="31">
        <f t="shared" si="16"/>
        <v>1</v>
      </c>
      <c r="C268" s="31">
        <f t="shared" si="17"/>
        <v>1</v>
      </c>
      <c r="D268" s="25">
        <v>42025</v>
      </c>
      <c r="E268" s="4">
        <v>47.78</v>
      </c>
      <c r="G268" s="4">
        <v>47.78</v>
      </c>
    </row>
    <row r="269" spans="1:7" x14ac:dyDescent="0.3">
      <c r="A269" s="31">
        <f t="shared" si="15"/>
        <v>2015</v>
      </c>
      <c r="B269" s="31">
        <f t="shared" si="16"/>
        <v>1</v>
      </c>
      <c r="C269" s="31">
        <f t="shared" si="17"/>
        <v>1</v>
      </c>
      <c r="D269" s="25">
        <v>42026</v>
      </c>
      <c r="E269" s="4">
        <v>46.31</v>
      </c>
      <c r="G269" s="4">
        <v>46.31</v>
      </c>
    </row>
    <row r="270" spans="1:7" x14ac:dyDescent="0.3">
      <c r="A270" s="31">
        <f t="shared" si="15"/>
        <v>2015</v>
      </c>
      <c r="B270" s="31">
        <f t="shared" si="16"/>
        <v>1</v>
      </c>
      <c r="C270" s="31">
        <f t="shared" si="17"/>
        <v>1</v>
      </c>
      <c r="D270" s="25">
        <v>42027</v>
      </c>
      <c r="E270" s="4">
        <v>45.59</v>
      </c>
      <c r="G270" s="4">
        <v>45.59</v>
      </c>
    </row>
    <row r="271" spans="1:7" x14ac:dyDescent="0.3">
      <c r="A271" s="31">
        <f t="shared" si="15"/>
        <v>2015</v>
      </c>
      <c r="B271" s="31">
        <f t="shared" si="16"/>
        <v>1</v>
      </c>
      <c r="C271" s="31">
        <f t="shared" si="17"/>
        <v>1</v>
      </c>
      <c r="D271" s="25">
        <v>42030</v>
      </c>
      <c r="E271" s="4">
        <v>45.15</v>
      </c>
      <c r="G271" s="4">
        <v>45.15</v>
      </c>
    </row>
    <row r="272" spans="1:7" x14ac:dyDescent="0.3">
      <c r="A272" s="31">
        <f t="shared" si="15"/>
        <v>2015</v>
      </c>
      <c r="B272" s="31">
        <f t="shared" si="16"/>
        <v>1</v>
      </c>
      <c r="C272" s="31">
        <f t="shared" si="17"/>
        <v>1</v>
      </c>
      <c r="D272" s="25">
        <v>42031</v>
      </c>
      <c r="E272" s="4">
        <v>46.23</v>
      </c>
      <c r="G272" s="4">
        <v>46.23</v>
      </c>
    </row>
    <row r="273" spans="1:7" x14ac:dyDescent="0.3">
      <c r="A273" s="31">
        <f t="shared" si="15"/>
        <v>2015</v>
      </c>
      <c r="B273" s="31">
        <f t="shared" si="16"/>
        <v>1</v>
      </c>
      <c r="C273" s="31">
        <f t="shared" si="17"/>
        <v>1</v>
      </c>
      <c r="D273" s="25">
        <v>42032</v>
      </c>
      <c r="E273" s="4">
        <v>44.45</v>
      </c>
      <c r="G273" s="4">
        <v>44.45</v>
      </c>
    </row>
    <row r="274" spans="1:7" x14ac:dyDescent="0.3">
      <c r="A274" s="31">
        <f t="shared" si="15"/>
        <v>2015</v>
      </c>
      <c r="B274" s="31">
        <f t="shared" si="16"/>
        <v>1</v>
      </c>
      <c r="C274" s="31">
        <f t="shared" si="17"/>
        <v>1</v>
      </c>
      <c r="D274" s="25">
        <v>42033</v>
      </c>
      <c r="E274" s="4">
        <v>44.53</v>
      </c>
      <c r="G274" s="4">
        <v>44.53</v>
      </c>
    </row>
    <row r="275" spans="1:7" x14ac:dyDescent="0.3">
      <c r="A275" s="31">
        <f t="shared" si="15"/>
        <v>2015</v>
      </c>
      <c r="B275" s="31">
        <f t="shared" si="16"/>
        <v>1</v>
      </c>
      <c r="C275" s="31">
        <f t="shared" si="17"/>
        <v>1</v>
      </c>
      <c r="D275" s="25">
        <v>42034</v>
      </c>
      <c r="E275" s="4">
        <v>48.24</v>
      </c>
      <c r="G275" s="4">
        <v>48.24</v>
      </c>
    </row>
    <row r="276" spans="1:7" x14ac:dyDescent="0.3">
      <c r="A276" s="31">
        <f t="shared" si="15"/>
        <v>2015</v>
      </c>
      <c r="B276" s="31">
        <f t="shared" si="16"/>
        <v>2</v>
      </c>
      <c r="C276" s="31">
        <f t="shared" si="17"/>
        <v>1</v>
      </c>
      <c r="D276" s="25">
        <v>42037</v>
      </c>
      <c r="E276" s="4">
        <v>49.57</v>
      </c>
      <c r="G276" s="4">
        <v>49.57</v>
      </c>
    </row>
    <row r="277" spans="1:7" x14ac:dyDescent="0.3">
      <c r="A277" s="31">
        <f t="shared" si="15"/>
        <v>2015</v>
      </c>
      <c r="B277" s="31">
        <f t="shared" si="16"/>
        <v>2</v>
      </c>
      <c r="C277" s="31">
        <f t="shared" si="17"/>
        <v>1</v>
      </c>
      <c r="D277" s="25">
        <v>42038</v>
      </c>
      <c r="E277" s="4">
        <v>53.05</v>
      </c>
      <c r="G277" s="4">
        <v>53.05</v>
      </c>
    </row>
    <row r="278" spans="1:7" x14ac:dyDescent="0.3">
      <c r="A278" s="31">
        <f t="shared" si="15"/>
        <v>2015</v>
      </c>
      <c r="B278" s="31">
        <f t="shared" si="16"/>
        <v>2</v>
      </c>
      <c r="C278" s="31">
        <f t="shared" si="17"/>
        <v>1</v>
      </c>
      <c r="D278" s="25">
        <v>42039</v>
      </c>
      <c r="E278" s="4">
        <v>48.45</v>
      </c>
      <c r="G278" s="4">
        <v>48.45</v>
      </c>
    </row>
    <row r="279" spans="1:7" x14ac:dyDescent="0.3">
      <c r="A279" s="31">
        <f t="shared" si="15"/>
        <v>2015</v>
      </c>
      <c r="B279" s="31">
        <f t="shared" si="16"/>
        <v>2</v>
      </c>
      <c r="C279" s="31">
        <f t="shared" si="17"/>
        <v>1</v>
      </c>
      <c r="D279" s="25">
        <v>42040</v>
      </c>
      <c r="E279" s="4">
        <v>50.48</v>
      </c>
      <c r="G279" s="4">
        <v>50.48</v>
      </c>
    </row>
    <row r="280" spans="1:7" x14ac:dyDescent="0.3">
      <c r="A280" s="31">
        <f t="shared" si="15"/>
        <v>2015</v>
      </c>
      <c r="B280" s="31">
        <f t="shared" si="16"/>
        <v>2</v>
      </c>
      <c r="C280" s="31">
        <f t="shared" si="17"/>
        <v>1</v>
      </c>
      <c r="D280" s="25">
        <v>42041</v>
      </c>
      <c r="E280" s="4">
        <v>51.69</v>
      </c>
      <c r="G280" s="4">
        <v>51.69</v>
      </c>
    </row>
    <row r="281" spans="1:7" x14ac:dyDescent="0.3">
      <c r="A281" s="31">
        <f t="shared" si="15"/>
        <v>2015</v>
      </c>
      <c r="B281" s="31">
        <f t="shared" si="16"/>
        <v>2</v>
      </c>
      <c r="C281" s="31">
        <f t="shared" si="17"/>
        <v>1</v>
      </c>
      <c r="D281" s="25">
        <v>42044</v>
      </c>
      <c r="E281" s="4">
        <v>52.86</v>
      </c>
      <c r="G281" s="4">
        <v>52.86</v>
      </c>
    </row>
    <row r="282" spans="1:7" x14ac:dyDescent="0.3">
      <c r="A282" s="31">
        <f t="shared" si="15"/>
        <v>2015</v>
      </c>
      <c r="B282" s="31">
        <f t="shared" si="16"/>
        <v>2</v>
      </c>
      <c r="C282" s="31">
        <f t="shared" si="17"/>
        <v>1</v>
      </c>
      <c r="D282" s="25">
        <v>42045</v>
      </c>
      <c r="E282" s="4">
        <v>50.02</v>
      </c>
      <c r="G282" s="4">
        <v>50.02</v>
      </c>
    </row>
    <row r="283" spans="1:7" x14ac:dyDescent="0.3">
      <c r="A283" s="31">
        <f t="shared" si="15"/>
        <v>2015</v>
      </c>
      <c r="B283" s="31">
        <f t="shared" si="16"/>
        <v>2</v>
      </c>
      <c r="C283" s="31">
        <f t="shared" si="17"/>
        <v>1</v>
      </c>
      <c r="D283" s="25">
        <v>42046</v>
      </c>
      <c r="E283" s="4">
        <v>48.84</v>
      </c>
      <c r="G283" s="4">
        <v>48.84</v>
      </c>
    </row>
    <row r="284" spans="1:7" x14ac:dyDescent="0.3">
      <c r="A284" s="31">
        <f t="shared" si="15"/>
        <v>2015</v>
      </c>
      <c r="B284" s="31">
        <f t="shared" si="16"/>
        <v>2</v>
      </c>
      <c r="C284" s="31">
        <f t="shared" si="17"/>
        <v>1</v>
      </c>
      <c r="D284" s="25">
        <v>42047</v>
      </c>
      <c r="E284" s="4">
        <v>51.21</v>
      </c>
      <c r="G284" s="4">
        <v>51.21</v>
      </c>
    </row>
    <row r="285" spans="1:7" x14ac:dyDescent="0.3">
      <c r="A285" s="31">
        <f t="shared" si="15"/>
        <v>2015</v>
      </c>
      <c r="B285" s="31">
        <f t="shared" si="16"/>
        <v>2</v>
      </c>
      <c r="C285" s="31">
        <f t="shared" si="17"/>
        <v>1</v>
      </c>
      <c r="D285" s="25">
        <v>42048</v>
      </c>
      <c r="E285" s="4">
        <v>52.78</v>
      </c>
      <c r="G285" s="4">
        <v>52.78</v>
      </c>
    </row>
    <row r="286" spans="1:7" x14ac:dyDescent="0.3">
      <c r="A286" s="31">
        <f t="shared" si="15"/>
        <v>2015</v>
      </c>
      <c r="B286" s="31">
        <f t="shared" si="16"/>
        <v>2</v>
      </c>
      <c r="C286" s="31">
        <f t="shared" si="17"/>
        <v>1</v>
      </c>
      <c r="D286" s="25">
        <v>42052</v>
      </c>
      <c r="E286" s="4">
        <v>53.53</v>
      </c>
      <c r="G286" s="4">
        <v>53.53</v>
      </c>
    </row>
    <row r="287" spans="1:7" x14ac:dyDescent="0.3">
      <c r="A287" s="31">
        <f t="shared" si="15"/>
        <v>2015</v>
      </c>
      <c r="B287" s="31">
        <f t="shared" si="16"/>
        <v>2</v>
      </c>
      <c r="C287" s="31">
        <f t="shared" si="17"/>
        <v>1</v>
      </c>
      <c r="D287" s="25">
        <v>42053</v>
      </c>
      <c r="E287" s="4">
        <v>52.14</v>
      </c>
      <c r="G287" s="4">
        <v>52.14</v>
      </c>
    </row>
    <row r="288" spans="1:7" x14ac:dyDescent="0.3">
      <c r="A288" s="31">
        <f t="shared" si="15"/>
        <v>2015</v>
      </c>
      <c r="B288" s="31">
        <f t="shared" si="16"/>
        <v>2</v>
      </c>
      <c r="C288" s="31">
        <f t="shared" si="17"/>
        <v>1</v>
      </c>
      <c r="D288" s="25">
        <v>42054</v>
      </c>
      <c r="E288" s="4">
        <v>51.16</v>
      </c>
      <c r="G288" s="4">
        <v>51.16</v>
      </c>
    </row>
    <row r="289" spans="1:7" x14ac:dyDescent="0.3">
      <c r="A289" s="31">
        <f t="shared" si="15"/>
        <v>2015</v>
      </c>
      <c r="B289" s="31">
        <f t="shared" si="16"/>
        <v>2</v>
      </c>
      <c r="C289" s="31">
        <f t="shared" si="17"/>
        <v>1</v>
      </c>
      <c r="D289" s="25">
        <v>42055</v>
      </c>
      <c r="E289" s="4">
        <v>50.34</v>
      </c>
      <c r="G289" s="4">
        <v>50.34</v>
      </c>
    </row>
    <row r="290" spans="1:7" x14ac:dyDescent="0.3">
      <c r="A290" s="31">
        <f t="shared" si="15"/>
        <v>2015</v>
      </c>
      <c r="B290" s="31">
        <f t="shared" si="16"/>
        <v>2</v>
      </c>
      <c r="C290" s="31">
        <f t="shared" si="17"/>
        <v>1</v>
      </c>
      <c r="D290" s="25">
        <v>42058</v>
      </c>
      <c r="E290" s="4">
        <v>49.45</v>
      </c>
      <c r="G290" s="4">
        <v>49.45</v>
      </c>
    </row>
    <row r="291" spans="1:7" x14ac:dyDescent="0.3">
      <c r="A291" s="31">
        <f t="shared" si="15"/>
        <v>2015</v>
      </c>
      <c r="B291" s="31">
        <f t="shared" si="16"/>
        <v>2</v>
      </c>
      <c r="C291" s="31">
        <f t="shared" si="17"/>
        <v>1</v>
      </c>
      <c r="D291" s="25">
        <v>42059</v>
      </c>
      <c r="E291" s="4">
        <v>49.28</v>
      </c>
      <c r="G291" s="4">
        <v>49.28</v>
      </c>
    </row>
    <row r="292" spans="1:7" x14ac:dyDescent="0.3">
      <c r="A292" s="31">
        <f t="shared" si="15"/>
        <v>2015</v>
      </c>
      <c r="B292" s="31">
        <f t="shared" si="16"/>
        <v>2</v>
      </c>
      <c r="C292" s="31">
        <f t="shared" si="17"/>
        <v>1</v>
      </c>
      <c r="D292" s="25">
        <v>42060</v>
      </c>
      <c r="E292" s="4">
        <v>50.99</v>
      </c>
      <c r="G292" s="4">
        <v>50.99</v>
      </c>
    </row>
    <row r="293" spans="1:7" x14ac:dyDescent="0.3">
      <c r="A293" s="31">
        <f t="shared" si="15"/>
        <v>2015</v>
      </c>
      <c r="B293" s="31">
        <f t="shared" si="16"/>
        <v>2</v>
      </c>
      <c r="C293" s="31">
        <f t="shared" si="17"/>
        <v>1</v>
      </c>
      <c r="D293" s="25">
        <v>42061</v>
      </c>
      <c r="E293" s="4">
        <v>48.17</v>
      </c>
      <c r="G293" s="4">
        <v>48.17</v>
      </c>
    </row>
    <row r="294" spans="1:7" x14ac:dyDescent="0.3">
      <c r="A294" s="31">
        <f t="shared" si="15"/>
        <v>2015</v>
      </c>
      <c r="B294" s="31">
        <f t="shared" si="16"/>
        <v>2</v>
      </c>
      <c r="C294" s="31">
        <f t="shared" si="17"/>
        <v>1</v>
      </c>
      <c r="D294" s="25">
        <v>42062</v>
      </c>
      <c r="E294" s="4">
        <v>49.76</v>
      </c>
      <c r="G294" s="4">
        <v>49.76</v>
      </c>
    </row>
    <row r="295" spans="1:7" x14ac:dyDescent="0.3">
      <c r="A295" s="31">
        <f t="shared" si="15"/>
        <v>2015</v>
      </c>
      <c r="B295" s="31">
        <f t="shared" si="16"/>
        <v>3</v>
      </c>
      <c r="C295" s="31">
        <f t="shared" si="17"/>
        <v>1</v>
      </c>
      <c r="D295" s="25">
        <v>42065</v>
      </c>
      <c r="E295" s="4">
        <v>49.59</v>
      </c>
      <c r="G295" s="4">
        <v>49.59</v>
      </c>
    </row>
    <row r="296" spans="1:7" x14ac:dyDescent="0.3">
      <c r="A296" s="31">
        <f t="shared" si="15"/>
        <v>2015</v>
      </c>
      <c r="B296" s="31">
        <f t="shared" si="16"/>
        <v>3</v>
      </c>
      <c r="C296" s="31">
        <f t="shared" si="17"/>
        <v>1</v>
      </c>
      <c r="D296" s="25">
        <v>42066</v>
      </c>
      <c r="E296" s="4">
        <v>50.52</v>
      </c>
      <c r="G296" s="4">
        <v>50.52</v>
      </c>
    </row>
    <row r="297" spans="1:7" x14ac:dyDescent="0.3">
      <c r="A297" s="31">
        <f t="shared" si="15"/>
        <v>2015</v>
      </c>
      <c r="B297" s="31">
        <f t="shared" si="16"/>
        <v>3</v>
      </c>
      <c r="C297" s="31">
        <f t="shared" si="17"/>
        <v>1</v>
      </c>
      <c r="D297" s="25">
        <v>42067</v>
      </c>
      <c r="E297" s="4">
        <v>51.53</v>
      </c>
      <c r="G297" s="4">
        <v>51.53</v>
      </c>
    </row>
    <row r="298" spans="1:7" x14ac:dyDescent="0.3">
      <c r="A298" s="31">
        <f t="shared" si="15"/>
        <v>2015</v>
      </c>
      <c r="B298" s="31">
        <f t="shared" si="16"/>
        <v>3</v>
      </c>
      <c r="C298" s="31">
        <f t="shared" si="17"/>
        <v>1</v>
      </c>
      <c r="D298" s="25">
        <v>42068</v>
      </c>
      <c r="E298" s="4">
        <v>50.76</v>
      </c>
      <c r="G298" s="4">
        <v>50.76</v>
      </c>
    </row>
    <row r="299" spans="1:7" x14ac:dyDescent="0.3">
      <c r="A299" s="31">
        <f t="shared" si="15"/>
        <v>2015</v>
      </c>
      <c r="B299" s="31">
        <f t="shared" si="16"/>
        <v>3</v>
      </c>
      <c r="C299" s="31">
        <f t="shared" si="17"/>
        <v>1</v>
      </c>
      <c r="D299" s="25">
        <v>42069</v>
      </c>
      <c r="E299" s="4">
        <v>49.61</v>
      </c>
      <c r="G299" s="4">
        <v>49.61</v>
      </c>
    </row>
    <row r="300" spans="1:7" x14ac:dyDescent="0.3">
      <c r="A300" s="31">
        <f t="shared" si="15"/>
        <v>2015</v>
      </c>
      <c r="B300" s="31">
        <f t="shared" si="16"/>
        <v>3</v>
      </c>
      <c r="C300" s="31">
        <f t="shared" si="17"/>
        <v>1</v>
      </c>
      <c r="D300" s="25">
        <v>42072</v>
      </c>
      <c r="E300" s="4">
        <v>50</v>
      </c>
      <c r="G300" s="4">
        <v>50</v>
      </c>
    </row>
    <row r="301" spans="1:7" x14ac:dyDescent="0.3">
      <c r="A301" s="31">
        <f t="shared" si="15"/>
        <v>2015</v>
      </c>
      <c r="B301" s="31">
        <f t="shared" si="16"/>
        <v>3</v>
      </c>
      <c r="C301" s="31">
        <f t="shared" si="17"/>
        <v>1</v>
      </c>
      <c r="D301" s="25">
        <v>42073</v>
      </c>
      <c r="E301" s="4">
        <v>48.29</v>
      </c>
      <c r="G301" s="4">
        <v>48.29</v>
      </c>
    </row>
    <row r="302" spans="1:7" x14ac:dyDescent="0.3">
      <c r="A302" s="31">
        <f t="shared" si="15"/>
        <v>2015</v>
      </c>
      <c r="B302" s="31">
        <f t="shared" si="16"/>
        <v>3</v>
      </c>
      <c r="C302" s="31">
        <f t="shared" si="17"/>
        <v>1</v>
      </c>
      <c r="D302" s="25">
        <v>42074</v>
      </c>
      <c r="E302" s="4">
        <v>48.17</v>
      </c>
      <c r="G302" s="4">
        <v>48.17</v>
      </c>
    </row>
    <row r="303" spans="1:7" x14ac:dyDescent="0.3">
      <c r="A303" s="31">
        <f t="shared" si="15"/>
        <v>2015</v>
      </c>
      <c r="B303" s="31">
        <f t="shared" si="16"/>
        <v>3</v>
      </c>
      <c r="C303" s="31">
        <f t="shared" si="17"/>
        <v>1</v>
      </c>
      <c r="D303" s="25">
        <v>42075</v>
      </c>
      <c r="E303" s="4">
        <v>47.05</v>
      </c>
      <c r="G303" s="4">
        <v>47.05</v>
      </c>
    </row>
    <row r="304" spans="1:7" x14ac:dyDescent="0.3">
      <c r="A304" s="31">
        <f t="shared" si="15"/>
        <v>2015</v>
      </c>
      <c r="B304" s="31">
        <f t="shared" si="16"/>
        <v>3</v>
      </c>
      <c r="C304" s="31">
        <f t="shared" si="17"/>
        <v>1</v>
      </c>
      <c r="D304" s="25">
        <v>42076</v>
      </c>
      <c r="E304" s="4">
        <v>44.84</v>
      </c>
      <c r="G304" s="4">
        <v>44.84</v>
      </c>
    </row>
    <row r="305" spans="1:7" x14ac:dyDescent="0.3">
      <c r="A305" s="31">
        <f t="shared" si="15"/>
        <v>2015</v>
      </c>
      <c r="B305" s="31">
        <f t="shared" si="16"/>
        <v>3</v>
      </c>
      <c r="C305" s="31">
        <f t="shared" si="17"/>
        <v>1</v>
      </c>
      <c r="D305" s="25">
        <v>42079</v>
      </c>
      <c r="E305" s="4">
        <v>43.88</v>
      </c>
      <c r="G305" s="4">
        <v>43.88</v>
      </c>
    </row>
    <row r="306" spans="1:7" x14ac:dyDescent="0.3">
      <c r="A306" s="31">
        <f t="shared" si="15"/>
        <v>2015</v>
      </c>
      <c r="B306" s="31">
        <f t="shared" si="16"/>
        <v>3</v>
      </c>
      <c r="C306" s="31">
        <f t="shared" si="17"/>
        <v>1</v>
      </c>
      <c r="D306" s="25">
        <v>42080</v>
      </c>
      <c r="E306" s="4">
        <v>43.46</v>
      </c>
      <c r="G306" s="4">
        <v>43.46</v>
      </c>
    </row>
    <row r="307" spans="1:7" x14ac:dyDescent="0.3">
      <c r="A307" s="31">
        <f t="shared" si="15"/>
        <v>2015</v>
      </c>
      <c r="B307" s="31">
        <f t="shared" si="16"/>
        <v>3</v>
      </c>
      <c r="C307" s="31">
        <f t="shared" si="17"/>
        <v>1</v>
      </c>
      <c r="D307" s="25">
        <v>42081</v>
      </c>
      <c r="E307" s="4">
        <v>44.66</v>
      </c>
      <c r="G307" s="4">
        <v>44.66</v>
      </c>
    </row>
    <row r="308" spans="1:7" x14ac:dyDescent="0.3">
      <c r="A308" s="31">
        <f t="shared" si="15"/>
        <v>2015</v>
      </c>
      <c r="B308" s="31">
        <f t="shared" si="16"/>
        <v>3</v>
      </c>
      <c r="C308" s="31">
        <f t="shared" si="17"/>
        <v>1</v>
      </c>
      <c r="D308" s="25">
        <v>42082</v>
      </c>
      <c r="E308" s="4">
        <v>43.96</v>
      </c>
      <c r="G308" s="4">
        <v>43.96</v>
      </c>
    </row>
    <row r="309" spans="1:7" x14ac:dyDescent="0.3">
      <c r="A309" s="31">
        <f t="shared" si="15"/>
        <v>2015</v>
      </c>
      <c r="B309" s="31">
        <f t="shared" si="16"/>
        <v>3</v>
      </c>
      <c r="C309" s="31">
        <f t="shared" si="17"/>
        <v>1</v>
      </c>
      <c r="D309" s="25">
        <v>42083</v>
      </c>
      <c r="E309" s="4">
        <v>45.72</v>
      </c>
      <c r="G309" s="4">
        <v>45.72</v>
      </c>
    </row>
    <row r="310" spans="1:7" x14ac:dyDescent="0.3">
      <c r="A310" s="31">
        <f t="shared" si="15"/>
        <v>2015</v>
      </c>
      <c r="B310" s="31">
        <f t="shared" si="16"/>
        <v>3</v>
      </c>
      <c r="C310" s="31">
        <f t="shared" si="17"/>
        <v>1</v>
      </c>
      <c r="D310" s="25">
        <v>42086</v>
      </c>
      <c r="E310" s="4">
        <v>47.45</v>
      </c>
      <c r="G310" s="4">
        <v>47.45</v>
      </c>
    </row>
    <row r="311" spans="1:7" x14ac:dyDescent="0.3">
      <c r="A311" s="31">
        <f t="shared" si="15"/>
        <v>2015</v>
      </c>
      <c r="B311" s="31">
        <f t="shared" si="16"/>
        <v>3</v>
      </c>
      <c r="C311" s="31">
        <f t="shared" si="17"/>
        <v>1</v>
      </c>
      <c r="D311" s="25">
        <v>42087</v>
      </c>
      <c r="E311" s="4">
        <v>47.51</v>
      </c>
      <c r="G311" s="4">
        <v>47.51</v>
      </c>
    </row>
    <row r="312" spans="1:7" x14ac:dyDescent="0.3">
      <c r="A312" s="31">
        <f t="shared" si="15"/>
        <v>2015</v>
      </c>
      <c r="B312" s="31">
        <f t="shared" si="16"/>
        <v>3</v>
      </c>
      <c r="C312" s="31">
        <f t="shared" si="17"/>
        <v>1</v>
      </c>
      <c r="D312" s="25">
        <v>42088</v>
      </c>
      <c r="E312" s="4">
        <v>49.21</v>
      </c>
      <c r="G312" s="4">
        <v>49.21</v>
      </c>
    </row>
    <row r="313" spans="1:7" x14ac:dyDescent="0.3">
      <c r="A313" s="31">
        <f t="shared" si="15"/>
        <v>2015</v>
      </c>
      <c r="B313" s="31">
        <f t="shared" si="16"/>
        <v>3</v>
      </c>
      <c r="C313" s="31">
        <f t="shared" si="17"/>
        <v>1</v>
      </c>
      <c r="D313" s="25">
        <v>42089</v>
      </c>
      <c r="E313" s="4">
        <v>51.43</v>
      </c>
      <c r="G313" s="4">
        <v>51.43</v>
      </c>
    </row>
    <row r="314" spans="1:7" x14ac:dyDescent="0.3">
      <c r="A314" s="31">
        <f t="shared" si="15"/>
        <v>2015</v>
      </c>
      <c r="B314" s="31">
        <f t="shared" si="16"/>
        <v>3</v>
      </c>
      <c r="C314" s="31">
        <f t="shared" si="17"/>
        <v>1</v>
      </c>
      <c r="D314" s="25">
        <v>42090</v>
      </c>
      <c r="E314" s="4">
        <v>48.87</v>
      </c>
      <c r="G314" s="4">
        <v>48.87</v>
      </c>
    </row>
    <row r="315" spans="1:7" x14ac:dyDescent="0.3">
      <c r="A315" s="31">
        <f t="shared" si="15"/>
        <v>2015</v>
      </c>
      <c r="B315" s="31">
        <f t="shared" si="16"/>
        <v>3</v>
      </c>
      <c r="C315" s="31">
        <f t="shared" si="17"/>
        <v>1</v>
      </c>
      <c r="D315" s="25">
        <v>42093</v>
      </c>
      <c r="E315" s="4">
        <v>48.68</v>
      </c>
      <c r="G315" s="4">
        <v>48.68</v>
      </c>
    </row>
    <row r="316" spans="1:7" x14ac:dyDescent="0.3">
      <c r="A316" s="31">
        <f t="shared" si="15"/>
        <v>2015</v>
      </c>
      <c r="B316" s="31">
        <f t="shared" si="16"/>
        <v>3</v>
      </c>
      <c r="C316" s="31">
        <f t="shared" si="17"/>
        <v>1</v>
      </c>
      <c r="D316" s="25">
        <v>42094</v>
      </c>
      <c r="E316" s="4">
        <v>47.6</v>
      </c>
      <c r="G316" s="4">
        <v>47.6</v>
      </c>
    </row>
    <row r="317" spans="1:7" x14ac:dyDescent="0.3">
      <c r="A317" s="31">
        <f t="shared" si="15"/>
        <v>2015</v>
      </c>
      <c r="B317" s="31">
        <f t="shared" si="16"/>
        <v>4</v>
      </c>
      <c r="C317" s="31">
        <f t="shared" si="17"/>
        <v>2</v>
      </c>
      <c r="D317" s="25">
        <v>42095</v>
      </c>
      <c r="E317" s="4">
        <v>50.09</v>
      </c>
      <c r="G317" s="4">
        <v>50.09</v>
      </c>
    </row>
    <row r="318" spans="1:7" x14ac:dyDescent="0.3">
      <c r="A318" s="31">
        <f t="shared" si="15"/>
        <v>2015</v>
      </c>
      <c r="B318" s="31">
        <f t="shared" si="16"/>
        <v>4</v>
      </c>
      <c r="C318" s="31">
        <f t="shared" si="17"/>
        <v>2</v>
      </c>
      <c r="D318" s="25">
        <v>42096</v>
      </c>
      <c r="E318" s="4">
        <v>49.14</v>
      </c>
      <c r="G318" s="4">
        <v>49.14</v>
      </c>
    </row>
    <row r="319" spans="1:7" x14ac:dyDescent="0.3">
      <c r="A319" s="31">
        <f t="shared" si="15"/>
        <v>2015</v>
      </c>
      <c r="B319" s="31">
        <f t="shared" si="16"/>
        <v>4</v>
      </c>
      <c r="C319" s="31">
        <f t="shared" si="17"/>
        <v>2</v>
      </c>
      <c r="D319" s="25">
        <v>42100</v>
      </c>
      <c r="E319" s="4">
        <v>52.14</v>
      </c>
      <c r="G319" s="4">
        <v>52.14</v>
      </c>
    </row>
    <row r="320" spans="1:7" x14ac:dyDescent="0.3">
      <c r="A320" s="31">
        <f t="shared" si="15"/>
        <v>2015</v>
      </c>
      <c r="B320" s="31">
        <f t="shared" si="16"/>
        <v>4</v>
      </c>
      <c r="C320" s="31">
        <f t="shared" si="17"/>
        <v>2</v>
      </c>
      <c r="D320" s="25">
        <v>42101</v>
      </c>
      <c r="E320" s="4">
        <v>53.98</v>
      </c>
      <c r="G320" s="4">
        <v>53.98</v>
      </c>
    </row>
    <row r="321" spans="1:7" x14ac:dyDescent="0.3">
      <c r="A321" s="31">
        <f t="shared" si="15"/>
        <v>2015</v>
      </c>
      <c r="B321" s="31">
        <f t="shared" si="16"/>
        <v>4</v>
      </c>
      <c r="C321" s="31">
        <f t="shared" si="17"/>
        <v>2</v>
      </c>
      <c r="D321" s="25">
        <v>42102</v>
      </c>
      <c r="E321" s="4">
        <v>50.42</v>
      </c>
      <c r="G321" s="4">
        <v>50.42</v>
      </c>
    </row>
    <row r="322" spans="1:7" x14ac:dyDescent="0.3">
      <c r="A322" s="31">
        <f t="shared" si="15"/>
        <v>2015</v>
      </c>
      <c r="B322" s="31">
        <f t="shared" si="16"/>
        <v>4</v>
      </c>
      <c r="C322" s="31">
        <f t="shared" si="17"/>
        <v>2</v>
      </c>
      <c r="D322" s="25">
        <v>42103</v>
      </c>
      <c r="E322" s="4">
        <v>50.79</v>
      </c>
      <c r="G322" s="4">
        <v>50.79</v>
      </c>
    </row>
    <row r="323" spans="1:7" x14ac:dyDescent="0.3">
      <c r="A323" s="31">
        <f t="shared" si="15"/>
        <v>2015</v>
      </c>
      <c r="B323" s="31">
        <f t="shared" si="16"/>
        <v>4</v>
      </c>
      <c r="C323" s="31">
        <f t="shared" si="17"/>
        <v>2</v>
      </c>
      <c r="D323" s="25">
        <v>42104</v>
      </c>
      <c r="E323" s="4">
        <v>51.64</v>
      </c>
      <c r="G323" s="4">
        <v>51.64</v>
      </c>
    </row>
    <row r="324" spans="1:7" x14ac:dyDescent="0.3">
      <c r="A324" s="31">
        <f t="shared" si="15"/>
        <v>2015</v>
      </c>
      <c r="B324" s="31">
        <f t="shared" si="16"/>
        <v>4</v>
      </c>
      <c r="C324" s="31">
        <f t="shared" si="17"/>
        <v>2</v>
      </c>
      <c r="D324" s="25">
        <v>42107</v>
      </c>
      <c r="E324" s="4">
        <v>51.91</v>
      </c>
      <c r="G324" s="4">
        <v>51.91</v>
      </c>
    </row>
    <row r="325" spans="1:7" x14ac:dyDescent="0.3">
      <c r="A325" s="31">
        <f t="shared" ref="A325:A388" si="18">YEAR(D325)</f>
        <v>2015</v>
      </c>
      <c r="B325" s="31">
        <f t="shared" ref="B325:B388" si="19">MONTH(D325)</f>
        <v>4</v>
      </c>
      <c r="C325" s="31">
        <f t="shared" ref="C325:C388" si="20">ROUNDUP(B325/3,0)</f>
        <v>2</v>
      </c>
      <c r="D325" s="25">
        <v>42108</v>
      </c>
      <c r="E325" s="4">
        <v>53.29</v>
      </c>
      <c r="G325" s="4">
        <v>53.29</v>
      </c>
    </row>
    <row r="326" spans="1:7" x14ac:dyDescent="0.3">
      <c r="A326" s="31">
        <f t="shared" si="18"/>
        <v>2015</v>
      </c>
      <c r="B326" s="31">
        <f t="shared" si="19"/>
        <v>4</v>
      </c>
      <c r="C326" s="31">
        <f t="shared" si="20"/>
        <v>2</v>
      </c>
      <c r="D326" s="25">
        <v>42109</v>
      </c>
      <c r="E326" s="4">
        <v>56.39</v>
      </c>
      <c r="G326" s="4">
        <v>56.39</v>
      </c>
    </row>
    <row r="327" spans="1:7" x14ac:dyDescent="0.3">
      <c r="A327" s="31">
        <f t="shared" si="18"/>
        <v>2015</v>
      </c>
      <c r="B327" s="31">
        <f t="shared" si="19"/>
        <v>4</v>
      </c>
      <c r="C327" s="31">
        <f t="shared" si="20"/>
        <v>2</v>
      </c>
      <c r="D327" s="25">
        <v>42110</v>
      </c>
      <c r="E327" s="4">
        <v>56.71</v>
      </c>
      <c r="G327" s="4">
        <v>56.71</v>
      </c>
    </row>
    <row r="328" spans="1:7" x14ac:dyDescent="0.3">
      <c r="A328" s="31">
        <f t="shared" si="18"/>
        <v>2015</v>
      </c>
      <c r="B328" s="31">
        <f t="shared" si="19"/>
        <v>4</v>
      </c>
      <c r="C328" s="31">
        <f t="shared" si="20"/>
        <v>2</v>
      </c>
      <c r="D328" s="25">
        <v>42111</v>
      </c>
      <c r="E328" s="4">
        <v>55.74</v>
      </c>
      <c r="G328" s="4">
        <v>55.74</v>
      </c>
    </row>
    <row r="329" spans="1:7" x14ac:dyDescent="0.3">
      <c r="A329" s="31">
        <f t="shared" si="18"/>
        <v>2015</v>
      </c>
      <c r="B329" s="31">
        <f t="shared" si="19"/>
        <v>4</v>
      </c>
      <c r="C329" s="31">
        <f t="shared" si="20"/>
        <v>2</v>
      </c>
      <c r="D329" s="25">
        <v>42114</v>
      </c>
      <c r="E329" s="4">
        <v>56.38</v>
      </c>
      <c r="G329" s="4">
        <v>56.38</v>
      </c>
    </row>
    <row r="330" spans="1:7" x14ac:dyDescent="0.3">
      <c r="A330" s="31">
        <f t="shared" si="18"/>
        <v>2015</v>
      </c>
      <c r="B330" s="31">
        <f t="shared" si="19"/>
        <v>4</v>
      </c>
      <c r="C330" s="31">
        <f t="shared" si="20"/>
        <v>2</v>
      </c>
      <c r="D330" s="25">
        <v>42115</v>
      </c>
      <c r="E330" s="4">
        <v>55.26</v>
      </c>
      <c r="G330" s="4">
        <v>55.26</v>
      </c>
    </row>
    <row r="331" spans="1:7" x14ac:dyDescent="0.3">
      <c r="A331" s="31">
        <f t="shared" si="18"/>
        <v>2015</v>
      </c>
      <c r="B331" s="31">
        <f t="shared" si="19"/>
        <v>4</v>
      </c>
      <c r="C331" s="31">
        <f t="shared" si="20"/>
        <v>2</v>
      </c>
      <c r="D331" s="25">
        <v>42116</v>
      </c>
      <c r="E331" s="4">
        <v>56.16</v>
      </c>
      <c r="G331" s="4">
        <v>56.16</v>
      </c>
    </row>
    <row r="332" spans="1:7" x14ac:dyDescent="0.3">
      <c r="A332" s="31">
        <f t="shared" si="18"/>
        <v>2015</v>
      </c>
      <c r="B332" s="31">
        <f t="shared" si="19"/>
        <v>4</v>
      </c>
      <c r="C332" s="31">
        <f t="shared" si="20"/>
        <v>2</v>
      </c>
      <c r="D332" s="25">
        <v>42117</v>
      </c>
      <c r="E332" s="4">
        <v>57.74</v>
      </c>
      <c r="G332" s="4">
        <v>57.74</v>
      </c>
    </row>
    <row r="333" spans="1:7" x14ac:dyDescent="0.3">
      <c r="A333" s="31">
        <f t="shared" si="18"/>
        <v>2015</v>
      </c>
      <c r="B333" s="31">
        <f t="shared" si="19"/>
        <v>4</v>
      </c>
      <c r="C333" s="31">
        <f t="shared" si="20"/>
        <v>2</v>
      </c>
      <c r="D333" s="25">
        <v>42118</v>
      </c>
      <c r="E333" s="4">
        <v>57.15</v>
      </c>
      <c r="G333" s="4">
        <v>57.15</v>
      </c>
    </row>
    <row r="334" spans="1:7" x14ac:dyDescent="0.3">
      <c r="A334" s="31">
        <f t="shared" si="18"/>
        <v>2015</v>
      </c>
      <c r="B334" s="31">
        <f t="shared" si="19"/>
        <v>4</v>
      </c>
      <c r="C334" s="31">
        <f t="shared" si="20"/>
        <v>2</v>
      </c>
      <c r="D334" s="25">
        <v>42121</v>
      </c>
      <c r="E334" s="4">
        <v>56.99</v>
      </c>
      <c r="G334" s="4">
        <v>56.99</v>
      </c>
    </row>
    <row r="335" spans="1:7" x14ac:dyDescent="0.3">
      <c r="A335" s="31">
        <f t="shared" si="18"/>
        <v>2015</v>
      </c>
      <c r="B335" s="31">
        <f t="shared" si="19"/>
        <v>4</v>
      </c>
      <c r="C335" s="31">
        <f t="shared" si="20"/>
        <v>2</v>
      </c>
      <c r="D335" s="25">
        <v>42122</v>
      </c>
      <c r="E335" s="4">
        <v>57.06</v>
      </c>
      <c r="G335" s="4">
        <v>57.06</v>
      </c>
    </row>
    <row r="336" spans="1:7" x14ac:dyDescent="0.3">
      <c r="A336" s="31">
        <f t="shared" si="18"/>
        <v>2015</v>
      </c>
      <c r="B336" s="31">
        <f t="shared" si="19"/>
        <v>4</v>
      </c>
      <c r="C336" s="31">
        <f t="shared" si="20"/>
        <v>2</v>
      </c>
      <c r="D336" s="25">
        <v>42123</v>
      </c>
      <c r="E336" s="4">
        <v>58.58</v>
      </c>
      <c r="G336" s="4">
        <v>58.58</v>
      </c>
    </row>
    <row r="337" spans="1:7" x14ac:dyDescent="0.3">
      <c r="A337" s="31">
        <f t="shared" si="18"/>
        <v>2015</v>
      </c>
      <c r="B337" s="31">
        <f t="shared" si="19"/>
        <v>4</v>
      </c>
      <c r="C337" s="31">
        <f t="shared" si="20"/>
        <v>2</v>
      </c>
      <c r="D337" s="25">
        <v>42124</v>
      </c>
      <c r="E337" s="4">
        <v>59.63</v>
      </c>
      <c r="G337" s="4">
        <v>59.63</v>
      </c>
    </row>
    <row r="338" spans="1:7" x14ac:dyDescent="0.3">
      <c r="A338" s="31">
        <f t="shared" si="18"/>
        <v>2015</v>
      </c>
      <c r="B338" s="31">
        <f t="shared" si="19"/>
        <v>5</v>
      </c>
      <c r="C338" s="31">
        <f t="shared" si="20"/>
        <v>2</v>
      </c>
      <c r="D338" s="25">
        <v>42125</v>
      </c>
      <c r="E338" s="4">
        <v>59.15</v>
      </c>
      <c r="G338" s="4">
        <v>59.15</v>
      </c>
    </row>
    <row r="339" spans="1:7" x14ac:dyDescent="0.3">
      <c r="A339" s="31">
        <f t="shared" si="18"/>
        <v>2015</v>
      </c>
      <c r="B339" s="31">
        <f t="shared" si="19"/>
        <v>5</v>
      </c>
      <c r="C339" s="31">
        <f t="shared" si="20"/>
        <v>2</v>
      </c>
      <c r="D339" s="25">
        <v>42128</v>
      </c>
      <c r="E339" s="4">
        <v>58.93</v>
      </c>
      <c r="G339" s="4">
        <v>58.93</v>
      </c>
    </row>
    <row r="340" spans="1:7" x14ac:dyDescent="0.3">
      <c r="A340" s="31">
        <f t="shared" si="18"/>
        <v>2015</v>
      </c>
      <c r="B340" s="31">
        <f t="shared" si="19"/>
        <v>5</v>
      </c>
      <c r="C340" s="31">
        <f t="shared" si="20"/>
        <v>2</v>
      </c>
      <c r="D340" s="25">
        <v>42129</v>
      </c>
      <c r="E340" s="4">
        <v>60.4</v>
      </c>
      <c r="G340" s="4">
        <v>60.4</v>
      </c>
    </row>
    <row r="341" spans="1:7" x14ac:dyDescent="0.3">
      <c r="A341" s="31">
        <f t="shared" si="18"/>
        <v>2015</v>
      </c>
      <c r="B341" s="31">
        <f t="shared" si="19"/>
        <v>5</v>
      </c>
      <c r="C341" s="31">
        <f t="shared" si="20"/>
        <v>2</v>
      </c>
      <c r="D341" s="25">
        <v>42130</v>
      </c>
      <c r="E341" s="4">
        <v>60.93</v>
      </c>
      <c r="G341" s="4">
        <v>60.93</v>
      </c>
    </row>
    <row r="342" spans="1:7" x14ac:dyDescent="0.3">
      <c r="A342" s="31">
        <f t="shared" si="18"/>
        <v>2015</v>
      </c>
      <c r="B342" s="31">
        <f t="shared" si="19"/>
        <v>5</v>
      </c>
      <c r="C342" s="31">
        <f t="shared" si="20"/>
        <v>2</v>
      </c>
      <c r="D342" s="25">
        <v>42131</v>
      </c>
      <c r="E342" s="4">
        <v>58.94</v>
      </c>
      <c r="G342" s="4">
        <v>58.94</v>
      </c>
    </row>
    <row r="343" spans="1:7" x14ac:dyDescent="0.3">
      <c r="A343" s="31">
        <f t="shared" si="18"/>
        <v>2015</v>
      </c>
      <c r="B343" s="31">
        <f t="shared" si="19"/>
        <v>5</v>
      </c>
      <c r="C343" s="31">
        <f t="shared" si="20"/>
        <v>2</v>
      </c>
      <c r="D343" s="25">
        <v>42132</v>
      </c>
      <c r="E343" s="4">
        <v>59.39</v>
      </c>
      <c r="G343" s="4">
        <v>59.39</v>
      </c>
    </row>
    <row r="344" spans="1:7" x14ac:dyDescent="0.3">
      <c r="A344" s="31">
        <f t="shared" si="18"/>
        <v>2015</v>
      </c>
      <c r="B344" s="31">
        <f t="shared" si="19"/>
        <v>5</v>
      </c>
      <c r="C344" s="31">
        <f t="shared" si="20"/>
        <v>2</v>
      </c>
      <c r="D344" s="25">
        <v>42135</v>
      </c>
      <c r="E344" s="4">
        <v>59.25</v>
      </c>
      <c r="G344" s="4">
        <v>59.25</v>
      </c>
    </row>
    <row r="345" spans="1:7" x14ac:dyDescent="0.3">
      <c r="A345" s="31">
        <f t="shared" si="18"/>
        <v>2015</v>
      </c>
      <c r="B345" s="31">
        <f t="shared" si="19"/>
        <v>5</v>
      </c>
      <c r="C345" s="31">
        <f t="shared" si="20"/>
        <v>2</v>
      </c>
      <c r="D345" s="25">
        <v>42136</v>
      </c>
      <c r="E345" s="4">
        <v>60.75</v>
      </c>
      <c r="G345" s="4">
        <v>60.75</v>
      </c>
    </row>
    <row r="346" spans="1:7" x14ac:dyDescent="0.3">
      <c r="A346" s="31">
        <f t="shared" si="18"/>
        <v>2015</v>
      </c>
      <c r="B346" s="31">
        <f t="shared" si="19"/>
        <v>5</v>
      </c>
      <c r="C346" s="31">
        <f t="shared" si="20"/>
        <v>2</v>
      </c>
      <c r="D346" s="25">
        <v>42137</v>
      </c>
      <c r="E346" s="4">
        <v>60.5</v>
      </c>
      <c r="G346" s="4">
        <v>60.5</v>
      </c>
    </row>
    <row r="347" spans="1:7" x14ac:dyDescent="0.3">
      <c r="A347" s="31">
        <f t="shared" si="18"/>
        <v>2015</v>
      </c>
      <c r="B347" s="31">
        <f t="shared" si="19"/>
        <v>5</v>
      </c>
      <c r="C347" s="31">
        <f t="shared" si="20"/>
        <v>2</v>
      </c>
      <c r="D347" s="25">
        <v>42138</v>
      </c>
      <c r="E347" s="4">
        <v>59.88</v>
      </c>
      <c r="G347" s="4">
        <v>59.88</v>
      </c>
    </row>
    <row r="348" spans="1:7" x14ac:dyDescent="0.3">
      <c r="A348" s="31">
        <f t="shared" si="18"/>
        <v>2015</v>
      </c>
      <c r="B348" s="31">
        <f t="shared" si="19"/>
        <v>5</v>
      </c>
      <c r="C348" s="31">
        <f t="shared" si="20"/>
        <v>2</v>
      </c>
      <c r="D348" s="25">
        <v>42139</v>
      </c>
      <c r="E348" s="4">
        <v>59.69</v>
      </c>
      <c r="G348" s="4">
        <v>59.69</v>
      </c>
    </row>
    <row r="349" spans="1:7" x14ac:dyDescent="0.3">
      <c r="A349" s="31">
        <f t="shared" si="18"/>
        <v>2015</v>
      </c>
      <c r="B349" s="31">
        <f t="shared" si="19"/>
        <v>5</v>
      </c>
      <c r="C349" s="31">
        <f t="shared" si="20"/>
        <v>2</v>
      </c>
      <c r="D349" s="25">
        <v>42142</v>
      </c>
      <c r="E349" s="4">
        <v>59.43</v>
      </c>
      <c r="G349" s="4">
        <v>59.43</v>
      </c>
    </row>
    <row r="350" spans="1:7" x14ac:dyDescent="0.3">
      <c r="A350" s="31">
        <f t="shared" si="18"/>
        <v>2015</v>
      </c>
      <c r="B350" s="31">
        <f t="shared" si="19"/>
        <v>5</v>
      </c>
      <c r="C350" s="31">
        <f t="shared" si="20"/>
        <v>2</v>
      </c>
      <c r="D350" s="25">
        <v>42143</v>
      </c>
      <c r="E350" s="4">
        <v>57.26</v>
      </c>
      <c r="G350" s="4">
        <v>57.26</v>
      </c>
    </row>
    <row r="351" spans="1:7" x14ac:dyDescent="0.3">
      <c r="A351" s="31">
        <f t="shared" si="18"/>
        <v>2015</v>
      </c>
      <c r="B351" s="31">
        <f t="shared" si="19"/>
        <v>5</v>
      </c>
      <c r="C351" s="31">
        <f t="shared" si="20"/>
        <v>2</v>
      </c>
      <c r="D351" s="25">
        <v>42144</v>
      </c>
      <c r="E351" s="4">
        <v>58.98</v>
      </c>
      <c r="G351" s="4">
        <v>58.98</v>
      </c>
    </row>
    <row r="352" spans="1:7" x14ac:dyDescent="0.3">
      <c r="A352" s="31">
        <f t="shared" si="18"/>
        <v>2015</v>
      </c>
      <c r="B352" s="31">
        <f t="shared" si="19"/>
        <v>5</v>
      </c>
      <c r="C352" s="31">
        <f t="shared" si="20"/>
        <v>2</v>
      </c>
      <c r="D352" s="25">
        <v>42145</v>
      </c>
      <c r="E352" s="4">
        <v>60.72</v>
      </c>
      <c r="G352" s="4">
        <v>60.72</v>
      </c>
    </row>
    <row r="353" spans="1:7" x14ac:dyDescent="0.3">
      <c r="A353" s="31">
        <f t="shared" si="18"/>
        <v>2015</v>
      </c>
      <c r="B353" s="31">
        <f t="shared" si="19"/>
        <v>5</v>
      </c>
      <c r="C353" s="31">
        <f t="shared" si="20"/>
        <v>2</v>
      </c>
      <c r="D353" s="25">
        <v>42146</v>
      </c>
      <c r="E353" s="4">
        <v>59.72</v>
      </c>
      <c r="G353" s="4">
        <v>59.72</v>
      </c>
    </row>
    <row r="354" spans="1:7" x14ac:dyDescent="0.3">
      <c r="A354" s="31">
        <f t="shared" si="18"/>
        <v>2015</v>
      </c>
      <c r="B354" s="31">
        <f t="shared" si="19"/>
        <v>5</v>
      </c>
      <c r="C354" s="31">
        <f t="shared" si="20"/>
        <v>2</v>
      </c>
      <c r="D354" s="25">
        <v>42150</v>
      </c>
      <c r="E354" s="4">
        <v>58.03</v>
      </c>
      <c r="G354" s="4">
        <v>58.03</v>
      </c>
    </row>
    <row r="355" spans="1:7" x14ac:dyDescent="0.3">
      <c r="A355" s="31">
        <f t="shared" si="18"/>
        <v>2015</v>
      </c>
      <c r="B355" s="31">
        <f t="shared" si="19"/>
        <v>5</v>
      </c>
      <c r="C355" s="31">
        <f t="shared" si="20"/>
        <v>2</v>
      </c>
      <c r="D355" s="25">
        <v>42151</v>
      </c>
      <c r="E355" s="4">
        <v>57.51</v>
      </c>
      <c r="G355" s="4">
        <v>57.51</v>
      </c>
    </row>
    <row r="356" spans="1:7" x14ac:dyDescent="0.3">
      <c r="A356" s="31">
        <f t="shared" si="18"/>
        <v>2015</v>
      </c>
      <c r="B356" s="31">
        <f t="shared" si="19"/>
        <v>5</v>
      </c>
      <c r="C356" s="31">
        <f t="shared" si="20"/>
        <v>2</v>
      </c>
      <c r="D356" s="25">
        <v>42152</v>
      </c>
      <c r="E356" s="4">
        <v>57.68</v>
      </c>
      <c r="G356" s="4">
        <v>57.68</v>
      </c>
    </row>
    <row r="357" spans="1:7" x14ac:dyDescent="0.3">
      <c r="A357" s="31">
        <f t="shared" si="18"/>
        <v>2015</v>
      </c>
      <c r="B357" s="31">
        <f t="shared" si="19"/>
        <v>5</v>
      </c>
      <c r="C357" s="31">
        <f t="shared" si="20"/>
        <v>2</v>
      </c>
      <c r="D357" s="25">
        <v>42153</v>
      </c>
      <c r="E357" s="4">
        <v>60.3</v>
      </c>
      <c r="G357" s="4">
        <v>60.3</v>
      </c>
    </row>
    <row r="358" spans="1:7" x14ac:dyDescent="0.3">
      <c r="A358" s="31">
        <f t="shared" si="18"/>
        <v>2015</v>
      </c>
      <c r="B358" s="31">
        <f t="shared" si="19"/>
        <v>6</v>
      </c>
      <c r="C358" s="31">
        <f t="shared" si="20"/>
        <v>2</v>
      </c>
      <c r="D358" s="25">
        <v>42156</v>
      </c>
      <c r="E358" s="4">
        <v>60.2</v>
      </c>
      <c r="G358" s="4">
        <v>60.2</v>
      </c>
    </row>
    <row r="359" spans="1:7" x14ac:dyDescent="0.3">
      <c r="A359" s="31">
        <f t="shared" si="18"/>
        <v>2015</v>
      </c>
      <c r="B359" s="31">
        <f t="shared" si="19"/>
        <v>6</v>
      </c>
      <c r="C359" s="31">
        <f t="shared" si="20"/>
        <v>2</v>
      </c>
      <c r="D359" s="25">
        <v>42157</v>
      </c>
      <c r="E359" s="4">
        <v>61.26</v>
      </c>
      <c r="G359" s="4">
        <v>61.26</v>
      </c>
    </row>
    <row r="360" spans="1:7" x14ac:dyDescent="0.3">
      <c r="A360" s="31">
        <f t="shared" si="18"/>
        <v>2015</v>
      </c>
      <c r="B360" s="31">
        <f t="shared" si="19"/>
        <v>6</v>
      </c>
      <c r="C360" s="31">
        <f t="shared" si="20"/>
        <v>2</v>
      </c>
      <c r="D360" s="25">
        <v>42158</v>
      </c>
      <c r="E360" s="4">
        <v>59.64</v>
      </c>
      <c r="G360" s="4">
        <v>59.64</v>
      </c>
    </row>
    <row r="361" spans="1:7" x14ac:dyDescent="0.3">
      <c r="A361" s="31">
        <f t="shared" si="18"/>
        <v>2015</v>
      </c>
      <c r="B361" s="31">
        <f t="shared" si="19"/>
        <v>6</v>
      </c>
      <c r="C361" s="31">
        <f t="shared" si="20"/>
        <v>2</v>
      </c>
      <c r="D361" s="25">
        <v>42159</v>
      </c>
      <c r="E361" s="4">
        <v>58</v>
      </c>
      <c r="G361" s="4">
        <v>58</v>
      </c>
    </row>
    <row r="362" spans="1:7" x14ac:dyDescent="0.3">
      <c r="A362" s="31">
        <f t="shared" si="18"/>
        <v>2015</v>
      </c>
      <c r="B362" s="31">
        <f t="shared" si="19"/>
        <v>6</v>
      </c>
      <c r="C362" s="31">
        <f t="shared" si="20"/>
        <v>2</v>
      </c>
      <c r="D362" s="25">
        <v>42160</v>
      </c>
      <c r="E362" s="4">
        <v>59.13</v>
      </c>
      <c r="G362" s="4">
        <v>59.13</v>
      </c>
    </row>
    <row r="363" spans="1:7" x14ac:dyDescent="0.3">
      <c r="A363" s="31">
        <f t="shared" si="18"/>
        <v>2015</v>
      </c>
      <c r="B363" s="31">
        <f t="shared" si="19"/>
        <v>6</v>
      </c>
      <c r="C363" s="31">
        <f t="shared" si="20"/>
        <v>2</v>
      </c>
      <c r="D363" s="25">
        <v>42163</v>
      </c>
      <c r="E363" s="4">
        <v>58.14</v>
      </c>
      <c r="G363" s="4">
        <v>58.14</v>
      </c>
    </row>
    <row r="364" spans="1:7" x14ac:dyDescent="0.3">
      <c r="A364" s="31">
        <f t="shared" si="18"/>
        <v>2015</v>
      </c>
      <c r="B364" s="31">
        <f t="shared" si="19"/>
        <v>6</v>
      </c>
      <c r="C364" s="31">
        <f t="shared" si="20"/>
        <v>2</v>
      </c>
      <c r="D364" s="25">
        <v>42164</v>
      </c>
      <c r="E364" s="4">
        <v>60.14</v>
      </c>
      <c r="G364" s="4">
        <v>60.14</v>
      </c>
    </row>
    <row r="365" spans="1:7" x14ac:dyDescent="0.3">
      <c r="A365" s="31">
        <f t="shared" si="18"/>
        <v>2015</v>
      </c>
      <c r="B365" s="31">
        <f t="shared" si="19"/>
        <v>6</v>
      </c>
      <c r="C365" s="31">
        <f t="shared" si="20"/>
        <v>2</v>
      </c>
      <c r="D365" s="25">
        <v>42165</v>
      </c>
      <c r="E365" s="4">
        <v>61.43</v>
      </c>
      <c r="G365" s="4">
        <v>61.43</v>
      </c>
    </row>
    <row r="366" spans="1:7" x14ac:dyDescent="0.3">
      <c r="A366" s="31">
        <f t="shared" si="18"/>
        <v>2015</v>
      </c>
      <c r="B366" s="31">
        <f t="shared" si="19"/>
        <v>6</v>
      </c>
      <c r="C366" s="31">
        <f t="shared" si="20"/>
        <v>2</v>
      </c>
      <c r="D366" s="25">
        <v>42166</v>
      </c>
      <c r="E366" s="4">
        <v>60.77</v>
      </c>
      <c r="G366" s="4">
        <v>60.77</v>
      </c>
    </row>
    <row r="367" spans="1:7" x14ac:dyDescent="0.3">
      <c r="A367" s="31">
        <f t="shared" si="18"/>
        <v>2015</v>
      </c>
      <c r="B367" s="31">
        <f t="shared" si="19"/>
        <v>6</v>
      </c>
      <c r="C367" s="31">
        <f t="shared" si="20"/>
        <v>2</v>
      </c>
      <c r="D367" s="25">
        <v>42167</v>
      </c>
      <c r="E367" s="4">
        <v>59.96</v>
      </c>
      <c r="G367" s="4">
        <v>59.96</v>
      </c>
    </row>
    <row r="368" spans="1:7" x14ac:dyDescent="0.3">
      <c r="A368" s="31">
        <f t="shared" si="18"/>
        <v>2015</v>
      </c>
      <c r="B368" s="31">
        <f t="shared" si="19"/>
        <v>6</v>
      </c>
      <c r="C368" s="31">
        <f t="shared" si="20"/>
        <v>2</v>
      </c>
      <c r="D368" s="25">
        <v>42170</v>
      </c>
      <c r="E368" s="4">
        <v>59.52</v>
      </c>
      <c r="G368" s="4">
        <v>59.52</v>
      </c>
    </row>
    <row r="369" spans="1:7" x14ac:dyDescent="0.3">
      <c r="A369" s="31">
        <f t="shared" si="18"/>
        <v>2015</v>
      </c>
      <c r="B369" s="31">
        <f t="shared" si="19"/>
        <v>6</v>
      </c>
      <c r="C369" s="31">
        <f t="shared" si="20"/>
        <v>2</v>
      </c>
      <c r="D369" s="25">
        <v>42171</v>
      </c>
      <c r="E369" s="4">
        <v>59.97</v>
      </c>
      <c r="G369" s="4">
        <v>59.97</v>
      </c>
    </row>
    <row r="370" spans="1:7" x14ac:dyDescent="0.3">
      <c r="A370" s="31">
        <f t="shared" si="18"/>
        <v>2015</v>
      </c>
      <c r="B370" s="31">
        <f t="shared" si="19"/>
        <v>6</v>
      </c>
      <c r="C370" s="31">
        <f t="shared" si="20"/>
        <v>2</v>
      </c>
      <c r="D370" s="25">
        <v>42172</v>
      </c>
      <c r="E370" s="4">
        <v>59.92</v>
      </c>
      <c r="G370" s="4">
        <v>59.92</v>
      </c>
    </row>
    <row r="371" spans="1:7" x14ac:dyDescent="0.3">
      <c r="A371" s="31">
        <f t="shared" si="18"/>
        <v>2015</v>
      </c>
      <c r="B371" s="31">
        <f t="shared" si="19"/>
        <v>6</v>
      </c>
      <c r="C371" s="31">
        <f t="shared" si="20"/>
        <v>2</v>
      </c>
      <c r="D371" s="25">
        <v>42173</v>
      </c>
      <c r="E371" s="4">
        <v>60.45</v>
      </c>
      <c r="G371" s="4">
        <v>60.45</v>
      </c>
    </row>
    <row r="372" spans="1:7" x14ac:dyDescent="0.3">
      <c r="A372" s="31">
        <f t="shared" si="18"/>
        <v>2015</v>
      </c>
      <c r="B372" s="31">
        <f t="shared" si="19"/>
        <v>6</v>
      </c>
      <c r="C372" s="31">
        <f t="shared" si="20"/>
        <v>2</v>
      </c>
      <c r="D372" s="25">
        <v>42174</v>
      </c>
      <c r="E372" s="4">
        <v>59.61</v>
      </c>
      <c r="G372" s="4">
        <v>59.61</v>
      </c>
    </row>
    <row r="373" spans="1:7" x14ac:dyDescent="0.3">
      <c r="A373" s="31">
        <f t="shared" si="18"/>
        <v>2015</v>
      </c>
      <c r="B373" s="31">
        <f t="shared" si="19"/>
        <v>6</v>
      </c>
      <c r="C373" s="31">
        <f t="shared" si="20"/>
        <v>2</v>
      </c>
      <c r="D373" s="25">
        <v>42177</v>
      </c>
      <c r="E373" s="4">
        <v>59.68</v>
      </c>
      <c r="G373" s="4">
        <v>59.68</v>
      </c>
    </row>
    <row r="374" spans="1:7" x14ac:dyDescent="0.3">
      <c r="A374" s="31">
        <f t="shared" si="18"/>
        <v>2015</v>
      </c>
      <c r="B374" s="31">
        <f t="shared" si="19"/>
        <v>6</v>
      </c>
      <c r="C374" s="31">
        <f t="shared" si="20"/>
        <v>2</v>
      </c>
      <c r="D374" s="25">
        <v>42178</v>
      </c>
      <c r="E374" s="4">
        <v>61.01</v>
      </c>
      <c r="G374" s="4">
        <v>61.01</v>
      </c>
    </row>
    <row r="375" spans="1:7" x14ac:dyDescent="0.3">
      <c r="A375" s="31">
        <f t="shared" si="18"/>
        <v>2015</v>
      </c>
      <c r="B375" s="31">
        <f t="shared" si="19"/>
        <v>6</v>
      </c>
      <c r="C375" s="31">
        <f t="shared" si="20"/>
        <v>2</v>
      </c>
      <c r="D375" s="25">
        <v>42179</v>
      </c>
      <c r="E375" s="4">
        <v>60.27</v>
      </c>
      <c r="G375" s="4">
        <v>60.27</v>
      </c>
    </row>
    <row r="376" spans="1:7" x14ac:dyDescent="0.3">
      <c r="A376" s="31">
        <f t="shared" si="18"/>
        <v>2015</v>
      </c>
      <c r="B376" s="31">
        <f t="shared" si="19"/>
        <v>6</v>
      </c>
      <c r="C376" s="31">
        <f t="shared" si="20"/>
        <v>2</v>
      </c>
      <c r="D376" s="25">
        <v>42180</v>
      </c>
      <c r="E376" s="4">
        <v>59.7</v>
      </c>
      <c r="G376" s="4">
        <v>59.7</v>
      </c>
    </row>
    <row r="377" spans="1:7" x14ac:dyDescent="0.3">
      <c r="A377" s="31">
        <f t="shared" si="18"/>
        <v>2015</v>
      </c>
      <c r="B377" s="31">
        <f t="shared" si="19"/>
        <v>6</v>
      </c>
      <c r="C377" s="31">
        <f t="shared" si="20"/>
        <v>2</v>
      </c>
      <c r="D377" s="25">
        <v>42181</v>
      </c>
      <c r="E377" s="4">
        <v>59.63</v>
      </c>
      <c r="G377" s="4">
        <v>59.63</v>
      </c>
    </row>
    <row r="378" spans="1:7" x14ac:dyDescent="0.3">
      <c r="A378" s="31">
        <f t="shared" si="18"/>
        <v>2015</v>
      </c>
      <c r="B378" s="31">
        <f t="shared" si="19"/>
        <v>6</v>
      </c>
      <c r="C378" s="31">
        <f t="shared" si="20"/>
        <v>2</v>
      </c>
      <c r="D378" s="25">
        <v>42184</v>
      </c>
      <c r="E378" s="4">
        <v>58.33</v>
      </c>
      <c r="G378" s="4">
        <v>58.33</v>
      </c>
    </row>
    <row r="379" spans="1:7" x14ac:dyDescent="0.3">
      <c r="A379" s="31">
        <f t="shared" si="18"/>
        <v>2015</v>
      </c>
      <c r="B379" s="31">
        <f t="shared" si="19"/>
        <v>6</v>
      </c>
      <c r="C379" s="31">
        <f t="shared" si="20"/>
        <v>2</v>
      </c>
      <c r="D379" s="25">
        <v>42185</v>
      </c>
      <c r="E379" s="4">
        <v>59.47</v>
      </c>
      <c r="G379" s="4">
        <v>59.47</v>
      </c>
    </row>
    <row r="380" spans="1:7" x14ac:dyDescent="0.3">
      <c r="A380" s="31">
        <f t="shared" si="18"/>
        <v>2015</v>
      </c>
      <c r="B380" s="31">
        <f t="shared" si="19"/>
        <v>7</v>
      </c>
      <c r="C380" s="31">
        <f t="shared" si="20"/>
        <v>3</v>
      </c>
      <c r="D380" s="25">
        <v>42186</v>
      </c>
      <c r="E380" s="4">
        <v>56.96</v>
      </c>
      <c r="G380" s="4">
        <v>56.96</v>
      </c>
    </row>
    <row r="381" spans="1:7" x14ac:dyDescent="0.3">
      <c r="A381" s="31">
        <f t="shared" si="18"/>
        <v>2015</v>
      </c>
      <c r="B381" s="31">
        <f t="shared" si="19"/>
        <v>7</v>
      </c>
      <c r="C381" s="31">
        <f t="shared" si="20"/>
        <v>3</v>
      </c>
      <c r="D381" s="25">
        <v>42187</v>
      </c>
      <c r="E381" s="4">
        <v>56.93</v>
      </c>
      <c r="G381" s="4">
        <v>56.93</v>
      </c>
    </row>
    <row r="382" spans="1:7" x14ac:dyDescent="0.3">
      <c r="A382" s="31">
        <f t="shared" si="18"/>
        <v>2015</v>
      </c>
      <c r="B382" s="31">
        <f t="shared" si="19"/>
        <v>7</v>
      </c>
      <c r="C382" s="31">
        <f t="shared" si="20"/>
        <v>3</v>
      </c>
      <c r="D382" s="25">
        <v>42191</v>
      </c>
      <c r="E382" s="4">
        <v>52.53</v>
      </c>
      <c r="G382" s="4">
        <v>52.53</v>
      </c>
    </row>
    <row r="383" spans="1:7" x14ac:dyDescent="0.3">
      <c r="A383" s="31">
        <f t="shared" si="18"/>
        <v>2015</v>
      </c>
      <c r="B383" s="31">
        <f t="shared" si="19"/>
        <v>7</v>
      </c>
      <c r="C383" s="31">
        <f t="shared" si="20"/>
        <v>3</v>
      </c>
      <c r="D383" s="25">
        <v>42192</v>
      </c>
      <c r="E383" s="4">
        <v>52.33</v>
      </c>
      <c r="G383" s="4">
        <v>52.33</v>
      </c>
    </row>
    <row r="384" spans="1:7" x14ac:dyDescent="0.3">
      <c r="A384" s="31">
        <f t="shared" si="18"/>
        <v>2015</v>
      </c>
      <c r="B384" s="31">
        <f t="shared" si="19"/>
        <v>7</v>
      </c>
      <c r="C384" s="31">
        <f t="shared" si="20"/>
        <v>3</v>
      </c>
      <c r="D384" s="25">
        <v>42193</v>
      </c>
      <c r="E384" s="4">
        <v>51.65</v>
      </c>
      <c r="G384" s="4">
        <v>51.65</v>
      </c>
    </row>
    <row r="385" spans="1:7" x14ac:dyDescent="0.3">
      <c r="A385" s="31">
        <f t="shared" si="18"/>
        <v>2015</v>
      </c>
      <c r="B385" s="31">
        <f t="shared" si="19"/>
        <v>7</v>
      </c>
      <c r="C385" s="31">
        <f t="shared" si="20"/>
        <v>3</v>
      </c>
      <c r="D385" s="25">
        <v>42194</v>
      </c>
      <c r="E385" s="4">
        <v>52.78</v>
      </c>
      <c r="G385" s="4">
        <v>52.78</v>
      </c>
    </row>
    <row r="386" spans="1:7" x14ac:dyDescent="0.3">
      <c r="A386" s="31">
        <f t="shared" si="18"/>
        <v>2015</v>
      </c>
      <c r="B386" s="31">
        <f t="shared" si="19"/>
        <v>7</v>
      </c>
      <c r="C386" s="31">
        <f t="shared" si="20"/>
        <v>3</v>
      </c>
      <c r="D386" s="25">
        <v>42195</v>
      </c>
      <c r="E386" s="4">
        <v>52.74</v>
      </c>
      <c r="G386" s="4">
        <v>52.74</v>
      </c>
    </row>
    <row r="387" spans="1:7" x14ac:dyDescent="0.3">
      <c r="A387" s="31">
        <f t="shared" si="18"/>
        <v>2015</v>
      </c>
      <c r="B387" s="31">
        <f t="shared" si="19"/>
        <v>7</v>
      </c>
      <c r="C387" s="31">
        <f t="shared" si="20"/>
        <v>3</v>
      </c>
      <c r="D387" s="25">
        <v>42198</v>
      </c>
      <c r="E387" s="4">
        <v>52.2</v>
      </c>
      <c r="G387" s="4">
        <v>52.2</v>
      </c>
    </row>
    <row r="388" spans="1:7" x14ac:dyDescent="0.3">
      <c r="A388" s="31">
        <f t="shared" si="18"/>
        <v>2015</v>
      </c>
      <c r="B388" s="31">
        <f t="shared" si="19"/>
        <v>7</v>
      </c>
      <c r="C388" s="31">
        <f t="shared" si="20"/>
        <v>3</v>
      </c>
      <c r="D388" s="25">
        <v>42199</v>
      </c>
      <c r="E388" s="4">
        <v>53.04</v>
      </c>
      <c r="G388" s="4">
        <v>53.04</v>
      </c>
    </row>
    <row r="389" spans="1:7" x14ac:dyDescent="0.3">
      <c r="A389" s="31">
        <f t="shared" ref="A389:A452" si="21">YEAR(D389)</f>
        <v>2015</v>
      </c>
      <c r="B389" s="31">
        <f t="shared" ref="B389:B452" si="22">MONTH(D389)</f>
        <v>7</v>
      </c>
      <c r="C389" s="31">
        <f t="shared" ref="C389:C452" si="23">ROUNDUP(B389/3,0)</f>
        <v>3</v>
      </c>
      <c r="D389" s="25">
        <v>42200</v>
      </c>
      <c r="E389" s="4">
        <v>51.41</v>
      </c>
      <c r="G389" s="4">
        <v>51.41</v>
      </c>
    </row>
    <row r="390" spans="1:7" x14ac:dyDescent="0.3">
      <c r="A390" s="31">
        <f t="shared" si="21"/>
        <v>2015</v>
      </c>
      <c r="B390" s="31">
        <f t="shared" si="22"/>
        <v>7</v>
      </c>
      <c r="C390" s="31">
        <f t="shared" si="23"/>
        <v>3</v>
      </c>
      <c r="D390" s="25">
        <v>42201</v>
      </c>
      <c r="E390" s="4">
        <v>50.91</v>
      </c>
      <c r="G390" s="4">
        <v>50.91</v>
      </c>
    </row>
    <row r="391" spans="1:7" x14ac:dyDescent="0.3">
      <c r="A391" s="31">
        <f t="shared" si="21"/>
        <v>2015</v>
      </c>
      <c r="B391" s="31">
        <f t="shared" si="22"/>
        <v>7</v>
      </c>
      <c r="C391" s="31">
        <f t="shared" si="23"/>
        <v>3</v>
      </c>
      <c r="D391" s="25">
        <v>42202</v>
      </c>
      <c r="E391" s="4">
        <v>50.89</v>
      </c>
      <c r="G391" s="4">
        <v>50.89</v>
      </c>
    </row>
    <row r="392" spans="1:7" x14ac:dyDescent="0.3">
      <c r="A392" s="31">
        <f t="shared" si="21"/>
        <v>2015</v>
      </c>
      <c r="B392" s="31">
        <f t="shared" si="22"/>
        <v>7</v>
      </c>
      <c r="C392" s="31">
        <f t="shared" si="23"/>
        <v>3</v>
      </c>
      <c r="D392" s="25">
        <v>42205</v>
      </c>
      <c r="E392" s="4">
        <v>50.15</v>
      </c>
      <c r="G392" s="4">
        <v>50.15</v>
      </c>
    </row>
    <row r="393" spans="1:7" x14ac:dyDescent="0.3">
      <c r="A393" s="31">
        <f t="shared" si="21"/>
        <v>2015</v>
      </c>
      <c r="B393" s="31">
        <f t="shared" si="22"/>
        <v>7</v>
      </c>
      <c r="C393" s="31">
        <f t="shared" si="23"/>
        <v>3</v>
      </c>
      <c r="D393" s="25">
        <v>42206</v>
      </c>
      <c r="E393" s="4">
        <v>50.36</v>
      </c>
      <c r="G393" s="4">
        <v>50.36</v>
      </c>
    </row>
    <row r="394" spans="1:7" x14ac:dyDescent="0.3">
      <c r="A394" s="31">
        <f t="shared" si="21"/>
        <v>2015</v>
      </c>
      <c r="B394" s="31">
        <f t="shared" si="22"/>
        <v>7</v>
      </c>
      <c r="C394" s="31">
        <f t="shared" si="23"/>
        <v>3</v>
      </c>
      <c r="D394" s="25">
        <v>42207</v>
      </c>
      <c r="E394" s="4">
        <v>49.19</v>
      </c>
      <c r="G394" s="4">
        <v>49.19</v>
      </c>
    </row>
    <row r="395" spans="1:7" x14ac:dyDescent="0.3">
      <c r="A395" s="31">
        <f t="shared" si="21"/>
        <v>2015</v>
      </c>
      <c r="B395" s="31">
        <f t="shared" si="22"/>
        <v>7</v>
      </c>
      <c r="C395" s="31">
        <f t="shared" si="23"/>
        <v>3</v>
      </c>
      <c r="D395" s="25">
        <v>42208</v>
      </c>
      <c r="E395" s="4">
        <v>48.45</v>
      </c>
      <c r="G395" s="4">
        <v>48.45</v>
      </c>
    </row>
    <row r="396" spans="1:7" x14ac:dyDescent="0.3">
      <c r="A396" s="31">
        <f t="shared" si="21"/>
        <v>2015</v>
      </c>
      <c r="B396" s="31">
        <f t="shared" si="22"/>
        <v>7</v>
      </c>
      <c r="C396" s="31">
        <f t="shared" si="23"/>
        <v>3</v>
      </c>
      <c r="D396" s="25">
        <v>42209</v>
      </c>
      <c r="E396" s="4">
        <v>48.14</v>
      </c>
      <c r="G396" s="4">
        <v>48.14</v>
      </c>
    </row>
    <row r="397" spans="1:7" x14ac:dyDescent="0.3">
      <c r="A397" s="31">
        <f t="shared" si="21"/>
        <v>2015</v>
      </c>
      <c r="B397" s="31">
        <f t="shared" si="22"/>
        <v>7</v>
      </c>
      <c r="C397" s="31">
        <f t="shared" si="23"/>
        <v>3</v>
      </c>
      <c r="D397" s="25">
        <v>42212</v>
      </c>
      <c r="E397" s="4">
        <v>47.39</v>
      </c>
      <c r="G397" s="4">
        <v>47.39</v>
      </c>
    </row>
    <row r="398" spans="1:7" x14ac:dyDescent="0.3">
      <c r="A398" s="31">
        <f t="shared" si="21"/>
        <v>2015</v>
      </c>
      <c r="B398" s="31">
        <f t="shared" si="22"/>
        <v>7</v>
      </c>
      <c r="C398" s="31">
        <f t="shared" si="23"/>
        <v>3</v>
      </c>
      <c r="D398" s="25">
        <v>42213</v>
      </c>
      <c r="E398" s="4">
        <v>47.98</v>
      </c>
      <c r="G398" s="4">
        <v>47.98</v>
      </c>
    </row>
    <row r="399" spans="1:7" x14ac:dyDescent="0.3">
      <c r="A399" s="31">
        <f t="shared" si="21"/>
        <v>2015</v>
      </c>
      <c r="B399" s="31">
        <f t="shared" si="22"/>
        <v>7</v>
      </c>
      <c r="C399" s="31">
        <f t="shared" si="23"/>
        <v>3</v>
      </c>
      <c r="D399" s="25">
        <v>42214</v>
      </c>
      <c r="E399" s="4">
        <v>48.79</v>
      </c>
      <c r="G399" s="4">
        <v>48.79</v>
      </c>
    </row>
    <row r="400" spans="1:7" x14ac:dyDescent="0.3">
      <c r="A400" s="31">
        <f t="shared" si="21"/>
        <v>2015</v>
      </c>
      <c r="B400" s="31">
        <f t="shared" si="22"/>
        <v>7</v>
      </c>
      <c r="C400" s="31">
        <f t="shared" si="23"/>
        <v>3</v>
      </c>
      <c r="D400" s="25">
        <v>42215</v>
      </c>
      <c r="E400" s="4">
        <v>48.52</v>
      </c>
      <c r="G400" s="4">
        <v>48.52</v>
      </c>
    </row>
    <row r="401" spans="1:7" x14ac:dyDescent="0.3">
      <c r="A401" s="31">
        <f t="shared" si="21"/>
        <v>2015</v>
      </c>
      <c r="B401" s="31">
        <f t="shared" si="22"/>
        <v>7</v>
      </c>
      <c r="C401" s="31">
        <f t="shared" si="23"/>
        <v>3</v>
      </c>
      <c r="D401" s="25">
        <v>42216</v>
      </c>
      <c r="E401" s="4">
        <v>47.12</v>
      </c>
      <c r="G401" s="4">
        <v>47.12</v>
      </c>
    </row>
    <row r="402" spans="1:7" x14ac:dyDescent="0.3">
      <c r="A402" s="31">
        <f t="shared" si="21"/>
        <v>2015</v>
      </c>
      <c r="B402" s="31">
        <f t="shared" si="22"/>
        <v>8</v>
      </c>
      <c r="C402" s="31">
        <f t="shared" si="23"/>
        <v>3</v>
      </c>
      <c r="D402" s="25">
        <v>42219</v>
      </c>
      <c r="E402" s="4">
        <v>45.17</v>
      </c>
      <c r="G402" s="4">
        <v>45.17</v>
      </c>
    </row>
    <row r="403" spans="1:7" x14ac:dyDescent="0.3">
      <c r="A403" s="31">
        <f t="shared" si="21"/>
        <v>2015</v>
      </c>
      <c r="B403" s="31">
        <f t="shared" si="22"/>
        <v>8</v>
      </c>
      <c r="C403" s="31">
        <f t="shared" si="23"/>
        <v>3</v>
      </c>
      <c r="D403" s="25">
        <v>42220</v>
      </c>
      <c r="E403" s="4">
        <v>45.74</v>
      </c>
      <c r="G403" s="4">
        <v>45.74</v>
      </c>
    </row>
    <row r="404" spans="1:7" x14ac:dyDescent="0.3">
      <c r="A404" s="31">
        <f t="shared" si="21"/>
        <v>2015</v>
      </c>
      <c r="B404" s="31">
        <f t="shared" si="22"/>
        <v>8</v>
      </c>
      <c r="C404" s="31">
        <f t="shared" si="23"/>
        <v>3</v>
      </c>
      <c r="D404" s="25">
        <v>42221</v>
      </c>
      <c r="E404" s="4">
        <v>45.15</v>
      </c>
      <c r="G404" s="4">
        <v>45.15</v>
      </c>
    </row>
    <row r="405" spans="1:7" x14ac:dyDescent="0.3">
      <c r="A405" s="31">
        <f t="shared" si="21"/>
        <v>2015</v>
      </c>
      <c r="B405" s="31">
        <f t="shared" si="22"/>
        <v>8</v>
      </c>
      <c r="C405" s="31">
        <f t="shared" si="23"/>
        <v>3</v>
      </c>
      <c r="D405" s="25">
        <v>42222</v>
      </c>
      <c r="E405" s="4">
        <v>44.66</v>
      </c>
      <c r="G405" s="4">
        <v>44.66</v>
      </c>
    </row>
    <row r="406" spans="1:7" x14ac:dyDescent="0.3">
      <c r="A406" s="31">
        <f t="shared" si="21"/>
        <v>2015</v>
      </c>
      <c r="B406" s="31">
        <f t="shared" si="22"/>
        <v>8</v>
      </c>
      <c r="C406" s="31">
        <f t="shared" si="23"/>
        <v>3</v>
      </c>
      <c r="D406" s="25">
        <v>42223</v>
      </c>
      <c r="E406" s="4">
        <v>43.87</v>
      </c>
      <c r="G406" s="4">
        <v>43.87</v>
      </c>
    </row>
    <row r="407" spans="1:7" x14ac:dyDescent="0.3">
      <c r="A407" s="31">
        <f t="shared" si="21"/>
        <v>2015</v>
      </c>
      <c r="B407" s="31">
        <f t="shared" si="22"/>
        <v>8</v>
      </c>
      <c r="C407" s="31">
        <f t="shared" si="23"/>
        <v>3</v>
      </c>
      <c r="D407" s="25">
        <v>42226</v>
      </c>
      <c r="E407" s="4">
        <v>44.96</v>
      </c>
      <c r="G407" s="4">
        <v>44.96</v>
      </c>
    </row>
    <row r="408" spans="1:7" x14ac:dyDescent="0.3">
      <c r="A408" s="31">
        <f t="shared" si="21"/>
        <v>2015</v>
      </c>
      <c r="B408" s="31">
        <f t="shared" si="22"/>
        <v>8</v>
      </c>
      <c r="C408" s="31">
        <f t="shared" si="23"/>
        <v>3</v>
      </c>
      <c r="D408" s="25">
        <v>42227</v>
      </c>
      <c r="E408" s="4">
        <v>43.08</v>
      </c>
      <c r="G408" s="4">
        <v>43.08</v>
      </c>
    </row>
    <row r="409" spans="1:7" x14ac:dyDescent="0.3">
      <c r="A409" s="31">
        <f t="shared" si="21"/>
        <v>2015</v>
      </c>
      <c r="B409" s="31">
        <f t="shared" si="22"/>
        <v>8</v>
      </c>
      <c r="C409" s="31">
        <f t="shared" si="23"/>
        <v>3</v>
      </c>
      <c r="D409" s="25">
        <v>42228</v>
      </c>
      <c r="E409" s="4">
        <v>43.3</v>
      </c>
      <c r="G409" s="4">
        <v>43.3</v>
      </c>
    </row>
    <row r="410" spans="1:7" x14ac:dyDescent="0.3">
      <c r="A410" s="31">
        <f t="shared" si="21"/>
        <v>2015</v>
      </c>
      <c r="B410" s="31">
        <f t="shared" si="22"/>
        <v>8</v>
      </c>
      <c r="C410" s="31">
        <f t="shared" si="23"/>
        <v>3</v>
      </c>
      <c r="D410" s="25">
        <v>42229</v>
      </c>
      <c r="E410" s="4">
        <v>42.23</v>
      </c>
      <c r="G410" s="4">
        <v>42.23</v>
      </c>
    </row>
    <row r="411" spans="1:7" x14ac:dyDescent="0.3">
      <c r="A411" s="31">
        <f t="shared" si="21"/>
        <v>2015</v>
      </c>
      <c r="B411" s="31">
        <f t="shared" si="22"/>
        <v>8</v>
      </c>
      <c r="C411" s="31">
        <f t="shared" si="23"/>
        <v>3</v>
      </c>
      <c r="D411" s="25">
        <v>42230</v>
      </c>
      <c r="E411" s="4">
        <v>42.5</v>
      </c>
      <c r="G411" s="4">
        <v>42.5</v>
      </c>
    </row>
    <row r="412" spans="1:7" x14ac:dyDescent="0.3">
      <c r="A412" s="31">
        <f t="shared" si="21"/>
        <v>2015</v>
      </c>
      <c r="B412" s="31">
        <f t="shared" si="22"/>
        <v>8</v>
      </c>
      <c r="C412" s="31">
        <f t="shared" si="23"/>
        <v>3</v>
      </c>
      <c r="D412" s="25">
        <v>42233</v>
      </c>
      <c r="E412" s="4">
        <v>41.87</v>
      </c>
      <c r="G412" s="4">
        <v>41.87</v>
      </c>
    </row>
    <row r="413" spans="1:7" x14ac:dyDescent="0.3">
      <c r="A413" s="31">
        <f t="shared" si="21"/>
        <v>2015</v>
      </c>
      <c r="B413" s="31">
        <f t="shared" si="22"/>
        <v>8</v>
      </c>
      <c r="C413" s="31">
        <f t="shared" si="23"/>
        <v>3</v>
      </c>
      <c r="D413" s="25">
        <v>42234</v>
      </c>
      <c r="E413" s="4">
        <v>42.62</v>
      </c>
      <c r="G413" s="4">
        <v>42.62</v>
      </c>
    </row>
    <row r="414" spans="1:7" x14ac:dyDescent="0.3">
      <c r="A414" s="31">
        <f t="shared" si="21"/>
        <v>2015</v>
      </c>
      <c r="B414" s="31">
        <f t="shared" si="22"/>
        <v>8</v>
      </c>
      <c r="C414" s="31">
        <f t="shared" si="23"/>
        <v>3</v>
      </c>
      <c r="D414" s="25">
        <v>42235</v>
      </c>
      <c r="E414" s="4">
        <v>40.799999999999997</v>
      </c>
      <c r="G414" s="4">
        <v>40.799999999999997</v>
      </c>
    </row>
    <row r="415" spans="1:7" x14ac:dyDescent="0.3">
      <c r="A415" s="31">
        <f t="shared" si="21"/>
        <v>2015</v>
      </c>
      <c r="B415" s="31">
        <f t="shared" si="22"/>
        <v>8</v>
      </c>
      <c r="C415" s="31">
        <f t="shared" si="23"/>
        <v>3</v>
      </c>
      <c r="D415" s="25">
        <v>42236</v>
      </c>
      <c r="E415" s="4">
        <v>41.14</v>
      </c>
      <c r="G415" s="4">
        <v>41.14</v>
      </c>
    </row>
    <row r="416" spans="1:7" x14ac:dyDescent="0.3">
      <c r="A416" s="31">
        <f t="shared" si="21"/>
        <v>2015</v>
      </c>
      <c r="B416" s="31">
        <f t="shared" si="22"/>
        <v>8</v>
      </c>
      <c r="C416" s="31">
        <f t="shared" si="23"/>
        <v>3</v>
      </c>
      <c r="D416" s="25">
        <v>42237</v>
      </c>
      <c r="E416" s="4">
        <v>40.450000000000003</v>
      </c>
      <c r="G416" s="4">
        <v>40.450000000000003</v>
      </c>
    </row>
    <row r="417" spans="1:7" x14ac:dyDescent="0.3">
      <c r="A417" s="31">
        <f t="shared" si="21"/>
        <v>2015</v>
      </c>
      <c r="B417" s="31">
        <f t="shared" si="22"/>
        <v>8</v>
      </c>
      <c r="C417" s="31">
        <f t="shared" si="23"/>
        <v>3</v>
      </c>
      <c r="D417" s="25">
        <v>42240</v>
      </c>
      <c r="E417" s="4">
        <v>38.24</v>
      </c>
      <c r="G417" s="4">
        <v>38.24</v>
      </c>
    </row>
    <row r="418" spans="1:7" x14ac:dyDescent="0.3">
      <c r="A418" s="31">
        <f t="shared" si="21"/>
        <v>2015</v>
      </c>
      <c r="B418" s="31">
        <f t="shared" si="22"/>
        <v>8</v>
      </c>
      <c r="C418" s="31">
        <f t="shared" si="23"/>
        <v>3</v>
      </c>
      <c r="D418" s="25">
        <v>42241</v>
      </c>
      <c r="E418" s="4">
        <v>39.31</v>
      </c>
      <c r="G418" s="4">
        <v>39.31</v>
      </c>
    </row>
    <row r="419" spans="1:7" x14ac:dyDescent="0.3">
      <c r="A419" s="31">
        <f t="shared" si="21"/>
        <v>2015</v>
      </c>
      <c r="B419" s="31">
        <f t="shared" si="22"/>
        <v>8</v>
      </c>
      <c r="C419" s="31">
        <f t="shared" si="23"/>
        <v>3</v>
      </c>
      <c r="D419" s="25">
        <v>42242</v>
      </c>
      <c r="E419" s="4">
        <v>38.6</v>
      </c>
      <c r="G419" s="4">
        <v>38.6</v>
      </c>
    </row>
    <row r="420" spans="1:7" x14ac:dyDescent="0.3">
      <c r="A420" s="31">
        <f t="shared" si="21"/>
        <v>2015</v>
      </c>
      <c r="B420" s="31">
        <f t="shared" si="22"/>
        <v>8</v>
      </c>
      <c r="C420" s="31">
        <f t="shared" si="23"/>
        <v>3</v>
      </c>
      <c r="D420" s="25">
        <v>42243</v>
      </c>
      <c r="E420" s="4">
        <v>42.56</v>
      </c>
      <c r="G420" s="4">
        <v>42.56</v>
      </c>
    </row>
    <row r="421" spans="1:7" x14ac:dyDescent="0.3">
      <c r="A421" s="31">
        <f t="shared" si="21"/>
        <v>2015</v>
      </c>
      <c r="B421" s="31">
        <f t="shared" si="22"/>
        <v>8</v>
      </c>
      <c r="C421" s="31">
        <f t="shared" si="23"/>
        <v>3</v>
      </c>
      <c r="D421" s="25">
        <v>42244</v>
      </c>
      <c r="E421" s="4">
        <v>45.22</v>
      </c>
      <c r="G421" s="4">
        <v>45.22</v>
      </c>
    </row>
    <row r="422" spans="1:7" x14ac:dyDescent="0.3">
      <c r="A422" s="31">
        <f t="shared" si="21"/>
        <v>2015</v>
      </c>
      <c r="B422" s="31">
        <f t="shared" si="22"/>
        <v>8</v>
      </c>
      <c r="C422" s="31">
        <f t="shared" si="23"/>
        <v>3</v>
      </c>
      <c r="D422" s="25">
        <v>42247</v>
      </c>
      <c r="E422" s="4">
        <v>49.2</v>
      </c>
      <c r="G422" s="4">
        <v>49.2</v>
      </c>
    </row>
    <row r="423" spans="1:7" x14ac:dyDescent="0.3">
      <c r="A423" s="31">
        <f t="shared" si="21"/>
        <v>2015</v>
      </c>
      <c r="B423" s="31">
        <f t="shared" si="22"/>
        <v>9</v>
      </c>
      <c r="C423" s="31">
        <f t="shared" si="23"/>
        <v>3</v>
      </c>
      <c r="D423" s="25">
        <v>42248</v>
      </c>
      <c r="E423" s="4">
        <v>45.41</v>
      </c>
      <c r="G423" s="4">
        <v>45.41</v>
      </c>
    </row>
    <row r="424" spans="1:7" x14ac:dyDescent="0.3">
      <c r="A424" s="31">
        <f t="shared" si="21"/>
        <v>2015</v>
      </c>
      <c r="B424" s="31">
        <f t="shared" si="22"/>
        <v>9</v>
      </c>
      <c r="C424" s="31">
        <f t="shared" si="23"/>
        <v>3</v>
      </c>
      <c r="D424" s="25">
        <v>42249</v>
      </c>
      <c r="E424" s="4">
        <v>46.25</v>
      </c>
      <c r="G424" s="4">
        <v>46.25</v>
      </c>
    </row>
    <row r="425" spans="1:7" x14ac:dyDescent="0.3">
      <c r="A425" s="31">
        <f t="shared" si="21"/>
        <v>2015</v>
      </c>
      <c r="B425" s="31">
        <f t="shared" si="22"/>
        <v>9</v>
      </c>
      <c r="C425" s="31">
        <f t="shared" si="23"/>
        <v>3</v>
      </c>
      <c r="D425" s="25">
        <v>42250</v>
      </c>
      <c r="E425" s="4">
        <v>46.75</v>
      </c>
      <c r="G425" s="4">
        <v>46.75</v>
      </c>
    </row>
    <row r="426" spans="1:7" x14ac:dyDescent="0.3">
      <c r="A426" s="31">
        <f t="shared" si="21"/>
        <v>2015</v>
      </c>
      <c r="B426" s="31">
        <f t="shared" si="22"/>
        <v>9</v>
      </c>
      <c r="C426" s="31">
        <f t="shared" si="23"/>
        <v>3</v>
      </c>
      <c r="D426" s="25">
        <v>42251</v>
      </c>
      <c r="E426" s="4">
        <v>46.05</v>
      </c>
      <c r="G426" s="4">
        <v>46.05</v>
      </c>
    </row>
    <row r="427" spans="1:7" x14ac:dyDescent="0.3">
      <c r="A427" s="31">
        <f t="shared" si="21"/>
        <v>2015</v>
      </c>
      <c r="B427" s="31">
        <f t="shared" si="22"/>
        <v>9</v>
      </c>
      <c r="C427" s="31">
        <f t="shared" si="23"/>
        <v>3</v>
      </c>
      <c r="D427" s="25">
        <v>42255</v>
      </c>
      <c r="E427" s="4">
        <v>45.94</v>
      </c>
      <c r="G427" s="4">
        <v>45.94</v>
      </c>
    </row>
    <row r="428" spans="1:7" x14ac:dyDescent="0.3">
      <c r="A428" s="31">
        <f t="shared" si="21"/>
        <v>2015</v>
      </c>
      <c r="B428" s="31">
        <f t="shared" si="22"/>
        <v>9</v>
      </c>
      <c r="C428" s="31">
        <f t="shared" si="23"/>
        <v>3</v>
      </c>
      <c r="D428" s="25">
        <v>42256</v>
      </c>
      <c r="E428" s="4">
        <v>44.15</v>
      </c>
      <c r="G428" s="4">
        <v>44.15</v>
      </c>
    </row>
    <row r="429" spans="1:7" x14ac:dyDescent="0.3">
      <c r="A429" s="31">
        <f t="shared" si="21"/>
        <v>2015</v>
      </c>
      <c r="B429" s="31">
        <f t="shared" si="22"/>
        <v>9</v>
      </c>
      <c r="C429" s="31">
        <f t="shared" si="23"/>
        <v>3</v>
      </c>
      <c r="D429" s="25">
        <v>42257</v>
      </c>
      <c r="E429" s="4">
        <v>45.92</v>
      </c>
      <c r="G429" s="4">
        <v>45.92</v>
      </c>
    </row>
    <row r="430" spans="1:7" x14ac:dyDescent="0.3">
      <c r="A430" s="31">
        <f t="shared" si="21"/>
        <v>2015</v>
      </c>
      <c r="B430" s="31">
        <f t="shared" si="22"/>
        <v>9</v>
      </c>
      <c r="C430" s="31">
        <f t="shared" si="23"/>
        <v>3</v>
      </c>
      <c r="D430" s="25">
        <v>42258</v>
      </c>
      <c r="E430" s="4">
        <v>44.63</v>
      </c>
      <c r="G430" s="4">
        <v>44.63</v>
      </c>
    </row>
    <row r="431" spans="1:7" x14ac:dyDescent="0.3">
      <c r="A431" s="31">
        <f t="shared" si="21"/>
        <v>2015</v>
      </c>
      <c r="B431" s="31">
        <f t="shared" si="22"/>
        <v>9</v>
      </c>
      <c r="C431" s="31">
        <f t="shared" si="23"/>
        <v>3</v>
      </c>
      <c r="D431" s="25">
        <v>42261</v>
      </c>
      <c r="E431" s="4">
        <v>44</v>
      </c>
      <c r="G431" s="4">
        <v>44</v>
      </c>
    </row>
    <row r="432" spans="1:7" x14ac:dyDescent="0.3">
      <c r="A432" s="31">
        <f t="shared" si="21"/>
        <v>2015</v>
      </c>
      <c r="B432" s="31">
        <f t="shared" si="22"/>
        <v>9</v>
      </c>
      <c r="C432" s="31">
        <f t="shared" si="23"/>
        <v>3</v>
      </c>
      <c r="D432" s="25">
        <v>42262</v>
      </c>
      <c r="E432" s="4">
        <v>44.59</v>
      </c>
      <c r="G432" s="4">
        <v>44.59</v>
      </c>
    </row>
    <row r="433" spans="1:7" x14ac:dyDescent="0.3">
      <c r="A433" s="31">
        <f t="shared" si="21"/>
        <v>2015</v>
      </c>
      <c r="B433" s="31">
        <f t="shared" si="22"/>
        <v>9</v>
      </c>
      <c r="C433" s="31">
        <f t="shared" si="23"/>
        <v>3</v>
      </c>
      <c r="D433" s="25">
        <v>42263</v>
      </c>
      <c r="E433" s="4">
        <v>47.15</v>
      </c>
      <c r="G433" s="4">
        <v>47.15</v>
      </c>
    </row>
    <row r="434" spans="1:7" x14ac:dyDescent="0.3">
      <c r="A434" s="31">
        <f t="shared" si="21"/>
        <v>2015</v>
      </c>
      <c r="B434" s="31">
        <f t="shared" si="22"/>
        <v>9</v>
      </c>
      <c r="C434" s="31">
        <f t="shared" si="23"/>
        <v>3</v>
      </c>
      <c r="D434" s="25">
        <v>42264</v>
      </c>
      <c r="E434" s="4">
        <v>46.9</v>
      </c>
      <c r="G434" s="4">
        <v>46.9</v>
      </c>
    </row>
    <row r="435" spans="1:7" x14ac:dyDescent="0.3">
      <c r="A435" s="31">
        <f t="shared" si="21"/>
        <v>2015</v>
      </c>
      <c r="B435" s="31">
        <f t="shared" si="22"/>
        <v>9</v>
      </c>
      <c r="C435" s="31">
        <f t="shared" si="23"/>
        <v>3</v>
      </c>
      <c r="D435" s="25">
        <v>42265</v>
      </c>
      <c r="E435" s="4">
        <v>44.68</v>
      </c>
      <c r="G435" s="4">
        <v>44.68</v>
      </c>
    </row>
    <row r="436" spans="1:7" x14ac:dyDescent="0.3">
      <c r="A436" s="31">
        <f t="shared" si="21"/>
        <v>2015</v>
      </c>
      <c r="B436" s="31">
        <f t="shared" si="22"/>
        <v>9</v>
      </c>
      <c r="C436" s="31">
        <f t="shared" si="23"/>
        <v>3</v>
      </c>
      <c r="D436" s="25">
        <v>42268</v>
      </c>
      <c r="E436" s="4">
        <v>46.68</v>
      </c>
      <c r="G436" s="4">
        <v>46.68</v>
      </c>
    </row>
    <row r="437" spans="1:7" x14ac:dyDescent="0.3">
      <c r="A437" s="31">
        <f t="shared" si="21"/>
        <v>2015</v>
      </c>
      <c r="B437" s="31">
        <f t="shared" si="22"/>
        <v>9</v>
      </c>
      <c r="C437" s="31">
        <f t="shared" si="23"/>
        <v>3</v>
      </c>
      <c r="D437" s="25">
        <v>42269</v>
      </c>
      <c r="E437" s="4">
        <v>45.83</v>
      </c>
      <c r="G437" s="4">
        <v>45.83</v>
      </c>
    </row>
    <row r="438" spans="1:7" x14ac:dyDescent="0.3">
      <c r="A438" s="31">
        <f t="shared" si="21"/>
        <v>2015</v>
      </c>
      <c r="B438" s="31">
        <f t="shared" si="22"/>
        <v>9</v>
      </c>
      <c r="C438" s="31">
        <f t="shared" si="23"/>
        <v>3</v>
      </c>
      <c r="D438" s="25">
        <v>42270</v>
      </c>
      <c r="E438" s="4">
        <v>44.48</v>
      </c>
      <c r="G438" s="4">
        <v>44.48</v>
      </c>
    </row>
    <row r="439" spans="1:7" x14ac:dyDescent="0.3">
      <c r="A439" s="31">
        <f t="shared" si="21"/>
        <v>2015</v>
      </c>
      <c r="B439" s="31">
        <f t="shared" si="22"/>
        <v>9</v>
      </c>
      <c r="C439" s="31">
        <f t="shared" si="23"/>
        <v>3</v>
      </c>
      <c r="D439" s="25">
        <v>42271</v>
      </c>
      <c r="E439" s="4">
        <v>44.91</v>
      </c>
      <c r="G439" s="4">
        <v>44.91</v>
      </c>
    </row>
    <row r="440" spans="1:7" x14ac:dyDescent="0.3">
      <c r="A440" s="31">
        <f t="shared" si="21"/>
        <v>2015</v>
      </c>
      <c r="B440" s="31">
        <f t="shared" si="22"/>
        <v>9</v>
      </c>
      <c r="C440" s="31">
        <f t="shared" si="23"/>
        <v>3</v>
      </c>
      <c r="D440" s="25">
        <v>42272</v>
      </c>
      <c r="E440" s="4">
        <v>45.7</v>
      </c>
      <c r="G440" s="4">
        <v>45.7</v>
      </c>
    </row>
    <row r="441" spans="1:7" x14ac:dyDescent="0.3">
      <c r="A441" s="31">
        <f t="shared" si="21"/>
        <v>2015</v>
      </c>
      <c r="B441" s="31">
        <f t="shared" si="22"/>
        <v>9</v>
      </c>
      <c r="C441" s="31">
        <f t="shared" si="23"/>
        <v>3</v>
      </c>
      <c r="D441" s="25">
        <v>42275</v>
      </c>
      <c r="E441" s="4">
        <v>44.43</v>
      </c>
      <c r="G441" s="4">
        <v>44.43</v>
      </c>
    </row>
    <row r="442" spans="1:7" x14ac:dyDescent="0.3">
      <c r="A442" s="31">
        <f t="shared" si="21"/>
        <v>2015</v>
      </c>
      <c r="B442" s="31">
        <f t="shared" si="22"/>
        <v>9</v>
      </c>
      <c r="C442" s="31">
        <f t="shared" si="23"/>
        <v>3</v>
      </c>
      <c r="D442" s="25">
        <v>42276</v>
      </c>
      <c r="E442" s="4">
        <v>45.23</v>
      </c>
      <c r="G442" s="4">
        <v>45.23</v>
      </c>
    </row>
    <row r="443" spans="1:7" x14ac:dyDescent="0.3">
      <c r="A443" s="31">
        <f t="shared" si="21"/>
        <v>2015</v>
      </c>
      <c r="B443" s="31">
        <f t="shared" si="22"/>
        <v>9</v>
      </c>
      <c r="C443" s="31">
        <f t="shared" si="23"/>
        <v>3</v>
      </c>
      <c r="D443" s="25">
        <v>42277</v>
      </c>
      <c r="E443" s="4">
        <v>45.09</v>
      </c>
      <c r="G443" s="4">
        <v>45.09</v>
      </c>
    </row>
    <row r="444" spans="1:7" x14ac:dyDescent="0.3">
      <c r="A444" s="31">
        <f t="shared" si="21"/>
        <v>2015</v>
      </c>
      <c r="B444" s="31">
        <f t="shared" si="22"/>
        <v>10</v>
      </c>
      <c r="C444" s="31">
        <f t="shared" si="23"/>
        <v>4</v>
      </c>
      <c r="D444" s="25">
        <v>42278</v>
      </c>
      <c r="E444" s="4">
        <v>44.74</v>
      </c>
      <c r="G444" s="4">
        <v>44.74</v>
      </c>
    </row>
    <row r="445" spans="1:7" x14ac:dyDescent="0.3">
      <c r="A445" s="31">
        <f t="shared" si="21"/>
        <v>2015</v>
      </c>
      <c r="B445" s="31">
        <f t="shared" si="22"/>
        <v>10</v>
      </c>
      <c r="C445" s="31">
        <f t="shared" si="23"/>
        <v>4</v>
      </c>
      <c r="D445" s="25">
        <v>42279</v>
      </c>
      <c r="E445" s="4">
        <v>45.54</v>
      </c>
      <c r="G445" s="4">
        <v>45.54</v>
      </c>
    </row>
    <row r="446" spans="1:7" x14ac:dyDescent="0.3">
      <c r="A446" s="31">
        <f t="shared" si="21"/>
        <v>2015</v>
      </c>
      <c r="B446" s="31">
        <f t="shared" si="22"/>
        <v>10</v>
      </c>
      <c r="C446" s="31">
        <f t="shared" si="23"/>
        <v>4</v>
      </c>
      <c r="D446" s="25">
        <v>42282</v>
      </c>
      <c r="E446" s="4">
        <v>46.26</v>
      </c>
      <c r="G446" s="4">
        <v>46.26</v>
      </c>
    </row>
    <row r="447" spans="1:7" x14ac:dyDescent="0.3">
      <c r="A447" s="31">
        <f t="shared" si="21"/>
        <v>2015</v>
      </c>
      <c r="B447" s="31">
        <f t="shared" si="22"/>
        <v>10</v>
      </c>
      <c r="C447" s="31">
        <f t="shared" si="23"/>
        <v>4</v>
      </c>
      <c r="D447" s="25">
        <v>42283</v>
      </c>
      <c r="E447" s="4">
        <v>48.53</v>
      </c>
      <c r="G447" s="4">
        <v>48.53</v>
      </c>
    </row>
    <row r="448" spans="1:7" x14ac:dyDescent="0.3">
      <c r="A448" s="31">
        <f t="shared" si="21"/>
        <v>2015</v>
      </c>
      <c r="B448" s="31">
        <f t="shared" si="22"/>
        <v>10</v>
      </c>
      <c r="C448" s="31">
        <f t="shared" si="23"/>
        <v>4</v>
      </c>
      <c r="D448" s="25">
        <v>42284</v>
      </c>
      <c r="E448" s="4">
        <v>47.81</v>
      </c>
      <c r="G448" s="4">
        <v>47.81</v>
      </c>
    </row>
    <row r="449" spans="1:7" x14ac:dyDescent="0.3">
      <c r="A449" s="31">
        <f t="shared" si="21"/>
        <v>2015</v>
      </c>
      <c r="B449" s="31">
        <f t="shared" si="22"/>
        <v>10</v>
      </c>
      <c r="C449" s="31">
        <f t="shared" si="23"/>
        <v>4</v>
      </c>
      <c r="D449" s="25">
        <v>42285</v>
      </c>
      <c r="E449" s="4">
        <v>49.43</v>
      </c>
      <c r="G449" s="4">
        <v>49.43</v>
      </c>
    </row>
    <row r="450" spans="1:7" x14ac:dyDescent="0.3">
      <c r="A450" s="31">
        <f t="shared" si="21"/>
        <v>2015</v>
      </c>
      <c r="B450" s="31">
        <f t="shared" si="22"/>
        <v>10</v>
      </c>
      <c r="C450" s="31">
        <f t="shared" si="23"/>
        <v>4</v>
      </c>
      <c r="D450" s="25">
        <v>42286</v>
      </c>
      <c r="E450" s="4">
        <v>49.63</v>
      </c>
      <c r="G450" s="4">
        <v>49.63</v>
      </c>
    </row>
    <row r="451" spans="1:7" x14ac:dyDescent="0.3">
      <c r="A451" s="31">
        <f t="shared" si="21"/>
        <v>2015</v>
      </c>
      <c r="B451" s="31">
        <f t="shared" si="22"/>
        <v>10</v>
      </c>
      <c r="C451" s="31">
        <f t="shared" si="23"/>
        <v>4</v>
      </c>
      <c r="D451" s="25">
        <v>42289</v>
      </c>
      <c r="E451" s="4">
        <v>47.1</v>
      </c>
      <c r="G451" s="4">
        <v>47.1</v>
      </c>
    </row>
    <row r="452" spans="1:7" x14ac:dyDescent="0.3">
      <c r="A452" s="31">
        <f t="shared" si="21"/>
        <v>2015</v>
      </c>
      <c r="B452" s="31">
        <f t="shared" si="22"/>
        <v>10</v>
      </c>
      <c r="C452" s="31">
        <f t="shared" si="23"/>
        <v>4</v>
      </c>
      <c r="D452" s="25">
        <v>42290</v>
      </c>
      <c r="E452" s="4">
        <v>46.66</v>
      </c>
      <c r="G452" s="4">
        <v>46.66</v>
      </c>
    </row>
    <row r="453" spans="1:7" x14ac:dyDescent="0.3">
      <c r="A453" s="31">
        <f t="shared" ref="A453:A516" si="24">YEAR(D453)</f>
        <v>2015</v>
      </c>
      <c r="B453" s="31">
        <f t="shared" ref="B453:B516" si="25">MONTH(D453)</f>
        <v>10</v>
      </c>
      <c r="C453" s="31">
        <f t="shared" ref="C453:C516" si="26">ROUNDUP(B453/3,0)</f>
        <v>4</v>
      </c>
      <c r="D453" s="25">
        <v>42291</v>
      </c>
      <c r="E453" s="4">
        <v>46.64</v>
      </c>
      <c r="G453" s="4">
        <v>46.64</v>
      </c>
    </row>
    <row r="454" spans="1:7" x14ac:dyDescent="0.3">
      <c r="A454" s="31">
        <f t="shared" si="24"/>
        <v>2015</v>
      </c>
      <c r="B454" s="31">
        <f t="shared" si="25"/>
        <v>10</v>
      </c>
      <c r="C454" s="31">
        <f t="shared" si="26"/>
        <v>4</v>
      </c>
      <c r="D454" s="25">
        <v>42292</v>
      </c>
      <c r="E454" s="4">
        <v>46.38</v>
      </c>
      <c r="G454" s="4">
        <v>46.38</v>
      </c>
    </row>
    <row r="455" spans="1:7" x14ac:dyDescent="0.3">
      <c r="A455" s="31">
        <f t="shared" si="24"/>
        <v>2015</v>
      </c>
      <c r="B455" s="31">
        <f t="shared" si="25"/>
        <v>10</v>
      </c>
      <c r="C455" s="31">
        <f t="shared" si="26"/>
        <v>4</v>
      </c>
      <c r="D455" s="25">
        <v>42293</v>
      </c>
      <c r="E455" s="4">
        <v>47.26</v>
      </c>
      <c r="G455" s="4">
        <v>47.26</v>
      </c>
    </row>
    <row r="456" spans="1:7" x14ac:dyDescent="0.3">
      <c r="A456" s="31">
        <f t="shared" si="24"/>
        <v>2015</v>
      </c>
      <c r="B456" s="31">
        <f t="shared" si="25"/>
        <v>10</v>
      </c>
      <c r="C456" s="31">
        <f t="shared" si="26"/>
        <v>4</v>
      </c>
      <c r="D456" s="25">
        <v>42296</v>
      </c>
      <c r="E456" s="4">
        <v>45.89</v>
      </c>
      <c r="G456" s="4">
        <v>45.89</v>
      </c>
    </row>
    <row r="457" spans="1:7" x14ac:dyDescent="0.3">
      <c r="A457" s="31">
        <f t="shared" si="24"/>
        <v>2015</v>
      </c>
      <c r="B457" s="31">
        <f t="shared" si="25"/>
        <v>10</v>
      </c>
      <c r="C457" s="31">
        <f t="shared" si="26"/>
        <v>4</v>
      </c>
      <c r="D457" s="25">
        <v>42297</v>
      </c>
      <c r="E457" s="4">
        <v>45.55</v>
      </c>
      <c r="G457" s="4">
        <v>45.55</v>
      </c>
    </row>
    <row r="458" spans="1:7" x14ac:dyDescent="0.3">
      <c r="A458" s="31">
        <f t="shared" si="24"/>
        <v>2015</v>
      </c>
      <c r="B458" s="31">
        <f t="shared" si="25"/>
        <v>10</v>
      </c>
      <c r="C458" s="31">
        <f t="shared" si="26"/>
        <v>4</v>
      </c>
      <c r="D458" s="25">
        <v>42298</v>
      </c>
      <c r="E458" s="4">
        <v>45.2</v>
      </c>
      <c r="G458" s="4">
        <v>45.2</v>
      </c>
    </row>
    <row r="459" spans="1:7" x14ac:dyDescent="0.3">
      <c r="A459" s="31">
        <f t="shared" si="24"/>
        <v>2015</v>
      </c>
      <c r="B459" s="31">
        <f t="shared" si="25"/>
        <v>10</v>
      </c>
      <c r="C459" s="31">
        <f t="shared" si="26"/>
        <v>4</v>
      </c>
      <c r="D459" s="25">
        <v>42299</v>
      </c>
      <c r="E459" s="4">
        <v>45.38</v>
      </c>
      <c r="G459" s="4">
        <v>45.38</v>
      </c>
    </row>
    <row r="460" spans="1:7" x14ac:dyDescent="0.3">
      <c r="A460" s="31">
        <f t="shared" si="24"/>
        <v>2015</v>
      </c>
      <c r="B460" s="31">
        <f t="shared" si="25"/>
        <v>10</v>
      </c>
      <c r="C460" s="31">
        <f t="shared" si="26"/>
        <v>4</v>
      </c>
      <c r="D460" s="25">
        <v>42300</v>
      </c>
      <c r="E460" s="4">
        <v>44.6</v>
      </c>
      <c r="G460" s="4">
        <v>44.6</v>
      </c>
    </row>
    <row r="461" spans="1:7" x14ac:dyDescent="0.3">
      <c r="A461" s="31">
        <f t="shared" si="24"/>
        <v>2015</v>
      </c>
      <c r="B461" s="31">
        <f t="shared" si="25"/>
        <v>10</v>
      </c>
      <c r="C461" s="31">
        <f t="shared" si="26"/>
        <v>4</v>
      </c>
      <c r="D461" s="25">
        <v>42303</v>
      </c>
      <c r="E461" s="4">
        <v>43.98</v>
      </c>
      <c r="G461" s="4">
        <v>43.98</v>
      </c>
    </row>
    <row r="462" spans="1:7" x14ac:dyDescent="0.3">
      <c r="A462" s="31">
        <f t="shared" si="24"/>
        <v>2015</v>
      </c>
      <c r="B462" s="31">
        <f t="shared" si="25"/>
        <v>10</v>
      </c>
      <c r="C462" s="31">
        <f t="shared" si="26"/>
        <v>4</v>
      </c>
      <c r="D462" s="25">
        <v>42304</v>
      </c>
      <c r="E462" s="4">
        <v>43.2</v>
      </c>
      <c r="G462" s="4">
        <v>43.2</v>
      </c>
    </row>
    <row r="463" spans="1:7" x14ac:dyDescent="0.3">
      <c r="A463" s="31">
        <f t="shared" si="24"/>
        <v>2015</v>
      </c>
      <c r="B463" s="31">
        <f t="shared" si="25"/>
        <v>10</v>
      </c>
      <c r="C463" s="31">
        <f t="shared" si="26"/>
        <v>4</v>
      </c>
      <c r="D463" s="25">
        <v>42305</v>
      </c>
      <c r="E463" s="4">
        <v>45.94</v>
      </c>
      <c r="G463" s="4">
        <v>45.94</v>
      </c>
    </row>
    <row r="464" spans="1:7" x14ac:dyDescent="0.3">
      <c r="A464" s="31">
        <f t="shared" si="24"/>
        <v>2015</v>
      </c>
      <c r="B464" s="31">
        <f t="shared" si="25"/>
        <v>10</v>
      </c>
      <c r="C464" s="31">
        <f t="shared" si="26"/>
        <v>4</v>
      </c>
      <c r="D464" s="25">
        <v>42306</v>
      </c>
      <c r="E464" s="4">
        <v>46.06</v>
      </c>
      <c r="G464" s="4">
        <v>46.06</v>
      </c>
    </row>
    <row r="465" spans="1:7" x14ac:dyDescent="0.3">
      <c r="A465" s="31">
        <f t="shared" si="24"/>
        <v>2015</v>
      </c>
      <c r="B465" s="31">
        <f t="shared" si="25"/>
        <v>10</v>
      </c>
      <c r="C465" s="31">
        <f t="shared" si="26"/>
        <v>4</v>
      </c>
      <c r="D465" s="25">
        <v>42307</v>
      </c>
      <c r="E465" s="4">
        <v>46.59</v>
      </c>
      <c r="G465" s="4">
        <v>46.59</v>
      </c>
    </row>
    <row r="466" spans="1:7" x14ac:dyDescent="0.3">
      <c r="A466" s="31">
        <f t="shared" si="24"/>
        <v>2015</v>
      </c>
      <c r="B466" s="31">
        <f t="shared" si="25"/>
        <v>11</v>
      </c>
      <c r="C466" s="31">
        <f t="shared" si="26"/>
        <v>4</v>
      </c>
      <c r="D466" s="25">
        <v>42310</v>
      </c>
      <c r="E466" s="4">
        <v>46.14</v>
      </c>
      <c r="G466" s="4">
        <v>46.14</v>
      </c>
    </row>
    <row r="467" spans="1:7" x14ac:dyDescent="0.3">
      <c r="A467" s="31">
        <f t="shared" si="24"/>
        <v>2015</v>
      </c>
      <c r="B467" s="31">
        <f t="shared" si="25"/>
        <v>11</v>
      </c>
      <c r="C467" s="31">
        <f t="shared" si="26"/>
        <v>4</v>
      </c>
      <c r="D467" s="25">
        <v>42311</v>
      </c>
      <c r="E467" s="4">
        <v>47.9</v>
      </c>
      <c r="G467" s="4">
        <v>47.9</v>
      </c>
    </row>
    <row r="468" spans="1:7" x14ac:dyDescent="0.3">
      <c r="A468" s="31">
        <f t="shared" si="24"/>
        <v>2015</v>
      </c>
      <c r="B468" s="31">
        <f t="shared" si="25"/>
        <v>11</v>
      </c>
      <c r="C468" s="31">
        <f t="shared" si="26"/>
        <v>4</v>
      </c>
      <c r="D468" s="25">
        <v>42312</v>
      </c>
      <c r="E468" s="4">
        <v>46.32</v>
      </c>
      <c r="G468" s="4">
        <v>46.32</v>
      </c>
    </row>
    <row r="469" spans="1:7" x14ac:dyDescent="0.3">
      <c r="A469" s="31">
        <f t="shared" si="24"/>
        <v>2015</v>
      </c>
      <c r="B469" s="31">
        <f t="shared" si="25"/>
        <v>11</v>
      </c>
      <c r="C469" s="31">
        <f t="shared" si="26"/>
        <v>4</v>
      </c>
      <c r="D469" s="25">
        <v>42313</v>
      </c>
      <c r="E469" s="4">
        <v>45.2</v>
      </c>
      <c r="G469" s="4">
        <v>45.2</v>
      </c>
    </row>
    <row r="470" spans="1:7" x14ac:dyDescent="0.3">
      <c r="A470" s="31">
        <f t="shared" si="24"/>
        <v>2015</v>
      </c>
      <c r="B470" s="31">
        <f t="shared" si="25"/>
        <v>11</v>
      </c>
      <c r="C470" s="31">
        <f t="shared" si="26"/>
        <v>4</v>
      </c>
      <c r="D470" s="25">
        <v>42314</v>
      </c>
      <c r="E470" s="4">
        <v>44.29</v>
      </c>
      <c r="G470" s="4">
        <v>44.29</v>
      </c>
    </row>
    <row r="471" spans="1:7" x14ac:dyDescent="0.3">
      <c r="A471" s="31">
        <f t="shared" si="24"/>
        <v>2015</v>
      </c>
      <c r="B471" s="31">
        <f t="shared" si="25"/>
        <v>11</v>
      </c>
      <c r="C471" s="31">
        <f t="shared" si="26"/>
        <v>4</v>
      </c>
      <c r="D471" s="25">
        <v>42317</v>
      </c>
      <c r="E471" s="4">
        <v>43.87</v>
      </c>
      <c r="G471" s="4">
        <v>43.87</v>
      </c>
    </row>
    <row r="472" spans="1:7" x14ac:dyDescent="0.3">
      <c r="A472" s="31">
        <f t="shared" si="24"/>
        <v>2015</v>
      </c>
      <c r="B472" s="31">
        <f t="shared" si="25"/>
        <v>11</v>
      </c>
      <c r="C472" s="31">
        <f t="shared" si="26"/>
        <v>4</v>
      </c>
      <c r="D472" s="25">
        <v>42318</v>
      </c>
      <c r="E472" s="4">
        <v>44.21</v>
      </c>
      <c r="G472" s="4">
        <v>44.21</v>
      </c>
    </row>
    <row r="473" spans="1:7" x14ac:dyDescent="0.3">
      <c r="A473" s="31">
        <f t="shared" si="24"/>
        <v>2015</v>
      </c>
      <c r="B473" s="31">
        <f t="shared" si="25"/>
        <v>11</v>
      </c>
      <c r="C473" s="31">
        <f t="shared" si="26"/>
        <v>4</v>
      </c>
      <c r="D473" s="25">
        <v>42319</v>
      </c>
      <c r="E473" s="4">
        <v>42.93</v>
      </c>
      <c r="G473" s="4">
        <v>42.93</v>
      </c>
    </row>
    <row r="474" spans="1:7" x14ac:dyDescent="0.3">
      <c r="A474" s="31">
        <f t="shared" si="24"/>
        <v>2015</v>
      </c>
      <c r="B474" s="31">
        <f t="shared" si="25"/>
        <v>11</v>
      </c>
      <c r="C474" s="31">
        <f t="shared" si="26"/>
        <v>4</v>
      </c>
      <c r="D474" s="25">
        <v>42320</v>
      </c>
      <c r="E474" s="4">
        <v>41.75</v>
      </c>
      <c r="G474" s="4">
        <v>41.75</v>
      </c>
    </row>
    <row r="475" spans="1:7" x14ac:dyDescent="0.3">
      <c r="A475" s="31">
        <f t="shared" si="24"/>
        <v>2015</v>
      </c>
      <c r="B475" s="31">
        <f t="shared" si="25"/>
        <v>11</v>
      </c>
      <c r="C475" s="31">
        <f t="shared" si="26"/>
        <v>4</v>
      </c>
      <c r="D475" s="25">
        <v>42321</v>
      </c>
      <c r="E475" s="4">
        <v>40.74</v>
      </c>
      <c r="G475" s="4">
        <v>40.74</v>
      </c>
    </row>
    <row r="476" spans="1:7" x14ac:dyDescent="0.3">
      <c r="A476" s="31">
        <f t="shared" si="24"/>
        <v>2015</v>
      </c>
      <c r="B476" s="31">
        <f t="shared" si="25"/>
        <v>11</v>
      </c>
      <c r="C476" s="31">
        <f t="shared" si="26"/>
        <v>4</v>
      </c>
      <c r="D476" s="25">
        <v>42324</v>
      </c>
      <c r="E476" s="4">
        <v>41.74</v>
      </c>
      <c r="G476" s="4">
        <v>41.74</v>
      </c>
    </row>
    <row r="477" spans="1:7" x14ac:dyDescent="0.3">
      <c r="A477" s="31">
        <f t="shared" si="24"/>
        <v>2015</v>
      </c>
      <c r="B477" s="31">
        <f t="shared" si="25"/>
        <v>11</v>
      </c>
      <c r="C477" s="31">
        <f t="shared" si="26"/>
        <v>4</v>
      </c>
      <c r="D477" s="25">
        <v>42325</v>
      </c>
      <c r="E477" s="4">
        <v>40.67</v>
      </c>
      <c r="G477" s="4">
        <v>40.67</v>
      </c>
    </row>
    <row r="478" spans="1:7" x14ac:dyDescent="0.3">
      <c r="A478" s="31">
        <f t="shared" si="24"/>
        <v>2015</v>
      </c>
      <c r="B478" s="31">
        <f t="shared" si="25"/>
        <v>11</v>
      </c>
      <c r="C478" s="31">
        <f t="shared" si="26"/>
        <v>4</v>
      </c>
      <c r="D478" s="25">
        <v>42326</v>
      </c>
      <c r="E478" s="4">
        <v>40.75</v>
      </c>
      <c r="G478" s="4">
        <v>40.75</v>
      </c>
    </row>
    <row r="479" spans="1:7" x14ac:dyDescent="0.3">
      <c r="A479" s="31">
        <f t="shared" si="24"/>
        <v>2015</v>
      </c>
      <c r="B479" s="31">
        <f t="shared" si="25"/>
        <v>11</v>
      </c>
      <c r="C479" s="31">
        <f t="shared" si="26"/>
        <v>4</v>
      </c>
      <c r="D479" s="25">
        <v>42327</v>
      </c>
      <c r="E479" s="4">
        <v>40.54</v>
      </c>
      <c r="G479" s="4">
        <v>40.54</v>
      </c>
    </row>
    <row r="480" spans="1:7" x14ac:dyDescent="0.3">
      <c r="A480" s="31">
        <f t="shared" si="24"/>
        <v>2015</v>
      </c>
      <c r="B480" s="31">
        <f t="shared" si="25"/>
        <v>11</v>
      </c>
      <c r="C480" s="31">
        <f t="shared" si="26"/>
        <v>4</v>
      </c>
      <c r="D480" s="25">
        <v>42328</v>
      </c>
      <c r="E480" s="4">
        <v>40.39</v>
      </c>
      <c r="G480" s="4">
        <v>40.39</v>
      </c>
    </row>
    <row r="481" spans="1:7" x14ac:dyDescent="0.3">
      <c r="A481" s="31">
        <f t="shared" si="24"/>
        <v>2015</v>
      </c>
      <c r="B481" s="31">
        <f t="shared" si="25"/>
        <v>11</v>
      </c>
      <c r="C481" s="31">
        <f t="shared" si="26"/>
        <v>4</v>
      </c>
      <c r="D481" s="25">
        <v>42331</v>
      </c>
      <c r="E481" s="4">
        <v>41.75</v>
      </c>
      <c r="G481" s="4">
        <v>41.75</v>
      </c>
    </row>
    <row r="482" spans="1:7" x14ac:dyDescent="0.3">
      <c r="A482" s="31">
        <f t="shared" si="24"/>
        <v>2015</v>
      </c>
      <c r="B482" s="31">
        <f t="shared" si="25"/>
        <v>11</v>
      </c>
      <c r="C482" s="31">
        <f t="shared" si="26"/>
        <v>4</v>
      </c>
      <c r="D482" s="25">
        <v>42332</v>
      </c>
      <c r="E482" s="4">
        <v>42.87</v>
      </c>
      <c r="G482" s="4">
        <v>42.87</v>
      </c>
    </row>
    <row r="483" spans="1:7" x14ac:dyDescent="0.3">
      <c r="A483" s="31">
        <f t="shared" si="24"/>
        <v>2015</v>
      </c>
      <c r="B483" s="31">
        <f t="shared" si="25"/>
        <v>11</v>
      </c>
      <c r="C483" s="31">
        <f t="shared" si="26"/>
        <v>4</v>
      </c>
      <c r="D483" s="25">
        <v>42333</v>
      </c>
      <c r="E483" s="4">
        <v>43.04</v>
      </c>
      <c r="G483" s="4">
        <v>43.04</v>
      </c>
    </row>
    <row r="484" spans="1:7" x14ac:dyDescent="0.3">
      <c r="A484" s="31">
        <f t="shared" si="24"/>
        <v>2015</v>
      </c>
      <c r="B484" s="31">
        <f t="shared" si="25"/>
        <v>11</v>
      </c>
      <c r="C484" s="31">
        <f t="shared" si="26"/>
        <v>4</v>
      </c>
      <c r="D484" s="25">
        <v>42335</v>
      </c>
      <c r="E484" s="4">
        <v>41.71</v>
      </c>
      <c r="G484" s="4">
        <v>41.71</v>
      </c>
    </row>
    <row r="485" spans="1:7" x14ac:dyDescent="0.3">
      <c r="A485" s="31">
        <f t="shared" si="24"/>
        <v>2015</v>
      </c>
      <c r="B485" s="31">
        <f t="shared" si="25"/>
        <v>11</v>
      </c>
      <c r="C485" s="31">
        <f t="shared" si="26"/>
        <v>4</v>
      </c>
      <c r="D485" s="25">
        <v>42338</v>
      </c>
      <c r="E485" s="4">
        <v>41.65</v>
      </c>
      <c r="G485" s="4">
        <v>41.65</v>
      </c>
    </row>
    <row r="486" spans="1:7" x14ac:dyDescent="0.3">
      <c r="A486" s="31">
        <f t="shared" si="24"/>
        <v>2015</v>
      </c>
      <c r="B486" s="31">
        <f t="shared" si="25"/>
        <v>12</v>
      </c>
      <c r="C486" s="31">
        <f t="shared" si="26"/>
        <v>4</v>
      </c>
      <c r="D486" s="25">
        <v>42339</v>
      </c>
      <c r="E486" s="4">
        <v>41.85</v>
      </c>
      <c r="G486" s="4">
        <v>41.85</v>
      </c>
    </row>
    <row r="487" spans="1:7" x14ac:dyDescent="0.3">
      <c r="A487" s="31">
        <f t="shared" si="24"/>
        <v>2015</v>
      </c>
      <c r="B487" s="31">
        <f t="shared" si="25"/>
        <v>12</v>
      </c>
      <c r="C487" s="31">
        <f t="shared" si="26"/>
        <v>4</v>
      </c>
      <c r="D487" s="25">
        <v>42340</v>
      </c>
      <c r="E487" s="4">
        <v>39.94</v>
      </c>
      <c r="G487" s="4">
        <v>39.94</v>
      </c>
    </row>
    <row r="488" spans="1:7" x14ac:dyDescent="0.3">
      <c r="A488" s="31">
        <f t="shared" si="24"/>
        <v>2015</v>
      </c>
      <c r="B488" s="31">
        <f t="shared" si="25"/>
        <v>12</v>
      </c>
      <c r="C488" s="31">
        <f t="shared" si="26"/>
        <v>4</v>
      </c>
      <c r="D488" s="25">
        <v>42341</v>
      </c>
      <c r="E488" s="4">
        <v>41.08</v>
      </c>
      <c r="G488" s="4">
        <v>41.08</v>
      </c>
    </row>
    <row r="489" spans="1:7" x14ac:dyDescent="0.3">
      <c r="A489" s="31">
        <f t="shared" si="24"/>
        <v>2015</v>
      </c>
      <c r="B489" s="31">
        <f t="shared" si="25"/>
        <v>12</v>
      </c>
      <c r="C489" s="31">
        <f t="shared" si="26"/>
        <v>4</v>
      </c>
      <c r="D489" s="25">
        <v>42342</v>
      </c>
      <c r="E489" s="4">
        <v>39.97</v>
      </c>
      <c r="G489" s="4">
        <v>39.97</v>
      </c>
    </row>
    <row r="490" spans="1:7" x14ac:dyDescent="0.3">
      <c r="A490" s="31">
        <f t="shared" si="24"/>
        <v>2015</v>
      </c>
      <c r="B490" s="31">
        <f t="shared" si="25"/>
        <v>12</v>
      </c>
      <c r="C490" s="31">
        <f t="shared" si="26"/>
        <v>4</v>
      </c>
      <c r="D490" s="25">
        <v>42345</v>
      </c>
      <c r="E490" s="4">
        <v>37.65</v>
      </c>
      <c r="G490" s="4">
        <v>37.65</v>
      </c>
    </row>
    <row r="491" spans="1:7" x14ac:dyDescent="0.3">
      <c r="A491" s="31">
        <f t="shared" si="24"/>
        <v>2015</v>
      </c>
      <c r="B491" s="31">
        <f t="shared" si="25"/>
        <v>12</v>
      </c>
      <c r="C491" s="31">
        <f t="shared" si="26"/>
        <v>4</v>
      </c>
      <c r="D491" s="25">
        <v>42346</v>
      </c>
      <c r="E491" s="4">
        <v>37.51</v>
      </c>
      <c r="G491" s="4">
        <v>37.51</v>
      </c>
    </row>
    <row r="492" spans="1:7" x14ac:dyDescent="0.3">
      <c r="A492" s="31">
        <f t="shared" si="24"/>
        <v>2015</v>
      </c>
      <c r="B492" s="31">
        <f t="shared" si="25"/>
        <v>12</v>
      </c>
      <c r="C492" s="31">
        <f t="shared" si="26"/>
        <v>4</v>
      </c>
      <c r="D492" s="25">
        <v>42347</v>
      </c>
      <c r="E492" s="4">
        <v>37.159999999999997</v>
      </c>
      <c r="G492" s="4">
        <v>37.159999999999997</v>
      </c>
    </row>
    <row r="493" spans="1:7" x14ac:dyDescent="0.3">
      <c r="A493" s="31">
        <f t="shared" si="24"/>
        <v>2015</v>
      </c>
      <c r="B493" s="31">
        <f t="shared" si="25"/>
        <v>12</v>
      </c>
      <c r="C493" s="31">
        <f t="shared" si="26"/>
        <v>4</v>
      </c>
      <c r="D493" s="25">
        <v>42348</v>
      </c>
      <c r="E493" s="4">
        <v>36.76</v>
      </c>
      <c r="G493" s="4">
        <v>36.76</v>
      </c>
    </row>
    <row r="494" spans="1:7" x14ac:dyDescent="0.3">
      <c r="A494" s="31">
        <f t="shared" si="24"/>
        <v>2015</v>
      </c>
      <c r="B494" s="31">
        <f t="shared" si="25"/>
        <v>12</v>
      </c>
      <c r="C494" s="31">
        <f t="shared" si="26"/>
        <v>4</v>
      </c>
      <c r="D494" s="25">
        <v>42349</v>
      </c>
      <c r="E494" s="4">
        <v>35.619999999999997</v>
      </c>
      <c r="G494" s="4">
        <v>35.619999999999997</v>
      </c>
    </row>
    <row r="495" spans="1:7" x14ac:dyDescent="0.3">
      <c r="A495" s="31">
        <f t="shared" si="24"/>
        <v>2015</v>
      </c>
      <c r="B495" s="31">
        <f t="shared" si="25"/>
        <v>12</v>
      </c>
      <c r="C495" s="31">
        <f t="shared" si="26"/>
        <v>4</v>
      </c>
      <c r="D495" s="25">
        <v>42352</v>
      </c>
      <c r="E495" s="4">
        <v>36.31</v>
      </c>
      <c r="G495" s="4">
        <v>36.31</v>
      </c>
    </row>
    <row r="496" spans="1:7" x14ac:dyDescent="0.3">
      <c r="A496" s="31">
        <f t="shared" si="24"/>
        <v>2015</v>
      </c>
      <c r="B496" s="31">
        <f t="shared" si="25"/>
        <v>12</v>
      </c>
      <c r="C496" s="31">
        <f t="shared" si="26"/>
        <v>4</v>
      </c>
      <c r="D496" s="25">
        <v>42353</v>
      </c>
      <c r="E496" s="4">
        <v>37.35</v>
      </c>
      <c r="G496" s="4">
        <v>37.35</v>
      </c>
    </row>
    <row r="497" spans="1:7" x14ac:dyDescent="0.3">
      <c r="A497" s="31">
        <f t="shared" si="24"/>
        <v>2015</v>
      </c>
      <c r="B497" s="31">
        <f t="shared" si="25"/>
        <v>12</v>
      </c>
      <c r="C497" s="31">
        <f t="shared" si="26"/>
        <v>4</v>
      </c>
      <c r="D497" s="25">
        <v>42354</v>
      </c>
      <c r="E497" s="4">
        <v>35.520000000000003</v>
      </c>
      <c r="G497" s="4">
        <v>35.520000000000003</v>
      </c>
    </row>
    <row r="498" spans="1:7" x14ac:dyDescent="0.3">
      <c r="A498" s="31">
        <f t="shared" si="24"/>
        <v>2015</v>
      </c>
      <c r="B498" s="31">
        <f t="shared" si="25"/>
        <v>12</v>
      </c>
      <c r="C498" s="31">
        <f t="shared" si="26"/>
        <v>4</v>
      </c>
      <c r="D498" s="25">
        <v>42355</v>
      </c>
      <c r="E498" s="4">
        <v>34.950000000000003</v>
      </c>
      <c r="G498" s="4">
        <v>34.950000000000003</v>
      </c>
    </row>
    <row r="499" spans="1:7" x14ac:dyDescent="0.3">
      <c r="A499" s="31">
        <f t="shared" si="24"/>
        <v>2015</v>
      </c>
      <c r="B499" s="31">
        <f t="shared" si="25"/>
        <v>12</v>
      </c>
      <c r="C499" s="31">
        <f t="shared" si="26"/>
        <v>4</v>
      </c>
      <c r="D499" s="25">
        <v>42356</v>
      </c>
      <c r="E499" s="4">
        <v>34.729999999999997</v>
      </c>
      <c r="G499" s="4">
        <v>34.729999999999997</v>
      </c>
    </row>
    <row r="500" spans="1:7" x14ac:dyDescent="0.3">
      <c r="A500" s="31">
        <f t="shared" si="24"/>
        <v>2015</v>
      </c>
      <c r="B500" s="31">
        <f t="shared" si="25"/>
        <v>12</v>
      </c>
      <c r="C500" s="31">
        <f t="shared" si="26"/>
        <v>4</v>
      </c>
      <c r="D500" s="25">
        <v>42359</v>
      </c>
      <c r="E500" s="4">
        <v>34.74</v>
      </c>
      <c r="G500" s="4">
        <v>34.74</v>
      </c>
    </row>
    <row r="501" spans="1:7" x14ac:dyDescent="0.3">
      <c r="A501" s="31">
        <f t="shared" si="24"/>
        <v>2015</v>
      </c>
      <c r="B501" s="31">
        <f t="shared" si="25"/>
        <v>12</v>
      </c>
      <c r="C501" s="31">
        <f t="shared" si="26"/>
        <v>4</v>
      </c>
      <c r="D501" s="25">
        <v>42360</v>
      </c>
      <c r="E501" s="4">
        <v>36.14</v>
      </c>
      <c r="G501" s="4">
        <v>36.14</v>
      </c>
    </row>
    <row r="502" spans="1:7" x14ac:dyDescent="0.3">
      <c r="A502" s="31">
        <f t="shared" si="24"/>
        <v>2015</v>
      </c>
      <c r="B502" s="31">
        <f t="shared" si="25"/>
        <v>12</v>
      </c>
      <c r="C502" s="31">
        <f t="shared" si="26"/>
        <v>4</v>
      </c>
      <c r="D502" s="25">
        <v>42361</v>
      </c>
      <c r="E502" s="4">
        <v>37.5</v>
      </c>
      <c r="G502" s="4">
        <v>37.5</v>
      </c>
    </row>
    <row r="503" spans="1:7" x14ac:dyDescent="0.3">
      <c r="A503" s="31">
        <f t="shared" si="24"/>
        <v>2015</v>
      </c>
      <c r="B503" s="31">
        <f t="shared" si="25"/>
        <v>12</v>
      </c>
      <c r="C503" s="31">
        <f t="shared" si="26"/>
        <v>4</v>
      </c>
      <c r="D503" s="25">
        <v>42362</v>
      </c>
      <c r="E503" s="4">
        <v>38.1</v>
      </c>
      <c r="G503" s="4">
        <v>38.1</v>
      </c>
    </row>
    <row r="504" spans="1:7" x14ac:dyDescent="0.3">
      <c r="A504" s="31">
        <f t="shared" si="24"/>
        <v>2015</v>
      </c>
      <c r="B504" s="31">
        <f t="shared" si="25"/>
        <v>12</v>
      </c>
      <c r="C504" s="31">
        <f t="shared" si="26"/>
        <v>4</v>
      </c>
      <c r="D504" s="25">
        <v>42366</v>
      </c>
      <c r="E504" s="4">
        <v>36.81</v>
      </c>
      <c r="G504" s="4">
        <v>36.81</v>
      </c>
    </row>
    <row r="505" spans="1:7" x14ac:dyDescent="0.3">
      <c r="A505" s="31">
        <f t="shared" si="24"/>
        <v>2015</v>
      </c>
      <c r="B505" s="31">
        <f t="shared" si="25"/>
        <v>12</v>
      </c>
      <c r="C505" s="31">
        <f t="shared" si="26"/>
        <v>4</v>
      </c>
      <c r="D505" s="25">
        <v>42367</v>
      </c>
      <c r="E505" s="4">
        <v>37.869999999999997</v>
      </c>
      <c r="G505" s="4">
        <v>37.869999999999997</v>
      </c>
    </row>
    <row r="506" spans="1:7" x14ac:dyDescent="0.3">
      <c r="A506" s="31">
        <f t="shared" si="24"/>
        <v>2015</v>
      </c>
      <c r="B506" s="31">
        <f t="shared" si="25"/>
        <v>12</v>
      </c>
      <c r="C506" s="31">
        <f t="shared" si="26"/>
        <v>4</v>
      </c>
      <c r="D506" s="25">
        <v>42368</v>
      </c>
      <c r="E506" s="4">
        <v>36.6</v>
      </c>
      <c r="G506" s="4">
        <v>36.6</v>
      </c>
    </row>
    <row r="507" spans="1:7" x14ac:dyDescent="0.3">
      <c r="A507" s="31">
        <f t="shared" si="24"/>
        <v>2015</v>
      </c>
      <c r="B507" s="31">
        <f t="shared" si="25"/>
        <v>12</v>
      </c>
      <c r="C507" s="31">
        <f t="shared" si="26"/>
        <v>4</v>
      </c>
      <c r="D507" s="25">
        <v>42369</v>
      </c>
      <c r="E507" s="4">
        <v>37.04</v>
      </c>
      <c r="G507" s="4">
        <v>37.04</v>
      </c>
    </row>
    <row r="508" spans="1:7" x14ac:dyDescent="0.3">
      <c r="A508" s="31">
        <f t="shared" si="24"/>
        <v>2016</v>
      </c>
      <c r="B508" s="31">
        <f t="shared" si="25"/>
        <v>1</v>
      </c>
      <c r="C508" s="31">
        <f t="shared" si="26"/>
        <v>1</v>
      </c>
      <c r="D508" s="25">
        <v>42373</v>
      </c>
      <c r="E508" s="4">
        <v>36.76</v>
      </c>
      <c r="G508" s="4">
        <v>36.76</v>
      </c>
    </row>
    <row r="509" spans="1:7" x14ac:dyDescent="0.3">
      <c r="A509" s="31">
        <f t="shared" si="24"/>
        <v>2016</v>
      </c>
      <c r="B509" s="31">
        <f t="shared" si="25"/>
        <v>1</v>
      </c>
      <c r="C509" s="31">
        <f t="shared" si="26"/>
        <v>1</v>
      </c>
      <c r="D509" s="25">
        <v>42374</v>
      </c>
      <c r="E509" s="4">
        <v>35.97</v>
      </c>
      <c r="G509" s="4">
        <v>35.97</v>
      </c>
    </row>
    <row r="510" spans="1:7" x14ac:dyDescent="0.3">
      <c r="A510" s="31">
        <f t="shared" si="24"/>
        <v>2016</v>
      </c>
      <c r="B510" s="31">
        <f t="shared" si="25"/>
        <v>1</v>
      </c>
      <c r="C510" s="31">
        <f t="shared" si="26"/>
        <v>1</v>
      </c>
      <c r="D510" s="25">
        <v>42375</v>
      </c>
      <c r="E510" s="4">
        <v>33.97</v>
      </c>
      <c r="G510" s="4">
        <v>33.97</v>
      </c>
    </row>
    <row r="511" spans="1:7" x14ac:dyDescent="0.3">
      <c r="A511" s="31">
        <f t="shared" si="24"/>
        <v>2016</v>
      </c>
      <c r="B511" s="31">
        <f t="shared" si="25"/>
        <v>1</v>
      </c>
      <c r="C511" s="31">
        <f t="shared" si="26"/>
        <v>1</v>
      </c>
      <c r="D511" s="25">
        <v>42376</v>
      </c>
      <c r="E511" s="4">
        <v>33.270000000000003</v>
      </c>
      <c r="G511" s="4">
        <v>33.270000000000003</v>
      </c>
    </row>
    <row r="512" spans="1:7" x14ac:dyDescent="0.3">
      <c r="A512" s="31">
        <f t="shared" si="24"/>
        <v>2016</v>
      </c>
      <c r="B512" s="31">
        <f t="shared" si="25"/>
        <v>1</v>
      </c>
      <c r="C512" s="31">
        <f t="shared" si="26"/>
        <v>1</v>
      </c>
      <c r="D512" s="25">
        <v>42377</v>
      </c>
      <c r="E512" s="4">
        <v>33.159999999999997</v>
      </c>
      <c r="G512" s="4">
        <v>33.159999999999997</v>
      </c>
    </row>
    <row r="513" spans="1:7" x14ac:dyDescent="0.3">
      <c r="A513" s="31">
        <f t="shared" si="24"/>
        <v>2016</v>
      </c>
      <c r="B513" s="31">
        <f t="shared" si="25"/>
        <v>1</v>
      </c>
      <c r="C513" s="31">
        <f t="shared" si="26"/>
        <v>1</v>
      </c>
      <c r="D513" s="25">
        <v>42380</v>
      </c>
      <c r="E513" s="4">
        <v>31.41</v>
      </c>
      <c r="G513" s="4">
        <v>31.41</v>
      </c>
    </row>
    <row r="514" spans="1:7" x14ac:dyDescent="0.3">
      <c r="A514" s="31">
        <f t="shared" si="24"/>
        <v>2016</v>
      </c>
      <c r="B514" s="31">
        <f t="shared" si="25"/>
        <v>1</v>
      </c>
      <c r="C514" s="31">
        <f t="shared" si="26"/>
        <v>1</v>
      </c>
      <c r="D514" s="25">
        <v>42381</v>
      </c>
      <c r="E514" s="4">
        <v>30.44</v>
      </c>
      <c r="G514" s="4">
        <v>30.44</v>
      </c>
    </row>
    <row r="515" spans="1:7" x14ac:dyDescent="0.3">
      <c r="A515" s="31">
        <f t="shared" si="24"/>
        <v>2016</v>
      </c>
      <c r="B515" s="31">
        <f t="shared" si="25"/>
        <v>1</v>
      </c>
      <c r="C515" s="31">
        <f t="shared" si="26"/>
        <v>1</v>
      </c>
      <c r="D515" s="25">
        <v>42382</v>
      </c>
      <c r="E515" s="4">
        <v>30.48</v>
      </c>
      <c r="G515" s="4">
        <v>30.48</v>
      </c>
    </row>
    <row r="516" spans="1:7" x14ac:dyDescent="0.3">
      <c r="A516" s="31">
        <f t="shared" si="24"/>
        <v>2016</v>
      </c>
      <c r="B516" s="31">
        <f t="shared" si="25"/>
        <v>1</v>
      </c>
      <c r="C516" s="31">
        <f t="shared" si="26"/>
        <v>1</v>
      </c>
      <c r="D516" s="25">
        <v>42383</v>
      </c>
      <c r="E516" s="4">
        <v>31.2</v>
      </c>
      <c r="G516" s="4">
        <v>31.2</v>
      </c>
    </row>
    <row r="517" spans="1:7" x14ac:dyDescent="0.3">
      <c r="A517" s="31">
        <f t="shared" ref="A517:A580" si="27">YEAR(D517)</f>
        <v>2016</v>
      </c>
      <c r="B517" s="31">
        <f t="shared" ref="B517:B580" si="28">MONTH(D517)</f>
        <v>1</v>
      </c>
      <c r="C517" s="31">
        <f t="shared" ref="C517:C580" si="29">ROUNDUP(B517/3,0)</f>
        <v>1</v>
      </c>
      <c r="D517" s="25">
        <v>42384</v>
      </c>
      <c r="E517" s="4">
        <v>29.42</v>
      </c>
      <c r="G517" s="4">
        <v>29.42</v>
      </c>
    </row>
    <row r="518" spans="1:7" x14ac:dyDescent="0.3">
      <c r="A518" s="31">
        <f t="shared" si="27"/>
        <v>2016</v>
      </c>
      <c r="B518" s="31">
        <f t="shared" si="28"/>
        <v>1</v>
      </c>
      <c r="C518" s="31">
        <f t="shared" si="29"/>
        <v>1</v>
      </c>
      <c r="D518" s="25">
        <v>42388</v>
      </c>
      <c r="E518" s="4">
        <v>28.46</v>
      </c>
      <c r="G518" s="4">
        <v>28.46</v>
      </c>
    </row>
    <row r="519" spans="1:7" x14ac:dyDescent="0.3">
      <c r="A519" s="31">
        <f t="shared" si="27"/>
        <v>2016</v>
      </c>
      <c r="B519" s="31">
        <f t="shared" si="28"/>
        <v>1</v>
      </c>
      <c r="C519" s="31">
        <f t="shared" si="29"/>
        <v>1</v>
      </c>
      <c r="D519" s="25">
        <v>42389</v>
      </c>
      <c r="E519" s="4">
        <v>26.55</v>
      </c>
      <c r="G519" s="4">
        <v>26.55</v>
      </c>
    </row>
    <row r="520" spans="1:7" x14ac:dyDescent="0.3">
      <c r="A520" s="31">
        <f t="shared" si="27"/>
        <v>2016</v>
      </c>
      <c r="B520" s="31">
        <f t="shared" si="28"/>
        <v>1</v>
      </c>
      <c r="C520" s="31">
        <f t="shared" si="29"/>
        <v>1</v>
      </c>
      <c r="D520" s="25">
        <v>42390</v>
      </c>
      <c r="E520" s="4">
        <v>29.53</v>
      </c>
      <c r="G520" s="4">
        <v>29.53</v>
      </c>
    </row>
    <row r="521" spans="1:7" x14ac:dyDescent="0.3">
      <c r="A521" s="31">
        <f t="shared" si="27"/>
        <v>2016</v>
      </c>
      <c r="B521" s="31">
        <f t="shared" si="28"/>
        <v>1</v>
      </c>
      <c r="C521" s="31">
        <f t="shared" si="29"/>
        <v>1</v>
      </c>
      <c r="D521" s="25">
        <v>42391</v>
      </c>
      <c r="E521" s="4">
        <v>32.19</v>
      </c>
      <c r="G521" s="4">
        <v>32.19</v>
      </c>
    </row>
    <row r="522" spans="1:7" x14ac:dyDescent="0.3">
      <c r="A522" s="31">
        <f t="shared" si="27"/>
        <v>2016</v>
      </c>
      <c r="B522" s="31">
        <f t="shared" si="28"/>
        <v>1</v>
      </c>
      <c r="C522" s="31">
        <f t="shared" si="29"/>
        <v>1</v>
      </c>
      <c r="D522" s="25">
        <v>42394</v>
      </c>
      <c r="E522" s="4">
        <v>30.34</v>
      </c>
      <c r="G522" s="4">
        <v>30.34</v>
      </c>
    </row>
    <row r="523" spans="1:7" x14ac:dyDescent="0.3">
      <c r="A523" s="31">
        <f t="shared" si="27"/>
        <v>2016</v>
      </c>
      <c r="B523" s="31">
        <f t="shared" si="28"/>
        <v>1</v>
      </c>
      <c r="C523" s="31">
        <f t="shared" si="29"/>
        <v>1</v>
      </c>
      <c r="D523" s="25">
        <v>42395</v>
      </c>
      <c r="E523" s="4">
        <v>31.45</v>
      </c>
      <c r="G523" s="4">
        <v>31.45</v>
      </c>
    </row>
    <row r="524" spans="1:7" x14ac:dyDescent="0.3">
      <c r="A524" s="31">
        <f t="shared" si="27"/>
        <v>2016</v>
      </c>
      <c r="B524" s="31">
        <f t="shared" si="28"/>
        <v>1</v>
      </c>
      <c r="C524" s="31">
        <f t="shared" si="29"/>
        <v>1</v>
      </c>
      <c r="D524" s="25">
        <v>42396</v>
      </c>
      <c r="E524" s="4">
        <v>32.299999999999997</v>
      </c>
      <c r="G524" s="4">
        <v>32.299999999999997</v>
      </c>
    </row>
    <row r="525" spans="1:7" x14ac:dyDescent="0.3">
      <c r="A525" s="31">
        <f t="shared" si="27"/>
        <v>2016</v>
      </c>
      <c r="B525" s="31">
        <f t="shared" si="28"/>
        <v>1</v>
      </c>
      <c r="C525" s="31">
        <f t="shared" si="29"/>
        <v>1</v>
      </c>
      <c r="D525" s="25">
        <v>42397</v>
      </c>
      <c r="E525" s="4">
        <v>33.22</v>
      </c>
      <c r="G525" s="4">
        <v>33.22</v>
      </c>
    </row>
    <row r="526" spans="1:7" x14ac:dyDescent="0.3">
      <c r="A526" s="31">
        <f t="shared" si="27"/>
        <v>2016</v>
      </c>
      <c r="B526" s="31">
        <f t="shared" si="28"/>
        <v>1</v>
      </c>
      <c r="C526" s="31">
        <f t="shared" si="29"/>
        <v>1</v>
      </c>
      <c r="D526" s="25">
        <v>42398</v>
      </c>
      <c r="E526" s="4">
        <v>33.619999999999997</v>
      </c>
      <c r="G526" s="4">
        <v>33.619999999999997</v>
      </c>
    </row>
    <row r="527" spans="1:7" x14ac:dyDescent="0.3">
      <c r="A527" s="31">
        <f t="shared" si="27"/>
        <v>2016</v>
      </c>
      <c r="B527" s="31">
        <f t="shared" si="28"/>
        <v>2</v>
      </c>
      <c r="C527" s="31">
        <f t="shared" si="29"/>
        <v>1</v>
      </c>
      <c r="D527" s="25">
        <v>42401</v>
      </c>
      <c r="E527" s="4">
        <v>31.62</v>
      </c>
      <c r="G527" s="4">
        <v>31.62</v>
      </c>
    </row>
    <row r="528" spans="1:7" x14ac:dyDescent="0.3">
      <c r="A528" s="31">
        <f t="shared" si="27"/>
        <v>2016</v>
      </c>
      <c r="B528" s="31">
        <f t="shared" si="28"/>
        <v>2</v>
      </c>
      <c r="C528" s="31">
        <f t="shared" si="29"/>
        <v>1</v>
      </c>
      <c r="D528" s="25">
        <v>42402</v>
      </c>
      <c r="E528" s="4">
        <v>29.88</v>
      </c>
      <c r="G528" s="4">
        <v>29.88</v>
      </c>
    </row>
    <row r="529" spans="1:7" x14ac:dyDescent="0.3">
      <c r="A529" s="31">
        <f t="shared" si="27"/>
        <v>2016</v>
      </c>
      <c r="B529" s="31">
        <f t="shared" si="28"/>
        <v>2</v>
      </c>
      <c r="C529" s="31">
        <f t="shared" si="29"/>
        <v>1</v>
      </c>
      <c r="D529" s="25">
        <v>42403</v>
      </c>
      <c r="E529" s="4">
        <v>32.28</v>
      </c>
      <c r="G529" s="4">
        <v>32.28</v>
      </c>
    </row>
    <row r="530" spans="1:7" x14ac:dyDescent="0.3">
      <c r="A530" s="31">
        <f t="shared" si="27"/>
        <v>2016</v>
      </c>
      <c r="B530" s="31">
        <f t="shared" si="28"/>
        <v>2</v>
      </c>
      <c r="C530" s="31">
        <f t="shared" si="29"/>
        <v>1</v>
      </c>
      <c r="D530" s="25">
        <v>42404</v>
      </c>
      <c r="E530" s="4">
        <v>31.72</v>
      </c>
      <c r="G530" s="4">
        <v>31.72</v>
      </c>
    </row>
    <row r="531" spans="1:7" x14ac:dyDescent="0.3">
      <c r="A531" s="31">
        <f t="shared" si="27"/>
        <v>2016</v>
      </c>
      <c r="B531" s="31">
        <f t="shared" si="28"/>
        <v>2</v>
      </c>
      <c r="C531" s="31">
        <f t="shared" si="29"/>
        <v>1</v>
      </c>
      <c r="D531" s="25">
        <v>42405</v>
      </c>
      <c r="E531" s="4">
        <v>30.89</v>
      </c>
      <c r="G531" s="4">
        <v>30.89</v>
      </c>
    </row>
    <row r="532" spans="1:7" x14ac:dyDescent="0.3">
      <c r="A532" s="31">
        <f t="shared" si="27"/>
        <v>2016</v>
      </c>
      <c r="B532" s="31">
        <f t="shared" si="28"/>
        <v>2</v>
      </c>
      <c r="C532" s="31">
        <f t="shared" si="29"/>
        <v>1</v>
      </c>
      <c r="D532" s="25">
        <v>42408</v>
      </c>
      <c r="E532" s="4">
        <v>29.69</v>
      </c>
      <c r="G532" s="4">
        <v>29.69</v>
      </c>
    </row>
    <row r="533" spans="1:7" x14ac:dyDescent="0.3">
      <c r="A533" s="31">
        <f t="shared" si="27"/>
        <v>2016</v>
      </c>
      <c r="B533" s="31">
        <f t="shared" si="28"/>
        <v>2</v>
      </c>
      <c r="C533" s="31">
        <f t="shared" si="29"/>
        <v>1</v>
      </c>
      <c r="D533" s="25">
        <v>42409</v>
      </c>
      <c r="E533" s="4">
        <v>27.94</v>
      </c>
      <c r="G533" s="4">
        <v>27.94</v>
      </c>
    </row>
    <row r="534" spans="1:7" x14ac:dyDescent="0.3">
      <c r="A534" s="31">
        <f t="shared" si="27"/>
        <v>2016</v>
      </c>
      <c r="B534" s="31">
        <f t="shared" si="28"/>
        <v>2</v>
      </c>
      <c r="C534" s="31">
        <f t="shared" si="29"/>
        <v>1</v>
      </c>
      <c r="D534" s="25">
        <v>42410</v>
      </c>
      <c r="E534" s="4">
        <v>27.45</v>
      </c>
      <c r="G534" s="4">
        <v>27.45</v>
      </c>
    </row>
    <row r="535" spans="1:7" x14ac:dyDescent="0.3">
      <c r="A535" s="31">
        <f t="shared" si="27"/>
        <v>2016</v>
      </c>
      <c r="B535" s="31">
        <f t="shared" si="28"/>
        <v>2</v>
      </c>
      <c r="C535" s="31">
        <f t="shared" si="29"/>
        <v>1</v>
      </c>
      <c r="D535" s="25">
        <v>42411</v>
      </c>
      <c r="E535" s="4">
        <v>26.21</v>
      </c>
      <c r="G535" s="4">
        <v>26.21</v>
      </c>
    </row>
    <row r="536" spans="1:7" x14ac:dyDescent="0.3">
      <c r="A536" s="31">
        <f t="shared" si="27"/>
        <v>2016</v>
      </c>
      <c r="B536" s="31">
        <f t="shared" si="28"/>
        <v>2</v>
      </c>
      <c r="C536" s="31">
        <f t="shared" si="29"/>
        <v>1</v>
      </c>
      <c r="D536" s="25">
        <v>42412</v>
      </c>
      <c r="E536" s="4">
        <v>29.44</v>
      </c>
      <c r="G536" s="4">
        <v>29.44</v>
      </c>
    </row>
    <row r="537" spans="1:7" x14ac:dyDescent="0.3">
      <c r="A537" s="31">
        <f t="shared" si="27"/>
        <v>2016</v>
      </c>
      <c r="B537" s="31">
        <f t="shared" si="28"/>
        <v>2</v>
      </c>
      <c r="C537" s="31">
        <f t="shared" si="29"/>
        <v>1</v>
      </c>
      <c r="D537" s="25">
        <v>42416</v>
      </c>
      <c r="E537" s="4">
        <v>29.04</v>
      </c>
      <c r="G537" s="4">
        <v>29.04</v>
      </c>
    </row>
    <row r="538" spans="1:7" x14ac:dyDescent="0.3">
      <c r="A538" s="31">
        <f t="shared" si="27"/>
        <v>2016</v>
      </c>
      <c r="B538" s="31">
        <f t="shared" si="28"/>
        <v>2</v>
      </c>
      <c r="C538" s="31">
        <f t="shared" si="29"/>
        <v>1</v>
      </c>
      <c r="D538" s="25">
        <v>42417</v>
      </c>
      <c r="E538" s="4">
        <v>30.66</v>
      </c>
      <c r="G538" s="4">
        <v>30.66</v>
      </c>
    </row>
    <row r="539" spans="1:7" x14ac:dyDescent="0.3">
      <c r="A539" s="31">
        <f t="shared" si="27"/>
        <v>2016</v>
      </c>
      <c r="B539" s="31">
        <f t="shared" si="28"/>
        <v>2</v>
      </c>
      <c r="C539" s="31">
        <f t="shared" si="29"/>
        <v>1</v>
      </c>
      <c r="D539" s="25">
        <v>42418</v>
      </c>
      <c r="E539" s="4">
        <v>30.77</v>
      </c>
      <c r="G539" s="4">
        <v>30.77</v>
      </c>
    </row>
    <row r="540" spans="1:7" x14ac:dyDescent="0.3">
      <c r="A540" s="31">
        <f t="shared" si="27"/>
        <v>2016</v>
      </c>
      <c r="B540" s="31">
        <f t="shared" si="28"/>
        <v>2</v>
      </c>
      <c r="C540" s="31">
        <f t="shared" si="29"/>
        <v>1</v>
      </c>
      <c r="D540" s="25">
        <v>42419</v>
      </c>
      <c r="E540" s="4">
        <v>29.64</v>
      </c>
      <c r="G540" s="4">
        <v>29.64</v>
      </c>
    </row>
    <row r="541" spans="1:7" x14ac:dyDescent="0.3">
      <c r="A541" s="31">
        <f t="shared" si="27"/>
        <v>2016</v>
      </c>
      <c r="B541" s="31">
        <f t="shared" si="28"/>
        <v>2</v>
      </c>
      <c r="C541" s="31">
        <f t="shared" si="29"/>
        <v>1</v>
      </c>
      <c r="D541" s="25">
        <v>42422</v>
      </c>
      <c r="E541" s="4">
        <v>31.48</v>
      </c>
      <c r="G541" s="4">
        <v>31.48</v>
      </c>
    </row>
    <row r="542" spans="1:7" x14ac:dyDescent="0.3">
      <c r="A542" s="31">
        <f t="shared" si="27"/>
        <v>2016</v>
      </c>
      <c r="B542" s="31">
        <f t="shared" si="28"/>
        <v>2</v>
      </c>
      <c r="C542" s="31">
        <f t="shared" si="29"/>
        <v>1</v>
      </c>
      <c r="D542" s="25">
        <v>42423</v>
      </c>
      <c r="E542" s="4">
        <v>31.87</v>
      </c>
      <c r="G542" s="4">
        <v>31.87</v>
      </c>
    </row>
    <row r="543" spans="1:7" x14ac:dyDescent="0.3">
      <c r="A543" s="31">
        <f t="shared" si="27"/>
        <v>2016</v>
      </c>
      <c r="B543" s="31">
        <f t="shared" si="28"/>
        <v>2</v>
      </c>
      <c r="C543" s="31">
        <f t="shared" si="29"/>
        <v>1</v>
      </c>
      <c r="D543" s="25">
        <v>42424</v>
      </c>
      <c r="E543" s="4">
        <v>32.15</v>
      </c>
      <c r="G543" s="4">
        <v>32.15</v>
      </c>
    </row>
    <row r="544" spans="1:7" x14ac:dyDescent="0.3">
      <c r="A544" s="31">
        <f t="shared" si="27"/>
        <v>2016</v>
      </c>
      <c r="B544" s="31">
        <f t="shared" si="28"/>
        <v>2</v>
      </c>
      <c r="C544" s="31">
        <f t="shared" si="29"/>
        <v>1</v>
      </c>
      <c r="D544" s="25">
        <v>42425</v>
      </c>
      <c r="E544" s="4">
        <v>33.07</v>
      </c>
      <c r="G544" s="4">
        <v>33.07</v>
      </c>
    </row>
    <row r="545" spans="1:7" x14ac:dyDescent="0.3">
      <c r="A545" s="31">
        <f t="shared" si="27"/>
        <v>2016</v>
      </c>
      <c r="B545" s="31">
        <f t="shared" si="28"/>
        <v>2</v>
      </c>
      <c r="C545" s="31">
        <f t="shared" si="29"/>
        <v>1</v>
      </c>
      <c r="D545" s="25">
        <v>42426</v>
      </c>
      <c r="E545" s="4">
        <v>32.78</v>
      </c>
      <c r="G545" s="4">
        <v>32.78</v>
      </c>
    </row>
    <row r="546" spans="1:7" x14ac:dyDescent="0.3">
      <c r="A546" s="31">
        <f t="shared" si="27"/>
        <v>2016</v>
      </c>
      <c r="B546" s="31">
        <f t="shared" si="28"/>
        <v>2</v>
      </c>
      <c r="C546" s="31">
        <f t="shared" si="29"/>
        <v>1</v>
      </c>
      <c r="D546" s="25">
        <v>42429</v>
      </c>
      <c r="E546" s="4">
        <v>33.75</v>
      </c>
      <c r="G546" s="4">
        <v>33.75</v>
      </c>
    </row>
    <row r="547" spans="1:7" x14ac:dyDescent="0.3">
      <c r="A547" s="31">
        <f t="shared" si="27"/>
        <v>2016</v>
      </c>
      <c r="B547" s="31">
        <f t="shared" si="28"/>
        <v>3</v>
      </c>
      <c r="C547" s="31">
        <f t="shared" si="29"/>
        <v>1</v>
      </c>
      <c r="D547" s="25">
        <v>42430</v>
      </c>
      <c r="E547" s="4">
        <v>34.4</v>
      </c>
      <c r="G547" s="4">
        <v>34.4</v>
      </c>
    </row>
    <row r="548" spans="1:7" x14ac:dyDescent="0.3">
      <c r="A548" s="31">
        <f t="shared" si="27"/>
        <v>2016</v>
      </c>
      <c r="B548" s="31">
        <f t="shared" si="28"/>
        <v>3</v>
      </c>
      <c r="C548" s="31">
        <f t="shared" si="29"/>
        <v>1</v>
      </c>
      <c r="D548" s="25">
        <v>42431</v>
      </c>
      <c r="E548" s="4">
        <v>34.659999999999997</v>
      </c>
      <c r="G548" s="4">
        <v>34.659999999999997</v>
      </c>
    </row>
    <row r="549" spans="1:7" x14ac:dyDescent="0.3">
      <c r="A549" s="31">
        <f t="shared" si="27"/>
        <v>2016</v>
      </c>
      <c r="B549" s="31">
        <f t="shared" si="28"/>
        <v>3</v>
      </c>
      <c r="C549" s="31">
        <f t="shared" si="29"/>
        <v>1</v>
      </c>
      <c r="D549" s="25">
        <v>42432</v>
      </c>
      <c r="E549" s="4">
        <v>34.57</v>
      </c>
      <c r="G549" s="4">
        <v>34.57</v>
      </c>
    </row>
    <row r="550" spans="1:7" x14ac:dyDescent="0.3">
      <c r="A550" s="31">
        <f t="shared" si="27"/>
        <v>2016</v>
      </c>
      <c r="B550" s="31">
        <f t="shared" si="28"/>
        <v>3</v>
      </c>
      <c r="C550" s="31">
        <f t="shared" si="29"/>
        <v>1</v>
      </c>
      <c r="D550" s="25">
        <v>42433</v>
      </c>
      <c r="E550" s="4">
        <v>35.92</v>
      </c>
      <c r="G550" s="4">
        <v>35.92</v>
      </c>
    </row>
    <row r="551" spans="1:7" x14ac:dyDescent="0.3">
      <c r="A551" s="31">
        <f t="shared" si="27"/>
        <v>2016</v>
      </c>
      <c r="B551" s="31">
        <f t="shared" si="28"/>
        <v>3</v>
      </c>
      <c r="C551" s="31">
        <f t="shared" si="29"/>
        <v>1</v>
      </c>
      <c r="D551" s="25">
        <v>42436</v>
      </c>
      <c r="E551" s="4">
        <v>37.9</v>
      </c>
      <c r="G551" s="4">
        <v>37.9</v>
      </c>
    </row>
    <row r="552" spans="1:7" x14ac:dyDescent="0.3">
      <c r="A552" s="31">
        <f t="shared" si="27"/>
        <v>2016</v>
      </c>
      <c r="B552" s="31">
        <f t="shared" si="28"/>
        <v>3</v>
      </c>
      <c r="C552" s="31">
        <f t="shared" si="29"/>
        <v>1</v>
      </c>
      <c r="D552" s="25">
        <v>42437</v>
      </c>
      <c r="E552" s="4">
        <v>36.5</v>
      </c>
      <c r="G552" s="4">
        <v>36.5</v>
      </c>
    </row>
    <row r="553" spans="1:7" x14ac:dyDescent="0.3">
      <c r="A553" s="31">
        <f t="shared" si="27"/>
        <v>2016</v>
      </c>
      <c r="B553" s="31">
        <f t="shared" si="28"/>
        <v>3</v>
      </c>
      <c r="C553" s="31">
        <f t="shared" si="29"/>
        <v>1</v>
      </c>
      <c r="D553" s="25">
        <v>42438</v>
      </c>
      <c r="E553" s="4">
        <v>38.29</v>
      </c>
      <c r="G553" s="4">
        <v>38.29</v>
      </c>
    </row>
    <row r="554" spans="1:7" x14ac:dyDescent="0.3">
      <c r="A554" s="31">
        <f t="shared" si="27"/>
        <v>2016</v>
      </c>
      <c r="B554" s="31">
        <f t="shared" si="28"/>
        <v>3</v>
      </c>
      <c r="C554" s="31">
        <f t="shared" si="29"/>
        <v>1</v>
      </c>
      <c r="D554" s="25">
        <v>42439</v>
      </c>
      <c r="E554" s="4">
        <v>37.840000000000003</v>
      </c>
      <c r="G554" s="4">
        <v>37.840000000000003</v>
      </c>
    </row>
    <row r="555" spans="1:7" x14ac:dyDescent="0.3">
      <c r="A555" s="31">
        <f t="shared" si="27"/>
        <v>2016</v>
      </c>
      <c r="B555" s="31">
        <f t="shared" si="28"/>
        <v>3</v>
      </c>
      <c r="C555" s="31">
        <f t="shared" si="29"/>
        <v>1</v>
      </c>
      <c r="D555" s="25">
        <v>42440</v>
      </c>
      <c r="E555" s="4">
        <v>38.5</v>
      </c>
      <c r="G555" s="4">
        <v>38.5</v>
      </c>
    </row>
    <row r="556" spans="1:7" x14ac:dyDescent="0.3">
      <c r="A556" s="31">
        <f t="shared" si="27"/>
        <v>2016</v>
      </c>
      <c r="B556" s="31">
        <f t="shared" si="28"/>
        <v>3</v>
      </c>
      <c r="C556" s="31">
        <f t="shared" si="29"/>
        <v>1</v>
      </c>
      <c r="D556" s="25">
        <v>42443</v>
      </c>
      <c r="E556" s="4">
        <v>37.18</v>
      </c>
      <c r="G556" s="4">
        <v>37.18</v>
      </c>
    </row>
    <row r="557" spans="1:7" x14ac:dyDescent="0.3">
      <c r="A557" s="31">
        <f t="shared" si="27"/>
        <v>2016</v>
      </c>
      <c r="B557" s="31">
        <f t="shared" si="28"/>
        <v>3</v>
      </c>
      <c r="C557" s="31">
        <f t="shared" si="29"/>
        <v>1</v>
      </c>
      <c r="D557" s="25">
        <v>42444</v>
      </c>
      <c r="E557" s="4">
        <v>36.340000000000003</v>
      </c>
      <c r="G557" s="4">
        <v>36.340000000000003</v>
      </c>
    </row>
    <row r="558" spans="1:7" x14ac:dyDescent="0.3">
      <c r="A558" s="31">
        <f t="shared" si="27"/>
        <v>2016</v>
      </c>
      <c r="B558" s="31">
        <f t="shared" si="28"/>
        <v>3</v>
      </c>
      <c r="C558" s="31">
        <f t="shared" si="29"/>
        <v>1</v>
      </c>
      <c r="D558" s="25">
        <v>42445</v>
      </c>
      <c r="E558" s="4">
        <v>38.46</v>
      </c>
      <c r="G558" s="4">
        <v>38.46</v>
      </c>
    </row>
    <row r="559" spans="1:7" x14ac:dyDescent="0.3">
      <c r="A559" s="31">
        <f t="shared" si="27"/>
        <v>2016</v>
      </c>
      <c r="B559" s="31">
        <f t="shared" si="28"/>
        <v>3</v>
      </c>
      <c r="C559" s="31">
        <f t="shared" si="29"/>
        <v>1</v>
      </c>
      <c r="D559" s="25">
        <v>42446</v>
      </c>
      <c r="E559" s="4">
        <v>40.200000000000003</v>
      </c>
      <c r="G559" s="4">
        <v>40.200000000000003</v>
      </c>
    </row>
    <row r="560" spans="1:7" x14ac:dyDescent="0.3">
      <c r="A560" s="31">
        <f t="shared" si="27"/>
        <v>2016</v>
      </c>
      <c r="B560" s="31">
        <f t="shared" si="28"/>
        <v>3</v>
      </c>
      <c r="C560" s="31">
        <f t="shared" si="29"/>
        <v>1</v>
      </c>
      <c r="D560" s="25">
        <v>42447</v>
      </c>
      <c r="E560" s="4">
        <v>39.44</v>
      </c>
      <c r="G560" s="4">
        <v>39.44</v>
      </c>
    </row>
    <row r="561" spans="1:7" x14ac:dyDescent="0.3">
      <c r="A561" s="31">
        <f t="shared" si="27"/>
        <v>2016</v>
      </c>
      <c r="B561" s="31">
        <f t="shared" si="28"/>
        <v>3</v>
      </c>
      <c r="C561" s="31">
        <f t="shared" si="29"/>
        <v>1</v>
      </c>
      <c r="D561" s="25">
        <v>42450</v>
      </c>
      <c r="E561" s="4">
        <v>39.909999999999997</v>
      </c>
      <c r="G561" s="4">
        <v>39.909999999999997</v>
      </c>
    </row>
    <row r="562" spans="1:7" x14ac:dyDescent="0.3">
      <c r="A562" s="31">
        <f t="shared" si="27"/>
        <v>2016</v>
      </c>
      <c r="B562" s="31">
        <f t="shared" si="28"/>
        <v>3</v>
      </c>
      <c r="C562" s="31">
        <f t="shared" si="29"/>
        <v>1</v>
      </c>
      <c r="D562" s="25">
        <v>42451</v>
      </c>
      <c r="E562" s="4">
        <v>41.45</v>
      </c>
      <c r="G562" s="4">
        <v>41.45</v>
      </c>
    </row>
    <row r="563" spans="1:7" x14ac:dyDescent="0.3">
      <c r="A563" s="31">
        <f t="shared" si="27"/>
        <v>2016</v>
      </c>
      <c r="B563" s="31">
        <f t="shared" si="28"/>
        <v>3</v>
      </c>
      <c r="C563" s="31">
        <f t="shared" si="29"/>
        <v>1</v>
      </c>
      <c r="D563" s="25">
        <v>42452</v>
      </c>
      <c r="E563" s="4">
        <v>39.79</v>
      </c>
      <c r="G563" s="4">
        <v>39.79</v>
      </c>
    </row>
    <row r="564" spans="1:7" x14ac:dyDescent="0.3">
      <c r="A564" s="31">
        <f t="shared" si="27"/>
        <v>2016</v>
      </c>
      <c r="B564" s="31">
        <f t="shared" si="28"/>
        <v>3</v>
      </c>
      <c r="C564" s="31">
        <f t="shared" si="29"/>
        <v>1</v>
      </c>
      <c r="D564" s="25">
        <v>42453</v>
      </c>
      <c r="E564" s="4">
        <v>39.46</v>
      </c>
      <c r="G564" s="4">
        <v>39.46</v>
      </c>
    </row>
    <row r="565" spans="1:7" x14ac:dyDescent="0.3">
      <c r="A565" s="31">
        <f t="shared" si="27"/>
        <v>2016</v>
      </c>
      <c r="B565" s="31">
        <f t="shared" si="28"/>
        <v>3</v>
      </c>
      <c r="C565" s="31">
        <f t="shared" si="29"/>
        <v>1</v>
      </c>
      <c r="D565" s="25">
        <v>42457</v>
      </c>
      <c r="E565" s="4">
        <v>39.39</v>
      </c>
      <c r="G565" s="4">
        <v>39.39</v>
      </c>
    </row>
    <row r="566" spans="1:7" x14ac:dyDescent="0.3">
      <c r="A566" s="31">
        <f t="shared" si="27"/>
        <v>2016</v>
      </c>
      <c r="B566" s="31">
        <f t="shared" si="28"/>
        <v>3</v>
      </c>
      <c r="C566" s="31">
        <f t="shared" si="29"/>
        <v>1</v>
      </c>
      <c r="D566" s="25">
        <v>42458</v>
      </c>
      <c r="E566" s="4">
        <v>38.28</v>
      </c>
      <c r="G566" s="4">
        <v>38.28</v>
      </c>
    </row>
    <row r="567" spans="1:7" x14ac:dyDescent="0.3">
      <c r="A567" s="31">
        <f t="shared" si="27"/>
        <v>2016</v>
      </c>
      <c r="B567" s="31">
        <f t="shared" si="28"/>
        <v>3</v>
      </c>
      <c r="C567" s="31">
        <f t="shared" si="29"/>
        <v>1</v>
      </c>
      <c r="D567" s="25">
        <v>42459</v>
      </c>
      <c r="E567" s="4">
        <v>38.32</v>
      </c>
      <c r="G567" s="4">
        <v>38.32</v>
      </c>
    </row>
    <row r="568" spans="1:7" x14ac:dyDescent="0.3">
      <c r="A568" s="31">
        <f t="shared" si="27"/>
        <v>2016</v>
      </c>
      <c r="B568" s="31">
        <f t="shared" si="28"/>
        <v>3</v>
      </c>
      <c r="C568" s="31">
        <f t="shared" si="29"/>
        <v>1</v>
      </c>
      <c r="D568" s="25">
        <v>42460</v>
      </c>
      <c r="E568" s="4">
        <v>38.340000000000003</v>
      </c>
      <c r="G568" s="4">
        <v>38.340000000000003</v>
      </c>
    </row>
    <row r="569" spans="1:7" x14ac:dyDescent="0.3">
      <c r="A569" s="31">
        <f t="shared" si="27"/>
        <v>2016</v>
      </c>
      <c r="B569" s="31">
        <f t="shared" si="28"/>
        <v>4</v>
      </c>
      <c r="C569" s="31">
        <f t="shared" si="29"/>
        <v>2</v>
      </c>
      <c r="D569" s="25">
        <v>42461</v>
      </c>
      <c r="E569" s="4">
        <v>36.79</v>
      </c>
      <c r="G569" s="4">
        <v>36.79</v>
      </c>
    </row>
    <row r="570" spans="1:7" x14ac:dyDescent="0.3">
      <c r="A570" s="31">
        <f t="shared" si="27"/>
        <v>2016</v>
      </c>
      <c r="B570" s="31">
        <f t="shared" si="28"/>
        <v>4</v>
      </c>
      <c r="C570" s="31">
        <f t="shared" si="29"/>
        <v>2</v>
      </c>
      <c r="D570" s="25">
        <v>42464</v>
      </c>
      <c r="E570" s="4">
        <v>35.700000000000003</v>
      </c>
      <c r="G570" s="4">
        <v>35.700000000000003</v>
      </c>
    </row>
    <row r="571" spans="1:7" x14ac:dyDescent="0.3">
      <c r="A571" s="31">
        <f t="shared" si="27"/>
        <v>2016</v>
      </c>
      <c r="B571" s="31">
        <f t="shared" si="28"/>
        <v>4</v>
      </c>
      <c r="C571" s="31">
        <f t="shared" si="29"/>
        <v>2</v>
      </c>
      <c r="D571" s="25">
        <v>42465</v>
      </c>
      <c r="E571" s="4">
        <v>35.89</v>
      </c>
      <c r="G571" s="4">
        <v>35.89</v>
      </c>
    </row>
    <row r="572" spans="1:7" x14ac:dyDescent="0.3">
      <c r="A572" s="31">
        <f t="shared" si="27"/>
        <v>2016</v>
      </c>
      <c r="B572" s="31">
        <f t="shared" si="28"/>
        <v>4</v>
      </c>
      <c r="C572" s="31">
        <f t="shared" si="29"/>
        <v>2</v>
      </c>
      <c r="D572" s="25">
        <v>42466</v>
      </c>
      <c r="E572" s="4">
        <v>37.75</v>
      </c>
      <c r="G572" s="4">
        <v>37.75</v>
      </c>
    </row>
    <row r="573" spans="1:7" x14ac:dyDescent="0.3">
      <c r="A573" s="31">
        <f t="shared" si="27"/>
        <v>2016</v>
      </c>
      <c r="B573" s="31">
        <f t="shared" si="28"/>
        <v>4</v>
      </c>
      <c r="C573" s="31">
        <f t="shared" si="29"/>
        <v>2</v>
      </c>
      <c r="D573" s="25">
        <v>42467</v>
      </c>
      <c r="E573" s="4">
        <v>37.26</v>
      </c>
      <c r="G573" s="4">
        <v>37.26</v>
      </c>
    </row>
    <row r="574" spans="1:7" x14ac:dyDescent="0.3">
      <c r="A574" s="31">
        <f t="shared" si="27"/>
        <v>2016</v>
      </c>
      <c r="B574" s="31">
        <f t="shared" si="28"/>
        <v>4</v>
      </c>
      <c r="C574" s="31">
        <f t="shared" si="29"/>
        <v>2</v>
      </c>
      <c r="D574" s="25">
        <v>42468</v>
      </c>
      <c r="E574" s="4">
        <v>39.72</v>
      </c>
      <c r="G574" s="4">
        <v>39.72</v>
      </c>
    </row>
    <row r="575" spans="1:7" x14ac:dyDescent="0.3">
      <c r="A575" s="31">
        <f t="shared" si="27"/>
        <v>2016</v>
      </c>
      <c r="B575" s="31">
        <f t="shared" si="28"/>
        <v>4</v>
      </c>
      <c r="C575" s="31">
        <f t="shared" si="29"/>
        <v>2</v>
      </c>
      <c r="D575" s="25">
        <v>42471</v>
      </c>
      <c r="E575" s="4">
        <v>40.36</v>
      </c>
      <c r="G575" s="4">
        <v>40.36</v>
      </c>
    </row>
    <row r="576" spans="1:7" x14ac:dyDescent="0.3">
      <c r="A576" s="31">
        <f t="shared" si="27"/>
        <v>2016</v>
      </c>
      <c r="B576" s="31">
        <f t="shared" si="28"/>
        <v>4</v>
      </c>
      <c r="C576" s="31">
        <f t="shared" si="29"/>
        <v>2</v>
      </c>
      <c r="D576" s="25">
        <v>42472</v>
      </c>
      <c r="E576" s="4">
        <v>42.17</v>
      </c>
      <c r="G576" s="4">
        <v>42.17</v>
      </c>
    </row>
    <row r="577" spans="1:7" x14ac:dyDescent="0.3">
      <c r="A577" s="31">
        <f t="shared" si="27"/>
        <v>2016</v>
      </c>
      <c r="B577" s="31">
        <f t="shared" si="28"/>
        <v>4</v>
      </c>
      <c r="C577" s="31">
        <f t="shared" si="29"/>
        <v>2</v>
      </c>
      <c r="D577" s="25">
        <v>42473</v>
      </c>
      <c r="E577" s="4">
        <v>41.76</v>
      </c>
      <c r="G577" s="4">
        <v>41.76</v>
      </c>
    </row>
    <row r="578" spans="1:7" x14ac:dyDescent="0.3">
      <c r="A578" s="31">
        <f t="shared" si="27"/>
        <v>2016</v>
      </c>
      <c r="B578" s="31">
        <f t="shared" si="28"/>
        <v>4</v>
      </c>
      <c r="C578" s="31">
        <f t="shared" si="29"/>
        <v>2</v>
      </c>
      <c r="D578" s="25">
        <v>42474</v>
      </c>
      <c r="E578" s="4">
        <v>41.5</v>
      </c>
      <c r="G578" s="4">
        <v>41.5</v>
      </c>
    </row>
    <row r="579" spans="1:7" x14ac:dyDescent="0.3">
      <c r="A579" s="31">
        <f t="shared" si="27"/>
        <v>2016</v>
      </c>
      <c r="B579" s="31">
        <f t="shared" si="28"/>
        <v>4</v>
      </c>
      <c r="C579" s="31">
        <f t="shared" si="29"/>
        <v>2</v>
      </c>
      <c r="D579" s="25">
        <v>42475</v>
      </c>
      <c r="E579" s="4">
        <v>40.36</v>
      </c>
      <c r="G579" s="4">
        <v>40.36</v>
      </c>
    </row>
    <row r="580" spans="1:7" x14ac:dyDescent="0.3">
      <c r="A580" s="31">
        <f t="shared" si="27"/>
        <v>2016</v>
      </c>
      <c r="B580" s="31">
        <f t="shared" si="28"/>
        <v>4</v>
      </c>
      <c r="C580" s="31">
        <f t="shared" si="29"/>
        <v>2</v>
      </c>
      <c r="D580" s="25">
        <v>42478</v>
      </c>
      <c r="E580" s="4">
        <v>39.78</v>
      </c>
      <c r="G580" s="4">
        <v>39.78</v>
      </c>
    </row>
    <row r="581" spans="1:7" x14ac:dyDescent="0.3">
      <c r="A581" s="31">
        <f t="shared" ref="A581:A644" si="30">YEAR(D581)</f>
        <v>2016</v>
      </c>
      <c r="B581" s="31">
        <f t="shared" ref="B581:B644" si="31">MONTH(D581)</f>
        <v>4</v>
      </c>
      <c r="C581" s="31">
        <f t="shared" ref="C581:C644" si="32">ROUNDUP(B581/3,0)</f>
        <v>2</v>
      </c>
      <c r="D581" s="25">
        <v>42479</v>
      </c>
      <c r="E581" s="4">
        <v>41.08</v>
      </c>
      <c r="G581" s="4">
        <v>41.08</v>
      </c>
    </row>
    <row r="582" spans="1:7" x14ac:dyDescent="0.3">
      <c r="A582" s="31">
        <f t="shared" si="30"/>
        <v>2016</v>
      </c>
      <c r="B582" s="31">
        <f t="shared" si="31"/>
        <v>4</v>
      </c>
      <c r="C582" s="31">
        <f t="shared" si="32"/>
        <v>2</v>
      </c>
      <c r="D582" s="25">
        <v>42480</v>
      </c>
      <c r="E582" s="4">
        <v>42.63</v>
      </c>
      <c r="G582" s="4">
        <v>42.63</v>
      </c>
    </row>
    <row r="583" spans="1:7" x14ac:dyDescent="0.3">
      <c r="A583" s="31">
        <f t="shared" si="30"/>
        <v>2016</v>
      </c>
      <c r="B583" s="31">
        <f t="shared" si="31"/>
        <v>4</v>
      </c>
      <c r="C583" s="31">
        <f t="shared" si="32"/>
        <v>2</v>
      </c>
      <c r="D583" s="25">
        <v>42481</v>
      </c>
      <c r="E583" s="4">
        <v>43.18</v>
      </c>
      <c r="G583" s="4">
        <v>43.18</v>
      </c>
    </row>
    <row r="584" spans="1:7" x14ac:dyDescent="0.3">
      <c r="A584" s="31">
        <f t="shared" si="30"/>
        <v>2016</v>
      </c>
      <c r="B584" s="31">
        <f t="shared" si="31"/>
        <v>4</v>
      </c>
      <c r="C584" s="31">
        <f t="shared" si="32"/>
        <v>2</v>
      </c>
      <c r="D584" s="25">
        <v>42482</v>
      </c>
      <c r="E584" s="4">
        <v>43.73</v>
      </c>
      <c r="G584" s="4">
        <v>43.73</v>
      </c>
    </row>
    <row r="585" spans="1:7" x14ac:dyDescent="0.3">
      <c r="A585" s="31">
        <f t="shared" si="30"/>
        <v>2016</v>
      </c>
      <c r="B585" s="31">
        <f t="shared" si="31"/>
        <v>4</v>
      </c>
      <c r="C585" s="31">
        <f t="shared" si="32"/>
        <v>2</v>
      </c>
      <c r="D585" s="25">
        <v>42485</v>
      </c>
      <c r="E585" s="4">
        <v>42.64</v>
      </c>
      <c r="G585" s="4">
        <v>42.64</v>
      </c>
    </row>
    <row r="586" spans="1:7" x14ac:dyDescent="0.3">
      <c r="A586" s="31">
        <f t="shared" si="30"/>
        <v>2016</v>
      </c>
      <c r="B586" s="31">
        <f t="shared" si="31"/>
        <v>4</v>
      </c>
      <c r="C586" s="31">
        <f t="shared" si="32"/>
        <v>2</v>
      </c>
      <c r="D586" s="25">
        <v>42486</v>
      </c>
      <c r="E586" s="4">
        <v>44.04</v>
      </c>
      <c r="G586" s="4">
        <v>44.04</v>
      </c>
    </row>
    <row r="587" spans="1:7" x14ac:dyDescent="0.3">
      <c r="A587" s="31">
        <f t="shared" si="30"/>
        <v>2016</v>
      </c>
      <c r="B587" s="31">
        <f t="shared" si="31"/>
        <v>4</v>
      </c>
      <c r="C587" s="31">
        <f t="shared" si="32"/>
        <v>2</v>
      </c>
      <c r="D587" s="25">
        <v>42487</v>
      </c>
      <c r="E587" s="4">
        <v>45.33</v>
      </c>
      <c r="G587" s="4">
        <v>45.33</v>
      </c>
    </row>
    <row r="588" spans="1:7" x14ac:dyDescent="0.3">
      <c r="A588" s="31">
        <f t="shared" si="30"/>
        <v>2016</v>
      </c>
      <c r="B588" s="31">
        <f t="shared" si="31"/>
        <v>4</v>
      </c>
      <c r="C588" s="31">
        <f t="shared" si="32"/>
        <v>2</v>
      </c>
      <c r="D588" s="25">
        <v>42488</v>
      </c>
      <c r="E588" s="4">
        <v>46.03</v>
      </c>
      <c r="G588" s="4">
        <v>46.03</v>
      </c>
    </row>
    <row r="589" spans="1:7" x14ac:dyDescent="0.3">
      <c r="A589" s="31">
        <f t="shared" si="30"/>
        <v>2016</v>
      </c>
      <c r="B589" s="31">
        <f t="shared" si="31"/>
        <v>4</v>
      </c>
      <c r="C589" s="31">
        <f t="shared" si="32"/>
        <v>2</v>
      </c>
      <c r="D589" s="25">
        <v>42489</v>
      </c>
      <c r="E589" s="4">
        <v>45.92</v>
      </c>
      <c r="G589" s="4">
        <v>45.92</v>
      </c>
    </row>
    <row r="590" spans="1:7" x14ac:dyDescent="0.3">
      <c r="A590" s="31">
        <f t="shared" si="30"/>
        <v>2016</v>
      </c>
      <c r="B590" s="31">
        <f t="shared" si="31"/>
        <v>5</v>
      </c>
      <c r="C590" s="31">
        <f t="shared" si="32"/>
        <v>2</v>
      </c>
      <c r="D590" s="25">
        <v>42492</v>
      </c>
      <c r="E590" s="4">
        <v>44.78</v>
      </c>
      <c r="G590" s="4">
        <v>44.78</v>
      </c>
    </row>
    <row r="591" spans="1:7" x14ac:dyDescent="0.3">
      <c r="A591" s="31">
        <f t="shared" si="30"/>
        <v>2016</v>
      </c>
      <c r="B591" s="31">
        <f t="shared" si="31"/>
        <v>5</v>
      </c>
      <c r="C591" s="31">
        <f t="shared" si="32"/>
        <v>2</v>
      </c>
      <c r="D591" s="25">
        <v>42493</v>
      </c>
      <c r="E591" s="4">
        <v>43.65</v>
      </c>
      <c r="G591" s="4">
        <v>43.65</v>
      </c>
    </row>
    <row r="592" spans="1:7" x14ac:dyDescent="0.3">
      <c r="A592" s="31">
        <f t="shared" si="30"/>
        <v>2016</v>
      </c>
      <c r="B592" s="31">
        <f t="shared" si="31"/>
        <v>5</v>
      </c>
      <c r="C592" s="31">
        <f t="shared" si="32"/>
        <v>2</v>
      </c>
      <c r="D592" s="25">
        <v>42494</v>
      </c>
      <c r="E592" s="4">
        <v>43.78</v>
      </c>
      <c r="G592" s="4">
        <v>43.78</v>
      </c>
    </row>
    <row r="593" spans="1:7" x14ac:dyDescent="0.3">
      <c r="A593" s="31">
        <f t="shared" si="30"/>
        <v>2016</v>
      </c>
      <c r="B593" s="31">
        <f t="shared" si="31"/>
        <v>5</v>
      </c>
      <c r="C593" s="31">
        <f t="shared" si="32"/>
        <v>2</v>
      </c>
      <c r="D593" s="25">
        <v>42495</v>
      </c>
      <c r="E593" s="4">
        <v>44.32</v>
      </c>
      <c r="G593" s="4">
        <v>44.32</v>
      </c>
    </row>
    <row r="594" spans="1:7" x14ac:dyDescent="0.3">
      <c r="A594" s="31">
        <f t="shared" si="30"/>
        <v>2016</v>
      </c>
      <c r="B594" s="31">
        <f t="shared" si="31"/>
        <v>5</v>
      </c>
      <c r="C594" s="31">
        <f t="shared" si="32"/>
        <v>2</v>
      </c>
      <c r="D594" s="25">
        <v>42496</v>
      </c>
      <c r="E594" s="4">
        <v>44.66</v>
      </c>
      <c r="G594" s="4">
        <v>44.66</v>
      </c>
    </row>
    <row r="595" spans="1:7" x14ac:dyDescent="0.3">
      <c r="A595" s="31">
        <f t="shared" si="30"/>
        <v>2016</v>
      </c>
      <c r="B595" s="31">
        <f t="shared" si="31"/>
        <v>5</v>
      </c>
      <c r="C595" s="31">
        <f t="shared" si="32"/>
        <v>2</v>
      </c>
      <c r="D595" s="25">
        <v>42499</v>
      </c>
      <c r="E595" s="4">
        <v>43.44</v>
      </c>
      <c r="G595" s="4">
        <v>43.44</v>
      </c>
    </row>
    <row r="596" spans="1:7" x14ac:dyDescent="0.3">
      <c r="A596" s="31">
        <f t="shared" si="30"/>
        <v>2016</v>
      </c>
      <c r="B596" s="31">
        <f t="shared" si="31"/>
        <v>5</v>
      </c>
      <c r="C596" s="31">
        <f t="shared" si="32"/>
        <v>2</v>
      </c>
      <c r="D596" s="25">
        <v>42500</v>
      </c>
      <c r="E596" s="4">
        <v>44.66</v>
      </c>
      <c r="G596" s="4">
        <v>44.66</v>
      </c>
    </row>
    <row r="597" spans="1:7" x14ac:dyDescent="0.3">
      <c r="A597" s="31">
        <f t="shared" si="30"/>
        <v>2016</v>
      </c>
      <c r="B597" s="31">
        <f t="shared" si="31"/>
        <v>5</v>
      </c>
      <c r="C597" s="31">
        <f t="shared" si="32"/>
        <v>2</v>
      </c>
      <c r="D597" s="25">
        <v>42501</v>
      </c>
      <c r="E597" s="4">
        <v>46.23</v>
      </c>
      <c r="G597" s="4">
        <v>46.23</v>
      </c>
    </row>
    <row r="598" spans="1:7" x14ac:dyDescent="0.3">
      <c r="A598" s="31">
        <f t="shared" si="30"/>
        <v>2016</v>
      </c>
      <c r="B598" s="31">
        <f t="shared" si="31"/>
        <v>5</v>
      </c>
      <c r="C598" s="31">
        <f t="shared" si="32"/>
        <v>2</v>
      </c>
      <c r="D598" s="25">
        <v>42502</v>
      </c>
      <c r="E598" s="4">
        <v>46.7</v>
      </c>
      <c r="G598" s="4">
        <v>46.7</v>
      </c>
    </row>
    <row r="599" spans="1:7" x14ac:dyDescent="0.3">
      <c r="A599" s="31">
        <f t="shared" si="30"/>
        <v>2016</v>
      </c>
      <c r="B599" s="31">
        <f t="shared" si="31"/>
        <v>5</v>
      </c>
      <c r="C599" s="31">
        <f t="shared" si="32"/>
        <v>2</v>
      </c>
      <c r="D599" s="25">
        <v>42503</v>
      </c>
      <c r="E599" s="4">
        <v>46.21</v>
      </c>
      <c r="G599" s="4">
        <v>46.21</v>
      </c>
    </row>
    <row r="600" spans="1:7" x14ac:dyDescent="0.3">
      <c r="A600" s="31">
        <f t="shared" si="30"/>
        <v>2016</v>
      </c>
      <c r="B600" s="31">
        <f t="shared" si="31"/>
        <v>5</v>
      </c>
      <c r="C600" s="31">
        <f t="shared" si="32"/>
        <v>2</v>
      </c>
      <c r="D600" s="25">
        <v>42506</v>
      </c>
      <c r="E600" s="4">
        <v>47.72</v>
      </c>
      <c r="G600" s="4">
        <v>47.72</v>
      </c>
    </row>
    <row r="601" spans="1:7" x14ac:dyDescent="0.3">
      <c r="A601" s="31">
        <f t="shared" si="30"/>
        <v>2016</v>
      </c>
      <c r="B601" s="31">
        <f t="shared" si="31"/>
        <v>5</v>
      </c>
      <c r="C601" s="31">
        <f t="shared" si="32"/>
        <v>2</v>
      </c>
      <c r="D601" s="25">
        <v>42507</v>
      </c>
      <c r="E601" s="4">
        <v>48.31</v>
      </c>
      <c r="G601" s="4">
        <v>48.31</v>
      </c>
    </row>
    <row r="602" spans="1:7" x14ac:dyDescent="0.3">
      <c r="A602" s="31">
        <f t="shared" si="30"/>
        <v>2016</v>
      </c>
      <c r="B602" s="31">
        <f t="shared" si="31"/>
        <v>5</v>
      </c>
      <c r="C602" s="31">
        <f t="shared" si="32"/>
        <v>2</v>
      </c>
      <c r="D602" s="25">
        <v>42508</v>
      </c>
      <c r="E602" s="4">
        <v>48.19</v>
      </c>
      <c r="G602" s="4">
        <v>48.19</v>
      </c>
    </row>
    <row r="603" spans="1:7" x14ac:dyDescent="0.3">
      <c r="A603" s="31">
        <f t="shared" si="30"/>
        <v>2016</v>
      </c>
      <c r="B603" s="31">
        <f t="shared" si="31"/>
        <v>5</v>
      </c>
      <c r="C603" s="31">
        <f t="shared" si="32"/>
        <v>2</v>
      </c>
      <c r="D603" s="25">
        <v>42509</v>
      </c>
      <c r="E603" s="4">
        <v>48.16</v>
      </c>
      <c r="G603" s="4">
        <v>48.16</v>
      </c>
    </row>
    <row r="604" spans="1:7" x14ac:dyDescent="0.3">
      <c r="A604" s="31">
        <f t="shared" si="30"/>
        <v>2016</v>
      </c>
      <c r="B604" s="31">
        <f t="shared" si="31"/>
        <v>5</v>
      </c>
      <c r="C604" s="31">
        <f t="shared" si="32"/>
        <v>2</v>
      </c>
      <c r="D604" s="25">
        <v>42510</v>
      </c>
      <c r="E604" s="4">
        <v>47.75</v>
      </c>
      <c r="G604" s="4">
        <v>47.75</v>
      </c>
    </row>
    <row r="605" spans="1:7" x14ac:dyDescent="0.3">
      <c r="A605" s="31">
        <f t="shared" si="30"/>
        <v>2016</v>
      </c>
      <c r="B605" s="31">
        <f t="shared" si="31"/>
        <v>5</v>
      </c>
      <c r="C605" s="31">
        <f t="shared" si="32"/>
        <v>2</v>
      </c>
      <c r="D605" s="25">
        <v>42513</v>
      </c>
      <c r="E605" s="4">
        <v>48.08</v>
      </c>
      <c r="G605" s="4">
        <v>48.08</v>
      </c>
    </row>
    <row r="606" spans="1:7" x14ac:dyDescent="0.3">
      <c r="A606" s="31">
        <f t="shared" si="30"/>
        <v>2016</v>
      </c>
      <c r="B606" s="31">
        <f t="shared" si="31"/>
        <v>5</v>
      </c>
      <c r="C606" s="31">
        <f t="shared" si="32"/>
        <v>2</v>
      </c>
      <c r="D606" s="25">
        <v>42514</v>
      </c>
      <c r="E606" s="4">
        <v>48.62</v>
      </c>
      <c r="G606" s="4">
        <v>48.62</v>
      </c>
    </row>
    <row r="607" spans="1:7" x14ac:dyDescent="0.3">
      <c r="A607" s="31">
        <f t="shared" si="30"/>
        <v>2016</v>
      </c>
      <c r="B607" s="31">
        <f t="shared" si="31"/>
        <v>5</v>
      </c>
      <c r="C607" s="31">
        <f t="shared" si="32"/>
        <v>2</v>
      </c>
      <c r="D607" s="25">
        <v>42515</v>
      </c>
      <c r="E607" s="4">
        <v>49.56</v>
      </c>
      <c r="G607" s="4">
        <v>49.56</v>
      </c>
    </row>
    <row r="608" spans="1:7" x14ac:dyDescent="0.3">
      <c r="A608" s="31">
        <f t="shared" si="30"/>
        <v>2016</v>
      </c>
      <c r="B608" s="31">
        <f t="shared" si="31"/>
        <v>5</v>
      </c>
      <c r="C608" s="31">
        <f t="shared" si="32"/>
        <v>2</v>
      </c>
      <c r="D608" s="25">
        <v>42516</v>
      </c>
      <c r="E608" s="4">
        <v>49.48</v>
      </c>
      <c r="G608" s="4">
        <v>49.48</v>
      </c>
    </row>
    <row r="609" spans="1:7" x14ac:dyDescent="0.3">
      <c r="A609" s="31">
        <f t="shared" si="30"/>
        <v>2016</v>
      </c>
      <c r="B609" s="31">
        <f t="shared" si="31"/>
        <v>5</v>
      </c>
      <c r="C609" s="31">
        <f t="shared" si="32"/>
        <v>2</v>
      </c>
      <c r="D609" s="25">
        <v>42517</v>
      </c>
      <c r="E609" s="4">
        <v>49.33</v>
      </c>
      <c r="G609" s="4">
        <v>49.33</v>
      </c>
    </row>
    <row r="610" spans="1:7" x14ac:dyDescent="0.3">
      <c r="A610" s="31">
        <f t="shared" si="30"/>
        <v>2016</v>
      </c>
      <c r="B610" s="31">
        <f t="shared" si="31"/>
        <v>5</v>
      </c>
      <c r="C610" s="31">
        <f t="shared" si="32"/>
        <v>2</v>
      </c>
      <c r="D610" s="25">
        <v>42521</v>
      </c>
      <c r="E610" s="4">
        <v>49.1</v>
      </c>
      <c r="G610" s="4">
        <v>49.1</v>
      </c>
    </row>
    <row r="611" spans="1:7" x14ac:dyDescent="0.3">
      <c r="A611" s="31">
        <f t="shared" si="30"/>
        <v>2016</v>
      </c>
      <c r="B611" s="31">
        <f t="shared" si="31"/>
        <v>6</v>
      </c>
      <c r="C611" s="31">
        <f t="shared" si="32"/>
        <v>2</v>
      </c>
      <c r="D611" s="25">
        <v>42522</v>
      </c>
      <c r="E611" s="4">
        <v>49.01</v>
      </c>
      <c r="G611" s="4">
        <v>49.01</v>
      </c>
    </row>
    <row r="612" spans="1:7" x14ac:dyDescent="0.3">
      <c r="A612" s="31">
        <f t="shared" si="30"/>
        <v>2016</v>
      </c>
      <c r="B612" s="31">
        <f t="shared" si="31"/>
        <v>6</v>
      </c>
      <c r="C612" s="31">
        <f t="shared" si="32"/>
        <v>2</v>
      </c>
      <c r="D612" s="25">
        <v>42523</v>
      </c>
      <c r="E612" s="4">
        <v>49.17</v>
      </c>
      <c r="G612" s="4">
        <v>49.17</v>
      </c>
    </row>
    <row r="613" spans="1:7" x14ac:dyDescent="0.3">
      <c r="A613" s="31">
        <f t="shared" si="30"/>
        <v>2016</v>
      </c>
      <c r="B613" s="31">
        <f t="shared" si="31"/>
        <v>6</v>
      </c>
      <c r="C613" s="31">
        <f t="shared" si="32"/>
        <v>2</v>
      </c>
      <c r="D613" s="25">
        <v>42524</v>
      </c>
      <c r="E613" s="4">
        <v>48.62</v>
      </c>
      <c r="G613" s="4">
        <v>48.62</v>
      </c>
    </row>
    <row r="614" spans="1:7" x14ac:dyDescent="0.3">
      <c r="A614" s="31">
        <f t="shared" si="30"/>
        <v>2016</v>
      </c>
      <c r="B614" s="31">
        <f t="shared" si="31"/>
        <v>6</v>
      </c>
      <c r="C614" s="31">
        <f t="shared" si="32"/>
        <v>2</v>
      </c>
      <c r="D614" s="25">
        <v>42527</v>
      </c>
      <c r="E614" s="4">
        <v>49.69</v>
      </c>
      <c r="G614" s="4">
        <v>49.69</v>
      </c>
    </row>
    <row r="615" spans="1:7" x14ac:dyDescent="0.3">
      <c r="A615" s="31">
        <f t="shared" si="30"/>
        <v>2016</v>
      </c>
      <c r="B615" s="31">
        <f t="shared" si="31"/>
        <v>6</v>
      </c>
      <c r="C615" s="31">
        <f t="shared" si="32"/>
        <v>2</v>
      </c>
      <c r="D615" s="25">
        <v>42528</v>
      </c>
      <c r="E615" s="4">
        <v>50.36</v>
      </c>
      <c r="G615" s="4">
        <v>50.36</v>
      </c>
    </row>
    <row r="616" spans="1:7" x14ac:dyDescent="0.3">
      <c r="A616" s="31">
        <f t="shared" si="30"/>
        <v>2016</v>
      </c>
      <c r="B616" s="31">
        <f t="shared" si="31"/>
        <v>6</v>
      </c>
      <c r="C616" s="31">
        <f t="shared" si="32"/>
        <v>2</v>
      </c>
      <c r="D616" s="25">
        <v>42529</v>
      </c>
      <c r="E616" s="4">
        <v>51.23</v>
      </c>
      <c r="G616" s="4">
        <v>51.23</v>
      </c>
    </row>
    <row r="617" spans="1:7" x14ac:dyDescent="0.3">
      <c r="A617" s="31">
        <f t="shared" si="30"/>
        <v>2016</v>
      </c>
      <c r="B617" s="31">
        <f t="shared" si="31"/>
        <v>6</v>
      </c>
      <c r="C617" s="31">
        <f t="shared" si="32"/>
        <v>2</v>
      </c>
      <c r="D617" s="25">
        <v>42530</v>
      </c>
      <c r="E617" s="4">
        <v>50.56</v>
      </c>
      <c r="G617" s="4">
        <v>50.56</v>
      </c>
    </row>
    <row r="618" spans="1:7" x14ac:dyDescent="0.3">
      <c r="A618" s="31">
        <f t="shared" si="30"/>
        <v>2016</v>
      </c>
      <c r="B618" s="31">
        <f t="shared" si="31"/>
        <v>6</v>
      </c>
      <c r="C618" s="31">
        <f t="shared" si="32"/>
        <v>2</v>
      </c>
      <c r="D618" s="25">
        <v>42531</v>
      </c>
      <c r="E618" s="4">
        <v>49.07</v>
      </c>
      <c r="G618" s="4">
        <v>49.07</v>
      </c>
    </row>
    <row r="619" spans="1:7" x14ac:dyDescent="0.3">
      <c r="A619" s="31">
        <f t="shared" si="30"/>
        <v>2016</v>
      </c>
      <c r="B619" s="31">
        <f t="shared" si="31"/>
        <v>6</v>
      </c>
      <c r="C619" s="31">
        <f t="shared" si="32"/>
        <v>2</v>
      </c>
      <c r="D619" s="25">
        <v>42534</v>
      </c>
      <c r="E619" s="4">
        <v>48.88</v>
      </c>
      <c r="G619" s="4">
        <v>48.88</v>
      </c>
    </row>
    <row r="620" spans="1:7" x14ac:dyDescent="0.3">
      <c r="A620" s="31">
        <f t="shared" si="30"/>
        <v>2016</v>
      </c>
      <c r="B620" s="31">
        <f t="shared" si="31"/>
        <v>6</v>
      </c>
      <c r="C620" s="31">
        <f t="shared" si="32"/>
        <v>2</v>
      </c>
      <c r="D620" s="25">
        <v>42535</v>
      </c>
      <c r="E620" s="4">
        <v>48.49</v>
      </c>
      <c r="G620" s="4">
        <v>48.49</v>
      </c>
    </row>
    <row r="621" spans="1:7" x14ac:dyDescent="0.3">
      <c r="A621" s="31">
        <f t="shared" si="30"/>
        <v>2016</v>
      </c>
      <c r="B621" s="31">
        <f t="shared" si="31"/>
        <v>6</v>
      </c>
      <c r="C621" s="31">
        <f t="shared" si="32"/>
        <v>2</v>
      </c>
      <c r="D621" s="25">
        <v>42536</v>
      </c>
      <c r="E621" s="4">
        <v>48.01</v>
      </c>
      <c r="G621" s="4">
        <v>48.01</v>
      </c>
    </row>
    <row r="622" spans="1:7" x14ac:dyDescent="0.3">
      <c r="A622" s="31">
        <f t="shared" si="30"/>
        <v>2016</v>
      </c>
      <c r="B622" s="31">
        <f t="shared" si="31"/>
        <v>6</v>
      </c>
      <c r="C622" s="31">
        <f t="shared" si="32"/>
        <v>2</v>
      </c>
      <c r="D622" s="25">
        <v>42537</v>
      </c>
      <c r="E622" s="4">
        <v>46.21</v>
      </c>
      <c r="G622" s="4">
        <v>46.21</v>
      </c>
    </row>
    <row r="623" spans="1:7" x14ac:dyDescent="0.3">
      <c r="A623" s="31">
        <f t="shared" si="30"/>
        <v>2016</v>
      </c>
      <c r="B623" s="31">
        <f t="shared" si="31"/>
        <v>6</v>
      </c>
      <c r="C623" s="31">
        <f t="shared" si="32"/>
        <v>2</v>
      </c>
      <c r="D623" s="25">
        <v>42538</v>
      </c>
      <c r="E623" s="4">
        <v>47.98</v>
      </c>
      <c r="G623" s="4">
        <v>47.98</v>
      </c>
    </row>
    <row r="624" spans="1:7" x14ac:dyDescent="0.3">
      <c r="A624" s="31">
        <f t="shared" si="30"/>
        <v>2016</v>
      </c>
      <c r="B624" s="31">
        <f t="shared" si="31"/>
        <v>6</v>
      </c>
      <c r="C624" s="31">
        <f t="shared" si="32"/>
        <v>2</v>
      </c>
      <c r="D624" s="25">
        <v>42541</v>
      </c>
      <c r="E624" s="4">
        <v>49.37</v>
      </c>
      <c r="G624" s="4">
        <v>49.37</v>
      </c>
    </row>
    <row r="625" spans="1:7" x14ac:dyDescent="0.3">
      <c r="A625" s="31">
        <f t="shared" si="30"/>
        <v>2016</v>
      </c>
      <c r="B625" s="31">
        <f t="shared" si="31"/>
        <v>6</v>
      </c>
      <c r="C625" s="31">
        <f t="shared" si="32"/>
        <v>2</v>
      </c>
      <c r="D625" s="25">
        <v>42542</v>
      </c>
      <c r="E625" s="4">
        <v>48.85</v>
      </c>
      <c r="G625" s="4">
        <v>48.85</v>
      </c>
    </row>
    <row r="626" spans="1:7" x14ac:dyDescent="0.3">
      <c r="A626" s="31">
        <f t="shared" si="30"/>
        <v>2016</v>
      </c>
      <c r="B626" s="31">
        <f t="shared" si="31"/>
        <v>6</v>
      </c>
      <c r="C626" s="31">
        <f t="shared" si="32"/>
        <v>2</v>
      </c>
      <c r="D626" s="25">
        <v>42543</v>
      </c>
      <c r="E626" s="4">
        <v>49.13</v>
      </c>
      <c r="G626" s="4">
        <v>49.13</v>
      </c>
    </row>
    <row r="627" spans="1:7" x14ac:dyDescent="0.3">
      <c r="A627" s="31">
        <f t="shared" si="30"/>
        <v>2016</v>
      </c>
      <c r="B627" s="31">
        <f t="shared" si="31"/>
        <v>6</v>
      </c>
      <c r="C627" s="31">
        <f t="shared" si="32"/>
        <v>2</v>
      </c>
      <c r="D627" s="25">
        <v>42544</v>
      </c>
      <c r="E627" s="4">
        <v>50.11</v>
      </c>
      <c r="G627" s="4">
        <v>50.11</v>
      </c>
    </row>
    <row r="628" spans="1:7" x14ac:dyDescent="0.3">
      <c r="A628" s="31">
        <f t="shared" si="30"/>
        <v>2016</v>
      </c>
      <c r="B628" s="31">
        <f t="shared" si="31"/>
        <v>6</v>
      </c>
      <c r="C628" s="31">
        <f t="shared" si="32"/>
        <v>2</v>
      </c>
      <c r="D628" s="25">
        <v>42545</v>
      </c>
      <c r="E628" s="4">
        <v>47.64</v>
      </c>
      <c r="G628" s="4">
        <v>47.64</v>
      </c>
    </row>
    <row r="629" spans="1:7" x14ac:dyDescent="0.3">
      <c r="A629" s="31">
        <f t="shared" si="30"/>
        <v>2016</v>
      </c>
      <c r="B629" s="31">
        <f t="shared" si="31"/>
        <v>6</v>
      </c>
      <c r="C629" s="31">
        <f t="shared" si="32"/>
        <v>2</v>
      </c>
      <c r="D629" s="25">
        <v>42548</v>
      </c>
      <c r="E629" s="4">
        <v>46.33</v>
      </c>
      <c r="G629" s="4">
        <v>46.33</v>
      </c>
    </row>
    <row r="630" spans="1:7" x14ac:dyDescent="0.3">
      <c r="A630" s="31">
        <f t="shared" si="30"/>
        <v>2016</v>
      </c>
      <c r="B630" s="31">
        <f t="shared" si="31"/>
        <v>6</v>
      </c>
      <c r="C630" s="31">
        <f t="shared" si="32"/>
        <v>2</v>
      </c>
      <c r="D630" s="25">
        <v>42549</v>
      </c>
      <c r="E630" s="4">
        <v>47.85</v>
      </c>
      <c r="G630" s="4">
        <v>47.85</v>
      </c>
    </row>
    <row r="631" spans="1:7" x14ac:dyDescent="0.3">
      <c r="A631" s="31">
        <f t="shared" si="30"/>
        <v>2016</v>
      </c>
      <c r="B631" s="31">
        <f t="shared" si="31"/>
        <v>6</v>
      </c>
      <c r="C631" s="31">
        <f t="shared" si="32"/>
        <v>2</v>
      </c>
      <c r="D631" s="25">
        <v>42550</v>
      </c>
      <c r="E631" s="4">
        <v>49.88</v>
      </c>
      <c r="G631" s="4">
        <v>49.88</v>
      </c>
    </row>
    <row r="632" spans="1:7" x14ac:dyDescent="0.3">
      <c r="A632" s="31">
        <f t="shared" si="30"/>
        <v>2016</v>
      </c>
      <c r="B632" s="31">
        <f t="shared" si="31"/>
        <v>6</v>
      </c>
      <c r="C632" s="31">
        <f t="shared" si="32"/>
        <v>2</v>
      </c>
      <c r="D632" s="25">
        <v>42551</v>
      </c>
      <c r="E632" s="4">
        <v>48.33</v>
      </c>
      <c r="G632" s="4">
        <v>48.33</v>
      </c>
    </row>
    <row r="633" spans="1:7" x14ac:dyDescent="0.3">
      <c r="A633" s="31">
        <f t="shared" si="30"/>
        <v>2016</v>
      </c>
      <c r="B633" s="31">
        <f t="shared" si="31"/>
        <v>7</v>
      </c>
      <c r="C633" s="31">
        <f t="shared" si="32"/>
        <v>3</v>
      </c>
      <c r="D633" s="25">
        <v>42552</v>
      </c>
      <c r="E633" s="4">
        <v>48.99</v>
      </c>
      <c r="G633" s="4">
        <v>48.99</v>
      </c>
    </row>
    <row r="634" spans="1:7" x14ac:dyDescent="0.3">
      <c r="A634" s="31">
        <f t="shared" si="30"/>
        <v>2016</v>
      </c>
      <c r="B634" s="31">
        <f t="shared" si="31"/>
        <v>7</v>
      </c>
      <c r="C634" s="31">
        <f t="shared" si="32"/>
        <v>3</v>
      </c>
      <c r="D634" s="25">
        <v>42556</v>
      </c>
      <c r="E634" s="4">
        <v>46.6</v>
      </c>
      <c r="G634" s="4">
        <v>46.6</v>
      </c>
    </row>
    <row r="635" spans="1:7" x14ac:dyDescent="0.3">
      <c r="A635" s="31">
        <f t="shared" si="30"/>
        <v>2016</v>
      </c>
      <c r="B635" s="31">
        <f t="shared" si="31"/>
        <v>7</v>
      </c>
      <c r="C635" s="31">
        <f t="shared" si="32"/>
        <v>3</v>
      </c>
      <c r="D635" s="25">
        <v>42557</v>
      </c>
      <c r="E635" s="4">
        <v>47.43</v>
      </c>
      <c r="G635" s="4">
        <v>47.43</v>
      </c>
    </row>
    <row r="636" spans="1:7" x14ac:dyDescent="0.3">
      <c r="A636" s="31">
        <f t="shared" si="30"/>
        <v>2016</v>
      </c>
      <c r="B636" s="31">
        <f t="shared" si="31"/>
        <v>7</v>
      </c>
      <c r="C636" s="31">
        <f t="shared" si="32"/>
        <v>3</v>
      </c>
      <c r="D636" s="25">
        <v>42558</v>
      </c>
      <c r="E636" s="4">
        <v>45.14</v>
      </c>
      <c r="G636" s="4">
        <v>45.14</v>
      </c>
    </row>
    <row r="637" spans="1:7" x14ac:dyDescent="0.3">
      <c r="A637" s="31">
        <f t="shared" si="30"/>
        <v>2016</v>
      </c>
      <c r="B637" s="31">
        <f t="shared" si="31"/>
        <v>7</v>
      </c>
      <c r="C637" s="31">
        <f t="shared" si="32"/>
        <v>3</v>
      </c>
      <c r="D637" s="25">
        <v>42559</v>
      </c>
      <c r="E637" s="4">
        <v>45.41</v>
      </c>
      <c r="G637" s="4">
        <v>45.41</v>
      </c>
    </row>
    <row r="638" spans="1:7" x14ac:dyDescent="0.3">
      <c r="A638" s="31">
        <f t="shared" si="30"/>
        <v>2016</v>
      </c>
      <c r="B638" s="31">
        <f t="shared" si="31"/>
        <v>7</v>
      </c>
      <c r="C638" s="31">
        <f t="shared" si="32"/>
        <v>3</v>
      </c>
      <c r="D638" s="25">
        <v>42562</v>
      </c>
      <c r="E638" s="4">
        <v>44.76</v>
      </c>
      <c r="G638" s="4">
        <v>44.76</v>
      </c>
    </row>
    <row r="639" spans="1:7" x14ac:dyDescent="0.3">
      <c r="A639" s="31">
        <f t="shared" si="30"/>
        <v>2016</v>
      </c>
      <c r="B639" s="31">
        <f t="shared" si="31"/>
        <v>7</v>
      </c>
      <c r="C639" s="31">
        <f t="shared" si="32"/>
        <v>3</v>
      </c>
      <c r="D639" s="25">
        <v>42563</v>
      </c>
      <c r="E639" s="4">
        <v>46.8</v>
      </c>
      <c r="G639" s="4">
        <v>46.8</v>
      </c>
    </row>
    <row r="640" spans="1:7" x14ac:dyDescent="0.3">
      <c r="A640" s="31">
        <f t="shared" si="30"/>
        <v>2016</v>
      </c>
      <c r="B640" s="31">
        <f t="shared" si="31"/>
        <v>7</v>
      </c>
      <c r="C640" s="31">
        <f t="shared" si="32"/>
        <v>3</v>
      </c>
      <c r="D640" s="25">
        <v>42564</v>
      </c>
      <c r="E640" s="4">
        <v>44.75</v>
      </c>
      <c r="G640" s="4">
        <v>44.75</v>
      </c>
    </row>
    <row r="641" spans="1:7" x14ac:dyDescent="0.3">
      <c r="A641" s="31">
        <f t="shared" si="30"/>
        <v>2016</v>
      </c>
      <c r="B641" s="31">
        <f t="shared" si="31"/>
        <v>7</v>
      </c>
      <c r="C641" s="31">
        <f t="shared" si="32"/>
        <v>3</v>
      </c>
      <c r="D641" s="25">
        <v>42565</v>
      </c>
      <c r="E641" s="4">
        <v>45.68</v>
      </c>
      <c r="G641" s="4">
        <v>45.68</v>
      </c>
    </row>
    <row r="642" spans="1:7" x14ac:dyDescent="0.3">
      <c r="A642" s="31">
        <f t="shared" si="30"/>
        <v>2016</v>
      </c>
      <c r="B642" s="31">
        <f t="shared" si="31"/>
        <v>7</v>
      </c>
      <c r="C642" s="31">
        <f t="shared" si="32"/>
        <v>3</v>
      </c>
      <c r="D642" s="25">
        <v>42566</v>
      </c>
      <c r="E642" s="4">
        <v>45.95</v>
      </c>
      <c r="G642" s="4">
        <v>45.95</v>
      </c>
    </row>
    <row r="643" spans="1:7" x14ac:dyDescent="0.3">
      <c r="A643" s="31">
        <f t="shared" si="30"/>
        <v>2016</v>
      </c>
      <c r="B643" s="31">
        <f t="shared" si="31"/>
        <v>7</v>
      </c>
      <c r="C643" s="31">
        <f t="shared" si="32"/>
        <v>3</v>
      </c>
      <c r="D643" s="25">
        <v>42569</v>
      </c>
      <c r="E643" s="4">
        <v>45.24</v>
      </c>
      <c r="G643" s="4">
        <v>45.24</v>
      </c>
    </row>
    <row r="644" spans="1:7" x14ac:dyDescent="0.3">
      <c r="A644" s="31">
        <f t="shared" si="30"/>
        <v>2016</v>
      </c>
      <c r="B644" s="31">
        <f t="shared" si="31"/>
        <v>7</v>
      </c>
      <c r="C644" s="31">
        <f t="shared" si="32"/>
        <v>3</v>
      </c>
      <c r="D644" s="25">
        <v>42570</v>
      </c>
      <c r="E644" s="4">
        <v>44.65</v>
      </c>
      <c r="G644" s="4">
        <v>44.65</v>
      </c>
    </row>
    <row r="645" spans="1:7" x14ac:dyDescent="0.3">
      <c r="A645" s="31">
        <f t="shared" ref="A645:A708" si="33">YEAR(D645)</f>
        <v>2016</v>
      </c>
      <c r="B645" s="31">
        <f t="shared" ref="B645:B708" si="34">MONTH(D645)</f>
        <v>7</v>
      </c>
      <c r="C645" s="31">
        <f t="shared" ref="C645:C708" si="35">ROUNDUP(B645/3,0)</f>
        <v>3</v>
      </c>
      <c r="D645" s="25">
        <v>42571</v>
      </c>
      <c r="E645" s="4">
        <v>44.94</v>
      </c>
      <c r="G645" s="4">
        <v>44.94</v>
      </c>
    </row>
    <row r="646" spans="1:7" x14ac:dyDescent="0.3">
      <c r="A646" s="31">
        <f t="shared" si="33"/>
        <v>2016</v>
      </c>
      <c r="B646" s="31">
        <f t="shared" si="34"/>
        <v>7</v>
      </c>
      <c r="C646" s="31">
        <f t="shared" si="35"/>
        <v>3</v>
      </c>
      <c r="D646" s="25">
        <v>42572</v>
      </c>
      <c r="E646" s="4">
        <v>44.75</v>
      </c>
      <c r="G646" s="4">
        <v>44.75</v>
      </c>
    </row>
    <row r="647" spans="1:7" x14ac:dyDescent="0.3">
      <c r="A647" s="31">
        <f t="shared" si="33"/>
        <v>2016</v>
      </c>
      <c r="B647" s="31">
        <f t="shared" si="34"/>
        <v>7</v>
      </c>
      <c r="C647" s="31">
        <f t="shared" si="35"/>
        <v>3</v>
      </c>
      <c r="D647" s="25">
        <v>42573</v>
      </c>
      <c r="E647" s="4">
        <v>44.19</v>
      </c>
      <c r="G647" s="4">
        <v>44.19</v>
      </c>
    </row>
    <row r="648" spans="1:7" x14ac:dyDescent="0.3">
      <c r="A648" s="31">
        <f t="shared" si="33"/>
        <v>2016</v>
      </c>
      <c r="B648" s="31">
        <f t="shared" si="34"/>
        <v>7</v>
      </c>
      <c r="C648" s="31">
        <f t="shared" si="35"/>
        <v>3</v>
      </c>
      <c r="D648" s="25">
        <v>42576</v>
      </c>
      <c r="E648" s="4">
        <v>43.13</v>
      </c>
      <c r="G648" s="4">
        <v>43.13</v>
      </c>
    </row>
    <row r="649" spans="1:7" x14ac:dyDescent="0.3">
      <c r="A649" s="31">
        <f t="shared" si="33"/>
        <v>2016</v>
      </c>
      <c r="B649" s="31">
        <f t="shared" si="34"/>
        <v>7</v>
      </c>
      <c r="C649" s="31">
        <f t="shared" si="35"/>
        <v>3</v>
      </c>
      <c r="D649" s="25">
        <v>42577</v>
      </c>
      <c r="E649" s="4">
        <v>42.92</v>
      </c>
      <c r="G649" s="4">
        <v>42.92</v>
      </c>
    </row>
    <row r="650" spans="1:7" x14ac:dyDescent="0.3">
      <c r="A650" s="31">
        <f t="shared" si="33"/>
        <v>2016</v>
      </c>
      <c r="B650" s="31">
        <f t="shared" si="34"/>
        <v>7</v>
      </c>
      <c r="C650" s="31">
        <f t="shared" si="35"/>
        <v>3</v>
      </c>
      <c r="D650" s="25">
        <v>42578</v>
      </c>
      <c r="E650" s="4">
        <v>41.92</v>
      </c>
      <c r="G650" s="4">
        <v>41.92</v>
      </c>
    </row>
    <row r="651" spans="1:7" x14ac:dyDescent="0.3">
      <c r="A651" s="31">
        <f t="shared" si="33"/>
        <v>2016</v>
      </c>
      <c r="B651" s="31">
        <f t="shared" si="34"/>
        <v>7</v>
      </c>
      <c r="C651" s="31">
        <f t="shared" si="35"/>
        <v>3</v>
      </c>
      <c r="D651" s="25">
        <v>42579</v>
      </c>
      <c r="E651" s="4">
        <v>41.14</v>
      </c>
      <c r="G651" s="4">
        <v>41.14</v>
      </c>
    </row>
    <row r="652" spans="1:7" x14ac:dyDescent="0.3">
      <c r="A652" s="31">
        <f t="shared" si="33"/>
        <v>2016</v>
      </c>
      <c r="B652" s="31">
        <f t="shared" si="34"/>
        <v>7</v>
      </c>
      <c r="C652" s="31">
        <f t="shared" si="35"/>
        <v>3</v>
      </c>
      <c r="D652" s="25">
        <v>42580</v>
      </c>
      <c r="E652" s="4">
        <v>41.6</v>
      </c>
      <c r="G652" s="4">
        <v>41.6</v>
      </c>
    </row>
    <row r="653" spans="1:7" x14ac:dyDescent="0.3">
      <c r="A653" s="31">
        <f t="shared" si="33"/>
        <v>2016</v>
      </c>
      <c r="B653" s="31">
        <f t="shared" si="34"/>
        <v>8</v>
      </c>
      <c r="C653" s="31">
        <f t="shared" si="35"/>
        <v>3</v>
      </c>
      <c r="D653" s="25">
        <v>42583</v>
      </c>
      <c r="E653" s="4">
        <v>40.06</v>
      </c>
      <c r="G653" s="4">
        <v>40.06</v>
      </c>
    </row>
    <row r="654" spans="1:7" x14ac:dyDescent="0.3">
      <c r="A654" s="31">
        <f t="shared" si="33"/>
        <v>2016</v>
      </c>
      <c r="B654" s="31">
        <f t="shared" si="34"/>
        <v>8</v>
      </c>
      <c r="C654" s="31">
        <f t="shared" si="35"/>
        <v>3</v>
      </c>
      <c r="D654" s="25">
        <v>42584</v>
      </c>
      <c r="E654" s="4">
        <v>39.51</v>
      </c>
      <c r="G654" s="4">
        <v>39.51</v>
      </c>
    </row>
    <row r="655" spans="1:7" x14ac:dyDescent="0.3">
      <c r="A655" s="31">
        <f t="shared" si="33"/>
        <v>2016</v>
      </c>
      <c r="B655" s="31">
        <f t="shared" si="34"/>
        <v>8</v>
      </c>
      <c r="C655" s="31">
        <f t="shared" si="35"/>
        <v>3</v>
      </c>
      <c r="D655" s="25">
        <v>42585</v>
      </c>
      <c r="E655" s="4">
        <v>40.83</v>
      </c>
      <c r="G655" s="4">
        <v>40.83</v>
      </c>
    </row>
    <row r="656" spans="1:7" x14ac:dyDescent="0.3">
      <c r="A656" s="31">
        <f t="shared" si="33"/>
        <v>2016</v>
      </c>
      <c r="B656" s="31">
        <f t="shared" si="34"/>
        <v>8</v>
      </c>
      <c r="C656" s="31">
        <f t="shared" si="35"/>
        <v>3</v>
      </c>
      <c r="D656" s="25">
        <v>42586</v>
      </c>
      <c r="E656" s="4">
        <v>41.93</v>
      </c>
      <c r="G656" s="4">
        <v>41.93</v>
      </c>
    </row>
    <row r="657" spans="1:7" x14ac:dyDescent="0.3">
      <c r="A657" s="31">
        <f t="shared" si="33"/>
        <v>2016</v>
      </c>
      <c r="B657" s="31">
        <f t="shared" si="34"/>
        <v>8</v>
      </c>
      <c r="C657" s="31">
        <f t="shared" si="35"/>
        <v>3</v>
      </c>
      <c r="D657" s="25">
        <v>42587</v>
      </c>
      <c r="E657" s="4">
        <v>41.8</v>
      </c>
      <c r="G657" s="4">
        <v>41.8</v>
      </c>
    </row>
    <row r="658" spans="1:7" x14ac:dyDescent="0.3">
      <c r="A658" s="31">
        <f t="shared" si="33"/>
        <v>2016</v>
      </c>
      <c r="B658" s="31">
        <f t="shared" si="34"/>
        <v>8</v>
      </c>
      <c r="C658" s="31">
        <f t="shared" si="35"/>
        <v>3</v>
      </c>
      <c r="D658" s="25">
        <v>42590</v>
      </c>
      <c r="E658" s="4">
        <v>43.02</v>
      </c>
      <c r="G658" s="4">
        <v>43.02</v>
      </c>
    </row>
    <row r="659" spans="1:7" x14ac:dyDescent="0.3">
      <c r="A659" s="31">
        <f t="shared" si="33"/>
        <v>2016</v>
      </c>
      <c r="B659" s="31">
        <f t="shared" si="34"/>
        <v>8</v>
      </c>
      <c r="C659" s="31">
        <f t="shared" si="35"/>
        <v>3</v>
      </c>
      <c r="D659" s="25">
        <v>42591</v>
      </c>
      <c r="E659" s="4">
        <v>42.77</v>
      </c>
      <c r="G659" s="4">
        <v>42.77</v>
      </c>
    </row>
    <row r="660" spans="1:7" x14ac:dyDescent="0.3">
      <c r="A660" s="31">
        <f t="shared" si="33"/>
        <v>2016</v>
      </c>
      <c r="B660" s="31">
        <f t="shared" si="34"/>
        <v>8</v>
      </c>
      <c r="C660" s="31">
        <f t="shared" si="35"/>
        <v>3</v>
      </c>
      <c r="D660" s="25">
        <v>42592</v>
      </c>
      <c r="E660" s="4">
        <v>41.71</v>
      </c>
      <c r="G660" s="4">
        <v>41.71</v>
      </c>
    </row>
    <row r="661" spans="1:7" x14ac:dyDescent="0.3">
      <c r="A661" s="31">
        <f t="shared" si="33"/>
        <v>2016</v>
      </c>
      <c r="B661" s="31">
        <f t="shared" si="34"/>
        <v>8</v>
      </c>
      <c r="C661" s="31">
        <f t="shared" si="35"/>
        <v>3</v>
      </c>
      <c r="D661" s="25">
        <v>42593</v>
      </c>
      <c r="E661" s="4">
        <v>43.49</v>
      </c>
      <c r="G661" s="4">
        <v>43.49</v>
      </c>
    </row>
    <row r="662" spans="1:7" x14ac:dyDescent="0.3">
      <c r="A662" s="31">
        <f t="shared" si="33"/>
        <v>2016</v>
      </c>
      <c r="B662" s="31">
        <f t="shared" si="34"/>
        <v>8</v>
      </c>
      <c r="C662" s="31">
        <f t="shared" si="35"/>
        <v>3</v>
      </c>
      <c r="D662" s="25">
        <v>42594</v>
      </c>
      <c r="E662" s="4">
        <v>44.49</v>
      </c>
      <c r="G662" s="4">
        <v>44.49</v>
      </c>
    </row>
    <row r="663" spans="1:7" x14ac:dyDescent="0.3">
      <c r="A663" s="31">
        <f t="shared" si="33"/>
        <v>2016</v>
      </c>
      <c r="B663" s="31">
        <f t="shared" si="34"/>
        <v>8</v>
      </c>
      <c r="C663" s="31">
        <f t="shared" si="35"/>
        <v>3</v>
      </c>
      <c r="D663" s="25">
        <v>42597</v>
      </c>
      <c r="E663" s="4">
        <v>45.74</v>
      </c>
      <c r="G663" s="4">
        <v>45.74</v>
      </c>
    </row>
    <row r="664" spans="1:7" x14ac:dyDescent="0.3">
      <c r="A664" s="31">
        <f t="shared" si="33"/>
        <v>2016</v>
      </c>
      <c r="B664" s="31">
        <f t="shared" si="34"/>
        <v>8</v>
      </c>
      <c r="C664" s="31">
        <f t="shared" si="35"/>
        <v>3</v>
      </c>
      <c r="D664" s="25">
        <v>42598</v>
      </c>
      <c r="E664" s="4">
        <v>46.58</v>
      </c>
      <c r="G664" s="4">
        <v>46.58</v>
      </c>
    </row>
    <row r="665" spans="1:7" x14ac:dyDescent="0.3">
      <c r="A665" s="31">
        <f t="shared" si="33"/>
        <v>2016</v>
      </c>
      <c r="B665" s="31">
        <f t="shared" si="34"/>
        <v>8</v>
      </c>
      <c r="C665" s="31">
        <f t="shared" si="35"/>
        <v>3</v>
      </c>
      <c r="D665" s="25">
        <v>42599</v>
      </c>
      <c r="E665" s="4">
        <v>46.79</v>
      </c>
      <c r="G665" s="4">
        <v>46.79</v>
      </c>
    </row>
    <row r="666" spans="1:7" x14ac:dyDescent="0.3">
      <c r="A666" s="31">
        <f t="shared" si="33"/>
        <v>2016</v>
      </c>
      <c r="B666" s="31">
        <f t="shared" si="34"/>
        <v>8</v>
      </c>
      <c r="C666" s="31">
        <f t="shared" si="35"/>
        <v>3</v>
      </c>
      <c r="D666" s="25">
        <v>42600</v>
      </c>
      <c r="E666" s="4">
        <v>48.22</v>
      </c>
      <c r="G666" s="4">
        <v>48.22</v>
      </c>
    </row>
    <row r="667" spans="1:7" x14ac:dyDescent="0.3">
      <c r="A667" s="31">
        <f t="shared" si="33"/>
        <v>2016</v>
      </c>
      <c r="B667" s="31">
        <f t="shared" si="34"/>
        <v>8</v>
      </c>
      <c r="C667" s="31">
        <f t="shared" si="35"/>
        <v>3</v>
      </c>
      <c r="D667" s="25">
        <v>42601</v>
      </c>
      <c r="E667" s="4">
        <v>48.52</v>
      </c>
      <c r="G667" s="4">
        <v>48.52</v>
      </c>
    </row>
    <row r="668" spans="1:7" x14ac:dyDescent="0.3">
      <c r="A668" s="31">
        <f t="shared" si="33"/>
        <v>2016</v>
      </c>
      <c r="B668" s="31">
        <f t="shared" si="34"/>
        <v>8</v>
      </c>
      <c r="C668" s="31">
        <f t="shared" si="35"/>
        <v>3</v>
      </c>
      <c r="D668" s="25">
        <v>42604</v>
      </c>
      <c r="E668" s="4">
        <v>47.05</v>
      </c>
      <c r="G668" s="4">
        <v>47.05</v>
      </c>
    </row>
    <row r="669" spans="1:7" x14ac:dyDescent="0.3">
      <c r="A669" s="31">
        <f t="shared" si="33"/>
        <v>2016</v>
      </c>
      <c r="B669" s="31">
        <f t="shared" si="34"/>
        <v>8</v>
      </c>
      <c r="C669" s="31">
        <f t="shared" si="35"/>
        <v>3</v>
      </c>
      <c r="D669" s="25">
        <v>42605</v>
      </c>
      <c r="E669" s="4">
        <v>48.1</v>
      </c>
      <c r="G669" s="4">
        <v>48.1</v>
      </c>
    </row>
    <row r="670" spans="1:7" x14ac:dyDescent="0.3">
      <c r="A670" s="31">
        <f t="shared" si="33"/>
        <v>2016</v>
      </c>
      <c r="B670" s="31">
        <f t="shared" si="34"/>
        <v>8</v>
      </c>
      <c r="C670" s="31">
        <f t="shared" si="35"/>
        <v>3</v>
      </c>
      <c r="D670" s="25">
        <v>42606</v>
      </c>
      <c r="E670" s="4">
        <v>46.77</v>
      </c>
      <c r="G670" s="4">
        <v>46.77</v>
      </c>
    </row>
    <row r="671" spans="1:7" x14ac:dyDescent="0.3">
      <c r="A671" s="31">
        <f t="shared" si="33"/>
        <v>2016</v>
      </c>
      <c r="B671" s="31">
        <f t="shared" si="34"/>
        <v>8</v>
      </c>
      <c r="C671" s="31">
        <f t="shared" si="35"/>
        <v>3</v>
      </c>
      <c r="D671" s="25">
        <v>42607</v>
      </c>
      <c r="E671" s="4">
        <v>47.33</v>
      </c>
      <c r="G671" s="4">
        <v>47.33</v>
      </c>
    </row>
    <row r="672" spans="1:7" x14ac:dyDescent="0.3">
      <c r="A672" s="31">
        <f t="shared" si="33"/>
        <v>2016</v>
      </c>
      <c r="B672" s="31">
        <f t="shared" si="34"/>
        <v>8</v>
      </c>
      <c r="C672" s="31">
        <f t="shared" si="35"/>
        <v>3</v>
      </c>
      <c r="D672" s="25">
        <v>42608</v>
      </c>
      <c r="E672" s="4">
        <v>47.64</v>
      </c>
      <c r="G672" s="4">
        <v>47.64</v>
      </c>
    </row>
    <row r="673" spans="1:7" x14ac:dyDescent="0.3">
      <c r="A673" s="31">
        <f t="shared" si="33"/>
        <v>2016</v>
      </c>
      <c r="B673" s="31">
        <f t="shared" si="34"/>
        <v>8</v>
      </c>
      <c r="C673" s="31">
        <f t="shared" si="35"/>
        <v>3</v>
      </c>
      <c r="D673" s="25">
        <v>42611</v>
      </c>
      <c r="E673" s="4">
        <v>46.98</v>
      </c>
      <c r="G673" s="4">
        <v>46.98</v>
      </c>
    </row>
    <row r="674" spans="1:7" x14ac:dyDescent="0.3">
      <c r="A674" s="31">
        <f t="shared" si="33"/>
        <v>2016</v>
      </c>
      <c r="B674" s="31">
        <f t="shared" si="34"/>
        <v>8</v>
      </c>
      <c r="C674" s="31">
        <f t="shared" si="35"/>
        <v>3</v>
      </c>
      <c r="D674" s="25">
        <v>42612</v>
      </c>
      <c r="E674" s="4">
        <v>46.35</v>
      </c>
      <c r="G674" s="4">
        <v>46.35</v>
      </c>
    </row>
    <row r="675" spans="1:7" x14ac:dyDescent="0.3">
      <c r="A675" s="31">
        <f t="shared" si="33"/>
        <v>2016</v>
      </c>
      <c r="B675" s="31">
        <f t="shared" si="34"/>
        <v>8</v>
      </c>
      <c r="C675" s="31">
        <f t="shared" si="35"/>
        <v>3</v>
      </c>
      <c r="D675" s="25">
        <v>42613</v>
      </c>
      <c r="E675" s="4">
        <v>44.7</v>
      </c>
      <c r="G675" s="4">
        <v>44.7</v>
      </c>
    </row>
    <row r="676" spans="1:7" x14ac:dyDescent="0.3">
      <c r="A676" s="31">
        <f t="shared" si="33"/>
        <v>2016</v>
      </c>
      <c r="B676" s="31">
        <f t="shared" si="34"/>
        <v>9</v>
      </c>
      <c r="C676" s="31">
        <f t="shared" si="35"/>
        <v>3</v>
      </c>
      <c r="D676" s="25">
        <v>42614</v>
      </c>
      <c r="E676" s="4">
        <v>43.16</v>
      </c>
      <c r="G676" s="4">
        <v>43.16</v>
      </c>
    </row>
    <row r="677" spans="1:7" x14ac:dyDescent="0.3">
      <c r="A677" s="31">
        <f t="shared" si="33"/>
        <v>2016</v>
      </c>
      <c r="B677" s="31">
        <f t="shared" si="34"/>
        <v>9</v>
      </c>
      <c r="C677" s="31">
        <f t="shared" si="35"/>
        <v>3</v>
      </c>
      <c r="D677" s="25">
        <v>42615</v>
      </c>
      <c r="E677" s="4">
        <v>44.44</v>
      </c>
      <c r="G677" s="4">
        <v>44.44</v>
      </c>
    </row>
    <row r="678" spans="1:7" x14ac:dyDescent="0.3">
      <c r="A678" s="31">
        <f t="shared" si="33"/>
        <v>2016</v>
      </c>
      <c r="B678" s="31">
        <f t="shared" si="34"/>
        <v>9</v>
      </c>
      <c r="C678" s="31">
        <f t="shared" si="35"/>
        <v>3</v>
      </c>
      <c r="D678" s="25">
        <v>42619</v>
      </c>
      <c r="E678" s="4">
        <v>44.83</v>
      </c>
      <c r="G678" s="4">
        <v>44.83</v>
      </c>
    </row>
    <row r="679" spans="1:7" x14ac:dyDescent="0.3">
      <c r="A679" s="31">
        <f t="shared" si="33"/>
        <v>2016</v>
      </c>
      <c r="B679" s="31">
        <f t="shared" si="34"/>
        <v>9</v>
      </c>
      <c r="C679" s="31">
        <f t="shared" si="35"/>
        <v>3</v>
      </c>
      <c r="D679" s="25">
        <v>42620</v>
      </c>
      <c r="E679" s="4">
        <v>45.5</v>
      </c>
      <c r="G679" s="4">
        <v>45.5</v>
      </c>
    </row>
    <row r="680" spans="1:7" x14ac:dyDescent="0.3">
      <c r="A680" s="31">
        <f t="shared" si="33"/>
        <v>2016</v>
      </c>
      <c r="B680" s="31">
        <f t="shared" si="34"/>
        <v>9</v>
      </c>
      <c r="C680" s="31">
        <f t="shared" si="35"/>
        <v>3</v>
      </c>
      <c r="D680" s="25">
        <v>42621</v>
      </c>
      <c r="E680" s="4">
        <v>47.62</v>
      </c>
      <c r="G680" s="4">
        <v>47.62</v>
      </c>
    </row>
    <row r="681" spans="1:7" x14ac:dyDescent="0.3">
      <c r="A681" s="31">
        <f t="shared" si="33"/>
        <v>2016</v>
      </c>
      <c r="B681" s="31">
        <f t="shared" si="34"/>
        <v>9</v>
      </c>
      <c r="C681" s="31">
        <f t="shared" si="35"/>
        <v>3</v>
      </c>
      <c r="D681" s="25">
        <v>42622</v>
      </c>
      <c r="E681" s="4">
        <v>45.88</v>
      </c>
      <c r="G681" s="4">
        <v>45.88</v>
      </c>
    </row>
    <row r="682" spans="1:7" x14ac:dyDescent="0.3">
      <c r="A682" s="31">
        <f t="shared" si="33"/>
        <v>2016</v>
      </c>
      <c r="B682" s="31">
        <f t="shared" si="34"/>
        <v>9</v>
      </c>
      <c r="C682" s="31">
        <f t="shared" si="35"/>
        <v>3</v>
      </c>
      <c r="D682" s="25">
        <v>42625</v>
      </c>
      <c r="E682" s="4">
        <v>46.29</v>
      </c>
      <c r="G682" s="4">
        <v>46.29</v>
      </c>
    </row>
    <row r="683" spans="1:7" x14ac:dyDescent="0.3">
      <c r="A683" s="31">
        <f t="shared" si="33"/>
        <v>2016</v>
      </c>
      <c r="B683" s="31">
        <f t="shared" si="34"/>
        <v>9</v>
      </c>
      <c r="C683" s="31">
        <f t="shared" si="35"/>
        <v>3</v>
      </c>
      <c r="D683" s="25">
        <v>42626</v>
      </c>
      <c r="E683" s="4">
        <v>44.9</v>
      </c>
      <c r="G683" s="4">
        <v>44.9</v>
      </c>
    </row>
    <row r="684" spans="1:7" x14ac:dyDescent="0.3">
      <c r="A684" s="31">
        <f t="shared" si="33"/>
        <v>2016</v>
      </c>
      <c r="B684" s="31">
        <f t="shared" si="34"/>
        <v>9</v>
      </c>
      <c r="C684" s="31">
        <f t="shared" si="35"/>
        <v>3</v>
      </c>
      <c r="D684" s="25">
        <v>42627</v>
      </c>
      <c r="E684" s="4">
        <v>43.58</v>
      </c>
      <c r="G684" s="4">
        <v>43.58</v>
      </c>
    </row>
    <row r="685" spans="1:7" x14ac:dyDescent="0.3">
      <c r="A685" s="31">
        <f t="shared" si="33"/>
        <v>2016</v>
      </c>
      <c r="B685" s="31">
        <f t="shared" si="34"/>
        <v>9</v>
      </c>
      <c r="C685" s="31">
        <f t="shared" si="35"/>
        <v>3</v>
      </c>
      <c r="D685" s="25">
        <v>42628</v>
      </c>
      <c r="E685" s="4">
        <v>43.91</v>
      </c>
      <c r="G685" s="4">
        <v>43.91</v>
      </c>
    </row>
    <row r="686" spans="1:7" x14ac:dyDescent="0.3">
      <c r="A686" s="31">
        <f t="shared" si="33"/>
        <v>2016</v>
      </c>
      <c r="B686" s="31">
        <f t="shared" si="34"/>
        <v>9</v>
      </c>
      <c r="C686" s="31">
        <f t="shared" si="35"/>
        <v>3</v>
      </c>
      <c r="D686" s="25">
        <v>42629</v>
      </c>
      <c r="E686" s="4">
        <v>43.03</v>
      </c>
      <c r="G686" s="4">
        <v>43.03</v>
      </c>
    </row>
    <row r="687" spans="1:7" x14ac:dyDescent="0.3">
      <c r="A687" s="31">
        <f t="shared" si="33"/>
        <v>2016</v>
      </c>
      <c r="B687" s="31">
        <f t="shared" si="34"/>
        <v>9</v>
      </c>
      <c r="C687" s="31">
        <f t="shared" si="35"/>
        <v>3</v>
      </c>
      <c r="D687" s="25">
        <v>42632</v>
      </c>
      <c r="E687" s="4">
        <v>43.3</v>
      </c>
      <c r="G687" s="4">
        <v>43.3</v>
      </c>
    </row>
    <row r="688" spans="1:7" x14ac:dyDescent="0.3">
      <c r="A688" s="31">
        <f t="shared" si="33"/>
        <v>2016</v>
      </c>
      <c r="B688" s="31">
        <f t="shared" si="34"/>
        <v>9</v>
      </c>
      <c r="C688" s="31">
        <f t="shared" si="35"/>
        <v>3</v>
      </c>
      <c r="D688" s="25">
        <v>42633</v>
      </c>
      <c r="E688" s="4">
        <v>43.44</v>
      </c>
      <c r="G688" s="4">
        <v>43.44</v>
      </c>
    </row>
    <row r="689" spans="1:7" x14ac:dyDescent="0.3">
      <c r="A689" s="31">
        <f t="shared" si="33"/>
        <v>2016</v>
      </c>
      <c r="B689" s="31">
        <f t="shared" si="34"/>
        <v>9</v>
      </c>
      <c r="C689" s="31">
        <f t="shared" si="35"/>
        <v>3</v>
      </c>
      <c r="D689" s="25">
        <v>42634</v>
      </c>
      <c r="E689" s="4">
        <v>45.34</v>
      </c>
      <c r="G689" s="4">
        <v>45.34</v>
      </c>
    </row>
    <row r="690" spans="1:7" x14ac:dyDescent="0.3">
      <c r="A690" s="31">
        <f t="shared" si="33"/>
        <v>2016</v>
      </c>
      <c r="B690" s="31">
        <f t="shared" si="34"/>
        <v>9</v>
      </c>
      <c r="C690" s="31">
        <f t="shared" si="35"/>
        <v>3</v>
      </c>
      <c r="D690" s="25">
        <v>42635</v>
      </c>
      <c r="E690" s="4">
        <v>46.32</v>
      </c>
      <c r="G690" s="4">
        <v>46.32</v>
      </c>
    </row>
    <row r="691" spans="1:7" x14ac:dyDescent="0.3">
      <c r="A691" s="31">
        <f t="shared" si="33"/>
        <v>2016</v>
      </c>
      <c r="B691" s="31">
        <f t="shared" si="34"/>
        <v>9</v>
      </c>
      <c r="C691" s="31">
        <f t="shared" si="35"/>
        <v>3</v>
      </c>
      <c r="D691" s="25">
        <v>42636</v>
      </c>
      <c r="E691" s="4">
        <v>44.48</v>
      </c>
      <c r="G691" s="4">
        <v>44.48</v>
      </c>
    </row>
    <row r="692" spans="1:7" x14ac:dyDescent="0.3">
      <c r="A692" s="31">
        <f t="shared" si="33"/>
        <v>2016</v>
      </c>
      <c r="B692" s="31">
        <f t="shared" si="34"/>
        <v>9</v>
      </c>
      <c r="C692" s="31">
        <f t="shared" si="35"/>
        <v>3</v>
      </c>
      <c r="D692" s="25">
        <v>42639</v>
      </c>
      <c r="E692" s="4">
        <v>45.93</v>
      </c>
      <c r="G692" s="4">
        <v>45.93</v>
      </c>
    </row>
    <row r="693" spans="1:7" x14ac:dyDescent="0.3">
      <c r="A693" s="31">
        <f t="shared" si="33"/>
        <v>2016</v>
      </c>
      <c r="B693" s="31">
        <f t="shared" si="34"/>
        <v>9</v>
      </c>
      <c r="C693" s="31">
        <f t="shared" si="35"/>
        <v>3</v>
      </c>
      <c r="D693" s="25">
        <v>42640</v>
      </c>
      <c r="E693" s="4">
        <v>44.67</v>
      </c>
      <c r="G693" s="4">
        <v>44.67</v>
      </c>
    </row>
    <row r="694" spans="1:7" x14ac:dyDescent="0.3">
      <c r="A694" s="31">
        <f t="shared" si="33"/>
        <v>2016</v>
      </c>
      <c r="B694" s="31">
        <f t="shared" si="34"/>
        <v>9</v>
      </c>
      <c r="C694" s="31">
        <f t="shared" si="35"/>
        <v>3</v>
      </c>
      <c r="D694" s="25">
        <v>42641</v>
      </c>
      <c r="E694" s="4">
        <v>47.05</v>
      </c>
      <c r="G694" s="4">
        <v>47.05</v>
      </c>
    </row>
    <row r="695" spans="1:7" x14ac:dyDescent="0.3">
      <c r="A695" s="31">
        <f t="shared" si="33"/>
        <v>2016</v>
      </c>
      <c r="B695" s="31">
        <f t="shared" si="34"/>
        <v>9</v>
      </c>
      <c r="C695" s="31">
        <f t="shared" si="35"/>
        <v>3</v>
      </c>
      <c r="D695" s="25">
        <v>42642</v>
      </c>
      <c r="E695" s="4">
        <v>47.83</v>
      </c>
      <c r="G695" s="4">
        <v>47.83</v>
      </c>
    </row>
    <row r="696" spans="1:7" x14ac:dyDescent="0.3">
      <c r="A696" s="31">
        <f t="shared" si="33"/>
        <v>2016</v>
      </c>
      <c r="B696" s="31">
        <f t="shared" si="34"/>
        <v>9</v>
      </c>
      <c r="C696" s="31">
        <f t="shared" si="35"/>
        <v>3</v>
      </c>
      <c r="D696" s="25">
        <v>42643</v>
      </c>
      <c r="E696" s="4">
        <v>48.24</v>
      </c>
      <c r="G696" s="4">
        <v>48.24</v>
      </c>
    </row>
    <row r="697" spans="1:7" x14ac:dyDescent="0.3">
      <c r="A697" s="31">
        <f t="shared" si="33"/>
        <v>2016</v>
      </c>
      <c r="B697" s="31">
        <f t="shared" si="34"/>
        <v>10</v>
      </c>
      <c r="C697" s="31">
        <f t="shared" si="35"/>
        <v>4</v>
      </c>
      <c r="D697" s="25">
        <v>42646</v>
      </c>
      <c r="E697" s="4">
        <v>48.81</v>
      </c>
      <c r="G697" s="4">
        <v>48.81</v>
      </c>
    </row>
    <row r="698" spans="1:7" x14ac:dyDescent="0.3">
      <c r="A698" s="31">
        <f t="shared" si="33"/>
        <v>2016</v>
      </c>
      <c r="B698" s="31">
        <f t="shared" si="34"/>
        <v>10</v>
      </c>
      <c r="C698" s="31">
        <f t="shared" si="35"/>
        <v>4</v>
      </c>
      <c r="D698" s="25">
        <v>42647</v>
      </c>
      <c r="E698" s="4">
        <v>48.69</v>
      </c>
      <c r="G698" s="4">
        <v>48.69</v>
      </c>
    </row>
    <row r="699" spans="1:7" x14ac:dyDescent="0.3">
      <c r="A699" s="31">
        <f t="shared" si="33"/>
        <v>2016</v>
      </c>
      <c r="B699" s="31">
        <f t="shared" si="34"/>
        <v>10</v>
      </c>
      <c r="C699" s="31">
        <f t="shared" si="35"/>
        <v>4</v>
      </c>
      <c r="D699" s="25">
        <v>42648</v>
      </c>
      <c r="E699" s="4">
        <v>49.83</v>
      </c>
      <c r="G699" s="4">
        <v>49.83</v>
      </c>
    </row>
    <row r="700" spans="1:7" x14ac:dyDescent="0.3">
      <c r="A700" s="31">
        <f t="shared" si="33"/>
        <v>2016</v>
      </c>
      <c r="B700" s="31">
        <f t="shared" si="34"/>
        <v>10</v>
      </c>
      <c r="C700" s="31">
        <f t="shared" si="35"/>
        <v>4</v>
      </c>
      <c r="D700" s="25">
        <v>42649</v>
      </c>
      <c r="E700" s="4">
        <v>50.44</v>
      </c>
      <c r="G700" s="4">
        <v>50.44</v>
      </c>
    </row>
    <row r="701" spans="1:7" x14ac:dyDescent="0.3">
      <c r="A701" s="31">
        <f t="shared" si="33"/>
        <v>2016</v>
      </c>
      <c r="B701" s="31">
        <f t="shared" si="34"/>
        <v>10</v>
      </c>
      <c r="C701" s="31">
        <f t="shared" si="35"/>
        <v>4</v>
      </c>
      <c r="D701" s="25">
        <v>42650</v>
      </c>
      <c r="E701" s="4">
        <v>49.81</v>
      </c>
      <c r="G701" s="4">
        <v>49.81</v>
      </c>
    </row>
    <row r="702" spans="1:7" x14ac:dyDescent="0.3">
      <c r="A702" s="31">
        <f t="shared" si="33"/>
        <v>2016</v>
      </c>
      <c r="B702" s="31">
        <f t="shared" si="34"/>
        <v>10</v>
      </c>
      <c r="C702" s="31">
        <f t="shared" si="35"/>
        <v>4</v>
      </c>
      <c r="D702" s="25">
        <v>42654</v>
      </c>
      <c r="E702" s="4">
        <v>50.79</v>
      </c>
      <c r="G702" s="4">
        <v>50.79</v>
      </c>
    </row>
    <row r="703" spans="1:7" x14ac:dyDescent="0.3">
      <c r="A703" s="31">
        <f t="shared" si="33"/>
        <v>2016</v>
      </c>
      <c r="B703" s="31">
        <f t="shared" si="34"/>
        <v>10</v>
      </c>
      <c r="C703" s="31">
        <f t="shared" si="35"/>
        <v>4</v>
      </c>
      <c r="D703" s="25">
        <v>42655</v>
      </c>
      <c r="E703" s="4">
        <v>50.18</v>
      </c>
      <c r="G703" s="4">
        <v>50.18</v>
      </c>
    </row>
    <row r="704" spans="1:7" x14ac:dyDescent="0.3">
      <c r="A704" s="31">
        <f t="shared" si="33"/>
        <v>2016</v>
      </c>
      <c r="B704" s="31">
        <f t="shared" si="34"/>
        <v>10</v>
      </c>
      <c r="C704" s="31">
        <f t="shared" si="35"/>
        <v>4</v>
      </c>
      <c r="D704" s="25">
        <v>42656</v>
      </c>
      <c r="E704" s="4">
        <v>50.44</v>
      </c>
      <c r="G704" s="4">
        <v>50.44</v>
      </c>
    </row>
    <row r="705" spans="1:7" x14ac:dyDescent="0.3">
      <c r="A705" s="31">
        <f t="shared" si="33"/>
        <v>2016</v>
      </c>
      <c r="B705" s="31">
        <f t="shared" si="34"/>
        <v>10</v>
      </c>
      <c r="C705" s="31">
        <f t="shared" si="35"/>
        <v>4</v>
      </c>
      <c r="D705" s="25">
        <v>42657</v>
      </c>
      <c r="E705" s="4">
        <v>50.35</v>
      </c>
      <c r="G705" s="4">
        <v>50.35</v>
      </c>
    </row>
    <row r="706" spans="1:7" x14ac:dyDescent="0.3">
      <c r="A706" s="31">
        <f t="shared" si="33"/>
        <v>2016</v>
      </c>
      <c r="B706" s="31">
        <f t="shared" si="34"/>
        <v>10</v>
      </c>
      <c r="C706" s="31">
        <f t="shared" si="35"/>
        <v>4</v>
      </c>
      <c r="D706" s="25">
        <v>42660</v>
      </c>
      <c r="E706" s="4">
        <v>49.94</v>
      </c>
      <c r="G706" s="4">
        <v>49.94</v>
      </c>
    </row>
    <row r="707" spans="1:7" x14ac:dyDescent="0.3">
      <c r="A707" s="31">
        <f t="shared" si="33"/>
        <v>2016</v>
      </c>
      <c r="B707" s="31">
        <f t="shared" si="34"/>
        <v>10</v>
      </c>
      <c r="C707" s="31">
        <f t="shared" si="35"/>
        <v>4</v>
      </c>
      <c r="D707" s="25">
        <v>42661</v>
      </c>
      <c r="E707" s="4">
        <v>50.29</v>
      </c>
      <c r="G707" s="4">
        <v>50.29</v>
      </c>
    </row>
    <row r="708" spans="1:7" x14ac:dyDescent="0.3">
      <c r="A708" s="31">
        <f t="shared" si="33"/>
        <v>2016</v>
      </c>
      <c r="B708" s="31">
        <f t="shared" si="34"/>
        <v>10</v>
      </c>
      <c r="C708" s="31">
        <f t="shared" si="35"/>
        <v>4</v>
      </c>
      <c r="D708" s="25">
        <v>42662</v>
      </c>
      <c r="E708" s="4">
        <v>51.6</v>
      </c>
      <c r="G708" s="4">
        <v>51.6</v>
      </c>
    </row>
    <row r="709" spans="1:7" x14ac:dyDescent="0.3">
      <c r="A709" s="31">
        <f t="shared" ref="A709:A772" si="36">YEAR(D709)</f>
        <v>2016</v>
      </c>
      <c r="B709" s="31">
        <f t="shared" ref="B709:B772" si="37">MONTH(D709)</f>
        <v>10</v>
      </c>
      <c r="C709" s="31">
        <f t="shared" ref="C709:C772" si="38">ROUNDUP(B709/3,0)</f>
        <v>4</v>
      </c>
      <c r="D709" s="25">
        <v>42663</v>
      </c>
      <c r="E709" s="4">
        <v>50.43</v>
      </c>
      <c r="G709" s="4">
        <v>50.43</v>
      </c>
    </row>
    <row r="710" spans="1:7" x14ac:dyDescent="0.3">
      <c r="A710" s="31">
        <f t="shared" si="36"/>
        <v>2016</v>
      </c>
      <c r="B710" s="31">
        <f t="shared" si="37"/>
        <v>10</v>
      </c>
      <c r="C710" s="31">
        <f t="shared" si="38"/>
        <v>4</v>
      </c>
      <c r="D710" s="25">
        <v>42664</v>
      </c>
      <c r="E710" s="4">
        <v>50.85</v>
      </c>
      <c r="G710" s="4">
        <v>50.85</v>
      </c>
    </row>
    <row r="711" spans="1:7" x14ac:dyDescent="0.3">
      <c r="A711" s="31">
        <f t="shared" si="36"/>
        <v>2016</v>
      </c>
      <c r="B711" s="31">
        <f t="shared" si="37"/>
        <v>10</v>
      </c>
      <c r="C711" s="31">
        <f t="shared" si="38"/>
        <v>4</v>
      </c>
      <c r="D711" s="25">
        <v>42667</v>
      </c>
      <c r="E711" s="4">
        <v>50.52</v>
      </c>
      <c r="G711" s="4">
        <v>50.52</v>
      </c>
    </row>
    <row r="712" spans="1:7" x14ac:dyDescent="0.3">
      <c r="A712" s="31">
        <f t="shared" si="36"/>
        <v>2016</v>
      </c>
      <c r="B712" s="31">
        <f t="shared" si="37"/>
        <v>10</v>
      </c>
      <c r="C712" s="31">
        <f t="shared" si="38"/>
        <v>4</v>
      </c>
      <c r="D712" s="25">
        <v>42668</v>
      </c>
      <c r="E712" s="4">
        <v>49.96</v>
      </c>
      <c r="G712" s="4">
        <v>49.96</v>
      </c>
    </row>
    <row r="713" spans="1:7" x14ac:dyDescent="0.3">
      <c r="A713" s="31">
        <f t="shared" si="36"/>
        <v>2016</v>
      </c>
      <c r="B713" s="31">
        <f t="shared" si="37"/>
        <v>10</v>
      </c>
      <c r="C713" s="31">
        <f t="shared" si="38"/>
        <v>4</v>
      </c>
      <c r="D713" s="25">
        <v>42669</v>
      </c>
      <c r="E713" s="4">
        <v>49.18</v>
      </c>
      <c r="G713" s="4">
        <v>49.18</v>
      </c>
    </row>
    <row r="714" spans="1:7" x14ac:dyDescent="0.3">
      <c r="A714" s="31">
        <f t="shared" si="36"/>
        <v>2016</v>
      </c>
      <c r="B714" s="31">
        <f t="shared" si="37"/>
        <v>10</v>
      </c>
      <c r="C714" s="31">
        <f t="shared" si="38"/>
        <v>4</v>
      </c>
      <c r="D714" s="25">
        <v>42670</v>
      </c>
      <c r="E714" s="4">
        <v>49.72</v>
      </c>
      <c r="G714" s="4">
        <v>49.72</v>
      </c>
    </row>
    <row r="715" spans="1:7" x14ac:dyDescent="0.3">
      <c r="A715" s="31">
        <f t="shared" si="36"/>
        <v>2016</v>
      </c>
      <c r="B715" s="31">
        <f t="shared" si="37"/>
        <v>10</v>
      </c>
      <c r="C715" s="31">
        <f t="shared" si="38"/>
        <v>4</v>
      </c>
      <c r="D715" s="25">
        <v>42671</v>
      </c>
      <c r="E715" s="4">
        <v>48.7</v>
      </c>
      <c r="G715" s="4">
        <v>48.7</v>
      </c>
    </row>
    <row r="716" spans="1:7" x14ac:dyDescent="0.3">
      <c r="A716" s="31">
        <f t="shared" si="36"/>
        <v>2016</v>
      </c>
      <c r="B716" s="31">
        <f t="shared" si="37"/>
        <v>10</v>
      </c>
      <c r="C716" s="31">
        <f t="shared" si="38"/>
        <v>4</v>
      </c>
      <c r="D716" s="25">
        <v>42674</v>
      </c>
      <c r="E716" s="4">
        <v>46.86</v>
      </c>
      <c r="G716" s="4">
        <v>46.86</v>
      </c>
    </row>
    <row r="717" spans="1:7" x14ac:dyDescent="0.3">
      <c r="A717" s="31">
        <f t="shared" si="36"/>
        <v>2016</v>
      </c>
      <c r="B717" s="31">
        <f t="shared" si="37"/>
        <v>11</v>
      </c>
      <c r="C717" s="31">
        <f t="shared" si="38"/>
        <v>4</v>
      </c>
      <c r="D717" s="25">
        <v>42675</v>
      </c>
      <c r="E717" s="4">
        <v>46.67</v>
      </c>
      <c r="G717" s="4">
        <v>46.67</v>
      </c>
    </row>
    <row r="718" spans="1:7" x14ac:dyDescent="0.3">
      <c r="A718" s="31">
        <f t="shared" si="36"/>
        <v>2016</v>
      </c>
      <c r="B718" s="31">
        <f t="shared" si="37"/>
        <v>11</v>
      </c>
      <c r="C718" s="31">
        <f t="shared" si="38"/>
        <v>4</v>
      </c>
      <c r="D718" s="25">
        <v>42676</v>
      </c>
      <c r="E718" s="4">
        <v>45.34</v>
      </c>
      <c r="G718" s="4">
        <v>45.34</v>
      </c>
    </row>
    <row r="719" spans="1:7" x14ac:dyDescent="0.3">
      <c r="A719" s="31">
        <f t="shared" si="36"/>
        <v>2016</v>
      </c>
      <c r="B719" s="31">
        <f t="shared" si="37"/>
        <v>11</v>
      </c>
      <c r="C719" s="31">
        <f t="shared" si="38"/>
        <v>4</v>
      </c>
      <c r="D719" s="25">
        <v>42677</v>
      </c>
      <c r="E719" s="4">
        <v>44.66</v>
      </c>
      <c r="G719" s="4">
        <v>44.66</v>
      </c>
    </row>
    <row r="720" spans="1:7" x14ac:dyDescent="0.3">
      <c r="A720" s="31">
        <f t="shared" si="36"/>
        <v>2016</v>
      </c>
      <c r="B720" s="31">
        <f t="shared" si="37"/>
        <v>11</v>
      </c>
      <c r="C720" s="31">
        <f t="shared" si="38"/>
        <v>4</v>
      </c>
      <c r="D720" s="25">
        <v>42678</v>
      </c>
      <c r="E720" s="4">
        <v>44.07</v>
      </c>
      <c r="G720" s="4">
        <v>44.07</v>
      </c>
    </row>
    <row r="721" spans="1:7" x14ac:dyDescent="0.3">
      <c r="A721" s="31">
        <f t="shared" si="36"/>
        <v>2016</v>
      </c>
      <c r="B721" s="31">
        <f t="shared" si="37"/>
        <v>11</v>
      </c>
      <c r="C721" s="31">
        <f t="shared" si="38"/>
        <v>4</v>
      </c>
      <c r="D721" s="25">
        <v>42681</v>
      </c>
      <c r="E721" s="4">
        <v>44.89</v>
      </c>
      <c r="G721" s="4">
        <v>44.89</v>
      </c>
    </row>
    <row r="722" spans="1:7" x14ac:dyDescent="0.3">
      <c r="A722" s="31">
        <f t="shared" si="36"/>
        <v>2016</v>
      </c>
      <c r="B722" s="31">
        <f t="shared" si="37"/>
        <v>11</v>
      </c>
      <c r="C722" s="31">
        <f t="shared" si="38"/>
        <v>4</v>
      </c>
      <c r="D722" s="25">
        <v>42682</v>
      </c>
      <c r="E722" s="4">
        <v>44.98</v>
      </c>
      <c r="G722" s="4">
        <v>44.98</v>
      </c>
    </row>
    <row r="723" spans="1:7" x14ac:dyDescent="0.3">
      <c r="A723" s="31">
        <f t="shared" si="36"/>
        <v>2016</v>
      </c>
      <c r="B723" s="31">
        <f t="shared" si="37"/>
        <v>11</v>
      </c>
      <c r="C723" s="31">
        <f t="shared" si="38"/>
        <v>4</v>
      </c>
      <c r="D723" s="25">
        <v>42683</v>
      </c>
      <c r="E723" s="4">
        <v>45.27</v>
      </c>
      <c r="G723" s="4">
        <v>45.27</v>
      </c>
    </row>
    <row r="724" spans="1:7" x14ac:dyDescent="0.3">
      <c r="A724" s="31">
        <f t="shared" si="36"/>
        <v>2016</v>
      </c>
      <c r="B724" s="31">
        <f t="shared" si="37"/>
        <v>11</v>
      </c>
      <c r="C724" s="31">
        <f t="shared" si="38"/>
        <v>4</v>
      </c>
      <c r="D724" s="25">
        <v>42684</v>
      </c>
      <c r="E724" s="4">
        <v>44.66</v>
      </c>
      <c r="G724" s="4">
        <v>44.66</v>
      </c>
    </row>
    <row r="725" spans="1:7" x14ac:dyDescent="0.3">
      <c r="A725" s="31">
        <f t="shared" si="36"/>
        <v>2016</v>
      </c>
      <c r="B725" s="31">
        <f t="shared" si="37"/>
        <v>11</v>
      </c>
      <c r="C725" s="31">
        <f t="shared" si="38"/>
        <v>4</v>
      </c>
      <c r="D725" s="25">
        <v>42688</v>
      </c>
      <c r="E725" s="4">
        <v>43.32</v>
      </c>
      <c r="G725" s="4">
        <v>43.32</v>
      </c>
    </row>
    <row r="726" spans="1:7" x14ac:dyDescent="0.3">
      <c r="A726" s="31">
        <f t="shared" si="36"/>
        <v>2016</v>
      </c>
      <c r="B726" s="31">
        <f t="shared" si="37"/>
        <v>11</v>
      </c>
      <c r="C726" s="31">
        <f t="shared" si="38"/>
        <v>4</v>
      </c>
      <c r="D726" s="25">
        <v>42689</v>
      </c>
      <c r="E726" s="4">
        <v>45.81</v>
      </c>
      <c r="G726" s="4">
        <v>45.81</v>
      </c>
    </row>
    <row r="727" spans="1:7" x14ac:dyDescent="0.3">
      <c r="A727" s="31">
        <f t="shared" si="36"/>
        <v>2016</v>
      </c>
      <c r="B727" s="31">
        <f t="shared" si="37"/>
        <v>11</v>
      </c>
      <c r="C727" s="31">
        <f t="shared" si="38"/>
        <v>4</v>
      </c>
      <c r="D727" s="25">
        <v>42690</v>
      </c>
      <c r="E727" s="4">
        <v>45.57</v>
      </c>
      <c r="G727" s="4">
        <v>45.57</v>
      </c>
    </row>
    <row r="728" spans="1:7" x14ac:dyDescent="0.3">
      <c r="A728" s="31">
        <f t="shared" si="36"/>
        <v>2016</v>
      </c>
      <c r="B728" s="31">
        <f t="shared" si="37"/>
        <v>11</v>
      </c>
      <c r="C728" s="31">
        <f t="shared" si="38"/>
        <v>4</v>
      </c>
      <c r="D728" s="25">
        <v>42691</v>
      </c>
      <c r="E728" s="4">
        <v>45.42</v>
      </c>
      <c r="G728" s="4">
        <v>45.42</v>
      </c>
    </row>
    <row r="729" spans="1:7" x14ac:dyDescent="0.3">
      <c r="A729" s="31">
        <f t="shared" si="36"/>
        <v>2016</v>
      </c>
      <c r="B729" s="31">
        <f t="shared" si="37"/>
        <v>11</v>
      </c>
      <c r="C729" s="31">
        <f t="shared" si="38"/>
        <v>4</v>
      </c>
      <c r="D729" s="25">
        <v>42692</v>
      </c>
      <c r="E729" s="4">
        <v>45.69</v>
      </c>
      <c r="G729" s="4">
        <v>45.69</v>
      </c>
    </row>
    <row r="730" spans="1:7" x14ac:dyDescent="0.3">
      <c r="A730" s="31">
        <f t="shared" si="36"/>
        <v>2016</v>
      </c>
      <c r="B730" s="31">
        <f t="shared" si="37"/>
        <v>11</v>
      </c>
      <c r="C730" s="31">
        <f t="shared" si="38"/>
        <v>4</v>
      </c>
      <c r="D730" s="25">
        <v>42695</v>
      </c>
      <c r="E730" s="4">
        <v>47.49</v>
      </c>
      <c r="G730" s="4">
        <v>47.49</v>
      </c>
    </row>
    <row r="731" spans="1:7" x14ac:dyDescent="0.3">
      <c r="A731" s="31">
        <f t="shared" si="36"/>
        <v>2016</v>
      </c>
      <c r="B731" s="31">
        <f t="shared" si="37"/>
        <v>11</v>
      </c>
      <c r="C731" s="31">
        <f t="shared" si="38"/>
        <v>4</v>
      </c>
      <c r="D731" s="25">
        <v>42696</v>
      </c>
      <c r="E731" s="4">
        <v>48.03</v>
      </c>
      <c r="G731" s="4">
        <v>48.03</v>
      </c>
    </row>
    <row r="732" spans="1:7" x14ac:dyDescent="0.3">
      <c r="A732" s="31">
        <f t="shared" si="36"/>
        <v>2016</v>
      </c>
      <c r="B732" s="31">
        <f t="shared" si="37"/>
        <v>11</v>
      </c>
      <c r="C732" s="31">
        <f t="shared" si="38"/>
        <v>4</v>
      </c>
      <c r="D732" s="25">
        <v>42697</v>
      </c>
      <c r="E732" s="4">
        <v>47.96</v>
      </c>
      <c r="G732" s="4">
        <v>47.96</v>
      </c>
    </row>
    <row r="733" spans="1:7" x14ac:dyDescent="0.3">
      <c r="A733" s="31">
        <f t="shared" si="36"/>
        <v>2016</v>
      </c>
      <c r="B733" s="31">
        <f t="shared" si="37"/>
        <v>11</v>
      </c>
      <c r="C733" s="31">
        <f t="shared" si="38"/>
        <v>4</v>
      </c>
      <c r="D733" s="25">
        <v>42699</v>
      </c>
      <c r="E733" s="4">
        <v>46.06</v>
      </c>
      <c r="G733" s="4">
        <v>46.06</v>
      </c>
    </row>
    <row r="734" spans="1:7" x14ac:dyDescent="0.3">
      <c r="A734" s="31">
        <f t="shared" si="36"/>
        <v>2016</v>
      </c>
      <c r="B734" s="31">
        <f t="shared" si="37"/>
        <v>11</v>
      </c>
      <c r="C734" s="31">
        <f t="shared" si="38"/>
        <v>4</v>
      </c>
      <c r="D734" s="25">
        <v>42702</v>
      </c>
      <c r="E734" s="4">
        <v>47.08</v>
      </c>
      <c r="G734" s="4">
        <v>47.08</v>
      </c>
    </row>
    <row r="735" spans="1:7" x14ac:dyDescent="0.3">
      <c r="A735" s="31">
        <f t="shared" si="36"/>
        <v>2016</v>
      </c>
      <c r="B735" s="31">
        <f t="shared" si="37"/>
        <v>11</v>
      </c>
      <c r="C735" s="31">
        <f t="shared" si="38"/>
        <v>4</v>
      </c>
      <c r="D735" s="25">
        <v>42703</v>
      </c>
      <c r="E735" s="4">
        <v>45.23</v>
      </c>
      <c r="G735" s="4">
        <v>45.23</v>
      </c>
    </row>
    <row r="736" spans="1:7" x14ac:dyDescent="0.3">
      <c r="A736" s="31">
        <f t="shared" si="36"/>
        <v>2016</v>
      </c>
      <c r="B736" s="31">
        <f t="shared" si="37"/>
        <v>11</v>
      </c>
      <c r="C736" s="31">
        <f t="shared" si="38"/>
        <v>4</v>
      </c>
      <c r="D736" s="25">
        <v>42704</v>
      </c>
      <c r="E736" s="4">
        <v>49.44</v>
      </c>
      <c r="G736" s="4">
        <v>49.44</v>
      </c>
    </row>
    <row r="737" spans="1:7" x14ac:dyDescent="0.3">
      <c r="A737" s="31">
        <f t="shared" si="36"/>
        <v>2016</v>
      </c>
      <c r="B737" s="31">
        <f t="shared" si="37"/>
        <v>12</v>
      </c>
      <c r="C737" s="31">
        <f t="shared" si="38"/>
        <v>4</v>
      </c>
      <c r="D737" s="25">
        <v>42705</v>
      </c>
      <c r="E737" s="4">
        <v>51.06</v>
      </c>
      <c r="G737" s="4">
        <v>51.06</v>
      </c>
    </row>
    <row r="738" spans="1:7" x14ac:dyDescent="0.3">
      <c r="A738" s="31">
        <f t="shared" si="36"/>
        <v>2016</v>
      </c>
      <c r="B738" s="31">
        <f t="shared" si="37"/>
        <v>12</v>
      </c>
      <c r="C738" s="31">
        <f t="shared" si="38"/>
        <v>4</v>
      </c>
      <c r="D738" s="25">
        <v>42706</v>
      </c>
      <c r="E738" s="4">
        <v>51.68</v>
      </c>
      <c r="G738" s="4">
        <v>51.68</v>
      </c>
    </row>
    <row r="739" spans="1:7" x14ac:dyDescent="0.3">
      <c r="A739" s="31">
        <f t="shared" si="36"/>
        <v>2016</v>
      </c>
      <c r="B739" s="31">
        <f t="shared" si="37"/>
        <v>12</v>
      </c>
      <c r="C739" s="31">
        <f t="shared" si="38"/>
        <v>4</v>
      </c>
      <c r="D739" s="25">
        <v>42709</v>
      </c>
      <c r="E739" s="4">
        <v>51.79</v>
      </c>
      <c r="G739" s="4">
        <v>51.79</v>
      </c>
    </row>
    <row r="740" spans="1:7" x14ac:dyDescent="0.3">
      <c r="A740" s="31">
        <f t="shared" si="36"/>
        <v>2016</v>
      </c>
      <c r="B740" s="31">
        <f t="shared" si="37"/>
        <v>12</v>
      </c>
      <c r="C740" s="31">
        <f t="shared" si="38"/>
        <v>4</v>
      </c>
      <c r="D740" s="25">
        <v>42710</v>
      </c>
      <c r="E740" s="4">
        <v>50.93</v>
      </c>
      <c r="G740" s="4">
        <v>50.93</v>
      </c>
    </row>
    <row r="741" spans="1:7" x14ac:dyDescent="0.3">
      <c r="A741" s="31">
        <f t="shared" si="36"/>
        <v>2016</v>
      </c>
      <c r="B741" s="31">
        <f t="shared" si="37"/>
        <v>12</v>
      </c>
      <c r="C741" s="31">
        <f t="shared" si="38"/>
        <v>4</v>
      </c>
      <c r="D741" s="25">
        <v>42711</v>
      </c>
      <c r="E741" s="4">
        <v>49.77</v>
      </c>
      <c r="G741" s="4">
        <v>49.77</v>
      </c>
    </row>
    <row r="742" spans="1:7" x14ac:dyDescent="0.3">
      <c r="A742" s="31">
        <f t="shared" si="36"/>
        <v>2016</v>
      </c>
      <c r="B742" s="31">
        <f t="shared" si="37"/>
        <v>12</v>
      </c>
      <c r="C742" s="31">
        <f t="shared" si="38"/>
        <v>4</v>
      </c>
      <c r="D742" s="25">
        <v>42712</v>
      </c>
      <c r="E742" s="4">
        <v>50.84</v>
      </c>
      <c r="G742" s="4">
        <v>50.84</v>
      </c>
    </row>
    <row r="743" spans="1:7" x14ac:dyDescent="0.3">
      <c r="A743" s="31">
        <f t="shared" si="36"/>
        <v>2016</v>
      </c>
      <c r="B743" s="31">
        <f t="shared" si="37"/>
        <v>12</v>
      </c>
      <c r="C743" s="31">
        <f t="shared" si="38"/>
        <v>4</v>
      </c>
      <c r="D743" s="25">
        <v>42713</v>
      </c>
      <c r="E743" s="4">
        <v>51.5</v>
      </c>
      <c r="G743" s="4">
        <v>51.5</v>
      </c>
    </row>
    <row r="744" spans="1:7" x14ac:dyDescent="0.3">
      <c r="A744" s="31">
        <f t="shared" si="36"/>
        <v>2016</v>
      </c>
      <c r="B744" s="31">
        <f t="shared" si="37"/>
        <v>12</v>
      </c>
      <c r="C744" s="31">
        <f t="shared" si="38"/>
        <v>4</v>
      </c>
      <c r="D744" s="25">
        <v>42716</v>
      </c>
      <c r="E744" s="4">
        <v>52.83</v>
      </c>
      <c r="G744" s="4">
        <v>52.83</v>
      </c>
    </row>
    <row r="745" spans="1:7" x14ac:dyDescent="0.3">
      <c r="A745" s="31">
        <f t="shared" si="36"/>
        <v>2016</v>
      </c>
      <c r="B745" s="31">
        <f t="shared" si="37"/>
        <v>12</v>
      </c>
      <c r="C745" s="31">
        <f t="shared" si="38"/>
        <v>4</v>
      </c>
      <c r="D745" s="25">
        <v>42717</v>
      </c>
      <c r="E745" s="4">
        <v>52.98</v>
      </c>
      <c r="G745" s="4">
        <v>52.98</v>
      </c>
    </row>
    <row r="746" spans="1:7" x14ac:dyDescent="0.3">
      <c r="A746" s="31">
        <f t="shared" si="36"/>
        <v>2016</v>
      </c>
      <c r="B746" s="31">
        <f t="shared" si="37"/>
        <v>12</v>
      </c>
      <c r="C746" s="31">
        <f t="shared" si="38"/>
        <v>4</v>
      </c>
      <c r="D746" s="25">
        <v>42718</v>
      </c>
      <c r="E746" s="4">
        <v>51.04</v>
      </c>
      <c r="G746" s="4">
        <v>51.04</v>
      </c>
    </row>
    <row r="747" spans="1:7" x14ac:dyDescent="0.3">
      <c r="A747" s="31">
        <f t="shared" si="36"/>
        <v>2016</v>
      </c>
      <c r="B747" s="31">
        <f t="shared" si="37"/>
        <v>12</v>
      </c>
      <c r="C747" s="31">
        <f t="shared" si="38"/>
        <v>4</v>
      </c>
      <c r="D747" s="25">
        <v>42719</v>
      </c>
      <c r="E747" s="4">
        <v>50.9</v>
      </c>
      <c r="G747" s="4">
        <v>50.9</v>
      </c>
    </row>
    <row r="748" spans="1:7" x14ac:dyDescent="0.3">
      <c r="A748" s="31">
        <f t="shared" si="36"/>
        <v>2016</v>
      </c>
      <c r="B748" s="31">
        <f t="shared" si="37"/>
        <v>12</v>
      </c>
      <c r="C748" s="31">
        <f t="shared" si="38"/>
        <v>4</v>
      </c>
      <c r="D748" s="25">
        <v>42720</v>
      </c>
      <c r="E748" s="4">
        <v>51.9</v>
      </c>
      <c r="G748" s="4">
        <v>51.9</v>
      </c>
    </row>
    <row r="749" spans="1:7" x14ac:dyDescent="0.3">
      <c r="A749" s="31">
        <f t="shared" si="36"/>
        <v>2016</v>
      </c>
      <c r="B749" s="31">
        <f t="shared" si="37"/>
        <v>12</v>
      </c>
      <c r="C749" s="31">
        <f t="shared" si="38"/>
        <v>4</v>
      </c>
      <c r="D749" s="25">
        <v>42723</v>
      </c>
      <c r="E749" s="4">
        <v>52.12</v>
      </c>
      <c r="G749" s="4">
        <v>52.12</v>
      </c>
    </row>
    <row r="750" spans="1:7" x14ac:dyDescent="0.3">
      <c r="A750" s="31">
        <f t="shared" si="36"/>
        <v>2016</v>
      </c>
      <c r="B750" s="31">
        <f t="shared" si="37"/>
        <v>12</v>
      </c>
      <c r="C750" s="31">
        <f t="shared" si="38"/>
        <v>4</v>
      </c>
      <c r="D750" s="25">
        <v>42724</v>
      </c>
      <c r="E750" s="4">
        <v>52.23</v>
      </c>
      <c r="G750" s="4">
        <v>52.23</v>
      </c>
    </row>
    <row r="751" spans="1:7" x14ac:dyDescent="0.3">
      <c r="A751" s="31">
        <f t="shared" si="36"/>
        <v>2016</v>
      </c>
      <c r="B751" s="31">
        <f t="shared" si="37"/>
        <v>12</v>
      </c>
      <c r="C751" s="31">
        <f t="shared" si="38"/>
        <v>4</v>
      </c>
      <c r="D751" s="25">
        <v>42725</v>
      </c>
      <c r="E751" s="4">
        <v>52.49</v>
      </c>
      <c r="G751" s="4">
        <v>52.49</v>
      </c>
    </row>
    <row r="752" spans="1:7" x14ac:dyDescent="0.3">
      <c r="A752" s="31">
        <f t="shared" si="36"/>
        <v>2016</v>
      </c>
      <c r="B752" s="31">
        <f t="shared" si="37"/>
        <v>12</v>
      </c>
      <c r="C752" s="31">
        <f t="shared" si="38"/>
        <v>4</v>
      </c>
      <c r="D752" s="25">
        <v>42726</v>
      </c>
      <c r="E752" s="4">
        <v>52.95</v>
      </c>
      <c r="G752" s="4">
        <v>52.95</v>
      </c>
    </row>
    <row r="753" spans="1:7" x14ac:dyDescent="0.3">
      <c r="A753" s="31">
        <f t="shared" si="36"/>
        <v>2016</v>
      </c>
      <c r="B753" s="31">
        <f t="shared" si="37"/>
        <v>12</v>
      </c>
      <c r="C753" s="31">
        <f t="shared" si="38"/>
        <v>4</v>
      </c>
      <c r="D753" s="25">
        <v>42727</v>
      </c>
      <c r="E753" s="4">
        <v>53.02</v>
      </c>
      <c r="G753" s="4">
        <v>53.02</v>
      </c>
    </row>
    <row r="754" spans="1:7" x14ac:dyDescent="0.3">
      <c r="A754" s="31">
        <f t="shared" si="36"/>
        <v>2016</v>
      </c>
      <c r="B754" s="31">
        <f t="shared" si="37"/>
        <v>12</v>
      </c>
      <c r="C754" s="31">
        <f t="shared" si="38"/>
        <v>4</v>
      </c>
      <c r="D754" s="25">
        <v>42731</v>
      </c>
      <c r="E754" s="4">
        <v>53.9</v>
      </c>
      <c r="G754" s="4">
        <v>53.9</v>
      </c>
    </row>
    <row r="755" spans="1:7" x14ac:dyDescent="0.3">
      <c r="A755" s="31">
        <f t="shared" si="36"/>
        <v>2016</v>
      </c>
      <c r="B755" s="31">
        <f t="shared" si="37"/>
        <v>12</v>
      </c>
      <c r="C755" s="31">
        <f t="shared" si="38"/>
        <v>4</v>
      </c>
      <c r="D755" s="25">
        <v>42732</v>
      </c>
      <c r="E755" s="4">
        <v>54.06</v>
      </c>
      <c r="G755" s="4">
        <v>54.06</v>
      </c>
    </row>
    <row r="756" spans="1:7" x14ac:dyDescent="0.3">
      <c r="A756" s="31">
        <f t="shared" si="36"/>
        <v>2016</v>
      </c>
      <c r="B756" s="31">
        <f t="shared" si="37"/>
        <v>12</v>
      </c>
      <c r="C756" s="31">
        <f t="shared" si="38"/>
        <v>4</v>
      </c>
      <c r="D756" s="25">
        <v>42733</v>
      </c>
      <c r="E756" s="4">
        <v>53.77</v>
      </c>
      <c r="G756" s="4">
        <v>53.77</v>
      </c>
    </row>
    <row r="757" spans="1:7" x14ac:dyDescent="0.3">
      <c r="A757" s="31">
        <f t="shared" si="36"/>
        <v>2016</v>
      </c>
      <c r="B757" s="31">
        <f t="shared" si="37"/>
        <v>12</v>
      </c>
      <c r="C757" s="31">
        <f t="shared" si="38"/>
        <v>4</v>
      </c>
      <c r="D757" s="25">
        <v>42734</v>
      </c>
      <c r="E757" s="4">
        <v>53.72</v>
      </c>
      <c r="G757" s="4">
        <v>53.72</v>
      </c>
    </row>
    <row r="758" spans="1:7" x14ac:dyDescent="0.3">
      <c r="A758" s="31">
        <f t="shared" si="36"/>
        <v>2017</v>
      </c>
      <c r="B758" s="31">
        <f t="shared" si="37"/>
        <v>1</v>
      </c>
      <c r="C758" s="31">
        <f t="shared" si="38"/>
        <v>1</v>
      </c>
      <c r="D758" s="25">
        <v>42738</v>
      </c>
      <c r="E758" s="4">
        <v>52.33</v>
      </c>
      <c r="G758" s="4">
        <v>52.33</v>
      </c>
    </row>
    <row r="759" spans="1:7" x14ac:dyDescent="0.3">
      <c r="A759" s="31">
        <f t="shared" si="36"/>
        <v>2017</v>
      </c>
      <c r="B759" s="31">
        <f t="shared" si="37"/>
        <v>1</v>
      </c>
      <c r="C759" s="31">
        <f t="shared" si="38"/>
        <v>1</v>
      </c>
      <c r="D759" s="25">
        <v>42739</v>
      </c>
      <c r="E759" s="4">
        <v>53.26</v>
      </c>
      <c r="G759" s="4">
        <v>53.26</v>
      </c>
    </row>
    <row r="760" spans="1:7" x14ac:dyDescent="0.3">
      <c r="A760" s="31">
        <f t="shared" si="36"/>
        <v>2017</v>
      </c>
      <c r="B760" s="31">
        <f t="shared" si="37"/>
        <v>1</v>
      </c>
      <c r="C760" s="31">
        <f t="shared" si="38"/>
        <v>1</v>
      </c>
      <c r="D760" s="25">
        <v>42740</v>
      </c>
      <c r="E760" s="4">
        <v>53.76</v>
      </c>
      <c r="G760" s="4">
        <v>53.76</v>
      </c>
    </row>
    <row r="761" spans="1:7" x14ac:dyDescent="0.3">
      <c r="A761" s="31">
        <f t="shared" si="36"/>
        <v>2017</v>
      </c>
      <c r="B761" s="31">
        <f t="shared" si="37"/>
        <v>1</v>
      </c>
      <c r="C761" s="31">
        <f t="shared" si="38"/>
        <v>1</v>
      </c>
      <c r="D761" s="25">
        <v>42741</v>
      </c>
      <c r="E761" s="4">
        <v>53.99</v>
      </c>
      <c r="G761" s="4">
        <v>53.99</v>
      </c>
    </row>
    <row r="762" spans="1:7" x14ac:dyDescent="0.3">
      <c r="A762" s="31">
        <f t="shared" si="36"/>
        <v>2017</v>
      </c>
      <c r="B762" s="31">
        <f t="shared" si="37"/>
        <v>1</v>
      </c>
      <c r="C762" s="31">
        <f t="shared" si="38"/>
        <v>1</v>
      </c>
      <c r="D762" s="25">
        <v>42744</v>
      </c>
      <c r="E762" s="4">
        <v>51.96</v>
      </c>
      <c r="G762" s="4">
        <v>51.96</v>
      </c>
    </row>
    <row r="763" spans="1:7" x14ac:dyDescent="0.3">
      <c r="A763" s="31">
        <f t="shared" si="36"/>
        <v>2017</v>
      </c>
      <c r="B763" s="31">
        <f t="shared" si="37"/>
        <v>1</v>
      </c>
      <c r="C763" s="31">
        <f t="shared" si="38"/>
        <v>1</v>
      </c>
      <c r="D763" s="25">
        <v>42745</v>
      </c>
      <c r="E763" s="4">
        <v>50.82</v>
      </c>
      <c r="G763" s="4">
        <v>50.82</v>
      </c>
    </row>
    <row r="764" spans="1:7" x14ac:dyDescent="0.3">
      <c r="A764" s="31">
        <f t="shared" si="36"/>
        <v>2017</v>
      </c>
      <c r="B764" s="31">
        <f t="shared" si="37"/>
        <v>1</v>
      </c>
      <c r="C764" s="31">
        <f t="shared" si="38"/>
        <v>1</v>
      </c>
      <c r="D764" s="25">
        <v>42746</v>
      </c>
      <c r="E764" s="4">
        <v>52.25</v>
      </c>
      <c r="G764" s="4">
        <v>52.25</v>
      </c>
    </row>
    <row r="765" spans="1:7" x14ac:dyDescent="0.3">
      <c r="A765" s="31">
        <f t="shared" si="36"/>
        <v>2017</v>
      </c>
      <c r="B765" s="31">
        <f t="shared" si="37"/>
        <v>1</v>
      </c>
      <c r="C765" s="31">
        <f t="shared" si="38"/>
        <v>1</v>
      </c>
      <c r="D765" s="25">
        <v>42747</v>
      </c>
      <c r="E765" s="4">
        <v>53.01</v>
      </c>
      <c r="G765" s="4">
        <v>53.01</v>
      </c>
    </row>
    <row r="766" spans="1:7" x14ac:dyDescent="0.3">
      <c r="A766" s="31">
        <f t="shared" si="36"/>
        <v>2017</v>
      </c>
      <c r="B766" s="31">
        <f t="shared" si="37"/>
        <v>1</v>
      </c>
      <c r="C766" s="31">
        <f t="shared" si="38"/>
        <v>1</v>
      </c>
      <c r="D766" s="25">
        <v>42748</v>
      </c>
      <c r="E766" s="4">
        <v>52.37</v>
      </c>
      <c r="G766" s="4">
        <v>52.37</v>
      </c>
    </row>
    <row r="767" spans="1:7" x14ac:dyDescent="0.3">
      <c r="A767" s="31">
        <f t="shared" si="36"/>
        <v>2017</v>
      </c>
      <c r="B767" s="31">
        <f t="shared" si="37"/>
        <v>1</v>
      </c>
      <c r="C767" s="31">
        <f t="shared" si="38"/>
        <v>1</v>
      </c>
      <c r="D767" s="25">
        <v>42752</v>
      </c>
      <c r="E767" s="4">
        <v>52.48</v>
      </c>
      <c r="G767" s="4">
        <v>52.48</v>
      </c>
    </row>
    <row r="768" spans="1:7" x14ac:dyDescent="0.3">
      <c r="A768" s="31">
        <f t="shared" si="36"/>
        <v>2017</v>
      </c>
      <c r="B768" s="31">
        <f t="shared" si="37"/>
        <v>1</v>
      </c>
      <c r="C768" s="31">
        <f t="shared" si="38"/>
        <v>1</v>
      </c>
      <c r="D768" s="25">
        <v>42753</v>
      </c>
      <c r="E768" s="4">
        <v>51.08</v>
      </c>
      <c r="G768" s="4">
        <v>51.08</v>
      </c>
    </row>
    <row r="769" spans="1:7" x14ac:dyDescent="0.3">
      <c r="A769" s="31">
        <f t="shared" si="36"/>
        <v>2017</v>
      </c>
      <c r="B769" s="31">
        <f t="shared" si="37"/>
        <v>1</v>
      </c>
      <c r="C769" s="31">
        <f t="shared" si="38"/>
        <v>1</v>
      </c>
      <c r="D769" s="25">
        <v>42754</v>
      </c>
      <c r="E769" s="4">
        <v>51.37</v>
      </c>
      <c r="G769" s="4">
        <v>51.37</v>
      </c>
    </row>
    <row r="770" spans="1:7" x14ac:dyDescent="0.3">
      <c r="A770" s="31">
        <f t="shared" si="36"/>
        <v>2017</v>
      </c>
      <c r="B770" s="31">
        <f t="shared" si="37"/>
        <v>1</v>
      </c>
      <c r="C770" s="31">
        <f t="shared" si="38"/>
        <v>1</v>
      </c>
      <c r="D770" s="25">
        <v>42755</v>
      </c>
      <c r="E770" s="4">
        <v>52.42</v>
      </c>
      <c r="G770" s="4">
        <v>52.42</v>
      </c>
    </row>
    <row r="771" spans="1:7" x14ac:dyDescent="0.3">
      <c r="A771" s="31">
        <f t="shared" si="36"/>
        <v>2017</v>
      </c>
      <c r="B771" s="31">
        <f t="shared" si="37"/>
        <v>1</v>
      </c>
      <c r="C771" s="31">
        <f t="shared" si="38"/>
        <v>1</v>
      </c>
      <c r="D771" s="25">
        <v>42758</v>
      </c>
      <c r="E771" s="4">
        <v>52.75</v>
      </c>
      <c r="G771" s="4">
        <v>52.75</v>
      </c>
    </row>
    <row r="772" spans="1:7" x14ac:dyDescent="0.3">
      <c r="A772" s="31">
        <f t="shared" si="36"/>
        <v>2017</v>
      </c>
      <c r="B772" s="31">
        <f t="shared" si="37"/>
        <v>1</v>
      </c>
      <c r="C772" s="31">
        <f t="shared" si="38"/>
        <v>1</v>
      </c>
      <c r="D772" s="25">
        <v>42759</v>
      </c>
      <c r="E772" s="4">
        <v>53.18</v>
      </c>
      <c r="G772" s="4">
        <v>53.18</v>
      </c>
    </row>
    <row r="773" spans="1:7" x14ac:dyDescent="0.3">
      <c r="A773" s="31">
        <f t="shared" ref="A773:A836" si="39">YEAR(D773)</f>
        <v>2017</v>
      </c>
      <c r="B773" s="31">
        <f t="shared" ref="B773:B836" si="40">MONTH(D773)</f>
        <v>1</v>
      </c>
      <c r="C773" s="31">
        <f t="shared" ref="C773:C836" si="41">ROUNDUP(B773/3,0)</f>
        <v>1</v>
      </c>
      <c r="D773" s="25">
        <v>42760</v>
      </c>
      <c r="E773" s="4">
        <v>52.75</v>
      </c>
      <c r="G773" s="4">
        <v>52.75</v>
      </c>
    </row>
    <row r="774" spans="1:7" x14ac:dyDescent="0.3">
      <c r="A774" s="31">
        <f t="shared" si="39"/>
        <v>2017</v>
      </c>
      <c r="B774" s="31">
        <f t="shared" si="40"/>
        <v>1</v>
      </c>
      <c r="C774" s="31">
        <f t="shared" si="41"/>
        <v>1</v>
      </c>
      <c r="D774" s="25">
        <v>42761</v>
      </c>
      <c r="E774" s="4">
        <v>53.78</v>
      </c>
      <c r="G774" s="4">
        <v>53.78</v>
      </c>
    </row>
    <row r="775" spans="1:7" x14ac:dyDescent="0.3">
      <c r="A775" s="31">
        <f t="shared" si="39"/>
        <v>2017</v>
      </c>
      <c r="B775" s="31">
        <f t="shared" si="40"/>
        <v>1</v>
      </c>
      <c r="C775" s="31">
        <f t="shared" si="41"/>
        <v>1</v>
      </c>
      <c r="D775" s="25">
        <v>42762</v>
      </c>
      <c r="E775" s="4">
        <v>53.17</v>
      </c>
      <c r="G775" s="4">
        <v>53.17</v>
      </c>
    </row>
    <row r="776" spans="1:7" x14ac:dyDescent="0.3">
      <c r="A776" s="31">
        <f t="shared" si="39"/>
        <v>2017</v>
      </c>
      <c r="B776" s="31">
        <f t="shared" si="40"/>
        <v>1</v>
      </c>
      <c r="C776" s="31">
        <f t="shared" si="41"/>
        <v>1</v>
      </c>
      <c r="D776" s="25">
        <v>42765</v>
      </c>
      <c r="E776" s="4">
        <v>52.63</v>
      </c>
      <c r="G776" s="4">
        <v>52.63</v>
      </c>
    </row>
    <row r="777" spans="1:7" x14ac:dyDescent="0.3">
      <c r="A777" s="31">
        <f t="shared" si="39"/>
        <v>2017</v>
      </c>
      <c r="B777" s="31">
        <f t="shared" si="40"/>
        <v>1</v>
      </c>
      <c r="C777" s="31">
        <f t="shared" si="41"/>
        <v>1</v>
      </c>
      <c r="D777" s="25">
        <v>42766</v>
      </c>
      <c r="E777" s="4">
        <v>52.81</v>
      </c>
      <c r="G777" s="4">
        <v>52.81</v>
      </c>
    </row>
    <row r="778" spans="1:7" x14ac:dyDescent="0.3">
      <c r="A778" s="31">
        <f t="shared" si="39"/>
        <v>2017</v>
      </c>
      <c r="B778" s="31">
        <f t="shared" si="40"/>
        <v>2</v>
      </c>
      <c r="C778" s="31">
        <f t="shared" si="41"/>
        <v>1</v>
      </c>
      <c r="D778" s="25">
        <v>42767</v>
      </c>
      <c r="E778" s="4">
        <v>53.88</v>
      </c>
      <c r="G778" s="4">
        <v>53.88</v>
      </c>
    </row>
    <row r="779" spans="1:7" x14ac:dyDescent="0.3">
      <c r="A779" s="31">
        <f t="shared" si="39"/>
        <v>2017</v>
      </c>
      <c r="B779" s="31">
        <f t="shared" si="40"/>
        <v>2</v>
      </c>
      <c r="C779" s="31">
        <f t="shared" si="41"/>
        <v>1</v>
      </c>
      <c r="D779" s="25">
        <v>42768</v>
      </c>
      <c r="E779" s="4">
        <v>53.54</v>
      </c>
      <c r="G779" s="4">
        <v>53.54</v>
      </c>
    </row>
    <row r="780" spans="1:7" x14ac:dyDescent="0.3">
      <c r="A780" s="31">
        <f t="shared" si="39"/>
        <v>2017</v>
      </c>
      <c r="B780" s="31">
        <f t="shared" si="40"/>
        <v>2</v>
      </c>
      <c r="C780" s="31">
        <f t="shared" si="41"/>
        <v>1</v>
      </c>
      <c r="D780" s="25">
        <v>42769</v>
      </c>
      <c r="E780" s="4">
        <v>53.83</v>
      </c>
      <c r="G780" s="4">
        <v>53.83</v>
      </c>
    </row>
    <row r="781" spans="1:7" x14ac:dyDescent="0.3">
      <c r="A781" s="31">
        <f t="shared" si="39"/>
        <v>2017</v>
      </c>
      <c r="B781" s="31">
        <f t="shared" si="40"/>
        <v>2</v>
      </c>
      <c r="C781" s="31">
        <f t="shared" si="41"/>
        <v>1</v>
      </c>
      <c r="D781" s="25">
        <v>42772</v>
      </c>
      <c r="E781" s="4">
        <v>53.01</v>
      </c>
      <c r="G781" s="4">
        <v>53.01</v>
      </c>
    </row>
    <row r="782" spans="1:7" x14ac:dyDescent="0.3">
      <c r="A782" s="31">
        <f t="shared" si="39"/>
        <v>2017</v>
      </c>
      <c r="B782" s="31">
        <f t="shared" si="40"/>
        <v>2</v>
      </c>
      <c r="C782" s="31">
        <f t="shared" si="41"/>
        <v>1</v>
      </c>
      <c r="D782" s="25">
        <v>42773</v>
      </c>
      <c r="E782" s="4">
        <v>52.17</v>
      </c>
      <c r="G782" s="4">
        <v>52.17</v>
      </c>
    </row>
    <row r="783" spans="1:7" x14ac:dyDescent="0.3">
      <c r="A783" s="31">
        <f t="shared" si="39"/>
        <v>2017</v>
      </c>
      <c r="B783" s="31">
        <f t="shared" si="40"/>
        <v>2</v>
      </c>
      <c r="C783" s="31">
        <f t="shared" si="41"/>
        <v>1</v>
      </c>
      <c r="D783" s="25">
        <v>42774</v>
      </c>
      <c r="E783" s="4">
        <v>52.34</v>
      </c>
      <c r="G783" s="4">
        <v>52.34</v>
      </c>
    </row>
    <row r="784" spans="1:7" x14ac:dyDescent="0.3">
      <c r="A784" s="31">
        <f t="shared" si="39"/>
        <v>2017</v>
      </c>
      <c r="B784" s="31">
        <f t="shared" si="40"/>
        <v>2</v>
      </c>
      <c r="C784" s="31">
        <f t="shared" si="41"/>
        <v>1</v>
      </c>
      <c r="D784" s="25">
        <v>42775</v>
      </c>
      <c r="E784" s="4">
        <v>53</v>
      </c>
      <c r="G784" s="4">
        <v>53</v>
      </c>
    </row>
    <row r="785" spans="1:7" x14ac:dyDescent="0.3">
      <c r="A785" s="31">
        <f t="shared" si="39"/>
        <v>2017</v>
      </c>
      <c r="B785" s="31">
        <f t="shared" si="40"/>
        <v>2</v>
      </c>
      <c r="C785" s="31">
        <f t="shared" si="41"/>
        <v>1</v>
      </c>
      <c r="D785" s="25">
        <v>42776</v>
      </c>
      <c r="E785" s="4">
        <v>53.86</v>
      </c>
      <c r="G785" s="4">
        <v>53.86</v>
      </c>
    </row>
    <row r="786" spans="1:7" x14ac:dyDescent="0.3">
      <c r="A786" s="31">
        <f t="shared" si="39"/>
        <v>2017</v>
      </c>
      <c r="B786" s="31">
        <f t="shared" si="40"/>
        <v>2</v>
      </c>
      <c r="C786" s="31">
        <f t="shared" si="41"/>
        <v>1</v>
      </c>
      <c r="D786" s="25">
        <v>42779</v>
      </c>
      <c r="E786" s="4">
        <v>52.93</v>
      </c>
      <c r="G786" s="4">
        <v>52.93</v>
      </c>
    </row>
    <row r="787" spans="1:7" x14ac:dyDescent="0.3">
      <c r="A787" s="31">
        <f t="shared" si="39"/>
        <v>2017</v>
      </c>
      <c r="B787" s="31">
        <f t="shared" si="40"/>
        <v>2</v>
      </c>
      <c r="C787" s="31">
        <f t="shared" si="41"/>
        <v>1</v>
      </c>
      <c r="D787" s="25">
        <v>42780</v>
      </c>
      <c r="E787" s="4">
        <v>53.2</v>
      </c>
      <c r="G787" s="4">
        <v>53.2</v>
      </c>
    </row>
    <row r="788" spans="1:7" x14ac:dyDescent="0.3">
      <c r="A788" s="31">
        <f t="shared" si="39"/>
        <v>2017</v>
      </c>
      <c r="B788" s="31">
        <f t="shared" si="40"/>
        <v>2</v>
      </c>
      <c r="C788" s="31">
        <f t="shared" si="41"/>
        <v>1</v>
      </c>
      <c r="D788" s="25">
        <v>42781</v>
      </c>
      <c r="E788" s="4">
        <v>53.11</v>
      </c>
      <c r="G788" s="4">
        <v>53.11</v>
      </c>
    </row>
    <row r="789" spans="1:7" x14ac:dyDescent="0.3">
      <c r="A789" s="31">
        <f t="shared" si="39"/>
        <v>2017</v>
      </c>
      <c r="B789" s="31">
        <f t="shared" si="40"/>
        <v>2</v>
      </c>
      <c r="C789" s="31">
        <f t="shared" si="41"/>
        <v>1</v>
      </c>
      <c r="D789" s="25">
        <v>42782</v>
      </c>
      <c r="E789" s="4">
        <v>53.36</v>
      </c>
      <c r="G789" s="4">
        <v>53.36</v>
      </c>
    </row>
    <row r="790" spans="1:7" x14ac:dyDescent="0.3">
      <c r="A790" s="31">
        <f t="shared" si="39"/>
        <v>2017</v>
      </c>
      <c r="B790" s="31">
        <f t="shared" si="40"/>
        <v>2</v>
      </c>
      <c r="C790" s="31">
        <f t="shared" si="41"/>
        <v>1</v>
      </c>
      <c r="D790" s="25">
        <v>42783</v>
      </c>
      <c r="E790" s="4">
        <v>53.4</v>
      </c>
      <c r="G790" s="4">
        <v>53.4</v>
      </c>
    </row>
    <row r="791" spans="1:7" x14ac:dyDescent="0.3">
      <c r="A791" s="31">
        <f t="shared" si="39"/>
        <v>2017</v>
      </c>
      <c r="B791" s="31">
        <f t="shared" si="40"/>
        <v>2</v>
      </c>
      <c r="C791" s="31">
        <f t="shared" si="41"/>
        <v>1</v>
      </c>
      <c r="D791" s="25">
        <v>42787</v>
      </c>
      <c r="E791" s="4">
        <v>54.06</v>
      </c>
      <c r="G791" s="4">
        <v>54.06</v>
      </c>
    </row>
    <row r="792" spans="1:7" x14ac:dyDescent="0.3">
      <c r="A792" s="31">
        <f t="shared" si="39"/>
        <v>2017</v>
      </c>
      <c r="B792" s="31">
        <f t="shared" si="40"/>
        <v>2</v>
      </c>
      <c r="C792" s="31">
        <f t="shared" si="41"/>
        <v>1</v>
      </c>
      <c r="D792" s="25">
        <v>42788</v>
      </c>
      <c r="E792" s="4">
        <v>53.59</v>
      </c>
      <c r="G792" s="4">
        <v>53.59</v>
      </c>
    </row>
    <row r="793" spans="1:7" x14ac:dyDescent="0.3">
      <c r="A793" s="31">
        <f t="shared" si="39"/>
        <v>2017</v>
      </c>
      <c r="B793" s="31">
        <f t="shared" si="40"/>
        <v>2</v>
      </c>
      <c r="C793" s="31">
        <f t="shared" si="41"/>
        <v>1</v>
      </c>
      <c r="D793" s="25">
        <v>42789</v>
      </c>
      <c r="E793" s="4">
        <v>54.45</v>
      </c>
      <c r="G793" s="4">
        <v>54.45</v>
      </c>
    </row>
    <row r="794" spans="1:7" x14ac:dyDescent="0.3">
      <c r="A794" s="31">
        <f t="shared" si="39"/>
        <v>2017</v>
      </c>
      <c r="B794" s="31">
        <f t="shared" si="40"/>
        <v>2</v>
      </c>
      <c r="C794" s="31">
        <f t="shared" si="41"/>
        <v>1</v>
      </c>
      <c r="D794" s="25">
        <v>42790</v>
      </c>
      <c r="E794" s="4">
        <v>53.99</v>
      </c>
      <c r="G794" s="4">
        <v>53.99</v>
      </c>
    </row>
    <row r="795" spans="1:7" x14ac:dyDescent="0.3">
      <c r="A795" s="31">
        <f t="shared" si="39"/>
        <v>2017</v>
      </c>
      <c r="B795" s="31">
        <f t="shared" si="40"/>
        <v>2</v>
      </c>
      <c r="C795" s="31">
        <f t="shared" si="41"/>
        <v>1</v>
      </c>
      <c r="D795" s="25">
        <v>42793</v>
      </c>
      <c r="E795" s="4">
        <v>54.05</v>
      </c>
      <c r="G795" s="4">
        <v>54.05</v>
      </c>
    </row>
    <row r="796" spans="1:7" x14ac:dyDescent="0.3">
      <c r="A796" s="31">
        <f t="shared" si="39"/>
        <v>2017</v>
      </c>
      <c r="B796" s="31">
        <f t="shared" si="40"/>
        <v>2</v>
      </c>
      <c r="C796" s="31">
        <f t="shared" si="41"/>
        <v>1</v>
      </c>
      <c r="D796" s="25">
        <v>42794</v>
      </c>
      <c r="E796" s="4">
        <v>54.01</v>
      </c>
      <c r="G796" s="4">
        <v>54.01</v>
      </c>
    </row>
    <row r="797" spans="1:7" x14ac:dyDescent="0.3">
      <c r="A797" s="31">
        <f t="shared" si="39"/>
        <v>2017</v>
      </c>
      <c r="B797" s="31">
        <f t="shared" si="40"/>
        <v>3</v>
      </c>
      <c r="C797" s="31">
        <f t="shared" si="41"/>
        <v>1</v>
      </c>
      <c r="D797" s="25">
        <v>42795</v>
      </c>
      <c r="E797" s="4">
        <v>53.83</v>
      </c>
      <c r="G797" s="4">
        <v>53.83</v>
      </c>
    </row>
    <row r="798" spans="1:7" x14ac:dyDescent="0.3">
      <c r="A798" s="31">
        <f t="shared" si="39"/>
        <v>2017</v>
      </c>
      <c r="B798" s="31">
        <f t="shared" si="40"/>
        <v>3</v>
      </c>
      <c r="C798" s="31">
        <f t="shared" si="41"/>
        <v>1</v>
      </c>
      <c r="D798" s="25">
        <v>42796</v>
      </c>
      <c r="E798" s="4">
        <v>52.61</v>
      </c>
      <c r="G798" s="4">
        <v>52.61</v>
      </c>
    </row>
    <row r="799" spans="1:7" x14ac:dyDescent="0.3">
      <c r="A799" s="31">
        <f t="shared" si="39"/>
        <v>2017</v>
      </c>
      <c r="B799" s="31">
        <f t="shared" si="40"/>
        <v>3</v>
      </c>
      <c r="C799" s="31">
        <f t="shared" si="41"/>
        <v>1</v>
      </c>
      <c r="D799" s="25">
        <v>42797</v>
      </c>
      <c r="E799" s="4">
        <v>53.33</v>
      </c>
      <c r="G799" s="4">
        <v>53.33</v>
      </c>
    </row>
    <row r="800" spans="1:7" x14ac:dyDescent="0.3">
      <c r="A800" s="31">
        <f t="shared" si="39"/>
        <v>2017</v>
      </c>
      <c r="B800" s="31">
        <f t="shared" si="40"/>
        <v>3</v>
      </c>
      <c r="C800" s="31">
        <f t="shared" si="41"/>
        <v>1</v>
      </c>
      <c r="D800" s="25">
        <v>42800</v>
      </c>
      <c r="E800" s="4">
        <v>53.2</v>
      </c>
      <c r="G800" s="4">
        <v>53.2</v>
      </c>
    </row>
    <row r="801" spans="1:7" x14ac:dyDescent="0.3">
      <c r="A801" s="31">
        <f t="shared" si="39"/>
        <v>2017</v>
      </c>
      <c r="B801" s="31">
        <f t="shared" si="40"/>
        <v>3</v>
      </c>
      <c r="C801" s="31">
        <f t="shared" si="41"/>
        <v>1</v>
      </c>
      <c r="D801" s="25">
        <v>42801</v>
      </c>
      <c r="E801" s="4">
        <v>53.14</v>
      </c>
      <c r="G801" s="4">
        <v>53.14</v>
      </c>
    </row>
    <row r="802" spans="1:7" x14ac:dyDescent="0.3">
      <c r="A802" s="31">
        <f t="shared" si="39"/>
        <v>2017</v>
      </c>
      <c r="B802" s="31">
        <f t="shared" si="40"/>
        <v>3</v>
      </c>
      <c r="C802" s="31">
        <f t="shared" si="41"/>
        <v>1</v>
      </c>
      <c r="D802" s="25">
        <v>42802</v>
      </c>
      <c r="E802" s="4">
        <v>50.28</v>
      </c>
      <c r="G802" s="4">
        <v>50.28</v>
      </c>
    </row>
    <row r="803" spans="1:7" x14ac:dyDescent="0.3">
      <c r="A803" s="31">
        <f t="shared" si="39"/>
        <v>2017</v>
      </c>
      <c r="B803" s="31">
        <f t="shared" si="40"/>
        <v>3</v>
      </c>
      <c r="C803" s="31">
        <f t="shared" si="41"/>
        <v>1</v>
      </c>
      <c r="D803" s="25">
        <v>42803</v>
      </c>
      <c r="E803" s="4">
        <v>49.28</v>
      </c>
      <c r="G803" s="4">
        <v>49.28</v>
      </c>
    </row>
    <row r="804" spans="1:7" x14ac:dyDescent="0.3">
      <c r="A804" s="31">
        <f t="shared" si="39"/>
        <v>2017</v>
      </c>
      <c r="B804" s="31">
        <f t="shared" si="40"/>
        <v>3</v>
      </c>
      <c r="C804" s="31">
        <f t="shared" si="41"/>
        <v>1</v>
      </c>
      <c r="D804" s="25">
        <v>42804</v>
      </c>
      <c r="E804" s="4">
        <v>48.49</v>
      </c>
      <c r="G804" s="4">
        <v>48.49</v>
      </c>
    </row>
    <row r="805" spans="1:7" x14ac:dyDescent="0.3">
      <c r="A805" s="31">
        <f t="shared" si="39"/>
        <v>2017</v>
      </c>
      <c r="B805" s="31">
        <f t="shared" si="40"/>
        <v>3</v>
      </c>
      <c r="C805" s="31">
        <f t="shared" si="41"/>
        <v>1</v>
      </c>
      <c r="D805" s="25">
        <v>42807</v>
      </c>
      <c r="E805" s="4">
        <v>48.4</v>
      </c>
      <c r="G805" s="4">
        <v>48.4</v>
      </c>
    </row>
    <row r="806" spans="1:7" x14ac:dyDescent="0.3">
      <c r="A806" s="31">
        <f t="shared" si="39"/>
        <v>2017</v>
      </c>
      <c r="B806" s="31">
        <f t="shared" si="40"/>
        <v>3</v>
      </c>
      <c r="C806" s="31">
        <f t="shared" si="41"/>
        <v>1</v>
      </c>
      <c r="D806" s="25">
        <v>42808</v>
      </c>
      <c r="E806" s="4">
        <v>47.72</v>
      </c>
      <c r="G806" s="4">
        <v>47.72</v>
      </c>
    </row>
    <row r="807" spans="1:7" x14ac:dyDescent="0.3">
      <c r="A807" s="31">
        <f t="shared" si="39"/>
        <v>2017</v>
      </c>
      <c r="B807" s="31">
        <f t="shared" si="40"/>
        <v>3</v>
      </c>
      <c r="C807" s="31">
        <f t="shared" si="41"/>
        <v>1</v>
      </c>
      <c r="D807" s="25">
        <v>42809</v>
      </c>
      <c r="E807" s="4">
        <v>48.86</v>
      </c>
      <c r="G807" s="4">
        <v>48.86</v>
      </c>
    </row>
    <row r="808" spans="1:7" x14ac:dyDescent="0.3">
      <c r="A808" s="31">
        <f t="shared" si="39"/>
        <v>2017</v>
      </c>
      <c r="B808" s="31">
        <f t="shared" si="40"/>
        <v>3</v>
      </c>
      <c r="C808" s="31">
        <f t="shared" si="41"/>
        <v>1</v>
      </c>
      <c r="D808" s="25">
        <v>42810</v>
      </c>
      <c r="E808" s="4">
        <v>48.75</v>
      </c>
      <c r="G808" s="4">
        <v>48.75</v>
      </c>
    </row>
    <row r="809" spans="1:7" x14ac:dyDescent="0.3">
      <c r="A809" s="31">
        <f t="shared" si="39"/>
        <v>2017</v>
      </c>
      <c r="B809" s="31">
        <f t="shared" si="40"/>
        <v>3</v>
      </c>
      <c r="C809" s="31">
        <f t="shared" si="41"/>
        <v>1</v>
      </c>
      <c r="D809" s="25">
        <v>42811</v>
      </c>
      <c r="E809" s="4">
        <v>48.78</v>
      </c>
      <c r="G809" s="4">
        <v>48.78</v>
      </c>
    </row>
    <row r="810" spans="1:7" x14ac:dyDescent="0.3">
      <c r="A810" s="31">
        <f t="shared" si="39"/>
        <v>2017</v>
      </c>
      <c r="B810" s="31">
        <f t="shared" si="40"/>
        <v>3</v>
      </c>
      <c r="C810" s="31">
        <f t="shared" si="41"/>
        <v>1</v>
      </c>
      <c r="D810" s="25">
        <v>42814</v>
      </c>
      <c r="E810" s="4">
        <v>48.22</v>
      </c>
      <c r="G810" s="4">
        <v>48.22</v>
      </c>
    </row>
    <row r="811" spans="1:7" x14ac:dyDescent="0.3">
      <c r="A811" s="31">
        <f t="shared" si="39"/>
        <v>2017</v>
      </c>
      <c r="B811" s="31">
        <f t="shared" si="40"/>
        <v>3</v>
      </c>
      <c r="C811" s="31">
        <f t="shared" si="41"/>
        <v>1</v>
      </c>
      <c r="D811" s="25">
        <v>42815</v>
      </c>
      <c r="E811" s="4">
        <v>47.34</v>
      </c>
      <c r="G811" s="4">
        <v>47.34</v>
      </c>
    </row>
    <row r="812" spans="1:7" x14ac:dyDescent="0.3">
      <c r="A812" s="31">
        <f t="shared" si="39"/>
        <v>2017</v>
      </c>
      <c r="B812" s="31">
        <f t="shared" si="40"/>
        <v>3</v>
      </c>
      <c r="C812" s="31">
        <f t="shared" si="41"/>
        <v>1</v>
      </c>
      <c r="D812" s="25">
        <v>42816</v>
      </c>
      <c r="E812" s="4">
        <v>48.04</v>
      </c>
      <c r="G812" s="4">
        <v>48.04</v>
      </c>
    </row>
    <row r="813" spans="1:7" x14ac:dyDescent="0.3">
      <c r="A813" s="31">
        <f t="shared" si="39"/>
        <v>2017</v>
      </c>
      <c r="B813" s="31">
        <f t="shared" si="40"/>
        <v>3</v>
      </c>
      <c r="C813" s="31">
        <f t="shared" si="41"/>
        <v>1</v>
      </c>
      <c r="D813" s="25">
        <v>42817</v>
      </c>
      <c r="E813" s="4">
        <v>47.7</v>
      </c>
      <c r="G813" s="4">
        <v>47.7</v>
      </c>
    </row>
    <row r="814" spans="1:7" x14ac:dyDescent="0.3">
      <c r="A814" s="31">
        <f t="shared" si="39"/>
        <v>2017</v>
      </c>
      <c r="B814" s="31">
        <f t="shared" si="40"/>
        <v>3</v>
      </c>
      <c r="C814" s="31">
        <f t="shared" si="41"/>
        <v>1</v>
      </c>
      <c r="D814" s="25">
        <v>42818</v>
      </c>
      <c r="E814" s="4">
        <v>47.97</v>
      </c>
      <c r="G814" s="4">
        <v>47.97</v>
      </c>
    </row>
    <row r="815" spans="1:7" x14ac:dyDescent="0.3">
      <c r="A815" s="31">
        <f t="shared" si="39"/>
        <v>2017</v>
      </c>
      <c r="B815" s="31">
        <f t="shared" si="40"/>
        <v>3</v>
      </c>
      <c r="C815" s="31">
        <f t="shared" si="41"/>
        <v>1</v>
      </c>
      <c r="D815" s="25">
        <v>42821</v>
      </c>
      <c r="E815" s="4">
        <v>47.73</v>
      </c>
      <c r="G815" s="4">
        <v>47.73</v>
      </c>
    </row>
    <row r="816" spans="1:7" x14ac:dyDescent="0.3">
      <c r="A816" s="31">
        <f t="shared" si="39"/>
        <v>2017</v>
      </c>
      <c r="B816" s="31">
        <f t="shared" si="40"/>
        <v>3</v>
      </c>
      <c r="C816" s="31">
        <f t="shared" si="41"/>
        <v>1</v>
      </c>
      <c r="D816" s="25">
        <v>42822</v>
      </c>
      <c r="E816" s="4">
        <v>48.37</v>
      </c>
      <c r="G816" s="4">
        <v>48.37</v>
      </c>
    </row>
    <row r="817" spans="1:7" x14ac:dyDescent="0.3">
      <c r="A817" s="31">
        <f t="shared" si="39"/>
        <v>2017</v>
      </c>
      <c r="B817" s="31">
        <f t="shared" si="40"/>
        <v>3</v>
      </c>
      <c r="C817" s="31">
        <f t="shared" si="41"/>
        <v>1</v>
      </c>
      <c r="D817" s="25">
        <v>42823</v>
      </c>
      <c r="E817" s="4">
        <v>49.51</v>
      </c>
      <c r="G817" s="4">
        <v>49.51</v>
      </c>
    </row>
    <row r="818" spans="1:7" x14ac:dyDescent="0.3">
      <c r="A818" s="31">
        <f t="shared" si="39"/>
        <v>2017</v>
      </c>
      <c r="B818" s="31">
        <f t="shared" si="40"/>
        <v>3</v>
      </c>
      <c r="C818" s="31">
        <f t="shared" si="41"/>
        <v>1</v>
      </c>
      <c r="D818" s="25">
        <v>42824</v>
      </c>
      <c r="E818" s="4">
        <v>50.35</v>
      </c>
      <c r="G818" s="4">
        <v>50.35</v>
      </c>
    </row>
    <row r="819" spans="1:7" x14ac:dyDescent="0.3">
      <c r="A819" s="31">
        <f t="shared" si="39"/>
        <v>2017</v>
      </c>
      <c r="B819" s="31">
        <f t="shared" si="40"/>
        <v>3</v>
      </c>
      <c r="C819" s="31">
        <f t="shared" si="41"/>
        <v>1</v>
      </c>
      <c r="D819" s="25">
        <v>42825</v>
      </c>
      <c r="E819" s="4">
        <v>50.6</v>
      </c>
      <c r="G819" s="4">
        <v>50.6</v>
      </c>
    </row>
    <row r="820" spans="1:7" x14ac:dyDescent="0.3">
      <c r="A820" s="31">
        <f t="shared" si="39"/>
        <v>2017</v>
      </c>
      <c r="B820" s="31">
        <f t="shared" si="40"/>
        <v>4</v>
      </c>
      <c r="C820" s="31">
        <f t="shared" si="41"/>
        <v>2</v>
      </c>
      <c r="D820" s="25">
        <v>42828</v>
      </c>
      <c r="E820" s="4">
        <v>50.24</v>
      </c>
      <c r="G820" s="4">
        <v>50.24</v>
      </c>
    </row>
    <row r="821" spans="1:7" x14ac:dyDescent="0.3">
      <c r="A821" s="31">
        <f t="shared" si="39"/>
        <v>2017</v>
      </c>
      <c r="B821" s="31">
        <f t="shared" si="40"/>
        <v>4</v>
      </c>
      <c r="C821" s="31">
        <f t="shared" si="41"/>
        <v>2</v>
      </c>
      <c r="D821" s="25">
        <v>42829</v>
      </c>
      <c r="E821" s="4">
        <v>51.03</v>
      </c>
      <c r="G821" s="4">
        <v>51.03</v>
      </c>
    </row>
    <row r="822" spans="1:7" x14ac:dyDescent="0.3">
      <c r="A822" s="31">
        <f t="shared" si="39"/>
        <v>2017</v>
      </c>
      <c r="B822" s="31">
        <f t="shared" si="40"/>
        <v>4</v>
      </c>
      <c r="C822" s="31">
        <f t="shared" si="41"/>
        <v>2</v>
      </c>
      <c r="D822" s="25">
        <v>42830</v>
      </c>
      <c r="E822" s="4">
        <v>51.15</v>
      </c>
      <c r="G822" s="4">
        <v>51.15</v>
      </c>
    </row>
    <row r="823" spans="1:7" x14ac:dyDescent="0.3">
      <c r="A823" s="31">
        <f t="shared" si="39"/>
        <v>2017</v>
      </c>
      <c r="B823" s="31">
        <f t="shared" si="40"/>
        <v>4</v>
      </c>
      <c r="C823" s="31">
        <f t="shared" si="41"/>
        <v>2</v>
      </c>
      <c r="D823" s="25">
        <v>42831</v>
      </c>
      <c r="E823" s="4">
        <v>51.7</v>
      </c>
      <c r="G823" s="4">
        <v>51.7</v>
      </c>
    </row>
    <row r="824" spans="1:7" x14ac:dyDescent="0.3">
      <c r="A824" s="31">
        <f t="shared" si="39"/>
        <v>2017</v>
      </c>
      <c r="B824" s="31">
        <f t="shared" si="40"/>
        <v>4</v>
      </c>
      <c r="C824" s="31">
        <f t="shared" si="41"/>
        <v>2</v>
      </c>
      <c r="D824" s="25">
        <v>42832</v>
      </c>
      <c r="E824" s="4">
        <v>52.24</v>
      </c>
      <c r="G824" s="4">
        <v>52.24</v>
      </c>
    </row>
    <row r="825" spans="1:7" x14ac:dyDescent="0.3">
      <c r="A825" s="31">
        <f t="shared" si="39"/>
        <v>2017</v>
      </c>
      <c r="B825" s="31">
        <f t="shared" si="40"/>
        <v>4</v>
      </c>
      <c r="C825" s="31">
        <f t="shared" si="41"/>
        <v>2</v>
      </c>
      <c r="D825" s="25">
        <v>42835</v>
      </c>
      <c r="E825" s="4">
        <v>53.08</v>
      </c>
      <c r="G825" s="4">
        <v>53.08</v>
      </c>
    </row>
    <row r="826" spans="1:7" x14ac:dyDescent="0.3">
      <c r="A826" s="31">
        <f t="shared" si="39"/>
        <v>2017</v>
      </c>
      <c r="B826" s="31">
        <f t="shared" si="40"/>
        <v>4</v>
      </c>
      <c r="C826" s="31">
        <f t="shared" si="41"/>
        <v>2</v>
      </c>
      <c r="D826" s="25">
        <v>42836</v>
      </c>
      <c r="E826" s="4">
        <v>53.4</v>
      </c>
      <c r="G826" s="4">
        <v>53.4</v>
      </c>
    </row>
    <row r="827" spans="1:7" x14ac:dyDescent="0.3">
      <c r="A827" s="31">
        <f t="shared" si="39"/>
        <v>2017</v>
      </c>
      <c r="B827" s="31">
        <f t="shared" si="40"/>
        <v>4</v>
      </c>
      <c r="C827" s="31">
        <f t="shared" si="41"/>
        <v>2</v>
      </c>
      <c r="D827" s="25">
        <v>42837</v>
      </c>
      <c r="E827" s="4">
        <v>53.11</v>
      </c>
      <c r="G827" s="4">
        <v>53.11</v>
      </c>
    </row>
    <row r="828" spans="1:7" x14ac:dyDescent="0.3">
      <c r="A828" s="31">
        <f t="shared" si="39"/>
        <v>2017</v>
      </c>
      <c r="B828" s="31">
        <f t="shared" si="40"/>
        <v>4</v>
      </c>
      <c r="C828" s="31">
        <f t="shared" si="41"/>
        <v>2</v>
      </c>
      <c r="D828" s="25">
        <v>42838</v>
      </c>
      <c r="E828" s="4">
        <v>53.18</v>
      </c>
      <c r="G828" s="4">
        <v>53.18</v>
      </c>
    </row>
    <row r="829" spans="1:7" x14ac:dyDescent="0.3">
      <c r="A829" s="31">
        <f t="shared" si="39"/>
        <v>2017</v>
      </c>
      <c r="B829" s="31">
        <f t="shared" si="40"/>
        <v>4</v>
      </c>
      <c r="C829" s="31">
        <f t="shared" si="41"/>
        <v>2</v>
      </c>
      <c r="D829" s="25">
        <v>42842</v>
      </c>
      <c r="E829" s="4">
        <v>52.65</v>
      </c>
      <c r="G829" s="4">
        <v>52.65</v>
      </c>
    </row>
    <row r="830" spans="1:7" x14ac:dyDescent="0.3">
      <c r="A830" s="31">
        <f t="shared" si="39"/>
        <v>2017</v>
      </c>
      <c r="B830" s="31">
        <f t="shared" si="40"/>
        <v>4</v>
      </c>
      <c r="C830" s="31">
        <f t="shared" si="41"/>
        <v>2</v>
      </c>
      <c r="D830" s="25">
        <v>42843</v>
      </c>
      <c r="E830" s="4">
        <v>52.41</v>
      </c>
      <c r="G830" s="4">
        <v>52.41</v>
      </c>
    </row>
    <row r="831" spans="1:7" x14ac:dyDescent="0.3">
      <c r="A831" s="31">
        <f t="shared" si="39"/>
        <v>2017</v>
      </c>
      <c r="B831" s="31">
        <f t="shared" si="40"/>
        <v>4</v>
      </c>
      <c r="C831" s="31">
        <f t="shared" si="41"/>
        <v>2</v>
      </c>
      <c r="D831" s="25">
        <v>42844</v>
      </c>
      <c r="E831" s="4">
        <v>50.44</v>
      </c>
      <c r="G831" s="4">
        <v>50.44</v>
      </c>
    </row>
    <row r="832" spans="1:7" x14ac:dyDescent="0.3">
      <c r="A832" s="31">
        <f t="shared" si="39"/>
        <v>2017</v>
      </c>
      <c r="B832" s="31">
        <f t="shared" si="40"/>
        <v>4</v>
      </c>
      <c r="C832" s="31">
        <f t="shared" si="41"/>
        <v>2</v>
      </c>
      <c r="D832" s="25">
        <v>42845</v>
      </c>
      <c r="E832" s="4">
        <v>50.27</v>
      </c>
      <c r="G832" s="4">
        <v>50.27</v>
      </c>
    </row>
    <row r="833" spans="1:7" x14ac:dyDescent="0.3">
      <c r="A833" s="31">
        <f t="shared" si="39"/>
        <v>2017</v>
      </c>
      <c r="B833" s="31">
        <f t="shared" si="40"/>
        <v>4</v>
      </c>
      <c r="C833" s="31">
        <f t="shared" si="41"/>
        <v>2</v>
      </c>
      <c r="D833" s="25">
        <v>42846</v>
      </c>
      <c r="E833" s="4">
        <v>49.62</v>
      </c>
      <c r="G833" s="4">
        <v>49.62</v>
      </c>
    </row>
    <row r="834" spans="1:7" x14ac:dyDescent="0.3">
      <c r="A834" s="31">
        <f t="shared" si="39"/>
        <v>2017</v>
      </c>
      <c r="B834" s="31">
        <f t="shared" si="40"/>
        <v>4</v>
      </c>
      <c r="C834" s="31">
        <f t="shared" si="41"/>
        <v>2</v>
      </c>
      <c r="D834" s="25">
        <v>42849</v>
      </c>
      <c r="E834" s="4">
        <v>49.23</v>
      </c>
      <c r="G834" s="4">
        <v>49.23</v>
      </c>
    </row>
    <row r="835" spans="1:7" x14ac:dyDescent="0.3">
      <c r="A835" s="31">
        <f t="shared" si="39"/>
        <v>2017</v>
      </c>
      <c r="B835" s="31">
        <f t="shared" si="40"/>
        <v>4</v>
      </c>
      <c r="C835" s="31">
        <f t="shared" si="41"/>
        <v>2</v>
      </c>
      <c r="D835" s="25">
        <v>42850</v>
      </c>
      <c r="E835" s="4">
        <v>49.56</v>
      </c>
      <c r="G835" s="4">
        <v>49.56</v>
      </c>
    </row>
    <row r="836" spans="1:7" x14ac:dyDescent="0.3">
      <c r="A836" s="31">
        <f t="shared" si="39"/>
        <v>2017</v>
      </c>
      <c r="B836" s="31">
        <f t="shared" si="40"/>
        <v>4</v>
      </c>
      <c r="C836" s="31">
        <f t="shared" si="41"/>
        <v>2</v>
      </c>
      <c r="D836" s="25">
        <v>42851</v>
      </c>
      <c r="E836" s="4">
        <v>49.62</v>
      </c>
      <c r="G836" s="4">
        <v>49.62</v>
      </c>
    </row>
    <row r="837" spans="1:7" x14ac:dyDescent="0.3">
      <c r="A837" s="31">
        <f t="shared" ref="A837:A900" si="42">YEAR(D837)</f>
        <v>2017</v>
      </c>
      <c r="B837" s="31">
        <f t="shared" ref="B837:B900" si="43">MONTH(D837)</f>
        <v>4</v>
      </c>
      <c r="C837" s="31">
        <f t="shared" ref="C837:C900" si="44">ROUNDUP(B837/3,0)</f>
        <v>2</v>
      </c>
      <c r="D837" s="25">
        <v>42852</v>
      </c>
      <c r="E837" s="4">
        <v>48.97</v>
      </c>
      <c r="G837" s="4">
        <v>48.97</v>
      </c>
    </row>
    <row r="838" spans="1:7" x14ac:dyDescent="0.3">
      <c r="A838" s="31">
        <f t="shared" si="42"/>
        <v>2017</v>
      </c>
      <c r="B838" s="31">
        <f t="shared" si="43"/>
        <v>4</v>
      </c>
      <c r="C838" s="31">
        <f t="shared" si="44"/>
        <v>2</v>
      </c>
      <c r="D838" s="25">
        <v>42853</v>
      </c>
      <c r="E838" s="4">
        <v>49.33</v>
      </c>
      <c r="G838" s="4">
        <v>49.33</v>
      </c>
    </row>
    <row r="839" spans="1:7" x14ac:dyDescent="0.3">
      <c r="A839" s="31">
        <f t="shared" si="42"/>
        <v>2017</v>
      </c>
      <c r="B839" s="31">
        <f t="shared" si="43"/>
        <v>5</v>
      </c>
      <c r="C839" s="31">
        <f t="shared" si="44"/>
        <v>2</v>
      </c>
      <c r="D839" s="25">
        <v>42856</v>
      </c>
      <c r="E839" s="4">
        <v>48.84</v>
      </c>
      <c r="G839" s="4">
        <v>48.84</v>
      </c>
    </row>
    <row r="840" spans="1:7" x14ac:dyDescent="0.3">
      <c r="A840" s="31">
        <f t="shared" si="42"/>
        <v>2017</v>
      </c>
      <c r="B840" s="31">
        <f t="shared" si="43"/>
        <v>5</v>
      </c>
      <c r="C840" s="31">
        <f t="shared" si="44"/>
        <v>2</v>
      </c>
      <c r="D840" s="25">
        <v>42857</v>
      </c>
      <c r="E840" s="4">
        <v>47.66</v>
      </c>
      <c r="G840" s="4">
        <v>47.66</v>
      </c>
    </row>
    <row r="841" spans="1:7" x14ac:dyDescent="0.3">
      <c r="A841" s="31">
        <f t="shared" si="42"/>
        <v>2017</v>
      </c>
      <c r="B841" s="31">
        <f t="shared" si="43"/>
        <v>5</v>
      </c>
      <c r="C841" s="31">
        <f t="shared" si="44"/>
        <v>2</v>
      </c>
      <c r="D841" s="25">
        <v>42858</v>
      </c>
      <c r="E841" s="4">
        <v>47.82</v>
      </c>
      <c r="G841" s="4">
        <v>47.82</v>
      </c>
    </row>
    <row r="842" spans="1:7" x14ac:dyDescent="0.3">
      <c r="A842" s="31">
        <f t="shared" si="42"/>
        <v>2017</v>
      </c>
      <c r="B842" s="31">
        <f t="shared" si="43"/>
        <v>5</v>
      </c>
      <c r="C842" s="31">
        <f t="shared" si="44"/>
        <v>2</v>
      </c>
      <c r="D842" s="25">
        <v>42859</v>
      </c>
      <c r="E842" s="4">
        <v>45.52</v>
      </c>
      <c r="G842" s="4">
        <v>45.52</v>
      </c>
    </row>
    <row r="843" spans="1:7" x14ac:dyDescent="0.3">
      <c r="A843" s="31">
        <f t="shared" si="42"/>
        <v>2017</v>
      </c>
      <c r="B843" s="31">
        <f t="shared" si="43"/>
        <v>5</v>
      </c>
      <c r="C843" s="31">
        <f t="shared" si="44"/>
        <v>2</v>
      </c>
      <c r="D843" s="25">
        <v>42860</v>
      </c>
      <c r="E843" s="4">
        <v>46.22</v>
      </c>
      <c r="G843" s="4">
        <v>46.22</v>
      </c>
    </row>
    <row r="844" spans="1:7" x14ac:dyDescent="0.3">
      <c r="A844" s="31">
        <f t="shared" si="42"/>
        <v>2017</v>
      </c>
      <c r="B844" s="31">
        <f t="shared" si="43"/>
        <v>5</v>
      </c>
      <c r="C844" s="31">
        <f t="shared" si="44"/>
        <v>2</v>
      </c>
      <c r="D844" s="25">
        <v>42863</v>
      </c>
      <c r="E844" s="4">
        <v>46.43</v>
      </c>
      <c r="G844" s="4">
        <v>46.43</v>
      </c>
    </row>
    <row r="845" spans="1:7" x14ac:dyDescent="0.3">
      <c r="A845" s="31">
        <f t="shared" si="42"/>
        <v>2017</v>
      </c>
      <c r="B845" s="31">
        <f t="shared" si="43"/>
        <v>5</v>
      </c>
      <c r="C845" s="31">
        <f t="shared" si="44"/>
        <v>2</v>
      </c>
      <c r="D845" s="25">
        <v>42864</v>
      </c>
      <c r="E845" s="4">
        <v>45.88</v>
      </c>
      <c r="G845" s="4">
        <v>45.88</v>
      </c>
    </row>
    <row r="846" spans="1:7" x14ac:dyDescent="0.3">
      <c r="A846" s="31">
        <f t="shared" si="42"/>
        <v>2017</v>
      </c>
      <c r="B846" s="31">
        <f t="shared" si="43"/>
        <v>5</v>
      </c>
      <c r="C846" s="31">
        <f t="shared" si="44"/>
        <v>2</v>
      </c>
      <c r="D846" s="25">
        <v>42865</v>
      </c>
      <c r="E846" s="4">
        <v>47.33</v>
      </c>
      <c r="G846" s="4">
        <v>47.33</v>
      </c>
    </row>
    <row r="847" spans="1:7" x14ac:dyDescent="0.3">
      <c r="A847" s="31">
        <f t="shared" si="42"/>
        <v>2017</v>
      </c>
      <c r="B847" s="31">
        <f t="shared" si="43"/>
        <v>5</v>
      </c>
      <c r="C847" s="31">
        <f t="shared" si="44"/>
        <v>2</v>
      </c>
      <c r="D847" s="25">
        <v>42866</v>
      </c>
      <c r="E847" s="4">
        <v>47.83</v>
      </c>
      <c r="G847" s="4">
        <v>47.83</v>
      </c>
    </row>
    <row r="848" spans="1:7" x14ac:dyDescent="0.3">
      <c r="A848" s="31">
        <f t="shared" si="42"/>
        <v>2017</v>
      </c>
      <c r="B848" s="31">
        <f t="shared" si="43"/>
        <v>5</v>
      </c>
      <c r="C848" s="31">
        <f t="shared" si="44"/>
        <v>2</v>
      </c>
      <c r="D848" s="25">
        <v>42867</v>
      </c>
      <c r="E848" s="4">
        <v>47.84</v>
      </c>
      <c r="G848" s="4">
        <v>47.84</v>
      </c>
    </row>
    <row r="849" spans="1:7" x14ac:dyDescent="0.3">
      <c r="A849" s="31">
        <f t="shared" si="42"/>
        <v>2017</v>
      </c>
      <c r="B849" s="31">
        <f t="shared" si="43"/>
        <v>5</v>
      </c>
      <c r="C849" s="31">
        <f t="shared" si="44"/>
        <v>2</v>
      </c>
      <c r="D849" s="25">
        <v>42870</v>
      </c>
      <c r="E849" s="4">
        <v>48.85</v>
      </c>
      <c r="G849" s="4">
        <v>48.85</v>
      </c>
    </row>
    <row r="850" spans="1:7" x14ac:dyDescent="0.3">
      <c r="A850" s="31">
        <f t="shared" si="42"/>
        <v>2017</v>
      </c>
      <c r="B850" s="31">
        <f t="shared" si="43"/>
        <v>5</v>
      </c>
      <c r="C850" s="31">
        <f t="shared" si="44"/>
        <v>2</v>
      </c>
      <c r="D850" s="25">
        <v>42871</v>
      </c>
      <c r="E850" s="4">
        <v>48.66</v>
      </c>
      <c r="G850" s="4">
        <v>48.66</v>
      </c>
    </row>
    <row r="851" spans="1:7" x14ac:dyDescent="0.3">
      <c r="A851" s="31">
        <f t="shared" si="42"/>
        <v>2017</v>
      </c>
      <c r="B851" s="31">
        <f t="shared" si="43"/>
        <v>5</v>
      </c>
      <c r="C851" s="31">
        <f t="shared" si="44"/>
        <v>2</v>
      </c>
      <c r="D851" s="25">
        <v>42872</v>
      </c>
      <c r="E851" s="4">
        <v>49.07</v>
      </c>
      <c r="G851" s="4">
        <v>49.07</v>
      </c>
    </row>
    <row r="852" spans="1:7" x14ac:dyDescent="0.3">
      <c r="A852" s="31">
        <f t="shared" si="42"/>
        <v>2017</v>
      </c>
      <c r="B852" s="31">
        <f t="shared" si="43"/>
        <v>5</v>
      </c>
      <c r="C852" s="31">
        <f t="shared" si="44"/>
        <v>2</v>
      </c>
      <c r="D852" s="25">
        <v>42873</v>
      </c>
      <c r="E852" s="4">
        <v>49.35</v>
      </c>
      <c r="G852" s="4">
        <v>49.35</v>
      </c>
    </row>
    <row r="853" spans="1:7" x14ac:dyDescent="0.3">
      <c r="A853" s="31">
        <f t="shared" si="42"/>
        <v>2017</v>
      </c>
      <c r="B853" s="31">
        <f t="shared" si="43"/>
        <v>5</v>
      </c>
      <c r="C853" s="31">
        <f t="shared" si="44"/>
        <v>2</v>
      </c>
      <c r="D853" s="25">
        <v>42874</v>
      </c>
      <c r="E853" s="4">
        <v>50.33</v>
      </c>
      <c r="G853" s="4">
        <v>50.33</v>
      </c>
    </row>
    <row r="854" spans="1:7" x14ac:dyDescent="0.3">
      <c r="A854" s="31">
        <f t="shared" si="42"/>
        <v>2017</v>
      </c>
      <c r="B854" s="31">
        <f t="shared" si="43"/>
        <v>5</v>
      </c>
      <c r="C854" s="31">
        <f t="shared" si="44"/>
        <v>2</v>
      </c>
      <c r="D854" s="25">
        <v>42877</v>
      </c>
      <c r="E854" s="4">
        <v>50.73</v>
      </c>
      <c r="G854" s="4">
        <v>50.73</v>
      </c>
    </row>
    <row r="855" spans="1:7" x14ac:dyDescent="0.3">
      <c r="A855" s="31">
        <f t="shared" si="42"/>
        <v>2017</v>
      </c>
      <c r="B855" s="31">
        <f t="shared" si="43"/>
        <v>5</v>
      </c>
      <c r="C855" s="31">
        <f t="shared" si="44"/>
        <v>2</v>
      </c>
      <c r="D855" s="25">
        <v>42878</v>
      </c>
      <c r="E855" s="4">
        <v>51.47</v>
      </c>
      <c r="G855" s="4">
        <v>51.47</v>
      </c>
    </row>
    <row r="856" spans="1:7" x14ac:dyDescent="0.3">
      <c r="A856" s="31">
        <f t="shared" si="42"/>
        <v>2017</v>
      </c>
      <c r="B856" s="31">
        <f t="shared" si="43"/>
        <v>5</v>
      </c>
      <c r="C856" s="31">
        <f t="shared" si="44"/>
        <v>2</v>
      </c>
      <c r="D856" s="25">
        <v>42879</v>
      </c>
      <c r="E856" s="4">
        <v>51.36</v>
      </c>
      <c r="G856" s="4">
        <v>51.36</v>
      </c>
    </row>
    <row r="857" spans="1:7" x14ac:dyDescent="0.3">
      <c r="A857" s="31">
        <f t="shared" si="42"/>
        <v>2017</v>
      </c>
      <c r="B857" s="31">
        <f t="shared" si="43"/>
        <v>5</v>
      </c>
      <c r="C857" s="31">
        <f t="shared" si="44"/>
        <v>2</v>
      </c>
      <c r="D857" s="25">
        <v>42880</v>
      </c>
      <c r="E857" s="4">
        <v>48.9</v>
      </c>
      <c r="G857" s="4">
        <v>48.9</v>
      </c>
    </row>
    <row r="858" spans="1:7" x14ac:dyDescent="0.3">
      <c r="A858" s="31">
        <f t="shared" si="42"/>
        <v>2017</v>
      </c>
      <c r="B858" s="31">
        <f t="shared" si="43"/>
        <v>5</v>
      </c>
      <c r="C858" s="31">
        <f t="shared" si="44"/>
        <v>2</v>
      </c>
      <c r="D858" s="25">
        <v>42881</v>
      </c>
      <c r="E858" s="4">
        <v>49.8</v>
      </c>
      <c r="G858" s="4">
        <v>49.8</v>
      </c>
    </row>
    <row r="859" spans="1:7" x14ac:dyDescent="0.3">
      <c r="A859" s="31">
        <f t="shared" si="42"/>
        <v>2017</v>
      </c>
      <c r="B859" s="31">
        <f t="shared" si="43"/>
        <v>5</v>
      </c>
      <c r="C859" s="31">
        <f t="shared" si="44"/>
        <v>2</v>
      </c>
      <c r="D859" s="25">
        <v>42885</v>
      </c>
      <c r="E859" s="4">
        <v>49.66</v>
      </c>
      <c r="G859" s="4">
        <v>49.66</v>
      </c>
    </row>
    <row r="860" spans="1:7" x14ac:dyDescent="0.3">
      <c r="A860" s="31">
        <f t="shared" si="42"/>
        <v>2017</v>
      </c>
      <c r="B860" s="31">
        <f t="shared" si="43"/>
        <v>5</v>
      </c>
      <c r="C860" s="31">
        <f t="shared" si="44"/>
        <v>2</v>
      </c>
      <c r="D860" s="25">
        <v>42886</v>
      </c>
      <c r="E860" s="4">
        <v>48.32</v>
      </c>
      <c r="G860" s="4">
        <v>48.32</v>
      </c>
    </row>
    <row r="861" spans="1:7" x14ac:dyDescent="0.3">
      <c r="A861" s="31">
        <f t="shared" si="42"/>
        <v>2017</v>
      </c>
      <c r="B861" s="31">
        <f t="shared" si="43"/>
        <v>6</v>
      </c>
      <c r="C861" s="31">
        <f t="shared" si="44"/>
        <v>2</v>
      </c>
      <c r="D861" s="25">
        <v>42887</v>
      </c>
      <c r="E861" s="4">
        <v>48.36</v>
      </c>
      <c r="G861" s="4">
        <v>48.36</v>
      </c>
    </row>
    <row r="862" spans="1:7" x14ac:dyDescent="0.3">
      <c r="A862" s="31">
        <f t="shared" si="42"/>
        <v>2017</v>
      </c>
      <c r="B862" s="31">
        <f t="shared" si="43"/>
        <v>6</v>
      </c>
      <c r="C862" s="31">
        <f t="shared" si="44"/>
        <v>2</v>
      </c>
      <c r="D862" s="25">
        <v>42888</v>
      </c>
      <c r="E862" s="4">
        <v>47.66</v>
      </c>
      <c r="G862" s="4">
        <v>47.66</v>
      </c>
    </row>
    <row r="863" spans="1:7" x14ac:dyDescent="0.3">
      <c r="A863" s="31">
        <f t="shared" si="42"/>
        <v>2017</v>
      </c>
      <c r="B863" s="31">
        <f t="shared" si="43"/>
        <v>6</v>
      </c>
      <c r="C863" s="31">
        <f t="shared" si="44"/>
        <v>2</v>
      </c>
      <c r="D863" s="25">
        <v>42891</v>
      </c>
      <c r="E863" s="4">
        <v>47.4</v>
      </c>
      <c r="G863" s="4">
        <v>47.4</v>
      </c>
    </row>
    <row r="864" spans="1:7" x14ac:dyDescent="0.3">
      <c r="A864" s="31">
        <f t="shared" si="42"/>
        <v>2017</v>
      </c>
      <c r="B864" s="31">
        <f t="shared" si="43"/>
        <v>6</v>
      </c>
      <c r="C864" s="31">
        <f t="shared" si="44"/>
        <v>2</v>
      </c>
      <c r="D864" s="25">
        <v>42892</v>
      </c>
      <c r="E864" s="4">
        <v>48.19</v>
      </c>
      <c r="G864" s="4">
        <v>48.19</v>
      </c>
    </row>
    <row r="865" spans="1:7" x14ac:dyDescent="0.3">
      <c r="A865" s="31">
        <f t="shared" si="42"/>
        <v>2017</v>
      </c>
      <c r="B865" s="31">
        <f t="shared" si="43"/>
        <v>6</v>
      </c>
      <c r="C865" s="31">
        <f t="shared" si="44"/>
        <v>2</v>
      </c>
      <c r="D865" s="25">
        <v>42893</v>
      </c>
      <c r="E865" s="4">
        <v>45.72</v>
      </c>
      <c r="G865" s="4">
        <v>45.72</v>
      </c>
    </row>
    <row r="866" spans="1:7" x14ac:dyDescent="0.3">
      <c r="A866" s="31">
        <f t="shared" si="42"/>
        <v>2017</v>
      </c>
      <c r="B866" s="31">
        <f t="shared" si="43"/>
        <v>6</v>
      </c>
      <c r="C866" s="31">
        <f t="shared" si="44"/>
        <v>2</v>
      </c>
      <c r="D866" s="25">
        <v>42894</v>
      </c>
      <c r="E866" s="4">
        <v>45.64</v>
      </c>
      <c r="G866" s="4">
        <v>45.64</v>
      </c>
    </row>
    <row r="867" spans="1:7" x14ac:dyDescent="0.3">
      <c r="A867" s="31">
        <f t="shared" si="42"/>
        <v>2017</v>
      </c>
      <c r="B867" s="31">
        <f t="shared" si="43"/>
        <v>6</v>
      </c>
      <c r="C867" s="31">
        <f t="shared" si="44"/>
        <v>2</v>
      </c>
      <c r="D867" s="25">
        <v>42895</v>
      </c>
      <c r="E867" s="4">
        <v>45.83</v>
      </c>
      <c r="G867" s="4">
        <v>45.83</v>
      </c>
    </row>
    <row r="868" spans="1:7" x14ac:dyDescent="0.3">
      <c r="A868" s="31">
        <f t="shared" si="42"/>
        <v>2017</v>
      </c>
      <c r="B868" s="31">
        <f t="shared" si="43"/>
        <v>6</v>
      </c>
      <c r="C868" s="31">
        <f t="shared" si="44"/>
        <v>2</v>
      </c>
      <c r="D868" s="25">
        <v>42898</v>
      </c>
      <c r="E868" s="4">
        <v>46.08</v>
      </c>
      <c r="G868" s="4">
        <v>46.08</v>
      </c>
    </row>
    <row r="869" spans="1:7" x14ac:dyDescent="0.3">
      <c r="A869" s="31">
        <f t="shared" si="42"/>
        <v>2017</v>
      </c>
      <c r="B869" s="31">
        <f t="shared" si="43"/>
        <v>6</v>
      </c>
      <c r="C869" s="31">
        <f t="shared" si="44"/>
        <v>2</v>
      </c>
      <c r="D869" s="25">
        <v>42899</v>
      </c>
      <c r="E869" s="4">
        <v>46.46</v>
      </c>
      <c r="G869" s="4">
        <v>46.46</v>
      </c>
    </row>
    <row r="870" spans="1:7" x14ac:dyDescent="0.3">
      <c r="A870" s="31">
        <f t="shared" si="42"/>
        <v>2017</v>
      </c>
      <c r="B870" s="31">
        <f t="shared" si="43"/>
        <v>6</v>
      </c>
      <c r="C870" s="31">
        <f t="shared" si="44"/>
        <v>2</v>
      </c>
      <c r="D870" s="25">
        <v>42900</v>
      </c>
      <c r="E870" s="4">
        <v>44.73</v>
      </c>
      <c r="G870" s="4">
        <v>44.73</v>
      </c>
    </row>
    <row r="871" spans="1:7" x14ac:dyDescent="0.3">
      <c r="A871" s="31">
        <f t="shared" si="42"/>
        <v>2017</v>
      </c>
      <c r="B871" s="31">
        <f t="shared" si="43"/>
        <v>6</v>
      </c>
      <c r="C871" s="31">
        <f t="shared" si="44"/>
        <v>2</v>
      </c>
      <c r="D871" s="25">
        <v>42901</v>
      </c>
      <c r="E871" s="4">
        <v>44.46</v>
      </c>
      <c r="G871" s="4">
        <v>44.46</v>
      </c>
    </row>
    <row r="872" spans="1:7" x14ac:dyDescent="0.3">
      <c r="A872" s="31">
        <f t="shared" si="42"/>
        <v>2017</v>
      </c>
      <c r="B872" s="31">
        <f t="shared" si="43"/>
        <v>6</v>
      </c>
      <c r="C872" s="31">
        <f t="shared" si="44"/>
        <v>2</v>
      </c>
      <c r="D872" s="25">
        <v>42902</v>
      </c>
      <c r="E872" s="4">
        <v>44.74</v>
      </c>
      <c r="G872" s="4">
        <v>44.74</v>
      </c>
    </row>
    <row r="873" spans="1:7" x14ac:dyDescent="0.3">
      <c r="A873" s="31">
        <f t="shared" si="42"/>
        <v>2017</v>
      </c>
      <c r="B873" s="31">
        <f t="shared" si="43"/>
        <v>6</v>
      </c>
      <c r="C873" s="31">
        <f t="shared" si="44"/>
        <v>2</v>
      </c>
      <c r="D873" s="25">
        <v>42905</v>
      </c>
      <c r="E873" s="4">
        <v>44.2</v>
      </c>
      <c r="G873" s="4">
        <v>44.2</v>
      </c>
    </row>
    <row r="874" spans="1:7" x14ac:dyDescent="0.3">
      <c r="A874" s="31">
        <f t="shared" si="42"/>
        <v>2017</v>
      </c>
      <c r="B874" s="31">
        <f t="shared" si="43"/>
        <v>6</v>
      </c>
      <c r="C874" s="31">
        <f t="shared" si="44"/>
        <v>2</v>
      </c>
      <c r="D874" s="25">
        <v>42906</v>
      </c>
      <c r="E874" s="4">
        <v>43.23</v>
      </c>
      <c r="G874" s="4">
        <v>43.23</v>
      </c>
    </row>
    <row r="875" spans="1:7" x14ac:dyDescent="0.3">
      <c r="A875" s="31">
        <f t="shared" si="42"/>
        <v>2017</v>
      </c>
      <c r="B875" s="31">
        <f t="shared" si="43"/>
        <v>6</v>
      </c>
      <c r="C875" s="31">
        <f t="shared" si="44"/>
        <v>2</v>
      </c>
      <c r="D875" s="25">
        <v>42907</v>
      </c>
      <c r="E875" s="4">
        <v>42.53</v>
      </c>
      <c r="G875" s="4">
        <v>42.53</v>
      </c>
    </row>
    <row r="876" spans="1:7" x14ac:dyDescent="0.3">
      <c r="A876" s="31">
        <f t="shared" si="42"/>
        <v>2017</v>
      </c>
      <c r="B876" s="31">
        <f t="shared" si="43"/>
        <v>6</v>
      </c>
      <c r="C876" s="31">
        <f t="shared" si="44"/>
        <v>2</v>
      </c>
      <c r="D876" s="25">
        <v>42908</v>
      </c>
      <c r="E876" s="4">
        <v>42.74</v>
      </c>
      <c r="G876" s="4">
        <v>42.74</v>
      </c>
    </row>
    <row r="877" spans="1:7" x14ac:dyDescent="0.3">
      <c r="A877" s="31">
        <f t="shared" si="42"/>
        <v>2017</v>
      </c>
      <c r="B877" s="31">
        <f t="shared" si="43"/>
        <v>6</v>
      </c>
      <c r="C877" s="31">
        <f t="shared" si="44"/>
        <v>2</v>
      </c>
      <c r="D877" s="25">
        <v>42909</v>
      </c>
      <c r="E877" s="4">
        <v>43.01</v>
      </c>
      <c r="G877" s="4">
        <v>43.01</v>
      </c>
    </row>
    <row r="878" spans="1:7" x14ac:dyDescent="0.3">
      <c r="A878" s="31">
        <f t="shared" si="42"/>
        <v>2017</v>
      </c>
      <c r="B878" s="31">
        <f t="shared" si="43"/>
        <v>6</v>
      </c>
      <c r="C878" s="31">
        <f t="shared" si="44"/>
        <v>2</v>
      </c>
      <c r="D878" s="25">
        <v>42912</v>
      </c>
      <c r="E878" s="4">
        <v>43.38</v>
      </c>
      <c r="G878" s="4">
        <v>43.38</v>
      </c>
    </row>
    <row r="879" spans="1:7" x14ac:dyDescent="0.3">
      <c r="A879" s="31">
        <f t="shared" si="42"/>
        <v>2017</v>
      </c>
      <c r="B879" s="31">
        <f t="shared" si="43"/>
        <v>6</v>
      </c>
      <c r="C879" s="31">
        <f t="shared" si="44"/>
        <v>2</v>
      </c>
      <c r="D879" s="25">
        <v>42913</v>
      </c>
      <c r="E879" s="4">
        <v>44.24</v>
      </c>
      <c r="G879" s="4">
        <v>44.24</v>
      </c>
    </row>
    <row r="880" spans="1:7" x14ac:dyDescent="0.3">
      <c r="A880" s="31">
        <f t="shared" si="42"/>
        <v>2017</v>
      </c>
      <c r="B880" s="31">
        <f t="shared" si="43"/>
        <v>6</v>
      </c>
      <c r="C880" s="31">
        <f t="shared" si="44"/>
        <v>2</v>
      </c>
      <c r="D880" s="25">
        <v>42914</v>
      </c>
      <c r="E880" s="4">
        <v>44.74</v>
      </c>
      <c r="G880" s="4">
        <v>44.74</v>
      </c>
    </row>
    <row r="881" spans="1:7" x14ac:dyDescent="0.3">
      <c r="A881" s="31">
        <f t="shared" si="42"/>
        <v>2017</v>
      </c>
      <c r="B881" s="31">
        <f t="shared" si="43"/>
        <v>6</v>
      </c>
      <c r="C881" s="31">
        <f t="shared" si="44"/>
        <v>2</v>
      </c>
      <c r="D881" s="25">
        <v>42915</v>
      </c>
      <c r="E881" s="4">
        <v>44.93</v>
      </c>
      <c r="G881" s="4">
        <v>44.93</v>
      </c>
    </row>
    <row r="882" spans="1:7" x14ac:dyDescent="0.3">
      <c r="A882" s="31">
        <f t="shared" si="42"/>
        <v>2017</v>
      </c>
      <c r="B882" s="31">
        <f t="shared" si="43"/>
        <v>6</v>
      </c>
      <c r="C882" s="31">
        <f t="shared" si="44"/>
        <v>2</v>
      </c>
      <c r="D882" s="25">
        <v>42916</v>
      </c>
      <c r="E882" s="4">
        <v>46.04</v>
      </c>
      <c r="G882" s="4">
        <v>46.04</v>
      </c>
    </row>
    <row r="883" spans="1:7" x14ac:dyDescent="0.3">
      <c r="A883" s="31">
        <f t="shared" si="42"/>
        <v>2017</v>
      </c>
      <c r="B883" s="31">
        <f t="shared" si="43"/>
        <v>7</v>
      </c>
      <c r="C883" s="31">
        <f t="shared" si="44"/>
        <v>3</v>
      </c>
      <c r="D883" s="25">
        <v>42919</v>
      </c>
      <c r="E883" s="4">
        <v>47.07</v>
      </c>
      <c r="G883" s="4">
        <v>47.07</v>
      </c>
    </row>
    <row r="884" spans="1:7" x14ac:dyDescent="0.3">
      <c r="A884" s="31">
        <f t="shared" si="42"/>
        <v>2017</v>
      </c>
      <c r="B884" s="31">
        <f t="shared" si="43"/>
        <v>7</v>
      </c>
      <c r="C884" s="31">
        <f t="shared" si="44"/>
        <v>3</v>
      </c>
      <c r="D884" s="25">
        <v>42921</v>
      </c>
      <c r="E884" s="4">
        <v>45.13</v>
      </c>
      <c r="G884" s="4">
        <v>45.13</v>
      </c>
    </row>
    <row r="885" spans="1:7" x14ac:dyDescent="0.3">
      <c r="A885" s="31">
        <f t="shared" si="42"/>
        <v>2017</v>
      </c>
      <c r="B885" s="31">
        <f t="shared" si="43"/>
        <v>7</v>
      </c>
      <c r="C885" s="31">
        <f t="shared" si="44"/>
        <v>3</v>
      </c>
      <c r="D885" s="25">
        <v>42922</v>
      </c>
      <c r="E885" s="4">
        <v>45.52</v>
      </c>
      <c r="G885" s="4">
        <v>45.52</v>
      </c>
    </row>
    <row r="886" spans="1:7" x14ac:dyDescent="0.3">
      <c r="A886" s="31">
        <f t="shared" si="42"/>
        <v>2017</v>
      </c>
      <c r="B886" s="31">
        <f t="shared" si="43"/>
        <v>7</v>
      </c>
      <c r="C886" s="31">
        <f t="shared" si="44"/>
        <v>3</v>
      </c>
      <c r="D886" s="25">
        <v>42923</v>
      </c>
      <c r="E886" s="4">
        <v>44.23</v>
      </c>
      <c r="G886" s="4">
        <v>44.23</v>
      </c>
    </row>
    <row r="887" spans="1:7" x14ac:dyDescent="0.3">
      <c r="A887" s="31">
        <f t="shared" si="42"/>
        <v>2017</v>
      </c>
      <c r="B887" s="31">
        <f t="shared" si="43"/>
        <v>7</v>
      </c>
      <c r="C887" s="31">
        <f t="shared" si="44"/>
        <v>3</v>
      </c>
      <c r="D887" s="25">
        <v>42926</v>
      </c>
      <c r="E887" s="4">
        <v>44.4</v>
      </c>
      <c r="G887" s="4">
        <v>44.4</v>
      </c>
    </row>
    <row r="888" spans="1:7" x14ac:dyDescent="0.3">
      <c r="A888" s="31">
        <f t="shared" si="42"/>
        <v>2017</v>
      </c>
      <c r="B888" s="31">
        <f t="shared" si="43"/>
        <v>7</v>
      </c>
      <c r="C888" s="31">
        <f t="shared" si="44"/>
        <v>3</v>
      </c>
      <c r="D888" s="25">
        <v>42927</v>
      </c>
      <c r="E888" s="4">
        <v>45.04</v>
      </c>
      <c r="G888" s="4">
        <v>45.04</v>
      </c>
    </row>
    <row r="889" spans="1:7" x14ac:dyDescent="0.3">
      <c r="A889" s="31">
        <f t="shared" si="42"/>
        <v>2017</v>
      </c>
      <c r="B889" s="31">
        <f t="shared" si="43"/>
        <v>7</v>
      </c>
      <c r="C889" s="31">
        <f t="shared" si="44"/>
        <v>3</v>
      </c>
      <c r="D889" s="25">
        <v>42928</v>
      </c>
      <c r="E889" s="4">
        <v>45.49</v>
      </c>
      <c r="G889" s="4">
        <v>45.49</v>
      </c>
    </row>
    <row r="890" spans="1:7" x14ac:dyDescent="0.3">
      <c r="A890" s="31">
        <f t="shared" si="42"/>
        <v>2017</v>
      </c>
      <c r="B890" s="31">
        <f t="shared" si="43"/>
        <v>7</v>
      </c>
      <c r="C890" s="31">
        <f t="shared" si="44"/>
        <v>3</v>
      </c>
      <c r="D890" s="25">
        <v>42929</v>
      </c>
      <c r="E890" s="4">
        <v>46.08</v>
      </c>
      <c r="G890" s="4">
        <v>46.08</v>
      </c>
    </row>
    <row r="891" spans="1:7" x14ac:dyDescent="0.3">
      <c r="A891" s="31">
        <f t="shared" si="42"/>
        <v>2017</v>
      </c>
      <c r="B891" s="31">
        <f t="shared" si="43"/>
        <v>7</v>
      </c>
      <c r="C891" s="31">
        <f t="shared" si="44"/>
        <v>3</v>
      </c>
      <c r="D891" s="25">
        <v>42930</v>
      </c>
      <c r="E891" s="4">
        <v>46.54</v>
      </c>
      <c r="G891" s="4">
        <v>46.54</v>
      </c>
    </row>
    <row r="892" spans="1:7" x14ac:dyDescent="0.3">
      <c r="A892" s="31">
        <f t="shared" si="42"/>
        <v>2017</v>
      </c>
      <c r="B892" s="31">
        <f t="shared" si="43"/>
        <v>7</v>
      </c>
      <c r="C892" s="31">
        <f t="shared" si="44"/>
        <v>3</v>
      </c>
      <c r="D892" s="25">
        <v>42933</v>
      </c>
      <c r="E892" s="4">
        <v>46.02</v>
      </c>
      <c r="G892" s="4">
        <v>46.02</v>
      </c>
    </row>
    <row r="893" spans="1:7" x14ac:dyDescent="0.3">
      <c r="A893" s="31">
        <f t="shared" si="42"/>
        <v>2017</v>
      </c>
      <c r="B893" s="31">
        <f t="shared" si="43"/>
        <v>7</v>
      </c>
      <c r="C893" s="31">
        <f t="shared" si="44"/>
        <v>3</v>
      </c>
      <c r="D893" s="25">
        <v>42934</v>
      </c>
      <c r="E893" s="4">
        <v>46.4</v>
      </c>
      <c r="G893" s="4">
        <v>46.4</v>
      </c>
    </row>
    <row r="894" spans="1:7" x14ac:dyDescent="0.3">
      <c r="A894" s="31">
        <f t="shared" si="42"/>
        <v>2017</v>
      </c>
      <c r="B894" s="31">
        <f t="shared" si="43"/>
        <v>7</v>
      </c>
      <c r="C894" s="31">
        <f t="shared" si="44"/>
        <v>3</v>
      </c>
      <c r="D894" s="25">
        <v>42935</v>
      </c>
      <c r="E894" s="4">
        <v>47.12</v>
      </c>
      <c r="G894" s="4">
        <v>47.12</v>
      </c>
    </row>
    <row r="895" spans="1:7" x14ac:dyDescent="0.3">
      <c r="A895" s="31">
        <f t="shared" si="42"/>
        <v>2017</v>
      </c>
      <c r="B895" s="31">
        <f t="shared" si="43"/>
        <v>7</v>
      </c>
      <c r="C895" s="31">
        <f t="shared" si="44"/>
        <v>3</v>
      </c>
      <c r="D895" s="25">
        <v>42936</v>
      </c>
      <c r="E895" s="4">
        <v>46.79</v>
      </c>
      <c r="G895" s="4">
        <v>46.79</v>
      </c>
    </row>
    <row r="896" spans="1:7" x14ac:dyDescent="0.3">
      <c r="A896" s="31">
        <f t="shared" si="42"/>
        <v>2017</v>
      </c>
      <c r="B896" s="31">
        <f t="shared" si="43"/>
        <v>7</v>
      </c>
      <c r="C896" s="31">
        <f t="shared" si="44"/>
        <v>3</v>
      </c>
      <c r="D896" s="25">
        <v>42937</v>
      </c>
      <c r="E896" s="4">
        <v>45.77</v>
      </c>
      <c r="G896" s="4">
        <v>45.77</v>
      </c>
    </row>
    <row r="897" spans="1:7" x14ac:dyDescent="0.3">
      <c r="A897" s="31">
        <f t="shared" si="42"/>
        <v>2017</v>
      </c>
      <c r="B897" s="31">
        <f t="shared" si="43"/>
        <v>7</v>
      </c>
      <c r="C897" s="31">
        <f t="shared" si="44"/>
        <v>3</v>
      </c>
      <c r="D897" s="25">
        <v>42940</v>
      </c>
      <c r="E897" s="4">
        <v>46.34</v>
      </c>
      <c r="G897" s="4">
        <v>46.34</v>
      </c>
    </row>
    <row r="898" spans="1:7" x14ac:dyDescent="0.3">
      <c r="A898" s="31">
        <f t="shared" si="42"/>
        <v>2017</v>
      </c>
      <c r="B898" s="31">
        <f t="shared" si="43"/>
        <v>7</v>
      </c>
      <c r="C898" s="31">
        <f t="shared" si="44"/>
        <v>3</v>
      </c>
      <c r="D898" s="25">
        <v>42941</v>
      </c>
      <c r="E898" s="4">
        <v>47.89</v>
      </c>
      <c r="G898" s="4">
        <v>47.89</v>
      </c>
    </row>
    <row r="899" spans="1:7" x14ac:dyDescent="0.3">
      <c r="A899" s="31">
        <f t="shared" si="42"/>
        <v>2017</v>
      </c>
      <c r="B899" s="31">
        <f t="shared" si="43"/>
        <v>7</v>
      </c>
      <c r="C899" s="31">
        <f t="shared" si="44"/>
        <v>3</v>
      </c>
      <c r="D899" s="25">
        <v>42942</v>
      </c>
      <c r="E899" s="4">
        <v>48.75</v>
      </c>
      <c r="G899" s="4">
        <v>48.75</v>
      </c>
    </row>
    <row r="900" spans="1:7" x14ac:dyDescent="0.3">
      <c r="A900" s="31">
        <f t="shared" si="42"/>
        <v>2017</v>
      </c>
      <c r="B900" s="31">
        <f t="shared" si="43"/>
        <v>7</v>
      </c>
      <c r="C900" s="31">
        <f t="shared" si="44"/>
        <v>3</v>
      </c>
      <c r="D900" s="25">
        <v>42943</v>
      </c>
      <c r="E900" s="4">
        <v>49.04</v>
      </c>
      <c r="G900" s="4">
        <v>49.04</v>
      </c>
    </row>
    <row r="901" spans="1:7" x14ac:dyDescent="0.3">
      <c r="A901" s="31">
        <f t="shared" ref="A901:A964" si="45">YEAR(D901)</f>
        <v>2017</v>
      </c>
      <c r="B901" s="31">
        <f t="shared" ref="B901:B964" si="46">MONTH(D901)</f>
        <v>7</v>
      </c>
      <c r="C901" s="31">
        <f t="shared" ref="C901:C964" si="47">ROUNDUP(B901/3,0)</f>
        <v>3</v>
      </c>
      <c r="D901" s="25">
        <v>42944</v>
      </c>
      <c r="E901" s="4">
        <v>49.71</v>
      </c>
      <c r="G901" s="4">
        <v>49.71</v>
      </c>
    </row>
    <row r="902" spans="1:7" x14ac:dyDescent="0.3">
      <c r="A902" s="31">
        <f t="shared" si="45"/>
        <v>2017</v>
      </c>
      <c r="B902" s="31">
        <f t="shared" si="46"/>
        <v>7</v>
      </c>
      <c r="C902" s="31">
        <f t="shared" si="47"/>
        <v>3</v>
      </c>
      <c r="D902" s="25">
        <v>42947</v>
      </c>
      <c r="E902" s="4">
        <v>50.17</v>
      </c>
      <c r="G902" s="4">
        <v>50.17</v>
      </c>
    </row>
    <row r="903" spans="1:7" x14ac:dyDescent="0.3">
      <c r="A903" s="31">
        <f t="shared" si="45"/>
        <v>2017</v>
      </c>
      <c r="B903" s="31">
        <f t="shared" si="46"/>
        <v>8</v>
      </c>
      <c r="C903" s="31">
        <f t="shared" si="47"/>
        <v>3</v>
      </c>
      <c r="D903" s="25">
        <v>42948</v>
      </c>
      <c r="E903" s="4">
        <v>49.16</v>
      </c>
      <c r="G903" s="4">
        <v>49.16</v>
      </c>
    </row>
    <row r="904" spans="1:7" x14ac:dyDescent="0.3">
      <c r="A904" s="31">
        <f t="shared" si="45"/>
        <v>2017</v>
      </c>
      <c r="B904" s="31">
        <f t="shared" si="46"/>
        <v>8</v>
      </c>
      <c r="C904" s="31">
        <f t="shared" si="47"/>
        <v>3</v>
      </c>
      <c r="D904" s="25">
        <v>42949</v>
      </c>
      <c r="E904" s="4">
        <v>49.59</v>
      </c>
      <c r="G904" s="4">
        <v>49.59</v>
      </c>
    </row>
    <row r="905" spans="1:7" x14ac:dyDescent="0.3">
      <c r="A905" s="31">
        <f t="shared" si="45"/>
        <v>2017</v>
      </c>
      <c r="B905" s="31">
        <f t="shared" si="46"/>
        <v>8</v>
      </c>
      <c r="C905" s="31">
        <f t="shared" si="47"/>
        <v>3</v>
      </c>
      <c r="D905" s="25">
        <v>42950</v>
      </c>
      <c r="E905" s="4">
        <v>49.03</v>
      </c>
      <c r="G905" s="4">
        <v>49.03</v>
      </c>
    </row>
    <row r="906" spans="1:7" x14ac:dyDescent="0.3">
      <c r="A906" s="31">
        <f t="shared" si="45"/>
        <v>2017</v>
      </c>
      <c r="B906" s="31">
        <f t="shared" si="46"/>
        <v>8</v>
      </c>
      <c r="C906" s="31">
        <f t="shared" si="47"/>
        <v>3</v>
      </c>
      <c r="D906" s="25">
        <v>42951</v>
      </c>
      <c r="E906" s="4">
        <v>49.58</v>
      </c>
      <c r="G906" s="4">
        <v>49.58</v>
      </c>
    </row>
    <row r="907" spans="1:7" x14ac:dyDescent="0.3">
      <c r="A907" s="31">
        <f t="shared" si="45"/>
        <v>2017</v>
      </c>
      <c r="B907" s="31">
        <f t="shared" si="46"/>
        <v>8</v>
      </c>
      <c r="C907" s="31">
        <f t="shared" si="47"/>
        <v>3</v>
      </c>
      <c r="D907" s="25">
        <v>42954</v>
      </c>
      <c r="E907" s="4">
        <v>49.39</v>
      </c>
      <c r="G907" s="4">
        <v>49.39</v>
      </c>
    </row>
    <row r="908" spans="1:7" x14ac:dyDescent="0.3">
      <c r="A908" s="31">
        <f t="shared" si="45"/>
        <v>2017</v>
      </c>
      <c r="B908" s="31">
        <f t="shared" si="46"/>
        <v>8</v>
      </c>
      <c r="C908" s="31">
        <f t="shared" si="47"/>
        <v>3</v>
      </c>
      <c r="D908" s="25">
        <v>42955</v>
      </c>
      <c r="E908" s="4">
        <v>49.17</v>
      </c>
      <c r="G908" s="4">
        <v>49.17</v>
      </c>
    </row>
    <row r="909" spans="1:7" x14ac:dyDescent="0.3">
      <c r="A909" s="31">
        <f t="shared" si="45"/>
        <v>2017</v>
      </c>
      <c r="B909" s="31">
        <f t="shared" si="46"/>
        <v>8</v>
      </c>
      <c r="C909" s="31">
        <f t="shared" si="47"/>
        <v>3</v>
      </c>
      <c r="D909" s="25">
        <v>42956</v>
      </c>
      <c r="E909" s="4">
        <v>49.56</v>
      </c>
      <c r="G909" s="4">
        <v>49.56</v>
      </c>
    </row>
    <row r="910" spans="1:7" x14ac:dyDescent="0.3">
      <c r="A910" s="31">
        <f t="shared" si="45"/>
        <v>2017</v>
      </c>
      <c r="B910" s="31">
        <f t="shared" si="46"/>
        <v>8</v>
      </c>
      <c r="C910" s="31">
        <f t="shared" si="47"/>
        <v>3</v>
      </c>
      <c r="D910" s="25">
        <v>42957</v>
      </c>
      <c r="E910" s="4">
        <v>48.59</v>
      </c>
      <c r="G910" s="4">
        <v>48.59</v>
      </c>
    </row>
    <row r="911" spans="1:7" x14ac:dyDescent="0.3">
      <c r="A911" s="31">
        <f t="shared" si="45"/>
        <v>2017</v>
      </c>
      <c r="B911" s="31">
        <f t="shared" si="46"/>
        <v>8</v>
      </c>
      <c r="C911" s="31">
        <f t="shared" si="47"/>
        <v>3</v>
      </c>
      <c r="D911" s="25">
        <v>42958</v>
      </c>
      <c r="E911" s="4">
        <v>48.82</v>
      </c>
      <c r="G911" s="4">
        <v>48.82</v>
      </c>
    </row>
    <row r="912" spans="1:7" x14ac:dyDescent="0.3">
      <c r="A912" s="31">
        <f t="shared" si="45"/>
        <v>2017</v>
      </c>
      <c r="B912" s="31">
        <f t="shared" si="46"/>
        <v>8</v>
      </c>
      <c r="C912" s="31">
        <f t="shared" si="47"/>
        <v>3</v>
      </c>
      <c r="D912" s="25">
        <v>42961</v>
      </c>
      <c r="E912" s="4">
        <v>47.59</v>
      </c>
      <c r="G912" s="4">
        <v>47.59</v>
      </c>
    </row>
    <row r="913" spans="1:7" x14ac:dyDescent="0.3">
      <c r="A913" s="31">
        <f t="shared" si="45"/>
        <v>2017</v>
      </c>
      <c r="B913" s="31">
        <f t="shared" si="46"/>
        <v>8</v>
      </c>
      <c r="C913" s="31">
        <f t="shared" si="47"/>
        <v>3</v>
      </c>
      <c r="D913" s="25">
        <v>42962</v>
      </c>
      <c r="E913" s="4">
        <v>47.55</v>
      </c>
      <c r="G913" s="4">
        <v>47.55</v>
      </c>
    </row>
    <row r="914" spans="1:7" x14ac:dyDescent="0.3">
      <c r="A914" s="31">
        <f t="shared" si="45"/>
        <v>2017</v>
      </c>
      <c r="B914" s="31">
        <f t="shared" si="46"/>
        <v>8</v>
      </c>
      <c r="C914" s="31">
        <f t="shared" si="47"/>
        <v>3</v>
      </c>
      <c r="D914" s="25">
        <v>42963</v>
      </c>
      <c r="E914" s="4">
        <v>46.78</v>
      </c>
      <c r="G914" s="4">
        <v>46.78</v>
      </c>
    </row>
    <row r="915" spans="1:7" x14ac:dyDescent="0.3">
      <c r="A915" s="31">
        <f t="shared" si="45"/>
        <v>2017</v>
      </c>
      <c r="B915" s="31">
        <f t="shared" si="46"/>
        <v>8</v>
      </c>
      <c r="C915" s="31">
        <f t="shared" si="47"/>
        <v>3</v>
      </c>
      <c r="D915" s="25">
        <v>42964</v>
      </c>
      <c r="E915" s="4">
        <v>47.09</v>
      </c>
      <c r="G915" s="4">
        <v>47.09</v>
      </c>
    </row>
    <row r="916" spans="1:7" x14ac:dyDescent="0.3">
      <c r="A916" s="31">
        <f t="shared" si="45"/>
        <v>2017</v>
      </c>
      <c r="B916" s="31">
        <f t="shared" si="46"/>
        <v>8</v>
      </c>
      <c r="C916" s="31">
        <f t="shared" si="47"/>
        <v>3</v>
      </c>
      <c r="D916" s="25">
        <v>42965</v>
      </c>
      <c r="E916" s="4">
        <v>48.51</v>
      </c>
      <c r="G916" s="4">
        <v>48.51</v>
      </c>
    </row>
    <row r="917" spans="1:7" x14ac:dyDescent="0.3">
      <c r="A917" s="31">
        <f t="shared" si="45"/>
        <v>2017</v>
      </c>
      <c r="B917" s="31">
        <f t="shared" si="46"/>
        <v>8</v>
      </c>
      <c r="C917" s="31">
        <f t="shared" si="47"/>
        <v>3</v>
      </c>
      <c r="D917" s="25">
        <v>42968</v>
      </c>
      <c r="E917" s="4">
        <v>47.37</v>
      </c>
      <c r="G917" s="4">
        <v>47.37</v>
      </c>
    </row>
    <row r="918" spans="1:7" x14ac:dyDescent="0.3">
      <c r="A918" s="31">
        <f t="shared" si="45"/>
        <v>2017</v>
      </c>
      <c r="B918" s="31">
        <f t="shared" si="46"/>
        <v>8</v>
      </c>
      <c r="C918" s="31">
        <f t="shared" si="47"/>
        <v>3</v>
      </c>
      <c r="D918" s="25">
        <v>42969</v>
      </c>
      <c r="E918" s="4">
        <v>47.64</v>
      </c>
      <c r="G918" s="4">
        <v>47.64</v>
      </c>
    </row>
    <row r="919" spans="1:7" x14ac:dyDescent="0.3">
      <c r="A919" s="31">
        <f t="shared" si="45"/>
        <v>2017</v>
      </c>
      <c r="B919" s="31">
        <f t="shared" si="46"/>
        <v>8</v>
      </c>
      <c r="C919" s="31">
        <f t="shared" si="47"/>
        <v>3</v>
      </c>
      <c r="D919" s="25">
        <v>42970</v>
      </c>
      <c r="E919" s="4">
        <v>48.41</v>
      </c>
      <c r="G919" s="4">
        <v>48.41</v>
      </c>
    </row>
    <row r="920" spans="1:7" x14ac:dyDescent="0.3">
      <c r="A920" s="31">
        <f t="shared" si="45"/>
        <v>2017</v>
      </c>
      <c r="B920" s="31">
        <f t="shared" si="46"/>
        <v>8</v>
      </c>
      <c r="C920" s="31">
        <f t="shared" si="47"/>
        <v>3</v>
      </c>
      <c r="D920" s="25">
        <v>42971</v>
      </c>
      <c r="E920" s="4">
        <v>47.43</v>
      </c>
      <c r="G920" s="4">
        <v>47.43</v>
      </c>
    </row>
    <row r="921" spans="1:7" x14ac:dyDescent="0.3">
      <c r="A921" s="31">
        <f t="shared" si="45"/>
        <v>2017</v>
      </c>
      <c r="B921" s="31">
        <f t="shared" si="46"/>
        <v>8</v>
      </c>
      <c r="C921" s="31">
        <f t="shared" si="47"/>
        <v>3</v>
      </c>
      <c r="D921" s="25">
        <v>42972</v>
      </c>
      <c r="E921" s="4">
        <v>47.87</v>
      </c>
      <c r="G921" s="4">
        <v>47.87</v>
      </c>
    </row>
    <row r="922" spans="1:7" x14ac:dyDescent="0.3">
      <c r="A922" s="31">
        <f t="shared" si="45"/>
        <v>2017</v>
      </c>
      <c r="B922" s="31">
        <f t="shared" si="46"/>
        <v>8</v>
      </c>
      <c r="C922" s="31">
        <f t="shared" si="47"/>
        <v>3</v>
      </c>
      <c r="D922" s="25">
        <v>42975</v>
      </c>
      <c r="E922" s="4">
        <v>46.57</v>
      </c>
      <c r="G922" s="4">
        <v>46.57</v>
      </c>
    </row>
    <row r="923" spans="1:7" x14ac:dyDescent="0.3">
      <c r="A923" s="31">
        <f t="shared" si="45"/>
        <v>2017</v>
      </c>
      <c r="B923" s="31">
        <f t="shared" si="46"/>
        <v>8</v>
      </c>
      <c r="C923" s="31">
        <f t="shared" si="47"/>
        <v>3</v>
      </c>
      <c r="D923" s="25">
        <v>42976</v>
      </c>
      <c r="E923" s="4">
        <v>46.44</v>
      </c>
      <c r="G923" s="4">
        <v>46.44</v>
      </c>
    </row>
    <row r="924" spans="1:7" x14ac:dyDescent="0.3">
      <c r="A924" s="31">
        <f t="shared" si="45"/>
        <v>2017</v>
      </c>
      <c r="B924" s="31">
        <f t="shared" si="46"/>
        <v>8</v>
      </c>
      <c r="C924" s="31">
        <f t="shared" si="47"/>
        <v>3</v>
      </c>
      <c r="D924" s="25">
        <v>42977</v>
      </c>
      <c r="E924" s="4">
        <v>45.96</v>
      </c>
      <c r="G924" s="4">
        <v>45.96</v>
      </c>
    </row>
    <row r="925" spans="1:7" x14ac:dyDescent="0.3">
      <c r="A925" s="31">
        <f t="shared" si="45"/>
        <v>2017</v>
      </c>
      <c r="B925" s="31">
        <f t="shared" si="46"/>
        <v>8</v>
      </c>
      <c r="C925" s="31">
        <f t="shared" si="47"/>
        <v>3</v>
      </c>
      <c r="D925" s="25">
        <v>42978</v>
      </c>
      <c r="E925" s="4">
        <v>47.23</v>
      </c>
      <c r="G925" s="4">
        <v>47.23</v>
      </c>
    </row>
    <row r="926" spans="1:7" x14ac:dyDescent="0.3">
      <c r="A926" s="31">
        <f t="shared" si="45"/>
        <v>2017</v>
      </c>
      <c r="B926" s="31">
        <f t="shared" si="46"/>
        <v>9</v>
      </c>
      <c r="C926" s="31">
        <f t="shared" si="47"/>
        <v>3</v>
      </c>
      <c r="D926" s="25">
        <v>42979</v>
      </c>
      <c r="E926" s="4">
        <v>47.29</v>
      </c>
      <c r="G926" s="4">
        <v>47.29</v>
      </c>
    </row>
    <row r="927" spans="1:7" x14ac:dyDescent="0.3">
      <c r="A927" s="31">
        <f t="shared" si="45"/>
        <v>2017</v>
      </c>
      <c r="B927" s="31">
        <f t="shared" si="46"/>
        <v>9</v>
      </c>
      <c r="C927" s="31">
        <f t="shared" si="47"/>
        <v>3</v>
      </c>
      <c r="D927" s="25">
        <v>42983</v>
      </c>
      <c r="E927" s="4">
        <v>48.66</v>
      </c>
      <c r="G927" s="4">
        <v>48.66</v>
      </c>
    </row>
    <row r="928" spans="1:7" x14ac:dyDescent="0.3">
      <c r="A928" s="31">
        <f t="shared" si="45"/>
        <v>2017</v>
      </c>
      <c r="B928" s="31">
        <f t="shared" si="46"/>
        <v>9</v>
      </c>
      <c r="C928" s="31">
        <f t="shared" si="47"/>
        <v>3</v>
      </c>
      <c r="D928" s="25">
        <v>42984</v>
      </c>
      <c r="E928" s="4">
        <v>49.16</v>
      </c>
      <c r="G928" s="4">
        <v>49.16</v>
      </c>
    </row>
    <row r="929" spans="1:7" x14ac:dyDescent="0.3">
      <c r="A929" s="31">
        <f t="shared" si="45"/>
        <v>2017</v>
      </c>
      <c r="B929" s="31">
        <f t="shared" si="46"/>
        <v>9</v>
      </c>
      <c r="C929" s="31">
        <f t="shared" si="47"/>
        <v>3</v>
      </c>
      <c r="D929" s="25">
        <v>42985</v>
      </c>
      <c r="E929" s="4">
        <v>49.09</v>
      </c>
      <c r="G929" s="4">
        <v>49.09</v>
      </c>
    </row>
    <row r="930" spans="1:7" x14ac:dyDescent="0.3">
      <c r="A930" s="31">
        <f t="shared" si="45"/>
        <v>2017</v>
      </c>
      <c r="B930" s="31">
        <f t="shared" si="46"/>
        <v>9</v>
      </c>
      <c r="C930" s="31">
        <f t="shared" si="47"/>
        <v>3</v>
      </c>
      <c r="D930" s="25">
        <v>42986</v>
      </c>
      <c r="E930" s="4">
        <v>47.48</v>
      </c>
      <c r="G930" s="4">
        <v>47.48</v>
      </c>
    </row>
    <row r="931" spans="1:7" x14ac:dyDescent="0.3">
      <c r="A931" s="31">
        <f t="shared" si="45"/>
        <v>2017</v>
      </c>
      <c r="B931" s="31">
        <f t="shared" si="46"/>
        <v>9</v>
      </c>
      <c r="C931" s="31">
        <f t="shared" si="47"/>
        <v>3</v>
      </c>
      <c r="D931" s="25">
        <v>42989</v>
      </c>
      <c r="E931" s="4">
        <v>48.07</v>
      </c>
      <c r="G931" s="4">
        <v>48.07</v>
      </c>
    </row>
    <row r="932" spans="1:7" x14ac:dyDescent="0.3">
      <c r="A932" s="31">
        <f t="shared" si="45"/>
        <v>2017</v>
      </c>
      <c r="B932" s="31">
        <f t="shared" si="46"/>
        <v>9</v>
      </c>
      <c r="C932" s="31">
        <f t="shared" si="47"/>
        <v>3</v>
      </c>
      <c r="D932" s="25">
        <v>42990</v>
      </c>
      <c r="E932" s="4">
        <v>48.23</v>
      </c>
      <c r="G932" s="4">
        <v>48.23</v>
      </c>
    </row>
    <row r="933" spans="1:7" x14ac:dyDescent="0.3">
      <c r="A933" s="31">
        <f t="shared" si="45"/>
        <v>2017</v>
      </c>
      <c r="B933" s="31">
        <f t="shared" si="46"/>
        <v>9</v>
      </c>
      <c r="C933" s="31">
        <f t="shared" si="47"/>
        <v>3</v>
      </c>
      <c r="D933" s="25">
        <v>42991</v>
      </c>
      <c r="E933" s="4">
        <v>49.3</v>
      </c>
      <c r="G933" s="4">
        <v>49.3</v>
      </c>
    </row>
    <row r="934" spans="1:7" x14ac:dyDescent="0.3">
      <c r="A934" s="31">
        <f t="shared" si="45"/>
        <v>2017</v>
      </c>
      <c r="B934" s="31">
        <f t="shared" si="46"/>
        <v>9</v>
      </c>
      <c r="C934" s="31">
        <f t="shared" si="47"/>
        <v>3</v>
      </c>
      <c r="D934" s="25">
        <v>42992</v>
      </c>
      <c r="E934" s="4">
        <v>49.89</v>
      </c>
      <c r="G934" s="4">
        <v>49.89</v>
      </c>
    </row>
    <row r="935" spans="1:7" x14ac:dyDescent="0.3">
      <c r="A935" s="31">
        <f t="shared" si="45"/>
        <v>2017</v>
      </c>
      <c r="B935" s="31">
        <f t="shared" si="46"/>
        <v>9</v>
      </c>
      <c r="C935" s="31">
        <f t="shared" si="47"/>
        <v>3</v>
      </c>
      <c r="D935" s="25">
        <v>42993</v>
      </c>
      <c r="E935" s="4">
        <v>49.89</v>
      </c>
      <c r="G935" s="4">
        <v>49.89</v>
      </c>
    </row>
    <row r="936" spans="1:7" x14ac:dyDescent="0.3">
      <c r="A936" s="31">
        <f t="shared" si="45"/>
        <v>2017</v>
      </c>
      <c r="B936" s="31">
        <f t="shared" si="46"/>
        <v>9</v>
      </c>
      <c r="C936" s="31">
        <f t="shared" si="47"/>
        <v>3</v>
      </c>
      <c r="D936" s="25">
        <v>42996</v>
      </c>
      <c r="E936" s="4">
        <v>49.91</v>
      </c>
      <c r="G936" s="4">
        <v>49.91</v>
      </c>
    </row>
    <row r="937" spans="1:7" x14ac:dyDescent="0.3">
      <c r="A937" s="31">
        <f t="shared" si="45"/>
        <v>2017</v>
      </c>
      <c r="B937" s="31">
        <f t="shared" si="46"/>
        <v>9</v>
      </c>
      <c r="C937" s="31">
        <f t="shared" si="47"/>
        <v>3</v>
      </c>
      <c r="D937" s="25">
        <v>42997</v>
      </c>
      <c r="E937" s="4">
        <v>49.48</v>
      </c>
      <c r="G937" s="4">
        <v>49.48</v>
      </c>
    </row>
    <row r="938" spans="1:7" x14ac:dyDescent="0.3">
      <c r="A938" s="31">
        <f t="shared" si="45"/>
        <v>2017</v>
      </c>
      <c r="B938" s="31">
        <f t="shared" si="46"/>
        <v>9</v>
      </c>
      <c r="C938" s="31">
        <f t="shared" si="47"/>
        <v>3</v>
      </c>
      <c r="D938" s="25">
        <v>42998</v>
      </c>
      <c r="E938" s="4">
        <v>50.41</v>
      </c>
      <c r="G938" s="4">
        <v>50.41</v>
      </c>
    </row>
    <row r="939" spans="1:7" x14ac:dyDescent="0.3">
      <c r="A939" s="31">
        <f t="shared" si="45"/>
        <v>2017</v>
      </c>
      <c r="B939" s="31">
        <f t="shared" si="46"/>
        <v>9</v>
      </c>
      <c r="C939" s="31">
        <f t="shared" si="47"/>
        <v>3</v>
      </c>
      <c r="D939" s="25">
        <v>42999</v>
      </c>
      <c r="E939" s="4">
        <v>50.55</v>
      </c>
      <c r="G939" s="4">
        <v>50.55</v>
      </c>
    </row>
    <row r="940" spans="1:7" x14ac:dyDescent="0.3">
      <c r="A940" s="31">
        <f t="shared" si="45"/>
        <v>2017</v>
      </c>
      <c r="B940" s="31">
        <f t="shared" si="46"/>
        <v>9</v>
      </c>
      <c r="C940" s="31">
        <f t="shared" si="47"/>
        <v>3</v>
      </c>
      <c r="D940" s="25">
        <v>43000</v>
      </c>
      <c r="E940" s="4">
        <v>50.66</v>
      </c>
      <c r="G940" s="4">
        <v>50.66</v>
      </c>
    </row>
    <row r="941" spans="1:7" x14ac:dyDescent="0.3">
      <c r="A941" s="31">
        <f t="shared" si="45"/>
        <v>2017</v>
      </c>
      <c r="B941" s="31">
        <f t="shared" si="46"/>
        <v>9</v>
      </c>
      <c r="C941" s="31">
        <f t="shared" si="47"/>
        <v>3</v>
      </c>
      <c r="D941" s="25">
        <v>43003</v>
      </c>
      <c r="E941" s="4">
        <v>52.22</v>
      </c>
      <c r="G941" s="4">
        <v>52.22</v>
      </c>
    </row>
    <row r="942" spans="1:7" x14ac:dyDescent="0.3">
      <c r="A942" s="31">
        <f t="shared" si="45"/>
        <v>2017</v>
      </c>
      <c r="B942" s="31">
        <f t="shared" si="46"/>
        <v>9</v>
      </c>
      <c r="C942" s="31">
        <f t="shared" si="47"/>
        <v>3</v>
      </c>
      <c r="D942" s="25">
        <v>43004</v>
      </c>
      <c r="E942" s="4">
        <v>51.88</v>
      </c>
      <c r="G942" s="4">
        <v>51.88</v>
      </c>
    </row>
    <row r="943" spans="1:7" x14ac:dyDescent="0.3">
      <c r="A943" s="31">
        <f t="shared" si="45"/>
        <v>2017</v>
      </c>
      <c r="B943" s="31">
        <f t="shared" si="46"/>
        <v>9</v>
      </c>
      <c r="C943" s="31">
        <f t="shared" si="47"/>
        <v>3</v>
      </c>
      <c r="D943" s="25">
        <v>43005</v>
      </c>
      <c r="E943" s="4">
        <v>52.14</v>
      </c>
      <c r="G943" s="4">
        <v>52.14</v>
      </c>
    </row>
    <row r="944" spans="1:7" x14ac:dyDescent="0.3">
      <c r="A944" s="31">
        <f t="shared" si="45"/>
        <v>2017</v>
      </c>
      <c r="B944" s="31">
        <f t="shared" si="46"/>
        <v>9</v>
      </c>
      <c r="C944" s="31">
        <f t="shared" si="47"/>
        <v>3</v>
      </c>
      <c r="D944" s="25">
        <v>43006</v>
      </c>
      <c r="E944" s="4">
        <v>51.56</v>
      </c>
      <c r="G944" s="4">
        <v>51.56</v>
      </c>
    </row>
    <row r="945" spans="1:7" x14ac:dyDescent="0.3">
      <c r="A945" s="31">
        <f t="shared" si="45"/>
        <v>2017</v>
      </c>
      <c r="B945" s="31">
        <f t="shared" si="46"/>
        <v>9</v>
      </c>
      <c r="C945" s="31">
        <f t="shared" si="47"/>
        <v>3</v>
      </c>
      <c r="D945" s="25">
        <v>43007</v>
      </c>
      <c r="E945" s="4">
        <v>51.67</v>
      </c>
      <c r="G945" s="4">
        <v>51.67</v>
      </c>
    </row>
    <row r="946" spans="1:7" x14ac:dyDescent="0.3">
      <c r="A946" s="31">
        <f t="shared" si="45"/>
        <v>2017</v>
      </c>
      <c r="B946" s="31">
        <f t="shared" si="46"/>
        <v>10</v>
      </c>
      <c r="C946" s="31">
        <f t="shared" si="47"/>
        <v>4</v>
      </c>
      <c r="D946" s="25">
        <v>43010</v>
      </c>
      <c r="E946" s="4">
        <v>50.58</v>
      </c>
      <c r="G946" s="4">
        <v>50.58</v>
      </c>
    </row>
    <row r="947" spans="1:7" x14ac:dyDescent="0.3">
      <c r="A947" s="31">
        <f t="shared" si="45"/>
        <v>2017</v>
      </c>
      <c r="B947" s="31">
        <f t="shared" si="46"/>
        <v>10</v>
      </c>
      <c r="C947" s="31">
        <f t="shared" si="47"/>
        <v>4</v>
      </c>
      <c r="D947" s="25">
        <v>43011</v>
      </c>
      <c r="E947" s="4">
        <v>50.42</v>
      </c>
      <c r="G947" s="4">
        <v>50.42</v>
      </c>
    </row>
    <row r="948" spans="1:7" x14ac:dyDescent="0.3">
      <c r="A948" s="31">
        <f t="shared" si="45"/>
        <v>2017</v>
      </c>
      <c r="B948" s="31">
        <f t="shared" si="46"/>
        <v>10</v>
      </c>
      <c r="C948" s="31">
        <f t="shared" si="47"/>
        <v>4</v>
      </c>
      <c r="D948" s="25">
        <v>43012</v>
      </c>
      <c r="E948" s="4">
        <v>49.98</v>
      </c>
      <c r="G948" s="4">
        <v>49.98</v>
      </c>
    </row>
    <row r="949" spans="1:7" x14ac:dyDescent="0.3">
      <c r="A949" s="31">
        <f t="shared" si="45"/>
        <v>2017</v>
      </c>
      <c r="B949" s="31">
        <f t="shared" si="46"/>
        <v>10</v>
      </c>
      <c r="C949" s="31">
        <f t="shared" si="47"/>
        <v>4</v>
      </c>
      <c r="D949" s="25">
        <v>43013</v>
      </c>
      <c r="E949" s="4">
        <v>50.79</v>
      </c>
      <c r="G949" s="4">
        <v>50.79</v>
      </c>
    </row>
    <row r="950" spans="1:7" x14ac:dyDescent="0.3">
      <c r="A950" s="31">
        <f t="shared" si="45"/>
        <v>2017</v>
      </c>
      <c r="B950" s="31">
        <f t="shared" si="46"/>
        <v>10</v>
      </c>
      <c r="C950" s="31">
        <f t="shared" si="47"/>
        <v>4</v>
      </c>
      <c r="D950" s="25">
        <v>43014</v>
      </c>
      <c r="E950" s="4">
        <v>49.29</v>
      </c>
      <c r="G950" s="4">
        <v>49.29</v>
      </c>
    </row>
    <row r="951" spans="1:7" x14ac:dyDescent="0.3">
      <c r="A951" s="31">
        <f t="shared" si="45"/>
        <v>2017</v>
      </c>
      <c r="B951" s="31">
        <f t="shared" si="46"/>
        <v>10</v>
      </c>
      <c r="C951" s="31">
        <f t="shared" si="47"/>
        <v>4</v>
      </c>
      <c r="D951" s="25">
        <v>43017</v>
      </c>
      <c r="E951" s="4">
        <v>49.58</v>
      </c>
      <c r="G951" s="4">
        <v>49.58</v>
      </c>
    </row>
    <row r="952" spans="1:7" x14ac:dyDescent="0.3">
      <c r="A952" s="31">
        <f t="shared" si="45"/>
        <v>2017</v>
      </c>
      <c r="B952" s="31">
        <f t="shared" si="46"/>
        <v>10</v>
      </c>
      <c r="C952" s="31">
        <f t="shared" si="47"/>
        <v>4</v>
      </c>
      <c r="D952" s="25">
        <v>43018</v>
      </c>
      <c r="E952" s="4">
        <v>50.92</v>
      </c>
      <c r="G952" s="4">
        <v>50.92</v>
      </c>
    </row>
    <row r="953" spans="1:7" x14ac:dyDescent="0.3">
      <c r="A953" s="31">
        <f t="shared" si="45"/>
        <v>2017</v>
      </c>
      <c r="B953" s="31">
        <f t="shared" si="46"/>
        <v>10</v>
      </c>
      <c r="C953" s="31">
        <f t="shared" si="47"/>
        <v>4</v>
      </c>
      <c r="D953" s="25">
        <v>43019</v>
      </c>
      <c r="E953" s="4">
        <v>51.3</v>
      </c>
      <c r="G953" s="4">
        <v>51.3</v>
      </c>
    </row>
    <row r="954" spans="1:7" x14ac:dyDescent="0.3">
      <c r="A954" s="31">
        <f t="shared" si="45"/>
        <v>2017</v>
      </c>
      <c r="B954" s="31">
        <f t="shared" si="46"/>
        <v>10</v>
      </c>
      <c r="C954" s="31">
        <f t="shared" si="47"/>
        <v>4</v>
      </c>
      <c r="D954" s="25">
        <v>43020</v>
      </c>
      <c r="E954" s="4">
        <v>50.6</v>
      </c>
      <c r="G954" s="4">
        <v>50.6</v>
      </c>
    </row>
    <row r="955" spans="1:7" x14ac:dyDescent="0.3">
      <c r="A955" s="31">
        <f t="shared" si="45"/>
        <v>2017</v>
      </c>
      <c r="B955" s="31">
        <f t="shared" si="46"/>
        <v>10</v>
      </c>
      <c r="C955" s="31">
        <f t="shared" si="47"/>
        <v>4</v>
      </c>
      <c r="D955" s="25">
        <v>43021</v>
      </c>
      <c r="E955" s="4">
        <v>51.45</v>
      </c>
      <c r="G955" s="4">
        <v>51.45</v>
      </c>
    </row>
    <row r="956" spans="1:7" x14ac:dyDescent="0.3">
      <c r="A956" s="31">
        <f t="shared" si="45"/>
        <v>2017</v>
      </c>
      <c r="B956" s="31">
        <f t="shared" si="46"/>
        <v>10</v>
      </c>
      <c r="C956" s="31">
        <f t="shared" si="47"/>
        <v>4</v>
      </c>
      <c r="D956" s="25">
        <v>43024</v>
      </c>
      <c r="E956" s="4">
        <v>51.87</v>
      </c>
      <c r="G956" s="4">
        <v>51.87</v>
      </c>
    </row>
    <row r="957" spans="1:7" x14ac:dyDescent="0.3">
      <c r="A957" s="31">
        <f t="shared" si="45"/>
        <v>2017</v>
      </c>
      <c r="B957" s="31">
        <f t="shared" si="46"/>
        <v>10</v>
      </c>
      <c r="C957" s="31">
        <f t="shared" si="47"/>
        <v>4</v>
      </c>
      <c r="D957" s="25">
        <v>43025</v>
      </c>
      <c r="E957" s="4">
        <v>51.88</v>
      </c>
      <c r="G957" s="4">
        <v>51.88</v>
      </c>
    </row>
    <row r="958" spans="1:7" x14ac:dyDescent="0.3">
      <c r="A958" s="31">
        <f t="shared" si="45"/>
        <v>2017</v>
      </c>
      <c r="B958" s="31">
        <f t="shared" si="46"/>
        <v>10</v>
      </c>
      <c r="C958" s="31">
        <f t="shared" si="47"/>
        <v>4</v>
      </c>
      <c r="D958" s="25">
        <v>43026</v>
      </c>
      <c r="E958" s="4">
        <v>52.04</v>
      </c>
      <c r="G958" s="4">
        <v>52.04</v>
      </c>
    </row>
    <row r="959" spans="1:7" x14ac:dyDescent="0.3">
      <c r="A959" s="31">
        <f t="shared" si="45"/>
        <v>2017</v>
      </c>
      <c r="B959" s="31">
        <f t="shared" si="46"/>
        <v>10</v>
      </c>
      <c r="C959" s="31">
        <f t="shared" si="47"/>
        <v>4</v>
      </c>
      <c r="D959" s="25">
        <v>43027</v>
      </c>
      <c r="E959" s="4">
        <v>51.29</v>
      </c>
      <c r="G959" s="4">
        <v>51.29</v>
      </c>
    </row>
    <row r="960" spans="1:7" x14ac:dyDescent="0.3">
      <c r="A960" s="31">
        <f t="shared" si="45"/>
        <v>2017</v>
      </c>
      <c r="B960" s="31">
        <f t="shared" si="46"/>
        <v>10</v>
      </c>
      <c r="C960" s="31">
        <f t="shared" si="47"/>
        <v>4</v>
      </c>
      <c r="D960" s="25">
        <v>43028</v>
      </c>
      <c r="E960" s="4">
        <v>51.47</v>
      </c>
      <c r="G960" s="4">
        <v>51.47</v>
      </c>
    </row>
    <row r="961" spans="1:7" x14ac:dyDescent="0.3">
      <c r="A961" s="31">
        <f t="shared" si="45"/>
        <v>2017</v>
      </c>
      <c r="B961" s="31">
        <f t="shared" si="46"/>
        <v>10</v>
      </c>
      <c r="C961" s="31">
        <f t="shared" si="47"/>
        <v>4</v>
      </c>
      <c r="D961" s="25">
        <v>43031</v>
      </c>
      <c r="E961" s="4">
        <v>51.9</v>
      </c>
      <c r="G961" s="4">
        <v>51.9</v>
      </c>
    </row>
    <row r="962" spans="1:7" x14ac:dyDescent="0.3">
      <c r="A962" s="31">
        <f t="shared" si="45"/>
        <v>2017</v>
      </c>
      <c r="B962" s="31">
        <f t="shared" si="46"/>
        <v>10</v>
      </c>
      <c r="C962" s="31">
        <f t="shared" si="47"/>
        <v>4</v>
      </c>
      <c r="D962" s="25">
        <v>43032</v>
      </c>
      <c r="E962" s="4">
        <v>52.47</v>
      </c>
      <c r="G962" s="4">
        <v>52.47</v>
      </c>
    </row>
    <row r="963" spans="1:7" x14ac:dyDescent="0.3">
      <c r="A963" s="31">
        <f t="shared" si="45"/>
        <v>2017</v>
      </c>
      <c r="B963" s="31">
        <f t="shared" si="46"/>
        <v>10</v>
      </c>
      <c r="C963" s="31">
        <f t="shared" si="47"/>
        <v>4</v>
      </c>
      <c r="D963" s="25">
        <v>43033</v>
      </c>
      <c r="E963" s="4">
        <v>52.18</v>
      </c>
      <c r="G963" s="4">
        <v>52.18</v>
      </c>
    </row>
    <row r="964" spans="1:7" x14ac:dyDescent="0.3">
      <c r="A964" s="31">
        <f t="shared" si="45"/>
        <v>2017</v>
      </c>
      <c r="B964" s="31">
        <f t="shared" si="46"/>
        <v>10</v>
      </c>
      <c r="C964" s="31">
        <f t="shared" si="47"/>
        <v>4</v>
      </c>
      <c r="D964" s="25">
        <v>43034</v>
      </c>
      <c r="E964" s="4">
        <v>52.64</v>
      </c>
      <c r="G964" s="4">
        <v>52.64</v>
      </c>
    </row>
    <row r="965" spans="1:7" x14ac:dyDescent="0.3">
      <c r="A965" s="31">
        <f t="shared" ref="A965:A1028" si="48">YEAR(D965)</f>
        <v>2017</v>
      </c>
      <c r="B965" s="31">
        <f t="shared" ref="B965:B1028" si="49">MONTH(D965)</f>
        <v>10</v>
      </c>
      <c r="C965" s="31">
        <f t="shared" ref="C965:C1028" si="50">ROUNDUP(B965/3,0)</f>
        <v>4</v>
      </c>
      <c r="D965" s="25">
        <v>43035</v>
      </c>
      <c r="E965" s="4">
        <v>53.9</v>
      </c>
      <c r="G965" s="4">
        <v>53.9</v>
      </c>
    </row>
    <row r="966" spans="1:7" x14ac:dyDescent="0.3">
      <c r="A966" s="31">
        <f t="shared" si="48"/>
        <v>2017</v>
      </c>
      <c r="B966" s="31">
        <f t="shared" si="49"/>
        <v>10</v>
      </c>
      <c r="C966" s="31">
        <f t="shared" si="50"/>
        <v>4</v>
      </c>
      <c r="D966" s="25">
        <v>43038</v>
      </c>
      <c r="E966" s="4">
        <v>54.15</v>
      </c>
      <c r="G966" s="4">
        <v>54.15</v>
      </c>
    </row>
    <row r="967" spans="1:7" x14ac:dyDescent="0.3">
      <c r="A967" s="31">
        <f t="shared" si="48"/>
        <v>2017</v>
      </c>
      <c r="B967" s="31">
        <f t="shared" si="49"/>
        <v>10</v>
      </c>
      <c r="C967" s="31">
        <f t="shared" si="50"/>
        <v>4</v>
      </c>
      <c r="D967" s="25">
        <v>43039</v>
      </c>
      <c r="E967" s="4">
        <v>54.38</v>
      </c>
      <c r="G967" s="4">
        <v>54.38</v>
      </c>
    </row>
    <row r="968" spans="1:7" x14ac:dyDescent="0.3">
      <c r="A968" s="31">
        <f t="shared" si="48"/>
        <v>2017</v>
      </c>
      <c r="B968" s="31">
        <f t="shared" si="49"/>
        <v>11</v>
      </c>
      <c r="C968" s="31">
        <f t="shared" si="50"/>
        <v>4</v>
      </c>
      <c r="D968" s="25">
        <v>43040</v>
      </c>
      <c r="E968" s="4">
        <v>54.3</v>
      </c>
      <c r="G968" s="4">
        <v>54.3</v>
      </c>
    </row>
    <row r="969" spans="1:7" x14ac:dyDescent="0.3">
      <c r="A969" s="31">
        <f t="shared" si="48"/>
        <v>2017</v>
      </c>
      <c r="B969" s="31">
        <f t="shared" si="49"/>
        <v>11</v>
      </c>
      <c r="C969" s="31">
        <f t="shared" si="50"/>
        <v>4</v>
      </c>
      <c r="D969" s="25">
        <v>43041</v>
      </c>
      <c r="E969" s="4">
        <v>54.54</v>
      </c>
      <c r="G969" s="4">
        <v>54.54</v>
      </c>
    </row>
    <row r="970" spans="1:7" x14ac:dyDescent="0.3">
      <c r="A970" s="31">
        <f t="shared" si="48"/>
        <v>2017</v>
      </c>
      <c r="B970" s="31">
        <f t="shared" si="49"/>
        <v>11</v>
      </c>
      <c r="C970" s="31">
        <f t="shared" si="50"/>
        <v>4</v>
      </c>
      <c r="D970" s="25">
        <v>43042</v>
      </c>
      <c r="E970" s="4">
        <v>55.64</v>
      </c>
      <c r="G970" s="4">
        <v>55.64</v>
      </c>
    </row>
    <row r="971" spans="1:7" x14ac:dyDescent="0.3">
      <c r="A971" s="31">
        <f t="shared" si="48"/>
        <v>2017</v>
      </c>
      <c r="B971" s="31">
        <f t="shared" si="49"/>
        <v>11</v>
      </c>
      <c r="C971" s="31">
        <f t="shared" si="50"/>
        <v>4</v>
      </c>
      <c r="D971" s="25">
        <v>43045</v>
      </c>
      <c r="E971" s="4">
        <v>57.35</v>
      </c>
      <c r="G971" s="4">
        <v>57.35</v>
      </c>
    </row>
    <row r="972" spans="1:7" x14ac:dyDescent="0.3">
      <c r="A972" s="31">
        <f t="shared" si="48"/>
        <v>2017</v>
      </c>
      <c r="B972" s="31">
        <f t="shared" si="49"/>
        <v>11</v>
      </c>
      <c r="C972" s="31">
        <f t="shared" si="50"/>
        <v>4</v>
      </c>
      <c r="D972" s="25">
        <v>43046</v>
      </c>
      <c r="E972" s="4">
        <v>57.2</v>
      </c>
      <c r="G972" s="4">
        <v>57.2</v>
      </c>
    </row>
    <row r="973" spans="1:7" x14ac:dyDescent="0.3">
      <c r="A973" s="31">
        <f t="shared" si="48"/>
        <v>2017</v>
      </c>
      <c r="B973" s="31">
        <f t="shared" si="49"/>
        <v>11</v>
      </c>
      <c r="C973" s="31">
        <f t="shared" si="50"/>
        <v>4</v>
      </c>
      <c r="D973" s="25">
        <v>43047</v>
      </c>
      <c r="E973" s="4">
        <v>56.81</v>
      </c>
      <c r="G973" s="4">
        <v>56.81</v>
      </c>
    </row>
    <row r="974" spans="1:7" x14ac:dyDescent="0.3">
      <c r="A974" s="31">
        <f t="shared" si="48"/>
        <v>2017</v>
      </c>
      <c r="B974" s="31">
        <f t="shared" si="49"/>
        <v>11</v>
      </c>
      <c r="C974" s="31">
        <f t="shared" si="50"/>
        <v>4</v>
      </c>
      <c r="D974" s="25">
        <v>43048</v>
      </c>
      <c r="E974" s="4">
        <v>57.17</v>
      </c>
      <c r="G974" s="4">
        <v>57.17</v>
      </c>
    </row>
    <row r="975" spans="1:7" x14ac:dyDescent="0.3">
      <c r="A975" s="31">
        <f t="shared" si="48"/>
        <v>2017</v>
      </c>
      <c r="B975" s="31">
        <f t="shared" si="49"/>
        <v>11</v>
      </c>
      <c r="C975" s="31">
        <f t="shared" si="50"/>
        <v>4</v>
      </c>
      <c r="D975" s="25">
        <v>43049</v>
      </c>
      <c r="E975" s="4">
        <v>56.74</v>
      </c>
      <c r="G975" s="4">
        <v>56.74</v>
      </c>
    </row>
    <row r="976" spans="1:7" x14ac:dyDescent="0.3">
      <c r="A976" s="31">
        <f t="shared" si="48"/>
        <v>2017</v>
      </c>
      <c r="B976" s="31">
        <f t="shared" si="49"/>
        <v>11</v>
      </c>
      <c r="C976" s="31">
        <f t="shared" si="50"/>
        <v>4</v>
      </c>
      <c r="D976" s="25">
        <v>43052</v>
      </c>
      <c r="E976" s="4">
        <v>56.76</v>
      </c>
      <c r="G976" s="4">
        <v>56.76</v>
      </c>
    </row>
    <row r="977" spans="1:7" x14ac:dyDescent="0.3">
      <c r="A977" s="31">
        <f t="shared" si="48"/>
        <v>2017</v>
      </c>
      <c r="B977" s="31">
        <f t="shared" si="49"/>
        <v>11</v>
      </c>
      <c r="C977" s="31">
        <f t="shared" si="50"/>
        <v>4</v>
      </c>
      <c r="D977" s="25">
        <v>43053</v>
      </c>
      <c r="E977" s="4">
        <v>55.7</v>
      </c>
      <c r="G977" s="4">
        <v>55.7</v>
      </c>
    </row>
    <row r="978" spans="1:7" x14ac:dyDescent="0.3">
      <c r="A978" s="31">
        <f t="shared" si="48"/>
        <v>2017</v>
      </c>
      <c r="B978" s="31">
        <f t="shared" si="49"/>
        <v>11</v>
      </c>
      <c r="C978" s="31">
        <f t="shared" si="50"/>
        <v>4</v>
      </c>
      <c r="D978" s="25">
        <v>43054</v>
      </c>
      <c r="E978" s="4">
        <v>55.33</v>
      </c>
      <c r="G978" s="4">
        <v>55.33</v>
      </c>
    </row>
    <row r="979" spans="1:7" x14ac:dyDescent="0.3">
      <c r="A979" s="31">
        <f t="shared" si="48"/>
        <v>2017</v>
      </c>
      <c r="B979" s="31">
        <f t="shared" si="49"/>
        <v>11</v>
      </c>
      <c r="C979" s="31">
        <f t="shared" si="50"/>
        <v>4</v>
      </c>
      <c r="D979" s="25">
        <v>43055</v>
      </c>
      <c r="E979" s="4">
        <v>55.14</v>
      </c>
      <c r="G979" s="4">
        <v>55.14</v>
      </c>
    </row>
    <row r="980" spans="1:7" x14ac:dyDescent="0.3">
      <c r="A980" s="31">
        <f t="shared" si="48"/>
        <v>2017</v>
      </c>
      <c r="B980" s="31">
        <f t="shared" si="49"/>
        <v>11</v>
      </c>
      <c r="C980" s="31">
        <f t="shared" si="50"/>
        <v>4</v>
      </c>
      <c r="D980" s="25">
        <v>43056</v>
      </c>
      <c r="E980" s="4">
        <v>56.55</v>
      </c>
      <c r="G980" s="4">
        <v>56.55</v>
      </c>
    </row>
    <row r="981" spans="1:7" x14ac:dyDescent="0.3">
      <c r="A981" s="31">
        <f t="shared" si="48"/>
        <v>2017</v>
      </c>
      <c r="B981" s="31">
        <f t="shared" si="49"/>
        <v>11</v>
      </c>
      <c r="C981" s="31">
        <f t="shared" si="50"/>
        <v>4</v>
      </c>
      <c r="D981" s="25">
        <v>43059</v>
      </c>
      <c r="E981" s="4">
        <v>56.09</v>
      </c>
      <c r="G981" s="4">
        <v>56.09</v>
      </c>
    </row>
    <row r="982" spans="1:7" x14ac:dyDescent="0.3">
      <c r="A982" s="31">
        <f t="shared" si="48"/>
        <v>2017</v>
      </c>
      <c r="B982" s="31">
        <f t="shared" si="49"/>
        <v>11</v>
      </c>
      <c r="C982" s="31">
        <f t="shared" si="50"/>
        <v>4</v>
      </c>
      <c r="D982" s="25">
        <v>43060</v>
      </c>
      <c r="E982" s="4">
        <v>56.83</v>
      </c>
      <c r="G982" s="4">
        <v>56.83</v>
      </c>
    </row>
    <row r="983" spans="1:7" x14ac:dyDescent="0.3">
      <c r="A983" s="31">
        <f t="shared" si="48"/>
        <v>2017</v>
      </c>
      <c r="B983" s="31">
        <f t="shared" si="49"/>
        <v>11</v>
      </c>
      <c r="C983" s="31">
        <f t="shared" si="50"/>
        <v>4</v>
      </c>
      <c r="D983" s="25">
        <v>43061</v>
      </c>
      <c r="E983" s="4">
        <v>58.02</v>
      </c>
      <c r="G983" s="4">
        <v>58.02</v>
      </c>
    </row>
    <row r="984" spans="1:7" x14ac:dyDescent="0.3">
      <c r="A984" s="31">
        <f t="shared" si="48"/>
        <v>2017</v>
      </c>
      <c r="B984" s="31">
        <f t="shared" si="49"/>
        <v>11</v>
      </c>
      <c r="C984" s="31">
        <f t="shared" si="50"/>
        <v>4</v>
      </c>
      <c r="D984" s="25">
        <v>43063</v>
      </c>
      <c r="E984" s="4">
        <v>58.95</v>
      </c>
      <c r="G984" s="4">
        <v>58.95</v>
      </c>
    </row>
    <row r="985" spans="1:7" x14ac:dyDescent="0.3">
      <c r="A985" s="31">
        <f t="shared" si="48"/>
        <v>2017</v>
      </c>
      <c r="B985" s="31">
        <f t="shared" si="49"/>
        <v>11</v>
      </c>
      <c r="C985" s="31">
        <f t="shared" si="50"/>
        <v>4</v>
      </c>
      <c r="D985" s="25">
        <v>43066</v>
      </c>
      <c r="E985" s="4">
        <v>58.11</v>
      </c>
      <c r="G985" s="4">
        <v>58.11</v>
      </c>
    </row>
    <row r="986" spans="1:7" x14ac:dyDescent="0.3">
      <c r="A986" s="31">
        <f t="shared" si="48"/>
        <v>2017</v>
      </c>
      <c r="B986" s="31">
        <f t="shared" si="49"/>
        <v>11</v>
      </c>
      <c r="C986" s="31">
        <f t="shared" si="50"/>
        <v>4</v>
      </c>
      <c r="D986" s="25">
        <v>43067</v>
      </c>
      <c r="E986" s="4">
        <v>57.99</v>
      </c>
      <c r="G986" s="4">
        <v>57.99</v>
      </c>
    </row>
    <row r="987" spans="1:7" x14ac:dyDescent="0.3">
      <c r="A987" s="31">
        <f t="shared" si="48"/>
        <v>2017</v>
      </c>
      <c r="B987" s="31">
        <f t="shared" si="49"/>
        <v>11</v>
      </c>
      <c r="C987" s="31">
        <f t="shared" si="50"/>
        <v>4</v>
      </c>
      <c r="D987" s="25">
        <v>43068</v>
      </c>
      <c r="E987" s="4">
        <v>57.3</v>
      </c>
      <c r="G987" s="4">
        <v>57.3</v>
      </c>
    </row>
    <row r="988" spans="1:7" x14ac:dyDescent="0.3">
      <c r="A988" s="31">
        <f t="shared" si="48"/>
        <v>2017</v>
      </c>
      <c r="B988" s="31">
        <f t="shared" si="49"/>
        <v>11</v>
      </c>
      <c r="C988" s="31">
        <f t="shared" si="50"/>
        <v>4</v>
      </c>
      <c r="D988" s="25">
        <v>43069</v>
      </c>
      <c r="E988" s="4">
        <v>57.4</v>
      </c>
      <c r="G988" s="4">
        <v>57.4</v>
      </c>
    </row>
    <row r="989" spans="1:7" x14ac:dyDescent="0.3">
      <c r="A989" s="31">
        <f t="shared" si="48"/>
        <v>2017</v>
      </c>
      <c r="B989" s="31">
        <f t="shared" si="49"/>
        <v>12</v>
      </c>
      <c r="C989" s="31">
        <f t="shared" si="50"/>
        <v>4</v>
      </c>
      <c r="D989" s="25">
        <v>43070</v>
      </c>
      <c r="E989" s="4">
        <v>58.36</v>
      </c>
      <c r="G989" s="4">
        <v>58.36</v>
      </c>
    </row>
    <row r="990" spans="1:7" x14ac:dyDescent="0.3">
      <c r="A990" s="31">
        <f t="shared" si="48"/>
        <v>2017</v>
      </c>
      <c r="B990" s="31">
        <f t="shared" si="49"/>
        <v>12</v>
      </c>
      <c r="C990" s="31">
        <f t="shared" si="50"/>
        <v>4</v>
      </c>
      <c r="D990" s="25">
        <v>43073</v>
      </c>
      <c r="E990" s="4">
        <v>57.47</v>
      </c>
      <c r="G990" s="4">
        <v>57.47</v>
      </c>
    </row>
    <row r="991" spans="1:7" x14ac:dyDescent="0.3">
      <c r="A991" s="31">
        <f t="shared" si="48"/>
        <v>2017</v>
      </c>
      <c r="B991" s="31">
        <f t="shared" si="49"/>
        <v>12</v>
      </c>
      <c r="C991" s="31">
        <f t="shared" si="50"/>
        <v>4</v>
      </c>
      <c r="D991" s="25">
        <v>43074</v>
      </c>
      <c r="E991" s="4">
        <v>57.62</v>
      </c>
      <c r="G991" s="4">
        <v>57.62</v>
      </c>
    </row>
    <row r="992" spans="1:7" x14ac:dyDescent="0.3">
      <c r="A992" s="31">
        <f t="shared" si="48"/>
        <v>2017</v>
      </c>
      <c r="B992" s="31">
        <f t="shared" si="49"/>
        <v>12</v>
      </c>
      <c r="C992" s="31">
        <f t="shared" si="50"/>
        <v>4</v>
      </c>
      <c r="D992" s="25">
        <v>43075</v>
      </c>
      <c r="E992" s="4">
        <v>55.96</v>
      </c>
      <c r="G992" s="4">
        <v>55.96</v>
      </c>
    </row>
    <row r="993" spans="1:7" x14ac:dyDescent="0.3">
      <c r="A993" s="31">
        <f t="shared" si="48"/>
        <v>2017</v>
      </c>
      <c r="B993" s="31">
        <f t="shared" si="49"/>
        <v>12</v>
      </c>
      <c r="C993" s="31">
        <f t="shared" si="50"/>
        <v>4</v>
      </c>
      <c r="D993" s="25">
        <v>43076</v>
      </c>
      <c r="E993" s="4">
        <v>56.69</v>
      </c>
      <c r="G993" s="4">
        <v>56.69</v>
      </c>
    </row>
    <row r="994" spans="1:7" x14ac:dyDescent="0.3">
      <c r="A994" s="31">
        <f t="shared" si="48"/>
        <v>2017</v>
      </c>
      <c r="B994" s="31">
        <f t="shared" si="49"/>
        <v>12</v>
      </c>
      <c r="C994" s="31">
        <f t="shared" si="50"/>
        <v>4</v>
      </c>
      <c r="D994" s="25">
        <v>43077</v>
      </c>
      <c r="E994" s="4">
        <v>57.36</v>
      </c>
      <c r="G994" s="4">
        <v>57.36</v>
      </c>
    </row>
    <row r="995" spans="1:7" x14ac:dyDescent="0.3">
      <c r="A995" s="31">
        <f t="shared" si="48"/>
        <v>2017</v>
      </c>
      <c r="B995" s="31">
        <f t="shared" si="49"/>
        <v>12</v>
      </c>
      <c r="C995" s="31">
        <f t="shared" si="50"/>
        <v>4</v>
      </c>
      <c r="D995" s="25">
        <v>43080</v>
      </c>
      <c r="E995" s="4">
        <v>57.99</v>
      </c>
      <c r="G995" s="4">
        <v>57.99</v>
      </c>
    </row>
    <row r="996" spans="1:7" x14ac:dyDescent="0.3">
      <c r="A996" s="31">
        <f t="shared" si="48"/>
        <v>2017</v>
      </c>
      <c r="B996" s="31">
        <f t="shared" si="49"/>
        <v>12</v>
      </c>
      <c r="C996" s="31">
        <f t="shared" si="50"/>
        <v>4</v>
      </c>
      <c r="D996" s="25">
        <v>43081</v>
      </c>
      <c r="E996" s="4">
        <v>57.14</v>
      </c>
      <c r="G996" s="4">
        <v>57.14</v>
      </c>
    </row>
    <row r="997" spans="1:7" x14ac:dyDescent="0.3">
      <c r="A997" s="31">
        <f t="shared" si="48"/>
        <v>2017</v>
      </c>
      <c r="B997" s="31">
        <f t="shared" si="49"/>
        <v>12</v>
      </c>
      <c r="C997" s="31">
        <f t="shared" si="50"/>
        <v>4</v>
      </c>
      <c r="D997" s="25">
        <v>43082</v>
      </c>
      <c r="E997" s="4">
        <v>56.6</v>
      </c>
      <c r="G997" s="4">
        <v>56.6</v>
      </c>
    </row>
    <row r="998" spans="1:7" x14ac:dyDescent="0.3">
      <c r="A998" s="31">
        <f t="shared" si="48"/>
        <v>2017</v>
      </c>
      <c r="B998" s="31">
        <f t="shared" si="49"/>
        <v>12</v>
      </c>
      <c r="C998" s="31">
        <f t="shared" si="50"/>
        <v>4</v>
      </c>
      <c r="D998" s="25">
        <v>43083</v>
      </c>
      <c r="E998" s="4">
        <v>57.04</v>
      </c>
      <c r="G998" s="4">
        <v>57.04</v>
      </c>
    </row>
    <row r="999" spans="1:7" x14ac:dyDescent="0.3">
      <c r="A999" s="31">
        <f t="shared" si="48"/>
        <v>2017</v>
      </c>
      <c r="B999" s="31">
        <f t="shared" si="49"/>
        <v>12</v>
      </c>
      <c r="C999" s="31">
        <f t="shared" si="50"/>
        <v>4</v>
      </c>
      <c r="D999" s="25">
        <v>43084</v>
      </c>
      <c r="E999" s="4">
        <v>57.3</v>
      </c>
      <c r="G999" s="4">
        <v>57.3</v>
      </c>
    </row>
    <row r="1000" spans="1:7" x14ac:dyDescent="0.3">
      <c r="A1000" s="31">
        <f t="shared" si="48"/>
        <v>2017</v>
      </c>
      <c r="B1000" s="31">
        <f t="shared" si="49"/>
        <v>12</v>
      </c>
      <c r="C1000" s="31">
        <f t="shared" si="50"/>
        <v>4</v>
      </c>
      <c r="D1000" s="25">
        <v>43087</v>
      </c>
      <c r="E1000" s="4">
        <v>57.16</v>
      </c>
      <c r="G1000" s="4">
        <v>57.16</v>
      </c>
    </row>
    <row r="1001" spans="1:7" x14ac:dyDescent="0.3">
      <c r="A1001" s="31">
        <f t="shared" si="48"/>
        <v>2017</v>
      </c>
      <c r="B1001" s="31">
        <f t="shared" si="49"/>
        <v>12</v>
      </c>
      <c r="C1001" s="31">
        <f t="shared" si="50"/>
        <v>4</v>
      </c>
      <c r="D1001" s="25">
        <v>43088</v>
      </c>
      <c r="E1001" s="4">
        <v>57.46</v>
      </c>
      <c r="G1001" s="4">
        <v>57.46</v>
      </c>
    </row>
    <row r="1002" spans="1:7" x14ac:dyDescent="0.3">
      <c r="A1002" s="31">
        <f t="shared" si="48"/>
        <v>2017</v>
      </c>
      <c r="B1002" s="31">
        <f t="shared" si="49"/>
        <v>12</v>
      </c>
      <c r="C1002" s="31">
        <f t="shared" si="50"/>
        <v>4</v>
      </c>
      <c r="D1002" s="25">
        <v>43089</v>
      </c>
      <c r="E1002" s="4">
        <v>58.09</v>
      </c>
      <c r="G1002" s="4">
        <v>58.09</v>
      </c>
    </row>
    <row r="1003" spans="1:7" x14ac:dyDescent="0.3">
      <c r="A1003" s="31">
        <f t="shared" si="48"/>
        <v>2017</v>
      </c>
      <c r="B1003" s="31">
        <f t="shared" si="49"/>
        <v>12</v>
      </c>
      <c r="C1003" s="31">
        <f t="shared" si="50"/>
        <v>4</v>
      </c>
      <c r="D1003" s="25">
        <v>43090</v>
      </c>
      <c r="E1003" s="4">
        <v>58.36</v>
      </c>
      <c r="G1003" s="4">
        <v>58.36</v>
      </c>
    </row>
    <row r="1004" spans="1:7" x14ac:dyDescent="0.3">
      <c r="A1004" s="31">
        <f t="shared" si="48"/>
        <v>2017</v>
      </c>
      <c r="B1004" s="31">
        <f t="shared" si="49"/>
        <v>12</v>
      </c>
      <c r="C1004" s="31">
        <f t="shared" si="50"/>
        <v>4</v>
      </c>
      <c r="D1004" s="25">
        <v>43091</v>
      </c>
      <c r="E1004" s="4">
        <v>58.47</v>
      </c>
      <c r="G1004" s="4">
        <v>58.47</v>
      </c>
    </row>
    <row r="1005" spans="1:7" x14ac:dyDescent="0.3">
      <c r="A1005" s="31">
        <f t="shared" si="48"/>
        <v>2017</v>
      </c>
      <c r="B1005" s="31">
        <f t="shared" si="49"/>
        <v>12</v>
      </c>
      <c r="C1005" s="31">
        <f t="shared" si="50"/>
        <v>4</v>
      </c>
      <c r="D1005" s="25">
        <v>43095</v>
      </c>
      <c r="E1005" s="4">
        <v>59.97</v>
      </c>
      <c r="G1005" s="4">
        <v>59.97</v>
      </c>
    </row>
    <row r="1006" spans="1:7" x14ac:dyDescent="0.3">
      <c r="A1006" s="31">
        <f t="shared" si="48"/>
        <v>2017</v>
      </c>
      <c r="B1006" s="31">
        <f t="shared" si="49"/>
        <v>12</v>
      </c>
      <c r="C1006" s="31">
        <f t="shared" si="50"/>
        <v>4</v>
      </c>
      <c r="D1006" s="25">
        <v>43096</v>
      </c>
      <c r="E1006" s="4">
        <v>59.64</v>
      </c>
      <c r="G1006" s="4">
        <v>59.64</v>
      </c>
    </row>
    <row r="1007" spans="1:7" x14ac:dyDescent="0.3">
      <c r="A1007" s="31">
        <f t="shared" si="48"/>
        <v>2017</v>
      </c>
      <c r="B1007" s="31">
        <f t="shared" si="49"/>
        <v>12</v>
      </c>
      <c r="C1007" s="31">
        <f t="shared" si="50"/>
        <v>4</v>
      </c>
      <c r="D1007" s="25">
        <v>43097</v>
      </c>
      <c r="E1007" s="4">
        <v>59.84</v>
      </c>
      <c r="G1007" s="4">
        <v>59.84</v>
      </c>
    </row>
    <row r="1008" spans="1:7" x14ac:dyDescent="0.3">
      <c r="A1008" s="31">
        <f t="shared" si="48"/>
        <v>2017</v>
      </c>
      <c r="B1008" s="31">
        <f t="shared" si="49"/>
        <v>12</v>
      </c>
      <c r="C1008" s="31">
        <f t="shared" si="50"/>
        <v>4</v>
      </c>
      <c r="D1008" s="25">
        <v>43098</v>
      </c>
      <c r="E1008" s="4">
        <v>60.42</v>
      </c>
      <c r="G1008" s="4">
        <v>60.42</v>
      </c>
    </row>
    <row r="1009" spans="1:7" x14ac:dyDescent="0.3">
      <c r="A1009" s="31">
        <f t="shared" si="48"/>
        <v>2018</v>
      </c>
      <c r="B1009" s="31">
        <f t="shared" si="49"/>
        <v>1</v>
      </c>
      <c r="C1009" s="31">
        <f t="shared" si="50"/>
        <v>1</v>
      </c>
      <c r="D1009" s="25">
        <v>43102</v>
      </c>
      <c r="E1009" s="4">
        <v>60.37</v>
      </c>
      <c r="G1009" s="4">
        <v>60.37</v>
      </c>
    </row>
    <row r="1010" spans="1:7" x14ac:dyDescent="0.3">
      <c r="A1010" s="31">
        <f t="shared" si="48"/>
        <v>2018</v>
      </c>
      <c r="B1010" s="31">
        <f t="shared" si="49"/>
        <v>1</v>
      </c>
      <c r="C1010" s="31">
        <f t="shared" si="50"/>
        <v>1</v>
      </c>
      <c r="D1010" s="25">
        <v>43103</v>
      </c>
      <c r="E1010" s="4">
        <v>61.63</v>
      </c>
      <c r="G1010" s="4">
        <v>61.63</v>
      </c>
    </row>
    <row r="1011" spans="1:7" x14ac:dyDescent="0.3">
      <c r="A1011" s="31">
        <f t="shared" si="48"/>
        <v>2018</v>
      </c>
      <c r="B1011" s="31">
        <f t="shared" si="49"/>
        <v>1</v>
      </c>
      <c r="C1011" s="31">
        <f t="shared" si="50"/>
        <v>1</v>
      </c>
      <c r="D1011" s="25">
        <v>43104</v>
      </c>
      <c r="E1011" s="4">
        <v>62.01</v>
      </c>
      <c r="G1011" s="4">
        <v>62.01</v>
      </c>
    </row>
    <row r="1012" spans="1:7" x14ac:dyDescent="0.3">
      <c r="A1012" s="31">
        <f t="shared" si="48"/>
        <v>2018</v>
      </c>
      <c r="B1012" s="31">
        <f t="shared" si="49"/>
        <v>1</v>
      </c>
      <c r="C1012" s="31">
        <f t="shared" si="50"/>
        <v>1</v>
      </c>
      <c r="D1012" s="25">
        <v>43105</v>
      </c>
      <c r="E1012" s="4">
        <v>61.44</v>
      </c>
      <c r="G1012" s="4">
        <v>61.44</v>
      </c>
    </row>
    <row r="1013" spans="1:7" x14ac:dyDescent="0.3">
      <c r="A1013" s="31">
        <f t="shared" si="48"/>
        <v>2018</v>
      </c>
      <c r="B1013" s="31">
        <f t="shared" si="49"/>
        <v>1</v>
      </c>
      <c r="C1013" s="31">
        <f t="shared" si="50"/>
        <v>1</v>
      </c>
      <c r="D1013" s="25">
        <v>43108</v>
      </c>
      <c r="E1013" s="4">
        <v>61.73</v>
      </c>
      <c r="G1013" s="4">
        <v>61.73</v>
      </c>
    </row>
    <row r="1014" spans="1:7" x14ac:dyDescent="0.3">
      <c r="A1014" s="31">
        <f t="shared" si="48"/>
        <v>2018</v>
      </c>
      <c r="B1014" s="31">
        <f t="shared" si="49"/>
        <v>1</v>
      </c>
      <c r="C1014" s="31">
        <f t="shared" si="50"/>
        <v>1</v>
      </c>
      <c r="D1014" s="25">
        <v>43109</v>
      </c>
      <c r="E1014" s="4">
        <v>62.96</v>
      </c>
      <c r="G1014" s="4">
        <v>62.96</v>
      </c>
    </row>
    <row r="1015" spans="1:7" x14ac:dyDescent="0.3">
      <c r="A1015" s="31">
        <f t="shared" si="48"/>
        <v>2018</v>
      </c>
      <c r="B1015" s="31">
        <f t="shared" si="49"/>
        <v>1</v>
      </c>
      <c r="C1015" s="31">
        <f t="shared" si="50"/>
        <v>1</v>
      </c>
      <c r="D1015" s="25">
        <v>43110</v>
      </c>
      <c r="E1015" s="4">
        <v>63.57</v>
      </c>
      <c r="G1015" s="4">
        <v>63.57</v>
      </c>
    </row>
    <row r="1016" spans="1:7" x14ac:dyDescent="0.3">
      <c r="A1016" s="31">
        <f t="shared" si="48"/>
        <v>2018</v>
      </c>
      <c r="B1016" s="31">
        <f t="shared" si="49"/>
        <v>1</v>
      </c>
      <c r="C1016" s="31">
        <f t="shared" si="50"/>
        <v>1</v>
      </c>
      <c r="D1016" s="25">
        <v>43111</v>
      </c>
      <c r="E1016" s="4">
        <v>63.8</v>
      </c>
      <c r="G1016" s="4">
        <v>63.8</v>
      </c>
    </row>
    <row r="1017" spans="1:7" x14ac:dyDescent="0.3">
      <c r="A1017" s="31">
        <f t="shared" si="48"/>
        <v>2018</v>
      </c>
      <c r="B1017" s="31">
        <f t="shared" si="49"/>
        <v>1</v>
      </c>
      <c r="C1017" s="31">
        <f t="shared" si="50"/>
        <v>1</v>
      </c>
      <c r="D1017" s="25">
        <v>43112</v>
      </c>
      <c r="E1017" s="4">
        <v>64.3</v>
      </c>
      <c r="G1017" s="4">
        <v>64.3</v>
      </c>
    </row>
    <row r="1018" spans="1:7" x14ac:dyDescent="0.3">
      <c r="A1018" s="31">
        <f t="shared" si="48"/>
        <v>2018</v>
      </c>
      <c r="B1018" s="31">
        <f t="shared" si="49"/>
        <v>1</v>
      </c>
      <c r="C1018" s="31">
        <f t="shared" si="50"/>
        <v>1</v>
      </c>
      <c r="D1018" s="25">
        <v>43116</v>
      </c>
      <c r="E1018" s="4">
        <v>63.73</v>
      </c>
      <c r="G1018" s="4">
        <v>63.73</v>
      </c>
    </row>
    <row r="1019" spans="1:7" x14ac:dyDescent="0.3">
      <c r="A1019" s="31">
        <f t="shared" si="48"/>
        <v>2018</v>
      </c>
      <c r="B1019" s="31">
        <f t="shared" si="49"/>
        <v>1</v>
      </c>
      <c r="C1019" s="31">
        <f t="shared" si="50"/>
        <v>1</v>
      </c>
      <c r="D1019" s="25">
        <v>43117</v>
      </c>
      <c r="E1019" s="4">
        <v>63.97</v>
      </c>
      <c r="G1019" s="4">
        <v>63.97</v>
      </c>
    </row>
    <row r="1020" spans="1:7" x14ac:dyDescent="0.3">
      <c r="A1020" s="31">
        <f t="shared" si="48"/>
        <v>2018</v>
      </c>
      <c r="B1020" s="31">
        <f t="shared" si="49"/>
        <v>1</v>
      </c>
      <c r="C1020" s="31">
        <f t="shared" si="50"/>
        <v>1</v>
      </c>
      <c r="D1020" s="25">
        <v>43118</v>
      </c>
      <c r="E1020" s="4">
        <v>63.95</v>
      </c>
      <c r="G1020" s="4">
        <v>63.95</v>
      </c>
    </row>
    <row r="1021" spans="1:7" x14ac:dyDescent="0.3">
      <c r="A1021" s="31">
        <f t="shared" si="48"/>
        <v>2018</v>
      </c>
      <c r="B1021" s="31">
        <f t="shared" si="49"/>
        <v>1</v>
      </c>
      <c r="C1021" s="31">
        <f t="shared" si="50"/>
        <v>1</v>
      </c>
      <c r="D1021" s="25">
        <v>43119</v>
      </c>
      <c r="E1021" s="4">
        <v>63.37</v>
      </c>
      <c r="G1021" s="4">
        <v>63.37</v>
      </c>
    </row>
    <row r="1022" spans="1:7" x14ac:dyDescent="0.3">
      <c r="A1022" s="31">
        <f t="shared" si="48"/>
        <v>2018</v>
      </c>
      <c r="B1022" s="31">
        <f t="shared" si="49"/>
        <v>1</v>
      </c>
      <c r="C1022" s="31">
        <f t="shared" si="50"/>
        <v>1</v>
      </c>
      <c r="D1022" s="25">
        <v>43122</v>
      </c>
      <c r="E1022" s="4">
        <v>63.49</v>
      </c>
      <c r="G1022" s="4">
        <v>63.49</v>
      </c>
    </row>
    <row r="1023" spans="1:7" x14ac:dyDescent="0.3">
      <c r="A1023" s="31">
        <f t="shared" si="48"/>
        <v>2018</v>
      </c>
      <c r="B1023" s="31">
        <f t="shared" si="49"/>
        <v>1</v>
      </c>
      <c r="C1023" s="31">
        <f t="shared" si="50"/>
        <v>1</v>
      </c>
      <c r="D1023" s="25">
        <v>43123</v>
      </c>
      <c r="E1023" s="4">
        <v>64.47</v>
      </c>
      <c r="G1023" s="4">
        <v>64.47</v>
      </c>
    </row>
    <row r="1024" spans="1:7" x14ac:dyDescent="0.3">
      <c r="A1024" s="31">
        <f t="shared" si="48"/>
        <v>2018</v>
      </c>
      <c r="B1024" s="31">
        <f t="shared" si="49"/>
        <v>1</v>
      </c>
      <c r="C1024" s="31">
        <f t="shared" si="50"/>
        <v>1</v>
      </c>
      <c r="D1024" s="25">
        <v>43124</v>
      </c>
      <c r="E1024" s="4">
        <v>65.61</v>
      </c>
      <c r="G1024" s="4">
        <v>65.61</v>
      </c>
    </row>
    <row r="1025" spans="1:7" x14ac:dyDescent="0.3">
      <c r="A1025" s="31">
        <f t="shared" si="48"/>
        <v>2018</v>
      </c>
      <c r="B1025" s="31">
        <f t="shared" si="49"/>
        <v>1</v>
      </c>
      <c r="C1025" s="31">
        <f t="shared" si="50"/>
        <v>1</v>
      </c>
      <c r="D1025" s="25">
        <v>43125</v>
      </c>
      <c r="E1025" s="4">
        <v>65.510000000000005</v>
      </c>
      <c r="G1025" s="4">
        <v>65.510000000000005</v>
      </c>
    </row>
    <row r="1026" spans="1:7" x14ac:dyDescent="0.3">
      <c r="A1026" s="31">
        <f t="shared" si="48"/>
        <v>2018</v>
      </c>
      <c r="B1026" s="31">
        <f t="shared" si="49"/>
        <v>1</v>
      </c>
      <c r="C1026" s="31">
        <f t="shared" si="50"/>
        <v>1</v>
      </c>
      <c r="D1026" s="25">
        <v>43126</v>
      </c>
      <c r="E1026" s="4">
        <v>66.14</v>
      </c>
      <c r="G1026" s="4">
        <v>66.14</v>
      </c>
    </row>
    <row r="1027" spans="1:7" x14ac:dyDescent="0.3">
      <c r="A1027" s="31">
        <f t="shared" si="48"/>
        <v>2018</v>
      </c>
      <c r="B1027" s="31">
        <f t="shared" si="49"/>
        <v>1</v>
      </c>
      <c r="C1027" s="31">
        <f t="shared" si="50"/>
        <v>1</v>
      </c>
      <c r="D1027" s="25">
        <v>43129</v>
      </c>
      <c r="E1027" s="4">
        <v>65.56</v>
      </c>
      <c r="G1027" s="4">
        <v>65.56</v>
      </c>
    </row>
    <row r="1028" spans="1:7" x14ac:dyDescent="0.3">
      <c r="A1028" s="31">
        <f t="shared" si="48"/>
        <v>2018</v>
      </c>
      <c r="B1028" s="31">
        <f t="shared" si="49"/>
        <v>1</v>
      </c>
      <c r="C1028" s="31">
        <f t="shared" si="50"/>
        <v>1</v>
      </c>
      <c r="D1028" s="25">
        <v>43130</v>
      </c>
      <c r="E1028" s="4">
        <v>64.5</v>
      </c>
      <c r="G1028" s="4">
        <v>64.5</v>
      </c>
    </row>
    <row r="1029" spans="1:7" x14ac:dyDescent="0.3">
      <c r="A1029" s="31">
        <f t="shared" ref="A1029:A1092" si="51">YEAR(D1029)</f>
        <v>2018</v>
      </c>
      <c r="B1029" s="31">
        <f t="shared" ref="B1029:B1092" si="52">MONTH(D1029)</f>
        <v>1</v>
      </c>
      <c r="C1029" s="31">
        <f t="shared" ref="C1029:C1092" si="53">ROUNDUP(B1029/3,0)</f>
        <v>1</v>
      </c>
      <c r="D1029" s="25">
        <v>43131</v>
      </c>
      <c r="E1029" s="4">
        <v>64.73</v>
      </c>
      <c r="G1029" s="4">
        <v>64.73</v>
      </c>
    </row>
    <row r="1030" spans="1:7" x14ac:dyDescent="0.3">
      <c r="A1030" s="31">
        <f t="shared" si="51"/>
        <v>2018</v>
      </c>
      <c r="B1030" s="31">
        <f t="shared" si="52"/>
        <v>2</v>
      </c>
      <c r="C1030" s="31">
        <f t="shared" si="53"/>
        <v>1</v>
      </c>
      <c r="D1030" s="25">
        <v>43132</v>
      </c>
      <c r="E1030" s="4">
        <v>65.8</v>
      </c>
      <c r="G1030" s="4">
        <v>65.8</v>
      </c>
    </row>
    <row r="1031" spans="1:7" x14ac:dyDescent="0.3">
      <c r="A1031" s="31">
        <f t="shared" si="51"/>
        <v>2018</v>
      </c>
      <c r="B1031" s="31">
        <f t="shared" si="52"/>
        <v>2</v>
      </c>
      <c r="C1031" s="31">
        <f t="shared" si="53"/>
        <v>1</v>
      </c>
      <c r="D1031" s="25">
        <v>43133</v>
      </c>
      <c r="E1031" s="4">
        <v>65.45</v>
      </c>
      <c r="G1031" s="4">
        <v>65.45</v>
      </c>
    </row>
    <row r="1032" spans="1:7" x14ac:dyDescent="0.3">
      <c r="A1032" s="31">
        <f t="shared" si="51"/>
        <v>2018</v>
      </c>
      <c r="B1032" s="31">
        <f t="shared" si="52"/>
        <v>2</v>
      </c>
      <c r="C1032" s="31">
        <f t="shared" si="53"/>
        <v>1</v>
      </c>
      <c r="D1032" s="25">
        <v>43136</v>
      </c>
      <c r="E1032" s="4">
        <v>64.150000000000006</v>
      </c>
      <c r="G1032" s="4">
        <v>64.150000000000006</v>
      </c>
    </row>
    <row r="1033" spans="1:7" x14ac:dyDescent="0.3">
      <c r="A1033" s="31">
        <f t="shared" si="51"/>
        <v>2018</v>
      </c>
      <c r="B1033" s="31">
        <f t="shared" si="52"/>
        <v>2</v>
      </c>
      <c r="C1033" s="31">
        <f t="shared" si="53"/>
        <v>1</v>
      </c>
      <c r="D1033" s="25">
        <v>43137</v>
      </c>
      <c r="E1033" s="4">
        <v>63.39</v>
      </c>
      <c r="G1033" s="4">
        <v>63.39</v>
      </c>
    </row>
    <row r="1034" spans="1:7" x14ac:dyDescent="0.3">
      <c r="A1034" s="31">
        <f t="shared" si="51"/>
        <v>2018</v>
      </c>
      <c r="B1034" s="31">
        <f t="shared" si="52"/>
        <v>2</v>
      </c>
      <c r="C1034" s="31">
        <f t="shared" si="53"/>
        <v>1</v>
      </c>
      <c r="D1034" s="25">
        <v>43138</v>
      </c>
      <c r="E1034" s="4">
        <v>61.79</v>
      </c>
      <c r="G1034" s="4">
        <v>61.79</v>
      </c>
    </row>
    <row r="1035" spans="1:7" x14ac:dyDescent="0.3">
      <c r="A1035" s="31">
        <f t="shared" si="51"/>
        <v>2018</v>
      </c>
      <c r="B1035" s="31">
        <f t="shared" si="52"/>
        <v>2</v>
      </c>
      <c r="C1035" s="31">
        <f t="shared" si="53"/>
        <v>1</v>
      </c>
      <c r="D1035" s="25">
        <v>43139</v>
      </c>
      <c r="E1035" s="4">
        <v>61.15</v>
      </c>
      <c r="G1035" s="4">
        <v>61.15</v>
      </c>
    </row>
    <row r="1036" spans="1:7" x14ac:dyDescent="0.3">
      <c r="A1036" s="31">
        <f t="shared" si="51"/>
        <v>2018</v>
      </c>
      <c r="B1036" s="31">
        <f t="shared" si="52"/>
        <v>2</v>
      </c>
      <c r="C1036" s="31">
        <f t="shared" si="53"/>
        <v>1</v>
      </c>
      <c r="D1036" s="25">
        <v>43140</v>
      </c>
      <c r="E1036" s="4">
        <v>59.2</v>
      </c>
      <c r="G1036" s="4">
        <v>59.2</v>
      </c>
    </row>
    <row r="1037" spans="1:7" x14ac:dyDescent="0.3">
      <c r="A1037" s="31">
        <f t="shared" si="51"/>
        <v>2018</v>
      </c>
      <c r="B1037" s="31">
        <f t="shared" si="52"/>
        <v>2</v>
      </c>
      <c r="C1037" s="31">
        <f t="shared" si="53"/>
        <v>1</v>
      </c>
      <c r="D1037" s="25">
        <v>43143</v>
      </c>
      <c r="E1037" s="4">
        <v>59.29</v>
      </c>
      <c r="G1037" s="4">
        <v>59.29</v>
      </c>
    </row>
    <row r="1038" spans="1:7" x14ac:dyDescent="0.3">
      <c r="A1038" s="31">
        <f t="shared" si="51"/>
        <v>2018</v>
      </c>
      <c r="B1038" s="31">
        <f t="shared" si="52"/>
        <v>2</v>
      </c>
      <c r="C1038" s="31">
        <f t="shared" si="53"/>
        <v>1</v>
      </c>
      <c r="D1038" s="25">
        <v>43144</v>
      </c>
      <c r="E1038" s="4">
        <v>59.19</v>
      </c>
      <c r="G1038" s="4">
        <v>59.19</v>
      </c>
    </row>
    <row r="1039" spans="1:7" x14ac:dyDescent="0.3">
      <c r="A1039" s="31">
        <f t="shared" si="51"/>
        <v>2018</v>
      </c>
      <c r="B1039" s="31">
        <f t="shared" si="52"/>
        <v>2</v>
      </c>
      <c r="C1039" s="31">
        <f t="shared" si="53"/>
        <v>1</v>
      </c>
      <c r="D1039" s="25">
        <v>43145</v>
      </c>
      <c r="E1039" s="4">
        <v>60.6</v>
      </c>
      <c r="G1039" s="4">
        <v>60.6</v>
      </c>
    </row>
    <row r="1040" spans="1:7" x14ac:dyDescent="0.3">
      <c r="A1040" s="31">
        <f t="shared" si="51"/>
        <v>2018</v>
      </c>
      <c r="B1040" s="31">
        <f t="shared" si="52"/>
        <v>2</v>
      </c>
      <c r="C1040" s="31">
        <f t="shared" si="53"/>
        <v>1</v>
      </c>
      <c r="D1040" s="25">
        <v>43146</v>
      </c>
      <c r="E1040" s="4">
        <v>61.34</v>
      </c>
      <c r="G1040" s="4">
        <v>61.34</v>
      </c>
    </row>
    <row r="1041" spans="1:7" x14ac:dyDescent="0.3">
      <c r="A1041" s="31">
        <f t="shared" si="51"/>
        <v>2018</v>
      </c>
      <c r="B1041" s="31">
        <f t="shared" si="52"/>
        <v>2</v>
      </c>
      <c r="C1041" s="31">
        <f t="shared" si="53"/>
        <v>1</v>
      </c>
      <c r="D1041" s="25">
        <v>43147</v>
      </c>
      <c r="E1041" s="4">
        <v>61.68</v>
      </c>
      <c r="G1041" s="4">
        <v>61.68</v>
      </c>
    </row>
    <row r="1042" spans="1:7" x14ac:dyDescent="0.3">
      <c r="A1042" s="31">
        <f t="shared" si="51"/>
        <v>2018</v>
      </c>
      <c r="B1042" s="31">
        <f t="shared" si="52"/>
        <v>2</v>
      </c>
      <c r="C1042" s="31">
        <f t="shared" si="53"/>
        <v>1</v>
      </c>
      <c r="D1042" s="25">
        <v>43151</v>
      </c>
      <c r="E1042" s="4">
        <v>61.9</v>
      </c>
      <c r="G1042" s="4">
        <v>61.9</v>
      </c>
    </row>
    <row r="1043" spans="1:7" x14ac:dyDescent="0.3">
      <c r="A1043" s="31">
        <f t="shared" si="51"/>
        <v>2018</v>
      </c>
      <c r="B1043" s="31">
        <f t="shared" si="52"/>
        <v>2</v>
      </c>
      <c r="C1043" s="31">
        <f t="shared" si="53"/>
        <v>1</v>
      </c>
      <c r="D1043" s="25">
        <v>43152</v>
      </c>
      <c r="E1043" s="4">
        <v>61.68</v>
      </c>
      <c r="G1043" s="4">
        <v>61.68</v>
      </c>
    </row>
    <row r="1044" spans="1:7" x14ac:dyDescent="0.3">
      <c r="A1044" s="31">
        <f t="shared" si="51"/>
        <v>2018</v>
      </c>
      <c r="B1044" s="31">
        <f t="shared" si="52"/>
        <v>2</v>
      </c>
      <c r="C1044" s="31">
        <f t="shared" si="53"/>
        <v>1</v>
      </c>
      <c r="D1044" s="25">
        <v>43153</v>
      </c>
      <c r="E1044" s="4">
        <v>62.77</v>
      </c>
      <c r="G1044" s="4">
        <v>62.77</v>
      </c>
    </row>
    <row r="1045" spans="1:7" x14ac:dyDescent="0.3">
      <c r="A1045" s="31">
        <f t="shared" si="51"/>
        <v>2018</v>
      </c>
      <c r="B1045" s="31">
        <f t="shared" si="52"/>
        <v>2</v>
      </c>
      <c r="C1045" s="31">
        <f t="shared" si="53"/>
        <v>1</v>
      </c>
      <c r="D1045" s="25">
        <v>43154</v>
      </c>
      <c r="E1045" s="4">
        <v>63.55</v>
      </c>
      <c r="G1045" s="4">
        <v>63.55</v>
      </c>
    </row>
    <row r="1046" spans="1:7" x14ac:dyDescent="0.3">
      <c r="A1046" s="31">
        <f t="shared" si="51"/>
        <v>2018</v>
      </c>
      <c r="B1046" s="31">
        <f t="shared" si="52"/>
        <v>2</v>
      </c>
      <c r="C1046" s="31">
        <f t="shared" si="53"/>
        <v>1</v>
      </c>
      <c r="D1046" s="25">
        <v>43157</v>
      </c>
      <c r="E1046" s="4">
        <v>63.91</v>
      </c>
      <c r="G1046" s="4">
        <v>63.91</v>
      </c>
    </row>
    <row r="1047" spans="1:7" x14ac:dyDescent="0.3">
      <c r="A1047" s="31">
        <f t="shared" si="51"/>
        <v>2018</v>
      </c>
      <c r="B1047" s="31">
        <f t="shared" si="52"/>
        <v>2</v>
      </c>
      <c r="C1047" s="31">
        <f t="shared" si="53"/>
        <v>1</v>
      </c>
      <c r="D1047" s="25">
        <v>43158</v>
      </c>
      <c r="E1047" s="4">
        <v>63.01</v>
      </c>
      <c r="G1047" s="4">
        <v>63.01</v>
      </c>
    </row>
    <row r="1048" spans="1:7" x14ac:dyDescent="0.3">
      <c r="A1048" s="31">
        <f t="shared" si="51"/>
        <v>2018</v>
      </c>
      <c r="B1048" s="31">
        <f t="shared" si="52"/>
        <v>2</v>
      </c>
      <c r="C1048" s="31">
        <f t="shared" si="53"/>
        <v>1</v>
      </c>
      <c r="D1048" s="25">
        <v>43159</v>
      </c>
      <c r="E1048" s="4">
        <v>61.64</v>
      </c>
      <c r="G1048" s="4">
        <v>61.64</v>
      </c>
    </row>
    <row r="1049" spans="1:7" x14ac:dyDescent="0.3">
      <c r="A1049" s="31">
        <f t="shared" si="51"/>
        <v>2018</v>
      </c>
      <c r="B1049" s="31">
        <f t="shared" si="52"/>
        <v>3</v>
      </c>
      <c r="C1049" s="31">
        <f t="shared" si="53"/>
        <v>1</v>
      </c>
      <c r="D1049" s="25">
        <v>43160</v>
      </c>
      <c r="E1049" s="4">
        <v>60.99</v>
      </c>
      <c r="G1049" s="4">
        <v>60.99</v>
      </c>
    </row>
    <row r="1050" spans="1:7" x14ac:dyDescent="0.3">
      <c r="A1050" s="31">
        <f t="shared" si="51"/>
        <v>2018</v>
      </c>
      <c r="B1050" s="31">
        <f t="shared" si="52"/>
        <v>3</v>
      </c>
      <c r="C1050" s="31">
        <f t="shared" si="53"/>
        <v>1</v>
      </c>
      <c r="D1050" s="25">
        <v>43161</v>
      </c>
      <c r="E1050" s="4">
        <v>61.25</v>
      </c>
      <c r="G1050" s="4">
        <v>61.25</v>
      </c>
    </row>
    <row r="1051" spans="1:7" x14ac:dyDescent="0.3">
      <c r="A1051" s="31">
        <f t="shared" si="51"/>
        <v>2018</v>
      </c>
      <c r="B1051" s="31">
        <f t="shared" si="52"/>
        <v>3</v>
      </c>
      <c r="C1051" s="31">
        <f t="shared" si="53"/>
        <v>1</v>
      </c>
      <c r="D1051" s="25">
        <v>43164</v>
      </c>
      <c r="E1051" s="4">
        <v>62.57</v>
      </c>
      <c r="G1051" s="4">
        <v>62.57</v>
      </c>
    </row>
    <row r="1052" spans="1:7" x14ac:dyDescent="0.3">
      <c r="A1052" s="31">
        <f t="shared" si="51"/>
        <v>2018</v>
      </c>
      <c r="B1052" s="31">
        <f t="shared" si="52"/>
        <v>3</v>
      </c>
      <c r="C1052" s="31">
        <f t="shared" si="53"/>
        <v>1</v>
      </c>
      <c r="D1052" s="25">
        <v>43165</v>
      </c>
      <c r="E1052" s="4">
        <v>62.6</v>
      </c>
      <c r="G1052" s="4">
        <v>62.6</v>
      </c>
    </row>
    <row r="1053" spans="1:7" x14ac:dyDescent="0.3">
      <c r="A1053" s="31">
        <f t="shared" si="51"/>
        <v>2018</v>
      </c>
      <c r="B1053" s="31">
        <f t="shared" si="52"/>
        <v>3</v>
      </c>
      <c r="C1053" s="31">
        <f t="shared" si="53"/>
        <v>1</v>
      </c>
      <c r="D1053" s="25">
        <v>43166</v>
      </c>
      <c r="E1053" s="4">
        <v>61.15</v>
      </c>
      <c r="G1053" s="4">
        <v>61.15</v>
      </c>
    </row>
    <row r="1054" spans="1:7" x14ac:dyDescent="0.3">
      <c r="A1054" s="31">
        <f t="shared" si="51"/>
        <v>2018</v>
      </c>
      <c r="B1054" s="31">
        <f t="shared" si="52"/>
        <v>3</v>
      </c>
      <c r="C1054" s="31">
        <f t="shared" si="53"/>
        <v>1</v>
      </c>
      <c r="D1054" s="25">
        <v>43167</v>
      </c>
      <c r="E1054" s="4">
        <v>60.12</v>
      </c>
      <c r="G1054" s="4">
        <v>60.12</v>
      </c>
    </row>
    <row r="1055" spans="1:7" x14ac:dyDescent="0.3">
      <c r="A1055" s="31">
        <f t="shared" si="51"/>
        <v>2018</v>
      </c>
      <c r="B1055" s="31">
        <f t="shared" si="52"/>
        <v>3</v>
      </c>
      <c r="C1055" s="31">
        <f t="shared" si="53"/>
        <v>1</v>
      </c>
      <c r="D1055" s="25">
        <v>43168</v>
      </c>
      <c r="E1055" s="4">
        <v>62.04</v>
      </c>
      <c r="G1055" s="4">
        <v>62.04</v>
      </c>
    </row>
    <row r="1056" spans="1:7" x14ac:dyDescent="0.3">
      <c r="A1056" s="31">
        <f t="shared" si="51"/>
        <v>2018</v>
      </c>
      <c r="B1056" s="31">
        <f t="shared" si="52"/>
        <v>3</v>
      </c>
      <c r="C1056" s="31">
        <f t="shared" si="53"/>
        <v>1</v>
      </c>
      <c r="D1056" s="25">
        <v>43171</v>
      </c>
      <c r="E1056" s="4">
        <v>61.36</v>
      </c>
      <c r="G1056" s="4">
        <v>61.36</v>
      </c>
    </row>
    <row r="1057" spans="1:7" x14ac:dyDescent="0.3">
      <c r="A1057" s="31">
        <f t="shared" si="51"/>
        <v>2018</v>
      </c>
      <c r="B1057" s="31">
        <f t="shared" si="52"/>
        <v>3</v>
      </c>
      <c r="C1057" s="31">
        <f t="shared" si="53"/>
        <v>1</v>
      </c>
      <c r="D1057" s="25">
        <v>43172</v>
      </c>
      <c r="E1057" s="4">
        <v>60.71</v>
      </c>
      <c r="G1057" s="4">
        <v>60.71</v>
      </c>
    </row>
    <row r="1058" spans="1:7" x14ac:dyDescent="0.3">
      <c r="A1058" s="31">
        <f t="shared" si="51"/>
        <v>2018</v>
      </c>
      <c r="B1058" s="31">
        <f t="shared" si="52"/>
        <v>3</v>
      </c>
      <c r="C1058" s="31">
        <f t="shared" si="53"/>
        <v>1</v>
      </c>
      <c r="D1058" s="25">
        <v>43173</v>
      </c>
      <c r="E1058" s="4">
        <v>60.96</v>
      </c>
      <c r="G1058" s="4">
        <v>60.96</v>
      </c>
    </row>
    <row r="1059" spans="1:7" x14ac:dyDescent="0.3">
      <c r="A1059" s="31">
        <f t="shared" si="51"/>
        <v>2018</v>
      </c>
      <c r="B1059" s="31">
        <f t="shared" si="52"/>
        <v>3</v>
      </c>
      <c r="C1059" s="31">
        <f t="shared" si="53"/>
        <v>1</v>
      </c>
      <c r="D1059" s="25">
        <v>43174</v>
      </c>
      <c r="E1059" s="4">
        <v>61.19</v>
      </c>
      <c r="G1059" s="4">
        <v>61.19</v>
      </c>
    </row>
    <row r="1060" spans="1:7" x14ac:dyDescent="0.3">
      <c r="A1060" s="31">
        <f t="shared" si="51"/>
        <v>2018</v>
      </c>
      <c r="B1060" s="31">
        <f t="shared" si="52"/>
        <v>3</v>
      </c>
      <c r="C1060" s="31">
        <f t="shared" si="53"/>
        <v>1</v>
      </c>
      <c r="D1060" s="25">
        <v>43175</v>
      </c>
      <c r="E1060" s="4">
        <v>62.34</v>
      </c>
      <c r="G1060" s="4">
        <v>62.34</v>
      </c>
    </row>
    <row r="1061" spans="1:7" x14ac:dyDescent="0.3">
      <c r="A1061" s="31">
        <f t="shared" si="51"/>
        <v>2018</v>
      </c>
      <c r="B1061" s="31">
        <f t="shared" si="52"/>
        <v>3</v>
      </c>
      <c r="C1061" s="31">
        <f t="shared" si="53"/>
        <v>1</v>
      </c>
      <c r="D1061" s="25">
        <v>43178</v>
      </c>
      <c r="E1061" s="4">
        <v>62.06</v>
      </c>
      <c r="G1061" s="4">
        <v>62.06</v>
      </c>
    </row>
    <row r="1062" spans="1:7" x14ac:dyDescent="0.3">
      <c r="A1062" s="31">
        <f t="shared" si="51"/>
        <v>2018</v>
      </c>
      <c r="B1062" s="31">
        <f t="shared" si="52"/>
        <v>3</v>
      </c>
      <c r="C1062" s="31">
        <f t="shared" si="53"/>
        <v>1</v>
      </c>
      <c r="D1062" s="25">
        <v>43179</v>
      </c>
      <c r="E1062" s="4">
        <v>63.4</v>
      </c>
      <c r="G1062" s="4">
        <v>63.4</v>
      </c>
    </row>
    <row r="1063" spans="1:7" x14ac:dyDescent="0.3">
      <c r="A1063" s="31">
        <f t="shared" si="51"/>
        <v>2018</v>
      </c>
      <c r="B1063" s="31">
        <f t="shared" si="52"/>
        <v>3</v>
      </c>
      <c r="C1063" s="31">
        <f t="shared" si="53"/>
        <v>1</v>
      </c>
      <c r="D1063" s="25">
        <v>43180</v>
      </c>
      <c r="E1063" s="4">
        <v>65.17</v>
      </c>
      <c r="G1063" s="4">
        <v>65.17</v>
      </c>
    </row>
    <row r="1064" spans="1:7" x14ac:dyDescent="0.3">
      <c r="A1064" s="31">
        <f t="shared" si="51"/>
        <v>2018</v>
      </c>
      <c r="B1064" s="31">
        <f t="shared" si="52"/>
        <v>3</v>
      </c>
      <c r="C1064" s="31">
        <f t="shared" si="53"/>
        <v>1</v>
      </c>
      <c r="D1064" s="25">
        <v>43181</v>
      </c>
      <c r="E1064" s="4">
        <v>64.3</v>
      </c>
      <c r="G1064" s="4">
        <v>64.3</v>
      </c>
    </row>
    <row r="1065" spans="1:7" x14ac:dyDescent="0.3">
      <c r="A1065" s="31">
        <f t="shared" si="51"/>
        <v>2018</v>
      </c>
      <c r="B1065" s="31">
        <f t="shared" si="52"/>
        <v>3</v>
      </c>
      <c r="C1065" s="31">
        <f t="shared" si="53"/>
        <v>1</v>
      </c>
      <c r="D1065" s="25">
        <v>43182</v>
      </c>
      <c r="E1065" s="4">
        <v>65.88</v>
      </c>
      <c r="G1065" s="4">
        <v>65.88</v>
      </c>
    </row>
    <row r="1066" spans="1:7" x14ac:dyDescent="0.3">
      <c r="A1066" s="31">
        <f t="shared" si="51"/>
        <v>2018</v>
      </c>
      <c r="B1066" s="31">
        <f t="shared" si="52"/>
        <v>3</v>
      </c>
      <c r="C1066" s="31">
        <f t="shared" si="53"/>
        <v>1</v>
      </c>
      <c r="D1066" s="25">
        <v>43185</v>
      </c>
      <c r="E1066" s="4">
        <v>65.55</v>
      </c>
      <c r="G1066" s="4">
        <v>65.55</v>
      </c>
    </row>
    <row r="1067" spans="1:7" x14ac:dyDescent="0.3">
      <c r="A1067" s="31">
        <f t="shared" si="51"/>
        <v>2018</v>
      </c>
      <c r="B1067" s="31">
        <f t="shared" si="52"/>
        <v>3</v>
      </c>
      <c r="C1067" s="31">
        <f t="shared" si="53"/>
        <v>1</v>
      </c>
      <c r="D1067" s="25">
        <v>43186</v>
      </c>
      <c r="E1067" s="4">
        <v>65.25</v>
      </c>
      <c r="G1067" s="4">
        <v>65.25</v>
      </c>
    </row>
    <row r="1068" spans="1:7" x14ac:dyDescent="0.3">
      <c r="A1068" s="31">
        <f t="shared" si="51"/>
        <v>2018</v>
      </c>
      <c r="B1068" s="31">
        <f t="shared" si="52"/>
        <v>3</v>
      </c>
      <c r="C1068" s="31">
        <f t="shared" si="53"/>
        <v>1</v>
      </c>
      <c r="D1068" s="25">
        <v>43187</v>
      </c>
      <c r="E1068" s="4">
        <v>64.38</v>
      </c>
      <c r="G1068" s="4">
        <v>64.38</v>
      </c>
    </row>
    <row r="1069" spans="1:7" x14ac:dyDescent="0.3">
      <c r="A1069" s="31">
        <f t="shared" si="51"/>
        <v>2018</v>
      </c>
      <c r="B1069" s="31">
        <f t="shared" si="52"/>
        <v>3</v>
      </c>
      <c r="C1069" s="31">
        <f t="shared" si="53"/>
        <v>1</v>
      </c>
      <c r="D1069" s="25">
        <v>43188</v>
      </c>
      <c r="E1069" s="4">
        <v>64.94</v>
      </c>
      <c r="G1069" s="4">
        <v>64.94</v>
      </c>
    </row>
    <row r="1070" spans="1:7" x14ac:dyDescent="0.3">
      <c r="A1070" s="31">
        <f t="shared" si="51"/>
        <v>2018</v>
      </c>
      <c r="B1070" s="31">
        <f t="shared" si="52"/>
        <v>4</v>
      </c>
      <c r="C1070" s="31">
        <f t="shared" si="53"/>
        <v>2</v>
      </c>
      <c r="D1070" s="25">
        <v>43192</v>
      </c>
      <c r="E1070" s="4">
        <v>63.01</v>
      </c>
      <c r="G1070" s="4">
        <v>63.01</v>
      </c>
    </row>
    <row r="1071" spans="1:7" x14ac:dyDescent="0.3">
      <c r="A1071" s="31">
        <f t="shared" si="51"/>
        <v>2018</v>
      </c>
      <c r="B1071" s="31">
        <f t="shared" si="52"/>
        <v>4</v>
      </c>
      <c r="C1071" s="31">
        <f t="shared" si="53"/>
        <v>2</v>
      </c>
      <c r="D1071" s="25">
        <v>43193</v>
      </c>
      <c r="E1071" s="4">
        <v>63.51</v>
      </c>
      <c r="G1071" s="4">
        <v>63.51</v>
      </c>
    </row>
    <row r="1072" spans="1:7" x14ac:dyDescent="0.3">
      <c r="A1072" s="31">
        <f t="shared" si="51"/>
        <v>2018</v>
      </c>
      <c r="B1072" s="31">
        <f t="shared" si="52"/>
        <v>4</v>
      </c>
      <c r="C1072" s="31">
        <f t="shared" si="53"/>
        <v>2</v>
      </c>
      <c r="D1072" s="25">
        <v>43194</v>
      </c>
      <c r="E1072" s="4">
        <v>63.37</v>
      </c>
      <c r="G1072" s="4">
        <v>63.37</v>
      </c>
    </row>
    <row r="1073" spans="1:7" x14ac:dyDescent="0.3">
      <c r="A1073" s="31">
        <f t="shared" si="51"/>
        <v>2018</v>
      </c>
      <c r="B1073" s="31">
        <f t="shared" si="52"/>
        <v>4</v>
      </c>
      <c r="C1073" s="31">
        <f t="shared" si="53"/>
        <v>2</v>
      </c>
      <c r="D1073" s="25">
        <v>43195</v>
      </c>
      <c r="E1073" s="4">
        <v>63.54</v>
      </c>
      <c r="G1073" s="4">
        <v>63.54</v>
      </c>
    </row>
    <row r="1074" spans="1:7" x14ac:dyDescent="0.3">
      <c r="A1074" s="31">
        <f t="shared" si="51"/>
        <v>2018</v>
      </c>
      <c r="B1074" s="31">
        <f t="shared" si="52"/>
        <v>4</v>
      </c>
      <c r="C1074" s="31">
        <f t="shared" si="53"/>
        <v>2</v>
      </c>
      <c r="D1074" s="25">
        <v>43196</v>
      </c>
      <c r="E1074" s="4">
        <v>62.06</v>
      </c>
      <c r="G1074" s="4">
        <v>62.06</v>
      </c>
    </row>
    <row r="1075" spans="1:7" x14ac:dyDescent="0.3">
      <c r="A1075" s="31">
        <f t="shared" si="51"/>
        <v>2018</v>
      </c>
      <c r="B1075" s="31">
        <f t="shared" si="52"/>
        <v>4</v>
      </c>
      <c r="C1075" s="31">
        <f t="shared" si="53"/>
        <v>2</v>
      </c>
      <c r="D1075" s="25">
        <v>43199</v>
      </c>
      <c r="E1075" s="4">
        <v>63.42</v>
      </c>
      <c r="G1075" s="4">
        <v>63.42</v>
      </c>
    </row>
    <row r="1076" spans="1:7" x14ac:dyDescent="0.3">
      <c r="A1076" s="31">
        <f t="shared" si="51"/>
        <v>2018</v>
      </c>
      <c r="B1076" s="31">
        <f t="shared" si="52"/>
        <v>4</v>
      </c>
      <c r="C1076" s="31">
        <f t="shared" si="53"/>
        <v>2</v>
      </c>
      <c r="D1076" s="25">
        <v>43200</v>
      </c>
      <c r="E1076" s="4">
        <v>65.510000000000005</v>
      </c>
      <c r="G1076" s="4">
        <v>65.510000000000005</v>
      </c>
    </row>
    <row r="1077" spans="1:7" x14ac:dyDescent="0.3">
      <c r="A1077" s="31">
        <f t="shared" si="51"/>
        <v>2018</v>
      </c>
      <c r="B1077" s="31">
        <f t="shared" si="52"/>
        <v>4</v>
      </c>
      <c r="C1077" s="31">
        <f t="shared" si="53"/>
        <v>2</v>
      </c>
      <c r="D1077" s="25">
        <v>43201</v>
      </c>
      <c r="E1077" s="4">
        <v>66.819999999999993</v>
      </c>
      <c r="G1077" s="4">
        <v>66.819999999999993</v>
      </c>
    </row>
    <row r="1078" spans="1:7" x14ac:dyDescent="0.3">
      <c r="A1078" s="31">
        <f t="shared" si="51"/>
        <v>2018</v>
      </c>
      <c r="B1078" s="31">
        <f t="shared" si="52"/>
        <v>4</v>
      </c>
      <c r="C1078" s="31">
        <f t="shared" si="53"/>
        <v>2</v>
      </c>
      <c r="D1078" s="25">
        <v>43202</v>
      </c>
      <c r="E1078" s="4">
        <v>67.069999999999993</v>
      </c>
      <c r="G1078" s="4">
        <v>67.069999999999993</v>
      </c>
    </row>
    <row r="1079" spans="1:7" x14ac:dyDescent="0.3">
      <c r="A1079" s="31">
        <f t="shared" si="51"/>
        <v>2018</v>
      </c>
      <c r="B1079" s="31">
        <f t="shared" si="52"/>
        <v>4</v>
      </c>
      <c r="C1079" s="31">
        <f t="shared" si="53"/>
        <v>2</v>
      </c>
      <c r="D1079" s="25">
        <v>43203</v>
      </c>
      <c r="E1079" s="4">
        <v>67.39</v>
      </c>
      <c r="G1079" s="4">
        <v>67.39</v>
      </c>
    </row>
    <row r="1080" spans="1:7" x14ac:dyDescent="0.3">
      <c r="A1080" s="31">
        <f t="shared" si="51"/>
        <v>2018</v>
      </c>
      <c r="B1080" s="31">
        <f t="shared" si="52"/>
        <v>4</v>
      </c>
      <c r="C1080" s="31">
        <f t="shared" si="53"/>
        <v>2</v>
      </c>
      <c r="D1080" s="25">
        <v>43206</v>
      </c>
      <c r="E1080" s="4">
        <v>66.22</v>
      </c>
      <c r="G1080" s="4">
        <v>66.22</v>
      </c>
    </row>
    <row r="1081" spans="1:7" x14ac:dyDescent="0.3">
      <c r="A1081" s="31">
        <f t="shared" si="51"/>
        <v>2018</v>
      </c>
      <c r="B1081" s="31">
        <f t="shared" si="52"/>
        <v>4</v>
      </c>
      <c r="C1081" s="31">
        <f t="shared" si="53"/>
        <v>2</v>
      </c>
      <c r="D1081" s="25">
        <v>43207</v>
      </c>
      <c r="E1081" s="4">
        <v>66.52</v>
      </c>
      <c r="G1081" s="4">
        <v>66.52</v>
      </c>
    </row>
    <row r="1082" spans="1:7" x14ac:dyDescent="0.3">
      <c r="A1082" s="31">
        <f t="shared" si="51"/>
        <v>2018</v>
      </c>
      <c r="B1082" s="31">
        <f t="shared" si="52"/>
        <v>4</v>
      </c>
      <c r="C1082" s="31">
        <f t="shared" si="53"/>
        <v>2</v>
      </c>
      <c r="D1082" s="25">
        <v>43208</v>
      </c>
      <c r="E1082" s="4">
        <v>68.47</v>
      </c>
      <c r="G1082" s="4">
        <v>68.47</v>
      </c>
    </row>
    <row r="1083" spans="1:7" x14ac:dyDescent="0.3">
      <c r="A1083" s="31">
        <f t="shared" si="51"/>
        <v>2018</v>
      </c>
      <c r="B1083" s="31">
        <f t="shared" si="52"/>
        <v>4</v>
      </c>
      <c r="C1083" s="31">
        <f t="shared" si="53"/>
        <v>2</v>
      </c>
      <c r="D1083" s="25">
        <v>43209</v>
      </c>
      <c r="E1083" s="4">
        <v>68.290000000000006</v>
      </c>
      <c r="G1083" s="4">
        <v>68.290000000000006</v>
      </c>
    </row>
    <row r="1084" spans="1:7" x14ac:dyDescent="0.3">
      <c r="A1084" s="31">
        <f t="shared" si="51"/>
        <v>2018</v>
      </c>
      <c r="B1084" s="31">
        <f t="shared" si="52"/>
        <v>4</v>
      </c>
      <c r="C1084" s="31">
        <f t="shared" si="53"/>
        <v>2</v>
      </c>
      <c r="D1084" s="25">
        <v>43210</v>
      </c>
      <c r="E1084" s="4">
        <v>68.38</v>
      </c>
      <c r="G1084" s="4">
        <v>68.38</v>
      </c>
    </row>
    <row r="1085" spans="1:7" x14ac:dyDescent="0.3">
      <c r="A1085" s="31">
        <f t="shared" si="51"/>
        <v>2018</v>
      </c>
      <c r="B1085" s="31">
        <f t="shared" si="52"/>
        <v>4</v>
      </c>
      <c r="C1085" s="31">
        <f t="shared" si="53"/>
        <v>2</v>
      </c>
      <c r="D1085" s="25">
        <v>43213</v>
      </c>
      <c r="E1085" s="4">
        <v>68.64</v>
      </c>
      <c r="G1085" s="4">
        <v>68.64</v>
      </c>
    </row>
    <row r="1086" spans="1:7" x14ac:dyDescent="0.3">
      <c r="A1086" s="31">
        <f t="shared" si="51"/>
        <v>2018</v>
      </c>
      <c r="B1086" s="31">
        <f t="shared" si="52"/>
        <v>4</v>
      </c>
      <c r="C1086" s="31">
        <f t="shared" si="53"/>
        <v>2</v>
      </c>
      <c r="D1086" s="25">
        <v>43214</v>
      </c>
      <c r="E1086" s="4">
        <v>67.7</v>
      </c>
      <c r="G1086" s="4">
        <v>67.7</v>
      </c>
    </row>
    <row r="1087" spans="1:7" x14ac:dyDescent="0.3">
      <c r="A1087" s="31">
        <f t="shared" si="51"/>
        <v>2018</v>
      </c>
      <c r="B1087" s="31">
        <f t="shared" si="52"/>
        <v>4</v>
      </c>
      <c r="C1087" s="31">
        <f t="shared" si="53"/>
        <v>2</v>
      </c>
      <c r="D1087" s="25">
        <v>43215</v>
      </c>
      <c r="E1087" s="4">
        <v>68.05</v>
      </c>
      <c r="G1087" s="4">
        <v>68.05</v>
      </c>
    </row>
    <row r="1088" spans="1:7" x14ac:dyDescent="0.3">
      <c r="A1088" s="31">
        <f t="shared" si="51"/>
        <v>2018</v>
      </c>
      <c r="B1088" s="31">
        <f t="shared" si="52"/>
        <v>4</v>
      </c>
      <c r="C1088" s="31">
        <f t="shared" si="53"/>
        <v>2</v>
      </c>
      <c r="D1088" s="25">
        <v>43216</v>
      </c>
      <c r="E1088" s="4">
        <v>68.19</v>
      </c>
      <c r="G1088" s="4">
        <v>68.19</v>
      </c>
    </row>
    <row r="1089" spans="1:7" x14ac:dyDescent="0.3">
      <c r="A1089" s="31">
        <f t="shared" si="51"/>
        <v>2018</v>
      </c>
      <c r="B1089" s="31">
        <f t="shared" si="52"/>
        <v>4</v>
      </c>
      <c r="C1089" s="31">
        <f t="shared" si="53"/>
        <v>2</v>
      </c>
      <c r="D1089" s="25">
        <v>43217</v>
      </c>
      <c r="E1089" s="4">
        <v>68.099999999999994</v>
      </c>
      <c r="G1089" s="4">
        <v>68.099999999999994</v>
      </c>
    </row>
    <row r="1090" spans="1:7" x14ac:dyDescent="0.3">
      <c r="A1090" s="31">
        <f t="shared" si="51"/>
        <v>2018</v>
      </c>
      <c r="B1090" s="31">
        <f t="shared" si="52"/>
        <v>4</v>
      </c>
      <c r="C1090" s="31">
        <f t="shared" si="53"/>
        <v>2</v>
      </c>
      <c r="D1090" s="25">
        <v>43220</v>
      </c>
      <c r="E1090" s="4">
        <v>68.569999999999993</v>
      </c>
      <c r="G1090" s="4">
        <v>68.569999999999993</v>
      </c>
    </row>
    <row r="1091" spans="1:7" x14ac:dyDescent="0.3">
      <c r="A1091" s="31">
        <f t="shared" si="51"/>
        <v>2018</v>
      </c>
      <c r="B1091" s="31">
        <f t="shared" si="52"/>
        <v>5</v>
      </c>
      <c r="C1091" s="31">
        <f t="shared" si="53"/>
        <v>2</v>
      </c>
      <c r="D1091" s="25">
        <v>43221</v>
      </c>
      <c r="E1091" s="4">
        <v>67.25</v>
      </c>
      <c r="G1091" s="4">
        <v>67.25</v>
      </c>
    </row>
    <row r="1092" spans="1:7" x14ac:dyDescent="0.3">
      <c r="A1092" s="31">
        <f t="shared" si="51"/>
        <v>2018</v>
      </c>
      <c r="B1092" s="31">
        <f t="shared" si="52"/>
        <v>5</v>
      </c>
      <c r="C1092" s="31">
        <f t="shared" si="53"/>
        <v>2</v>
      </c>
      <c r="D1092" s="25">
        <v>43222</v>
      </c>
      <c r="E1092" s="4">
        <v>67.930000000000007</v>
      </c>
      <c r="G1092" s="4">
        <v>67.930000000000007</v>
      </c>
    </row>
    <row r="1093" spans="1:7" x14ac:dyDescent="0.3">
      <c r="A1093" s="31">
        <f t="shared" ref="A1093:A1156" si="54">YEAR(D1093)</f>
        <v>2018</v>
      </c>
      <c r="B1093" s="31">
        <f t="shared" ref="B1093:B1156" si="55">MONTH(D1093)</f>
        <v>5</v>
      </c>
      <c r="C1093" s="31">
        <f t="shared" ref="C1093:C1156" si="56">ROUNDUP(B1093/3,0)</f>
        <v>2</v>
      </c>
      <c r="D1093" s="25">
        <v>43223</v>
      </c>
      <c r="E1093" s="4">
        <v>68.430000000000007</v>
      </c>
      <c r="G1093" s="4">
        <v>68.430000000000007</v>
      </c>
    </row>
    <row r="1094" spans="1:7" x14ac:dyDescent="0.3">
      <c r="A1094" s="31">
        <f t="shared" si="54"/>
        <v>2018</v>
      </c>
      <c r="B1094" s="31">
        <f t="shared" si="55"/>
        <v>5</v>
      </c>
      <c r="C1094" s="31">
        <f t="shared" si="56"/>
        <v>2</v>
      </c>
      <c r="D1094" s="25">
        <v>43224</v>
      </c>
      <c r="E1094" s="4">
        <v>69.72</v>
      </c>
      <c r="G1094" s="4">
        <v>69.72</v>
      </c>
    </row>
    <row r="1095" spans="1:7" x14ac:dyDescent="0.3">
      <c r="A1095" s="31">
        <f t="shared" si="54"/>
        <v>2018</v>
      </c>
      <c r="B1095" s="31">
        <f t="shared" si="55"/>
        <v>5</v>
      </c>
      <c r="C1095" s="31">
        <f t="shared" si="56"/>
        <v>2</v>
      </c>
      <c r="D1095" s="25">
        <v>43227</v>
      </c>
      <c r="E1095" s="4">
        <v>70.73</v>
      </c>
      <c r="G1095" s="4">
        <v>70.73</v>
      </c>
    </row>
    <row r="1096" spans="1:7" x14ac:dyDescent="0.3">
      <c r="A1096" s="31">
        <f t="shared" si="54"/>
        <v>2018</v>
      </c>
      <c r="B1096" s="31">
        <f t="shared" si="55"/>
        <v>5</v>
      </c>
      <c r="C1096" s="31">
        <f t="shared" si="56"/>
        <v>2</v>
      </c>
      <c r="D1096" s="25">
        <v>43228</v>
      </c>
      <c r="E1096" s="4">
        <v>69.06</v>
      </c>
      <c r="G1096" s="4">
        <v>69.06</v>
      </c>
    </row>
    <row r="1097" spans="1:7" x14ac:dyDescent="0.3">
      <c r="A1097" s="31">
        <f t="shared" si="54"/>
        <v>2018</v>
      </c>
      <c r="B1097" s="31">
        <f t="shared" si="55"/>
        <v>5</v>
      </c>
      <c r="C1097" s="31">
        <f t="shared" si="56"/>
        <v>2</v>
      </c>
      <c r="D1097" s="25">
        <v>43229</v>
      </c>
      <c r="E1097" s="4">
        <v>71.14</v>
      </c>
      <c r="G1097" s="4">
        <v>71.14</v>
      </c>
    </row>
    <row r="1098" spans="1:7" x14ac:dyDescent="0.3">
      <c r="A1098" s="31">
        <f t="shared" si="54"/>
        <v>2018</v>
      </c>
      <c r="B1098" s="31">
        <f t="shared" si="55"/>
        <v>5</v>
      </c>
      <c r="C1098" s="31">
        <f t="shared" si="56"/>
        <v>2</v>
      </c>
      <c r="D1098" s="25">
        <v>43230</v>
      </c>
      <c r="E1098" s="4">
        <v>71.36</v>
      </c>
      <c r="G1098" s="4">
        <v>71.36</v>
      </c>
    </row>
    <row r="1099" spans="1:7" x14ac:dyDescent="0.3">
      <c r="A1099" s="31">
        <f t="shared" si="54"/>
        <v>2018</v>
      </c>
      <c r="B1099" s="31">
        <f t="shared" si="55"/>
        <v>5</v>
      </c>
      <c r="C1099" s="31">
        <f t="shared" si="56"/>
        <v>2</v>
      </c>
      <c r="D1099" s="25">
        <v>43231</v>
      </c>
      <c r="E1099" s="4">
        <v>70.7</v>
      </c>
      <c r="G1099" s="4">
        <v>70.7</v>
      </c>
    </row>
    <row r="1100" spans="1:7" x14ac:dyDescent="0.3">
      <c r="A1100" s="31">
        <f t="shared" si="54"/>
        <v>2018</v>
      </c>
      <c r="B1100" s="31">
        <f t="shared" si="55"/>
        <v>5</v>
      </c>
      <c r="C1100" s="31">
        <f t="shared" si="56"/>
        <v>2</v>
      </c>
      <c r="D1100" s="25">
        <v>43234</v>
      </c>
      <c r="E1100" s="4">
        <v>70.959999999999994</v>
      </c>
      <c r="G1100" s="4">
        <v>70.959999999999994</v>
      </c>
    </row>
    <row r="1101" spans="1:7" x14ac:dyDescent="0.3">
      <c r="A1101" s="31">
        <f t="shared" si="54"/>
        <v>2018</v>
      </c>
      <c r="B1101" s="31">
        <f t="shared" si="55"/>
        <v>5</v>
      </c>
      <c r="C1101" s="31">
        <f t="shared" si="56"/>
        <v>2</v>
      </c>
      <c r="D1101" s="25">
        <v>43235</v>
      </c>
      <c r="E1101" s="4">
        <v>71.31</v>
      </c>
      <c r="G1101" s="4">
        <v>71.31</v>
      </c>
    </row>
    <row r="1102" spans="1:7" x14ac:dyDescent="0.3">
      <c r="A1102" s="31">
        <f t="shared" si="54"/>
        <v>2018</v>
      </c>
      <c r="B1102" s="31">
        <f t="shared" si="55"/>
        <v>5</v>
      </c>
      <c r="C1102" s="31">
        <f t="shared" si="56"/>
        <v>2</v>
      </c>
      <c r="D1102" s="25">
        <v>43236</v>
      </c>
      <c r="E1102" s="4">
        <v>71.489999999999995</v>
      </c>
      <c r="G1102" s="4">
        <v>71.489999999999995</v>
      </c>
    </row>
    <row r="1103" spans="1:7" x14ac:dyDescent="0.3">
      <c r="A1103" s="31">
        <f t="shared" si="54"/>
        <v>2018</v>
      </c>
      <c r="B1103" s="31">
        <f t="shared" si="55"/>
        <v>5</v>
      </c>
      <c r="C1103" s="31">
        <f t="shared" si="56"/>
        <v>2</v>
      </c>
      <c r="D1103" s="25">
        <v>43237</v>
      </c>
      <c r="E1103" s="4">
        <v>71.489999999999995</v>
      </c>
      <c r="G1103" s="4">
        <v>71.489999999999995</v>
      </c>
    </row>
    <row r="1104" spans="1:7" x14ac:dyDescent="0.3">
      <c r="A1104" s="31">
        <f t="shared" si="54"/>
        <v>2018</v>
      </c>
      <c r="B1104" s="31">
        <f t="shared" si="55"/>
        <v>5</v>
      </c>
      <c r="C1104" s="31">
        <f t="shared" si="56"/>
        <v>2</v>
      </c>
      <c r="D1104" s="25">
        <v>43238</v>
      </c>
      <c r="E1104" s="4">
        <v>71.28</v>
      </c>
      <c r="G1104" s="4">
        <v>71.28</v>
      </c>
    </row>
    <row r="1105" spans="1:7" x14ac:dyDescent="0.3">
      <c r="A1105" s="31">
        <f t="shared" si="54"/>
        <v>2018</v>
      </c>
      <c r="B1105" s="31">
        <f t="shared" si="55"/>
        <v>5</v>
      </c>
      <c r="C1105" s="31">
        <f t="shared" si="56"/>
        <v>2</v>
      </c>
      <c r="D1105" s="25">
        <v>43241</v>
      </c>
      <c r="E1105" s="4">
        <v>72.239999999999995</v>
      </c>
      <c r="G1105" s="4">
        <v>72.239999999999995</v>
      </c>
    </row>
    <row r="1106" spans="1:7" x14ac:dyDescent="0.3">
      <c r="A1106" s="31">
        <f t="shared" si="54"/>
        <v>2018</v>
      </c>
      <c r="B1106" s="31">
        <f t="shared" si="55"/>
        <v>5</v>
      </c>
      <c r="C1106" s="31">
        <f t="shared" si="56"/>
        <v>2</v>
      </c>
      <c r="D1106" s="25">
        <v>43242</v>
      </c>
      <c r="E1106" s="4">
        <v>72.13</v>
      </c>
      <c r="G1106" s="4">
        <v>72.13</v>
      </c>
    </row>
    <row r="1107" spans="1:7" x14ac:dyDescent="0.3">
      <c r="A1107" s="31">
        <f t="shared" si="54"/>
        <v>2018</v>
      </c>
      <c r="B1107" s="31">
        <f t="shared" si="55"/>
        <v>5</v>
      </c>
      <c r="C1107" s="31">
        <f t="shared" si="56"/>
        <v>2</v>
      </c>
      <c r="D1107" s="25">
        <v>43243</v>
      </c>
      <c r="E1107" s="4">
        <v>71.84</v>
      </c>
      <c r="G1107" s="4">
        <v>71.84</v>
      </c>
    </row>
    <row r="1108" spans="1:7" x14ac:dyDescent="0.3">
      <c r="A1108" s="31">
        <f t="shared" si="54"/>
        <v>2018</v>
      </c>
      <c r="B1108" s="31">
        <f t="shared" si="55"/>
        <v>5</v>
      </c>
      <c r="C1108" s="31">
        <f t="shared" si="56"/>
        <v>2</v>
      </c>
      <c r="D1108" s="25">
        <v>43244</v>
      </c>
      <c r="E1108" s="4">
        <v>70.709999999999994</v>
      </c>
      <c r="G1108" s="4">
        <v>70.709999999999994</v>
      </c>
    </row>
    <row r="1109" spans="1:7" x14ac:dyDescent="0.3">
      <c r="A1109" s="31">
        <f t="shared" si="54"/>
        <v>2018</v>
      </c>
      <c r="B1109" s="31">
        <f t="shared" si="55"/>
        <v>5</v>
      </c>
      <c r="C1109" s="31">
        <f t="shared" si="56"/>
        <v>2</v>
      </c>
      <c r="D1109" s="25">
        <v>43245</v>
      </c>
      <c r="E1109" s="4">
        <v>67.88</v>
      </c>
      <c r="G1109" s="4">
        <v>67.88</v>
      </c>
    </row>
    <row r="1110" spans="1:7" x14ac:dyDescent="0.3">
      <c r="A1110" s="31">
        <f t="shared" si="54"/>
        <v>2018</v>
      </c>
      <c r="B1110" s="31">
        <f t="shared" si="55"/>
        <v>5</v>
      </c>
      <c r="C1110" s="31">
        <f t="shared" si="56"/>
        <v>2</v>
      </c>
      <c r="D1110" s="25">
        <v>43249</v>
      </c>
      <c r="E1110" s="4">
        <v>66.73</v>
      </c>
      <c r="G1110" s="4">
        <v>66.73</v>
      </c>
    </row>
    <row r="1111" spans="1:7" x14ac:dyDescent="0.3">
      <c r="A1111" s="31">
        <f t="shared" si="54"/>
        <v>2018</v>
      </c>
      <c r="B1111" s="31">
        <f t="shared" si="55"/>
        <v>5</v>
      </c>
      <c r="C1111" s="31">
        <f t="shared" si="56"/>
        <v>2</v>
      </c>
      <c r="D1111" s="25">
        <v>43250</v>
      </c>
      <c r="E1111" s="4">
        <v>68.209999999999994</v>
      </c>
      <c r="G1111" s="4">
        <v>68.209999999999994</v>
      </c>
    </row>
    <row r="1112" spans="1:7" x14ac:dyDescent="0.3">
      <c r="A1112" s="31">
        <f t="shared" si="54"/>
        <v>2018</v>
      </c>
      <c r="B1112" s="31">
        <f t="shared" si="55"/>
        <v>5</v>
      </c>
      <c r="C1112" s="31">
        <f t="shared" si="56"/>
        <v>2</v>
      </c>
      <c r="D1112" s="25">
        <v>43251</v>
      </c>
      <c r="E1112" s="4">
        <v>67.040000000000006</v>
      </c>
      <c r="G1112" s="4">
        <v>67.040000000000006</v>
      </c>
    </row>
    <row r="1113" spans="1:7" x14ac:dyDescent="0.3">
      <c r="A1113" s="31">
        <f t="shared" si="54"/>
        <v>2018</v>
      </c>
      <c r="B1113" s="31">
        <f t="shared" si="55"/>
        <v>6</v>
      </c>
      <c r="C1113" s="31">
        <f t="shared" si="56"/>
        <v>2</v>
      </c>
      <c r="D1113" s="25">
        <v>43252</v>
      </c>
      <c r="E1113" s="4">
        <v>65.81</v>
      </c>
      <c r="G1113" s="4">
        <v>65.81</v>
      </c>
    </row>
    <row r="1114" spans="1:7" x14ac:dyDescent="0.3">
      <c r="A1114" s="31">
        <f t="shared" si="54"/>
        <v>2018</v>
      </c>
      <c r="B1114" s="31">
        <f t="shared" si="55"/>
        <v>6</v>
      </c>
      <c r="C1114" s="31">
        <f t="shared" si="56"/>
        <v>2</v>
      </c>
      <c r="D1114" s="25">
        <v>43255</v>
      </c>
      <c r="E1114" s="4">
        <v>64.75</v>
      </c>
      <c r="G1114" s="4">
        <v>64.75</v>
      </c>
    </row>
    <row r="1115" spans="1:7" x14ac:dyDescent="0.3">
      <c r="A1115" s="31">
        <f t="shared" si="54"/>
        <v>2018</v>
      </c>
      <c r="B1115" s="31">
        <f t="shared" si="55"/>
        <v>6</v>
      </c>
      <c r="C1115" s="31">
        <f t="shared" si="56"/>
        <v>2</v>
      </c>
      <c r="D1115" s="25">
        <v>43256</v>
      </c>
      <c r="E1115" s="4">
        <v>65.52</v>
      </c>
      <c r="G1115" s="4">
        <v>65.52</v>
      </c>
    </row>
    <row r="1116" spans="1:7" x14ac:dyDescent="0.3">
      <c r="A1116" s="31">
        <f t="shared" si="54"/>
        <v>2018</v>
      </c>
      <c r="B1116" s="31">
        <f t="shared" si="55"/>
        <v>6</v>
      </c>
      <c r="C1116" s="31">
        <f t="shared" si="56"/>
        <v>2</v>
      </c>
      <c r="D1116" s="25">
        <v>43257</v>
      </c>
      <c r="E1116" s="4">
        <v>64.73</v>
      </c>
      <c r="G1116" s="4">
        <v>64.73</v>
      </c>
    </row>
    <row r="1117" spans="1:7" x14ac:dyDescent="0.3">
      <c r="A1117" s="31">
        <f t="shared" si="54"/>
        <v>2018</v>
      </c>
      <c r="B1117" s="31">
        <f t="shared" si="55"/>
        <v>6</v>
      </c>
      <c r="C1117" s="31">
        <f t="shared" si="56"/>
        <v>2</v>
      </c>
      <c r="D1117" s="25">
        <v>43258</v>
      </c>
      <c r="E1117" s="4">
        <v>65.95</v>
      </c>
      <c r="G1117" s="4">
        <v>65.95</v>
      </c>
    </row>
    <row r="1118" spans="1:7" x14ac:dyDescent="0.3">
      <c r="A1118" s="31">
        <f t="shared" si="54"/>
        <v>2018</v>
      </c>
      <c r="B1118" s="31">
        <f t="shared" si="55"/>
        <v>6</v>
      </c>
      <c r="C1118" s="31">
        <f t="shared" si="56"/>
        <v>2</v>
      </c>
      <c r="D1118" s="25">
        <v>43259</v>
      </c>
      <c r="E1118" s="4">
        <v>65.739999999999995</v>
      </c>
      <c r="G1118" s="4">
        <v>65.739999999999995</v>
      </c>
    </row>
    <row r="1119" spans="1:7" x14ac:dyDescent="0.3">
      <c r="A1119" s="31">
        <f t="shared" si="54"/>
        <v>2018</v>
      </c>
      <c r="B1119" s="31">
        <f t="shared" si="55"/>
        <v>6</v>
      </c>
      <c r="C1119" s="31">
        <f t="shared" si="56"/>
        <v>2</v>
      </c>
      <c r="D1119" s="25">
        <v>43262</v>
      </c>
      <c r="E1119" s="4">
        <v>66.099999999999994</v>
      </c>
      <c r="G1119" s="4">
        <v>66.099999999999994</v>
      </c>
    </row>
    <row r="1120" spans="1:7" x14ac:dyDescent="0.3">
      <c r="A1120" s="31">
        <f t="shared" si="54"/>
        <v>2018</v>
      </c>
      <c r="B1120" s="31">
        <f t="shared" si="55"/>
        <v>6</v>
      </c>
      <c r="C1120" s="31">
        <f t="shared" si="56"/>
        <v>2</v>
      </c>
      <c r="D1120" s="25">
        <v>43263</v>
      </c>
      <c r="E1120" s="4">
        <v>66.36</v>
      </c>
      <c r="G1120" s="4">
        <v>66.36</v>
      </c>
    </row>
    <row r="1121" spans="1:7" x14ac:dyDescent="0.3">
      <c r="A1121" s="31">
        <f t="shared" si="54"/>
        <v>2018</v>
      </c>
      <c r="B1121" s="31">
        <f t="shared" si="55"/>
        <v>6</v>
      </c>
      <c r="C1121" s="31">
        <f t="shared" si="56"/>
        <v>2</v>
      </c>
      <c r="D1121" s="25">
        <v>43264</v>
      </c>
      <c r="E1121" s="4">
        <v>66.64</v>
      </c>
      <c r="G1121" s="4">
        <v>66.64</v>
      </c>
    </row>
    <row r="1122" spans="1:7" x14ac:dyDescent="0.3">
      <c r="A1122" s="31">
        <f t="shared" si="54"/>
        <v>2018</v>
      </c>
      <c r="B1122" s="31">
        <f t="shared" si="55"/>
        <v>6</v>
      </c>
      <c r="C1122" s="31">
        <f t="shared" si="56"/>
        <v>2</v>
      </c>
      <c r="D1122" s="25">
        <v>43265</v>
      </c>
      <c r="E1122" s="4">
        <v>66.89</v>
      </c>
      <c r="G1122" s="4">
        <v>66.89</v>
      </c>
    </row>
    <row r="1123" spans="1:7" x14ac:dyDescent="0.3">
      <c r="A1123" s="31">
        <f t="shared" si="54"/>
        <v>2018</v>
      </c>
      <c r="B1123" s="31">
        <f t="shared" si="55"/>
        <v>6</v>
      </c>
      <c r="C1123" s="31">
        <f t="shared" si="56"/>
        <v>2</v>
      </c>
      <c r="D1123" s="25">
        <v>43266</v>
      </c>
      <c r="E1123" s="4">
        <v>65.06</v>
      </c>
      <c r="G1123" s="4">
        <v>65.06</v>
      </c>
    </row>
    <row r="1124" spans="1:7" x14ac:dyDescent="0.3">
      <c r="A1124" s="31">
        <f t="shared" si="54"/>
        <v>2018</v>
      </c>
      <c r="B1124" s="31">
        <f t="shared" si="55"/>
        <v>6</v>
      </c>
      <c r="C1124" s="31">
        <f t="shared" si="56"/>
        <v>2</v>
      </c>
      <c r="D1124" s="25">
        <v>43269</v>
      </c>
      <c r="E1124" s="4">
        <v>65.849999999999994</v>
      </c>
      <c r="G1124" s="4">
        <v>65.849999999999994</v>
      </c>
    </row>
    <row r="1125" spans="1:7" x14ac:dyDescent="0.3">
      <c r="A1125" s="31">
        <f t="shared" si="54"/>
        <v>2018</v>
      </c>
      <c r="B1125" s="31">
        <f t="shared" si="55"/>
        <v>6</v>
      </c>
      <c r="C1125" s="31">
        <f t="shared" si="56"/>
        <v>2</v>
      </c>
      <c r="D1125" s="25">
        <v>43270</v>
      </c>
      <c r="E1125" s="4">
        <v>65.069999999999993</v>
      </c>
      <c r="G1125" s="4">
        <v>65.069999999999993</v>
      </c>
    </row>
    <row r="1126" spans="1:7" x14ac:dyDescent="0.3">
      <c r="A1126" s="31">
        <f t="shared" si="54"/>
        <v>2018</v>
      </c>
      <c r="B1126" s="31">
        <f t="shared" si="55"/>
        <v>6</v>
      </c>
      <c r="C1126" s="31">
        <f t="shared" si="56"/>
        <v>2</v>
      </c>
      <c r="D1126" s="25">
        <v>43271</v>
      </c>
      <c r="E1126" s="4">
        <v>66.22</v>
      </c>
      <c r="G1126" s="4">
        <v>66.22</v>
      </c>
    </row>
    <row r="1127" spans="1:7" x14ac:dyDescent="0.3">
      <c r="A1127" s="31">
        <f t="shared" si="54"/>
        <v>2018</v>
      </c>
      <c r="B1127" s="31">
        <f t="shared" si="55"/>
        <v>6</v>
      </c>
      <c r="C1127" s="31">
        <f t="shared" si="56"/>
        <v>2</v>
      </c>
      <c r="D1127" s="25">
        <v>43272</v>
      </c>
      <c r="E1127" s="4">
        <v>65.540000000000006</v>
      </c>
      <c r="G1127" s="4">
        <v>65.540000000000006</v>
      </c>
    </row>
    <row r="1128" spans="1:7" x14ac:dyDescent="0.3">
      <c r="A1128" s="31">
        <f t="shared" si="54"/>
        <v>2018</v>
      </c>
      <c r="B1128" s="31">
        <f t="shared" si="55"/>
        <v>6</v>
      </c>
      <c r="C1128" s="31">
        <f t="shared" si="56"/>
        <v>2</v>
      </c>
      <c r="D1128" s="25">
        <v>43273</v>
      </c>
      <c r="E1128" s="4">
        <v>68.58</v>
      </c>
      <c r="G1128" s="4">
        <v>68.58</v>
      </c>
    </row>
    <row r="1129" spans="1:7" x14ac:dyDescent="0.3">
      <c r="A1129" s="31">
        <f t="shared" si="54"/>
        <v>2018</v>
      </c>
      <c r="B1129" s="31">
        <f t="shared" si="55"/>
        <v>6</v>
      </c>
      <c r="C1129" s="31">
        <f t="shared" si="56"/>
        <v>2</v>
      </c>
      <c r="D1129" s="25">
        <v>43276</v>
      </c>
      <c r="E1129" s="4">
        <v>68.08</v>
      </c>
      <c r="G1129" s="4">
        <v>68.08</v>
      </c>
    </row>
    <row r="1130" spans="1:7" x14ac:dyDescent="0.3">
      <c r="A1130" s="31">
        <f t="shared" si="54"/>
        <v>2018</v>
      </c>
      <c r="B1130" s="31">
        <f t="shared" si="55"/>
        <v>6</v>
      </c>
      <c r="C1130" s="31">
        <f t="shared" si="56"/>
        <v>2</v>
      </c>
      <c r="D1130" s="25">
        <v>43277</v>
      </c>
      <c r="E1130" s="4">
        <v>70.53</v>
      </c>
      <c r="G1130" s="4">
        <v>70.53</v>
      </c>
    </row>
    <row r="1131" spans="1:7" x14ac:dyDescent="0.3">
      <c r="A1131" s="31">
        <f t="shared" si="54"/>
        <v>2018</v>
      </c>
      <c r="B1131" s="31">
        <f t="shared" si="55"/>
        <v>6</v>
      </c>
      <c r="C1131" s="31">
        <f t="shared" si="56"/>
        <v>2</v>
      </c>
      <c r="D1131" s="25">
        <v>43278</v>
      </c>
      <c r="E1131" s="4">
        <v>72.760000000000005</v>
      </c>
      <c r="G1131" s="4">
        <v>72.760000000000005</v>
      </c>
    </row>
    <row r="1132" spans="1:7" x14ac:dyDescent="0.3">
      <c r="A1132" s="31">
        <f t="shared" si="54"/>
        <v>2018</v>
      </c>
      <c r="B1132" s="31">
        <f t="shared" si="55"/>
        <v>6</v>
      </c>
      <c r="C1132" s="31">
        <f t="shared" si="56"/>
        <v>2</v>
      </c>
      <c r="D1132" s="25">
        <v>43279</v>
      </c>
      <c r="E1132" s="4">
        <v>73.45</v>
      </c>
      <c r="G1132" s="4">
        <v>73.45</v>
      </c>
    </row>
    <row r="1133" spans="1:7" x14ac:dyDescent="0.3">
      <c r="A1133" s="31">
        <f t="shared" si="54"/>
        <v>2018</v>
      </c>
      <c r="B1133" s="31">
        <f t="shared" si="55"/>
        <v>6</v>
      </c>
      <c r="C1133" s="31">
        <f t="shared" si="56"/>
        <v>2</v>
      </c>
      <c r="D1133" s="25">
        <v>43280</v>
      </c>
      <c r="E1133" s="4">
        <v>74.150000000000006</v>
      </c>
      <c r="G1133" s="4">
        <v>74.150000000000006</v>
      </c>
    </row>
    <row r="1134" spans="1:7" x14ac:dyDescent="0.3">
      <c r="A1134" s="31">
        <f t="shared" si="54"/>
        <v>2018</v>
      </c>
      <c r="B1134" s="31">
        <f t="shared" si="55"/>
        <v>7</v>
      </c>
      <c r="C1134" s="31">
        <f t="shared" si="56"/>
        <v>3</v>
      </c>
      <c r="D1134" s="25">
        <v>43283</v>
      </c>
      <c r="E1134" s="4">
        <v>73.94</v>
      </c>
      <c r="G1134" s="4">
        <v>73.94</v>
      </c>
    </row>
    <row r="1135" spans="1:7" x14ac:dyDescent="0.3">
      <c r="A1135" s="31">
        <f t="shared" si="54"/>
        <v>2018</v>
      </c>
      <c r="B1135" s="31">
        <f t="shared" si="55"/>
        <v>7</v>
      </c>
      <c r="C1135" s="31">
        <f t="shared" si="56"/>
        <v>3</v>
      </c>
      <c r="D1135" s="25">
        <v>43284</v>
      </c>
      <c r="E1135" s="4">
        <v>74.14</v>
      </c>
      <c r="G1135" s="4">
        <v>74.14</v>
      </c>
    </row>
    <row r="1136" spans="1:7" x14ac:dyDescent="0.3">
      <c r="A1136" s="31">
        <f t="shared" si="54"/>
        <v>2018</v>
      </c>
      <c r="B1136" s="31">
        <f t="shared" si="55"/>
        <v>7</v>
      </c>
      <c r="C1136" s="31">
        <f t="shared" si="56"/>
        <v>3</v>
      </c>
      <c r="D1136" s="25">
        <v>43286</v>
      </c>
      <c r="E1136" s="4">
        <v>72.94</v>
      </c>
      <c r="G1136" s="4">
        <v>72.94</v>
      </c>
    </row>
    <row r="1137" spans="1:7" x14ac:dyDescent="0.3">
      <c r="A1137" s="31">
        <f t="shared" si="54"/>
        <v>2018</v>
      </c>
      <c r="B1137" s="31">
        <f t="shared" si="55"/>
        <v>7</v>
      </c>
      <c r="C1137" s="31">
        <f t="shared" si="56"/>
        <v>3</v>
      </c>
      <c r="D1137" s="25">
        <v>43287</v>
      </c>
      <c r="E1137" s="4">
        <v>73.8</v>
      </c>
      <c r="G1137" s="4">
        <v>73.8</v>
      </c>
    </row>
    <row r="1138" spans="1:7" x14ac:dyDescent="0.3">
      <c r="A1138" s="31">
        <f t="shared" si="54"/>
        <v>2018</v>
      </c>
      <c r="B1138" s="31">
        <f t="shared" si="55"/>
        <v>7</v>
      </c>
      <c r="C1138" s="31">
        <f t="shared" si="56"/>
        <v>3</v>
      </c>
      <c r="D1138" s="25">
        <v>43290</v>
      </c>
      <c r="E1138" s="4">
        <v>73.849999999999994</v>
      </c>
      <c r="G1138" s="4">
        <v>73.849999999999994</v>
      </c>
    </row>
    <row r="1139" spans="1:7" x14ac:dyDescent="0.3">
      <c r="A1139" s="31">
        <f t="shared" si="54"/>
        <v>2018</v>
      </c>
      <c r="B1139" s="31">
        <f t="shared" si="55"/>
        <v>7</v>
      </c>
      <c r="C1139" s="31">
        <f t="shared" si="56"/>
        <v>3</v>
      </c>
      <c r="D1139" s="25">
        <v>43291</v>
      </c>
      <c r="E1139" s="4">
        <v>74.11</v>
      </c>
      <c r="G1139" s="4">
        <v>74.11</v>
      </c>
    </row>
    <row r="1140" spans="1:7" x14ac:dyDescent="0.3">
      <c r="A1140" s="31">
        <f t="shared" si="54"/>
        <v>2018</v>
      </c>
      <c r="B1140" s="31">
        <f t="shared" si="55"/>
        <v>7</v>
      </c>
      <c r="C1140" s="31">
        <f t="shared" si="56"/>
        <v>3</v>
      </c>
      <c r="D1140" s="25">
        <v>43292</v>
      </c>
      <c r="E1140" s="4">
        <v>70.38</v>
      </c>
      <c r="G1140" s="4">
        <v>70.38</v>
      </c>
    </row>
    <row r="1141" spans="1:7" x14ac:dyDescent="0.3">
      <c r="A1141" s="31">
        <f t="shared" si="54"/>
        <v>2018</v>
      </c>
      <c r="B1141" s="31">
        <f t="shared" si="55"/>
        <v>7</v>
      </c>
      <c r="C1141" s="31">
        <f t="shared" si="56"/>
        <v>3</v>
      </c>
      <c r="D1141" s="25">
        <v>43293</v>
      </c>
      <c r="E1141" s="4">
        <v>70.33</v>
      </c>
      <c r="G1141" s="4">
        <v>70.33</v>
      </c>
    </row>
    <row r="1142" spans="1:7" x14ac:dyDescent="0.3">
      <c r="A1142" s="31">
        <f t="shared" si="54"/>
        <v>2018</v>
      </c>
      <c r="B1142" s="31">
        <f t="shared" si="55"/>
        <v>7</v>
      </c>
      <c r="C1142" s="31">
        <f t="shared" si="56"/>
        <v>3</v>
      </c>
      <c r="D1142" s="25">
        <v>43294</v>
      </c>
      <c r="E1142" s="4">
        <v>71.010000000000005</v>
      </c>
      <c r="G1142" s="4">
        <v>71.010000000000005</v>
      </c>
    </row>
    <row r="1143" spans="1:7" x14ac:dyDescent="0.3">
      <c r="A1143" s="31">
        <f t="shared" si="54"/>
        <v>2018</v>
      </c>
      <c r="B1143" s="31">
        <f t="shared" si="55"/>
        <v>7</v>
      </c>
      <c r="C1143" s="31">
        <f t="shared" si="56"/>
        <v>3</v>
      </c>
      <c r="D1143" s="25">
        <v>43297</v>
      </c>
      <c r="E1143" s="4">
        <v>68.06</v>
      </c>
      <c r="G1143" s="4">
        <v>68.06</v>
      </c>
    </row>
    <row r="1144" spans="1:7" x14ac:dyDescent="0.3">
      <c r="A1144" s="31">
        <f t="shared" si="54"/>
        <v>2018</v>
      </c>
      <c r="B1144" s="31">
        <f t="shared" si="55"/>
        <v>7</v>
      </c>
      <c r="C1144" s="31">
        <f t="shared" si="56"/>
        <v>3</v>
      </c>
      <c r="D1144" s="25">
        <v>43298</v>
      </c>
      <c r="E1144" s="4">
        <v>68.08</v>
      </c>
      <c r="G1144" s="4">
        <v>68.08</v>
      </c>
    </row>
    <row r="1145" spans="1:7" x14ac:dyDescent="0.3">
      <c r="A1145" s="31">
        <f t="shared" si="54"/>
        <v>2018</v>
      </c>
      <c r="B1145" s="31">
        <f t="shared" si="55"/>
        <v>7</v>
      </c>
      <c r="C1145" s="31">
        <f t="shared" si="56"/>
        <v>3</v>
      </c>
      <c r="D1145" s="25">
        <v>43299</v>
      </c>
      <c r="E1145" s="4">
        <v>68.760000000000005</v>
      </c>
      <c r="G1145" s="4">
        <v>68.760000000000005</v>
      </c>
    </row>
    <row r="1146" spans="1:7" x14ac:dyDescent="0.3">
      <c r="A1146" s="31">
        <f t="shared" si="54"/>
        <v>2018</v>
      </c>
      <c r="B1146" s="31">
        <f t="shared" si="55"/>
        <v>7</v>
      </c>
      <c r="C1146" s="31">
        <f t="shared" si="56"/>
        <v>3</v>
      </c>
      <c r="D1146" s="25">
        <v>43300</v>
      </c>
      <c r="E1146" s="4">
        <v>69.459999999999994</v>
      </c>
      <c r="G1146" s="4">
        <v>69.459999999999994</v>
      </c>
    </row>
    <row r="1147" spans="1:7" x14ac:dyDescent="0.3">
      <c r="A1147" s="31">
        <f t="shared" si="54"/>
        <v>2018</v>
      </c>
      <c r="B1147" s="31">
        <f t="shared" si="55"/>
        <v>7</v>
      </c>
      <c r="C1147" s="31">
        <f t="shared" si="56"/>
        <v>3</v>
      </c>
      <c r="D1147" s="25">
        <v>43301</v>
      </c>
      <c r="E1147" s="4">
        <v>70.459999999999994</v>
      </c>
      <c r="G1147" s="4">
        <v>70.459999999999994</v>
      </c>
    </row>
    <row r="1148" spans="1:7" x14ac:dyDescent="0.3">
      <c r="A1148" s="31">
        <f t="shared" si="54"/>
        <v>2018</v>
      </c>
      <c r="B1148" s="31">
        <f t="shared" si="55"/>
        <v>7</v>
      </c>
      <c r="C1148" s="31">
        <f t="shared" si="56"/>
        <v>3</v>
      </c>
      <c r="D1148" s="25">
        <v>43304</v>
      </c>
      <c r="E1148" s="4">
        <v>67.89</v>
      </c>
      <c r="G1148" s="4">
        <v>67.89</v>
      </c>
    </row>
    <row r="1149" spans="1:7" x14ac:dyDescent="0.3">
      <c r="A1149" s="31">
        <f t="shared" si="54"/>
        <v>2018</v>
      </c>
      <c r="B1149" s="31">
        <f t="shared" si="55"/>
        <v>7</v>
      </c>
      <c r="C1149" s="31">
        <f t="shared" si="56"/>
        <v>3</v>
      </c>
      <c r="D1149" s="25">
        <v>43305</v>
      </c>
      <c r="E1149" s="4">
        <v>68.52</v>
      </c>
      <c r="G1149" s="4">
        <v>68.52</v>
      </c>
    </row>
    <row r="1150" spans="1:7" x14ac:dyDescent="0.3">
      <c r="A1150" s="31">
        <f t="shared" si="54"/>
        <v>2018</v>
      </c>
      <c r="B1150" s="31">
        <f t="shared" si="55"/>
        <v>7</v>
      </c>
      <c r="C1150" s="31">
        <f t="shared" si="56"/>
        <v>3</v>
      </c>
      <c r="D1150" s="25">
        <v>43306</v>
      </c>
      <c r="E1150" s="4">
        <v>69.3</v>
      </c>
      <c r="G1150" s="4">
        <v>69.3</v>
      </c>
    </row>
    <row r="1151" spans="1:7" x14ac:dyDescent="0.3">
      <c r="A1151" s="31">
        <f t="shared" si="54"/>
        <v>2018</v>
      </c>
      <c r="B1151" s="31">
        <f t="shared" si="55"/>
        <v>7</v>
      </c>
      <c r="C1151" s="31">
        <f t="shared" si="56"/>
        <v>3</v>
      </c>
      <c r="D1151" s="25">
        <v>43307</v>
      </c>
      <c r="E1151" s="4">
        <v>69.61</v>
      </c>
      <c r="G1151" s="4">
        <v>69.61</v>
      </c>
    </row>
    <row r="1152" spans="1:7" x14ac:dyDescent="0.3">
      <c r="A1152" s="31">
        <f t="shared" si="54"/>
        <v>2018</v>
      </c>
      <c r="B1152" s="31">
        <f t="shared" si="55"/>
        <v>7</v>
      </c>
      <c r="C1152" s="31">
        <f t="shared" si="56"/>
        <v>3</v>
      </c>
      <c r="D1152" s="25">
        <v>43308</v>
      </c>
      <c r="E1152" s="4">
        <v>68.69</v>
      </c>
      <c r="G1152" s="4">
        <v>68.69</v>
      </c>
    </row>
    <row r="1153" spans="1:7" x14ac:dyDescent="0.3">
      <c r="A1153" s="31">
        <f t="shared" si="54"/>
        <v>2018</v>
      </c>
      <c r="B1153" s="31">
        <f t="shared" si="55"/>
        <v>7</v>
      </c>
      <c r="C1153" s="31">
        <f t="shared" si="56"/>
        <v>3</v>
      </c>
      <c r="D1153" s="25">
        <v>43311</v>
      </c>
      <c r="E1153" s="4">
        <v>70.13</v>
      </c>
      <c r="G1153" s="4">
        <v>70.13</v>
      </c>
    </row>
    <row r="1154" spans="1:7" x14ac:dyDescent="0.3">
      <c r="A1154" s="31">
        <f t="shared" si="54"/>
        <v>2018</v>
      </c>
      <c r="B1154" s="31">
        <f t="shared" si="55"/>
        <v>7</v>
      </c>
      <c r="C1154" s="31">
        <f t="shared" si="56"/>
        <v>3</v>
      </c>
      <c r="D1154" s="25">
        <v>43312</v>
      </c>
      <c r="E1154" s="4">
        <v>68.760000000000005</v>
      </c>
      <c r="G1154" s="4">
        <v>68.760000000000005</v>
      </c>
    </row>
    <row r="1155" spans="1:7" x14ac:dyDescent="0.3">
      <c r="A1155" s="31">
        <f t="shared" si="54"/>
        <v>2018</v>
      </c>
      <c r="B1155" s="31">
        <f t="shared" si="55"/>
        <v>8</v>
      </c>
      <c r="C1155" s="31">
        <f t="shared" si="56"/>
        <v>3</v>
      </c>
      <c r="D1155" s="25">
        <v>43313</v>
      </c>
      <c r="E1155" s="4">
        <v>67.66</v>
      </c>
      <c r="G1155" s="4">
        <v>67.66</v>
      </c>
    </row>
    <row r="1156" spans="1:7" x14ac:dyDescent="0.3">
      <c r="A1156" s="31">
        <f t="shared" si="54"/>
        <v>2018</v>
      </c>
      <c r="B1156" s="31">
        <f t="shared" si="55"/>
        <v>8</v>
      </c>
      <c r="C1156" s="31">
        <f t="shared" si="56"/>
        <v>3</v>
      </c>
      <c r="D1156" s="25">
        <v>43314</v>
      </c>
      <c r="E1156" s="4">
        <v>68.959999999999994</v>
      </c>
      <c r="G1156" s="4">
        <v>68.959999999999994</v>
      </c>
    </row>
    <row r="1157" spans="1:7" x14ac:dyDescent="0.3">
      <c r="A1157" s="31">
        <f t="shared" ref="A1157:A1220" si="57">YEAR(D1157)</f>
        <v>2018</v>
      </c>
      <c r="B1157" s="31">
        <f t="shared" ref="B1157:B1220" si="58">MONTH(D1157)</f>
        <v>8</v>
      </c>
      <c r="C1157" s="31">
        <f t="shared" ref="C1157:C1220" si="59">ROUNDUP(B1157/3,0)</f>
        <v>3</v>
      </c>
      <c r="D1157" s="25">
        <v>43315</v>
      </c>
      <c r="E1157" s="4">
        <v>68.489999999999995</v>
      </c>
      <c r="G1157" s="4">
        <v>68.489999999999995</v>
      </c>
    </row>
    <row r="1158" spans="1:7" x14ac:dyDescent="0.3">
      <c r="A1158" s="31">
        <f t="shared" si="57"/>
        <v>2018</v>
      </c>
      <c r="B1158" s="31">
        <f t="shared" si="58"/>
        <v>8</v>
      </c>
      <c r="C1158" s="31">
        <f t="shared" si="59"/>
        <v>3</v>
      </c>
      <c r="D1158" s="25">
        <v>43318</v>
      </c>
      <c r="E1158" s="4">
        <v>69.010000000000005</v>
      </c>
      <c r="G1158" s="4">
        <v>69.010000000000005</v>
      </c>
    </row>
    <row r="1159" spans="1:7" x14ac:dyDescent="0.3">
      <c r="A1159" s="31">
        <f t="shared" si="57"/>
        <v>2018</v>
      </c>
      <c r="B1159" s="31">
        <f t="shared" si="58"/>
        <v>8</v>
      </c>
      <c r="C1159" s="31">
        <f t="shared" si="59"/>
        <v>3</v>
      </c>
      <c r="D1159" s="25">
        <v>43319</v>
      </c>
      <c r="E1159" s="4">
        <v>69.17</v>
      </c>
      <c r="G1159" s="4">
        <v>69.17</v>
      </c>
    </row>
    <row r="1160" spans="1:7" x14ac:dyDescent="0.3">
      <c r="A1160" s="31">
        <f t="shared" si="57"/>
        <v>2018</v>
      </c>
      <c r="B1160" s="31">
        <f t="shared" si="58"/>
        <v>8</v>
      </c>
      <c r="C1160" s="31">
        <f t="shared" si="59"/>
        <v>3</v>
      </c>
      <c r="D1160" s="25">
        <v>43320</v>
      </c>
      <c r="E1160" s="4">
        <v>66.94</v>
      </c>
      <c r="G1160" s="4">
        <v>66.94</v>
      </c>
    </row>
    <row r="1161" spans="1:7" x14ac:dyDescent="0.3">
      <c r="A1161" s="31">
        <f t="shared" si="57"/>
        <v>2018</v>
      </c>
      <c r="B1161" s="31">
        <f t="shared" si="58"/>
        <v>8</v>
      </c>
      <c r="C1161" s="31">
        <f t="shared" si="59"/>
        <v>3</v>
      </c>
      <c r="D1161" s="25">
        <v>43321</v>
      </c>
      <c r="E1161" s="4">
        <v>66.81</v>
      </c>
      <c r="G1161" s="4">
        <v>66.81</v>
      </c>
    </row>
    <row r="1162" spans="1:7" x14ac:dyDescent="0.3">
      <c r="A1162" s="31">
        <f t="shared" si="57"/>
        <v>2018</v>
      </c>
      <c r="B1162" s="31">
        <f t="shared" si="58"/>
        <v>8</v>
      </c>
      <c r="C1162" s="31">
        <f t="shared" si="59"/>
        <v>3</v>
      </c>
      <c r="D1162" s="25">
        <v>43322</v>
      </c>
      <c r="E1162" s="4">
        <v>67.63</v>
      </c>
      <c r="G1162" s="4">
        <v>67.63</v>
      </c>
    </row>
    <row r="1163" spans="1:7" x14ac:dyDescent="0.3">
      <c r="A1163" s="31">
        <f t="shared" si="57"/>
        <v>2018</v>
      </c>
      <c r="B1163" s="31">
        <f t="shared" si="58"/>
        <v>8</v>
      </c>
      <c r="C1163" s="31">
        <f t="shared" si="59"/>
        <v>3</v>
      </c>
      <c r="D1163" s="25">
        <v>43325</v>
      </c>
      <c r="E1163" s="4">
        <v>67.2</v>
      </c>
      <c r="G1163" s="4">
        <v>67.2</v>
      </c>
    </row>
    <row r="1164" spans="1:7" x14ac:dyDescent="0.3">
      <c r="A1164" s="31">
        <f t="shared" si="57"/>
        <v>2018</v>
      </c>
      <c r="B1164" s="31">
        <f t="shared" si="58"/>
        <v>8</v>
      </c>
      <c r="C1164" s="31">
        <f t="shared" si="59"/>
        <v>3</v>
      </c>
      <c r="D1164" s="25">
        <v>43326</v>
      </c>
      <c r="E1164" s="4">
        <v>67.040000000000006</v>
      </c>
      <c r="G1164" s="4">
        <v>67.040000000000006</v>
      </c>
    </row>
    <row r="1165" spans="1:7" x14ac:dyDescent="0.3">
      <c r="A1165" s="31">
        <f t="shared" si="57"/>
        <v>2018</v>
      </c>
      <c r="B1165" s="31">
        <f t="shared" si="58"/>
        <v>8</v>
      </c>
      <c r="C1165" s="31">
        <f t="shared" si="59"/>
        <v>3</v>
      </c>
      <c r="D1165" s="25">
        <v>43327</v>
      </c>
      <c r="E1165" s="4">
        <v>65.010000000000005</v>
      </c>
      <c r="G1165" s="4">
        <v>65.010000000000005</v>
      </c>
    </row>
    <row r="1166" spans="1:7" x14ac:dyDescent="0.3">
      <c r="A1166" s="31">
        <f t="shared" si="57"/>
        <v>2018</v>
      </c>
      <c r="B1166" s="31">
        <f t="shared" si="58"/>
        <v>8</v>
      </c>
      <c r="C1166" s="31">
        <f t="shared" si="59"/>
        <v>3</v>
      </c>
      <c r="D1166" s="25">
        <v>43328</v>
      </c>
      <c r="E1166" s="4">
        <v>65.459999999999994</v>
      </c>
      <c r="G1166" s="4">
        <v>65.459999999999994</v>
      </c>
    </row>
    <row r="1167" spans="1:7" x14ac:dyDescent="0.3">
      <c r="A1167" s="31">
        <f t="shared" si="57"/>
        <v>2018</v>
      </c>
      <c r="B1167" s="31">
        <f t="shared" si="58"/>
        <v>8</v>
      </c>
      <c r="C1167" s="31">
        <f t="shared" si="59"/>
        <v>3</v>
      </c>
      <c r="D1167" s="25">
        <v>43329</v>
      </c>
      <c r="E1167" s="4">
        <v>65.91</v>
      </c>
      <c r="G1167" s="4">
        <v>65.91</v>
      </c>
    </row>
    <row r="1168" spans="1:7" x14ac:dyDescent="0.3">
      <c r="A1168" s="31">
        <f t="shared" si="57"/>
        <v>2018</v>
      </c>
      <c r="B1168" s="31">
        <f t="shared" si="58"/>
        <v>8</v>
      </c>
      <c r="C1168" s="31">
        <f t="shared" si="59"/>
        <v>3</v>
      </c>
      <c r="D1168" s="25">
        <v>43332</v>
      </c>
      <c r="E1168" s="4">
        <v>66.430000000000007</v>
      </c>
      <c r="G1168" s="4">
        <v>66.430000000000007</v>
      </c>
    </row>
    <row r="1169" spans="1:7" x14ac:dyDescent="0.3">
      <c r="A1169" s="31">
        <f t="shared" si="57"/>
        <v>2018</v>
      </c>
      <c r="B1169" s="31">
        <f t="shared" si="58"/>
        <v>8</v>
      </c>
      <c r="C1169" s="31">
        <f t="shared" si="59"/>
        <v>3</v>
      </c>
      <c r="D1169" s="25">
        <v>43333</v>
      </c>
      <c r="E1169" s="4">
        <v>67.349999999999994</v>
      </c>
      <c r="G1169" s="4">
        <v>67.349999999999994</v>
      </c>
    </row>
    <row r="1170" spans="1:7" x14ac:dyDescent="0.3">
      <c r="A1170" s="31">
        <f t="shared" si="57"/>
        <v>2018</v>
      </c>
      <c r="B1170" s="31">
        <f t="shared" si="58"/>
        <v>8</v>
      </c>
      <c r="C1170" s="31">
        <f t="shared" si="59"/>
        <v>3</v>
      </c>
      <c r="D1170" s="25">
        <v>43334</v>
      </c>
      <c r="E1170" s="4">
        <v>67.86</v>
      </c>
      <c r="G1170" s="4">
        <v>67.86</v>
      </c>
    </row>
    <row r="1171" spans="1:7" x14ac:dyDescent="0.3">
      <c r="A1171" s="31">
        <f t="shared" si="57"/>
        <v>2018</v>
      </c>
      <c r="B1171" s="31">
        <f t="shared" si="58"/>
        <v>8</v>
      </c>
      <c r="C1171" s="31">
        <f t="shared" si="59"/>
        <v>3</v>
      </c>
      <c r="D1171" s="25">
        <v>43335</v>
      </c>
      <c r="E1171" s="4">
        <v>67.83</v>
      </c>
      <c r="G1171" s="4">
        <v>67.83</v>
      </c>
    </row>
    <row r="1172" spans="1:7" x14ac:dyDescent="0.3">
      <c r="A1172" s="31">
        <f t="shared" si="57"/>
        <v>2018</v>
      </c>
      <c r="B1172" s="31">
        <f t="shared" si="58"/>
        <v>8</v>
      </c>
      <c r="C1172" s="31">
        <f t="shared" si="59"/>
        <v>3</v>
      </c>
      <c r="D1172" s="25">
        <v>43336</v>
      </c>
      <c r="E1172" s="4">
        <v>68.72</v>
      </c>
      <c r="G1172" s="4">
        <v>68.72</v>
      </c>
    </row>
    <row r="1173" spans="1:7" x14ac:dyDescent="0.3">
      <c r="A1173" s="31">
        <f t="shared" si="57"/>
        <v>2018</v>
      </c>
      <c r="B1173" s="31">
        <f t="shared" si="58"/>
        <v>8</v>
      </c>
      <c r="C1173" s="31">
        <f t="shared" si="59"/>
        <v>3</v>
      </c>
      <c r="D1173" s="25">
        <v>43339</v>
      </c>
      <c r="E1173" s="4">
        <v>68.87</v>
      </c>
      <c r="G1173" s="4">
        <v>68.87</v>
      </c>
    </row>
    <row r="1174" spans="1:7" x14ac:dyDescent="0.3">
      <c r="A1174" s="31">
        <f t="shared" si="57"/>
        <v>2018</v>
      </c>
      <c r="B1174" s="31">
        <f t="shared" si="58"/>
        <v>8</v>
      </c>
      <c r="C1174" s="31">
        <f t="shared" si="59"/>
        <v>3</v>
      </c>
      <c r="D1174" s="25">
        <v>43340</v>
      </c>
      <c r="E1174" s="4">
        <v>68.53</v>
      </c>
      <c r="G1174" s="4">
        <v>68.53</v>
      </c>
    </row>
    <row r="1175" spans="1:7" x14ac:dyDescent="0.3">
      <c r="A1175" s="31">
        <f t="shared" si="57"/>
        <v>2018</v>
      </c>
      <c r="B1175" s="31">
        <f t="shared" si="58"/>
        <v>8</v>
      </c>
      <c r="C1175" s="31">
        <f t="shared" si="59"/>
        <v>3</v>
      </c>
      <c r="D1175" s="25">
        <v>43341</v>
      </c>
      <c r="E1175" s="4">
        <v>69.510000000000005</v>
      </c>
      <c r="G1175" s="4">
        <v>69.510000000000005</v>
      </c>
    </row>
    <row r="1176" spans="1:7" x14ac:dyDescent="0.3">
      <c r="A1176" s="31">
        <f t="shared" si="57"/>
        <v>2018</v>
      </c>
      <c r="B1176" s="31">
        <f t="shared" si="58"/>
        <v>8</v>
      </c>
      <c r="C1176" s="31">
        <f t="shared" si="59"/>
        <v>3</v>
      </c>
      <c r="D1176" s="25">
        <v>43342</v>
      </c>
      <c r="E1176" s="4">
        <v>70.25</v>
      </c>
      <c r="G1176" s="4">
        <v>70.25</v>
      </c>
    </row>
    <row r="1177" spans="1:7" x14ac:dyDescent="0.3">
      <c r="A1177" s="31">
        <f t="shared" si="57"/>
        <v>2018</v>
      </c>
      <c r="B1177" s="31">
        <f t="shared" si="58"/>
        <v>8</v>
      </c>
      <c r="C1177" s="31">
        <f t="shared" si="59"/>
        <v>3</v>
      </c>
      <c r="D1177" s="25">
        <v>43343</v>
      </c>
      <c r="E1177" s="4">
        <v>69.8</v>
      </c>
      <c r="G1177" s="4">
        <v>69.8</v>
      </c>
    </row>
    <row r="1178" spans="1:7" x14ac:dyDescent="0.3">
      <c r="A1178" s="31">
        <f t="shared" si="57"/>
        <v>2018</v>
      </c>
      <c r="B1178" s="31">
        <f t="shared" si="58"/>
        <v>9</v>
      </c>
      <c r="C1178" s="31">
        <f t="shared" si="59"/>
        <v>3</v>
      </c>
      <c r="D1178" s="25">
        <v>43347</v>
      </c>
      <c r="E1178" s="4">
        <v>69.87</v>
      </c>
      <c r="G1178" s="4">
        <v>69.87</v>
      </c>
    </row>
    <row r="1179" spans="1:7" x14ac:dyDescent="0.3">
      <c r="A1179" s="31">
        <f t="shared" si="57"/>
        <v>2018</v>
      </c>
      <c r="B1179" s="31">
        <f t="shared" si="58"/>
        <v>9</v>
      </c>
      <c r="C1179" s="31">
        <f t="shared" si="59"/>
        <v>3</v>
      </c>
      <c r="D1179" s="25">
        <v>43348</v>
      </c>
      <c r="E1179" s="4">
        <v>68.72</v>
      </c>
      <c r="G1179" s="4">
        <v>68.72</v>
      </c>
    </row>
    <row r="1180" spans="1:7" x14ac:dyDescent="0.3">
      <c r="A1180" s="31">
        <f t="shared" si="57"/>
        <v>2018</v>
      </c>
      <c r="B1180" s="31">
        <f t="shared" si="58"/>
        <v>9</v>
      </c>
      <c r="C1180" s="31">
        <f t="shared" si="59"/>
        <v>3</v>
      </c>
      <c r="D1180" s="25">
        <v>43349</v>
      </c>
      <c r="E1180" s="4">
        <v>67.77</v>
      </c>
      <c r="G1180" s="4">
        <v>67.77</v>
      </c>
    </row>
    <row r="1181" spans="1:7" x14ac:dyDescent="0.3">
      <c r="A1181" s="31">
        <f t="shared" si="57"/>
        <v>2018</v>
      </c>
      <c r="B1181" s="31">
        <f t="shared" si="58"/>
        <v>9</v>
      </c>
      <c r="C1181" s="31">
        <f t="shared" si="59"/>
        <v>3</v>
      </c>
      <c r="D1181" s="25">
        <v>43350</v>
      </c>
      <c r="E1181" s="4">
        <v>67.75</v>
      </c>
      <c r="G1181" s="4">
        <v>67.75</v>
      </c>
    </row>
    <row r="1182" spans="1:7" x14ac:dyDescent="0.3">
      <c r="A1182" s="31">
        <f t="shared" si="57"/>
        <v>2018</v>
      </c>
      <c r="B1182" s="31">
        <f t="shared" si="58"/>
        <v>9</v>
      </c>
      <c r="C1182" s="31">
        <f t="shared" si="59"/>
        <v>3</v>
      </c>
      <c r="D1182" s="25">
        <v>43353</v>
      </c>
      <c r="E1182" s="4">
        <v>67.540000000000006</v>
      </c>
      <c r="G1182" s="4">
        <v>67.540000000000006</v>
      </c>
    </row>
    <row r="1183" spans="1:7" x14ac:dyDescent="0.3">
      <c r="A1183" s="31">
        <f t="shared" si="57"/>
        <v>2018</v>
      </c>
      <c r="B1183" s="31">
        <f t="shared" si="58"/>
        <v>9</v>
      </c>
      <c r="C1183" s="31">
        <f t="shared" si="59"/>
        <v>3</v>
      </c>
      <c r="D1183" s="25">
        <v>43354</v>
      </c>
      <c r="E1183" s="4">
        <v>69.25</v>
      </c>
      <c r="G1183" s="4">
        <v>69.25</v>
      </c>
    </row>
    <row r="1184" spans="1:7" x14ac:dyDescent="0.3">
      <c r="A1184" s="31">
        <f t="shared" si="57"/>
        <v>2018</v>
      </c>
      <c r="B1184" s="31">
        <f t="shared" si="58"/>
        <v>9</v>
      </c>
      <c r="C1184" s="31">
        <f t="shared" si="59"/>
        <v>3</v>
      </c>
      <c r="D1184" s="25">
        <v>43355</v>
      </c>
      <c r="E1184" s="4">
        <v>70.37</v>
      </c>
      <c r="G1184" s="4">
        <v>70.37</v>
      </c>
    </row>
    <row r="1185" spans="1:7" x14ac:dyDescent="0.3">
      <c r="A1185" s="31">
        <f t="shared" si="57"/>
        <v>2018</v>
      </c>
      <c r="B1185" s="31">
        <f t="shared" si="58"/>
        <v>9</v>
      </c>
      <c r="C1185" s="31">
        <f t="shared" si="59"/>
        <v>3</v>
      </c>
      <c r="D1185" s="25">
        <v>43356</v>
      </c>
      <c r="E1185" s="4">
        <v>68.59</v>
      </c>
      <c r="G1185" s="4">
        <v>68.59</v>
      </c>
    </row>
    <row r="1186" spans="1:7" x14ac:dyDescent="0.3">
      <c r="A1186" s="31">
        <f t="shared" si="57"/>
        <v>2018</v>
      </c>
      <c r="B1186" s="31">
        <f t="shared" si="58"/>
        <v>9</v>
      </c>
      <c r="C1186" s="31">
        <f t="shared" si="59"/>
        <v>3</v>
      </c>
      <c r="D1186" s="25">
        <v>43357</v>
      </c>
      <c r="E1186" s="4">
        <v>68.989999999999995</v>
      </c>
      <c r="G1186" s="4">
        <v>68.989999999999995</v>
      </c>
    </row>
    <row r="1187" spans="1:7" x14ac:dyDescent="0.3">
      <c r="A1187" s="31">
        <f t="shared" si="57"/>
        <v>2018</v>
      </c>
      <c r="B1187" s="31">
        <f t="shared" si="58"/>
        <v>9</v>
      </c>
      <c r="C1187" s="31">
        <f t="shared" si="59"/>
        <v>3</v>
      </c>
      <c r="D1187" s="25">
        <v>43360</v>
      </c>
      <c r="E1187" s="4">
        <v>68.91</v>
      </c>
      <c r="G1187" s="4">
        <v>68.91</v>
      </c>
    </row>
    <row r="1188" spans="1:7" x14ac:dyDescent="0.3">
      <c r="A1188" s="31">
        <f t="shared" si="57"/>
        <v>2018</v>
      </c>
      <c r="B1188" s="31">
        <f t="shared" si="58"/>
        <v>9</v>
      </c>
      <c r="C1188" s="31">
        <f t="shared" si="59"/>
        <v>3</v>
      </c>
      <c r="D1188" s="25">
        <v>43361</v>
      </c>
      <c r="E1188" s="4">
        <v>69.849999999999994</v>
      </c>
      <c r="G1188" s="4">
        <v>69.849999999999994</v>
      </c>
    </row>
    <row r="1189" spans="1:7" x14ac:dyDescent="0.3">
      <c r="A1189" s="31">
        <f t="shared" si="57"/>
        <v>2018</v>
      </c>
      <c r="B1189" s="31">
        <f t="shared" si="58"/>
        <v>9</v>
      </c>
      <c r="C1189" s="31">
        <f t="shared" si="59"/>
        <v>3</v>
      </c>
      <c r="D1189" s="25">
        <v>43362</v>
      </c>
      <c r="E1189" s="4">
        <v>71.12</v>
      </c>
      <c r="G1189" s="4">
        <v>71.12</v>
      </c>
    </row>
    <row r="1190" spans="1:7" x14ac:dyDescent="0.3">
      <c r="A1190" s="31">
        <f t="shared" si="57"/>
        <v>2018</v>
      </c>
      <c r="B1190" s="31">
        <f t="shared" si="58"/>
        <v>9</v>
      </c>
      <c r="C1190" s="31">
        <f t="shared" si="59"/>
        <v>3</v>
      </c>
      <c r="D1190" s="25">
        <v>43363</v>
      </c>
      <c r="E1190" s="4">
        <v>70.8</v>
      </c>
      <c r="G1190" s="4">
        <v>70.8</v>
      </c>
    </row>
    <row r="1191" spans="1:7" x14ac:dyDescent="0.3">
      <c r="A1191" s="31">
        <f t="shared" si="57"/>
        <v>2018</v>
      </c>
      <c r="B1191" s="31">
        <f t="shared" si="58"/>
        <v>9</v>
      </c>
      <c r="C1191" s="31">
        <f t="shared" si="59"/>
        <v>3</v>
      </c>
      <c r="D1191" s="25">
        <v>43364</v>
      </c>
      <c r="E1191" s="4">
        <v>70.78</v>
      </c>
      <c r="G1191" s="4">
        <v>70.78</v>
      </c>
    </row>
    <row r="1192" spans="1:7" x14ac:dyDescent="0.3">
      <c r="A1192" s="31">
        <f t="shared" si="57"/>
        <v>2018</v>
      </c>
      <c r="B1192" s="31">
        <f t="shared" si="58"/>
        <v>9</v>
      </c>
      <c r="C1192" s="31">
        <f t="shared" si="59"/>
        <v>3</v>
      </c>
      <c r="D1192" s="25">
        <v>43367</v>
      </c>
      <c r="E1192" s="4">
        <v>72.08</v>
      </c>
      <c r="G1192" s="4">
        <v>72.08</v>
      </c>
    </row>
    <row r="1193" spans="1:7" x14ac:dyDescent="0.3">
      <c r="A1193" s="31">
        <f t="shared" si="57"/>
        <v>2018</v>
      </c>
      <c r="B1193" s="31">
        <f t="shared" si="58"/>
        <v>9</v>
      </c>
      <c r="C1193" s="31">
        <f t="shared" si="59"/>
        <v>3</v>
      </c>
      <c r="D1193" s="25">
        <v>43368</v>
      </c>
      <c r="E1193" s="4">
        <v>72.28</v>
      </c>
      <c r="G1193" s="4">
        <v>72.28</v>
      </c>
    </row>
    <row r="1194" spans="1:7" x14ac:dyDescent="0.3">
      <c r="A1194" s="31">
        <f t="shared" si="57"/>
        <v>2018</v>
      </c>
      <c r="B1194" s="31">
        <f t="shared" si="58"/>
        <v>9</v>
      </c>
      <c r="C1194" s="31">
        <f t="shared" si="59"/>
        <v>3</v>
      </c>
      <c r="D1194" s="25">
        <v>43369</v>
      </c>
      <c r="E1194" s="4">
        <v>71.569999999999993</v>
      </c>
      <c r="G1194" s="4">
        <v>71.569999999999993</v>
      </c>
    </row>
    <row r="1195" spans="1:7" x14ac:dyDescent="0.3">
      <c r="A1195" s="31">
        <f t="shared" si="57"/>
        <v>2018</v>
      </c>
      <c r="B1195" s="31">
        <f t="shared" si="58"/>
        <v>9</v>
      </c>
      <c r="C1195" s="31">
        <f t="shared" si="59"/>
        <v>3</v>
      </c>
      <c r="D1195" s="25">
        <v>43370</v>
      </c>
      <c r="E1195" s="4">
        <v>72.12</v>
      </c>
      <c r="G1195" s="4">
        <v>72.12</v>
      </c>
    </row>
    <row r="1196" spans="1:7" x14ac:dyDescent="0.3">
      <c r="A1196" s="31">
        <f t="shared" si="57"/>
        <v>2018</v>
      </c>
      <c r="B1196" s="31">
        <f t="shared" si="58"/>
        <v>9</v>
      </c>
      <c r="C1196" s="31">
        <f t="shared" si="59"/>
        <v>3</v>
      </c>
      <c r="D1196" s="25">
        <v>43371</v>
      </c>
      <c r="E1196" s="4">
        <v>73.25</v>
      </c>
      <c r="G1196" s="4">
        <v>73.25</v>
      </c>
    </row>
    <row r="1197" spans="1:7" x14ac:dyDescent="0.3">
      <c r="A1197" s="31">
        <f t="shared" si="57"/>
        <v>2018</v>
      </c>
      <c r="B1197" s="31">
        <f t="shared" si="58"/>
        <v>10</v>
      </c>
      <c r="C1197" s="31">
        <f t="shared" si="59"/>
        <v>4</v>
      </c>
      <c r="D1197" s="25">
        <v>43374</v>
      </c>
      <c r="E1197" s="4">
        <v>75.3</v>
      </c>
      <c r="G1197" s="4">
        <v>75.3</v>
      </c>
    </row>
    <row r="1198" spans="1:7" x14ac:dyDescent="0.3">
      <c r="A1198" s="31">
        <f t="shared" si="57"/>
        <v>2018</v>
      </c>
      <c r="B1198" s="31">
        <f t="shared" si="58"/>
        <v>10</v>
      </c>
      <c r="C1198" s="31">
        <f t="shared" si="59"/>
        <v>4</v>
      </c>
      <c r="D1198" s="25">
        <v>43375</v>
      </c>
      <c r="E1198" s="4">
        <v>75.23</v>
      </c>
      <c r="G1198" s="4">
        <v>75.23</v>
      </c>
    </row>
    <row r="1199" spans="1:7" x14ac:dyDescent="0.3">
      <c r="A1199" s="31">
        <f t="shared" si="57"/>
        <v>2018</v>
      </c>
      <c r="B1199" s="31">
        <f t="shared" si="58"/>
        <v>10</v>
      </c>
      <c r="C1199" s="31">
        <f t="shared" si="59"/>
        <v>4</v>
      </c>
      <c r="D1199" s="25">
        <v>43376</v>
      </c>
      <c r="E1199" s="4">
        <v>76.41</v>
      </c>
      <c r="G1199" s="4">
        <v>76.41</v>
      </c>
    </row>
    <row r="1200" spans="1:7" x14ac:dyDescent="0.3">
      <c r="A1200" s="31">
        <f t="shared" si="57"/>
        <v>2018</v>
      </c>
      <c r="B1200" s="31">
        <f t="shared" si="58"/>
        <v>10</v>
      </c>
      <c r="C1200" s="31">
        <f t="shared" si="59"/>
        <v>4</v>
      </c>
      <c r="D1200" s="25">
        <v>43377</v>
      </c>
      <c r="E1200" s="4">
        <v>74.33</v>
      </c>
      <c r="G1200" s="4">
        <v>74.33</v>
      </c>
    </row>
    <row r="1201" spans="1:7" x14ac:dyDescent="0.3">
      <c r="A1201" s="31">
        <f t="shared" si="57"/>
        <v>2018</v>
      </c>
      <c r="B1201" s="31">
        <f t="shared" si="58"/>
        <v>10</v>
      </c>
      <c r="C1201" s="31">
        <f t="shared" si="59"/>
        <v>4</v>
      </c>
      <c r="D1201" s="25">
        <v>43378</v>
      </c>
      <c r="E1201" s="4">
        <v>74.34</v>
      </c>
      <c r="G1201" s="4">
        <v>74.34</v>
      </c>
    </row>
    <row r="1202" spans="1:7" x14ac:dyDescent="0.3">
      <c r="A1202" s="31">
        <f t="shared" si="57"/>
        <v>2018</v>
      </c>
      <c r="B1202" s="31">
        <f t="shared" si="58"/>
        <v>10</v>
      </c>
      <c r="C1202" s="31">
        <f t="shared" si="59"/>
        <v>4</v>
      </c>
      <c r="D1202" s="25">
        <v>43381</v>
      </c>
      <c r="E1202" s="4">
        <v>74.290000000000006</v>
      </c>
      <c r="G1202" s="4">
        <v>74.290000000000006</v>
      </c>
    </row>
    <row r="1203" spans="1:7" x14ac:dyDescent="0.3">
      <c r="A1203" s="31">
        <f t="shared" si="57"/>
        <v>2018</v>
      </c>
      <c r="B1203" s="31">
        <f t="shared" si="58"/>
        <v>10</v>
      </c>
      <c r="C1203" s="31">
        <f t="shared" si="59"/>
        <v>4</v>
      </c>
      <c r="D1203" s="25">
        <v>43382</v>
      </c>
      <c r="E1203" s="4">
        <v>74.959999999999994</v>
      </c>
      <c r="G1203" s="4">
        <v>74.959999999999994</v>
      </c>
    </row>
    <row r="1204" spans="1:7" x14ac:dyDescent="0.3">
      <c r="A1204" s="31">
        <f t="shared" si="57"/>
        <v>2018</v>
      </c>
      <c r="B1204" s="31">
        <f t="shared" si="58"/>
        <v>10</v>
      </c>
      <c r="C1204" s="31">
        <f t="shared" si="59"/>
        <v>4</v>
      </c>
      <c r="D1204" s="25">
        <v>43383</v>
      </c>
      <c r="E1204" s="4">
        <v>73.17</v>
      </c>
      <c r="G1204" s="4">
        <v>73.17</v>
      </c>
    </row>
    <row r="1205" spans="1:7" x14ac:dyDescent="0.3">
      <c r="A1205" s="31">
        <f t="shared" si="57"/>
        <v>2018</v>
      </c>
      <c r="B1205" s="31">
        <f t="shared" si="58"/>
        <v>10</v>
      </c>
      <c r="C1205" s="31">
        <f t="shared" si="59"/>
        <v>4</v>
      </c>
      <c r="D1205" s="25">
        <v>43384</v>
      </c>
      <c r="E1205" s="4">
        <v>70.97</v>
      </c>
      <c r="G1205" s="4">
        <v>70.97</v>
      </c>
    </row>
    <row r="1206" spans="1:7" x14ac:dyDescent="0.3">
      <c r="A1206" s="31">
        <f t="shared" si="57"/>
        <v>2018</v>
      </c>
      <c r="B1206" s="31">
        <f t="shared" si="58"/>
        <v>10</v>
      </c>
      <c r="C1206" s="31">
        <f t="shared" si="59"/>
        <v>4</v>
      </c>
      <c r="D1206" s="25">
        <v>43385</v>
      </c>
      <c r="E1206" s="4">
        <v>71.34</v>
      </c>
      <c r="G1206" s="4">
        <v>71.34</v>
      </c>
    </row>
    <row r="1207" spans="1:7" x14ac:dyDescent="0.3">
      <c r="A1207" s="31">
        <f t="shared" si="57"/>
        <v>2018</v>
      </c>
      <c r="B1207" s="31">
        <f t="shared" si="58"/>
        <v>10</v>
      </c>
      <c r="C1207" s="31">
        <f t="shared" si="59"/>
        <v>4</v>
      </c>
      <c r="D1207" s="25">
        <v>43388</v>
      </c>
      <c r="E1207" s="4">
        <v>71.78</v>
      </c>
      <c r="G1207" s="4">
        <v>71.78</v>
      </c>
    </row>
    <row r="1208" spans="1:7" x14ac:dyDescent="0.3">
      <c r="A1208" s="31">
        <f t="shared" si="57"/>
        <v>2018</v>
      </c>
      <c r="B1208" s="31">
        <f t="shared" si="58"/>
        <v>10</v>
      </c>
      <c r="C1208" s="31">
        <f t="shared" si="59"/>
        <v>4</v>
      </c>
      <c r="D1208" s="25">
        <v>43389</v>
      </c>
      <c r="E1208" s="4">
        <v>71.92</v>
      </c>
      <c r="G1208" s="4">
        <v>71.92</v>
      </c>
    </row>
    <row r="1209" spans="1:7" x14ac:dyDescent="0.3">
      <c r="A1209" s="31">
        <f t="shared" si="57"/>
        <v>2018</v>
      </c>
      <c r="B1209" s="31">
        <f t="shared" si="58"/>
        <v>10</v>
      </c>
      <c r="C1209" s="31">
        <f t="shared" si="59"/>
        <v>4</v>
      </c>
      <c r="D1209" s="25">
        <v>43390</v>
      </c>
      <c r="E1209" s="4">
        <v>69.75</v>
      </c>
      <c r="G1209" s="4">
        <v>69.75</v>
      </c>
    </row>
    <row r="1210" spans="1:7" x14ac:dyDescent="0.3">
      <c r="A1210" s="31">
        <f t="shared" si="57"/>
        <v>2018</v>
      </c>
      <c r="B1210" s="31">
        <f t="shared" si="58"/>
        <v>10</v>
      </c>
      <c r="C1210" s="31">
        <f t="shared" si="59"/>
        <v>4</v>
      </c>
      <c r="D1210" s="25">
        <v>43391</v>
      </c>
      <c r="E1210" s="4">
        <v>68.650000000000006</v>
      </c>
      <c r="G1210" s="4">
        <v>68.650000000000006</v>
      </c>
    </row>
    <row r="1211" spans="1:7" x14ac:dyDescent="0.3">
      <c r="A1211" s="31">
        <f t="shared" si="57"/>
        <v>2018</v>
      </c>
      <c r="B1211" s="31">
        <f t="shared" si="58"/>
        <v>10</v>
      </c>
      <c r="C1211" s="31">
        <f t="shared" si="59"/>
        <v>4</v>
      </c>
      <c r="D1211" s="25">
        <v>43392</v>
      </c>
      <c r="E1211" s="4">
        <v>69.12</v>
      </c>
      <c r="G1211" s="4">
        <v>69.12</v>
      </c>
    </row>
    <row r="1212" spans="1:7" x14ac:dyDescent="0.3">
      <c r="A1212" s="31">
        <f t="shared" si="57"/>
        <v>2018</v>
      </c>
      <c r="B1212" s="31">
        <f t="shared" si="58"/>
        <v>10</v>
      </c>
      <c r="C1212" s="31">
        <f t="shared" si="59"/>
        <v>4</v>
      </c>
      <c r="D1212" s="25">
        <v>43395</v>
      </c>
      <c r="E1212" s="4">
        <v>69.17</v>
      </c>
      <c r="G1212" s="4">
        <v>69.17</v>
      </c>
    </row>
    <row r="1213" spans="1:7" x14ac:dyDescent="0.3">
      <c r="A1213" s="31">
        <f t="shared" si="57"/>
        <v>2018</v>
      </c>
      <c r="B1213" s="31">
        <f t="shared" si="58"/>
        <v>10</v>
      </c>
      <c r="C1213" s="31">
        <f t="shared" si="59"/>
        <v>4</v>
      </c>
      <c r="D1213" s="25">
        <v>43396</v>
      </c>
      <c r="E1213" s="4">
        <v>66.430000000000007</v>
      </c>
      <c r="G1213" s="4">
        <v>66.430000000000007</v>
      </c>
    </row>
    <row r="1214" spans="1:7" x14ac:dyDescent="0.3">
      <c r="A1214" s="31">
        <f t="shared" si="57"/>
        <v>2018</v>
      </c>
      <c r="B1214" s="31">
        <f t="shared" si="58"/>
        <v>10</v>
      </c>
      <c r="C1214" s="31">
        <f t="shared" si="59"/>
        <v>4</v>
      </c>
      <c r="D1214" s="25">
        <v>43397</v>
      </c>
      <c r="E1214" s="4">
        <v>66.819999999999993</v>
      </c>
      <c r="G1214" s="4">
        <v>66.819999999999993</v>
      </c>
    </row>
    <row r="1215" spans="1:7" x14ac:dyDescent="0.3">
      <c r="A1215" s="31">
        <f t="shared" si="57"/>
        <v>2018</v>
      </c>
      <c r="B1215" s="31">
        <f t="shared" si="58"/>
        <v>10</v>
      </c>
      <c r="C1215" s="31">
        <f t="shared" si="59"/>
        <v>4</v>
      </c>
      <c r="D1215" s="25">
        <v>43398</v>
      </c>
      <c r="E1215" s="4">
        <v>67.33</v>
      </c>
      <c r="G1215" s="4">
        <v>67.33</v>
      </c>
    </row>
    <row r="1216" spans="1:7" x14ac:dyDescent="0.3">
      <c r="A1216" s="31">
        <f t="shared" si="57"/>
        <v>2018</v>
      </c>
      <c r="B1216" s="31">
        <f t="shared" si="58"/>
        <v>10</v>
      </c>
      <c r="C1216" s="31">
        <f t="shared" si="59"/>
        <v>4</v>
      </c>
      <c r="D1216" s="25">
        <v>43399</v>
      </c>
      <c r="E1216" s="4">
        <v>67.59</v>
      </c>
      <c r="G1216" s="4">
        <v>67.59</v>
      </c>
    </row>
    <row r="1217" spans="1:7" x14ac:dyDescent="0.3">
      <c r="A1217" s="31">
        <f t="shared" si="57"/>
        <v>2018</v>
      </c>
      <c r="B1217" s="31">
        <f t="shared" si="58"/>
        <v>10</v>
      </c>
      <c r="C1217" s="31">
        <f t="shared" si="59"/>
        <v>4</v>
      </c>
      <c r="D1217" s="25">
        <v>43402</v>
      </c>
      <c r="E1217" s="4">
        <v>67.040000000000006</v>
      </c>
      <c r="G1217" s="4">
        <v>67.040000000000006</v>
      </c>
    </row>
    <row r="1218" spans="1:7" x14ac:dyDescent="0.3">
      <c r="A1218" s="31">
        <f t="shared" si="57"/>
        <v>2018</v>
      </c>
      <c r="B1218" s="31">
        <f t="shared" si="58"/>
        <v>10</v>
      </c>
      <c r="C1218" s="31">
        <f t="shared" si="59"/>
        <v>4</v>
      </c>
      <c r="D1218" s="25">
        <v>43403</v>
      </c>
      <c r="E1218" s="4">
        <v>66.180000000000007</v>
      </c>
      <c r="G1218" s="4">
        <v>66.180000000000007</v>
      </c>
    </row>
    <row r="1219" spans="1:7" x14ac:dyDescent="0.3">
      <c r="A1219" s="31">
        <f t="shared" si="57"/>
        <v>2018</v>
      </c>
      <c r="B1219" s="31">
        <f t="shared" si="58"/>
        <v>10</v>
      </c>
      <c r="C1219" s="31">
        <f t="shared" si="59"/>
        <v>4</v>
      </c>
      <c r="D1219" s="25">
        <v>43404</v>
      </c>
      <c r="E1219" s="4">
        <v>65.31</v>
      </c>
      <c r="G1219" s="4">
        <v>65.31</v>
      </c>
    </row>
    <row r="1220" spans="1:7" x14ac:dyDescent="0.3">
      <c r="A1220" s="31">
        <f t="shared" si="57"/>
        <v>2018</v>
      </c>
      <c r="B1220" s="31">
        <f t="shared" si="58"/>
        <v>11</v>
      </c>
      <c r="C1220" s="31">
        <f t="shared" si="59"/>
        <v>4</v>
      </c>
      <c r="D1220" s="25">
        <v>43405</v>
      </c>
      <c r="E1220" s="4">
        <v>63.69</v>
      </c>
      <c r="G1220" s="4">
        <v>63.69</v>
      </c>
    </row>
    <row r="1221" spans="1:7" x14ac:dyDescent="0.3">
      <c r="A1221" s="31">
        <f t="shared" ref="A1221:A1284" si="60">YEAR(D1221)</f>
        <v>2018</v>
      </c>
      <c r="B1221" s="31">
        <f t="shared" ref="B1221:B1284" si="61">MONTH(D1221)</f>
        <v>11</v>
      </c>
      <c r="C1221" s="31">
        <f t="shared" ref="C1221:C1284" si="62">ROUNDUP(B1221/3,0)</f>
        <v>4</v>
      </c>
      <c r="D1221" s="25">
        <v>43406</v>
      </c>
      <c r="E1221" s="4">
        <v>63.14</v>
      </c>
      <c r="G1221" s="4">
        <v>63.14</v>
      </c>
    </row>
    <row r="1222" spans="1:7" x14ac:dyDescent="0.3">
      <c r="A1222" s="31">
        <f t="shared" si="60"/>
        <v>2018</v>
      </c>
      <c r="B1222" s="31">
        <f t="shared" si="61"/>
        <v>11</v>
      </c>
      <c r="C1222" s="31">
        <f t="shared" si="62"/>
        <v>4</v>
      </c>
      <c r="D1222" s="25">
        <v>43409</v>
      </c>
      <c r="E1222" s="4">
        <v>63.1</v>
      </c>
      <c r="G1222" s="4">
        <v>63.1</v>
      </c>
    </row>
    <row r="1223" spans="1:7" x14ac:dyDescent="0.3">
      <c r="A1223" s="31">
        <f t="shared" si="60"/>
        <v>2018</v>
      </c>
      <c r="B1223" s="31">
        <f t="shared" si="61"/>
        <v>11</v>
      </c>
      <c r="C1223" s="31">
        <f t="shared" si="62"/>
        <v>4</v>
      </c>
      <c r="D1223" s="25">
        <v>43410</v>
      </c>
      <c r="E1223" s="4">
        <v>62.21</v>
      </c>
      <c r="G1223" s="4">
        <v>62.21</v>
      </c>
    </row>
    <row r="1224" spans="1:7" x14ac:dyDescent="0.3">
      <c r="A1224" s="31">
        <f t="shared" si="60"/>
        <v>2018</v>
      </c>
      <c r="B1224" s="31">
        <f t="shared" si="61"/>
        <v>11</v>
      </c>
      <c r="C1224" s="31">
        <f t="shared" si="62"/>
        <v>4</v>
      </c>
      <c r="D1224" s="25">
        <v>43411</v>
      </c>
      <c r="E1224" s="4">
        <v>61.67</v>
      </c>
      <c r="G1224" s="4">
        <v>61.67</v>
      </c>
    </row>
    <row r="1225" spans="1:7" x14ac:dyDescent="0.3">
      <c r="A1225" s="31">
        <f t="shared" si="60"/>
        <v>2018</v>
      </c>
      <c r="B1225" s="31">
        <f t="shared" si="61"/>
        <v>11</v>
      </c>
      <c r="C1225" s="31">
        <f t="shared" si="62"/>
        <v>4</v>
      </c>
      <c r="D1225" s="25">
        <v>43412</v>
      </c>
      <c r="E1225" s="4">
        <v>60.67</v>
      </c>
      <c r="G1225" s="4">
        <v>60.67</v>
      </c>
    </row>
    <row r="1226" spans="1:7" x14ac:dyDescent="0.3">
      <c r="A1226" s="31">
        <f t="shared" si="60"/>
        <v>2018</v>
      </c>
      <c r="B1226" s="31">
        <f t="shared" si="61"/>
        <v>11</v>
      </c>
      <c r="C1226" s="31">
        <f t="shared" si="62"/>
        <v>4</v>
      </c>
      <c r="D1226" s="25">
        <v>43413</v>
      </c>
      <c r="E1226" s="4">
        <v>60.19</v>
      </c>
      <c r="G1226" s="4">
        <v>60.19</v>
      </c>
    </row>
    <row r="1227" spans="1:7" x14ac:dyDescent="0.3">
      <c r="A1227" s="31">
        <f t="shared" si="60"/>
        <v>2018</v>
      </c>
      <c r="B1227" s="31">
        <f t="shared" si="61"/>
        <v>11</v>
      </c>
      <c r="C1227" s="31">
        <f t="shared" si="62"/>
        <v>4</v>
      </c>
      <c r="D1227" s="25">
        <v>43416</v>
      </c>
      <c r="E1227" s="4">
        <v>59.93</v>
      </c>
      <c r="G1227" s="4">
        <v>59.93</v>
      </c>
    </row>
    <row r="1228" spans="1:7" x14ac:dyDescent="0.3">
      <c r="A1228" s="31">
        <f t="shared" si="60"/>
        <v>2018</v>
      </c>
      <c r="B1228" s="31">
        <f t="shared" si="61"/>
        <v>11</v>
      </c>
      <c r="C1228" s="31">
        <f t="shared" si="62"/>
        <v>4</v>
      </c>
      <c r="D1228" s="25">
        <v>43417</v>
      </c>
      <c r="E1228" s="4">
        <v>55.69</v>
      </c>
      <c r="G1228" s="4">
        <v>55.69</v>
      </c>
    </row>
    <row r="1229" spans="1:7" x14ac:dyDescent="0.3">
      <c r="A1229" s="31">
        <f t="shared" si="60"/>
        <v>2018</v>
      </c>
      <c r="B1229" s="31">
        <f t="shared" si="61"/>
        <v>11</v>
      </c>
      <c r="C1229" s="31">
        <f t="shared" si="62"/>
        <v>4</v>
      </c>
      <c r="D1229" s="25">
        <v>43418</v>
      </c>
      <c r="E1229" s="4">
        <v>56.25</v>
      </c>
      <c r="G1229" s="4">
        <v>56.25</v>
      </c>
    </row>
    <row r="1230" spans="1:7" x14ac:dyDescent="0.3">
      <c r="A1230" s="31">
        <f t="shared" si="60"/>
        <v>2018</v>
      </c>
      <c r="B1230" s="31">
        <f t="shared" si="61"/>
        <v>11</v>
      </c>
      <c r="C1230" s="31">
        <f t="shared" si="62"/>
        <v>4</v>
      </c>
      <c r="D1230" s="25">
        <v>43419</v>
      </c>
      <c r="E1230" s="4">
        <v>56.46</v>
      </c>
      <c r="G1230" s="4">
        <v>56.46</v>
      </c>
    </row>
    <row r="1231" spans="1:7" x14ac:dyDescent="0.3">
      <c r="A1231" s="31">
        <f t="shared" si="60"/>
        <v>2018</v>
      </c>
      <c r="B1231" s="31">
        <f t="shared" si="61"/>
        <v>11</v>
      </c>
      <c r="C1231" s="31">
        <f t="shared" si="62"/>
        <v>4</v>
      </c>
      <c r="D1231" s="25">
        <v>43420</v>
      </c>
      <c r="E1231" s="4">
        <v>56.46</v>
      </c>
      <c r="G1231" s="4">
        <v>56.46</v>
      </c>
    </row>
    <row r="1232" spans="1:7" x14ac:dyDescent="0.3">
      <c r="A1232" s="31">
        <f t="shared" si="60"/>
        <v>2018</v>
      </c>
      <c r="B1232" s="31">
        <f t="shared" si="61"/>
        <v>11</v>
      </c>
      <c r="C1232" s="31">
        <f t="shared" si="62"/>
        <v>4</v>
      </c>
      <c r="D1232" s="25">
        <v>43423</v>
      </c>
      <c r="E1232" s="4">
        <v>56.76</v>
      </c>
      <c r="G1232" s="4">
        <v>56.76</v>
      </c>
    </row>
    <row r="1233" spans="1:7" x14ac:dyDescent="0.3">
      <c r="A1233" s="31">
        <f t="shared" si="60"/>
        <v>2018</v>
      </c>
      <c r="B1233" s="31">
        <f t="shared" si="61"/>
        <v>11</v>
      </c>
      <c r="C1233" s="31">
        <f t="shared" si="62"/>
        <v>4</v>
      </c>
      <c r="D1233" s="25">
        <v>43424</v>
      </c>
      <c r="E1233" s="4">
        <v>53.43</v>
      </c>
      <c r="G1233" s="4">
        <v>53.43</v>
      </c>
    </row>
    <row r="1234" spans="1:7" x14ac:dyDescent="0.3">
      <c r="A1234" s="31">
        <f t="shared" si="60"/>
        <v>2018</v>
      </c>
      <c r="B1234" s="31">
        <f t="shared" si="61"/>
        <v>11</v>
      </c>
      <c r="C1234" s="31">
        <f t="shared" si="62"/>
        <v>4</v>
      </c>
      <c r="D1234" s="25">
        <v>43425</v>
      </c>
      <c r="E1234" s="4">
        <v>54.63</v>
      </c>
      <c r="G1234" s="4">
        <v>54.63</v>
      </c>
    </row>
    <row r="1235" spans="1:7" x14ac:dyDescent="0.3">
      <c r="A1235" s="31">
        <f t="shared" si="60"/>
        <v>2018</v>
      </c>
      <c r="B1235" s="31">
        <f t="shared" si="61"/>
        <v>11</v>
      </c>
      <c r="C1235" s="31">
        <f t="shared" si="62"/>
        <v>4</v>
      </c>
      <c r="D1235" s="25">
        <v>43427</v>
      </c>
      <c r="E1235" s="4">
        <v>50.42</v>
      </c>
      <c r="G1235" s="4">
        <v>50.42</v>
      </c>
    </row>
    <row r="1236" spans="1:7" x14ac:dyDescent="0.3">
      <c r="A1236" s="31">
        <f t="shared" si="60"/>
        <v>2018</v>
      </c>
      <c r="B1236" s="31">
        <f t="shared" si="61"/>
        <v>11</v>
      </c>
      <c r="C1236" s="31">
        <f t="shared" si="62"/>
        <v>4</v>
      </c>
      <c r="D1236" s="25">
        <v>43430</v>
      </c>
      <c r="E1236" s="4">
        <v>51.63</v>
      </c>
      <c r="G1236" s="4">
        <v>51.63</v>
      </c>
    </row>
    <row r="1237" spans="1:7" x14ac:dyDescent="0.3">
      <c r="A1237" s="31">
        <f t="shared" si="60"/>
        <v>2018</v>
      </c>
      <c r="B1237" s="31">
        <f t="shared" si="61"/>
        <v>11</v>
      </c>
      <c r="C1237" s="31">
        <f t="shared" si="62"/>
        <v>4</v>
      </c>
      <c r="D1237" s="25">
        <v>43431</v>
      </c>
      <c r="E1237" s="4">
        <v>51.56</v>
      </c>
      <c r="G1237" s="4">
        <v>51.56</v>
      </c>
    </row>
    <row r="1238" spans="1:7" x14ac:dyDescent="0.3">
      <c r="A1238" s="31">
        <f t="shared" si="60"/>
        <v>2018</v>
      </c>
      <c r="B1238" s="31">
        <f t="shared" si="61"/>
        <v>11</v>
      </c>
      <c r="C1238" s="31">
        <f t="shared" si="62"/>
        <v>4</v>
      </c>
      <c r="D1238" s="25">
        <v>43432</v>
      </c>
      <c r="E1238" s="4">
        <v>50.29</v>
      </c>
      <c r="G1238" s="4">
        <v>50.29</v>
      </c>
    </row>
    <row r="1239" spans="1:7" x14ac:dyDescent="0.3">
      <c r="A1239" s="31">
        <f t="shared" si="60"/>
        <v>2018</v>
      </c>
      <c r="B1239" s="31">
        <f t="shared" si="61"/>
        <v>11</v>
      </c>
      <c r="C1239" s="31">
        <f t="shared" si="62"/>
        <v>4</v>
      </c>
      <c r="D1239" s="25">
        <v>43433</v>
      </c>
      <c r="E1239" s="4">
        <v>51.45</v>
      </c>
      <c r="G1239" s="4">
        <v>51.45</v>
      </c>
    </row>
    <row r="1240" spans="1:7" x14ac:dyDescent="0.3">
      <c r="A1240" s="31">
        <f t="shared" si="60"/>
        <v>2018</v>
      </c>
      <c r="B1240" s="31">
        <f t="shared" si="61"/>
        <v>11</v>
      </c>
      <c r="C1240" s="31">
        <f t="shared" si="62"/>
        <v>4</v>
      </c>
      <c r="D1240" s="25">
        <v>43434</v>
      </c>
      <c r="E1240" s="4">
        <v>50.93</v>
      </c>
      <c r="G1240" s="4">
        <v>50.93</v>
      </c>
    </row>
    <row r="1241" spans="1:7" x14ac:dyDescent="0.3">
      <c r="A1241" s="31">
        <f t="shared" si="60"/>
        <v>2018</v>
      </c>
      <c r="B1241" s="31">
        <f t="shared" si="61"/>
        <v>12</v>
      </c>
      <c r="C1241" s="31">
        <f t="shared" si="62"/>
        <v>4</v>
      </c>
      <c r="D1241" s="25">
        <v>43437</v>
      </c>
      <c r="E1241" s="4">
        <v>52.95</v>
      </c>
      <c r="G1241" s="4">
        <v>52.95</v>
      </c>
    </row>
    <row r="1242" spans="1:7" x14ac:dyDescent="0.3">
      <c r="A1242" s="31">
        <f t="shared" si="60"/>
        <v>2018</v>
      </c>
      <c r="B1242" s="31">
        <f t="shared" si="61"/>
        <v>12</v>
      </c>
      <c r="C1242" s="31">
        <f t="shared" si="62"/>
        <v>4</v>
      </c>
      <c r="D1242" s="25">
        <v>43438</v>
      </c>
      <c r="E1242" s="4">
        <v>53.25</v>
      </c>
      <c r="G1242" s="4">
        <v>53.25</v>
      </c>
    </row>
    <row r="1243" spans="1:7" x14ac:dyDescent="0.3">
      <c r="A1243" s="31">
        <f t="shared" si="60"/>
        <v>2018</v>
      </c>
      <c r="B1243" s="31">
        <f t="shared" si="61"/>
        <v>12</v>
      </c>
      <c r="C1243" s="31">
        <f t="shared" si="62"/>
        <v>4</v>
      </c>
      <c r="D1243" s="25">
        <v>43440</v>
      </c>
      <c r="E1243" s="4">
        <v>51.49</v>
      </c>
      <c r="G1243" s="4">
        <v>51.49</v>
      </c>
    </row>
    <row r="1244" spans="1:7" x14ac:dyDescent="0.3">
      <c r="A1244" s="31">
        <f t="shared" si="60"/>
        <v>2018</v>
      </c>
      <c r="B1244" s="31">
        <f t="shared" si="61"/>
        <v>12</v>
      </c>
      <c r="C1244" s="31">
        <f t="shared" si="62"/>
        <v>4</v>
      </c>
      <c r="D1244" s="25">
        <v>43441</v>
      </c>
      <c r="E1244" s="4">
        <v>52.61</v>
      </c>
      <c r="G1244" s="4">
        <v>52.61</v>
      </c>
    </row>
    <row r="1245" spans="1:7" x14ac:dyDescent="0.3">
      <c r="A1245" s="31">
        <f t="shared" si="60"/>
        <v>2018</v>
      </c>
      <c r="B1245" s="31">
        <f t="shared" si="61"/>
        <v>12</v>
      </c>
      <c r="C1245" s="31">
        <f t="shared" si="62"/>
        <v>4</v>
      </c>
      <c r="D1245" s="25">
        <v>43444</v>
      </c>
      <c r="E1245" s="4">
        <v>51</v>
      </c>
      <c r="G1245" s="4">
        <v>51</v>
      </c>
    </row>
    <row r="1246" spans="1:7" x14ac:dyDescent="0.3">
      <c r="A1246" s="31">
        <f t="shared" si="60"/>
        <v>2018</v>
      </c>
      <c r="B1246" s="31">
        <f t="shared" si="61"/>
        <v>12</v>
      </c>
      <c r="C1246" s="31">
        <f t="shared" si="62"/>
        <v>4</v>
      </c>
      <c r="D1246" s="25">
        <v>43445</v>
      </c>
      <c r="E1246" s="4">
        <v>51.65</v>
      </c>
      <c r="G1246" s="4">
        <v>51.65</v>
      </c>
    </row>
    <row r="1247" spans="1:7" x14ac:dyDescent="0.3">
      <c r="A1247" s="31">
        <f t="shared" si="60"/>
        <v>2018</v>
      </c>
      <c r="B1247" s="31">
        <f t="shared" si="61"/>
        <v>12</v>
      </c>
      <c r="C1247" s="31">
        <f t="shared" si="62"/>
        <v>4</v>
      </c>
      <c r="D1247" s="25">
        <v>43446</v>
      </c>
      <c r="E1247" s="4">
        <v>51.15</v>
      </c>
      <c r="G1247" s="4">
        <v>51.15</v>
      </c>
    </row>
    <row r="1248" spans="1:7" x14ac:dyDescent="0.3">
      <c r="A1248" s="31">
        <f t="shared" si="60"/>
        <v>2018</v>
      </c>
      <c r="B1248" s="31">
        <f t="shared" si="61"/>
        <v>12</v>
      </c>
      <c r="C1248" s="31">
        <f t="shared" si="62"/>
        <v>4</v>
      </c>
      <c r="D1248" s="25">
        <v>43447</v>
      </c>
      <c r="E1248" s="4">
        <v>52.58</v>
      </c>
      <c r="G1248" s="4">
        <v>52.58</v>
      </c>
    </row>
    <row r="1249" spans="1:7" x14ac:dyDescent="0.3">
      <c r="A1249" s="31">
        <f t="shared" si="60"/>
        <v>2018</v>
      </c>
      <c r="B1249" s="31">
        <f t="shared" si="61"/>
        <v>12</v>
      </c>
      <c r="C1249" s="31">
        <f t="shared" si="62"/>
        <v>4</v>
      </c>
      <c r="D1249" s="25">
        <v>43448</v>
      </c>
      <c r="E1249" s="4">
        <v>51.2</v>
      </c>
      <c r="G1249" s="4">
        <v>51.2</v>
      </c>
    </row>
    <row r="1250" spans="1:7" x14ac:dyDescent="0.3">
      <c r="A1250" s="31">
        <f t="shared" si="60"/>
        <v>2018</v>
      </c>
      <c r="B1250" s="31">
        <f t="shared" si="61"/>
        <v>12</v>
      </c>
      <c r="C1250" s="31">
        <f t="shared" si="62"/>
        <v>4</v>
      </c>
      <c r="D1250" s="25">
        <v>43451</v>
      </c>
      <c r="E1250" s="4">
        <v>49.88</v>
      </c>
      <c r="G1250" s="4">
        <v>49.88</v>
      </c>
    </row>
    <row r="1251" spans="1:7" x14ac:dyDescent="0.3">
      <c r="A1251" s="31">
        <f t="shared" si="60"/>
        <v>2018</v>
      </c>
      <c r="B1251" s="31">
        <f t="shared" si="61"/>
        <v>12</v>
      </c>
      <c r="C1251" s="31">
        <f t="shared" si="62"/>
        <v>4</v>
      </c>
      <c r="D1251" s="25">
        <v>43452</v>
      </c>
      <c r="E1251" s="4">
        <v>46.24</v>
      </c>
      <c r="G1251" s="4">
        <v>46.24</v>
      </c>
    </row>
    <row r="1252" spans="1:7" x14ac:dyDescent="0.3">
      <c r="A1252" s="31">
        <f t="shared" si="60"/>
        <v>2018</v>
      </c>
      <c r="B1252" s="31">
        <f t="shared" si="61"/>
        <v>12</v>
      </c>
      <c r="C1252" s="31">
        <f t="shared" si="62"/>
        <v>4</v>
      </c>
      <c r="D1252" s="25">
        <v>43453</v>
      </c>
      <c r="E1252" s="4">
        <v>47.2</v>
      </c>
      <c r="G1252" s="4">
        <v>47.2</v>
      </c>
    </row>
    <row r="1253" spans="1:7" x14ac:dyDescent="0.3">
      <c r="A1253" s="31">
        <f t="shared" si="60"/>
        <v>2018</v>
      </c>
      <c r="B1253" s="31">
        <f t="shared" si="61"/>
        <v>12</v>
      </c>
      <c r="C1253" s="31">
        <f t="shared" si="62"/>
        <v>4</v>
      </c>
      <c r="D1253" s="25">
        <v>43454</v>
      </c>
      <c r="E1253" s="4">
        <v>45.88</v>
      </c>
      <c r="G1253" s="4">
        <v>45.88</v>
      </c>
    </row>
    <row r="1254" spans="1:7" x14ac:dyDescent="0.3">
      <c r="A1254" s="31">
        <f t="shared" si="60"/>
        <v>2018</v>
      </c>
      <c r="B1254" s="31">
        <f t="shared" si="61"/>
        <v>12</v>
      </c>
      <c r="C1254" s="31">
        <f t="shared" si="62"/>
        <v>4</v>
      </c>
      <c r="D1254" s="25">
        <v>43455</v>
      </c>
      <c r="E1254" s="4">
        <v>45.59</v>
      </c>
      <c r="G1254" s="4">
        <v>45.59</v>
      </c>
    </row>
    <row r="1255" spans="1:7" x14ac:dyDescent="0.3">
      <c r="A1255" s="31">
        <f t="shared" si="60"/>
        <v>2018</v>
      </c>
      <c r="B1255" s="31">
        <f t="shared" si="61"/>
        <v>12</v>
      </c>
      <c r="C1255" s="31">
        <f t="shared" si="62"/>
        <v>4</v>
      </c>
      <c r="D1255" s="25">
        <v>43458</v>
      </c>
      <c r="E1255" s="4">
        <v>42.53</v>
      </c>
      <c r="G1255" s="4">
        <v>42.53</v>
      </c>
    </row>
    <row r="1256" spans="1:7" x14ac:dyDescent="0.3">
      <c r="A1256" s="31">
        <f t="shared" si="60"/>
        <v>2018</v>
      </c>
      <c r="B1256" s="31">
        <f t="shared" si="61"/>
        <v>12</v>
      </c>
      <c r="C1256" s="31">
        <f t="shared" si="62"/>
        <v>4</v>
      </c>
      <c r="D1256" s="25">
        <v>43460</v>
      </c>
      <c r="E1256" s="4">
        <v>46.22</v>
      </c>
      <c r="G1256" s="4">
        <v>46.22</v>
      </c>
    </row>
    <row r="1257" spans="1:7" x14ac:dyDescent="0.3">
      <c r="A1257" s="31">
        <f t="shared" si="60"/>
        <v>2018</v>
      </c>
      <c r="B1257" s="31">
        <f t="shared" si="61"/>
        <v>12</v>
      </c>
      <c r="C1257" s="31">
        <f t="shared" si="62"/>
        <v>4</v>
      </c>
      <c r="D1257" s="25">
        <v>43461</v>
      </c>
      <c r="E1257" s="4">
        <v>44.61</v>
      </c>
      <c r="G1257" s="4">
        <v>44.61</v>
      </c>
    </row>
    <row r="1258" spans="1:7" x14ac:dyDescent="0.3">
      <c r="A1258" s="31">
        <f t="shared" si="60"/>
        <v>2018</v>
      </c>
      <c r="B1258" s="31">
        <f t="shared" si="61"/>
        <v>12</v>
      </c>
      <c r="C1258" s="31">
        <f t="shared" si="62"/>
        <v>4</v>
      </c>
      <c r="D1258" s="25">
        <v>43462</v>
      </c>
      <c r="E1258" s="4">
        <v>45.33</v>
      </c>
      <c r="G1258" s="4">
        <v>45.33</v>
      </c>
    </row>
    <row r="1259" spans="1:7" x14ac:dyDescent="0.3">
      <c r="A1259" s="31">
        <f t="shared" si="60"/>
        <v>2018</v>
      </c>
      <c r="B1259" s="31">
        <f t="shared" si="61"/>
        <v>12</v>
      </c>
      <c r="C1259" s="31">
        <f t="shared" si="62"/>
        <v>4</v>
      </c>
      <c r="D1259" s="25">
        <v>43465</v>
      </c>
      <c r="E1259" s="4">
        <v>45.41</v>
      </c>
      <c r="G1259" s="4">
        <v>45.41</v>
      </c>
    </row>
    <row r="1260" spans="1:7" x14ac:dyDescent="0.3">
      <c r="A1260" s="31">
        <f t="shared" si="60"/>
        <v>2019</v>
      </c>
      <c r="B1260" s="31">
        <f t="shared" si="61"/>
        <v>1</v>
      </c>
      <c r="C1260" s="31">
        <f t="shared" si="62"/>
        <v>1</v>
      </c>
      <c r="D1260" s="25">
        <v>43467</v>
      </c>
      <c r="E1260" s="4">
        <v>46.54</v>
      </c>
      <c r="G1260" s="4">
        <v>46.54</v>
      </c>
    </row>
    <row r="1261" spans="1:7" x14ac:dyDescent="0.3">
      <c r="A1261" s="31">
        <f t="shared" si="60"/>
        <v>2019</v>
      </c>
      <c r="B1261" s="31">
        <f t="shared" si="61"/>
        <v>1</v>
      </c>
      <c r="C1261" s="31">
        <f t="shared" si="62"/>
        <v>1</v>
      </c>
      <c r="D1261" s="25">
        <v>43468</v>
      </c>
      <c r="E1261" s="4">
        <v>47.09</v>
      </c>
      <c r="G1261" s="4">
        <v>47.09</v>
      </c>
    </row>
    <row r="1262" spans="1:7" x14ac:dyDescent="0.3">
      <c r="A1262" s="31">
        <f t="shared" si="60"/>
        <v>2019</v>
      </c>
      <c r="B1262" s="31">
        <f t="shared" si="61"/>
        <v>1</v>
      </c>
      <c r="C1262" s="31">
        <f t="shared" si="62"/>
        <v>1</v>
      </c>
      <c r="D1262" s="25">
        <v>43469</v>
      </c>
      <c r="E1262" s="4">
        <v>47.96</v>
      </c>
      <c r="G1262" s="4">
        <v>47.96</v>
      </c>
    </row>
    <row r="1263" spans="1:7" x14ac:dyDescent="0.3">
      <c r="A1263" s="31">
        <f t="shared" si="60"/>
        <v>2019</v>
      </c>
      <c r="B1263" s="31">
        <f t="shared" si="61"/>
        <v>1</v>
      </c>
      <c r="C1263" s="31">
        <f t="shared" si="62"/>
        <v>1</v>
      </c>
      <c r="D1263" s="25">
        <v>43472</v>
      </c>
      <c r="E1263" s="4">
        <v>48.52</v>
      </c>
      <c r="G1263" s="4">
        <v>48.52</v>
      </c>
    </row>
    <row r="1264" spans="1:7" x14ac:dyDescent="0.3">
      <c r="A1264" s="31">
        <f t="shared" si="60"/>
        <v>2019</v>
      </c>
      <c r="B1264" s="31">
        <f t="shared" si="61"/>
        <v>1</v>
      </c>
      <c r="C1264" s="31">
        <f t="shared" si="62"/>
        <v>1</v>
      </c>
      <c r="D1264" s="25">
        <v>43473</v>
      </c>
      <c r="E1264" s="4">
        <v>49.78</v>
      </c>
      <c r="G1264" s="4">
        <v>49.78</v>
      </c>
    </row>
    <row r="1265" spans="1:7" x14ac:dyDescent="0.3">
      <c r="A1265" s="31">
        <f t="shared" si="60"/>
        <v>2019</v>
      </c>
      <c r="B1265" s="31">
        <f t="shared" si="61"/>
        <v>1</v>
      </c>
      <c r="C1265" s="31">
        <f t="shared" si="62"/>
        <v>1</v>
      </c>
      <c r="D1265" s="25">
        <v>43474</v>
      </c>
      <c r="E1265" s="4">
        <v>52.36</v>
      </c>
      <c r="G1265" s="4">
        <v>52.36</v>
      </c>
    </row>
    <row r="1266" spans="1:7" x14ac:dyDescent="0.3">
      <c r="A1266" s="31">
        <f t="shared" si="60"/>
        <v>2019</v>
      </c>
      <c r="B1266" s="31">
        <f t="shared" si="61"/>
        <v>1</v>
      </c>
      <c r="C1266" s="31">
        <f t="shared" si="62"/>
        <v>1</v>
      </c>
      <c r="D1266" s="25">
        <v>43475</v>
      </c>
      <c r="E1266" s="4">
        <v>52.59</v>
      </c>
      <c r="G1266" s="4">
        <v>52.59</v>
      </c>
    </row>
    <row r="1267" spans="1:7" x14ac:dyDescent="0.3">
      <c r="A1267" s="31">
        <f t="shared" si="60"/>
        <v>2019</v>
      </c>
      <c r="B1267" s="31">
        <f t="shared" si="61"/>
        <v>1</v>
      </c>
      <c r="C1267" s="31">
        <f t="shared" si="62"/>
        <v>1</v>
      </c>
      <c r="D1267" s="25">
        <v>43476</v>
      </c>
      <c r="E1267" s="4">
        <v>51.59</v>
      </c>
      <c r="G1267" s="4">
        <v>51.59</v>
      </c>
    </row>
    <row r="1268" spans="1:7" x14ac:dyDescent="0.3">
      <c r="A1268" s="31">
        <f t="shared" si="60"/>
        <v>2019</v>
      </c>
      <c r="B1268" s="31">
        <f t="shared" si="61"/>
        <v>1</v>
      </c>
      <c r="C1268" s="31">
        <f t="shared" si="62"/>
        <v>1</v>
      </c>
      <c r="D1268" s="25">
        <v>43479</v>
      </c>
      <c r="E1268" s="4">
        <v>50.51</v>
      </c>
      <c r="G1268" s="4">
        <v>50.51</v>
      </c>
    </row>
    <row r="1269" spans="1:7" x14ac:dyDescent="0.3">
      <c r="A1269" s="31">
        <f t="shared" si="60"/>
        <v>2019</v>
      </c>
      <c r="B1269" s="31">
        <f t="shared" si="61"/>
        <v>1</v>
      </c>
      <c r="C1269" s="31">
        <f t="shared" si="62"/>
        <v>1</v>
      </c>
      <c r="D1269" s="25">
        <v>43480</v>
      </c>
      <c r="E1269" s="4">
        <v>52.11</v>
      </c>
      <c r="G1269" s="4">
        <v>52.11</v>
      </c>
    </row>
    <row r="1270" spans="1:7" x14ac:dyDescent="0.3">
      <c r="A1270" s="31">
        <f t="shared" si="60"/>
        <v>2019</v>
      </c>
      <c r="B1270" s="31">
        <f t="shared" si="61"/>
        <v>1</v>
      </c>
      <c r="C1270" s="31">
        <f t="shared" si="62"/>
        <v>1</v>
      </c>
      <c r="D1270" s="25">
        <v>43481</v>
      </c>
      <c r="E1270" s="4">
        <v>52.31</v>
      </c>
      <c r="G1270" s="4">
        <v>52.31</v>
      </c>
    </row>
    <row r="1271" spans="1:7" x14ac:dyDescent="0.3">
      <c r="A1271" s="31">
        <f t="shared" si="60"/>
        <v>2019</v>
      </c>
      <c r="B1271" s="31">
        <f t="shared" si="61"/>
        <v>1</v>
      </c>
      <c r="C1271" s="31">
        <f t="shared" si="62"/>
        <v>1</v>
      </c>
      <c r="D1271" s="25">
        <v>43482</v>
      </c>
      <c r="E1271" s="4">
        <v>52.07</v>
      </c>
      <c r="G1271" s="4">
        <v>52.07</v>
      </c>
    </row>
    <row r="1272" spans="1:7" x14ac:dyDescent="0.3">
      <c r="A1272" s="31">
        <f t="shared" si="60"/>
        <v>2019</v>
      </c>
      <c r="B1272" s="31">
        <f t="shared" si="61"/>
        <v>1</v>
      </c>
      <c r="C1272" s="31">
        <f t="shared" si="62"/>
        <v>1</v>
      </c>
      <c r="D1272" s="25">
        <v>43483</v>
      </c>
      <c r="E1272" s="4">
        <v>53.8</v>
      </c>
      <c r="G1272" s="4">
        <v>53.8</v>
      </c>
    </row>
    <row r="1273" spans="1:7" x14ac:dyDescent="0.3">
      <c r="A1273" s="31">
        <f t="shared" si="60"/>
        <v>2019</v>
      </c>
      <c r="B1273" s="31">
        <f t="shared" si="61"/>
        <v>1</v>
      </c>
      <c r="C1273" s="31">
        <f t="shared" si="62"/>
        <v>1</v>
      </c>
      <c r="D1273" s="25">
        <v>43487</v>
      </c>
      <c r="E1273" s="4">
        <v>52.57</v>
      </c>
      <c r="G1273" s="4">
        <v>52.57</v>
      </c>
    </row>
    <row r="1274" spans="1:7" x14ac:dyDescent="0.3">
      <c r="A1274" s="31">
        <f t="shared" si="60"/>
        <v>2019</v>
      </c>
      <c r="B1274" s="31">
        <f t="shared" si="61"/>
        <v>1</v>
      </c>
      <c r="C1274" s="31">
        <f t="shared" si="62"/>
        <v>1</v>
      </c>
      <c r="D1274" s="25">
        <v>43488</v>
      </c>
      <c r="E1274" s="4">
        <v>52.62</v>
      </c>
      <c r="G1274" s="4">
        <v>52.62</v>
      </c>
    </row>
    <row r="1275" spans="1:7" x14ac:dyDescent="0.3">
      <c r="A1275" s="31">
        <f t="shared" si="60"/>
        <v>2019</v>
      </c>
      <c r="B1275" s="31">
        <f t="shared" si="61"/>
        <v>1</v>
      </c>
      <c r="C1275" s="31">
        <f t="shared" si="62"/>
        <v>1</v>
      </c>
      <c r="D1275" s="25">
        <v>43489</v>
      </c>
      <c r="E1275" s="4">
        <v>53.13</v>
      </c>
      <c r="G1275" s="4">
        <v>53.13</v>
      </c>
    </row>
    <row r="1276" spans="1:7" x14ac:dyDescent="0.3">
      <c r="A1276" s="31">
        <f t="shared" si="60"/>
        <v>2019</v>
      </c>
      <c r="B1276" s="31">
        <f t="shared" si="61"/>
        <v>1</v>
      </c>
      <c r="C1276" s="31">
        <f t="shared" si="62"/>
        <v>1</v>
      </c>
      <c r="D1276" s="25">
        <v>43490</v>
      </c>
      <c r="E1276" s="4">
        <v>53.69</v>
      </c>
      <c r="G1276" s="4">
        <v>53.69</v>
      </c>
    </row>
    <row r="1277" spans="1:7" x14ac:dyDescent="0.3">
      <c r="A1277" s="31">
        <f t="shared" si="60"/>
        <v>2019</v>
      </c>
      <c r="B1277" s="31">
        <f t="shared" si="61"/>
        <v>1</v>
      </c>
      <c r="C1277" s="31">
        <f t="shared" si="62"/>
        <v>1</v>
      </c>
      <c r="D1277" s="25">
        <v>43493</v>
      </c>
      <c r="E1277" s="4">
        <v>51.99</v>
      </c>
      <c r="G1277" s="4">
        <v>51.99</v>
      </c>
    </row>
    <row r="1278" spans="1:7" x14ac:dyDescent="0.3">
      <c r="A1278" s="31">
        <f t="shared" si="60"/>
        <v>2019</v>
      </c>
      <c r="B1278" s="31">
        <f t="shared" si="61"/>
        <v>1</v>
      </c>
      <c r="C1278" s="31">
        <f t="shared" si="62"/>
        <v>1</v>
      </c>
      <c r="D1278" s="25">
        <v>43494</v>
      </c>
      <c r="E1278" s="4">
        <v>53.31</v>
      </c>
      <c r="G1278" s="4">
        <v>53.31</v>
      </c>
    </row>
    <row r="1279" spans="1:7" x14ac:dyDescent="0.3">
      <c r="A1279" s="31">
        <f t="shared" si="60"/>
        <v>2019</v>
      </c>
      <c r="B1279" s="31">
        <f t="shared" si="61"/>
        <v>1</v>
      </c>
      <c r="C1279" s="31">
        <f t="shared" si="62"/>
        <v>1</v>
      </c>
      <c r="D1279" s="25">
        <v>43495</v>
      </c>
      <c r="E1279" s="4">
        <v>54.23</v>
      </c>
      <c r="G1279" s="4">
        <v>54.23</v>
      </c>
    </row>
    <row r="1280" spans="1:7" x14ac:dyDescent="0.3">
      <c r="A1280" s="31">
        <f t="shared" si="60"/>
        <v>2019</v>
      </c>
      <c r="B1280" s="31">
        <f t="shared" si="61"/>
        <v>1</v>
      </c>
      <c r="C1280" s="31">
        <f t="shared" si="62"/>
        <v>1</v>
      </c>
      <c r="D1280" s="25">
        <v>43496</v>
      </c>
      <c r="E1280" s="4">
        <v>53.79</v>
      </c>
      <c r="G1280" s="4">
        <v>53.79</v>
      </c>
    </row>
    <row r="1281" spans="1:7" x14ac:dyDescent="0.3">
      <c r="A1281" s="31">
        <f t="shared" si="60"/>
        <v>2019</v>
      </c>
      <c r="B1281" s="31">
        <f t="shared" si="61"/>
        <v>2</v>
      </c>
      <c r="C1281" s="31">
        <f t="shared" si="62"/>
        <v>1</v>
      </c>
      <c r="D1281" s="25">
        <v>43497</v>
      </c>
      <c r="E1281" s="4">
        <v>55.26</v>
      </c>
      <c r="G1281" s="4">
        <v>55.26</v>
      </c>
    </row>
    <row r="1282" spans="1:7" x14ac:dyDescent="0.3">
      <c r="A1282" s="31">
        <f t="shared" si="60"/>
        <v>2019</v>
      </c>
      <c r="B1282" s="31">
        <f t="shared" si="61"/>
        <v>2</v>
      </c>
      <c r="C1282" s="31">
        <f t="shared" si="62"/>
        <v>1</v>
      </c>
      <c r="D1282" s="25">
        <v>43500</v>
      </c>
      <c r="E1282" s="4">
        <v>54.56</v>
      </c>
      <c r="G1282" s="4">
        <v>54.56</v>
      </c>
    </row>
    <row r="1283" spans="1:7" x14ac:dyDescent="0.3">
      <c r="A1283" s="31">
        <f t="shared" si="60"/>
        <v>2019</v>
      </c>
      <c r="B1283" s="31">
        <f t="shared" si="61"/>
        <v>2</v>
      </c>
      <c r="C1283" s="31">
        <f t="shared" si="62"/>
        <v>1</v>
      </c>
      <c r="D1283" s="25">
        <v>43501</v>
      </c>
      <c r="E1283" s="4">
        <v>53.66</v>
      </c>
      <c r="G1283" s="4">
        <v>53.66</v>
      </c>
    </row>
    <row r="1284" spans="1:7" x14ac:dyDescent="0.3">
      <c r="A1284" s="31">
        <f t="shared" si="60"/>
        <v>2019</v>
      </c>
      <c r="B1284" s="31">
        <f t="shared" si="61"/>
        <v>2</v>
      </c>
      <c r="C1284" s="31">
        <f t="shared" si="62"/>
        <v>1</v>
      </c>
      <c r="D1284" s="25">
        <v>43502</v>
      </c>
      <c r="E1284" s="4">
        <v>54.01</v>
      </c>
      <c r="G1284" s="4">
        <v>54.01</v>
      </c>
    </row>
    <row r="1285" spans="1:7" x14ac:dyDescent="0.3">
      <c r="A1285" s="31">
        <f t="shared" ref="A1285:A1348" si="63">YEAR(D1285)</f>
        <v>2019</v>
      </c>
      <c r="B1285" s="31">
        <f t="shared" ref="B1285:B1348" si="64">MONTH(D1285)</f>
        <v>2</v>
      </c>
      <c r="C1285" s="31">
        <f t="shared" ref="C1285:C1348" si="65">ROUNDUP(B1285/3,0)</f>
        <v>1</v>
      </c>
      <c r="D1285" s="25">
        <v>43503</v>
      </c>
      <c r="E1285" s="4">
        <v>52.64</v>
      </c>
      <c r="G1285" s="4">
        <v>52.64</v>
      </c>
    </row>
    <row r="1286" spans="1:7" x14ac:dyDescent="0.3">
      <c r="A1286" s="31">
        <f t="shared" si="63"/>
        <v>2019</v>
      </c>
      <c r="B1286" s="31">
        <f t="shared" si="64"/>
        <v>2</v>
      </c>
      <c r="C1286" s="31">
        <f t="shared" si="65"/>
        <v>1</v>
      </c>
      <c r="D1286" s="25">
        <v>43504</v>
      </c>
      <c r="E1286" s="4">
        <v>52.72</v>
      </c>
      <c r="G1286" s="4">
        <v>52.72</v>
      </c>
    </row>
    <row r="1287" spans="1:7" x14ac:dyDescent="0.3">
      <c r="A1287" s="31">
        <f t="shared" si="63"/>
        <v>2019</v>
      </c>
      <c r="B1287" s="31">
        <f t="shared" si="64"/>
        <v>2</v>
      </c>
      <c r="C1287" s="31">
        <f t="shared" si="65"/>
        <v>1</v>
      </c>
      <c r="D1287" s="25">
        <v>43507</v>
      </c>
      <c r="E1287" s="4">
        <v>52.41</v>
      </c>
      <c r="G1287" s="4">
        <v>52.41</v>
      </c>
    </row>
    <row r="1288" spans="1:7" x14ac:dyDescent="0.3">
      <c r="A1288" s="31">
        <f t="shared" si="63"/>
        <v>2019</v>
      </c>
      <c r="B1288" s="31">
        <f t="shared" si="64"/>
        <v>2</v>
      </c>
      <c r="C1288" s="31">
        <f t="shared" si="65"/>
        <v>1</v>
      </c>
      <c r="D1288" s="25">
        <v>43508</v>
      </c>
      <c r="E1288" s="4">
        <v>53.1</v>
      </c>
      <c r="G1288" s="4">
        <v>53.1</v>
      </c>
    </row>
    <row r="1289" spans="1:7" x14ac:dyDescent="0.3">
      <c r="A1289" s="31">
        <f t="shared" si="63"/>
        <v>2019</v>
      </c>
      <c r="B1289" s="31">
        <f t="shared" si="64"/>
        <v>2</v>
      </c>
      <c r="C1289" s="31">
        <f t="shared" si="65"/>
        <v>1</v>
      </c>
      <c r="D1289" s="25">
        <v>43509</v>
      </c>
      <c r="E1289" s="4">
        <v>53.9</v>
      </c>
      <c r="G1289" s="4">
        <v>53.9</v>
      </c>
    </row>
    <row r="1290" spans="1:7" x14ac:dyDescent="0.3">
      <c r="A1290" s="31">
        <f t="shared" si="63"/>
        <v>2019</v>
      </c>
      <c r="B1290" s="31">
        <f t="shared" si="64"/>
        <v>2</v>
      </c>
      <c r="C1290" s="31">
        <f t="shared" si="65"/>
        <v>1</v>
      </c>
      <c r="D1290" s="25">
        <v>43510</v>
      </c>
      <c r="E1290" s="4">
        <v>54.41</v>
      </c>
      <c r="G1290" s="4">
        <v>54.41</v>
      </c>
    </row>
    <row r="1291" spans="1:7" x14ac:dyDescent="0.3">
      <c r="A1291" s="31">
        <f t="shared" si="63"/>
        <v>2019</v>
      </c>
      <c r="B1291" s="31">
        <f t="shared" si="64"/>
        <v>2</v>
      </c>
      <c r="C1291" s="31">
        <f t="shared" si="65"/>
        <v>1</v>
      </c>
      <c r="D1291" s="25">
        <v>43511</v>
      </c>
      <c r="E1291" s="4">
        <v>55.59</v>
      </c>
      <c r="G1291" s="4">
        <v>55.59</v>
      </c>
    </row>
    <row r="1292" spans="1:7" x14ac:dyDescent="0.3">
      <c r="A1292" s="31">
        <f t="shared" si="63"/>
        <v>2019</v>
      </c>
      <c r="B1292" s="31">
        <f t="shared" si="64"/>
        <v>2</v>
      </c>
      <c r="C1292" s="31">
        <f t="shared" si="65"/>
        <v>1</v>
      </c>
      <c r="D1292" s="25">
        <v>43515</v>
      </c>
      <c r="E1292" s="4">
        <v>56.09</v>
      </c>
      <c r="G1292" s="4">
        <v>56.09</v>
      </c>
    </row>
    <row r="1293" spans="1:7" x14ac:dyDescent="0.3">
      <c r="A1293" s="31">
        <f t="shared" si="63"/>
        <v>2019</v>
      </c>
      <c r="B1293" s="31">
        <f t="shared" si="64"/>
        <v>2</v>
      </c>
      <c r="C1293" s="31">
        <f t="shared" si="65"/>
        <v>1</v>
      </c>
      <c r="D1293" s="25">
        <v>43516</v>
      </c>
      <c r="E1293" s="4">
        <v>56.92</v>
      </c>
      <c r="G1293" s="4">
        <v>56.92</v>
      </c>
    </row>
    <row r="1294" spans="1:7" x14ac:dyDescent="0.3">
      <c r="A1294" s="31">
        <f t="shared" si="63"/>
        <v>2019</v>
      </c>
      <c r="B1294" s="31">
        <f t="shared" si="64"/>
        <v>2</v>
      </c>
      <c r="C1294" s="31">
        <f t="shared" si="65"/>
        <v>1</v>
      </c>
      <c r="D1294" s="25">
        <v>43517</v>
      </c>
      <c r="E1294" s="4">
        <v>56.96</v>
      </c>
      <c r="G1294" s="4">
        <v>56.96</v>
      </c>
    </row>
    <row r="1295" spans="1:7" x14ac:dyDescent="0.3">
      <c r="A1295" s="31">
        <f t="shared" si="63"/>
        <v>2019</v>
      </c>
      <c r="B1295" s="31">
        <f t="shared" si="64"/>
        <v>2</v>
      </c>
      <c r="C1295" s="31">
        <f t="shared" si="65"/>
        <v>1</v>
      </c>
      <c r="D1295" s="25">
        <v>43518</v>
      </c>
      <c r="E1295" s="4">
        <v>57.26</v>
      </c>
      <c r="G1295" s="4">
        <v>57.26</v>
      </c>
    </row>
    <row r="1296" spans="1:7" x14ac:dyDescent="0.3">
      <c r="A1296" s="31">
        <f t="shared" si="63"/>
        <v>2019</v>
      </c>
      <c r="B1296" s="31">
        <f t="shared" si="64"/>
        <v>2</v>
      </c>
      <c r="C1296" s="31">
        <f t="shared" si="65"/>
        <v>1</v>
      </c>
      <c r="D1296" s="25">
        <v>43521</v>
      </c>
      <c r="E1296" s="4">
        <v>55.48</v>
      </c>
      <c r="G1296" s="4">
        <v>55.48</v>
      </c>
    </row>
    <row r="1297" spans="1:7" x14ac:dyDescent="0.3">
      <c r="A1297" s="31">
        <f t="shared" si="63"/>
        <v>2019</v>
      </c>
      <c r="B1297" s="31">
        <f t="shared" si="64"/>
        <v>2</v>
      </c>
      <c r="C1297" s="31">
        <f t="shared" si="65"/>
        <v>1</v>
      </c>
      <c r="D1297" s="25">
        <v>43522</v>
      </c>
      <c r="E1297" s="4">
        <v>55.5</v>
      </c>
      <c r="G1297" s="4">
        <v>55.5</v>
      </c>
    </row>
    <row r="1298" spans="1:7" x14ac:dyDescent="0.3">
      <c r="A1298" s="31">
        <f t="shared" si="63"/>
        <v>2019</v>
      </c>
      <c r="B1298" s="31">
        <f t="shared" si="64"/>
        <v>2</v>
      </c>
      <c r="C1298" s="31">
        <f t="shared" si="65"/>
        <v>1</v>
      </c>
      <c r="D1298" s="25">
        <v>43523</v>
      </c>
      <c r="E1298" s="4">
        <v>56.94</v>
      </c>
      <c r="G1298" s="4">
        <v>56.94</v>
      </c>
    </row>
    <row r="1299" spans="1:7" x14ac:dyDescent="0.3">
      <c r="A1299" s="31">
        <f t="shared" si="63"/>
        <v>2019</v>
      </c>
      <c r="B1299" s="31">
        <f t="shared" si="64"/>
        <v>2</v>
      </c>
      <c r="C1299" s="31">
        <f t="shared" si="65"/>
        <v>1</v>
      </c>
      <c r="D1299" s="25">
        <v>43524</v>
      </c>
      <c r="E1299" s="4">
        <v>57.22</v>
      </c>
      <c r="G1299" s="4">
        <v>57.22</v>
      </c>
    </row>
    <row r="1300" spans="1:7" x14ac:dyDescent="0.3">
      <c r="A1300" s="31">
        <f t="shared" si="63"/>
        <v>2019</v>
      </c>
      <c r="B1300" s="31">
        <f t="shared" si="64"/>
        <v>3</v>
      </c>
      <c r="C1300" s="31">
        <f t="shared" si="65"/>
        <v>1</v>
      </c>
      <c r="D1300" s="25">
        <v>43525</v>
      </c>
      <c r="E1300" s="4">
        <v>55.8</v>
      </c>
      <c r="G1300" s="4">
        <v>55.8</v>
      </c>
    </row>
    <row r="1301" spans="1:7" x14ac:dyDescent="0.3">
      <c r="A1301" s="31">
        <f t="shared" si="63"/>
        <v>2019</v>
      </c>
      <c r="B1301" s="31">
        <f t="shared" si="64"/>
        <v>3</v>
      </c>
      <c r="C1301" s="31">
        <f t="shared" si="65"/>
        <v>1</v>
      </c>
      <c r="D1301" s="25">
        <v>43528</v>
      </c>
      <c r="E1301" s="4">
        <v>56.59</v>
      </c>
      <c r="G1301" s="4">
        <v>56.59</v>
      </c>
    </row>
    <row r="1302" spans="1:7" x14ac:dyDescent="0.3">
      <c r="A1302" s="31">
        <f t="shared" si="63"/>
        <v>2019</v>
      </c>
      <c r="B1302" s="31">
        <f t="shared" si="64"/>
        <v>3</v>
      </c>
      <c r="C1302" s="31">
        <f t="shared" si="65"/>
        <v>1</v>
      </c>
      <c r="D1302" s="25">
        <v>43529</v>
      </c>
      <c r="E1302" s="4">
        <v>56.56</v>
      </c>
      <c r="G1302" s="4">
        <v>56.56</v>
      </c>
    </row>
    <row r="1303" spans="1:7" x14ac:dyDescent="0.3">
      <c r="A1303" s="31">
        <f t="shared" si="63"/>
        <v>2019</v>
      </c>
      <c r="B1303" s="31">
        <f t="shared" si="64"/>
        <v>3</v>
      </c>
      <c r="C1303" s="31">
        <f t="shared" si="65"/>
        <v>1</v>
      </c>
      <c r="D1303" s="25">
        <v>43530</v>
      </c>
      <c r="E1303" s="4">
        <v>56.22</v>
      </c>
      <c r="G1303" s="4">
        <v>56.22</v>
      </c>
    </row>
    <row r="1304" spans="1:7" x14ac:dyDescent="0.3">
      <c r="A1304" s="31">
        <f t="shared" si="63"/>
        <v>2019</v>
      </c>
      <c r="B1304" s="31">
        <f t="shared" si="64"/>
        <v>3</v>
      </c>
      <c r="C1304" s="31">
        <f t="shared" si="65"/>
        <v>1</v>
      </c>
      <c r="D1304" s="25">
        <v>43531</v>
      </c>
      <c r="E1304" s="4">
        <v>56.66</v>
      </c>
      <c r="G1304" s="4">
        <v>56.66</v>
      </c>
    </row>
    <row r="1305" spans="1:7" x14ac:dyDescent="0.3">
      <c r="A1305" s="31">
        <f t="shared" si="63"/>
        <v>2019</v>
      </c>
      <c r="B1305" s="31">
        <f t="shared" si="64"/>
        <v>3</v>
      </c>
      <c r="C1305" s="31">
        <f t="shared" si="65"/>
        <v>1</v>
      </c>
      <c r="D1305" s="25">
        <v>43532</v>
      </c>
      <c r="E1305" s="4">
        <v>56.07</v>
      </c>
      <c r="G1305" s="4">
        <v>56.07</v>
      </c>
    </row>
    <row r="1306" spans="1:7" x14ac:dyDescent="0.3">
      <c r="A1306" s="31">
        <f t="shared" si="63"/>
        <v>2019</v>
      </c>
      <c r="B1306" s="31">
        <f t="shared" si="64"/>
        <v>3</v>
      </c>
      <c r="C1306" s="31">
        <f t="shared" si="65"/>
        <v>1</v>
      </c>
      <c r="D1306" s="25">
        <v>43535</v>
      </c>
      <c r="E1306" s="4">
        <v>56.79</v>
      </c>
      <c r="G1306" s="4">
        <v>56.79</v>
      </c>
    </row>
    <row r="1307" spans="1:7" x14ac:dyDescent="0.3">
      <c r="A1307" s="31">
        <f t="shared" si="63"/>
        <v>2019</v>
      </c>
      <c r="B1307" s="31">
        <f t="shared" si="64"/>
        <v>3</v>
      </c>
      <c r="C1307" s="31">
        <f t="shared" si="65"/>
        <v>1</v>
      </c>
      <c r="D1307" s="25">
        <v>43536</v>
      </c>
      <c r="E1307" s="4">
        <v>56.87</v>
      </c>
      <c r="G1307" s="4">
        <v>56.87</v>
      </c>
    </row>
    <row r="1308" spans="1:7" x14ac:dyDescent="0.3">
      <c r="A1308" s="31">
        <f t="shared" si="63"/>
        <v>2019</v>
      </c>
      <c r="B1308" s="31">
        <f t="shared" si="64"/>
        <v>3</v>
      </c>
      <c r="C1308" s="31">
        <f t="shared" si="65"/>
        <v>1</v>
      </c>
      <c r="D1308" s="25">
        <v>43537</v>
      </c>
      <c r="E1308" s="4">
        <v>58.26</v>
      </c>
      <c r="G1308" s="4">
        <v>58.26</v>
      </c>
    </row>
    <row r="1309" spans="1:7" x14ac:dyDescent="0.3">
      <c r="A1309" s="31">
        <f t="shared" si="63"/>
        <v>2019</v>
      </c>
      <c r="B1309" s="31">
        <f t="shared" si="64"/>
        <v>3</v>
      </c>
      <c r="C1309" s="31">
        <f t="shared" si="65"/>
        <v>1</v>
      </c>
      <c r="D1309" s="25">
        <v>43538</v>
      </c>
      <c r="E1309" s="4">
        <v>58.61</v>
      </c>
      <c r="G1309" s="4">
        <v>58.61</v>
      </c>
    </row>
    <row r="1310" spans="1:7" x14ac:dyDescent="0.3">
      <c r="A1310" s="31">
        <f t="shared" si="63"/>
        <v>2019</v>
      </c>
      <c r="B1310" s="31">
        <f t="shared" si="64"/>
        <v>3</v>
      </c>
      <c r="C1310" s="31">
        <f t="shared" si="65"/>
        <v>1</v>
      </c>
      <c r="D1310" s="25">
        <v>43539</v>
      </c>
      <c r="E1310" s="4">
        <v>58.52</v>
      </c>
      <c r="G1310" s="4">
        <v>58.52</v>
      </c>
    </row>
    <row r="1311" spans="1:7" x14ac:dyDescent="0.3">
      <c r="A1311" s="31">
        <f t="shared" si="63"/>
        <v>2019</v>
      </c>
      <c r="B1311" s="31">
        <f t="shared" si="64"/>
        <v>3</v>
      </c>
      <c r="C1311" s="31">
        <f t="shared" si="65"/>
        <v>1</v>
      </c>
      <c r="D1311" s="25">
        <v>43542</v>
      </c>
      <c r="E1311" s="4">
        <v>59.09</v>
      </c>
      <c r="G1311" s="4">
        <v>59.09</v>
      </c>
    </row>
    <row r="1312" spans="1:7" x14ac:dyDescent="0.3">
      <c r="A1312" s="31">
        <f t="shared" si="63"/>
        <v>2019</v>
      </c>
      <c r="B1312" s="31">
        <f t="shared" si="64"/>
        <v>3</v>
      </c>
      <c r="C1312" s="31">
        <f t="shared" si="65"/>
        <v>1</v>
      </c>
      <c r="D1312" s="25">
        <v>43543</v>
      </c>
      <c r="E1312" s="4">
        <v>59.03</v>
      </c>
      <c r="G1312" s="4">
        <v>59.03</v>
      </c>
    </row>
    <row r="1313" spans="1:7" x14ac:dyDescent="0.3">
      <c r="A1313" s="31">
        <f t="shared" si="63"/>
        <v>2019</v>
      </c>
      <c r="B1313" s="31">
        <f t="shared" si="64"/>
        <v>3</v>
      </c>
      <c r="C1313" s="31">
        <f t="shared" si="65"/>
        <v>1</v>
      </c>
      <c r="D1313" s="25">
        <v>43544</v>
      </c>
      <c r="E1313" s="4">
        <v>59.83</v>
      </c>
      <c r="G1313" s="4">
        <v>59.83</v>
      </c>
    </row>
    <row r="1314" spans="1:7" x14ac:dyDescent="0.3">
      <c r="A1314" s="31">
        <f t="shared" si="63"/>
        <v>2019</v>
      </c>
      <c r="B1314" s="31">
        <f t="shared" si="64"/>
        <v>3</v>
      </c>
      <c r="C1314" s="31">
        <f t="shared" si="65"/>
        <v>1</v>
      </c>
      <c r="D1314" s="25">
        <v>43545</v>
      </c>
      <c r="E1314" s="4">
        <v>59.98</v>
      </c>
      <c r="G1314" s="4">
        <v>59.98</v>
      </c>
    </row>
    <row r="1315" spans="1:7" x14ac:dyDescent="0.3">
      <c r="A1315" s="31">
        <f t="shared" si="63"/>
        <v>2019</v>
      </c>
      <c r="B1315" s="31">
        <f t="shared" si="64"/>
        <v>3</v>
      </c>
      <c r="C1315" s="31">
        <f t="shared" si="65"/>
        <v>1</v>
      </c>
      <c r="D1315" s="25">
        <v>43546</v>
      </c>
      <c r="E1315" s="4">
        <v>59.04</v>
      </c>
      <c r="G1315" s="4">
        <v>59.04</v>
      </c>
    </row>
    <row r="1316" spans="1:7" x14ac:dyDescent="0.3">
      <c r="A1316" s="31">
        <f t="shared" si="63"/>
        <v>2019</v>
      </c>
      <c r="B1316" s="31">
        <f t="shared" si="64"/>
        <v>3</v>
      </c>
      <c r="C1316" s="31">
        <f t="shared" si="65"/>
        <v>1</v>
      </c>
      <c r="D1316" s="25">
        <v>43549</v>
      </c>
      <c r="E1316" s="4">
        <v>58.82</v>
      </c>
      <c r="G1316" s="4">
        <v>58.82</v>
      </c>
    </row>
    <row r="1317" spans="1:7" x14ac:dyDescent="0.3">
      <c r="A1317" s="31">
        <f t="shared" si="63"/>
        <v>2019</v>
      </c>
      <c r="B1317" s="31">
        <f t="shared" si="64"/>
        <v>3</v>
      </c>
      <c r="C1317" s="31">
        <f t="shared" si="65"/>
        <v>1</v>
      </c>
      <c r="D1317" s="25">
        <v>43550</v>
      </c>
      <c r="E1317" s="4">
        <v>59.94</v>
      </c>
      <c r="G1317" s="4">
        <v>59.94</v>
      </c>
    </row>
    <row r="1318" spans="1:7" x14ac:dyDescent="0.3">
      <c r="A1318" s="31">
        <f t="shared" si="63"/>
        <v>2019</v>
      </c>
      <c r="B1318" s="31">
        <f t="shared" si="64"/>
        <v>3</v>
      </c>
      <c r="C1318" s="31">
        <f t="shared" si="65"/>
        <v>1</v>
      </c>
      <c r="D1318" s="25">
        <v>43551</v>
      </c>
      <c r="E1318" s="4">
        <v>59.41</v>
      </c>
      <c r="G1318" s="4">
        <v>59.41</v>
      </c>
    </row>
    <row r="1319" spans="1:7" x14ac:dyDescent="0.3">
      <c r="A1319" s="31">
        <f t="shared" si="63"/>
        <v>2019</v>
      </c>
      <c r="B1319" s="31">
        <f t="shared" si="64"/>
        <v>3</v>
      </c>
      <c r="C1319" s="31">
        <f t="shared" si="65"/>
        <v>1</v>
      </c>
      <c r="D1319" s="25">
        <v>43552</v>
      </c>
      <c r="E1319" s="4">
        <v>59.3</v>
      </c>
      <c r="G1319" s="4">
        <v>59.3</v>
      </c>
    </row>
    <row r="1320" spans="1:7" x14ac:dyDescent="0.3">
      <c r="A1320" s="31">
        <f t="shared" si="63"/>
        <v>2019</v>
      </c>
      <c r="B1320" s="31">
        <f t="shared" si="64"/>
        <v>3</v>
      </c>
      <c r="C1320" s="31">
        <f t="shared" si="65"/>
        <v>1</v>
      </c>
      <c r="D1320" s="25">
        <v>43553</v>
      </c>
      <c r="E1320" s="4">
        <v>60.14</v>
      </c>
      <c r="G1320" s="4">
        <v>60.14</v>
      </c>
    </row>
    <row r="1321" spans="1:7" x14ac:dyDescent="0.3">
      <c r="A1321" s="31">
        <f t="shared" si="63"/>
        <v>2019</v>
      </c>
      <c r="B1321" s="31">
        <f t="shared" si="64"/>
        <v>4</v>
      </c>
      <c r="C1321" s="31">
        <f t="shared" si="65"/>
        <v>2</v>
      </c>
      <c r="D1321" s="25">
        <v>43556</v>
      </c>
      <c r="E1321" s="4">
        <v>61.59</v>
      </c>
      <c r="G1321" s="4">
        <v>61.59</v>
      </c>
    </row>
    <row r="1322" spans="1:7" x14ac:dyDescent="0.3">
      <c r="A1322" s="31">
        <f t="shared" si="63"/>
        <v>2019</v>
      </c>
      <c r="B1322" s="31">
        <f t="shared" si="64"/>
        <v>4</v>
      </c>
      <c r="C1322" s="31">
        <f t="shared" si="65"/>
        <v>2</v>
      </c>
      <c r="D1322" s="25">
        <v>43557</v>
      </c>
      <c r="E1322" s="4">
        <v>62.58</v>
      </c>
      <c r="G1322" s="4">
        <v>62.58</v>
      </c>
    </row>
    <row r="1323" spans="1:7" x14ac:dyDescent="0.3">
      <c r="A1323" s="31">
        <f t="shared" si="63"/>
        <v>2019</v>
      </c>
      <c r="B1323" s="31">
        <f t="shared" si="64"/>
        <v>4</v>
      </c>
      <c r="C1323" s="31">
        <f t="shared" si="65"/>
        <v>2</v>
      </c>
      <c r="D1323" s="25">
        <v>43558</v>
      </c>
      <c r="E1323" s="4">
        <v>62.46</v>
      </c>
      <c r="G1323" s="4">
        <v>62.46</v>
      </c>
    </row>
    <row r="1324" spans="1:7" x14ac:dyDescent="0.3">
      <c r="A1324" s="31">
        <f t="shared" si="63"/>
        <v>2019</v>
      </c>
      <c r="B1324" s="31">
        <f t="shared" si="64"/>
        <v>4</v>
      </c>
      <c r="C1324" s="31">
        <f t="shared" si="65"/>
        <v>2</v>
      </c>
      <c r="D1324" s="25">
        <v>43559</v>
      </c>
      <c r="E1324" s="4">
        <v>62.1</v>
      </c>
      <c r="G1324" s="4">
        <v>62.1</v>
      </c>
    </row>
    <row r="1325" spans="1:7" x14ac:dyDescent="0.3">
      <c r="A1325" s="31">
        <f t="shared" si="63"/>
        <v>2019</v>
      </c>
      <c r="B1325" s="31">
        <f t="shared" si="64"/>
        <v>4</v>
      </c>
      <c r="C1325" s="31">
        <f t="shared" si="65"/>
        <v>2</v>
      </c>
      <c r="D1325" s="25">
        <v>43560</v>
      </c>
      <c r="E1325" s="4">
        <v>63.08</v>
      </c>
      <c r="G1325" s="4">
        <v>63.08</v>
      </c>
    </row>
    <row r="1326" spans="1:7" x14ac:dyDescent="0.3">
      <c r="A1326" s="31">
        <f t="shared" si="63"/>
        <v>2019</v>
      </c>
      <c r="B1326" s="31">
        <f t="shared" si="64"/>
        <v>4</v>
      </c>
      <c r="C1326" s="31">
        <f t="shared" si="65"/>
        <v>2</v>
      </c>
      <c r="D1326" s="25">
        <v>43563</v>
      </c>
      <c r="E1326" s="4">
        <v>64.400000000000006</v>
      </c>
      <c r="G1326" s="4">
        <v>64.400000000000006</v>
      </c>
    </row>
    <row r="1327" spans="1:7" x14ac:dyDescent="0.3">
      <c r="A1327" s="31">
        <f t="shared" si="63"/>
        <v>2019</v>
      </c>
      <c r="B1327" s="31">
        <f t="shared" si="64"/>
        <v>4</v>
      </c>
      <c r="C1327" s="31">
        <f t="shared" si="65"/>
        <v>2</v>
      </c>
      <c r="D1327" s="25">
        <v>43564</v>
      </c>
      <c r="E1327" s="4">
        <v>63.98</v>
      </c>
      <c r="G1327" s="4">
        <v>63.98</v>
      </c>
    </row>
    <row r="1328" spans="1:7" x14ac:dyDescent="0.3">
      <c r="A1328" s="31">
        <f t="shared" si="63"/>
        <v>2019</v>
      </c>
      <c r="B1328" s="31">
        <f t="shared" si="64"/>
        <v>4</v>
      </c>
      <c r="C1328" s="31">
        <f t="shared" si="65"/>
        <v>2</v>
      </c>
      <c r="D1328" s="25">
        <v>43565</v>
      </c>
      <c r="E1328" s="4">
        <v>64.61</v>
      </c>
      <c r="G1328" s="4">
        <v>64.61</v>
      </c>
    </row>
    <row r="1329" spans="1:7" x14ac:dyDescent="0.3">
      <c r="A1329" s="31">
        <f t="shared" si="63"/>
        <v>2019</v>
      </c>
      <c r="B1329" s="31">
        <f t="shared" si="64"/>
        <v>4</v>
      </c>
      <c r="C1329" s="31">
        <f t="shared" si="65"/>
        <v>2</v>
      </c>
      <c r="D1329" s="25">
        <v>43566</v>
      </c>
      <c r="E1329" s="4">
        <v>63.58</v>
      </c>
      <c r="G1329" s="4">
        <v>63.58</v>
      </c>
    </row>
    <row r="1330" spans="1:7" x14ac:dyDescent="0.3">
      <c r="A1330" s="31">
        <f t="shared" si="63"/>
        <v>2019</v>
      </c>
      <c r="B1330" s="31">
        <f t="shared" si="64"/>
        <v>4</v>
      </c>
      <c r="C1330" s="31">
        <f t="shared" si="65"/>
        <v>2</v>
      </c>
      <c r="D1330" s="25">
        <v>43567</v>
      </c>
      <c r="E1330" s="4">
        <v>63.89</v>
      </c>
      <c r="G1330" s="4">
        <v>63.89</v>
      </c>
    </row>
    <row r="1331" spans="1:7" x14ac:dyDescent="0.3">
      <c r="A1331" s="31">
        <f t="shared" si="63"/>
        <v>2019</v>
      </c>
      <c r="B1331" s="31">
        <f t="shared" si="64"/>
        <v>4</v>
      </c>
      <c r="C1331" s="31">
        <f t="shared" si="65"/>
        <v>2</v>
      </c>
      <c r="D1331" s="25">
        <v>43570</v>
      </c>
      <c r="E1331" s="4">
        <v>63.4</v>
      </c>
      <c r="G1331" s="4">
        <v>63.4</v>
      </c>
    </row>
    <row r="1332" spans="1:7" x14ac:dyDescent="0.3">
      <c r="A1332" s="31">
        <f t="shared" si="63"/>
        <v>2019</v>
      </c>
      <c r="B1332" s="31">
        <f t="shared" si="64"/>
        <v>4</v>
      </c>
      <c r="C1332" s="31">
        <f t="shared" si="65"/>
        <v>2</v>
      </c>
      <c r="D1332" s="25">
        <v>43571</v>
      </c>
      <c r="E1332" s="4">
        <v>64.05</v>
      </c>
      <c r="G1332" s="4">
        <v>64.05</v>
      </c>
    </row>
    <row r="1333" spans="1:7" x14ac:dyDescent="0.3">
      <c r="A1333" s="31">
        <f t="shared" si="63"/>
        <v>2019</v>
      </c>
      <c r="B1333" s="31">
        <f t="shared" si="64"/>
        <v>4</v>
      </c>
      <c r="C1333" s="31">
        <f t="shared" si="65"/>
        <v>2</v>
      </c>
      <c r="D1333" s="25">
        <v>43572</v>
      </c>
      <c r="E1333" s="4">
        <v>63.76</v>
      </c>
      <c r="G1333" s="4">
        <v>63.76</v>
      </c>
    </row>
    <row r="1334" spans="1:7" x14ac:dyDescent="0.3">
      <c r="A1334" s="31">
        <f t="shared" si="63"/>
        <v>2019</v>
      </c>
      <c r="B1334" s="31">
        <f t="shared" si="64"/>
        <v>4</v>
      </c>
      <c r="C1334" s="31">
        <f t="shared" si="65"/>
        <v>2</v>
      </c>
      <c r="D1334" s="25">
        <v>43573</v>
      </c>
      <c r="E1334" s="4">
        <v>64</v>
      </c>
      <c r="G1334" s="4">
        <v>64</v>
      </c>
    </row>
    <row r="1335" spans="1:7" x14ac:dyDescent="0.3">
      <c r="A1335" s="31">
        <f t="shared" si="63"/>
        <v>2019</v>
      </c>
      <c r="B1335" s="31">
        <f t="shared" si="64"/>
        <v>4</v>
      </c>
      <c r="C1335" s="31">
        <f t="shared" si="65"/>
        <v>2</v>
      </c>
      <c r="D1335" s="25">
        <v>43577</v>
      </c>
      <c r="E1335" s="4">
        <v>65.7</v>
      </c>
      <c r="G1335" s="4">
        <v>65.7</v>
      </c>
    </row>
    <row r="1336" spans="1:7" x14ac:dyDescent="0.3">
      <c r="A1336" s="31">
        <f t="shared" si="63"/>
        <v>2019</v>
      </c>
      <c r="B1336" s="31">
        <f t="shared" si="64"/>
        <v>4</v>
      </c>
      <c r="C1336" s="31">
        <f t="shared" si="65"/>
        <v>2</v>
      </c>
      <c r="D1336" s="25">
        <v>43578</v>
      </c>
      <c r="E1336" s="4">
        <v>66.3</v>
      </c>
      <c r="G1336" s="4">
        <v>66.3</v>
      </c>
    </row>
    <row r="1337" spans="1:7" x14ac:dyDescent="0.3">
      <c r="A1337" s="31">
        <f t="shared" si="63"/>
        <v>2019</v>
      </c>
      <c r="B1337" s="31">
        <f t="shared" si="64"/>
        <v>4</v>
      </c>
      <c r="C1337" s="31">
        <f t="shared" si="65"/>
        <v>2</v>
      </c>
      <c r="D1337" s="25">
        <v>43579</v>
      </c>
      <c r="E1337" s="4">
        <v>65.89</v>
      </c>
      <c r="G1337" s="4">
        <v>65.89</v>
      </c>
    </row>
    <row r="1338" spans="1:7" x14ac:dyDescent="0.3">
      <c r="A1338" s="31">
        <f t="shared" si="63"/>
        <v>2019</v>
      </c>
      <c r="B1338" s="31">
        <f t="shared" si="64"/>
        <v>4</v>
      </c>
      <c r="C1338" s="31">
        <f t="shared" si="65"/>
        <v>2</v>
      </c>
      <c r="D1338" s="25">
        <v>43580</v>
      </c>
      <c r="E1338" s="4">
        <v>65.209999999999994</v>
      </c>
      <c r="G1338" s="4">
        <v>65.209999999999994</v>
      </c>
    </row>
    <row r="1339" spans="1:7" x14ac:dyDescent="0.3">
      <c r="A1339" s="31">
        <f t="shared" si="63"/>
        <v>2019</v>
      </c>
      <c r="B1339" s="31">
        <f t="shared" si="64"/>
        <v>4</v>
      </c>
      <c r="C1339" s="31">
        <f t="shared" si="65"/>
        <v>2</v>
      </c>
      <c r="D1339" s="25">
        <v>43581</v>
      </c>
      <c r="E1339" s="4">
        <v>63.3</v>
      </c>
      <c r="G1339" s="4">
        <v>63.3</v>
      </c>
    </row>
    <row r="1340" spans="1:7" x14ac:dyDescent="0.3">
      <c r="A1340" s="31">
        <f t="shared" si="63"/>
        <v>2019</v>
      </c>
      <c r="B1340" s="31">
        <f t="shared" si="64"/>
        <v>4</v>
      </c>
      <c r="C1340" s="31">
        <f t="shared" si="65"/>
        <v>2</v>
      </c>
      <c r="D1340" s="25">
        <v>43584</v>
      </c>
      <c r="E1340" s="4">
        <v>63.5</v>
      </c>
      <c r="G1340" s="4">
        <v>63.5</v>
      </c>
    </row>
    <row r="1341" spans="1:7" x14ac:dyDescent="0.3">
      <c r="A1341" s="31">
        <f t="shared" si="63"/>
        <v>2019</v>
      </c>
      <c r="B1341" s="31">
        <f t="shared" si="64"/>
        <v>4</v>
      </c>
      <c r="C1341" s="31">
        <f t="shared" si="65"/>
        <v>2</v>
      </c>
      <c r="D1341" s="25">
        <v>43585</v>
      </c>
      <c r="E1341" s="4">
        <v>63.91</v>
      </c>
      <c r="G1341" s="4">
        <v>63.91</v>
      </c>
    </row>
    <row r="1342" spans="1:7" x14ac:dyDescent="0.3">
      <c r="A1342" s="31">
        <f t="shared" si="63"/>
        <v>2019</v>
      </c>
      <c r="B1342" s="31">
        <f t="shared" si="64"/>
        <v>5</v>
      </c>
      <c r="C1342" s="31">
        <f t="shared" si="65"/>
        <v>2</v>
      </c>
      <c r="D1342" s="25">
        <v>43586</v>
      </c>
      <c r="E1342" s="4">
        <v>63.6</v>
      </c>
      <c r="G1342" s="4">
        <v>63.6</v>
      </c>
    </row>
    <row r="1343" spans="1:7" x14ac:dyDescent="0.3">
      <c r="A1343" s="31">
        <f t="shared" si="63"/>
        <v>2019</v>
      </c>
      <c r="B1343" s="31">
        <f t="shared" si="64"/>
        <v>5</v>
      </c>
      <c r="C1343" s="31">
        <f t="shared" si="65"/>
        <v>2</v>
      </c>
      <c r="D1343" s="25">
        <v>43587</v>
      </c>
      <c r="E1343" s="4">
        <v>61.81</v>
      </c>
      <c r="G1343" s="4">
        <v>61.81</v>
      </c>
    </row>
    <row r="1344" spans="1:7" x14ac:dyDescent="0.3">
      <c r="A1344" s="31">
        <f t="shared" si="63"/>
        <v>2019</v>
      </c>
      <c r="B1344" s="31">
        <f t="shared" si="64"/>
        <v>5</v>
      </c>
      <c r="C1344" s="31">
        <f t="shared" si="65"/>
        <v>2</v>
      </c>
      <c r="D1344" s="25">
        <v>43588</v>
      </c>
      <c r="E1344" s="4">
        <v>61.94</v>
      </c>
      <c r="G1344" s="4">
        <v>61.94</v>
      </c>
    </row>
    <row r="1345" spans="1:7" x14ac:dyDescent="0.3">
      <c r="A1345" s="31">
        <f t="shared" si="63"/>
        <v>2019</v>
      </c>
      <c r="B1345" s="31">
        <f t="shared" si="64"/>
        <v>5</v>
      </c>
      <c r="C1345" s="31">
        <f t="shared" si="65"/>
        <v>2</v>
      </c>
      <c r="D1345" s="25">
        <v>43591</v>
      </c>
      <c r="E1345" s="4">
        <v>62.25</v>
      </c>
      <c r="G1345" s="4">
        <v>62.25</v>
      </c>
    </row>
    <row r="1346" spans="1:7" x14ac:dyDescent="0.3">
      <c r="A1346" s="31">
        <f t="shared" si="63"/>
        <v>2019</v>
      </c>
      <c r="B1346" s="31">
        <f t="shared" si="64"/>
        <v>5</v>
      </c>
      <c r="C1346" s="31">
        <f t="shared" si="65"/>
        <v>2</v>
      </c>
      <c r="D1346" s="25">
        <v>43592</v>
      </c>
      <c r="E1346" s="4">
        <v>61.4</v>
      </c>
      <c r="G1346" s="4">
        <v>61.4</v>
      </c>
    </row>
    <row r="1347" spans="1:7" x14ac:dyDescent="0.3">
      <c r="A1347" s="31">
        <f t="shared" si="63"/>
        <v>2019</v>
      </c>
      <c r="B1347" s="31">
        <f t="shared" si="64"/>
        <v>5</v>
      </c>
      <c r="C1347" s="31">
        <f t="shared" si="65"/>
        <v>2</v>
      </c>
      <c r="D1347" s="25">
        <v>43593</v>
      </c>
      <c r="E1347" s="4">
        <v>62.12</v>
      </c>
      <c r="G1347" s="4">
        <v>62.12</v>
      </c>
    </row>
    <row r="1348" spans="1:7" x14ac:dyDescent="0.3">
      <c r="A1348" s="31">
        <f t="shared" si="63"/>
        <v>2019</v>
      </c>
      <c r="B1348" s="31">
        <f t="shared" si="64"/>
        <v>5</v>
      </c>
      <c r="C1348" s="31">
        <f t="shared" si="65"/>
        <v>2</v>
      </c>
      <c r="D1348" s="25">
        <v>43594</v>
      </c>
      <c r="E1348" s="4">
        <v>61.7</v>
      </c>
      <c r="G1348" s="4">
        <v>61.7</v>
      </c>
    </row>
    <row r="1349" spans="1:7" x14ac:dyDescent="0.3">
      <c r="A1349" s="31">
        <f t="shared" ref="A1349:A1412" si="66">YEAR(D1349)</f>
        <v>2019</v>
      </c>
      <c r="B1349" s="31">
        <f t="shared" ref="B1349:B1412" si="67">MONTH(D1349)</f>
        <v>5</v>
      </c>
      <c r="C1349" s="31">
        <f t="shared" ref="C1349:C1412" si="68">ROUNDUP(B1349/3,0)</f>
        <v>2</v>
      </c>
      <c r="D1349" s="25">
        <v>43595</v>
      </c>
      <c r="E1349" s="4">
        <v>61.66</v>
      </c>
      <c r="G1349" s="4">
        <v>61.66</v>
      </c>
    </row>
    <row r="1350" spans="1:7" x14ac:dyDescent="0.3">
      <c r="A1350" s="31">
        <f t="shared" si="66"/>
        <v>2019</v>
      </c>
      <c r="B1350" s="31">
        <f t="shared" si="67"/>
        <v>5</v>
      </c>
      <c r="C1350" s="31">
        <f t="shared" si="68"/>
        <v>2</v>
      </c>
      <c r="D1350" s="25">
        <v>43598</v>
      </c>
      <c r="E1350" s="4">
        <v>61.04</v>
      </c>
      <c r="G1350" s="4">
        <v>61.04</v>
      </c>
    </row>
    <row r="1351" spans="1:7" x14ac:dyDescent="0.3">
      <c r="A1351" s="31">
        <f t="shared" si="66"/>
        <v>2019</v>
      </c>
      <c r="B1351" s="31">
        <f t="shared" si="67"/>
        <v>5</v>
      </c>
      <c r="C1351" s="31">
        <f t="shared" si="68"/>
        <v>2</v>
      </c>
      <c r="D1351" s="25">
        <v>43599</v>
      </c>
      <c r="E1351" s="4">
        <v>61.78</v>
      </c>
      <c r="G1351" s="4">
        <v>61.78</v>
      </c>
    </row>
    <row r="1352" spans="1:7" x14ac:dyDescent="0.3">
      <c r="A1352" s="31">
        <f t="shared" si="66"/>
        <v>2019</v>
      </c>
      <c r="B1352" s="31">
        <f t="shared" si="67"/>
        <v>5</v>
      </c>
      <c r="C1352" s="31">
        <f t="shared" si="68"/>
        <v>2</v>
      </c>
      <c r="D1352" s="25">
        <v>43600</v>
      </c>
      <c r="E1352" s="4">
        <v>62.02</v>
      </c>
      <c r="G1352" s="4">
        <v>62.02</v>
      </c>
    </row>
    <row r="1353" spans="1:7" x14ac:dyDescent="0.3">
      <c r="A1353" s="31">
        <f t="shared" si="66"/>
        <v>2019</v>
      </c>
      <c r="B1353" s="31">
        <f t="shared" si="67"/>
        <v>5</v>
      </c>
      <c r="C1353" s="31">
        <f t="shared" si="68"/>
        <v>2</v>
      </c>
      <c r="D1353" s="25">
        <v>43601</v>
      </c>
      <c r="E1353" s="4">
        <v>62.87</v>
      </c>
      <c r="G1353" s="4">
        <v>62.87</v>
      </c>
    </row>
    <row r="1354" spans="1:7" x14ac:dyDescent="0.3">
      <c r="A1354" s="31">
        <f t="shared" si="66"/>
        <v>2019</v>
      </c>
      <c r="B1354" s="31">
        <f t="shared" si="67"/>
        <v>5</v>
      </c>
      <c r="C1354" s="31">
        <f t="shared" si="68"/>
        <v>2</v>
      </c>
      <c r="D1354" s="25">
        <v>43602</v>
      </c>
      <c r="E1354" s="4">
        <v>62.76</v>
      </c>
      <c r="G1354" s="4">
        <v>62.76</v>
      </c>
    </row>
    <row r="1355" spans="1:7" x14ac:dyDescent="0.3">
      <c r="A1355" s="31">
        <f t="shared" si="66"/>
        <v>2019</v>
      </c>
      <c r="B1355" s="31">
        <f t="shared" si="67"/>
        <v>5</v>
      </c>
      <c r="C1355" s="31">
        <f t="shared" si="68"/>
        <v>2</v>
      </c>
      <c r="D1355" s="25">
        <v>43605</v>
      </c>
      <c r="E1355" s="4">
        <v>63.1</v>
      </c>
      <c r="G1355" s="4">
        <v>63.1</v>
      </c>
    </row>
    <row r="1356" spans="1:7" x14ac:dyDescent="0.3">
      <c r="A1356" s="31">
        <f t="shared" si="66"/>
        <v>2019</v>
      </c>
      <c r="B1356" s="31">
        <f t="shared" si="67"/>
        <v>5</v>
      </c>
      <c r="C1356" s="31">
        <f t="shared" si="68"/>
        <v>2</v>
      </c>
      <c r="D1356" s="25">
        <v>43606</v>
      </c>
      <c r="E1356" s="4">
        <v>62.99</v>
      </c>
      <c r="G1356" s="4">
        <v>62.99</v>
      </c>
    </row>
    <row r="1357" spans="1:7" x14ac:dyDescent="0.3">
      <c r="A1357" s="31">
        <f t="shared" si="66"/>
        <v>2019</v>
      </c>
      <c r="B1357" s="31">
        <f t="shared" si="67"/>
        <v>5</v>
      </c>
      <c r="C1357" s="31">
        <f t="shared" si="68"/>
        <v>2</v>
      </c>
      <c r="D1357" s="25">
        <v>43607</v>
      </c>
      <c r="E1357" s="4">
        <v>61.42</v>
      </c>
      <c r="G1357" s="4">
        <v>61.42</v>
      </c>
    </row>
    <row r="1358" spans="1:7" x14ac:dyDescent="0.3">
      <c r="A1358" s="31">
        <f t="shared" si="66"/>
        <v>2019</v>
      </c>
      <c r="B1358" s="31">
        <f t="shared" si="67"/>
        <v>5</v>
      </c>
      <c r="C1358" s="31">
        <f t="shared" si="68"/>
        <v>2</v>
      </c>
      <c r="D1358" s="25">
        <v>43608</v>
      </c>
      <c r="E1358" s="4">
        <v>57.91</v>
      </c>
      <c r="G1358" s="4">
        <v>57.91</v>
      </c>
    </row>
    <row r="1359" spans="1:7" x14ac:dyDescent="0.3">
      <c r="A1359" s="31">
        <f t="shared" si="66"/>
        <v>2019</v>
      </c>
      <c r="B1359" s="31">
        <f t="shared" si="67"/>
        <v>5</v>
      </c>
      <c r="C1359" s="31">
        <f t="shared" si="68"/>
        <v>2</v>
      </c>
      <c r="D1359" s="25">
        <v>43609</v>
      </c>
      <c r="E1359" s="4">
        <v>58.63</v>
      </c>
      <c r="G1359" s="4">
        <v>58.63</v>
      </c>
    </row>
    <row r="1360" spans="1:7" x14ac:dyDescent="0.3">
      <c r="A1360" s="31">
        <f t="shared" si="66"/>
        <v>2019</v>
      </c>
      <c r="B1360" s="31">
        <f t="shared" si="67"/>
        <v>5</v>
      </c>
      <c r="C1360" s="31">
        <f t="shared" si="68"/>
        <v>2</v>
      </c>
      <c r="D1360" s="25">
        <v>43613</v>
      </c>
      <c r="E1360" s="4">
        <v>59.14</v>
      </c>
      <c r="G1360" s="4">
        <v>59.14</v>
      </c>
    </row>
    <row r="1361" spans="1:7" x14ac:dyDescent="0.3">
      <c r="A1361" s="31">
        <f t="shared" si="66"/>
        <v>2019</v>
      </c>
      <c r="B1361" s="31">
        <f t="shared" si="67"/>
        <v>5</v>
      </c>
      <c r="C1361" s="31">
        <f t="shared" si="68"/>
        <v>2</v>
      </c>
      <c r="D1361" s="25">
        <v>43614</v>
      </c>
      <c r="E1361" s="4">
        <v>58.81</v>
      </c>
      <c r="G1361" s="4">
        <v>58.81</v>
      </c>
    </row>
    <row r="1362" spans="1:7" x14ac:dyDescent="0.3">
      <c r="A1362" s="31">
        <f t="shared" si="66"/>
        <v>2019</v>
      </c>
      <c r="B1362" s="31">
        <f t="shared" si="67"/>
        <v>5</v>
      </c>
      <c r="C1362" s="31">
        <f t="shared" si="68"/>
        <v>2</v>
      </c>
      <c r="D1362" s="25">
        <v>43615</v>
      </c>
      <c r="E1362" s="4">
        <v>56.59</v>
      </c>
      <c r="G1362" s="4">
        <v>56.59</v>
      </c>
    </row>
    <row r="1363" spans="1:7" x14ac:dyDescent="0.3">
      <c r="A1363" s="31">
        <f t="shared" si="66"/>
        <v>2019</v>
      </c>
      <c r="B1363" s="31">
        <f t="shared" si="67"/>
        <v>5</v>
      </c>
      <c r="C1363" s="31">
        <f t="shared" si="68"/>
        <v>2</v>
      </c>
      <c r="D1363" s="25">
        <v>43616</v>
      </c>
      <c r="E1363" s="4">
        <v>53.5</v>
      </c>
      <c r="G1363" s="4">
        <v>53.5</v>
      </c>
    </row>
    <row r="1364" spans="1:7" x14ac:dyDescent="0.3">
      <c r="A1364" s="31">
        <f t="shared" si="66"/>
        <v>2019</v>
      </c>
      <c r="B1364" s="31">
        <f t="shared" si="67"/>
        <v>6</v>
      </c>
      <c r="C1364" s="31">
        <f t="shared" si="68"/>
        <v>2</v>
      </c>
      <c r="D1364" s="25">
        <v>43619</v>
      </c>
      <c r="E1364" s="4">
        <v>53.25</v>
      </c>
      <c r="G1364" s="4">
        <v>53.25</v>
      </c>
    </row>
    <row r="1365" spans="1:7" x14ac:dyDescent="0.3">
      <c r="A1365" s="31">
        <f t="shared" si="66"/>
        <v>2019</v>
      </c>
      <c r="B1365" s="31">
        <f t="shared" si="67"/>
        <v>6</v>
      </c>
      <c r="C1365" s="31">
        <f t="shared" si="68"/>
        <v>2</v>
      </c>
      <c r="D1365" s="25">
        <v>43620</v>
      </c>
      <c r="E1365" s="4">
        <v>53.48</v>
      </c>
      <c r="G1365" s="4">
        <v>53.48</v>
      </c>
    </row>
    <row r="1366" spans="1:7" x14ac:dyDescent="0.3">
      <c r="A1366" s="31">
        <f t="shared" si="66"/>
        <v>2019</v>
      </c>
      <c r="B1366" s="31">
        <f t="shared" si="67"/>
        <v>6</v>
      </c>
      <c r="C1366" s="31">
        <f t="shared" si="68"/>
        <v>2</v>
      </c>
      <c r="D1366" s="25">
        <v>43621</v>
      </c>
      <c r="E1366" s="4">
        <v>51.68</v>
      </c>
      <c r="G1366" s="4">
        <v>51.68</v>
      </c>
    </row>
    <row r="1367" spans="1:7" x14ac:dyDescent="0.3">
      <c r="A1367" s="31">
        <f t="shared" si="66"/>
        <v>2019</v>
      </c>
      <c r="B1367" s="31">
        <f t="shared" si="67"/>
        <v>6</v>
      </c>
      <c r="C1367" s="31">
        <f t="shared" si="68"/>
        <v>2</v>
      </c>
      <c r="D1367" s="25">
        <v>43622</v>
      </c>
      <c r="E1367" s="4">
        <v>52.59</v>
      </c>
      <c r="G1367" s="4">
        <v>52.59</v>
      </c>
    </row>
    <row r="1368" spans="1:7" x14ac:dyDescent="0.3">
      <c r="A1368" s="31">
        <f t="shared" si="66"/>
        <v>2019</v>
      </c>
      <c r="B1368" s="31">
        <f t="shared" si="67"/>
        <v>6</v>
      </c>
      <c r="C1368" s="31">
        <f t="shared" si="68"/>
        <v>2</v>
      </c>
      <c r="D1368" s="25">
        <v>43623</v>
      </c>
      <c r="E1368" s="4">
        <v>53.99</v>
      </c>
      <c r="G1368" s="4">
        <v>53.99</v>
      </c>
    </row>
    <row r="1369" spans="1:7" x14ac:dyDescent="0.3">
      <c r="A1369" s="31">
        <f t="shared" si="66"/>
        <v>2019</v>
      </c>
      <c r="B1369" s="31">
        <f t="shared" si="67"/>
        <v>6</v>
      </c>
      <c r="C1369" s="31">
        <f t="shared" si="68"/>
        <v>2</v>
      </c>
      <c r="D1369" s="25">
        <v>43626</v>
      </c>
      <c r="E1369" s="4">
        <v>53.26</v>
      </c>
      <c r="G1369" s="4">
        <v>53.26</v>
      </c>
    </row>
    <row r="1370" spans="1:7" x14ac:dyDescent="0.3">
      <c r="A1370" s="31">
        <f t="shared" si="66"/>
        <v>2019</v>
      </c>
      <c r="B1370" s="31">
        <f t="shared" si="67"/>
        <v>6</v>
      </c>
      <c r="C1370" s="31">
        <f t="shared" si="68"/>
        <v>2</v>
      </c>
      <c r="D1370" s="25">
        <v>43627</v>
      </c>
      <c r="E1370" s="4">
        <v>53.27</v>
      </c>
      <c r="G1370" s="4">
        <v>53.27</v>
      </c>
    </row>
    <row r="1371" spans="1:7" x14ac:dyDescent="0.3">
      <c r="A1371" s="31">
        <f t="shared" si="66"/>
        <v>2019</v>
      </c>
      <c r="B1371" s="31">
        <f t="shared" si="67"/>
        <v>6</v>
      </c>
      <c r="C1371" s="31">
        <f t="shared" si="68"/>
        <v>2</v>
      </c>
      <c r="D1371" s="25">
        <v>43628</v>
      </c>
      <c r="E1371" s="4">
        <v>51.14</v>
      </c>
      <c r="G1371" s="4">
        <v>51.14</v>
      </c>
    </row>
    <row r="1372" spans="1:7" x14ac:dyDescent="0.3">
      <c r="A1372" s="31">
        <f t="shared" si="66"/>
        <v>2019</v>
      </c>
      <c r="B1372" s="31">
        <f t="shared" si="67"/>
        <v>6</v>
      </c>
      <c r="C1372" s="31">
        <f t="shared" si="68"/>
        <v>2</v>
      </c>
      <c r="D1372" s="25">
        <v>43629</v>
      </c>
      <c r="E1372" s="4">
        <v>52.28</v>
      </c>
      <c r="G1372" s="4">
        <v>52.28</v>
      </c>
    </row>
    <row r="1373" spans="1:7" x14ac:dyDescent="0.3">
      <c r="A1373" s="31">
        <f t="shared" si="66"/>
        <v>2019</v>
      </c>
      <c r="B1373" s="31">
        <f t="shared" si="67"/>
        <v>6</v>
      </c>
      <c r="C1373" s="31">
        <f t="shared" si="68"/>
        <v>2</v>
      </c>
      <c r="D1373" s="25">
        <v>43630</v>
      </c>
      <c r="E1373" s="4">
        <v>52.51</v>
      </c>
      <c r="G1373" s="4">
        <v>52.51</v>
      </c>
    </row>
    <row r="1374" spans="1:7" x14ac:dyDescent="0.3">
      <c r="A1374" s="31">
        <f t="shared" si="66"/>
        <v>2019</v>
      </c>
      <c r="B1374" s="31">
        <f t="shared" si="67"/>
        <v>6</v>
      </c>
      <c r="C1374" s="31">
        <f t="shared" si="68"/>
        <v>2</v>
      </c>
      <c r="D1374" s="25">
        <v>43633</v>
      </c>
      <c r="E1374" s="4">
        <v>51.93</v>
      </c>
      <c r="G1374" s="4">
        <v>51.93</v>
      </c>
    </row>
    <row r="1375" spans="1:7" x14ac:dyDescent="0.3">
      <c r="A1375" s="31">
        <f t="shared" si="66"/>
        <v>2019</v>
      </c>
      <c r="B1375" s="31">
        <f t="shared" si="67"/>
        <v>6</v>
      </c>
      <c r="C1375" s="31">
        <f t="shared" si="68"/>
        <v>2</v>
      </c>
      <c r="D1375" s="25">
        <v>43634</v>
      </c>
      <c r="E1375" s="4">
        <v>53.9</v>
      </c>
      <c r="G1375" s="4">
        <v>53.9</v>
      </c>
    </row>
    <row r="1376" spans="1:7" x14ac:dyDescent="0.3">
      <c r="A1376" s="31">
        <f t="shared" si="66"/>
        <v>2019</v>
      </c>
      <c r="B1376" s="31">
        <f t="shared" si="67"/>
        <v>6</v>
      </c>
      <c r="C1376" s="31">
        <f t="shared" si="68"/>
        <v>2</v>
      </c>
      <c r="D1376" s="25">
        <v>43635</v>
      </c>
      <c r="E1376" s="4">
        <v>53.76</v>
      </c>
      <c r="G1376" s="4">
        <v>53.76</v>
      </c>
    </row>
    <row r="1377" spans="1:7" x14ac:dyDescent="0.3">
      <c r="A1377" s="31">
        <f t="shared" si="66"/>
        <v>2019</v>
      </c>
      <c r="B1377" s="31">
        <f t="shared" si="67"/>
        <v>6</v>
      </c>
      <c r="C1377" s="31">
        <f t="shared" si="68"/>
        <v>2</v>
      </c>
      <c r="D1377" s="25">
        <v>43636</v>
      </c>
      <c r="E1377" s="4">
        <v>56.65</v>
      </c>
      <c r="G1377" s="4">
        <v>56.65</v>
      </c>
    </row>
    <row r="1378" spans="1:7" x14ac:dyDescent="0.3">
      <c r="A1378" s="31">
        <f t="shared" si="66"/>
        <v>2019</v>
      </c>
      <c r="B1378" s="31">
        <f t="shared" si="67"/>
        <v>6</v>
      </c>
      <c r="C1378" s="31">
        <f t="shared" si="68"/>
        <v>2</v>
      </c>
      <c r="D1378" s="25">
        <v>43637</v>
      </c>
      <c r="E1378" s="4">
        <v>57.43</v>
      </c>
      <c r="G1378" s="4">
        <v>57.43</v>
      </c>
    </row>
    <row r="1379" spans="1:7" x14ac:dyDescent="0.3">
      <c r="A1379" s="31">
        <f t="shared" si="66"/>
        <v>2019</v>
      </c>
      <c r="B1379" s="31">
        <f t="shared" si="67"/>
        <v>6</v>
      </c>
      <c r="C1379" s="31">
        <f t="shared" si="68"/>
        <v>2</v>
      </c>
      <c r="D1379" s="25">
        <v>43640</v>
      </c>
      <c r="E1379" s="4">
        <v>57.9</v>
      </c>
      <c r="G1379" s="4">
        <v>57.9</v>
      </c>
    </row>
    <row r="1380" spans="1:7" x14ac:dyDescent="0.3">
      <c r="A1380" s="31">
        <f t="shared" si="66"/>
        <v>2019</v>
      </c>
      <c r="B1380" s="31">
        <f t="shared" si="67"/>
        <v>6</v>
      </c>
      <c r="C1380" s="31">
        <f t="shared" si="68"/>
        <v>2</v>
      </c>
      <c r="D1380" s="25">
        <v>43641</v>
      </c>
      <c r="E1380" s="4">
        <v>57.83</v>
      </c>
      <c r="G1380" s="4">
        <v>57.83</v>
      </c>
    </row>
    <row r="1381" spans="1:7" x14ac:dyDescent="0.3">
      <c r="A1381" s="31">
        <f t="shared" si="66"/>
        <v>2019</v>
      </c>
      <c r="B1381" s="31">
        <f t="shared" si="67"/>
        <v>6</v>
      </c>
      <c r="C1381" s="31">
        <f t="shared" si="68"/>
        <v>2</v>
      </c>
      <c r="D1381" s="25">
        <v>43642</v>
      </c>
      <c r="E1381" s="4">
        <v>59.38</v>
      </c>
      <c r="G1381" s="4">
        <v>59.38</v>
      </c>
    </row>
    <row r="1382" spans="1:7" x14ac:dyDescent="0.3">
      <c r="A1382" s="31">
        <f t="shared" si="66"/>
        <v>2019</v>
      </c>
      <c r="B1382" s="31">
        <f t="shared" si="67"/>
        <v>6</v>
      </c>
      <c r="C1382" s="31">
        <f t="shared" si="68"/>
        <v>2</v>
      </c>
      <c r="D1382" s="25">
        <v>43643</v>
      </c>
      <c r="E1382" s="4">
        <v>59.43</v>
      </c>
      <c r="G1382" s="4">
        <v>59.43</v>
      </c>
    </row>
    <row r="1383" spans="1:7" x14ac:dyDescent="0.3">
      <c r="A1383" s="31">
        <f t="shared" si="66"/>
        <v>2019</v>
      </c>
      <c r="B1383" s="31">
        <f t="shared" si="67"/>
        <v>6</v>
      </c>
      <c r="C1383" s="31">
        <f t="shared" si="68"/>
        <v>2</v>
      </c>
      <c r="D1383" s="25">
        <v>43644</v>
      </c>
      <c r="E1383" s="4">
        <v>58.47</v>
      </c>
      <c r="G1383" s="4">
        <v>58.47</v>
      </c>
    </row>
    <row r="1384" spans="1:7" x14ac:dyDescent="0.3">
      <c r="A1384" s="31">
        <f t="shared" si="66"/>
        <v>2019</v>
      </c>
      <c r="B1384" s="31">
        <f t="shared" si="67"/>
        <v>7</v>
      </c>
      <c r="C1384" s="31">
        <f t="shared" si="68"/>
        <v>3</v>
      </c>
      <c r="D1384" s="25">
        <v>43647</v>
      </c>
      <c r="E1384" s="4">
        <v>59.09</v>
      </c>
      <c r="G1384" s="4">
        <v>59.09</v>
      </c>
    </row>
    <row r="1385" spans="1:7" x14ac:dyDescent="0.3">
      <c r="A1385" s="31">
        <f t="shared" si="66"/>
        <v>2019</v>
      </c>
      <c r="B1385" s="31">
        <f t="shared" si="67"/>
        <v>7</v>
      </c>
      <c r="C1385" s="31">
        <f t="shared" si="68"/>
        <v>3</v>
      </c>
      <c r="D1385" s="25">
        <v>43648</v>
      </c>
      <c r="E1385" s="4">
        <v>56.25</v>
      </c>
      <c r="G1385" s="4">
        <v>56.25</v>
      </c>
    </row>
    <row r="1386" spans="1:7" x14ac:dyDescent="0.3">
      <c r="A1386" s="31">
        <f t="shared" si="66"/>
        <v>2019</v>
      </c>
      <c r="B1386" s="31">
        <f t="shared" si="67"/>
        <v>7</v>
      </c>
      <c r="C1386" s="31">
        <f t="shared" si="68"/>
        <v>3</v>
      </c>
      <c r="D1386" s="25">
        <v>43649</v>
      </c>
      <c r="E1386" s="4">
        <v>57.34</v>
      </c>
      <c r="G1386" s="4">
        <v>57.34</v>
      </c>
    </row>
    <row r="1387" spans="1:7" x14ac:dyDescent="0.3">
      <c r="A1387" s="31">
        <f t="shared" si="66"/>
        <v>2019</v>
      </c>
      <c r="B1387" s="31">
        <f t="shared" si="67"/>
        <v>7</v>
      </c>
      <c r="C1387" s="31">
        <f t="shared" si="68"/>
        <v>3</v>
      </c>
      <c r="D1387" s="25">
        <v>43651</v>
      </c>
      <c r="E1387" s="4">
        <v>57.51</v>
      </c>
      <c r="G1387" s="4">
        <v>57.51</v>
      </c>
    </row>
    <row r="1388" spans="1:7" x14ac:dyDescent="0.3">
      <c r="A1388" s="31">
        <f t="shared" si="66"/>
        <v>2019</v>
      </c>
      <c r="B1388" s="31">
        <f t="shared" si="67"/>
        <v>7</v>
      </c>
      <c r="C1388" s="31">
        <f t="shared" si="68"/>
        <v>3</v>
      </c>
      <c r="D1388" s="25">
        <v>43654</v>
      </c>
      <c r="E1388" s="4">
        <v>57.66</v>
      </c>
      <c r="G1388" s="4">
        <v>57.66</v>
      </c>
    </row>
    <row r="1389" spans="1:7" x14ac:dyDescent="0.3">
      <c r="A1389" s="31">
        <f t="shared" si="66"/>
        <v>2019</v>
      </c>
      <c r="B1389" s="31">
        <f t="shared" si="67"/>
        <v>7</v>
      </c>
      <c r="C1389" s="31">
        <f t="shared" si="68"/>
        <v>3</v>
      </c>
      <c r="D1389" s="25">
        <v>43655</v>
      </c>
      <c r="E1389" s="4">
        <v>57.83</v>
      </c>
      <c r="G1389" s="4">
        <v>57.83</v>
      </c>
    </row>
    <row r="1390" spans="1:7" x14ac:dyDescent="0.3">
      <c r="A1390" s="31">
        <f t="shared" si="66"/>
        <v>2019</v>
      </c>
      <c r="B1390" s="31">
        <f t="shared" si="67"/>
        <v>7</v>
      </c>
      <c r="C1390" s="31">
        <f t="shared" si="68"/>
        <v>3</v>
      </c>
      <c r="D1390" s="25">
        <v>43656</v>
      </c>
      <c r="E1390" s="4">
        <v>60.43</v>
      </c>
      <c r="G1390" s="4">
        <v>60.43</v>
      </c>
    </row>
    <row r="1391" spans="1:7" x14ac:dyDescent="0.3">
      <c r="A1391" s="31">
        <f t="shared" si="66"/>
        <v>2019</v>
      </c>
      <c r="B1391" s="31">
        <f t="shared" si="67"/>
        <v>7</v>
      </c>
      <c r="C1391" s="31">
        <f t="shared" si="68"/>
        <v>3</v>
      </c>
      <c r="D1391" s="25">
        <v>43657</v>
      </c>
      <c r="E1391" s="4">
        <v>60.2</v>
      </c>
      <c r="G1391" s="4">
        <v>60.2</v>
      </c>
    </row>
    <row r="1392" spans="1:7" x14ac:dyDescent="0.3">
      <c r="A1392" s="31">
        <f t="shared" si="66"/>
        <v>2019</v>
      </c>
      <c r="B1392" s="31">
        <f t="shared" si="67"/>
        <v>7</v>
      </c>
      <c r="C1392" s="31">
        <f t="shared" si="68"/>
        <v>3</v>
      </c>
      <c r="D1392" s="25">
        <v>43658</v>
      </c>
      <c r="E1392" s="4">
        <v>60.21</v>
      </c>
      <c r="G1392" s="4">
        <v>60.21</v>
      </c>
    </row>
    <row r="1393" spans="1:7" x14ac:dyDescent="0.3">
      <c r="A1393" s="31">
        <f t="shared" si="66"/>
        <v>2019</v>
      </c>
      <c r="B1393" s="31">
        <f t="shared" si="67"/>
        <v>7</v>
      </c>
      <c r="C1393" s="31">
        <f t="shared" si="68"/>
        <v>3</v>
      </c>
      <c r="D1393" s="25">
        <v>43661</v>
      </c>
      <c r="E1393" s="4">
        <v>59.58</v>
      </c>
      <c r="G1393" s="4">
        <v>59.58</v>
      </c>
    </row>
    <row r="1394" spans="1:7" x14ac:dyDescent="0.3">
      <c r="A1394" s="31">
        <f t="shared" si="66"/>
        <v>2019</v>
      </c>
      <c r="B1394" s="31">
        <f t="shared" si="67"/>
        <v>7</v>
      </c>
      <c r="C1394" s="31">
        <f t="shared" si="68"/>
        <v>3</v>
      </c>
      <c r="D1394" s="25">
        <v>43662</v>
      </c>
      <c r="E1394" s="4">
        <v>57.62</v>
      </c>
      <c r="G1394" s="4">
        <v>57.62</v>
      </c>
    </row>
    <row r="1395" spans="1:7" x14ac:dyDescent="0.3">
      <c r="A1395" s="31">
        <f t="shared" si="66"/>
        <v>2019</v>
      </c>
      <c r="B1395" s="31">
        <f t="shared" si="67"/>
        <v>7</v>
      </c>
      <c r="C1395" s="31">
        <f t="shared" si="68"/>
        <v>3</v>
      </c>
      <c r="D1395" s="25">
        <v>43663</v>
      </c>
      <c r="E1395" s="4">
        <v>56.78</v>
      </c>
      <c r="G1395" s="4">
        <v>56.78</v>
      </c>
    </row>
    <row r="1396" spans="1:7" x14ac:dyDescent="0.3">
      <c r="A1396" s="31">
        <f t="shared" si="66"/>
        <v>2019</v>
      </c>
      <c r="B1396" s="31">
        <f t="shared" si="67"/>
        <v>7</v>
      </c>
      <c r="C1396" s="31">
        <f t="shared" si="68"/>
        <v>3</v>
      </c>
      <c r="D1396" s="25">
        <v>43664</v>
      </c>
      <c r="E1396" s="4">
        <v>55.3</v>
      </c>
      <c r="G1396" s="4">
        <v>55.3</v>
      </c>
    </row>
    <row r="1397" spans="1:7" x14ac:dyDescent="0.3">
      <c r="A1397" s="31">
        <f t="shared" si="66"/>
        <v>2019</v>
      </c>
      <c r="B1397" s="31">
        <f t="shared" si="67"/>
        <v>7</v>
      </c>
      <c r="C1397" s="31">
        <f t="shared" si="68"/>
        <v>3</v>
      </c>
      <c r="D1397" s="25">
        <v>43665</v>
      </c>
      <c r="E1397" s="4">
        <v>55.63</v>
      </c>
      <c r="G1397" s="4">
        <v>55.63</v>
      </c>
    </row>
    <row r="1398" spans="1:7" x14ac:dyDescent="0.3">
      <c r="A1398" s="31">
        <f t="shared" si="66"/>
        <v>2019</v>
      </c>
      <c r="B1398" s="31">
        <f t="shared" si="67"/>
        <v>7</v>
      </c>
      <c r="C1398" s="31">
        <f t="shared" si="68"/>
        <v>3</v>
      </c>
      <c r="D1398" s="25">
        <v>43668</v>
      </c>
      <c r="E1398" s="4">
        <v>56.22</v>
      </c>
      <c r="G1398" s="4">
        <v>56.22</v>
      </c>
    </row>
    <row r="1399" spans="1:7" x14ac:dyDescent="0.3">
      <c r="A1399" s="31">
        <f t="shared" si="66"/>
        <v>2019</v>
      </c>
      <c r="B1399" s="31">
        <f t="shared" si="67"/>
        <v>7</v>
      </c>
      <c r="C1399" s="31">
        <f t="shared" si="68"/>
        <v>3</v>
      </c>
      <c r="D1399" s="25">
        <v>43669</v>
      </c>
      <c r="E1399" s="4">
        <v>56.77</v>
      </c>
      <c r="G1399" s="4">
        <v>56.77</v>
      </c>
    </row>
    <row r="1400" spans="1:7" x14ac:dyDescent="0.3">
      <c r="A1400" s="31">
        <f t="shared" si="66"/>
        <v>2019</v>
      </c>
      <c r="B1400" s="31">
        <f t="shared" si="67"/>
        <v>7</v>
      </c>
      <c r="C1400" s="31">
        <f t="shared" si="68"/>
        <v>3</v>
      </c>
      <c r="D1400" s="25">
        <v>43670</v>
      </c>
      <c r="E1400" s="4">
        <v>55.88</v>
      </c>
      <c r="G1400" s="4">
        <v>55.88</v>
      </c>
    </row>
    <row r="1401" spans="1:7" x14ac:dyDescent="0.3">
      <c r="A1401" s="31">
        <f t="shared" si="66"/>
        <v>2019</v>
      </c>
      <c r="B1401" s="31">
        <f t="shared" si="67"/>
        <v>7</v>
      </c>
      <c r="C1401" s="31">
        <f t="shared" si="68"/>
        <v>3</v>
      </c>
      <c r="D1401" s="25">
        <v>43671</v>
      </c>
      <c r="E1401" s="4">
        <v>56.02</v>
      </c>
      <c r="G1401" s="4">
        <v>56.02</v>
      </c>
    </row>
    <row r="1402" spans="1:7" x14ac:dyDescent="0.3">
      <c r="A1402" s="31">
        <f t="shared" si="66"/>
        <v>2019</v>
      </c>
      <c r="B1402" s="31">
        <f t="shared" si="67"/>
        <v>7</v>
      </c>
      <c r="C1402" s="31">
        <f t="shared" si="68"/>
        <v>3</v>
      </c>
      <c r="D1402" s="25">
        <v>43672</v>
      </c>
      <c r="E1402" s="4">
        <v>56.2</v>
      </c>
      <c r="G1402" s="4">
        <v>56.2</v>
      </c>
    </row>
    <row r="1403" spans="1:7" x14ac:dyDescent="0.3">
      <c r="A1403" s="31">
        <f t="shared" si="66"/>
        <v>2019</v>
      </c>
      <c r="B1403" s="31">
        <f t="shared" si="67"/>
        <v>7</v>
      </c>
      <c r="C1403" s="31">
        <f t="shared" si="68"/>
        <v>3</v>
      </c>
      <c r="D1403" s="25">
        <v>43675</v>
      </c>
      <c r="E1403" s="4">
        <v>56.87</v>
      </c>
      <c r="G1403" s="4">
        <v>56.87</v>
      </c>
    </row>
    <row r="1404" spans="1:7" x14ac:dyDescent="0.3">
      <c r="A1404" s="31">
        <f t="shared" si="66"/>
        <v>2019</v>
      </c>
      <c r="B1404" s="31">
        <f t="shared" si="67"/>
        <v>7</v>
      </c>
      <c r="C1404" s="31">
        <f t="shared" si="68"/>
        <v>3</v>
      </c>
      <c r="D1404" s="25">
        <v>43676</v>
      </c>
      <c r="E1404" s="4">
        <v>58.05</v>
      </c>
      <c r="G1404" s="4">
        <v>58.05</v>
      </c>
    </row>
    <row r="1405" spans="1:7" x14ac:dyDescent="0.3">
      <c r="A1405" s="31">
        <f t="shared" si="66"/>
        <v>2019</v>
      </c>
      <c r="B1405" s="31">
        <f t="shared" si="67"/>
        <v>7</v>
      </c>
      <c r="C1405" s="31">
        <f t="shared" si="68"/>
        <v>3</v>
      </c>
      <c r="D1405" s="25">
        <v>43677</v>
      </c>
      <c r="E1405" s="4">
        <v>58.58</v>
      </c>
      <c r="G1405" s="4">
        <v>58.58</v>
      </c>
    </row>
    <row r="1406" spans="1:7" x14ac:dyDescent="0.3">
      <c r="A1406" s="31">
        <f t="shared" si="66"/>
        <v>2019</v>
      </c>
      <c r="B1406" s="31">
        <f t="shared" si="67"/>
        <v>8</v>
      </c>
      <c r="C1406" s="31">
        <f t="shared" si="68"/>
        <v>3</v>
      </c>
      <c r="D1406" s="25">
        <v>43678</v>
      </c>
      <c r="E1406" s="4">
        <v>53.95</v>
      </c>
      <c r="G1406" s="4">
        <v>53.95</v>
      </c>
    </row>
    <row r="1407" spans="1:7" x14ac:dyDescent="0.3">
      <c r="A1407" s="31">
        <f t="shared" si="66"/>
        <v>2019</v>
      </c>
      <c r="B1407" s="31">
        <f t="shared" si="67"/>
        <v>8</v>
      </c>
      <c r="C1407" s="31">
        <f t="shared" si="68"/>
        <v>3</v>
      </c>
      <c r="D1407" s="25">
        <v>43679</v>
      </c>
      <c r="E1407" s="4">
        <v>55.66</v>
      </c>
      <c r="G1407" s="4">
        <v>55.66</v>
      </c>
    </row>
    <row r="1408" spans="1:7" x14ac:dyDescent="0.3">
      <c r="A1408" s="31">
        <f t="shared" si="66"/>
        <v>2019</v>
      </c>
      <c r="B1408" s="31">
        <f t="shared" si="67"/>
        <v>8</v>
      </c>
      <c r="C1408" s="31">
        <f t="shared" si="68"/>
        <v>3</v>
      </c>
      <c r="D1408" s="25">
        <v>43682</v>
      </c>
      <c r="E1408" s="4">
        <v>54.69</v>
      </c>
      <c r="G1408" s="4">
        <v>54.69</v>
      </c>
    </row>
    <row r="1409" spans="1:7" x14ac:dyDescent="0.3">
      <c r="A1409" s="31">
        <f t="shared" si="66"/>
        <v>2019</v>
      </c>
      <c r="B1409" s="31">
        <f t="shared" si="67"/>
        <v>8</v>
      </c>
      <c r="C1409" s="31">
        <f t="shared" si="68"/>
        <v>3</v>
      </c>
      <c r="D1409" s="25">
        <v>43683</v>
      </c>
      <c r="E1409" s="4">
        <v>53.63</v>
      </c>
      <c r="G1409" s="4">
        <v>53.63</v>
      </c>
    </row>
    <row r="1410" spans="1:7" x14ac:dyDescent="0.3">
      <c r="A1410" s="31">
        <f t="shared" si="66"/>
        <v>2019</v>
      </c>
      <c r="B1410" s="31">
        <f t="shared" si="67"/>
        <v>8</v>
      </c>
      <c r="C1410" s="31">
        <f t="shared" si="68"/>
        <v>3</v>
      </c>
      <c r="D1410" s="25">
        <v>43684</v>
      </c>
      <c r="E1410" s="4">
        <v>51.09</v>
      </c>
      <c r="G1410" s="4">
        <v>51.09</v>
      </c>
    </row>
    <row r="1411" spans="1:7" x14ac:dyDescent="0.3">
      <c r="A1411" s="31">
        <f t="shared" si="66"/>
        <v>2019</v>
      </c>
      <c r="B1411" s="31">
        <f t="shared" si="67"/>
        <v>8</v>
      </c>
      <c r="C1411" s="31">
        <f t="shared" si="68"/>
        <v>3</v>
      </c>
      <c r="D1411" s="25">
        <v>43685</v>
      </c>
      <c r="E1411" s="4">
        <v>52.54</v>
      </c>
      <c r="G1411" s="4">
        <v>52.54</v>
      </c>
    </row>
    <row r="1412" spans="1:7" x14ac:dyDescent="0.3">
      <c r="A1412" s="31">
        <f t="shared" si="66"/>
        <v>2019</v>
      </c>
      <c r="B1412" s="31">
        <f t="shared" si="67"/>
        <v>8</v>
      </c>
      <c r="C1412" s="31">
        <f t="shared" si="68"/>
        <v>3</v>
      </c>
      <c r="D1412" s="25">
        <v>43686</v>
      </c>
      <c r="E1412" s="4">
        <v>54.5</v>
      </c>
      <c r="G1412" s="4">
        <v>54.5</v>
      </c>
    </row>
    <row r="1413" spans="1:7" x14ac:dyDescent="0.3">
      <c r="A1413" s="31">
        <f t="shared" ref="A1413:A1476" si="69">YEAR(D1413)</f>
        <v>2019</v>
      </c>
      <c r="B1413" s="31">
        <f t="shared" ref="B1413:B1476" si="70">MONTH(D1413)</f>
        <v>8</v>
      </c>
      <c r="C1413" s="31">
        <f t="shared" ref="C1413:C1476" si="71">ROUNDUP(B1413/3,0)</f>
        <v>3</v>
      </c>
      <c r="D1413" s="25">
        <v>43689</v>
      </c>
      <c r="E1413" s="4">
        <v>54.93</v>
      </c>
      <c r="G1413" s="4">
        <v>54.93</v>
      </c>
    </row>
    <row r="1414" spans="1:7" x14ac:dyDescent="0.3">
      <c r="A1414" s="31">
        <f t="shared" si="69"/>
        <v>2019</v>
      </c>
      <c r="B1414" s="31">
        <f t="shared" si="70"/>
        <v>8</v>
      </c>
      <c r="C1414" s="31">
        <f t="shared" si="71"/>
        <v>3</v>
      </c>
      <c r="D1414" s="25">
        <v>43690</v>
      </c>
      <c r="E1414" s="4">
        <v>57.1</v>
      </c>
      <c r="G1414" s="4">
        <v>57.1</v>
      </c>
    </row>
    <row r="1415" spans="1:7" x14ac:dyDescent="0.3">
      <c r="A1415" s="31">
        <f t="shared" si="69"/>
        <v>2019</v>
      </c>
      <c r="B1415" s="31">
        <f t="shared" si="70"/>
        <v>8</v>
      </c>
      <c r="C1415" s="31">
        <f t="shared" si="71"/>
        <v>3</v>
      </c>
      <c r="D1415" s="25">
        <v>43691</v>
      </c>
      <c r="E1415" s="4">
        <v>55.23</v>
      </c>
      <c r="G1415" s="4">
        <v>55.23</v>
      </c>
    </row>
    <row r="1416" spans="1:7" x14ac:dyDescent="0.3">
      <c r="A1416" s="31">
        <f t="shared" si="69"/>
        <v>2019</v>
      </c>
      <c r="B1416" s="31">
        <f t="shared" si="70"/>
        <v>8</v>
      </c>
      <c r="C1416" s="31">
        <f t="shared" si="71"/>
        <v>3</v>
      </c>
      <c r="D1416" s="25">
        <v>43692</v>
      </c>
      <c r="E1416" s="4">
        <v>54.47</v>
      </c>
      <c r="G1416" s="4">
        <v>54.47</v>
      </c>
    </row>
    <row r="1417" spans="1:7" x14ac:dyDescent="0.3">
      <c r="A1417" s="31">
        <f t="shared" si="69"/>
        <v>2019</v>
      </c>
      <c r="B1417" s="31">
        <f t="shared" si="70"/>
        <v>8</v>
      </c>
      <c r="C1417" s="31">
        <f t="shared" si="71"/>
        <v>3</v>
      </c>
      <c r="D1417" s="25">
        <v>43693</v>
      </c>
      <c r="E1417" s="4">
        <v>54.87</v>
      </c>
      <c r="G1417" s="4">
        <v>54.87</v>
      </c>
    </row>
    <row r="1418" spans="1:7" x14ac:dyDescent="0.3">
      <c r="A1418" s="31">
        <f t="shared" si="69"/>
        <v>2019</v>
      </c>
      <c r="B1418" s="31">
        <f t="shared" si="70"/>
        <v>8</v>
      </c>
      <c r="C1418" s="31">
        <f t="shared" si="71"/>
        <v>3</v>
      </c>
      <c r="D1418" s="25">
        <v>43696</v>
      </c>
      <c r="E1418" s="4">
        <v>56.21</v>
      </c>
      <c r="G1418" s="4">
        <v>56.21</v>
      </c>
    </row>
    <row r="1419" spans="1:7" x14ac:dyDescent="0.3">
      <c r="A1419" s="31">
        <f t="shared" si="69"/>
        <v>2019</v>
      </c>
      <c r="B1419" s="31">
        <f t="shared" si="70"/>
        <v>8</v>
      </c>
      <c r="C1419" s="31">
        <f t="shared" si="71"/>
        <v>3</v>
      </c>
      <c r="D1419" s="25">
        <v>43697</v>
      </c>
      <c r="E1419" s="4">
        <v>56.34</v>
      </c>
      <c r="G1419" s="4">
        <v>56.34</v>
      </c>
    </row>
    <row r="1420" spans="1:7" x14ac:dyDescent="0.3">
      <c r="A1420" s="31">
        <f t="shared" si="69"/>
        <v>2019</v>
      </c>
      <c r="B1420" s="31">
        <f t="shared" si="70"/>
        <v>8</v>
      </c>
      <c r="C1420" s="31">
        <f t="shared" si="71"/>
        <v>3</v>
      </c>
      <c r="D1420" s="25">
        <v>43698</v>
      </c>
      <c r="E1420" s="4">
        <v>55.68</v>
      </c>
      <c r="G1420" s="4">
        <v>55.68</v>
      </c>
    </row>
    <row r="1421" spans="1:7" x14ac:dyDescent="0.3">
      <c r="A1421" s="31">
        <f t="shared" si="69"/>
        <v>2019</v>
      </c>
      <c r="B1421" s="31">
        <f t="shared" si="70"/>
        <v>8</v>
      </c>
      <c r="C1421" s="31">
        <f t="shared" si="71"/>
        <v>3</v>
      </c>
      <c r="D1421" s="25">
        <v>43699</v>
      </c>
      <c r="E1421" s="4">
        <v>55.35</v>
      </c>
      <c r="G1421" s="4">
        <v>55.35</v>
      </c>
    </row>
    <row r="1422" spans="1:7" x14ac:dyDescent="0.3">
      <c r="A1422" s="31">
        <f t="shared" si="69"/>
        <v>2019</v>
      </c>
      <c r="B1422" s="31">
        <f t="shared" si="70"/>
        <v>8</v>
      </c>
      <c r="C1422" s="31">
        <f t="shared" si="71"/>
        <v>3</v>
      </c>
      <c r="D1422" s="25">
        <v>43700</v>
      </c>
      <c r="E1422" s="4">
        <v>54.17</v>
      </c>
      <c r="G1422" s="4">
        <v>54.17</v>
      </c>
    </row>
    <row r="1423" spans="1:7" x14ac:dyDescent="0.3">
      <c r="A1423" s="31">
        <f t="shared" si="69"/>
        <v>2019</v>
      </c>
      <c r="B1423" s="31">
        <f t="shared" si="70"/>
        <v>8</v>
      </c>
      <c r="C1423" s="31">
        <f t="shared" si="71"/>
        <v>3</v>
      </c>
      <c r="D1423" s="25">
        <v>43703</v>
      </c>
      <c r="E1423" s="4">
        <v>53.64</v>
      </c>
      <c r="G1423" s="4">
        <v>53.64</v>
      </c>
    </row>
    <row r="1424" spans="1:7" x14ac:dyDescent="0.3">
      <c r="A1424" s="31">
        <f t="shared" si="69"/>
        <v>2019</v>
      </c>
      <c r="B1424" s="31">
        <f t="shared" si="70"/>
        <v>8</v>
      </c>
      <c r="C1424" s="31">
        <f t="shared" si="71"/>
        <v>3</v>
      </c>
      <c r="D1424" s="25">
        <v>43704</v>
      </c>
      <c r="E1424" s="4">
        <v>54.93</v>
      </c>
      <c r="G1424" s="4">
        <v>54.93</v>
      </c>
    </row>
    <row r="1425" spans="1:7" x14ac:dyDescent="0.3">
      <c r="A1425" s="31">
        <f t="shared" si="69"/>
        <v>2019</v>
      </c>
      <c r="B1425" s="31">
        <f t="shared" si="70"/>
        <v>8</v>
      </c>
      <c r="C1425" s="31">
        <f t="shared" si="71"/>
        <v>3</v>
      </c>
      <c r="D1425" s="25">
        <v>43705</v>
      </c>
      <c r="E1425" s="4">
        <v>55.78</v>
      </c>
      <c r="G1425" s="4">
        <v>55.78</v>
      </c>
    </row>
    <row r="1426" spans="1:7" x14ac:dyDescent="0.3">
      <c r="A1426" s="31">
        <f t="shared" si="69"/>
        <v>2019</v>
      </c>
      <c r="B1426" s="31">
        <f t="shared" si="70"/>
        <v>8</v>
      </c>
      <c r="C1426" s="31">
        <f t="shared" si="71"/>
        <v>3</v>
      </c>
      <c r="D1426" s="25">
        <v>43706</v>
      </c>
      <c r="E1426" s="4">
        <v>56.71</v>
      </c>
      <c r="G1426" s="4">
        <v>56.71</v>
      </c>
    </row>
    <row r="1427" spans="1:7" x14ac:dyDescent="0.3">
      <c r="A1427" s="31">
        <f t="shared" si="69"/>
        <v>2019</v>
      </c>
      <c r="B1427" s="31">
        <f t="shared" si="70"/>
        <v>8</v>
      </c>
      <c r="C1427" s="31">
        <f t="shared" si="71"/>
        <v>3</v>
      </c>
      <c r="D1427" s="25">
        <v>43707</v>
      </c>
      <c r="E1427" s="4">
        <v>55.1</v>
      </c>
      <c r="G1427" s="4">
        <v>55.1</v>
      </c>
    </row>
    <row r="1428" spans="1:7" x14ac:dyDescent="0.3">
      <c r="A1428" s="31">
        <f t="shared" si="69"/>
        <v>2019</v>
      </c>
      <c r="B1428" s="31">
        <f t="shared" si="70"/>
        <v>9</v>
      </c>
      <c r="C1428" s="31">
        <f t="shared" si="71"/>
        <v>3</v>
      </c>
      <c r="D1428" s="25">
        <v>43711</v>
      </c>
      <c r="E1428" s="4">
        <v>53.94</v>
      </c>
      <c r="G1428" s="4">
        <v>53.94</v>
      </c>
    </row>
    <row r="1429" spans="1:7" x14ac:dyDescent="0.3">
      <c r="A1429" s="31">
        <f t="shared" si="69"/>
        <v>2019</v>
      </c>
      <c r="B1429" s="31">
        <f t="shared" si="70"/>
        <v>9</v>
      </c>
      <c r="C1429" s="31">
        <f t="shared" si="71"/>
        <v>3</v>
      </c>
      <c r="D1429" s="25">
        <v>43712</v>
      </c>
      <c r="E1429" s="4">
        <v>56.26</v>
      </c>
      <c r="G1429" s="4">
        <v>56.26</v>
      </c>
    </row>
    <row r="1430" spans="1:7" x14ac:dyDescent="0.3">
      <c r="A1430" s="31">
        <f t="shared" si="69"/>
        <v>2019</v>
      </c>
      <c r="B1430" s="31">
        <f t="shared" si="70"/>
        <v>9</v>
      </c>
      <c r="C1430" s="31">
        <f t="shared" si="71"/>
        <v>3</v>
      </c>
      <c r="D1430" s="25">
        <v>43713</v>
      </c>
      <c r="E1430" s="4">
        <v>56.3</v>
      </c>
      <c r="G1430" s="4">
        <v>56.3</v>
      </c>
    </row>
    <row r="1431" spans="1:7" x14ac:dyDescent="0.3">
      <c r="A1431" s="31">
        <f t="shared" si="69"/>
        <v>2019</v>
      </c>
      <c r="B1431" s="31">
        <f t="shared" si="70"/>
        <v>9</v>
      </c>
      <c r="C1431" s="31">
        <f t="shared" si="71"/>
        <v>3</v>
      </c>
      <c r="D1431" s="25">
        <v>43714</v>
      </c>
      <c r="E1431" s="4">
        <v>56.52</v>
      </c>
      <c r="G1431" s="4">
        <v>56.52</v>
      </c>
    </row>
    <row r="1432" spans="1:7" x14ac:dyDescent="0.3">
      <c r="A1432" s="31">
        <f t="shared" si="69"/>
        <v>2019</v>
      </c>
      <c r="B1432" s="31">
        <f t="shared" si="70"/>
        <v>9</v>
      </c>
      <c r="C1432" s="31">
        <f t="shared" si="71"/>
        <v>3</v>
      </c>
      <c r="D1432" s="25">
        <v>43717</v>
      </c>
      <c r="E1432" s="4">
        <v>57.85</v>
      </c>
      <c r="G1432" s="4">
        <v>57.85</v>
      </c>
    </row>
    <row r="1433" spans="1:7" x14ac:dyDescent="0.3">
      <c r="A1433" s="31">
        <f t="shared" si="69"/>
        <v>2019</v>
      </c>
      <c r="B1433" s="31">
        <f t="shared" si="70"/>
        <v>9</v>
      </c>
      <c r="C1433" s="31">
        <f t="shared" si="71"/>
        <v>3</v>
      </c>
      <c r="D1433" s="25">
        <v>43718</v>
      </c>
      <c r="E1433" s="4">
        <v>57.4</v>
      </c>
      <c r="G1433" s="4">
        <v>57.4</v>
      </c>
    </row>
    <row r="1434" spans="1:7" x14ac:dyDescent="0.3">
      <c r="A1434" s="31">
        <f t="shared" si="69"/>
        <v>2019</v>
      </c>
      <c r="B1434" s="31">
        <f t="shared" si="70"/>
        <v>9</v>
      </c>
      <c r="C1434" s="31">
        <f t="shared" si="71"/>
        <v>3</v>
      </c>
      <c r="D1434" s="25">
        <v>43719</v>
      </c>
      <c r="E1434" s="4">
        <v>55.75</v>
      </c>
      <c r="G1434" s="4">
        <v>55.75</v>
      </c>
    </row>
    <row r="1435" spans="1:7" x14ac:dyDescent="0.3">
      <c r="A1435" s="31">
        <f t="shared" si="69"/>
        <v>2019</v>
      </c>
      <c r="B1435" s="31">
        <f t="shared" si="70"/>
        <v>9</v>
      </c>
      <c r="C1435" s="31">
        <f t="shared" si="71"/>
        <v>3</v>
      </c>
      <c r="D1435" s="25">
        <v>43720</v>
      </c>
      <c r="E1435" s="4">
        <v>55.09</v>
      </c>
      <c r="G1435" s="4">
        <v>55.09</v>
      </c>
    </row>
    <row r="1436" spans="1:7" x14ac:dyDescent="0.3">
      <c r="A1436" s="31">
        <f t="shared" si="69"/>
        <v>2019</v>
      </c>
      <c r="B1436" s="31">
        <f t="shared" si="70"/>
        <v>9</v>
      </c>
      <c r="C1436" s="31">
        <f t="shared" si="71"/>
        <v>3</v>
      </c>
      <c r="D1436" s="25">
        <v>43721</v>
      </c>
      <c r="E1436" s="4">
        <v>54.85</v>
      </c>
      <c r="G1436" s="4">
        <v>54.85</v>
      </c>
    </row>
    <row r="1437" spans="1:7" x14ac:dyDescent="0.3">
      <c r="A1437" s="31">
        <f t="shared" si="69"/>
        <v>2019</v>
      </c>
      <c r="B1437" s="31">
        <f t="shared" si="70"/>
        <v>9</v>
      </c>
      <c r="C1437" s="31">
        <f t="shared" si="71"/>
        <v>3</v>
      </c>
      <c r="D1437" s="25">
        <v>43724</v>
      </c>
      <c r="E1437" s="4">
        <v>62.9</v>
      </c>
      <c r="G1437" s="4">
        <v>62.9</v>
      </c>
    </row>
    <row r="1438" spans="1:7" x14ac:dyDescent="0.3">
      <c r="A1438" s="31">
        <f t="shared" si="69"/>
        <v>2019</v>
      </c>
      <c r="B1438" s="31">
        <f t="shared" si="70"/>
        <v>9</v>
      </c>
      <c r="C1438" s="31">
        <f t="shared" si="71"/>
        <v>3</v>
      </c>
      <c r="D1438" s="25">
        <v>43725</v>
      </c>
      <c r="E1438" s="4">
        <v>59.34</v>
      </c>
      <c r="G1438" s="4">
        <v>59.34</v>
      </c>
    </row>
    <row r="1439" spans="1:7" x14ac:dyDescent="0.3">
      <c r="A1439" s="31">
        <f t="shared" si="69"/>
        <v>2019</v>
      </c>
      <c r="B1439" s="31">
        <f t="shared" si="70"/>
        <v>9</v>
      </c>
      <c r="C1439" s="31">
        <f t="shared" si="71"/>
        <v>3</v>
      </c>
      <c r="D1439" s="25">
        <v>43726</v>
      </c>
      <c r="E1439" s="4">
        <v>58.11</v>
      </c>
      <c r="G1439" s="4">
        <v>58.11</v>
      </c>
    </row>
    <row r="1440" spans="1:7" x14ac:dyDescent="0.3">
      <c r="A1440" s="31">
        <f t="shared" si="69"/>
        <v>2019</v>
      </c>
      <c r="B1440" s="31">
        <f t="shared" si="70"/>
        <v>9</v>
      </c>
      <c r="C1440" s="31">
        <f t="shared" si="71"/>
        <v>3</v>
      </c>
      <c r="D1440" s="25">
        <v>43727</v>
      </c>
      <c r="E1440" s="4">
        <v>58.13</v>
      </c>
      <c r="G1440" s="4">
        <v>58.13</v>
      </c>
    </row>
    <row r="1441" spans="1:7" x14ac:dyDescent="0.3">
      <c r="A1441" s="31">
        <f t="shared" si="69"/>
        <v>2019</v>
      </c>
      <c r="B1441" s="31">
        <f t="shared" si="70"/>
        <v>9</v>
      </c>
      <c r="C1441" s="31">
        <f t="shared" si="71"/>
        <v>3</v>
      </c>
      <c r="D1441" s="25">
        <v>43728</v>
      </c>
      <c r="E1441" s="4">
        <v>58.09</v>
      </c>
      <c r="G1441" s="4">
        <v>58.09</v>
      </c>
    </row>
    <row r="1442" spans="1:7" x14ac:dyDescent="0.3">
      <c r="A1442" s="31">
        <f t="shared" si="69"/>
        <v>2019</v>
      </c>
      <c r="B1442" s="31">
        <f t="shared" si="70"/>
        <v>9</v>
      </c>
      <c r="C1442" s="31">
        <f t="shared" si="71"/>
        <v>3</v>
      </c>
      <c r="D1442" s="25">
        <v>43731</v>
      </c>
      <c r="E1442" s="4">
        <v>58.64</v>
      </c>
      <c r="G1442" s="4">
        <v>58.64</v>
      </c>
    </row>
    <row r="1443" spans="1:7" x14ac:dyDescent="0.3">
      <c r="A1443" s="31">
        <f t="shared" si="69"/>
        <v>2019</v>
      </c>
      <c r="B1443" s="31">
        <f t="shared" si="70"/>
        <v>9</v>
      </c>
      <c r="C1443" s="31">
        <f t="shared" si="71"/>
        <v>3</v>
      </c>
      <c r="D1443" s="25">
        <v>43732</v>
      </c>
      <c r="E1443" s="4">
        <v>57.29</v>
      </c>
      <c r="G1443" s="4">
        <v>57.29</v>
      </c>
    </row>
    <row r="1444" spans="1:7" x14ac:dyDescent="0.3">
      <c r="A1444" s="31">
        <f t="shared" si="69"/>
        <v>2019</v>
      </c>
      <c r="B1444" s="31">
        <f t="shared" si="70"/>
        <v>9</v>
      </c>
      <c r="C1444" s="31">
        <f t="shared" si="71"/>
        <v>3</v>
      </c>
      <c r="D1444" s="25">
        <v>43733</v>
      </c>
      <c r="E1444" s="4">
        <v>56.49</v>
      </c>
      <c r="G1444" s="4">
        <v>56.49</v>
      </c>
    </row>
    <row r="1445" spans="1:7" x14ac:dyDescent="0.3">
      <c r="A1445" s="31">
        <f t="shared" si="69"/>
        <v>2019</v>
      </c>
      <c r="B1445" s="31">
        <f t="shared" si="70"/>
        <v>9</v>
      </c>
      <c r="C1445" s="31">
        <f t="shared" si="71"/>
        <v>3</v>
      </c>
      <c r="D1445" s="25">
        <v>43734</v>
      </c>
      <c r="E1445" s="4">
        <v>56.41</v>
      </c>
      <c r="G1445" s="4">
        <v>56.41</v>
      </c>
    </row>
    <row r="1446" spans="1:7" x14ac:dyDescent="0.3">
      <c r="A1446" s="31">
        <f t="shared" si="69"/>
        <v>2019</v>
      </c>
      <c r="B1446" s="31">
        <f t="shared" si="70"/>
        <v>9</v>
      </c>
      <c r="C1446" s="31">
        <f t="shared" si="71"/>
        <v>3</v>
      </c>
      <c r="D1446" s="25">
        <v>43735</v>
      </c>
      <c r="E1446" s="4">
        <v>55.91</v>
      </c>
      <c r="G1446" s="4">
        <v>55.91</v>
      </c>
    </row>
    <row r="1447" spans="1:7" x14ac:dyDescent="0.3">
      <c r="A1447" s="31">
        <f t="shared" si="69"/>
        <v>2019</v>
      </c>
      <c r="B1447" s="31">
        <f t="shared" si="70"/>
        <v>9</v>
      </c>
      <c r="C1447" s="31">
        <f t="shared" si="71"/>
        <v>3</v>
      </c>
      <c r="D1447" s="25">
        <v>43738</v>
      </c>
      <c r="E1447" s="4">
        <v>54.07</v>
      </c>
      <c r="G1447" s="4">
        <v>54.07</v>
      </c>
    </row>
    <row r="1448" spans="1:7" x14ac:dyDescent="0.3">
      <c r="A1448" s="31">
        <f t="shared" si="69"/>
        <v>2019</v>
      </c>
      <c r="B1448" s="31">
        <f t="shared" si="70"/>
        <v>10</v>
      </c>
      <c r="C1448" s="31">
        <f t="shared" si="71"/>
        <v>4</v>
      </c>
      <c r="D1448" s="25">
        <v>43739</v>
      </c>
      <c r="E1448" s="4">
        <v>53.62</v>
      </c>
      <c r="G1448" s="4">
        <v>53.62</v>
      </c>
    </row>
    <row r="1449" spans="1:7" x14ac:dyDescent="0.3">
      <c r="A1449" s="31">
        <f t="shared" si="69"/>
        <v>2019</v>
      </c>
      <c r="B1449" s="31">
        <f t="shared" si="70"/>
        <v>10</v>
      </c>
      <c r="C1449" s="31">
        <f t="shared" si="71"/>
        <v>4</v>
      </c>
      <c r="D1449" s="25">
        <v>43740</v>
      </c>
      <c r="E1449" s="4">
        <v>52.64</v>
      </c>
      <c r="G1449" s="4">
        <v>52.64</v>
      </c>
    </row>
    <row r="1450" spans="1:7" x14ac:dyDescent="0.3">
      <c r="A1450" s="31">
        <f t="shared" si="69"/>
        <v>2019</v>
      </c>
      <c r="B1450" s="31">
        <f t="shared" si="70"/>
        <v>10</v>
      </c>
      <c r="C1450" s="31">
        <f t="shared" si="71"/>
        <v>4</v>
      </c>
      <c r="D1450" s="25">
        <v>43741</v>
      </c>
      <c r="E1450" s="4">
        <v>52.45</v>
      </c>
      <c r="G1450" s="4">
        <v>52.45</v>
      </c>
    </row>
    <row r="1451" spans="1:7" x14ac:dyDescent="0.3">
      <c r="A1451" s="31">
        <f t="shared" si="69"/>
        <v>2019</v>
      </c>
      <c r="B1451" s="31">
        <f t="shared" si="70"/>
        <v>10</v>
      </c>
      <c r="C1451" s="31">
        <f t="shared" si="71"/>
        <v>4</v>
      </c>
      <c r="D1451" s="25">
        <v>43742</v>
      </c>
      <c r="E1451" s="4">
        <v>52.81</v>
      </c>
      <c r="G1451" s="4">
        <v>52.81</v>
      </c>
    </row>
    <row r="1452" spans="1:7" x14ac:dyDescent="0.3">
      <c r="A1452" s="31">
        <f t="shared" si="69"/>
        <v>2019</v>
      </c>
      <c r="B1452" s="31">
        <f t="shared" si="70"/>
        <v>10</v>
      </c>
      <c r="C1452" s="31">
        <f t="shared" si="71"/>
        <v>4</v>
      </c>
      <c r="D1452" s="25">
        <v>43745</v>
      </c>
      <c r="E1452" s="4">
        <v>52.75</v>
      </c>
      <c r="G1452" s="4">
        <v>52.75</v>
      </c>
    </row>
    <row r="1453" spans="1:7" x14ac:dyDescent="0.3">
      <c r="A1453" s="31">
        <f t="shared" si="69"/>
        <v>2019</v>
      </c>
      <c r="B1453" s="31">
        <f t="shared" si="70"/>
        <v>10</v>
      </c>
      <c r="C1453" s="31">
        <f t="shared" si="71"/>
        <v>4</v>
      </c>
      <c r="D1453" s="25">
        <v>43746</v>
      </c>
      <c r="E1453" s="4">
        <v>52.63</v>
      </c>
      <c r="G1453" s="4">
        <v>52.63</v>
      </c>
    </row>
    <row r="1454" spans="1:7" x14ac:dyDescent="0.3">
      <c r="A1454" s="31">
        <f t="shared" si="69"/>
        <v>2019</v>
      </c>
      <c r="B1454" s="31">
        <f t="shared" si="70"/>
        <v>10</v>
      </c>
      <c r="C1454" s="31">
        <f t="shared" si="71"/>
        <v>4</v>
      </c>
      <c r="D1454" s="25">
        <v>43747</v>
      </c>
      <c r="E1454" s="4">
        <v>52.59</v>
      </c>
      <c r="G1454" s="4">
        <v>52.59</v>
      </c>
    </row>
    <row r="1455" spans="1:7" x14ac:dyDescent="0.3">
      <c r="A1455" s="31">
        <f t="shared" si="69"/>
        <v>2019</v>
      </c>
      <c r="B1455" s="31">
        <f t="shared" si="70"/>
        <v>10</v>
      </c>
      <c r="C1455" s="31">
        <f t="shared" si="71"/>
        <v>4</v>
      </c>
      <c r="D1455" s="25">
        <v>43748</v>
      </c>
      <c r="E1455" s="4">
        <v>53.55</v>
      </c>
      <c r="G1455" s="4">
        <v>53.55</v>
      </c>
    </row>
    <row r="1456" spans="1:7" x14ac:dyDescent="0.3">
      <c r="A1456" s="31">
        <f t="shared" si="69"/>
        <v>2019</v>
      </c>
      <c r="B1456" s="31">
        <f t="shared" si="70"/>
        <v>10</v>
      </c>
      <c r="C1456" s="31">
        <f t="shared" si="71"/>
        <v>4</v>
      </c>
      <c r="D1456" s="25">
        <v>43749</v>
      </c>
      <c r="E1456" s="4">
        <v>54.7</v>
      </c>
      <c r="G1456" s="4">
        <v>54.7</v>
      </c>
    </row>
    <row r="1457" spans="1:7" x14ac:dyDescent="0.3">
      <c r="A1457" s="31">
        <f t="shared" si="69"/>
        <v>2019</v>
      </c>
      <c r="B1457" s="31">
        <f t="shared" si="70"/>
        <v>10</v>
      </c>
      <c r="C1457" s="31">
        <f t="shared" si="71"/>
        <v>4</v>
      </c>
      <c r="D1457" s="25">
        <v>43752</v>
      </c>
      <c r="E1457" s="4">
        <v>53.59</v>
      </c>
      <c r="G1457" s="4">
        <v>53.59</v>
      </c>
    </row>
    <row r="1458" spans="1:7" x14ac:dyDescent="0.3">
      <c r="A1458" s="31">
        <f t="shared" si="69"/>
        <v>2019</v>
      </c>
      <c r="B1458" s="31">
        <f t="shared" si="70"/>
        <v>10</v>
      </c>
      <c r="C1458" s="31">
        <f t="shared" si="71"/>
        <v>4</v>
      </c>
      <c r="D1458" s="25">
        <v>43753</v>
      </c>
      <c r="E1458" s="4">
        <v>52.81</v>
      </c>
      <c r="G1458" s="4">
        <v>52.81</v>
      </c>
    </row>
    <row r="1459" spans="1:7" x14ac:dyDescent="0.3">
      <c r="A1459" s="31">
        <f t="shared" si="69"/>
        <v>2019</v>
      </c>
      <c r="B1459" s="31">
        <f t="shared" si="70"/>
        <v>10</v>
      </c>
      <c r="C1459" s="31">
        <f t="shared" si="71"/>
        <v>4</v>
      </c>
      <c r="D1459" s="25">
        <v>43754</v>
      </c>
      <c r="E1459" s="4">
        <v>53.36</v>
      </c>
      <c r="G1459" s="4">
        <v>53.36</v>
      </c>
    </row>
    <row r="1460" spans="1:7" x14ac:dyDescent="0.3">
      <c r="A1460" s="31">
        <f t="shared" si="69"/>
        <v>2019</v>
      </c>
      <c r="B1460" s="31">
        <f t="shared" si="70"/>
        <v>10</v>
      </c>
      <c r="C1460" s="31">
        <f t="shared" si="71"/>
        <v>4</v>
      </c>
      <c r="D1460" s="25">
        <v>43755</v>
      </c>
      <c r="E1460" s="4">
        <v>53.93</v>
      </c>
      <c r="G1460" s="4">
        <v>53.93</v>
      </c>
    </row>
    <row r="1461" spans="1:7" x14ac:dyDescent="0.3">
      <c r="A1461" s="31">
        <f t="shared" si="69"/>
        <v>2019</v>
      </c>
      <c r="B1461" s="31">
        <f t="shared" si="70"/>
        <v>10</v>
      </c>
      <c r="C1461" s="31">
        <f t="shared" si="71"/>
        <v>4</v>
      </c>
      <c r="D1461" s="25">
        <v>43756</v>
      </c>
      <c r="E1461" s="4">
        <v>53.78</v>
      </c>
      <c r="G1461" s="4">
        <v>53.78</v>
      </c>
    </row>
    <row r="1462" spans="1:7" x14ac:dyDescent="0.3">
      <c r="A1462" s="31">
        <f t="shared" si="69"/>
        <v>2019</v>
      </c>
      <c r="B1462" s="31">
        <f t="shared" si="70"/>
        <v>10</v>
      </c>
      <c r="C1462" s="31">
        <f t="shared" si="71"/>
        <v>4</v>
      </c>
      <c r="D1462" s="25">
        <v>43759</v>
      </c>
      <c r="E1462" s="4">
        <v>53.31</v>
      </c>
      <c r="G1462" s="4">
        <v>53.31</v>
      </c>
    </row>
    <row r="1463" spans="1:7" x14ac:dyDescent="0.3">
      <c r="A1463" s="31">
        <f t="shared" si="69"/>
        <v>2019</v>
      </c>
      <c r="B1463" s="31">
        <f t="shared" si="70"/>
        <v>10</v>
      </c>
      <c r="C1463" s="31">
        <f t="shared" si="71"/>
        <v>4</v>
      </c>
      <c r="D1463" s="25">
        <v>43760</v>
      </c>
      <c r="E1463" s="4">
        <v>54.16</v>
      </c>
      <c r="G1463" s="4">
        <v>54.16</v>
      </c>
    </row>
    <row r="1464" spans="1:7" x14ac:dyDescent="0.3">
      <c r="A1464" s="31">
        <f t="shared" si="69"/>
        <v>2019</v>
      </c>
      <c r="B1464" s="31">
        <f t="shared" si="70"/>
        <v>10</v>
      </c>
      <c r="C1464" s="31">
        <f t="shared" si="71"/>
        <v>4</v>
      </c>
      <c r="D1464" s="25">
        <v>43761</v>
      </c>
      <c r="E1464" s="4">
        <v>55.97</v>
      </c>
      <c r="G1464" s="4">
        <v>55.97</v>
      </c>
    </row>
    <row r="1465" spans="1:7" x14ac:dyDescent="0.3">
      <c r="A1465" s="31">
        <f t="shared" si="69"/>
        <v>2019</v>
      </c>
      <c r="B1465" s="31">
        <f t="shared" si="70"/>
        <v>10</v>
      </c>
      <c r="C1465" s="31">
        <f t="shared" si="71"/>
        <v>4</v>
      </c>
      <c r="D1465" s="25">
        <v>43762</v>
      </c>
      <c r="E1465" s="4">
        <v>56.23</v>
      </c>
      <c r="G1465" s="4">
        <v>56.23</v>
      </c>
    </row>
    <row r="1466" spans="1:7" x14ac:dyDescent="0.3">
      <c r="A1466" s="31">
        <f t="shared" si="69"/>
        <v>2019</v>
      </c>
      <c r="B1466" s="31">
        <f t="shared" si="70"/>
        <v>10</v>
      </c>
      <c r="C1466" s="31">
        <f t="shared" si="71"/>
        <v>4</v>
      </c>
      <c r="D1466" s="25">
        <v>43763</v>
      </c>
      <c r="E1466" s="4">
        <v>56.66</v>
      </c>
      <c r="G1466" s="4">
        <v>56.66</v>
      </c>
    </row>
    <row r="1467" spans="1:7" x14ac:dyDescent="0.3">
      <c r="A1467" s="31">
        <f t="shared" si="69"/>
        <v>2019</v>
      </c>
      <c r="B1467" s="31">
        <f t="shared" si="70"/>
        <v>10</v>
      </c>
      <c r="C1467" s="31">
        <f t="shared" si="71"/>
        <v>4</v>
      </c>
      <c r="D1467" s="25">
        <v>43766</v>
      </c>
      <c r="E1467" s="4">
        <v>55.81</v>
      </c>
      <c r="G1467" s="4">
        <v>55.81</v>
      </c>
    </row>
    <row r="1468" spans="1:7" x14ac:dyDescent="0.3">
      <c r="A1468" s="31">
        <f t="shared" si="69"/>
        <v>2019</v>
      </c>
      <c r="B1468" s="31">
        <f t="shared" si="70"/>
        <v>10</v>
      </c>
      <c r="C1468" s="31">
        <f t="shared" si="71"/>
        <v>4</v>
      </c>
      <c r="D1468" s="25">
        <v>43767</v>
      </c>
      <c r="E1468" s="4">
        <v>55.54</v>
      </c>
      <c r="G1468" s="4">
        <v>55.54</v>
      </c>
    </row>
    <row r="1469" spans="1:7" x14ac:dyDescent="0.3">
      <c r="A1469" s="31">
        <f t="shared" si="69"/>
        <v>2019</v>
      </c>
      <c r="B1469" s="31">
        <f t="shared" si="70"/>
        <v>10</v>
      </c>
      <c r="C1469" s="31">
        <f t="shared" si="71"/>
        <v>4</v>
      </c>
      <c r="D1469" s="25">
        <v>43768</v>
      </c>
      <c r="E1469" s="4">
        <v>55.06</v>
      </c>
      <c r="G1469" s="4">
        <v>55.06</v>
      </c>
    </row>
    <row r="1470" spans="1:7" x14ac:dyDescent="0.3">
      <c r="A1470" s="31">
        <f t="shared" si="69"/>
        <v>2019</v>
      </c>
      <c r="B1470" s="31">
        <f t="shared" si="70"/>
        <v>10</v>
      </c>
      <c r="C1470" s="31">
        <f t="shared" si="71"/>
        <v>4</v>
      </c>
      <c r="D1470" s="25">
        <v>43769</v>
      </c>
      <c r="E1470" s="4">
        <v>54.18</v>
      </c>
      <c r="G1470" s="4">
        <v>54.18</v>
      </c>
    </row>
    <row r="1471" spans="1:7" x14ac:dyDescent="0.3">
      <c r="A1471" s="31">
        <f t="shared" si="69"/>
        <v>2019</v>
      </c>
      <c r="B1471" s="31">
        <f t="shared" si="70"/>
        <v>11</v>
      </c>
      <c r="C1471" s="31">
        <f t="shared" si="71"/>
        <v>4</v>
      </c>
      <c r="D1471" s="25">
        <v>43770</v>
      </c>
      <c r="E1471" s="4">
        <v>56.2</v>
      </c>
      <c r="G1471" s="4">
        <v>56.2</v>
      </c>
    </row>
    <row r="1472" spans="1:7" x14ac:dyDescent="0.3">
      <c r="A1472" s="31">
        <f t="shared" si="69"/>
        <v>2019</v>
      </c>
      <c r="B1472" s="31">
        <f t="shared" si="70"/>
        <v>11</v>
      </c>
      <c r="C1472" s="31">
        <f t="shared" si="71"/>
        <v>4</v>
      </c>
      <c r="D1472" s="25">
        <v>43773</v>
      </c>
      <c r="E1472" s="4">
        <v>56.54</v>
      </c>
      <c r="G1472" s="4">
        <v>56.54</v>
      </c>
    </row>
    <row r="1473" spans="1:7" x14ac:dyDescent="0.3">
      <c r="A1473" s="31">
        <f t="shared" si="69"/>
        <v>2019</v>
      </c>
      <c r="B1473" s="31">
        <f t="shared" si="70"/>
        <v>11</v>
      </c>
      <c r="C1473" s="31">
        <f t="shared" si="71"/>
        <v>4</v>
      </c>
      <c r="D1473" s="25">
        <v>43774</v>
      </c>
      <c r="E1473" s="4">
        <v>57.23</v>
      </c>
      <c r="G1473" s="4">
        <v>57.23</v>
      </c>
    </row>
    <row r="1474" spans="1:7" x14ac:dyDescent="0.3">
      <c r="A1474" s="31">
        <f t="shared" si="69"/>
        <v>2019</v>
      </c>
      <c r="B1474" s="31">
        <f t="shared" si="70"/>
        <v>11</v>
      </c>
      <c r="C1474" s="31">
        <f t="shared" si="71"/>
        <v>4</v>
      </c>
      <c r="D1474" s="25">
        <v>43775</v>
      </c>
      <c r="E1474" s="4">
        <v>56.35</v>
      </c>
      <c r="G1474" s="4">
        <v>56.35</v>
      </c>
    </row>
    <row r="1475" spans="1:7" x14ac:dyDescent="0.3">
      <c r="A1475" s="31">
        <f t="shared" si="69"/>
        <v>2019</v>
      </c>
      <c r="B1475" s="31">
        <f t="shared" si="70"/>
        <v>11</v>
      </c>
      <c r="C1475" s="31">
        <f t="shared" si="71"/>
        <v>4</v>
      </c>
      <c r="D1475" s="25">
        <v>43776</v>
      </c>
      <c r="E1475" s="4">
        <v>57.15</v>
      </c>
      <c r="G1475" s="4">
        <v>57.15</v>
      </c>
    </row>
    <row r="1476" spans="1:7" x14ac:dyDescent="0.3">
      <c r="A1476" s="31">
        <f t="shared" si="69"/>
        <v>2019</v>
      </c>
      <c r="B1476" s="31">
        <f t="shared" si="70"/>
        <v>11</v>
      </c>
      <c r="C1476" s="31">
        <f t="shared" si="71"/>
        <v>4</v>
      </c>
      <c r="D1476" s="25">
        <v>43777</v>
      </c>
      <c r="E1476" s="4">
        <v>57.24</v>
      </c>
      <c r="G1476" s="4">
        <v>57.24</v>
      </c>
    </row>
    <row r="1477" spans="1:7" x14ac:dyDescent="0.3">
      <c r="A1477" s="31">
        <f t="shared" ref="A1477:A1540" si="72">YEAR(D1477)</f>
        <v>2019</v>
      </c>
      <c r="B1477" s="31">
        <f t="shared" ref="B1477:B1540" si="73">MONTH(D1477)</f>
        <v>11</v>
      </c>
      <c r="C1477" s="31">
        <f t="shared" ref="C1477:C1540" si="74">ROUNDUP(B1477/3,0)</f>
        <v>4</v>
      </c>
      <c r="D1477" s="25">
        <v>43780</v>
      </c>
      <c r="E1477" s="4">
        <v>56.86</v>
      </c>
      <c r="G1477" s="4">
        <v>56.86</v>
      </c>
    </row>
    <row r="1478" spans="1:7" x14ac:dyDescent="0.3">
      <c r="A1478" s="31">
        <f t="shared" si="72"/>
        <v>2019</v>
      </c>
      <c r="B1478" s="31">
        <f t="shared" si="73"/>
        <v>11</v>
      </c>
      <c r="C1478" s="31">
        <f t="shared" si="74"/>
        <v>4</v>
      </c>
      <c r="D1478" s="25">
        <v>43781</v>
      </c>
      <c r="E1478" s="4">
        <v>56.8</v>
      </c>
      <c r="G1478" s="4">
        <v>56.8</v>
      </c>
    </row>
    <row r="1479" spans="1:7" x14ac:dyDescent="0.3">
      <c r="A1479" s="31">
        <f t="shared" si="72"/>
        <v>2019</v>
      </c>
      <c r="B1479" s="31">
        <f t="shared" si="73"/>
        <v>11</v>
      </c>
      <c r="C1479" s="31">
        <f t="shared" si="74"/>
        <v>4</v>
      </c>
      <c r="D1479" s="25">
        <v>43782</v>
      </c>
      <c r="E1479" s="4">
        <v>57.12</v>
      </c>
      <c r="G1479" s="4">
        <v>57.12</v>
      </c>
    </row>
    <row r="1480" spans="1:7" x14ac:dyDescent="0.3">
      <c r="A1480" s="31">
        <f t="shared" si="72"/>
        <v>2019</v>
      </c>
      <c r="B1480" s="31">
        <f t="shared" si="73"/>
        <v>11</v>
      </c>
      <c r="C1480" s="31">
        <f t="shared" si="74"/>
        <v>4</v>
      </c>
      <c r="D1480" s="25">
        <v>43783</v>
      </c>
      <c r="E1480" s="4">
        <v>56.77</v>
      </c>
      <c r="G1480" s="4">
        <v>56.77</v>
      </c>
    </row>
    <row r="1481" spans="1:7" x14ac:dyDescent="0.3">
      <c r="A1481" s="31">
        <f t="shared" si="72"/>
        <v>2019</v>
      </c>
      <c r="B1481" s="31">
        <f t="shared" si="73"/>
        <v>11</v>
      </c>
      <c r="C1481" s="31">
        <f t="shared" si="74"/>
        <v>4</v>
      </c>
      <c r="D1481" s="25">
        <v>43784</v>
      </c>
      <c r="E1481" s="4">
        <v>57.72</v>
      </c>
      <c r="G1481" s="4">
        <v>57.72</v>
      </c>
    </row>
    <row r="1482" spans="1:7" x14ac:dyDescent="0.3">
      <c r="A1482" s="31">
        <f t="shared" si="72"/>
        <v>2019</v>
      </c>
      <c r="B1482" s="31">
        <f t="shared" si="73"/>
        <v>11</v>
      </c>
      <c r="C1482" s="31">
        <f t="shared" si="74"/>
        <v>4</v>
      </c>
      <c r="D1482" s="25">
        <v>43787</v>
      </c>
      <c r="E1482" s="4">
        <v>57.05</v>
      </c>
      <c r="G1482" s="4">
        <v>57.05</v>
      </c>
    </row>
    <row r="1483" spans="1:7" x14ac:dyDescent="0.3">
      <c r="A1483" s="31">
        <f t="shared" si="72"/>
        <v>2019</v>
      </c>
      <c r="B1483" s="31">
        <f t="shared" si="73"/>
        <v>11</v>
      </c>
      <c r="C1483" s="31">
        <f t="shared" si="74"/>
        <v>4</v>
      </c>
      <c r="D1483" s="25">
        <v>43788</v>
      </c>
      <c r="E1483" s="4">
        <v>55.21</v>
      </c>
      <c r="G1483" s="4">
        <v>55.21</v>
      </c>
    </row>
    <row r="1484" spans="1:7" x14ac:dyDescent="0.3">
      <c r="A1484" s="31">
        <f t="shared" si="72"/>
        <v>2019</v>
      </c>
      <c r="B1484" s="31">
        <f t="shared" si="73"/>
        <v>11</v>
      </c>
      <c r="C1484" s="31">
        <f t="shared" si="74"/>
        <v>4</v>
      </c>
      <c r="D1484" s="25">
        <v>43789</v>
      </c>
      <c r="E1484" s="4">
        <v>57.11</v>
      </c>
      <c r="G1484" s="4">
        <v>57.11</v>
      </c>
    </row>
    <row r="1485" spans="1:7" x14ac:dyDescent="0.3">
      <c r="A1485" s="31">
        <f t="shared" si="72"/>
        <v>2019</v>
      </c>
      <c r="B1485" s="31">
        <f t="shared" si="73"/>
        <v>11</v>
      </c>
      <c r="C1485" s="31">
        <f t="shared" si="74"/>
        <v>4</v>
      </c>
      <c r="D1485" s="25">
        <v>43790</v>
      </c>
      <c r="E1485" s="4">
        <v>58.58</v>
      </c>
      <c r="G1485" s="4">
        <v>58.58</v>
      </c>
    </row>
    <row r="1486" spans="1:7" x14ac:dyDescent="0.3">
      <c r="A1486" s="31">
        <f t="shared" si="72"/>
        <v>2019</v>
      </c>
      <c r="B1486" s="31">
        <f t="shared" si="73"/>
        <v>11</v>
      </c>
      <c r="C1486" s="31">
        <f t="shared" si="74"/>
        <v>4</v>
      </c>
      <c r="D1486" s="25">
        <v>43791</v>
      </c>
      <c r="E1486" s="4">
        <v>57.77</v>
      </c>
      <c r="G1486" s="4">
        <v>57.77</v>
      </c>
    </row>
    <row r="1487" spans="1:7" x14ac:dyDescent="0.3">
      <c r="A1487" s="31">
        <f t="shared" si="72"/>
        <v>2019</v>
      </c>
      <c r="B1487" s="31">
        <f t="shared" si="73"/>
        <v>11</v>
      </c>
      <c r="C1487" s="31">
        <f t="shared" si="74"/>
        <v>4</v>
      </c>
      <c r="D1487" s="25">
        <v>43794</v>
      </c>
      <c r="E1487" s="4">
        <v>58.01</v>
      </c>
      <c r="G1487" s="4">
        <v>58.01</v>
      </c>
    </row>
    <row r="1488" spans="1:7" x14ac:dyDescent="0.3">
      <c r="A1488" s="31">
        <f t="shared" si="72"/>
        <v>2019</v>
      </c>
      <c r="B1488" s="31">
        <f t="shared" si="73"/>
        <v>11</v>
      </c>
      <c r="C1488" s="31">
        <f t="shared" si="74"/>
        <v>4</v>
      </c>
      <c r="D1488" s="25">
        <v>43795</v>
      </c>
      <c r="E1488" s="4">
        <v>58.41</v>
      </c>
      <c r="G1488" s="4">
        <v>58.41</v>
      </c>
    </row>
    <row r="1489" spans="1:7" x14ac:dyDescent="0.3">
      <c r="A1489" s="31">
        <f t="shared" si="72"/>
        <v>2019</v>
      </c>
      <c r="B1489" s="31">
        <f t="shared" si="73"/>
        <v>11</v>
      </c>
      <c r="C1489" s="31">
        <f t="shared" si="74"/>
        <v>4</v>
      </c>
      <c r="D1489" s="25">
        <v>43796</v>
      </c>
      <c r="E1489" s="4">
        <v>58.11</v>
      </c>
      <c r="G1489" s="4">
        <v>58.11</v>
      </c>
    </row>
    <row r="1490" spans="1:7" x14ac:dyDescent="0.3">
      <c r="A1490" s="31">
        <f t="shared" si="72"/>
        <v>2019</v>
      </c>
      <c r="B1490" s="31">
        <f t="shared" si="73"/>
        <v>11</v>
      </c>
      <c r="C1490" s="31">
        <f t="shared" si="74"/>
        <v>4</v>
      </c>
      <c r="D1490" s="25">
        <v>43798</v>
      </c>
      <c r="E1490" s="4">
        <v>55.17</v>
      </c>
      <c r="G1490" s="4">
        <v>55.17</v>
      </c>
    </row>
    <row r="1491" spans="1:7" x14ac:dyDescent="0.3">
      <c r="A1491" s="31">
        <f t="shared" si="72"/>
        <v>2019</v>
      </c>
      <c r="B1491" s="31">
        <f t="shared" si="73"/>
        <v>12</v>
      </c>
      <c r="C1491" s="31">
        <f t="shared" si="74"/>
        <v>4</v>
      </c>
      <c r="D1491" s="25">
        <v>43801</v>
      </c>
      <c r="E1491" s="4">
        <v>55.96</v>
      </c>
      <c r="G1491" s="4">
        <v>55.96</v>
      </c>
    </row>
    <row r="1492" spans="1:7" x14ac:dyDescent="0.3">
      <c r="A1492" s="31">
        <f t="shared" si="72"/>
        <v>2019</v>
      </c>
      <c r="B1492" s="31">
        <f t="shared" si="73"/>
        <v>12</v>
      </c>
      <c r="C1492" s="31">
        <f t="shared" si="74"/>
        <v>4</v>
      </c>
      <c r="D1492" s="25">
        <v>43802</v>
      </c>
      <c r="E1492" s="4">
        <v>56.1</v>
      </c>
      <c r="G1492" s="4">
        <v>56.1</v>
      </c>
    </row>
    <row r="1493" spans="1:7" x14ac:dyDescent="0.3">
      <c r="A1493" s="31">
        <f t="shared" si="72"/>
        <v>2019</v>
      </c>
      <c r="B1493" s="31">
        <f t="shared" si="73"/>
        <v>12</v>
      </c>
      <c r="C1493" s="31">
        <f t="shared" si="74"/>
        <v>4</v>
      </c>
      <c r="D1493" s="25">
        <v>43803</v>
      </c>
      <c r="E1493" s="4">
        <v>58.43</v>
      </c>
      <c r="G1493" s="4">
        <v>58.43</v>
      </c>
    </row>
    <row r="1494" spans="1:7" x14ac:dyDescent="0.3">
      <c r="A1494" s="31">
        <f t="shared" si="72"/>
        <v>2019</v>
      </c>
      <c r="B1494" s="31">
        <f t="shared" si="73"/>
        <v>12</v>
      </c>
      <c r="C1494" s="31">
        <f t="shared" si="74"/>
        <v>4</v>
      </c>
      <c r="D1494" s="25">
        <v>43804</v>
      </c>
      <c r="E1494" s="4">
        <v>58.43</v>
      </c>
      <c r="G1494" s="4">
        <v>58.43</v>
      </c>
    </row>
    <row r="1495" spans="1:7" x14ac:dyDescent="0.3">
      <c r="A1495" s="31">
        <f t="shared" si="72"/>
        <v>2019</v>
      </c>
      <c r="B1495" s="31">
        <f t="shared" si="73"/>
        <v>12</v>
      </c>
      <c r="C1495" s="31">
        <f t="shared" si="74"/>
        <v>4</v>
      </c>
      <c r="D1495" s="25">
        <v>43805</v>
      </c>
      <c r="E1495" s="4">
        <v>59.2</v>
      </c>
      <c r="G1495" s="4">
        <v>59.2</v>
      </c>
    </row>
    <row r="1496" spans="1:7" x14ac:dyDescent="0.3">
      <c r="A1496" s="31">
        <f t="shared" si="72"/>
        <v>2019</v>
      </c>
      <c r="B1496" s="31">
        <f t="shared" si="73"/>
        <v>12</v>
      </c>
      <c r="C1496" s="31">
        <f t="shared" si="74"/>
        <v>4</v>
      </c>
      <c r="D1496" s="25">
        <v>43808</v>
      </c>
      <c r="E1496" s="4">
        <v>59.02</v>
      </c>
      <c r="G1496" s="4">
        <v>59.02</v>
      </c>
    </row>
    <row r="1497" spans="1:7" x14ac:dyDescent="0.3">
      <c r="A1497" s="31">
        <f t="shared" si="72"/>
        <v>2019</v>
      </c>
      <c r="B1497" s="31">
        <f t="shared" si="73"/>
        <v>12</v>
      </c>
      <c r="C1497" s="31">
        <f t="shared" si="74"/>
        <v>4</v>
      </c>
      <c r="D1497" s="25">
        <v>43809</v>
      </c>
      <c r="E1497" s="4">
        <v>59.24</v>
      </c>
      <c r="G1497" s="4">
        <v>59.24</v>
      </c>
    </row>
    <row r="1498" spans="1:7" x14ac:dyDescent="0.3">
      <c r="A1498" s="31">
        <f t="shared" si="72"/>
        <v>2019</v>
      </c>
      <c r="B1498" s="31">
        <f t="shared" si="73"/>
        <v>12</v>
      </c>
      <c r="C1498" s="31">
        <f t="shared" si="74"/>
        <v>4</v>
      </c>
      <c r="D1498" s="25">
        <v>43810</v>
      </c>
      <c r="E1498" s="4">
        <v>58.76</v>
      </c>
      <c r="G1498" s="4">
        <v>58.76</v>
      </c>
    </row>
    <row r="1499" spans="1:7" x14ac:dyDescent="0.3">
      <c r="A1499" s="31">
        <f t="shared" si="72"/>
        <v>2019</v>
      </c>
      <c r="B1499" s="31">
        <f t="shared" si="73"/>
        <v>12</v>
      </c>
      <c r="C1499" s="31">
        <f t="shared" si="74"/>
        <v>4</v>
      </c>
      <c r="D1499" s="25">
        <v>43811</v>
      </c>
      <c r="E1499" s="4">
        <v>59.18</v>
      </c>
      <c r="G1499" s="4">
        <v>59.18</v>
      </c>
    </row>
    <row r="1500" spans="1:7" x14ac:dyDescent="0.3">
      <c r="A1500" s="31">
        <f t="shared" si="72"/>
        <v>2019</v>
      </c>
      <c r="B1500" s="31">
        <f t="shared" si="73"/>
        <v>12</v>
      </c>
      <c r="C1500" s="31">
        <f t="shared" si="74"/>
        <v>4</v>
      </c>
      <c r="D1500" s="25">
        <v>43812</v>
      </c>
      <c r="E1500" s="4">
        <v>60.07</v>
      </c>
      <c r="G1500" s="4">
        <v>60.07</v>
      </c>
    </row>
    <row r="1501" spans="1:7" x14ac:dyDescent="0.3">
      <c r="A1501" s="31">
        <f t="shared" si="72"/>
        <v>2019</v>
      </c>
      <c r="B1501" s="31">
        <f t="shared" si="73"/>
        <v>12</v>
      </c>
      <c r="C1501" s="31">
        <f t="shared" si="74"/>
        <v>4</v>
      </c>
      <c r="D1501" s="25">
        <v>43815</v>
      </c>
      <c r="E1501" s="4">
        <v>60.21</v>
      </c>
      <c r="G1501" s="4">
        <v>60.21</v>
      </c>
    </row>
    <row r="1502" spans="1:7" x14ac:dyDescent="0.3">
      <c r="A1502" s="31">
        <f t="shared" si="72"/>
        <v>2019</v>
      </c>
      <c r="B1502" s="31">
        <f t="shared" si="73"/>
        <v>12</v>
      </c>
      <c r="C1502" s="31">
        <f t="shared" si="74"/>
        <v>4</v>
      </c>
      <c r="D1502" s="25">
        <v>43816</v>
      </c>
      <c r="E1502" s="4">
        <v>60.94</v>
      </c>
      <c r="G1502" s="4">
        <v>60.94</v>
      </c>
    </row>
    <row r="1503" spans="1:7" x14ac:dyDescent="0.3">
      <c r="A1503" s="31">
        <f t="shared" si="72"/>
        <v>2019</v>
      </c>
      <c r="B1503" s="31">
        <f t="shared" si="73"/>
        <v>12</v>
      </c>
      <c r="C1503" s="31">
        <f t="shared" si="74"/>
        <v>4</v>
      </c>
      <c r="D1503" s="25">
        <v>43817</v>
      </c>
      <c r="E1503" s="4">
        <v>60.93</v>
      </c>
      <c r="G1503" s="4">
        <v>60.93</v>
      </c>
    </row>
    <row r="1504" spans="1:7" x14ac:dyDescent="0.3">
      <c r="A1504" s="31">
        <f t="shared" si="72"/>
        <v>2019</v>
      </c>
      <c r="B1504" s="31">
        <f t="shared" si="73"/>
        <v>12</v>
      </c>
      <c r="C1504" s="31">
        <f t="shared" si="74"/>
        <v>4</v>
      </c>
      <c r="D1504" s="25">
        <v>43818</v>
      </c>
      <c r="E1504" s="4">
        <v>61.22</v>
      </c>
      <c r="G1504" s="4">
        <v>61.22</v>
      </c>
    </row>
    <row r="1505" spans="1:7" x14ac:dyDescent="0.3">
      <c r="A1505" s="31">
        <f t="shared" si="72"/>
        <v>2019</v>
      </c>
      <c r="B1505" s="31">
        <f t="shared" si="73"/>
        <v>12</v>
      </c>
      <c r="C1505" s="31">
        <f t="shared" si="74"/>
        <v>4</v>
      </c>
      <c r="D1505" s="25">
        <v>43819</v>
      </c>
      <c r="E1505" s="4">
        <v>60.44</v>
      </c>
      <c r="G1505" s="4">
        <v>60.44</v>
      </c>
    </row>
    <row r="1506" spans="1:7" x14ac:dyDescent="0.3">
      <c r="A1506" s="31">
        <f t="shared" si="72"/>
        <v>2019</v>
      </c>
      <c r="B1506" s="31">
        <f t="shared" si="73"/>
        <v>12</v>
      </c>
      <c r="C1506" s="31">
        <f t="shared" si="74"/>
        <v>4</v>
      </c>
      <c r="D1506" s="25">
        <v>43822</v>
      </c>
      <c r="E1506" s="4">
        <v>60.52</v>
      </c>
      <c r="G1506" s="4">
        <v>60.52</v>
      </c>
    </row>
    <row r="1507" spans="1:7" x14ac:dyDescent="0.3">
      <c r="A1507" s="31">
        <f t="shared" si="72"/>
        <v>2019</v>
      </c>
      <c r="B1507" s="31">
        <f t="shared" si="73"/>
        <v>12</v>
      </c>
      <c r="C1507" s="31">
        <f t="shared" si="74"/>
        <v>4</v>
      </c>
      <c r="D1507" s="25">
        <v>43823</v>
      </c>
      <c r="E1507" s="4">
        <v>61.11</v>
      </c>
      <c r="G1507" s="4">
        <v>61.11</v>
      </c>
    </row>
    <row r="1508" spans="1:7" x14ac:dyDescent="0.3">
      <c r="A1508" s="31">
        <f t="shared" si="72"/>
        <v>2019</v>
      </c>
      <c r="B1508" s="31">
        <f t="shared" si="73"/>
        <v>12</v>
      </c>
      <c r="C1508" s="31">
        <f t="shared" si="74"/>
        <v>4</v>
      </c>
      <c r="D1508" s="25">
        <v>43825</v>
      </c>
      <c r="E1508" s="4">
        <v>61.68</v>
      </c>
      <c r="G1508" s="4">
        <v>61.68</v>
      </c>
    </row>
    <row r="1509" spans="1:7" x14ac:dyDescent="0.3">
      <c r="A1509" s="31">
        <f t="shared" si="72"/>
        <v>2019</v>
      </c>
      <c r="B1509" s="31">
        <f t="shared" si="73"/>
        <v>12</v>
      </c>
      <c r="C1509" s="31">
        <f t="shared" si="74"/>
        <v>4</v>
      </c>
      <c r="D1509" s="25">
        <v>43826</v>
      </c>
      <c r="E1509" s="4">
        <v>61.72</v>
      </c>
      <c r="G1509" s="4">
        <v>61.72</v>
      </c>
    </row>
    <row r="1510" spans="1:7" x14ac:dyDescent="0.3">
      <c r="A1510" s="31">
        <f t="shared" si="72"/>
        <v>2019</v>
      </c>
      <c r="B1510" s="31">
        <f t="shared" si="73"/>
        <v>12</v>
      </c>
      <c r="C1510" s="31">
        <f t="shared" si="74"/>
        <v>4</v>
      </c>
      <c r="D1510" s="25">
        <v>43829</v>
      </c>
      <c r="E1510" s="4">
        <v>61.68</v>
      </c>
      <c r="G1510" s="4">
        <v>61.68</v>
      </c>
    </row>
    <row r="1511" spans="1:7" x14ac:dyDescent="0.3">
      <c r="A1511" s="31">
        <f t="shared" si="72"/>
        <v>2019</v>
      </c>
      <c r="B1511" s="31">
        <f t="shared" si="73"/>
        <v>12</v>
      </c>
      <c r="C1511" s="31">
        <f t="shared" si="74"/>
        <v>4</v>
      </c>
      <c r="D1511" s="25">
        <v>43830</v>
      </c>
      <c r="E1511" s="4">
        <v>61.06</v>
      </c>
      <c r="G1511" s="4">
        <v>61.06</v>
      </c>
    </row>
    <row r="1512" spans="1:7" x14ac:dyDescent="0.3">
      <c r="A1512" s="31">
        <f t="shared" si="72"/>
        <v>2020</v>
      </c>
      <c r="B1512" s="31">
        <f t="shared" si="73"/>
        <v>1</v>
      </c>
      <c r="C1512" s="31">
        <f t="shared" si="74"/>
        <v>1</v>
      </c>
      <c r="D1512" s="25">
        <v>43832</v>
      </c>
      <c r="E1512" s="4">
        <v>61.18</v>
      </c>
      <c r="G1512" s="4">
        <v>61.18</v>
      </c>
    </row>
    <row r="1513" spans="1:7" x14ac:dyDescent="0.3">
      <c r="A1513" s="31">
        <f t="shared" si="72"/>
        <v>2020</v>
      </c>
      <c r="B1513" s="31">
        <f t="shared" si="73"/>
        <v>1</v>
      </c>
      <c r="C1513" s="31">
        <f t="shared" si="74"/>
        <v>1</v>
      </c>
      <c r="D1513" s="25">
        <v>43833</v>
      </c>
      <c r="E1513" s="4">
        <v>63.05</v>
      </c>
      <c r="G1513" s="4">
        <v>63.05</v>
      </c>
    </row>
    <row r="1514" spans="1:7" x14ac:dyDescent="0.3">
      <c r="A1514" s="31">
        <f t="shared" si="72"/>
        <v>2020</v>
      </c>
      <c r="B1514" s="31">
        <f t="shared" si="73"/>
        <v>1</v>
      </c>
      <c r="C1514" s="31">
        <f t="shared" si="74"/>
        <v>1</v>
      </c>
      <c r="D1514" s="25">
        <v>43836</v>
      </c>
      <c r="E1514" s="4">
        <v>63.27</v>
      </c>
      <c r="G1514" s="4">
        <v>63.27</v>
      </c>
    </row>
    <row r="1515" spans="1:7" x14ac:dyDescent="0.3">
      <c r="A1515" s="31">
        <f t="shared" si="72"/>
        <v>2020</v>
      </c>
      <c r="B1515" s="31">
        <f t="shared" si="73"/>
        <v>1</v>
      </c>
      <c r="C1515" s="31">
        <f t="shared" si="74"/>
        <v>1</v>
      </c>
      <c r="D1515" s="25">
        <v>43837</v>
      </c>
      <c r="E1515" s="4">
        <v>62.7</v>
      </c>
      <c r="G1515" s="4">
        <v>62.7</v>
      </c>
    </row>
    <row r="1516" spans="1:7" x14ac:dyDescent="0.3">
      <c r="A1516" s="31">
        <f t="shared" si="72"/>
        <v>2020</v>
      </c>
      <c r="B1516" s="31">
        <f t="shared" si="73"/>
        <v>1</v>
      </c>
      <c r="C1516" s="31">
        <f t="shared" si="74"/>
        <v>1</v>
      </c>
      <c r="D1516" s="25">
        <v>43838</v>
      </c>
      <c r="E1516" s="4">
        <v>59.61</v>
      </c>
      <c r="G1516" s="4">
        <v>59.61</v>
      </c>
    </row>
    <row r="1517" spans="1:7" x14ac:dyDescent="0.3">
      <c r="A1517" s="31">
        <f t="shared" si="72"/>
        <v>2020</v>
      </c>
      <c r="B1517" s="31">
        <f t="shared" si="73"/>
        <v>1</v>
      </c>
      <c r="C1517" s="31">
        <f t="shared" si="74"/>
        <v>1</v>
      </c>
      <c r="D1517" s="25">
        <v>43839</v>
      </c>
      <c r="E1517" s="4">
        <v>59.56</v>
      </c>
      <c r="G1517" s="4">
        <v>59.56</v>
      </c>
    </row>
    <row r="1518" spans="1:7" x14ac:dyDescent="0.3">
      <c r="A1518" s="31">
        <f t="shared" si="72"/>
        <v>2020</v>
      </c>
      <c r="B1518" s="31">
        <f t="shared" si="73"/>
        <v>1</v>
      </c>
      <c r="C1518" s="31">
        <f t="shared" si="74"/>
        <v>1</v>
      </c>
      <c r="D1518" s="25">
        <v>43840</v>
      </c>
      <c r="E1518" s="4">
        <v>59.04</v>
      </c>
      <c r="G1518" s="4">
        <v>59.04</v>
      </c>
    </row>
    <row r="1519" spans="1:7" x14ac:dyDescent="0.3">
      <c r="A1519" s="31">
        <f t="shared" si="72"/>
        <v>2020</v>
      </c>
      <c r="B1519" s="31">
        <f t="shared" si="73"/>
        <v>1</v>
      </c>
      <c r="C1519" s="31">
        <f t="shared" si="74"/>
        <v>1</v>
      </c>
      <c r="D1519" s="25">
        <v>43843</v>
      </c>
      <c r="E1519" s="4">
        <v>58.08</v>
      </c>
      <c r="G1519" s="4">
        <v>58.08</v>
      </c>
    </row>
    <row r="1520" spans="1:7" x14ac:dyDescent="0.3">
      <c r="A1520" s="31">
        <f t="shared" si="72"/>
        <v>2020</v>
      </c>
      <c r="B1520" s="31">
        <f t="shared" si="73"/>
        <v>1</v>
      </c>
      <c r="C1520" s="31">
        <f t="shared" si="74"/>
        <v>1</v>
      </c>
      <c r="D1520" s="25">
        <v>43844</v>
      </c>
      <c r="E1520" s="4">
        <v>58.23</v>
      </c>
      <c r="G1520" s="4">
        <v>58.23</v>
      </c>
    </row>
    <row r="1521" spans="1:7" x14ac:dyDescent="0.3">
      <c r="A1521" s="31">
        <f t="shared" si="72"/>
        <v>2020</v>
      </c>
      <c r="B1521" s="31">
        <f t="shared" si="73"/>
        <v>1</v>
      </c>
      <c r="C1521" s="31">
        <f t="shared" si="74"/>
        <v>1</v>
      </c>
      <c r="D1521" s="25">
        <v>43845</v>
      </c>
      <c r="E1521" s="4">
        <v>57.81</v>
      </c>
      <c r="G1521" s="4">
        <v>57.81</v>
      </c>
    </row>
    <row r="1522" spans="1:7" x14ac:dyDescent="0.3">
      <c r="A1522" s="31">
        <f t="shared" si="72"/>
        <v>2020</v>
      </c>
      <c r="B1522" s="31">
        <f t="shared" si="73"/>
        <v>1</v>
      </c>
      <c r="C1522" s="31">
        <f t="shared" si="74"/>
        <v>1</v>
      </c>
      <c r="D1522" s="25">
        <v>43846</v>
      </c>
      <c r="E1522" s="4">
        <v>58.52</v>
      </c>
      <c r="G1522" s="4">
        <v>58.52</v>
      </c>
    </row>
    <row r="1523" spans="1:7" x14ac:dyDescent="0.3">
      <c r="A1523" s="31">
        <f t="shared" si="72"/>
        <v>2020</v>
      </c>
      <c r="B1523" s="31">
        <f t="shared" si="73"/>
        <v>1</v>
      </c>
      <c r="C1523" s="31">
        <f t="shared" si="74"/>
        <v>1</v>
      </c>
      <c r="D1523" s="25">
        <v>43847</v>
      </c>
      <c r="E1523" s="4">
        <v>58.54</v>
      </c>
      <c r="G1523" s="4">
        <v>58.54</v>
      </c>
    </row>
    <row r="1524" spans="1:7" x14ac:dyDescent="0.3">
      <c r="A1524" s="31">
        <f t="shared" si="72"/>
        <v>2020</v>
      </c>
      <c r="B1524" s="31">
        <f t="shared" si="73"/>
        <v>1</v>
      </c>
      <c r="C1524" s="31">
        <f t="shared" si="74"/>
        <v>1</v>
      </c>
      <c r="D1524" s="25">
        <v>43851</v>
      </c>
      <c r="E1524" s="4">
        <v>58.34</v>
      </c>
      <c r="G1524" s="4">
        <v>58.34</v>
      </c>
    </row>
    <row r="1525" spans="1:7" x14ac:dyDescent="0.3">
      <c r="A1525" s="31">
        <f t="shared" si="72"/>
        <v>2020</v>
      </c>
      <c r="B1525" s="31">
        <f t="shared" si="73"/>
        <v>1</v>
      </c>
      <c r="C1525" s="31">
        <f t="shared" si="74"/>
        <v>1</v>
      </c>
      <c r="D1525" s="25">
        <v>43852</v>
      </c>
      <c r="E1525" s="4">
        <v>56.74</v>
      </c>
      <c r="G1525" s="4">
        <v>56.74</v>
      </c>
    </row>
    <row r="1526" spans="1:7" x14ac:dyDescent="0.3">
      <c r="A1526" s="31">
        <f t="shared" si="72"/>
        <v>2020</v>
      </c>
      <c r="B1526" s="31">
        <f t="shared" si="73"/>
        <v>1</v>
      </c>
      <c r="C1526" s="31">
        <f t="shared" si="74"/>
        <v>1</v>
      </c>
      <c r="D1526" s="25">
        <v>43853</v>
      </c>
      <c r="E1526" s="4">
        <v>55.59</v>
      </c>
      <c r="G1526" s="4">
        <v>55.59</v>
      </c>
    </row>
    <row r="1527" spans="1:7" x14ac:dyDescent="0.3">
      <c r="A1527" s="31">
        <f t="shared" si="72"/>
        <v>2020</v>
      </c>
      <c r="B1527" s="31">
        <f t="shared" si="73"/>
        <v>1</v>
      </c>
      <c r="C1527" s="31">
        <f t="shared" si="74"/>
        <v>1</v>
      </c>
      <c r="D1527" s="25">
        <v>43854</v>
      </c>
      <c r="E1527" s="4">
        <v>54.19</v>
      </c>
      <c r="G1527" s="4">
        <v>54.19</v>
      </c>
    </row>
    <row r="1528" spans="1:7" x14ac:dyDescent="0.3">
      <c r="A1528" s="31">
        <f t="shared" si="72"/>
        <v>2020</v>
      </c>
      <c r="B1528" s="31">
        <f t="shared" si="73"/>
        <v>1</v>
      </c>
      <c r="C1528" s="31">
        <f t="shared" si="74"/>
        <v>1</v>
      </c>
      <c r="D1528" s="25">
        <v>43857</v>
      </c>
      <c r="E1528" s="4">
        <v>53.14</v>
      </c>
      <c r="G1528" s="4">
        <v>53.14</v>
      </c>
    </row>
    <row r="1529" spans="1:7" x14ac:dyDescent="0.3">
      <c r="A1529" s="31">
        <f t="shared" si="72"/>
        <v>2020</v>
      </c>
      <c r="B1529" s="31">
        <f t="shared" si="73"/>
        <v>1</v>
      </c>
      <c r="C1529" s="31">
        <f t="shared" si="74"/>
        <v>1</v>
      </c>
      <c r="D1529" s="25">
        <v>43858</v>
      </c>
      <c r="E1529" s="4">
        <v>53.48</v>
      </c>
      <c r="G1529" s="4">
        <v>53.48</v>
      </c>
    </row>
    <row r="1530" spans="1:7" x14ac:dyDescent="0.3">
      <c r="A1530" s="31">
        <f t="shared" si="72"/>
        <v>2020</v>
      </c>
      <c r="B1530" s="31">
        <f t="shared" si="73"/>
        <v>1</v>
      </c>
      <c r="C1530" s="31">
        <f t="shared" si="74"/>
        <v>1</v>
      </c>
      <c r="D1530" s="25">
        <v>43859</v>
      </c>
      <c r="E1530" s="4">
        <v>53.33</v>
      </c>
      <c r="G1530" s="4">
        <v>53.33</v>
      </c>
    </row>
    <row r="1531" spans="1:7" x14ac:dyDescent="0.3">
      <c r="A1531" s="31">
        <f t="shared" si="72"/>
        <v>2020</v>
      </c>
      <c r="B1531" s="31">
        <f t="shared" si="73"/>
        <v>1</v>
      </c>
      <c r="C1531" s="31">
        <f t="shared" si="74"/>
        <v>1</v>
      </c>
      <c r="D1531" s="25">
        <v>43860</v>
      </c>
      <c r="E1531" s="4">
        <v>52.14</v>
      </c>
      <c r="G1531" s="4">
        <v>52.14</v>
      </c>
    </row>
    <row r="1532" spans="1:7" x14ac:dyDescent="0.3">
      <c r="A1532" s="31">
        <f t="shared" si="72"/>
        <v>2020</v>
      </c>
      <c r="B1532" s="31">
        <f t="shared" si="73"/>
        <v>1</v>
      </c>
      <c r="C1532" s="31">
        <f t="shared" si="74"/>
        <v>1</v>
      </c>
      <c r="D1532" s="25">
        <v>43861</v>
      </c>
      <c r="E1532" s="4">
        <v>51.56</v>
      </c>
      <c r="G1532" s="4">
        <v>51.56</v>
      </c>
    </row>
    <row r="1533" spans="1:7" x14ac:dyDescent="0.3">
      <c r="A1533" s="31">
        <f t="shared" si="72"/>
        <v>2020</v>
      </c>
      <c r="B1533" s="31">
        <f t="shared" si="73"/>
        <v>2</v>
      </c>
      <c r="C1533" s="31">
        <f t="shared" si="74"/>
        <v>1</v>
      </c>
      <c r="D1533" s="25">
        <v>43864</v>
      </c>
      <c r="E1533" s="4">
        <v>50.11</v>
      </c>
      <c r="G1533" s="4">
        <v>50.11</v>
      </c>
    </row>
    <row r="1534" spans="1:7" x14ac:dyDescent="0.3">
      <c r="A1534" s="31">
        <f t="shared" si="72"/>
        <v>2020</v>
      </c>
      <c r="B1534" s="31">
        <f t="shared" si="73"/>
        <v>2</v>
      </c>
      <c r="C1534" s="31">
        <f t="shared" si="74"/>
        <v>1</v>
      </c>
      <c r="D1534" s="25">
        <v>43865</v>
      </c>
      <c r="E1534" s="4">
        <v>49.61</v>
      </c>
      <c r="G1534" s="4">
        <v>49.61</v>
      </c>
    </row>
    <row r="1535" spans="1:7" x14ac:dyDescent="0.3">
      <c r="A1535" s="31">
        <f t="shared" si="72"/>
        <v>2020</v>
      </c>
      <c r="B1535" s="31">
        <f t="shared" si="73"/>
        <v>2</v>
      </c>
      <c r="C1535" s="31">
        <f t="shared" si="74"/>
        <v>1</v>
      </c>
      <c r="D1535" s="25">
        <v>43866</v>
      </c>
      <c r="E1535" s="4">
        <v>50.75</v>
      </c>
      <c r="G1535" s="4">
        <v>50.75</v>
      </c>
    </row>
    <row r="1536" spans="1:7" x14ac:dyDescent="0.3">
      <c r="A1536" s="31">
        <f t="shared" si="72"/>
        <v>2020</v>
      </c>
      <c r="B1536" s="31">
        <f t="shared" si="73"/>
        <v>2</v>
      </c>
      <c r="C1536" s="31">
        <f t="shared" si="74"/>
        <v>1</v>
      </c>
      <c r="D1536" s="25">
        <v>43867</v>
      </c>
      <c r="E1536" s="4">
        <v>50.95</v>
      </c>
      <c r="G1536" s="4">
        <v>50.95</v>
      </c>
    </row>
    <row r="1537" spans="1:7" x14ac:dyDescent="0.3">
      <c r="A1537" s="31">
        <f t="shared" si="72"/>
        <v>2020</v>
      </c>
      <c r="B1537" s="31">
        <f t="shared" si="73"/>
        <v>2</v>
      </c>
      <c r="C1537" s="31">
        <f t="shared" si="74"/>
        <v>1</v>
      </c>
      <c r="D1537" s="25">
        <v>43868</v>
      </c>
      <c r="E1537" s="4">
        <v>50.32</v>
      </c>
      <c r="G1537" s="4">
        <v>50.32</v>
      </c>
    </row>
    <row r="1538" spans="1:7" x14ac:dyDescent="0.3">
      <c r="A1538" s="31">
        <f t="shared" si="72"/>
        <v>2020</v>
      </c>
      <c r="B1538" s="31">
        <f t="shared" si="73"/>
        <v>2</v>
      </c>
      <c r="C1538" s="31">
        <f t="shared" si="74"/>
        <v>1</v>
      </c>
      <c r="D1538" s="25">
        <v>43871</v>
      </c>
      <c r="E1538" s="4">
        <v>49.57</v>
      </c>
      <c r="G1538" s="4">
        <v>49.57</v>
      </c>
    </row>
    <row r="1539" spans="1:7" x14ac:dyDescent="0.3">
      <c r="A1539" s="31">
        <f t="shared" si="72"/>
        <v>2020</v>
      </c>
      <c r="B1539" s="31">
        <f t="shared" si="73"/>
        <v>2</v>
      </c>
      <c r="C1539" s="31">
        <f t="shared" si="74"/>
        <v>1</v>
      </c>
      <c r="D1539" s="25">
        <v>43872</v>
      </c>
      <c r="E1539" s="4">
        <v>49.94</v>
      </c>
      <c r="G1539" s="4">
        <v>49.94</v>
      </c>
    </row>
    <row r="1540" spans="1:7" x14ac:dyDescent="0.3">
      <c r="A1540" s="31">
        <f t="shared" si="72"/>
        <v>2020</v>
      </c>
      <c r="B1540" s="31">
        <f t="shared" si="73"/>
        <v>2</v>
      </c>
      <c r="C1540" s="31">
        <f t="shared" si="74"/>
        <v>1</v>
      </c>
      <c r="D1540" s="25">
        <v>43873</v>
      </c>
      <c r="E1540" s="4">
        <v>51.17</v>
      </c>
      <c r="G1540" s="4">
        <v>51.17</v>
      </c>
    </row>
    <row r="1541" spans="1:7" x14ac:dyDescent="0.3">
      <c r="A1541" s="31">
        <f t="shared" ref="A1541:A1604" si="75">YEAR(D1541)</f>
        <v>2020</v>
      </c>
      <c r="B1541" s="31">
        <f t="shared" ref="B1541:B1604" si="76">MONTH(D1541)</f>
        <v>2</v>
      </c>
      <c r="C1541" s="31">
        <f t="shared" ref="C1541:C1604" si="77">ROUNDUP(B1541/3,0)</f>
        <v>1</v>
      </c>
      <c r="D1541" s="25">
        <v>43874</v>
      </c>
      <c r="E1541" s="4">
        <v>51.42</v>
      </c>
      <c r="G1541" s="4">
        <v>51.42</v>
      </c>
    </row>
    <row r="1542" spans="1:7" x14ac:dyDescent="0.3">
      <c r="A1542" s="31">
        <f t="shared" si="75"/>
        <v>2020</v>
      </c>
      <c r="B1542" s="31">
        <f t="shared" si="76"/>
        <v>2</v>
      </c>
      <c r="C1542" s="31">
        <f t="shared" si="77"/>
        <v>1</v>
      </c>
      <c r="D1542" s="25">
        <v>43875</v>
      </c>
      <c r="E1542" s="4">
        <v>52.05</v>
      </c>
      <c r="G1542" s="4">
        <v>52.05</v>
      </c>
    </row>
    <row r="1543" spans="1:7" x14ac:dyDescent="0.3">
      <c r="A1543" s="31">
        <f t="shared" si="75"/>
        <v>2020</v>
      </c>
      <c r="B1543" s="31">
        <f t="shared" si="76"/>
        <v>2</v>
      </c>
      <c r="C1543" s="31">
        <f t="shared" si="77"/>
        <v>1</v>
      </c>
      <c r="D1543" s="25">
        <v>43879</v>
      </c>
      <c r="E1543" s="4">
        <v>52.05</v>
      </c>
      <c r="G1543" s="4">
        <v>52.05</v>
      </c>
    </row>
    <row r="1544" spans="1:7" x14ac:dyDescent="0.3">
      <c r="A1544" s="31">
        <f t="shared" si="75"/>
        <v>2020</v>
      </c>
      <c r="B1544" s="31">
        <f t="shared" si="76"/>
        <v>2</v>
      </c>
      <c r="C1544" s="31">
        <f t="shared" si="77"/>
        <v>1</v>
      </c>
      <c r="D1544" s="25">
        <v>43880</v>
      </c>
      <c r="E1544" s="4">
        <v>53.29</v>
      </c>
      <c r="G1544" s="4">
        <v>53.29</v>
      </c>
    </row>
    <row r="1545" spans="1:7" x14ac:dyDescent="0.3">
      <c r="A1545" s="31">
        <f t="shared" si="75"/>
        <v>2020</v>
      </c>
      <c r="B1545" s="31">
        <f t="shared" si="76"/>
        <v>2</v>
      </c>
      <c r="C1545" s="31">
        <f t="shared" si="77"/>
        <v>1</v>
      </c>
      <c r="D1545" s="25">
        <v>43881</v>
      </c>
      <c r="E1545" s="4">
        <v>53.78</v>
      </c>
      <c r="G1545" s="4">
        <v>53.78</v>
      </c>
    </row>
    <row r="1546" spans="1:7" x14ac:dyDescent="0.3">
      <c r="A1546" s="31">
        <f t="shared" si="75"/>
        <v>2020</v>
      </c>
      <c r="B1546" s="31">
        <f t="shared" si="76"/>
        <v>2</v>
      </c>
      <c r="C1546" s="31">
        <f t="shared" si="77"/>
        <v>1</v>
      </c>
      <c r="D1546" s="25">
        <v>43882</v>
      </c>
      <c r="E1546" s="4">
        <v>53.38</v>
      </c>
      <c r="G1546" s="4">
        <v>53.38</v>
      </c>
    </row>
    <row r="1547" spans="1:7" x14ac:dyDescent="0.3">
      <c r="A1547" s="31">
        <f t="shared" si="75"/>
        <v>2020</v>
      </c>
      <c r="B1547" s="31">
        <f t="shared" si="76"/>
        <v>2</v>
      </c>
      <c r="C1547" s="31">
        <f t="shared" si="77"/>
        <v>1</v>
      </c>
      <c r="D1547" s="25">
        <v>43885</v>
      </c>
      <c r="E1547" s="4">
        <v>51.43</v>
      </c>
      <c r="G1547" s="4">
        <v>51.43</v>
      </c>
    </row>
    <row r="1548" spans="1:7" x14ac:dyDescent="0.3">
      <c r="A1548" s="31">
        <f t="shared" si="75"/>
        <v>2020</v>
      </c>
      <c r="B1548" s="31">
        <f t="shared" si="76"/>
        <v>2</v>
      </c>
      <c r="C1548" s="31">
        <f t="shared" si="77"/>
        <v>1</v>
      </c>
      <c r="D1548" s="25">
        <v>43886</v>
      </c>
      <c r="E1548" s="4">
        <v>49.9</v>
      </c>
      <c r="G1548" s="4">
        <v>49.9</v>
      </c>
    </row>
    <row r="1549" spans="1:7" x14ac:dyDescent="0.3">
      <c r="A1549" s="31">
        <f t="shared" si="75"/>
        <v>2020</v>
      </c>
      <c r="B1549" s="31">
        <f t="shared" si="76"/>
        <v>2</v>
      </c>
      <c r="C1549" s="31">
        <f t="shared" si="77"/>
        <v>1</v>
      </c>
      <c r="D1549" s="25">
        <v>43887</v>
      </c>
      <c r="E1549" s="4">
        <v>48.73</v>
      </c>
      <c r="G1549" s="4">
        <v>48.73</v>
      </c>
    </row>
    <row r="1550" spans="1:7" x14ac:dyDescent="0.3">
      <c r="A1550" s="31">
        <f t="shared" si="75"/>
        <v>2020</v>
      </c>
      <c r="B1550" s="31">
        <f t="shared" si="76"/>
        <v>2</v>
      </c>
      <c r="C1550" s="31">
        <f t="shared" si="77"/>
        <v>1</v>
      </c>
      <c r="D1550" s="25">
        <v>43888</v>
      </c>
      <c r="E1550" s="4">
        <v>47.09</v>
      </c>
      <c r="G1550" s="4">
        <v>47.09</v>
      </c>
    </row>
    <row r="1551" spans="1:7" x14ac:dyDescent="0.3">
      <c r="A1551" s="31">
        <f t="shared" si="75"/>
        <v>2020</v>
      </c>
      <c r="B1551" s="31">
        <f t="shared" si="76"/>
        <v>2</v>
      </c>
      <c r="C1551" s="31">
        <f t="shared" si="77"/>
        <v>1</v>
      </c>
      <c r="D1551" s="25">
        <v>43889</v>
      </c>
      <c r="E1551" s="4">
        <v>44.76</v>
      </c>
      <c r="G1551" s="4">
        <v>44.76</v>
      </c>
    </row>
    <row r="1552" spans="1:7" x14ac:dyDescent="0.3">
      <c r="A1552" s="31">
        <f t="shared" si="75"/>
        <v>2020</v>
      </c>
      <c r="B1552" s="31">
        <f t="shared" si="76"/>
        <v>3</v>
      </c>
      <c r="C1552" s="31">
        <f t="shared" si="77"/>
        <v>1</v>
      </c>
      <c r="D1552" s="25">
        <v>43892</v>
      </c>
      <c r="E1552" s="4">
        <v>46.75</v>
      </c>
      <c r="G1552" s="4">
        <v>46.75</v>
      </c>
    </row>
    <row r="1553" spans="1:7" x14ac:dyDescent="0.3">
      <c r="A1553" s="31">
        <f t="shared" si="75"/>
        <v>2020</v>
      </c>
      <c r="B1553" s="31">
        <f t="shared" si="76"/>
        <v>3</v>
      </c>
      <c r="C1553" s="31">
        <f t="shared" si="77"/>
        <v>1</v>
      </c>
      <c r="D1553" s="25">
        <v>43893</v>
      </c>
      <c r="E1553" s="4">
        <v>47.18</v>
      </c>
      <c r="G1553" s="4">
        <v>47.18</v>
      </c>
    </row>
    <row r="1554" spans="1:7" x14ac:dyDescent="0.3">
      <c r="A1554" s="31">
        <f t="shared" si="75"/>
        <v>2020</v>
      </c>
      <c r="B1554" s="31">
        <f t="shared" si="76"/>
        <v>3</v>
      </c>
      <c r="C1554" s="31">
        <f t="shared" si="77"/>
        <v>1</v>
      </c>
      <c r="D1554" s="25">
        <v>43894</v>
      </c>
      <c r="E1554" s="4">
        <v>46.78</v>
      </c>
      <c r="G1554" s="4">
        <v>46.78</v>
      </c>
    </row>
    <row r="1555" spans="1:7" x14ac:dyDescent="0.3">
      <c r="A1555" s="31">
        <f t="shared" si="75"/>
        <v>2020</v>
      </c>
      <c r="B1555" s="31">
        <f t="shared" si="76"/>
        <v>3</v>
      </c>
      <c r="C1555" s="31">
        <f t="shared" si="77"/>
        <v>1</v>
      </c>
      <c r="D1555" s="25">
        <v>43895</v>
      </c>
      <c r="E1555" s="4">
        <v>45.9</v>
      </c>
      <c r="G1555" s="4">
        <v>45.9</v>
      </c>
    </row>
    <row r="1556" spans="1:7" x14ac:dyDescent="0.3">
      <c r="A1556" s="31">
        <f t="shared" si="75"/>
        <v>2020</v>
      </c>
      <c r="B1556" s="31">
        <f t="shared" si="76"/>
        <v>3</v>
      </c>
      <c r="C1556" s="31">
        <f t="shared" si="77"/>
        <v>1</v>
      </c>
      <c r="D1556" s="25">
        <v>43896</v>
      </c>
      <c r="E1556" s="4">
        <v>41.28</v>
      </c>
      <c r="G1556" s="4">
        <v>41.28</v>
      </c>
    </row>
    <row r="1557" spans="1:7" x14ac:dyDescent="0.3">
      <c r="A1557" s="31">
        <f t="shared" si="75"/>
        <v>2020</v>
      </c>
      <c r="B1557" s="31">
        <f t="shared" si="76"/>
        <v>3</v>
      </c>
      <c r="C1557" s="31">
        <f t="shared" si="77"/>
        <v>1</v>
      </c>
      <c r="D1557" s="25">
        <v>43899</v>
      </c>
      <c r="E1557" s="4">
        <v>31.13</v>
      </c>
      <c r="G1557" s="4">
        <v>31.13</v>
      </c>
    </row>
    <row r="1558" spans="1:7" x14ac:dyDescent="0.3">
      <c r="A1558" s="31">
        <f t="shared" si="75"/>
        <v>2020</v>
      </c>
      <c r="B1558" s="31">
        <f t="shared" si="76"/>
        <v>3</v>
      </c>
      <c r="C1558" s="31">
        <f t="shared" si="77"/>
        <v>1</v>
      </c>
      <c r="D1558" s="25">
        <v>43900</v>
      </c>
      <c r="E1558" s="4">
        <v>34.36</v>
      </c>
      <c r="G1558" s="4">
        <v>34.36</v>
      </c>
    </row>
    <row r="1559" spans="1:7" x14ac:dyDescent="0.3">
      <c r="A1559" s="31">
        <f t="shared" si="75"/>
        <v>2020</v>
      </c>
      <c r="B1559" s="31">
        <f t="shared" si="76"/>
        <v>3</v>
      </c>
      <c r="C1559" s="31">
        <f t="shared" si="77"/>
        <v>1</v>
      </c>
      <c r="D1559" s="25">
        <v>43901</v>
      </c>
      <c r="E1559" s="4">
        <v>32.979999999999997</v>
      </c>
      <c r="G1559" s="4">
        <v>32.979999999999997</v>
      </c>
    </row>
    <row r="1560" spans="1:7" x14ac:dyDescent="0.3">
      <c r="A1560" s="31">
        <f t="shared" si="75"/>
        <v>2020</v>
      </c>
      <c r="B1560" s="31">
        <f t="shared" si="76"/>
        <v>3</v>
      </c>
      <c r="C1560" s="31">
        <f t="shared" si="77"/>
        <v>1</v>
      </c>
      <c r="D1560" s="25">
        <v>43902</v>
      </c>
      <c r="E1560" s="4">
        <v>31.5</v>
      </c>
      <c r="G1560" s="4">
        <v>31.5</v>
      </c>
    </row>
    <row r="1561" spans="1:7" x14ac:dyDescent="0.3">
      <c r="A1561" s="31">
        <f t="shared" si="75"/>
        <v>2020</v>
      </c>
      <c r="B1561" s="31">
        <f t="shared" si="76"/>
        <v>3</v>
      </c>
      <c r="C1561" s="31">
        <f t="shared" si="77"/>
        <v>1</v>
      </c>
      <c r="D1561" s="25">
        <v>43903</v>
      </c>
      <c r="E1561" s="4">
        <v>31.73</v>
      </c>
      <c r="G1561" s="4">
        <v>31.73</v>
      </c>
    </row>
    <row r="1562" spans="1:7" x14ac:dyDescent="0.3">
      <c r="A1562" s="31">
        <f t="shared" si="75"/>
        <v>2020</v>
      </c>
      <c r="B1562" s="31">
        <f t="shared" si="76"/>
        <v>3</v>
      </c>
      <c r="C1562" s="31">
        <f t="shared" si="77"/>
        <v>1</v>
      </c>
      <c r="D1562" s="25">
        <v>43906</v>
      </c>
      <c r="E1562" s="4">
        <v>28.7</v>
      </c>
      <c r="G1562" s="4">
        <v>28.7</v>
      </c>
    </row>
    <row r="1563" spans="1:7" x14ac:dyDescent="0.3">
      <c r="A1563" s="31">
        <f t="shared" si="75"/>
        <v>2020</v>
      </c>
      <c r="B1563" s="31">
        <f t="shared" si="76"/>
        <v>3</v>
      </c>
      <c r="C1563" s="31">
        <f t="shared" si="77"/>
        <v>1</v>
      </c>
      <c r="D1563" s="25">
        <v>43907</v>
      </c>
      <c r="E1563" s="4">
        <v>26.95</v>
      </c>
      <c r="G1563" s="4">
        <v>26.95</v>
      </c>
    </row>
    <row r="1564" spans="1:7" x14ac:dyDescent="0.3">
      <c r="A1564" s="31">
        <f t="shared" si="75"/>
        <v>2020</v>
      </c>
      <c r="B1564" s="31">
        <f t="shared" si="76"/>
        <v>3</v>
      </c>
      <c r="C1564" s="31">
        <f t="shared" si="77"/>
        <v>1</v>
      </c>
      <c r="D1564" s="25">
        <v>43908</v>
      </c>
      <c r="E1564" s="4">
        <v>20.37</v>
      </c>
      <c r="G1564" s="4">
        <v>20.37</v>
      </c>
    </row>
    <row r="1565" spans="1:7" x14ac:dyDescent="0.3">
      <c r="A1565" s="31">
        <f t="shared" si="75"/>
        <v>2020</v>
      </c>
      <c r="B1565" s="31">
        <f t="shared" si="76"/>
        <v>3</v>
      </c>
      <c r="C1565" s="31">
        <f t="shared" si="77"/>
        <v>1</v>
      </c>
      <c r="D1565" s="25">
        <v>43909</v>
      </c>
      <c r="E1565" s="4">
        <v>25.22</v>
      </c>
      <c r="G1565" s="4">
        <v>25.22</v>
      </c>
    </row>
    <row r="1566" spans="1:7" x14ac:dyDescent="0.3">
      <c r="A1566" s="31">
        <f t="shared" si="75"/>
        <v>2020</v>
      </c>
      <c r="B1566" s="31">
        <f t="shared" si="76"/>
        <v>3</v>
      </c>
      <c r="C1566" s="31">
        <f t="shared" si="77"/>
        <v>1</v>
      </c>
      <c r="D1566" s="25">
        <v>43910</v>
      </c>
      <c r="E1566" s="4">
        <v>22.43</v>
      </c>
      <c r="G1566" s="4">
        <v>22.43</v>
      </c>
    </row>
    <row r="1567" spans="1:7" x14ac:dyDescent="0.3">
      <c r="A1567" s="31">
        <f t="shared" si="75"/>
        <v>2020</v>
      </c>
      <c r="B1567" s="31">
        <f t="shared" si="76"/>
        <v>3</v>
      </c>
      <c r="C1567" s="31">
        <f t="shared" si="77"/>
        <v>1</v>
      </c>
      <c r="D1567" s="25">
        <v>43913</v>
      </c>
      <c r="E1567" s="4">
        <v>23.36</v>
      </c>
      <c r="G1567" s="4">
        <v>23.36</v>
      </c>
    </row>
    <row r="1568" spans="1:7" x14ac:dyDescent="0.3">
      <c r="A1568" s="31">
        <f t="shared" si="75"/>
        <v>2020</v>
      </c>
      <c r="B1568" s="31">
        <f t="shared" si="76"/>
        <v>3</v>
      </c>
      <c r="C1568" s="31">
        <f t="shared" si="77"/>
        <v>1</v>
      </c>
      <c r="D1568" s="25">
        <v>43914</v>
      </c>
      <c r="E1568" s="4">
        <v>24.01</v>
      </c>
      <c r="G1568" s="4">
        <v>24.01</v>
      </c>
    </row>
    <row r="1569" spans="1:7" x14ac:dyDescent="0.3">
      <c r="A1569" s="31">
        <f t="shared" si="75"/>
        <v>2020</v>
      </c>
      <c r="B1569" s="31">
        <f t="shared" si="76"/>
        <v>3</v>
      </c>
      <c r="C1569" s="31">
        <f t="shared" si="77"/>
        <v>1</v>
      </c>
      <c r="D1569" s="25">
        <v>43915</v>
      </c>
      <c r="E1569" s="4">
        <v>24.49</v>
      </c>
      <c r="G1569" s="4">
        <v>24.49</v>
      </c>
    </row>
    <row r="1570" spans="1:7" x14ac:dyDescent="0.3">
      <c r="A1570" s="31">
        <f t="shared" si="75"/>
        <v>2020</v>
      </c>
      <c r="B1570" s="31">
        <f t="shared" si="76"/>
        <v>3</v>
      </c>
      <c r="C1570" s="31">
        <f t="shared" si="77"/>
        <v>1</v>
      </c>
      <c r="D1570" s="25">
        <v>43916</v>
      </c>
      <c r="E1570" s="4">
        <v>22.6</v>
      </c>
      <c r="G1570" s="4">
        <v>22.6</v>
      </c>
    </row>
    <row r="1571" spans="1:7" x14ac:dyDescent="0.3">
      <c r="A1571" s="31">
        <f t="shared" si="75"/>
        <v>2020</v>
      </c>
      <c r="B1571" s="31">
        <f t="shared" si="76"/>
        <v>3</v>
      </c>
      <c r="C1571" s="31">
        <f t="shared" si="77"/>
        <v>1</v>
      </c>
      <c r="D1571" s="25">
        <v>43917</v>
      </c>
      <c r="E1571" s="4">
        <v>21.51</v>
      </c>
      <c r="G1571" s="4">
        <v>21.51</v>
      </c>
    </row>
    <row r="1572" spans="1:7" x14ac:dyDescent="0.3">
      <c r="A1572" s="31">
        <f t="shared" si="75"/>
        <v>2020</v>
      </c>
      <c r="B1572" s="31">
        <f t="shared" si="76"/>
        <v>3</v>
      </c>
      <c r="C1572" s="31">
        <f t="shared" si="77"/>
        <v>1</v>
      </c>
      <c r="D1572" s="25">
        <v>43920</v>
      </c>
      <c r="E1572" s="4">
        <v>20.09</v>
      </c>
      <c r="G1572" s="4">
        <v>20.09</v>
      </c>
    </row>
    <row r="1573" spans="1:7" x14ac:dyDescent="0.3">
      <c r="A1573" s="31">
        <f t="shared" si="75"/>
        <v>2020</v>
      </c>
      <c r="B1573" s="31">
        <f t="shared" si="76"/>
        <v>3</v>
      </c>
      <c r="C1573" s="31">
        <f t="shared" si="77"/>
        <v>1</v>
      </c>
      <c r="D1573" s="25">
        <v>43921</v>
      </c>
      <c r="E1573" s="4">
        <v>20.48</v>
      </c>
      <c r="G1573" s="4">
        <v>20.48</v>
      </c>
    </row>
    <row r="1574" spans="1:7" x14ac:dyDescent="0.3">
      <c r="A1574" s="31">
        <f t="shared" si="75"/>
        <v>2020</v>
      </c>
      <c r="B1574" s="31">
        <f t="shared" si="76"/>
        <v>4</v>
      </c>
      <c r="C1574" s="31">
        <f t="shared" si="77"/>
        <v>2</v>
      </c>
      <c r="D1574" s="25">
        <v>43922</v>
      </c>
      <c r="E1574" s="4">
        <v>20.309999999999999</v>
      </c>
      <c r="G1574" s="4">
        <v>20.309999999999999</v>
      </c>
    </row>
    <row r="1575" spans="1:7" x14ac:dyDescent="0.3">
      <c r="A1575" s="31">
        <f t="shared" si="75"/>
        <v>2020</v>
      </c>
      <c r="B1575" s="31">
        <f t="shared" si="76"/>
        <v>4</v>
      </c>
      <c r="C1575" s="31">
        <f t="shared" si="77"/>
        <v>2</v>
      </c>
      <c r="D1575" s="25">
        <v>43923</v>
      </c>
      <c r="E1575" s="4">
        <v>25.32</v>
      </c>
      <c r="G1575" s="4">
        <v>25.32</v>
      </c>
    </row>
    <row r="1576" spans="1:7" x14ac:dyDescent="0.3">
      <c r="A1576" s="31">
        <f t="shared" si="75"/>
        <v>2020</v>
      </c>
      <c r="B1576" s="31">
        <f t="shared" si="76"/>
        <v>4</v>
      </c>
      <c r="C1576" s="31">
        <f t="shared" si="77"/>
        <v>2</v>
      </c>
      <c r="D1576" s="25">
        <v>43924</v>
      </c>
      <c r="E1576" s="4">
        <v>28.34</v>
      </c>
      <c r="G1576" s="4">
        <v>28.34</v>
      </c>
    </row>
    <row r="1577" spans="1:7" x14ac:dyDescent="0.3">
      <c r="A1577" s="31">
        <f t="shared" si="75"/>
        <v>2020</v>
      </c>
      <c r="B1577" s="31">
        <f t="shared" si="76"/>
        <v>4</v>
      </c>
      <c r="C1577" s="31">
        <f t="shared" si="77"/>
        <v>2</v>
      </c>
      <c r="D1577" s="25">
        <v>43927</v>
      </c>
      <c r="E1577" s="4">
        <v>26.08</v>
      </c>
      <c r="G1577" s="4">
        <v>26.08</v>
      </c>
    </row>
    <row r="1578" spans="1:7" x14ac:dyDescent="0.3">
      <c r="A1578" s="31">
        <f t="shared" si="75"/>
        <v>2020</v>
      </c>
      <c r="B1578" s="31">
        <f t="shared" si="76"/>
        <v>4</v>
      </c>
      <c r="C1578" s="31">
        <f t="shared" si="77"/>
        <v>2</v>
      </c>
      <c r="D1578" s="25">
        <v>43928</v>
      </c>
      <c r="E1578" s="4">
        <v>23.63</v>
      </c>
      <c r="G1578" s="4">
        <v>23.63</v>
      </c>
    </row>
    <row r="1579" spans="1:7" x14ac:dyDescent="0.3">
      <c r="A1579" s="31">
        <f t="shared" si="75"/>
        <v>2020</v>
      </c>
      <c r="B1579" s="31">
        <f t="shared" si="76"/>
        <v>4</v>
      </c>
      <c r="C1579" s="31">
        <f t="shared" si="77"/>
        <v>2</v>
      </c>
      <c r="D1579" s="25">
        <v>43929</v>
      </c>
      <c r="E1579" s="4">
        <v>25.09</v>
      </c>
      <c r="G1579" s="4">
        <v>25.09</v>
      </c>
    </row>
    <row r="1580" spans="1:7" x14ac:dyDescent="0.3">
      <c r="A1580" s="31">
        <f t="shared" si="75"/>
        <v>2020</v>
      </c>
      <c r="B1580" s="31">
        <f t="shared" si="76"/>
        <v>4</v>
      </c>
      <c r="C1580" s="31">
        <f t="shared" si="77"/>
        <v>2</v>
      </c>
      <c r="D1580" s="25">
        <v>43930</v>
      </c>
      <c r="E1580" s="4">
        <v>22.76</v>
      </c>
      <c r="G1580" s="4">
        <v>22.76</v>
      </c>
    </row>
    <row r="1581" spans="1:7" x14ac:dyDescent="0.3">
      <c r="A1581" s="31">
        <f t="shared" si="75"/>
        <v>2020</v>
      </c>
      <c r="B1581" s="31">
        <f t="shared" si="76"/>
        <v>4</v>
      </c>
      <c r="C1581" s="31">
        <f t="shared" si="77"/>
        <v>2</v>
      </c>
      <c r="D1581" s="25">
        <v>43934</v>
      </c>
      <c r="E1581" s="4">
        <v>22.41</v>
      </c>
      <c r="G1581" s="4">
        <v>22.41</v>
      </c>
    </row>
    <row r="1582" spans="1:7" x14ac:dyDescent="0.3">
      <c r="A1582" s="31">
        <f t="shared" si="75"/>
        <v>2020</v>
      </c>
      <c r="B1582" s="31">
        <f t="shared" si="76"/>
        <v>4</v>
      </c>
      <c r="C1582" s="31">
        <f t="shared" si="77"/>
        <v>2</v>
      </c>
      <c r="D1582" s="25">
        <v>43935</v>
      </c>
      <c r="E1582" s="4">
        <v>20.11</v>
      </c>
      <c r="G1582" s="4">
        <v>20.11</v>
      </c>
    </row>
    <row r="1583" spans="1:7" x14ac:dyDescent="0.3">
      <c r="A1583" s="31">
        <f t="shared" si="75"/>
        <v>2020</v>
      </c>
      <c r="B1583" s="31">
        <f t="shared" si="76"/>
        <v>4</v>
      </c>
      <c r="C1583" s="31">
        <f t="shared" si="77"/>
        <v>2</v>
      </c>
      <c r="D1583" s="25">
        <v>43936</v>
      </c>
      <c r="E1583" s="4">
        <v>19.87</v>
      </c>
      <c r="G1583" s="4">
        <v>19.87</v>
      </c>
    </row>
    <row r="1584" spans="1:7" x14ac:dyDescent="0.3">
      <c r="A1584" s="31">
        <f t="shared" si="75"/>
        <v>2020</v>
      </c>
      <c r="B1584" s="31">
        <f t="shared" si="76"/>
        <v>4</v>
      </c>
      <c r="C1584" s="31">
        <f t="shared" si="77"/>
        <v>2</v>
      </c>
      <c r="D1584" s="25">
        <v>43937</v>
      </c>
      <c r="E1584" s="4">
        <v>19.87</v>
      </c>
      <c r="G1584" s="4">
        <v>19.87</v>
      </c>
    </row>
    <row r="1585" spans="1:7" x14ac:dyDescent="0.3">
      <c r="A1585" s="31">
        <f t="shared" si="75"/>
        <v>2020</v>
      </c>
      <c r="B1585" s="31">
        <f t="shared" si="76"/>
        <v>4</v>
      </c>
      <c r="C1585" s="31">
        <f t="shared" si="77"/>
        <v>2</v>
      </c>
      <c r="D1585" s="25">
        <v>43938</v>
      </c>
      <c r="E1585" s="4">
        <v>18.27</v>
      </c>
      <c r="G1585" s="4">
        <v>18.27</v>
      </c>
    </row>
    <row r="1586" spans="1:7" x14ac:dyDescent="0.3">
      <c r="A1586" s="31">
        <f t="shared" si="75"/>
        <v>2020</v>
      </c>
      <c r="B1586" s="31">
        <f t="shared" si="76"/>
        <v>4</v>
      </c>
      <c r="C1586" s="31">
        <f t="shared" si="77"/>
        <v>2</v>
      </c>
      <c r="D1586" s="25">
        <v>43943</v>
      </c>
      <c r="E1586" s="4">
        <v>13.78</v>
      </c>
      <c r="G1586" s="4">
        <v>13.78</v>
      </c>
    </row>
    <row r="1587" spans="1:7" x14ac:dyDescent="0.3">
      <c r="A1587" s="31">
        <f t="shared" si="75"/>
        <v>2020</v>
      </c>
      <c r="B1587" s="31">
        <f t="shared" si="76"/>
        <v>4</v>
      </c>
      <c r="C1587" s="31">
        <f t="shared" si="77"/>
        <v>2</v>
      </c>
      <c r="D1587" s="25">
        <v>43944</v>
      </c>
      <c r="E1587" s="4">
        <v>16.5</v>
      </c>
      <c r="G1587" s="4">
        <v>16.5</v>
      </c>
    </row>
    <row r="1588" spans="1:7" x14ac:dyDescent="0.3">
      <c r="A1588" s="31">
        <f t="shared" si="75"/>
        <v>2020</v>
      </c>
      <c r="B1588" s="31">
        <f t="shared" si="76"/>
        <v>4</v>
      </c>
      <c r="C1588" s="31">
        <f t="shared" si="77"/>
        <v>2</v>
      </c>
      <c r="D1588" s="25">
        <v>43945</v>
      </c>
      <c r="E1588" s="4">
        <v>16.940000000000001</v>
      </c>
      <c r="G1588" s="4">
        <v>16.940000000000001</v>
      </c>
    </row>
    <row r="1589" spans="1:7" x14ac:dyDescent="0.3">
      <c r="A1589" s="31">
        <f t="shared" si="75"/>
        <v>2020</v>
      </c>
      <c r="B1589" s="31">
        <f t="shared" si="76"/>
        <v>4</v>
      </c>
      <c r="C1589" s="31">
        <f t="shared" si="77"/>
        <v>2</v>
      </c>
      <c r="D1589" s="25">
        <v>43948</v>
      </c>
      <c r="E1589" s="4">
        <v>12.78</v>
      </c>
      <c r="G1589" s="4">
        <v>12.78</v>
      </c>
    </row>
    <row r="1590" spans="1:7" x14ac:dyDescent="0.3">
      <c r="A1590" s="31">
        <f t="shared" si="75"/>
        <v>2020</v>
      </c>
      <c r="B1590" s="31">
        <f t="shared" si="76"/>
        <v>4</v>
      </c>
      <c r="C1590" s="31">
        <f t="shared" si="77"/>
        <v>2</v>
      </c>
      <c r="D1590" s="25">
        <v>43949</v>
      </c>
      <c r="E1590" s="4">
        <v>12.34</v>
      </c>
      <c r="G1590" s="4">
        <v>12.34</v>
      </c>
    </row>
    <row r="1591" spans="1:7" x14ac:dyDescent="0.3">
      <c r="A1591" s="31">
        <f t="shared" si="75"/>
        <v>2020</v>
      </c>
      <c r="B1591" s="31">
        <f t="shared" si="76"/>
        <v>4</v>
      </c>
      <c r="C1591" s="31">
        <f t="shared" si="77"/>
        <v>2</v>
      </c>
      <c r="D1591" s="25">
        <v>43950</v>
      </c>
      <c r="E1591" s="4">
        <v>15.06</v>
      </c>
      <c r="G1591" s="4">
        <v>15.06</v>
      </c>
    </row>
    <row r="1592" spans="1:7" x14ac:dyDescent="0.3">
      <c r="A1592" s="31">
        <f t="shared" si="75"/>
        <v>2020</v>
      </c>
      <c r="B1592" s="31">
        <f t="shared" si="76"/>
        <v>4</v>
      </c>
      <c r="C1592" s="31">
        <f t="shared" si="77"/>
        <v>2</v>
      </c>
      <c r="D1592" s="25">
        <v>43951</v>
      </c>
      <c r="E1592" s="4">
        <v>18.84</v>
      </c>
      <c r="G1592" s="4">
        <v>18.84</v>
      </c>
    </row>
    <row r="1593" spans="1:7" x14ac:dyDescent="0.3">
      <c r="A1593" s="31">
        <f t="shared" si="75"/>
        <v>2020</v>
      </c>
      <c r="B1593" s="31">
        <f t="shared" si="76"/>
        <v>5</v>
      </c>
      <c r="C1593" s="31">
        <f t="shared" si="77"/>
        <v>2</v>
      </c>
      <c r="D1593" s="25">
        <v>43952</v>
      </c>
      <c r="E1593" s="4">
        <v>19.78</v>
      </c>
      <c r="G1593" s="4">
        <v>19.78</v>
      </c>
    </row>
    <row r="1594" spans="1:7" x14ac:dyDescent="0.3">
      <c r="A1594" s="31">
        <f t="shared" si="75"/>
        <v>2020</v>
      </c>
      <c r="B1594" s="31">
        <f t="shared" si="76"/>
        <v>5</v>
      </c>
      <c r="C1594" s="31">
        <f t="shared" si="77"/>
        <v>2</v>
      </c>
      <c r="D1594" s="25">
        <v>43955</v>
      </c>
      <c r="E1594" s="4">
        <v>20.39</v>
      </c>
      <c r="G1594" s="4">
        <v>20.39</v>
      </c>
    </row>
    <row r="1595" spans="1:7" x14ac:dyDescent="0.3">
      <c r="A1595" s="31">
        <f t="shared" si="75"/>
        <v>2020</v>
      </c>
      <c r="B1595" s="31">
        <f t="shared" si="76"/>
        <v>5</v>
      </c>
      <c r="C1595" s="31">
        <f t="shared" si="77"/>
        <v>2</v>
      </c>
      <c r="D1595" s="25">
        <v>43956</v>
      </c>
      <c r="E1595" s="4">
        <v>24.56</v>
      </c>
      <c r="G1595" s="4">
        <v>24.56</v>
      </c>
    </row>
    <row r="1596" spans="1:7" x14ac:dyDescent="0.3">
      <c r="A1596" s="31">
        <f t="shared" si="75"/>
        <v>2020</v>
      </c>
      <c r="B1596" s="31">
        <f t="shared" si="76"/>
        <v>5</v>
      </c>
      <c r="C1596" s="31">
        <f t="shared" si="77"/>
        <v>2</v>
      </c>
      <c r="D1596" s="25">
        <v>43957</v>
      </c>
      <c r="E1596" s="4">
        <v>23.99</v>
      </c>
      <c r="G1596" s="4">
        <v>23.99</v>
      </c>
    </row>
    <row r="1597" spans="1:7" x14ac:dyDescent="0.3">
      <c r="A1597" s="31">
        <f t="shared" si="75"/>
        <v>2020</v>
      </c>
      <c r="B1597" s="31">
        <f t="shared" si="76"/>
        <v>5</v>
      </c>
      <c r="C1597" s="31">
        <f t="shared" si="77"/>
        <v>2</v>
      </c>
      <c r="D1597" s="25">
        <v>43958</v>
      </c>
      <c r="E1597" s="4">
        <v>23.55</v>
      </c>
      <c r="G1597" s="4">
        <v>23.55</v>
      </c>
    </row>
    <row r="1598" spans="1:7" x14ac:dyDescent="0.3">
      <c r="A1598" s="31">
        <f t="shared" si="75"/>
        <v>2020</v>
      </c>
      <c r="B1598" s="31">
        <f t="shared" si="76"/>
        <v>5</v>
      </c>
      <c r="C1598" s="31">
        <f t="shared" si="77"/>
        <v>2</v>
      </c>
      <c r="D1598" s="25">
        <v>43959</v>
      </c>
      <c r="E1598" s="4">
        <v>24.74</v>
      </c>
      <c r="G1598" s="4">
        <v>24.74</v>
      </c>
    </row>
    <row r="1599" spans="1:7" x14ac:dyDescent="0.3">
      <c r="A1599" s="31">
        <f t="shared" si="75"/>
        <v>2020</v>
      </c>
      <c r="B1599" s="31">
        <f t="shared" si="76"/>
        <v>5</v>
      </c>
      <c r="C1599" s="31">
        <f t="shared" si="77"/>
        <v>2</v>
      </c>
      <c r="D1599" s="25">
        <v>43962</v>
      </c>
      <c r="E1599" s="4">
        <v>24.14</v>
      </c>
      <c r="G1599" s="4">
        <v>24.14</v>
      </c>
    </row>
    <row r="1600" spans="1:7" x14ac:dyDescent="0.3">
      <c r="A1600" s="31">
        <f t="shared" si="75"/>
        <v>2020</v>
      </c>
      <c r="B1600" s="31">
        <f t="shared" si="76"/>
        <v>5</v>
      </c>
      <c r="C1600" s="31">
        <f t="shared" si="77"/>
        <v>2</v>
      </c>
      <c r="D1600" s="25">
        <v>43963</v>
      </c>
      <c r="E1600" s="4">
        <v>25.78</v>
      </c>
      <c r="G1600" s="4">
        <v>25.78</v>
      </c>
    </row>
    <row r="1601" spans="1:7" x14ac:dyDescent="0.3">
      <c r="A1601" s="31">
        <f t="shared" si="75"/>
        <v>2020</v>
      </c>
      <c r="B1601" s="31">
        <f t="shared" si="76"/>
        <v>5</v>
      </c>
      <c r="C1601" s="31">
        <f t="shared" si="77"/>
        <v>2</v>
      </c>
      <c r="D1601" s="25">
        <v>43964</v>
      </c>
      <c r="E1601" s="4">
        <v>25.29</v>
      </c>
      <c r="G1601" s="4">
        <v>25.29</v>
      </c>
    </row>
    <row r="1602" spans="1:7" x14ac:dyDescent="0.3">
      <c r="A1602" s="31">
        <f t="shared" si="75"/>
        <v>2020</v>
      </c>
      <c r="B1602" s="31">
        <f t="shared" si="76"/>
        <v>5</v>
      </c>
      <c r="C1602" s="31">
        <f t="shared" si="77"/>
        <v>2</v>
      </c>
      <c r="D1602" s="25">
        <v>43965</v>
      </c>
      <c r="E1602" s="4">
        <v>27.56</v>
      </c>
      <c r="G1602" s="4">
        <v>27.56</v>
      </c>
    </row>
    <row r="1603" spans="1:7" x14ac:dyDescent="0.3">
      <c r="A1603" s="31">
        <f t="shared" si="75"/>
        <v>2020</v>
      </c>
      <c r="B1603" s="31">
        <f t="shared" si="76"/>
        <v>5</v>
      </c>
      <c r="C1603" s="31">
        <f t="shared" si="77"/>
        <v>2</v>
      </c>
      <c r="D1603" s="25">
        <v>43966</v>
      </c>
      <c r="E1603" s="4">
        <v>29.43</v>
      </c>
      <c r="G1603" s="4">
        <v>29.43</v>
      </c>
    </row>
    <row r="1604" spans="1:7" x14ac:dyDescent="0.3">
      <c r="A1604" s="31">
        <f t="shared" si="75"/>
        <v>2020</v>
      </c>
      <c r="B1604" s="31">
        <f t="shared" si="76"/>
        <v>5</v>
      </c>
      <c r="C1604" s="31">
        <f t="shared" si="77"/>
        <v>2</v>
      </c>
      <c r="D1604" s="25">
        <v>43969</v>
      </c>
      <c r="E1604" s="4">
        <v>31.82</v>
      </c>
      <c r="G1604" s="4">
        <v>31.82</v>
      </c>
    </row>
    <row r="1605" spans="1:7" x14ac:dyDescent="0.3">
      <c r="A1605" s="31">
        <f t="shared" ref="A1605:A1668" si="78">YEAR(D1605)</f>
        <v>2020</v>
      </c>
      <c r="B1605" s="31">
        <f t="shared" ref="B1605:B1668" si="79">MONTH(D1605)</f>
        <v>5</v>
      </c>
      <c r="C1605" s="31">
        <f t="shared" ref="C1605:C1668" si="80">ROUNDUP(B1605/3,0)</f>
        <v>2</v>
      </c>
      <c r="D1605" s="25">
        <v>43970</v>
      </c>
      <c r="E1605" s="4">
        <v>32.5</v>
      </c>
      <c r="G1605" s="4">
        <v>32.5</v>
      </c>
    </row>
    <row r="1606" spans="1:7" x14ac:dyDescent="0.3">
      <c r="A1606" s="31">
        <f t="shared" si="78"/>
        <v>2020</v>
      </c>
      <c r="B1606" s="31">
        <f t="shared" si="79"/>
        <v>5</v>
      </c>
      <c r="C1606" s="31">
        <f t="shared" si="80"/>
        <v>2</v>
      </c>
      <c r="D1606" s="25">
        <v>43971</v>
      </c>
      <c r="E1606" s="4">
        <v>33.49</v>
      </c>
      <c r="G1606" s="4">
        <v>33.49</v>
      </c>
    </row>
    <row r="1607" spans="1:7" x14ac:dyDescent="0.3">
      <c r="A1607" s="31">
        <f t="shared" si="78"/>
        <v>2020</v>
      </c>
      <c r="B1607" s="31">
        <f t="shared" si="79"/>
        <v>5</v>
      </c>
      <c r="C1607" s="31">
        <f t="shared" si="80"/>
        <v>2</v>
      </c>
      <c r="D1607" s="25">
        <v>43972</v>
      </c>
      <c r="E1607" s="4">
        <v>33.92</v>
      </c>
      <c r="G1607" s="4">
        <v>33.92</v>
      </c>
    </row>
    <row r="1608" spans="1:7" x14ac:dyDescent="0.3">
      <c r="A1608" s="31">
        <f t="shared" si="78"/>
        <v>2020</v>
      </c>
      <c r="B1608" s="31">
        <f t="shared" si="79"/>
        <v>5</v>
      </c>
      <c r="C1608" s="31">
        <f t="shared" si="80"/>
        <v>2</v>
      </c>
      <c r="D1608" s="25">
        <v>43973</v>
      </c>
      <c r="E1608" s="4">
        <v>33.25</v>
      </c>
      <c r="G1608" s="4">
        <v>33.25</v>
      </c>
    </row>
    <row r="1609" spans="1:7" x14ac:dyDescent="0.3">
      <c r="A1609" s="31">
        <f t="shared" si="78"/>
        <v>2020</v>
      </c>
      <c r="B1609" s="31">
        <f t="shared" si="79"/>
        <v>5</v>
      </c>
      <c r="C1609" s="31">
        <f t="shared" si="80"/>
        <v>2</v>
      </c>
      <c r="D1609" s="25">
        <v>43977</v>
      </c>
      <c r="E1609" s="4">
        <v>34.35</v>
      </c>
      <c r="G1609" s="4">
        <v>34.35</v>
      </c>
    </row>
    <row r="1610" spans="1:7" x14ac:dyDescent="0.3">
      <c r="A1610" s="31">
        <f t="shared" si="78"/>
        <v>2020</v>
      </c>
      <c r="B1610" s="31">
        <f t="shared" si="79"/>
        <v>5</v>
      </c>
      <c r="C1610" s="31">
        <f t="shared" si="80"/>
        <v>2</v>
      </c>
      <c r="D1610" s="25">
        <v>43978</v>
      </c>
      <c r="E1610" s="4">
        <v>32.81</v>
      </c>
      <c r="G1610" s="4">
        <v>32.81</v>
      </c>
    </row>
    <row r="1611" spans="1:7" x14ac:dyDescent="0.3">
      <c r="A1611" s="31">
        <f t="shared" si="78"/>
        <v>2020</v>
      </c>
      <c r="B1611" s="31">
        <f t="shared" si="79"/>
        <v>5</v>
      </c>
      <c r="C1611" s="31">
        <f t="shared" si="80"/>
        <v>2</v>
      </c>
      <c r="D1611" s="25">
        <v>43979</v>
      </c>
      <c r="E1611" s="4">
        <v>33.71</v>
      </c>
      <c r="G1611" s="4">
        <v>33.71</v>
      </c>
    </row>
    <row r="1612" spans="1:7" x14ac:dyDescent="0.3">
      <c r="A1612" s="31">
        <f t="shared" si="78"/>
        <v>2020</v>
      </c>
      <c r="B1612" s="31">
        <f t="shared" si="79"/>
        <v>5</v>
      </c>
      <c r="C1612" s="31">
        <f t="shared" si="80"/>
        <v>2</v>
      </c>
      <c r="D1612" s="25">
        <v>43980</v>
      </c>
      <c r="E1612" s="4">
        <v>35.49</v>
      </c>
      <c r="G1612" s="4">
        <v>35.49</v>
      </c>
    </row>
    <row r="1613" spans="1:7" x14ac:dyDescent="0.3">
      <c r="A1613" s="31">
        <f t="shared" si="78"/>
        <v>2020</v>
      </c>
      <c r="B1613" s="31">
        <f t="shared" si="79"/>
        <v>6</v>
      </c>
      <c r="C1613" s="31">
        <f t="shared" si="80"/>
        <v>2</v>
      </c>
      <c r="D1613" s="25">
        <v>43983</v>
      </c>
      <c r="E1613" s="4">
        <v>35.44</v>
      </c>
      <c r="G1613" s="4">
        <v>35.44</v>
      </c>
    </row>
    <row r="1614" spans="1:7" x14ac:dyDescent="0.3">
      <c r="A1614" s="31">
        <f t="shared" si="78"/>
        <v>2020</v>
      </c>
      <c r="B1614" s="31">
        <f t="shared" si="79"/>
        <v>6</v>
      </c>
      <c r="C1614" s="31">
        <f t="shared" si="80"/>
        <v>2</v>
      </c>
      <c r="D1614" s="25">
        <v>43984</v>
      </c>
      <c r="E1614" s="4">
        <v>36.81</v>
      </c>
      <c r="G1614" s="4">
        <v>36.81</v>
      </c>
    </row>
    <row r="1615" spans="1:7" x14ac:dyDescent="0.3">
      <c r="A1615" s="31">
        <f t="shared" si="78"/>
        <v>2020</v>
      </c>
      <c r="B1615" s="31">
        <f t="shared" si="79"/>
        <v>6</v>
      </c>
      <c r="C1615" s="31">
        <f t="shared" si="80"/>
        <v>2</v>
      </c>
      <c r="D1615" s="25">
        <v>43985</v>
      </c>
      <c r="E1615" s="4">
        <v>37.29</v>
      </c>
      <c r="G1615" s="4">
        <v>37.29</v>
      </c>
    </row>
    <row r="1616" spans="1:7" x14ac:dyDescent="0.3">
      <c r="A1616" s="31">
        <f t="shared" si="78"/>
        <v>2020</v>
      </c>
      <c r="B1616" s="31">
        <f t="shared" si="79"/>
        <v>6</v>
      </c>
      <c r="C1616" s="31">
        <f t="shared" si="80"/>
        <v>2</v>
      </c>
      <c r="D1616" s="25">
        <v>43986</v>
      </c>
      <c r="E1616" s="4">
        <v>37.409999999999997</v>
      </c>
      <c r="G1616" s="4">
        <v>37.409999999999997</v>
      </c>
    </row>
    <row r="1617" spans="1:7" x14ac:dyDescent="0.3">
      <c r="A1617" s="31">
        <f t="shared" si="78"/>
        <v>2020</v>
      </c>
      <c r="B1617" s="31">
        <f t="shared" si="79"/>
        <v>6</v>
      </c>
      <c r="C1617" s="31">
        <f t="shared" si="80"/>
        <v>2</v>
      </c>
      <c r="D1617" s="25">
        <v>43987</v>
      </c>
      <c r="E1617" s="4">
        <v>39.549999999999997</v>
      </c>
      <c r="G1617" s="4">
        <v>39.549999999999997</v>
      </c>
    </row>
    <row r="1618" spans="1:7" x14ac:dyDescent="0.3">
      <c r="A1618" s="31">
        <f t="shared" si="78"/>
        <v>2020</v>
      </c>
      <c r="B1618" s="31">
        <f t="shared" si="79"/>
        <v>6</v>
      </c>
      <c r="C1618" s="31">
        <f t="shared" si="80"/>
        <v>2</v>
      </c>
      <c r="D1618" s="25">
        <v>43990</v>
      </c>
      <c r="E1618" s="4">
        <v>38.19</v>
      </c>
      <c r="G1618" s="4">
        <v>38.19</v>
      </c>
    </row>
    <row r="1619" spans="1:7" x14ac:dyDescent="0.3">
      <c r="A1619" s="31">
        <f t="shared" si="78"/>
        <v>2020</v>
      </c>
      <c r="B1619" s="31">
        <f t="shared" si="79"/>
        <v>6</v>
      </c>
      <c r="C1619" s="31">
        <f t="shared" si="80"/>
        <v>2</v>
      </c>
      <c r="D1619" s="25">
        <v>43991</v>
      </c>
      <c r="E1619" s="4">
        <v>38.94</v>
      </c>
      <c r="G1619" s="4">
        <v>38.94</v>
      </c>
    </row>
    <row r="1620" spans="1:7" x14ac:dyDescent="0.3">
      <c r="A1620" s="31">
        <f t="shared" si="78"/>
        <v>2020</v>
      </c>
      <c r="B1620" s="31">
        <f t="shared" si="79"/>
        <v>6</v>
      </c>
      <c r="C1620" s="31">
        <f t="shared" si="80"/>
        <v>2</v>
      </c>
      <c r="D1620" s="25">
        <v>43992</v>
      </c>
      <c r="E1620" s="4">
        <v>39.6</v>
      </c>
      <c r="G1620" s="4">
        <v>39.6</v>
      </c>
    </row>
    <row r="1621" spans="1:7" x14ac:dyDescent="0.3">
      <c r="A1621" s="31">
        <f t="shared" si="78"/>
        <v>2020</v>
      </c>
      <c r="B1621" s="31">
        <f t="shared" si="79"/>
        <v>6</v>
      </c>
      <c r="C1621" s="31">
        <f t="shared" si="80"/>
        <v>2</v>
      </c>
      <c r="D1621" s="25">
        <v>43993</v>
      </c>
      <c r="E1621" s="4">
        <v>36.340000000000003</v>
      </c>
      <c r="G1621" s="4">
        <v>36.340000000000003</v>
      </c>
    </row>
    <row r="1622" spans="1:7" x14ac:dyDescent="0.3">
      <c r="A1622" s="31">
        <f t="shared" si="78"/>
        <v>2020</v>
      </c>
      <c r="B1622" s="31">
        <f t="shared" si="79"/>
        <v>6</v>
      </c>
      <c r="C1622" s="31">
        <f t="shared" si="80"/>
        <v>2</v>
      </c>
      <c r="D1622" s="25">
        <v>43994</v>
      </c>
      <c r="E1622" s="4">
        <v>36.26</v>
      </c>
      <c r="G1622" s="4">
        <v>36.26</v>
      </c>
    </row>
    <row r="1623" spans="1:7" x14ac:dyDescent="0.3">
      <c r="A1623" s="31">
        <f t="shared" si="78"/>
        <v>2020</v>
      </c>
      <c r="B1623" s="31">
        <f t="shared" si="79"/>
        <v>6</v>
      </c>
      <c r="C1623" s="31">
        <f t="shared" si="80"/>
        <v>2</v>
      </c>
      <c r="D1623" s="25">
        <v>43997</v>
      </c>
      <c r="E1623" s="4">
        <v>37.119999999999997</v>
      </c>
      <c r="G1623" s="4">
        <v>37.119999999999997</v>
      </c>
    </row>
    <row r="1624" spans="1:7" x14ac:dyDescent="0.3">
      <c r="A1624" s="31">
        <f t="shared" si="78"/>
        <v>2020</v>
      </c>
      <c r="B1624" s="31">
        <f t="shared" si="79"/>
        <v>6</v>
      </c>
      <c r="C1624" s="31">
        <f t="shared" si="80"/>
        <v>2</v>
      </c>
      <c r="D1624" s="25">
        <v>43998</v>
      </c>
      <c r="E1624" s="4">
        <v>38.380000000000003</v>
      </c>
      <c r="G1624" s="4">
        <v>38.380000000000003</v>
      </c>
    </row>
    <row r="1625" spans="1:7" x14ac:dyDescent="0.3">
      <c r="A1625" s="31">
        <f t="shared" si="78"/>
        <v>2020</v>
      </c>
      <c r="B1625" s="31">
        <f t="shared" si="79"/>
        <v>6</v>
      </c>
      <c r="C1625" s="31">
        <f t="shared" si="80"/>
        <v>2</v>
      </c>
      <c r="D1625" s="25">
        <v>43999</v>
      </c>
      <c r="E1625" s="4">
        <v>37.96</v>
      </c>
      <c r="G1625" s="4">
        <v>37.96</v>
      </c>
    </row>
    <row r="1626" spans="1:7" x14ac:dyDescent="0.3">
      <c r="A1626" s="31">
        <f t="shared" si="78"/>
        <v>2020</v>
      </c>
      <c r="B1626" s="31">
        <f t="shared" si="79"/>
        <v>6</v>
      </c>
      <c r="C1626" s="31">
        <f t="shared" si="80"/>
        <v>2</v>
      </c>
      <c r="D1626" s="25">
        <v>44000</v>
      </c>
      <c r="E1626" s="4">
        <v>38.840000000000003</v>
      </c>
      <c r="G1626" s="4">
        <v>38.840000000000003</v>
      </c>
    </row>
    <row r="1627" spans="1:7" x14ac:dyDescent="0.3">
      <c r="A1627" s="31">
        <f t="shared" si="78"/>
        <v>2020</v>
      </c>
      <c r="B1627" s="31">
        <f t="shared" si="79"/>
        <v>6</v>
      </c>
      <c r="C1627" s="31">
        <f t="shared" si="80"/>
        <v>2</v>
      </c>
      <c r="D1627" s="25">
        <v>44001</v>
      </c>
      <c r="E1627" s="4">
        <v>39.75</v>
      </c>
      <c r="G1627" s="4">
        <v>39.75</v>
      </c>
    </row>
    <row r="1628" spans="1:7" x14ac:dyDescent="0.3">
      <c r="A1628" s="31">
        <f t="shared" si="78"/>
        <v>2020</v>
      </c>
      <c r="B1628" s="31">
        <f t="shared" si="79"/>
        <v>6</v>
      </c>
      <c r="C1628" s="31">
        <f t="shared" si="80"/>
        <v>2</v>
      </c>
      <c r="D1628" s="25">
        <v>44004</v>
      </c>
      <c r="E1628" s="4">
        <v>40.46</v>
      </c>
      <c r="G1628" s="4">
        <v>40.46</v>
      </c>
    </row>
    <row r="1629" spans="1:7" x14ac:dyDescent="0.3">
      <c r="A1629" s="31">
        <f t="shared" si="78"/>
        <v>2020</v>
      </c>
      <c r="B1629" s="31">
        <f t="shared" si="79"/>
        <v>6</v>
      </c>
      <c r="C1629" s="31">
        <f t="shared" si="80"/>
        <v>2</v>
      </c>
      <c r="D1629" s="25">
        <v>44005</v>
      </c>
      <c r="E1629" s="4">
        <v>40.369999999999997</v>
      </c>
      <c r="G1629" s="4">
        <v>40.369999999999997</v>
      </c>
    </row>
    <row r="1630" spans="1:7" x14ac:dyDescent="0.3">
      <c r="A1630" s="31">
        <f t="shared" si="78"/>
        <v>2020</v>
      </c>
      <c r="B1630" s="31">
        <f t="shared" si="79"/>
        <v>6</v>
      </c>
      <c r="C1630" s="31">
        <f t="shared" si="80"/>
        <v>2</v>
      </c>
      <c r="D1630" s="25">
        <v>44006</v>
      </c>
      <c r="E1630" s="4">
        <v>38.01</v>
      </c>
      <c r="G1630" s="4">
        <v>38.01</v>
      </c>
    </row>
    <row r="1631" spans="1:7" x14ac:dyDescent="0.3">
      <c r="A1631" s="31">
        <f t="shared" si="78"/>
        <v>2020</v>
      </c>
      <c r="B1631" s="31">
        <f t="shared" si="79"/>
        <v>6</v>
      </c>
      <c r="C1631" s="31">
        <f t="shared" si="80"/>
        <v>2</v>
      </c>
      <c r="D1631" s="25">
        <v>44007</v>
      </c>
      <c r="E1631" s="4">
        <v>38.72</v>
      </c>
      <c r="G1631" s="4">
        <v>38.72</v>
      </c>
    </row>
    <row r="1632" spans="1:7" x14ac:dyDescent="0.3">
      <c r="A1632" s="31">
        <f t="shared" si="78"/>
        <v>2020</v>
      </c>
      <c r="B1632" s="31">
        <f t="shared" si="79"/>
        <v>6</v>
      </c>
      <c r="C1632" s="31">
        <f t="shared" si="80"/>
        <v>2</v>
      </c>
      <c r="D1632" s="25">
        <v>44008</v>
      </c>
      <c r="E1632" s="4">
        <v>38.49</v>
      </c>
      <c r="G1632" s="4">
        <v>38.49</v>
      </c>
    </row>
    <row r="1633" spans="1:7" x14ac:dyDescent="0.3">
      <c r="A1633" s="31">
        <f t="shared" si="78"/>
        <v>2020</v>
      </c>
      <c r="B1633" s="31">
        <f t="shared" si="79"/>
        <v>6</v>
      </c>
      <c r="C1633" s="31">
        <f t="shared" si="80"/>
        <v>2</v>
      </c>
      <c r="D1633" s="25">
        <v>44011</v>
      </c>
      <c r="E1633" s="4">
        <v>39.700000000000003</v>
      </c>
      <c r="G1633" s="4">
        <v>39.700000000000003</v>
      </c>
    </row>
    <row r="1634" spans="1:7" x14ac:dyDescent="0.3">
      <c r="A1634" s="31">
        <f t="shared" si="78"/>
        <v>2020</v>
      </c>
      <c r="B1634" s="31">
        <f t="shared" si="79"/>
        <v>6</v>
      </c>
      <c r="C1634" s="31">
        <f t="shared" si="80"/>
        <v>2</v>
      </c>
      <c r="D1634" s="25">
        <v>44012</v>
      </c>
      <c r="E1634" s="4">
        <v>39.270000000000003</v>
      </c>
      <c r="G1634" s="4">
        <v>39.270000000000003</v>
      </c>
    </row>
    <row r="1635" spans="1:7" x14ac:dyDescent="0.3">
      <c r="A1635" s="31">
        <f t="shared" si="78"/>
        <v>2020</v>
      </c>
      <c r="B1635" s="31">
        <f t="shared" si="79"/>
        <v>7</v>
      </c>
      <c r="C1635" s="31">
        <f t="shared" si="80"/>
        <v>3</v>
      </c>
      <c r="D1635" s="25">
        <v>44013</v>
      </c>
      <c r="E1635" s="4">
        <v>39.82</v>
      </c>
      <c r="G1635" s="4">
        <v>39.82</v>
      </c>
    </row>
    <row r="1636" spans="1:7" x14ac:dyDescent="0.3">
      <c r="A1636" s="31">
        <f t="shared" si="78"/>
        <v>2020</v>
      </c>
      <c r="B1636" s="31">
        <f t="shared" si="79"/>
        <v>7</v>
      </c>
      <c r="C1636" s="31">
        <f t="shared" si="80"/>
        <v>3</v>
      </c>
      <c r="D1636" s="25">
        <v>44014</v>
      </c>
      <c r="E1636" s="4">
        <v>40.65</v>
      </c>
      <c r="G1636" s="4">
        <v>40.65</v>
      </c>
    </row>
    <row r="1637" spans="1:7" x14ac:dyDescent="0.3">
      <c r="A1637" s="31">
        <f t="shared" si="78"/>
        <v>2020</v>
      </c>
      <c r="B1637" s="31">
        <f t="shared" si="79"/>
        <v>7</v>
      </c>
      <c r="C1637" s="31">
        <f t="shared" si="80"/>
        <v>3</v>
      </c>
      <c r="D1637" s="25">
        <v>44018</v>
      </c>
      <c r="E1637" s="4">
        <v>40.630000000000003</v>
      </c>
      <c r="G1637" s="4">
        <v>40.630000000000003</v>
      </c>
    </row>
    <row r="1638" spans="1:7" x14ac:dyDescent="0.3">
      <c r="A1638" s="31">
        <f t="shared" si="78"/>
        <v>2020</v>
      </c>
      <c r="B1638" s="31">
        <f t="shared" si="79"/>
        <v>7</v>
      </c>
      <c r="C1638" s="31">
        <f t="shared" si="80"/>
        <v>3</v>
      </c>
      <c r="D1638" s="25">
        <v>44019</v>
      </c>
      <c r="E1638" s="4">
        <v>40.619999999999997</v>
      </c>
      <c r="G1638" s="4">
        <v>40.619999999999997</v>
      </c>
    </row>
    <row r="1639" spans="1:7" x14ac:dyDescent="0.3">
      <c r="A1639" s="31">
        <f t="shared" si="78"/>
        <v>2020</v>
      </c>
      <c r="B1639" s="31">
        <f t="shared" si="79"/>
        <v>7</v>
      </c>
      <c r="C1639" s="31">
        <f t="shared" si="80"/>
        <v>3</v>
      </c>
      <c r="D1639" s="25">
        <v>44020</v>
      </c>
      <c r="E1639" s="4">
        <v>40.9</v>
      </c>
      <c r="G1639" s="4">
        <v>40.9</v>
      </c>
    </row>
    <row r="1640" spans="1:7" x14ac:dyDescent="0.3">
      <c r="A1640" s="31">
        <f t="shared" si="78"/>
        <v>2020</v>
      </c>
      <c r="B1640" s="31">
        <f t="shared" si="79"/>
        <v>7</v>
      </c>
      <c r="C1640" s="31">
        <f t="shared" si="80"/>
        <v>3</v>
      </c>
      <c r="D1640" s="25">
        <v>44021</v>
      </c>
      <c r="E1640" s="4">
        <v>39.619999999999997</v>
      </c>
      <c r="G1640" s="4">
        <v>39.619999999999997</v>
      </c>
    </row>
    <row r="1641" spans="1:7" x14ac:dyDescent="0.3">
      <c r="A1641" s="31">
        <f t="shared" si="78"/>
        <v>2020</v>
      </c>
      <c r="B1641" s="31">
        <f t="shared" si="79"/>
        <v>7</v>
      </c>
      <c r="C1641" s="31">
        <f t="shared" si="80"/>
        <v>3</v>
      </c>
      <c r="D1641" s="25">
        <v>44022</v>
      </c>
      <c r="E1641" s="4">
        <v>40.549999999999997</v>
      </c>
      <c r="G1641" s="4">
        <v>40.549999999999997</v>
      </c>
    </row>
    <row r="1642" spans="1:7" x14ac:dyDescent="0.3">
      <c r="A1642" s="31">
        <f t="shared" si="78"/>
        <v>2020</v>
      </c>
      <c r="B1642" s="31">
        <f t="shared" si="79"/>
        <v>7</v>
      </c>
      <c r="C1642" s="31">
        <f t="shared" si="80"/>
        <v>3</v>
      </c>
      <c r="D1642" s="25">
        <v>44025</v>
      </c>
      <c r="E1642" s="4">
        <v>40.1</v>
      </c>
      <c r="G1642" s="4">
        <v>40.1</v>
      </c>
    </row>
    <row r="1643" spans="1:7" x14ac:dyDescent="0.3">
      <c r="A1643" s="31">
        <f t="shared" si="78"/>
        <v>2020</v>
      </c>
      <c r="B1643" s="31">
        <f t="shared" si="79"/>
        <v>7</v>
      </c>
      <c r="C1643" s="31">
        <f t="shared" si="80"/>
        <v>3</v>
      </c>
      <c r="D1643" s="25">
        <v>44026</v>
      </c>
      <c r="E1643" s="4">
        <v>40.29</v>
      </c>
      <c r="G1643" s="4">
        <v>40.29</v>
      </c>
    </row>
    <row r="1644" spans="1:7" x14ac:dyDescent="0.3">
      <c r="A1644" s="31">
        <f t="shared" si="78"/>
        <v>2020</v>
      </c>
      <c r="B1644" s="31">
        <f t="shared" si="79"/>
        <v>7</v>
      </c>
      <c r="C1644" s="31">
        <f t="shared" si="80"/>
        <v>3</v>
      </c>
      <c r="D1644" s="25">
        <v>44027</v>
      </c>
      <c r="E1644" s="4">
        <v>41.2</v>
      </c>
      <c r="G1644" s="4">
        <v>41.2</v>
      </c>
    </row>
    <row r="1645" spans="1:7" x14ac:dyDescent="0.3">
      <c r="A1645" s="31">
        <f t="shared" si="78"/>
        <v>2020</v>
      </c>
      <c r="B1645" s="31">
        <f t="shared" si="79"/>
        <v>7</v>
      </c>
      <c r="C1645" s="31">
        <f t="shared" si="80"/>
        <v>3</v>
      </c>
      <c r="D1645" s="25">
        <v>44028</v>
      </c>
      <c r="E1645" s="4">
        <v>40.75</v>
      </c>
      <c r="G1645" s="4">
        <v>40.75</v>
      </c>
    </row>
    <row r="1646" spans="1:7" x14ac:dyDescent="0.3">
      <c r="A1646" s="31">
        <f t="shared" si="78"/>
        <v>2020</v>
      </c>
      <c r="B1646" s="31">
        <f t="shared" si="79"/>
        <v>7</v>
      </c>
      <c r="C1646" s="31">
        <f t="shared" si="80"/>
        <v>3</v>
      </c>
      <c r="D1646" s="25">
        <v>44029</v>
      </c>
      <c r="E1646" s="4">
        <v>40.590000000000003</v>
      </c>
      <c r="G1646" s="4">
        <v>40.590000000000003</v>
      </c>
    </row>
    <row r="1647" spans="1:7" x14ac:dyDescent="0.3">
      <c r="A1647" s="31">
        <f t="shared" si="78"/>
        <v>2020</v>
      </c>
      <c r="B1647" s="31">
        <f t="shared" si="79"/>
        <v>7</v>
      </c>
      <c r="C1647" s="31">
        <f t="shared" si="80"/>
        <v>3</v>
      </c>
      <c r="D1647" s="25">
        <v>44032</v>
      </c>
      <c r="E1647" s="4">
        <v>40.81</v>
      </c>
      <c r="G1647" s="4">
        <v>40.81</v>
      </c>
    </row>
    <row r="1648" spans="1:7" x14ac:dyDescent="0.3">
      <c r="A1648" s="31">
        <f t="shared" si="78"/>
        <v>2020</v>
      </c>
      <c r="B1648" s="31">
        <f t="shared" si="79"/>
        <v>7</v>
      </c>
      <c r="C1648" s="31">
        <f t="shared" si="80"/>
        <v>3</v>
      </c>
      <c r="D1648" s="25">
        <v>44033</v>
      </c>
      <c r="E1648" s="4">
        <v>41.96</v>
      </c>
      <c r="G1648" s="4">
        <v>41.96</v>
      </c>
    </row>
    <row r="1649" spans="1:7" x14ac:dyDescent="0.3">
      <c r="A1649" s="31">
        <f t="shared" si="78"/>
        <v>2020</v>
      </c>
      <c r="B1649" s="31">
        <f t="shared" si="79"/>
        <v>7</v>
      </c>
      <c r="C1649" s="31">
        <f t="shared" si="80"/>
        <v>3</v>
      </c>
      <c r="D1649" s="25">
        <v>44034</v>
      </c>
      <c r="E1649" s="4">
        <v>41.9</v>
      </c>
      <c r="G1649" s="4">
        <v>41.9</v>
      </c>
    </row>
    <row r="1650" spans="1:7" x14ac:dyDescent="0.3">
      <c r="A1650" s="31">
        <f t="shared" si="78"/>
        <v>2020</v>
      </c>
      <c r="B1650" s="31">
        <f t="shared" si="79"/>
        <v>7</v>
      </c>
      <c r="C1650" s="31">
        <f t="shared" si="80"/>
        <v>3</v>
      </c>
      <c r="D1650" s="25">
        <v>44035</v>
      </c>
      <c r="E1650" s="4">
        <v>41.07</v>
      </c>
      <c r="G1650" s="4">
        <v>41.07</v>
      </c>
    </row>
    <row r="1651" spans="1:7" x14ac:dyDescent="0.3">
      <c r="A1651" s="31">
        <f t="shared" si="78"/>
        <v>2020</v>
      </c>
      <c r="B1651" s="31">
        <f t="shared" si="79"/>
        <v>7</v>
      </c>
      <c r="C1651" s="31">
        <f t="shared" si="80"/>
        <v>3</v>
      </c>
      <c r="D1651" s="25">
        <v>44036</v>
      </c>
      <c r="E1651" s="4">
        <v>41.29</v>
      </c>
      <c r="G1651" s="4">
        <v>41.29</v>
      </c>
    </row>
    <row r="1652" spans="1:7" x14ac:dyDescent="0.3">
      <c r="A1652" s="31">
        <f t="shared" si="78"/>
        <v>2020</v>
      </c>
      <c r="B1652" s="31">
        <f t="shared" si="79"/>
        <v>7</v>
      </c>
      <c r="C1652" s="31">
        <f t="shared" si="80"/>
        <v>3</v>
      </c>
      <c r="D1652" s="25">
        <v>44039</v>
      </c>
      <c r="E1652" s="4">
        <v>41.6</v>
      </c>
      <c r="G1652" s="4">
        <v>41.6</v>
      </c>
    </row>
    <row r="1653" spans="1:7" x14ac:dyDescent="0.3">
      <c r="A1653" s="31">
        <f t="shared" si="78"/>
        <v>2020</v>
      </c>
      <c r="B1653" s="31">
        <f t="shared" si="79"/>
        <v>7</v>
      </c>
      <c r="C1653" s="31">
        <f t="shared" si="80"/>
        <v>3</v>
      </c>
      <c r="D1653" s="25">
        <v>44040</v>
      </c>
      <c r="E1653" s="4">
        <v>41.04</v>
      </c>
      <c r="G1653" s="4">
        <v>41.04</v>
      </c>
    </row>
    <row r="1654" spans="1:7" x14ac:dyDescent="0.3">
      <c r="A1654" s="31">
        <f t="shared" si="78"/>
        <v>2020</v>
      </c>
      <c r="B1654" s="31">
        <f t="shared" si="79"/>
        <v>7</v>
      </c>
      <c r="C1654" s="31">
        <f t="shared" si="80"/>
        <v>3</v>
      </c>
      <c r="D1654" s="25">
        <v>44041</v>
      </c>
      <c r="E1654" s="4">
        <v>41.27</v>
      </c>
      <c r="G1654" s="4">
        <v>41.27</v>
      </c>
    </row>
    <row r="1655" spans="1:7" x14ac:dyDescent="0.3">
      <c r="A1655" s="31">
        <f t="shared" si="78"/>
        <v>2020</v>
      </c>
      <c r="B1655" s="31">
        <f t="shared" si="79"/>
        <v>7</v>
      </c>
      <c r="C1655" s="31">
        <f t="shared" si="80"/>
        <v>3</v>
      </c>
      <c r="D1655" s="25">
        <v>44042</v>
      </c>
      <c r="E1655" s="4">
        <v>39.92</v>
      </c>
      <c r="G1655" s="4">
        <v>39.92</v>
      </c>
    </row>
    <row r="1656" spans="1:7" x14ac:dyDescent="0.3">
      <c r="A1656" s="31">
        <f t="shared" si="78"/>
        <v>2020</v>
      </c>
      <c r="B1656" s="31">
        <f t="shared" si="79"/>
        <v>7</v>
      </c>
      <c r="C1656" s="31">
        <f t="shared" si="80"/>
        <v>3</v>
      </c>
      <c r="D1656" s="25">
        <v>44043</v>
      </c>
      <c r="E1656" s="4">
        <v>40.270000000000003</v>
      </c>
      <c r="G1656" s="4">
        <v>40.270000000000003</v>
      </c>
    </row>
    <row r="1657" spans="1:7" x14ac:dyDescent="0.3">
      <c r="A1657" s="31">
        <f t="shared" si="78"/>
        <v>2020</v>
      </c>
      <c r="B1657" s="31">
        <f t="shared" si="79"/>
        <v>8</v>
      </c>
      <c r="C1657" s="31">
        <f t="shared" si="80"/>
        <v>3</v>
      </c>
      <c r="D1657" s="25">
        <v>44046</v>
      </c>
      <c r="E1657" s="4">
        <v>41.01</v>
      </c>
      <c r="G1657" s="4">
        <v>41.01</v>
      </c>
    </row>
    <row r="1658" spans="1:7" x14ac:dyDescent="0.3">
      <c r="A1658" s="31">
        <f t="shared" si="78"/>
        <v>2020</v>
      </c>
      <c r="B1658" s="31">
        <f t="shared" si="79"/>
        <v>8</v>
      </c>
      <c r="C1658" s="31">
        <f t="shared" si="80"/>
        <v>3</v>
      </c>
      <c r="D1658" s="25">
        <v>44047</v>
      </c>
      <c r="E1658" s="4">
        <v>41.7</v>
      </c>
      <c r="G1658" s="4">
        <v>41.7</v>
      </c>
    </row>
    <row r="1659" spans="1:7" x14ac:dyDescent="0.3">
      <c r="A1659" s="31">
        <f t="shared" si="78"/>
        <v>2020</v>
      </c>
      <c r="B1659" s="31">
        <f t="shared" si="79"/>
        <v>8</v>
      </c>
      <c r="C1659" s="31">
        <f t="shared" si="80"/>
        <v>3</v>
      </c>
      <c r="D1659" s="25">
        <v>44048</v>
      </c>
      <c r="E1659" s="4">
        <v>42.19</v>
      </c>
      <c r="G1659" s="4">
        <v>42.19</v>
      </c>
    </row>
    <row r="1660" spans="1:7" x14ac:dyDescent="0.3">
      <c r="A1660" s="31">
        <f t="shared" si="78"/>
        <v>2020</v>
      </c>
      <c r="B1660" s="31">
        <f t="shared" si="79"/>
        <v>8</v>
      </c>
      <c r="C1660" s="31">
        <f t="shared" si="80"/>
        <v>3</v>
      </c>
      <c r="D1660" s="25">
        <v>44049</v>
      </c>
      <c r="E1660" s="4">
        <v>41.95</v>
      </c>
      <c r="G1660" s="4">
        <v>41.95</v>
      </c>
    </row>
    <row r="1661" spans="1:7" x14ac:dyDescent="0.3">
      <c r="A1661" s="31">
        <f t="shared" si="78"/>
        <v>2020</v>
      </c>
      <c r="B1661" s="31">
        <f t="shared" si="79"/>
        <v>8</v>
      </c>
      <c r="C1661" s="31">
        <f t="shared" si="80"/>
        <v>3</v>
      </c>
      <c r="D1661" s="25">
        <v>44050</v>
      </c>
      <c r="E1661" s="4">
        <v>41.22</v>
      </c>
      <c r="G1661" s="4">
        <v>41.22</v>
      </c>
    </row>
    <row r="1662" spans="1:7" x14ac:dyDescent="0.3">
      <c r="A1662" s="31">
        <f t="shared" si="78"/>
        <v>2020</v>
      </c>
      <c r="B1662" s="31">
        <f t="shared" si="79"/>
        <v>8</v>
      </c>
      <c r="C1662" s="31">
        <f t="shared" si="80"/>
        <v>3</v>
      </c>
      <c r="D1662" s="25">
        <v>44053</v>
      </c>
      <c r="E1662" s="4">
        <v>41.94</v>
      </c>
      <c r="G1662" s="4">
        <v>41.94</v>
      </c>
    </row>
    <row r="1663" spans="1:7" x14ac:dyDescent="0.3">
      <c r="A1663" s="31">
        <f t="shared" si="78"/>
        <v>2020</v>
      </c>
      <c r="B1663" s="31">
        <f t="shared" si="79"/>
        <v>8</v>
      </c>
      <c r="C1663" s="31">
        <f t="shared" si="80"/>
        <v>3</v>
      </c>
      <c r="D1663" s="25">
        <v>44054</v>
      </c>
      <c r="E1663" s="4">
        <v>41.61</v>
      </c>
      <c r="G1663" s="4">
        <v>41.61</v>
      </c>
    </row>
    <row r="1664" spans="1:7" x14ac:dyDescent="0.3">
      <c r="A1664" s="31">
        <f t="shared" si="78"/>
        <v>2020</v>
      </c>
      <c r="B1664" s="31">
        <f t="shared" si="79"/>
        <v>8</v>
      </c>
      <c r="C1664" s="31">
        <f t="shared" si="80"/>
        <v>3</v>
      </c>
      <c r="D1664" s="25">
        <v>44055</v>
      </c>
      <c r="E1664" s="4">
        <v>42.67</v>
      </c>
      <c r="G1664" s="4">
        <v>42.67</v>
      </c>
    </row>
    <row r="1665" spans="1:7" x14ac:dyDescent="0.3">
      <c r="A1665" s="31">
        <f t="shared" si="78"/>
        <v>2020</v>
      </c>
      <c r="B1665" s="31">
        <f t="shared" si="79"/>
        <v>8</v>
      </c>
      <c r="C1665" s="31">
        <f t="shared" si="80"/>
        <v>3</v>
      </c>
      <c r="D1665" s="25">
        <v>44056</v>
      </c>
      <c r="E1665" s="4">
        <v>42.24</v>
      </c>
      <c r="G1665" s="4">
        <v>42.24</v>
      </c>
    </row>
    <row r="1666" spans="1:7" x14ac:dyDescent="0.3">
      <c r="A1666" s="31">
        <f t="shared" si="78"/>
        <v>2020</v>
      </c>
      <c r="B1666" s="31">
        <f t="shared" si="79"/>
        <v>8</v>
      </c>
      <c r="C1666" s="31">
        <f t="shared" si="80"/>
        <v>3</v>
      </c>
      <c r="D1666" s="25">
        <v>44057</v>
      </c>
      <c r="E1666" s="4">
        <v>42.01</v>
      </c>
      <c r="G1666" s="4">
        <v>42.01</v>
      </c>
    </row>
    <row r="1667" spans="1:7" x14ac:dyDescent="0.3">
      <c r="A1667" s="31">
        <f t="shared" si="78"/>
        <v>2020</v>
      </c>
      <c r="B1667" s="31">
        <f t="shared" si="79"/>
        <v>8</v>
      </c>
      <c r="C1667" s="31">
        <f t="shared" si="80"/>
        <v>3</v>
      </c>
      <c r="D1667" s="25">
        <v>44060</v>
      </c>
      <c r="E1667" s="4">
        <v>42.89</v>
      </c>
      <c r="G1667" s="4">
        <v>42.89</v>
      </c>
    </row>
    <row r="1668" spans="1:7" x14ac:dyDescent="0.3">
      <c r="A1668" s="31">
        <f t="shared" si="78"/>
        <v>2020</v>
      </c>
      <c r="B1668" s="31">
        <f t="shared" si="79"/>
        <v>8</v>
      </c>
      <c r="C1668" s="31">
        <f t="shared" si="80"/>
        <v>3</v>
      </c>
      <c r="D1668" s="25">
        <v>44061</v>
      </c>
      <c r="E1668" s="4">
        <v>42.89</v>
      </c>
      <c r="G1668" s="4">
        <v>42.89</v>
      </c>
    </row>
    <row r="1669" spans="1:7" x14ac:dyDescent="0.3">
      <c r="A1669" s="31">
        <f t="shared" ref="A1669:A1732" si="81">YEAR(D1669)</f>
        <v>2020</v>
      </c>
      <c r="B1669" s="31">
        <f t="shared" ref="B1669:B1732" si="82">MONTH(D1669)</f>
        <v>8</v>
      </c>
      <c r="C1669" s="31">
        <f t="shared" ref="C1669:C1732" si="83">ROUNDUP(B1669/3,0)</f>
        <v>3</v>
      </c>
      <c r="D1669" s="25">
        <v>44062</v>
      </c>
      <c r="E1669" s="4">
        <v>42.93</v>
      </c>
      <c r="G1669" s="4">
        <v>42.93</v>
      </c>
    </row>
    <row r="1670" spans="1:7" x14ac:dyDescent="0.3">
      <c r="A1670" s="31">
        <f t="shared" si="81"/>
        <v>2020</v>
      </c>
      <c r="B1670" s="31">
        <f t="shared" si="82"/>
        <v>8</v>
      </c>
      <c r="C1670" s="31">
        <f t="shared" si="83"/>
        <v>3</v>
      </c>
      <c r="D1670" s="25">
        <v>44063</v>
      </c>
      <c r="E1670" s="4">
        <v>42.58</v>
      </c>
      <c r="G1670" s="4">
        <v>42.58</v>
      </c>
    </row>
    <row r="1671" spans="1:7" x14ac:dyDescent="0.3">
      <c r="A1671" s="31">
        <f t="shared" si="81"/>
        <v>2020</v>
      </c>
      <c r="B1671" s="31">
        <f t="shared" si="82"/>
        <v>8</v>
      </c>
      <c r="C1671" s="31">
        <f t="shared" si="83"/>
        <v>3</v>
      </c>
      <c r="D1671" s="25">
        <v>44064</v>
      </c>
      <c r="E1671" s="4">
        <v>42.34</v>
      </c>
      <c r="G1671" s="4">
        <v>42.34</v>
      </c>
    </row>
    <row r="1672" spans="1:7" x14ac:dyDescent="0.3">
      <c r="A1672" s="31">
        <f t="shared" si="81"/>
        <v>2020</v>
      </c>
      <c r="B1672" s="31">
        <f t="shared" si="82"/>
        <v>8</v>
      </c>
      <c r="C1672" s="31">
        <f t="shared" si="83"/>
        <v>3</v>
      </c>
      <c r="D1672" s="25">
        <v>44067</v>
      </c>
      <c r="E1672" s="4">
        <v>42.62</v>
      </c>
      <c r="G1672" s="4">
        <v>42.62</v>
      </c>
    </row>
    <row r="1673" spans="1:7" x14ac:dyDescent="0.3">
      <c r="A1673" s="31">
        <f t="shared" si="81"/>
        <v>2020</v>
      </c>
      <c r="B1673" s="31">
        <f t="shared" si="82"/>
        <v>8</v>
      </c>
      <c r="C1673" s="31">
        <f t="shared" si="83"/>
        <v>3</v>
      </c>
      <c r="D1673" s="25">
        <v>44068</v>
      </c>
      <c r="E1673" s="4">
        <v>43.35</v>
      </c>
      <c r="G1673" s="4">
        <v>43.35</v>
      </c>
    </row>
    <row r="1674" spans="1:7" x14ac:dyDescent="0.3">
      <c r="A1674" s="31">
        <f t="shared" si="81"/>
        <v>2020</v>
      </c>
      <c r="B1674" s="31">
        <f t="shared" si="82"/>
        <v>8</v>
      </c>
      <c r="C1674" s="31">
        <f t="shared" si="83"/>
        <v>3</v>
      </c>
      <c r="D1674" s="25">
        <v>44069</v>
      </c>
      <c r="E1674" s="4">
        <v>43.39</v>
      </c>
      <c r="G1674" s="4">
        <v>43.39</v>
      </c>
    </row>
    <row r="1675" spans="1:7" x14ac:dyDescent="0.3">
      <c r="A1675" s="31">
        <f t="shared" si="81"/>
        <v>2020</v>
      </c>
      <c r="B1675" s="31">
        <f t="shared" si="82"/>
        <v>8</v>
      </c>
      <c r="C1675" s="31">
        <f t="shared" si="83"/>
        <v>3</v>
      </c>
      <c r="D1675" s="25">
        <v>44070</v>
      </c>
      <c r="E1675" s="4">
        <v>43.04</v>
      </c>
      <c r="G1675" s="4">
        <v>43.04</v>
      </c>
    </row>
    <row r="1676" spans="1:7" x14ac:dyDescent="0.3">
      <c r="A1676" s="31">
        <f t="shared" si="81"/>
        <v>2020</v>
      </c>
      <c r="B1676" s="31">
        <f t="shared" si="82"/>
        <v>8</v>
      </c>
      <c r="C1676" s="31">
        <f t="shared" si="83"/>
        <v>3</v>
      </c>
      <c r="D1676" s="25">
        <v>44071</v>
      </c>
      <c r="E1676" s="4">
        <v>42.97</v>
      </c>
      <c r="G1676" s="4">
        <v>42.97</v>
      </c>
    </row>
    <row r="1677" spans="1:7" x14ac:dyDescent="0.3">
      <c r="A1677" s="31">
        <f t="shared" si="81"/>
        <v>2020</v>
      </c>
      <c r="B1677" s="31">
        <f t="shared" si="82"/>
        <v>8</v>
      </c>
      <c r="C1677" s="31">
        <f t="shared" si="83"/>
        <v>3</v>
      </c>
      <c r="D1677" s="25">
        <v>44074</v>
      </c>
      <c r="E1677" s="4">
        <v>42.61</v>
      </c>
      <c r="G1677" s="4">
        <v>42.61</v>
      </c>
    </row>
    <row r="1678" spans="1:7" x14ac:dyDescent="0.3">
      <c r="A1678" s="31">
        <f t="shared" si="81"/>
        <v>2020</v>
      </c>
      <c r="B1678" s="31">
        <f t="shared" si="82"/>
        <v>9</v>
      </c>
      <c r="C1678" s="31">
        <f t="shared" si="83"/>
        <v>3</v>
      </c>
      <c r="D1678" s="25">
        <v>44075</v>
      </c>
      <c r="E1678" s="4">
        <v>42.76</v>
      </c>
      <c r="G1678" s="4">
        <v>42.76</v>
      </c>
    </row>
    <row r="1679" spans="1:7" x14ac:dyDescent="0.3">
      <c r="A1679" s="31">
        <f t="shared" si="81"/>
        <v>2020</v>
      </c>
      <c r="B1679" s="31">
        <f t="shared" si="82"/>
        <v>9</v>
      </c>
      <c r="C1679" s="31">
        <f t="shared" si="83"/>
        <v>3</v>
      </c>
      <c r="D1679" s="25">
        <v>44076</v>
      </c>
      <c r="E1679" s="4">
        <v>41.51</v>
      </c>
      <c r="G1679" s="4">
        <v>41.51</v>
      </c>
    </row>
    <row r="1680" spans="1:7" x14ac:dyDescent="0.3">
      <c r="A1680" s="31">
        <f t="shared" si="81"/>
        <v>2020</v>
      </c>
      <c r="B1680" s="31">
        <f t="shared" si="82"/>
        <v>9</v>
      </c>
      <c r="C1680" s="31">
        <f t="shared" si="83"/>
        <v>3</v>
      </c>
      <c r="D1680" s="25">
        <v>44077</v>
      </c>
      <c r="E1680" s="4">
        <v>41.37</v>
      </c>
      <c r="G1680" s="4">
        <v>41.37</v>
      </c>
    </row>
    <row r="1681" spans="1:7" x14ac:dyDescent="0.3">
      <c r="A1681" s="31">
        <f t="shared" si="81"/>
        <v>2020</v>
      </c>
      <c r="B1681" s="31">
        <f t="shared" si="82"/>
        <v>9</v>
      </c>
      <c r="C1681" s="31">
        <f t="shared" si="83"/>
        <v>3</v>
      </c>
      <c r="D1681" s="25">
        <v>44078</v>
      </c>
      <c r="E1681" s="4">
        <v>39.770000000000003</v>
      </c>
      <c r="G1681" s="4">
        <v>39.770000000000003</v>
      </c>
    </row>
    <row r="1682" spans="1:7" x14ac:dyDescent="0.3">
      <c r="A1682" s="31">
        <f t="shared" si="81"/>
        <v>2020</v>
      </c>
      <c r="B1682" s="31">
        <f t="shared" si="82"/>
        <v>9</v>
      </c>
      <c r="C1682" s="31">
        <f t="shared" si="83"/>
        <v>3</v>
      </c>
      <c r="D1682" s="25">
        <v>44082</v>
      </c>
      <c r="E1682" s="4">
        <v>36.76</v>
      </c>
      <c r="G1682" s="4">
        <v>36.76</v>
      </c>
    </row>
    <row r="1683" spans="1:7" x14ac:dyDescent="0.3">
      <c r="A1683" s="31">
        <f t="shared" si="81"/>
        <v>2020</v>
      </c>
      <c r="B1683" s="31">
        <f t="shared" si="82"/>
        <v>9</v>
      </c>
      <c r="C1683" s="31">
        <f t="shared" si="83"/>
        <v>3</v>
      </c>
      <c r="D1683" s="25">
        <v>44083</v>
      </c>
      <c r="E1683" s="4">
        <v>38.049999999999997</v>
      </c>
      <c r="G1683" s="4">
        <v>38.049999999999997</v>
      </c>
    </row>
    <row r="1684" spans="1:7" x14ac:dyDescent="0.3">
      <c r="A1684" s="31">
        <f t="shared" si="81"/>
        <v>2020</v>
      </c>
      <c r="B1684" s="31">
        <f t="shared" si="82"/>
        <v>9</v>
      </c>
      <c r="C1684" s="31">
        <f t="shared" si="83"/>
        <v>3</v>
      </c>
      <c r="D1684" s="25">
        <v>44084</v>
      </c>
      <c r="E1684" s="4">
        <v>37.299999999999997</v>
      </c>
      <c r="G1684" s="4">
        <v>37.299999999999997</v>
      </c>
    </row>
    <row r="1685" spans="1:7" x14ac:dyDescent="0.3">
      <c r="A1685" s="31">
        <f t="shared" si="81"/>
        <v>2020</v>
      </c>
      <c r="B1685" s="31">
        <f t="shared" si="82"/>
        <v>9</v>
      </c>
      <c r="C1685" s="31">
        <f t="shared" si="83"/>
        <v>3</v>
      </c>
      <c r="D1685" s="25">
        <v>44085</v>
      </c>
      <c r="E1685" s="4">
        <v>37.33</v>
      </c>
      <c r="G1685" s="4">
        <v>37.33</v>
      </c>
    </row>
    <row r="1686" spans="1:7" x14ac:dyDescent="0.3">
      <c r="A1686" s="31">
        <f t="shared" si="81"/>
        <v>2020</v>
      </c>
      <c r="B1686" s="31">
        <f t="shared" si="82"/>
        <v>9</v>
      </c>
      <c r="C1686" s="31">
        <f t="shared" si="83"/>
        <v>3</v>
      </c>
      <c r="D1686" s="25">
        <v>44088</v>
      </c>
      <c r="E1686" s="4">
        <v>37.26</v>
      </c>
      <c r="G1686" s="4">
        <v>37.26</v>
      </c>
    </row>
    <row r="1687" spans="1:7" x14ac:dyDescent="0.3">
      <c r="A1687" s="31">
        <f t="shared" si="81"/>
        <v>2020</v>
      </c>
      <c r="B1687" s="31">
        <f t="shared" si="82"/>
        <v>9</v>
      </c>
      <c r="C1687" s="31">
        <f t="shared" si="83"/>
        <v>3</v>
      </c>
      <c r="D1687" s="25">
        <v>44089</v>
      </c>
      <c r="E1687" s="4">
        <v>38.28</v>
      </c>
      <c r="G1687" s="4">
        <v>38.28</v>
      </c>
    </row>
    <row r="1688" spans="1:7" x14ac:dyDescent="0.3">
      <c r="A1688" s="31">
        <f t="shared" si="81"/>
        <v>2020</v>
      </c>
      <c r="B1688" s="31">
        <f t="shared" si="82"/>
        <v>9</v>
      </c>
      <c r="C1688" s="31">
        <f t="shared" si="83"/>
        <v>3</v>
      </c>
      <c r="D1688" s="25">
        <v>44090</v>
      </c>
      <c r="E1688" s="4">
        <v>40.159999999999997</v>
      </c>
      <c r="G1688" s="4">
        <v>40.159999999999997</v>
      </c>
    </row>
    <row r="1689" spans="1:7" x14ac:dyDescent="0.3">
      <c r="A1689" s="31">
        <f t="shared" si="81"/>
        <v>2020</v>
      </c>
      <c r="B1689" s="31">
        <f t="shared" si="82"/>
        <v>9</v>
      </c>
      <c r="C1689" s="31">
        <f t="shared" si="83"/>
        <v>3</v>
      </c>
      <c r="D1689" s="25">
        <v>44091</v>
      </c>
      <c r="E1689" s="4">
        <v>40.97</v>
      </c>
      <c r="G1689" s="4">
        <v>40.97</v>
      </c>
    </row>
    <row r="1690" spans="1:7" x14ac:dyDescent="0.3">
      <c r="A1690" s="31">
        <f t="shared" si="81"/>
        <v>2020</v>
      </c>
      <c r="B1690" s="31">
        <f t="shared" si="82"/>
        <v>9</v>
      </c>
      <c r="C1690" s="31">
        <f t="shared" si="83"/>
        <v>3</v>
      </c>
      <c r="D1690" s="25">
        <v>44092</v>
      </c>
      <c r="E1690" s="4">
        <v>41.11</v>
      </c>
      <c r="G1690" s="4">
        <v>41.11</v>
      </c>
    </row>
    <row r="1691" spans="1:7" x14ac:dyDescent="0.3">
      <c r="A1691" s="31">
        <f t="shared" si="81"/>
        <v>2020</v>
      </c>
      <c r="B1691" s="31">
        <f t="shared" si="82"/>
        <v>9</v>
      </c>
      <c r="C1691" s="31">
        <f t="shared" si="83"/>
        <v>3</v>
      </c>
      <c r="D1691" s="25">
        <v>44095</v>
      </c>
      <c r="E1691" s="4">
        <v>39.31</v>
      </c>
      <c r="G1691" s="4">
        <v>39.31</v>
      </c>
    </row>
    <row r="1692" spans="1:7" x14ac:dyDescent="0.3">
      <c r="A1692" s="31">
        <f t="shared" si="81"/>
        <v>2020</v>
      </c>
      <c r="B1692" s="31">
        <f t="shared" si="82"/>
        <v>9</v>
      </c>
      <c r="C1692" s="31">
        <f t="shared" si="83"/>
        <v>3</v>
      </c>
      <c r="D1692" s="25">
        <v>44096</v>
      </c>
      <c r="E1692" s="4">
        <v>39.6</v>
      </c>
      <c r="G1692" s="4">
        <v>39.6</v>
      </c>
    </row>
    <row r="1693" spans="1:7" x14ac:dyDescent="0.3">
      <c r="A1693" s="31">
        <f t="shared" si="81"/>
        <v>2020</v>
      </c>
      <c r="B1693" s="31">
        <f t="shared" si="82"/>
        <v>9</v>
      </c>
      <c r="C1693" s="31">
        <f t="shared" si="83"/>
        <v>3</v>
      </c>
      <c r="D1693" s="25">
        <v>44097</v>
      </c>
      <c r="E1693" s="4">
        <v>39.93</v>
      </c>
      <c r="G1693" s="4">
        <v>39.93</v>
      </c>
    </row>
    <row r="1694" spans="1:7" x14ac:dyDescent="0.3">
      <c r="A1694" s="31">
        <f t="shared" si="81"/>
        <v>2020</v>
      </c>
      <c r="B1694" s="31">
        <f t="shared" si="82"/>
        <v>9</v>
      </c>
      <c r="C1694" s="31">
        <f t="shared" si="83"/>
        <v>3</v>
      </c>
      <c r="D1694" s="25">
        <v>44098</v>
      </c>
      <c r="E1694" s="4">
        <v>40.31</v>
      </c>
      <c r="G1694" s="4">
        <v>40.31</v>
      </c>
    </row>
    <row r="1695" spans="1:7" x14ac:dyDescent="0.3">
      <c r="A1695" s="31">
        <f t="shared" si="81"/>
        <v>2020</v>
      </c>
      <c r="B1695" s="31">
        <f t="shared" si="82"/>
        <v>9</v>
      </c>
      <c r="C1695" s="31">
        <f t="shared" si="83"/>
        <v>3</v>
      </c>
      <c r="D1695" s="25">
        <v>44099</v>
      </c>
      <c r="E1695" s="4">
        <v>40.25</v>
      </c>
      <c r="G1695" s="4">
        <v>40.25</v>
      </c>
    </row>
    <row r="1696" spans="1:7" x14ac:dyDescent="0.3">
      <c r="A1696" s="31">
        <f t="shared" si="81"/>
        <v>2020</v>
      </c>
      <c r="B1696" s="31">
        <f t="shared" si="82"/>
        <v>9</v>
      </c>
      <c r="C1696" s="31">
        <f t="shared" si="83"/>
        <v>3</v>
      </c>
      <c r="D1696" s="25">
        <v>44102</v>
      </c>
      <c r="E1696" s="4">
        <v>40.6</v>
      </c>
      <c r="G1696" s="4">
        <v>40.6</v>
      </c>
    </row>
    <row r="1697" spans="1:7" x14ac:dyDescent="0.3">
      <c r="A1697" s="31">
        <f t="shared" si="81"/>
        <v>2020</v>
      </c>
      <c r="B1697" s="31">
        <f t="shared" si="82"/>
        <v>9</v>
      </c>
      <c r="C1697" s="31">
        <f t="shared" si="83"/>
        <v>3</v>
      </c>
      <c r="D1697" s="25">
        <v>44103</v>
      </c>
      <c r="E1697" s="4">
        <v>39.29</v>
      </c>
      <c r="G1697" s="4">
        <v>39.29</v>
      </c>
    </row>
    <row r="1698" spans="1:7" x14ac:dyDescent="0.3">
      <c r="A1698" s="31">
        <f t="shared" si="81"/>
        <v>2020</v>
      </c>
      <c r="B1698" s="31">
        <f t="shared" si="82"/>
        <v>9</v>
      </c>
      <c r="C1698" s="31">
        <f t="shared" si="83"/>
        <v>3</v>
      </c>
      <c r="D1698" s="25">
        <v>44104</v>
      </c>
      <c r="E1698" s="4">
        <v>40.22</v>
      </c>
      <c r="G1698" s="4">
        <v>40.22</v>
      </c>
    </row>
    <row r="1699" spans="1:7" x14ac:dyDescent="0.3">
      <c r="A1699" s="31">
        <f t="shared" si="81"/>
        <v>2020</v>
      </c>
      <c r="B1699" s="31">
        <f t="shared" si="82"/>
        <v>10</v>
      </c>
      <c r="C1699" s="31">
        <f t="shared" si="83"/>
        <v>4</v>
      </c>
      <c r="D1699" s="25">
        <v>44105</v>
      </c>
      <c r="E1699" s="4">
        <v>38.72</v>
      </c>
      <c r="G1699" s="4">
        <v>38.72</v>
      </c>
    </row>
    <row r="1700" spans="1:7" x14ac:dyDescent="0.3">
      <c r="A1700" s="31">
        <f t="shared" si="81"/>
        <v>2020</v>
      </c>
      <c r="B1700" s="31">
        <f t="shared" si="82"/>
        <v>10</v>
      </c>
      <c r="C1700" s="31">
        <f t="shared" si="83"/>
        <v>4</v>
      </c>
      <c r="D1700" s="25">
        <v>44106</v>
      </c>
      <c r="E1700" s="4">
        <v>37.049999999999997</v>
      </c>
      <c r="G1700" s="4">
        <v>37.049999999999997</v>
      </c>
    </row>
    <row r="1701" spans="1:7" x14ac:dyDescent="0.3">
      <c r="A1701" s="31">
        <f t="shared" si="81"/>
        <v>2020</v>
      </c>
      <c r="B1701" s="31">
        <f t="shared" si="82"/>
        <v>10</v>
      </c>
      <c r="C1701" s="31">
        <f t="shared" si="83"/>
        <v>4</v>
      </c>
      <c r="D1701" s="25">
        <v>44109</v>
      </c>
      <c r="E1701" s="4">
        <v>39.22</v>
      </c>
      <c r="G1701" s="4">
        <v>39.22</v>
      </c>
    </row>
    <row r="1702" spans="1:7" x14ac:dyDescent="0.3">
      <c r="A1702" s="31">
        <f t="shared" si="81"/>
        <v>2020</v>
      </c>
      <c r="B1702" s="31">
        <f t="shared" si="82"/>
        <v>10</v>
      </c>
      <c r="C1702" s="31">
        <f t="shared" si="83"/>
        <v>4</v>
      </c>
      <c r="D1702" s="25">
        <v>44110</v>
      </c>
      <c r="E1702" s="4">
        <v>40.67</v>
      </c>
      <c r="G1702" s="4">
        <v>40.67</v>
      </c>
    </row>
    <row r="1703" spans="1:7" x14ac:dyDescent="0.3">
      <c r="A1703" s="31">
        <f t="shared" si="81"/>
        <v>2020</v>
      </c>
      <c r="B1703" s="31">
        <f t="shared" si="82"/>
        <v>10</v>
      </c>
      <c r="C1703" s="31">
        <f t="shared" si="83"/>
        <v>4</v>
      </c>
      <c r="D1703" s="25">
        <v>44111</v>
      </c>
      <c r="E1703" s="4">
        <v>39.950000000000003</v>
      </c>
      <c r="G1703" s="4">
        <v>39.950000000000003</v>
      </c>
    </row>
    <row r="1704" spans="1:7" x14ac:dyDescent="0.3">
      <c r="A1704" s="31">
        <f t="shared" si="81"/>
        <v>2020</v>
      </c>
      <c r="B1704" s="31">
        <f t="shared" si="82"/>
        <v>10</v>
      </c>
      <c r="C1704" s="31">
        <f t="shared" si="83"/>
        <v>4</v>
      </c>
      <c r="D1704" s="25">
        <v>44112</v>
      </c>
      <c r="E1704" s="4">
        <v>41.19</v>
      </c>
      <c r="G1704" s="4">
        <v>41.19</v>
      </c>
    </row>
    <row r="1705" spans="1:7" x14ac:dyDescent="0.3">
      <c r="A1705" s="31">
        <f t="shared" si="81"/>
        <v>2020</v>
      </c>
      <c r="B1705" s="31">
        <f t="shared" si="82"/>
        <v>10</v>
      </c>
      <c r="C1705" s="31">
        <f t="shared" si="83"/>
        <v>4</v>
      </c>
      <c r="D1705" s="25">
        <v>44113</v>
      </c>
      <c r="E1705" s="4">
        <v>40.6</v>
      </c>
      <c r="G1705" s="4">
        <v>40.6</v>
      </c>
    </row>
    <row r="1706" spans="1:7" x14ac:dyDescent="0.3">
      <c r="A1706" s="31">
        <f t="shared" si="81"/>
        <v>2020</v>
      </c>
      <c r="B1706" s="31">
        <f t="shared" si="82"/>
        <v>10</v>
      </c>
      <c r="C1706" s="31">
        <f t="shared" si="83"/>
        <v>4</v>
      </c>
      <c r="D1706" s="25">
        <v>44116</v>
      </c>
      <c r="E1706" s="4">
        <v>39.43</v>
      </c>
      <c r="G1706" s="4">
        <v>39.43</v>
      </c>
    </row>
    <row r="1707" spans="1:7" x14ac:dyDescent="0.3">
      <c r="A1707" s="31">
        <f t="shared" si="81"/>
        <v>2020</v>
      </c>
      <c r="B1707" s="31">
        <f t="shared" si="82"/>
        <v>10</v>
      </c>
      <c r="C1707" s="31">
        <f t="shared" si="83"/>
        <v>4</v>
      </c>
      <c r="D1707" s="25">
        <v>44117</v>
      </c>
      <c r="E1707" s="4">
        <v>40.200000000000003</v>
      </c>
      <c r="G1707" s="4">
        <v>40.200000000000003</v>
      </c>
    </row>
    <row r="1708" spans="1:7" x14ac:dyDescent="0.3">
      <c r="A1708" s="31">
        <f t="shared" si="81"/>
        <v>2020</v>
      </c>
      <c r="B1708" s="31">
        <f t="shared" si="82"/>
        <v>10</v>
      </c>
      <c r="C1708" s="31">
        <f t="shared" si="83"/>
        <v>4</v>
      </c>
      <c r="D1708" s="25">
        <v>44118</v>
      </c>
      <c r="E1708" s="4">
        <v>41.04</v>
      </c>
      <c r="G1708" s="4">
        <v>41.04</v>
      </c>
    </row>
    <row r="1709" spans="1:7" x14ac:dyDescent="0.3">
      <c r="A1709" s="31">
        <f t="shared" si="81"/>
        <v>2020</v>
      </c>
      <c r="B1709" s="31">
        <f t="shared" si="82"/>
        <v>10</v>
      </c>
      <c r="C1709" s="31">
        <f t="shared" si="83"/>
        <v>4</v>
      </c>
      <c r="D1709" s="25">
        <v>44119</v>
      </c>
      <c r="E1709" s="4">
        <v>40.96</v>
      </c>
      <c r="G1709" s="4">
        <v>40.96</v>
      </c>
    </row>
    <row r="1710" spans="1:7" x14ac:dyDescent="0.3">
      <c r="A1710" s="31">
        <f t="shared" si="81"/>
        <v>2020</v>
      </c>
      <c r="B1710" s="31">
        <f t="shared" si="82"/>
        <v>10</v>
      </c>
      <c r="C1710" s="31">
        <f t="shared" si="83"/>
        <v>4</v>
      </c>
      <c r="D1710" s="25">
        <v>44120</v>
      </c>
      <c r="E1710" s="4">
        <v>40.880000000000003</v>
      </c>
      <c r="G1710" s="4">
        <v>40.880000000000003</v>
      </c>
    </row>
    <row r="1711" spans="1:7" x14ac:dyDescent="0.3">
      <c r="A1711" s="31">
        <f t="shared" si="81"/>
        <v>2020</v>
      </c>
      <c r="B1711" s="31">
        <f t="shared" si="82"/>
        <v>10</v>
      </c>
      <c r="C1711" s="31">
        <f t="shared" si="83"/>
        <v>4</v>
      </c>
      <c r="D1711" s="25">
        <v>44123</v>
      </c>
      <c r="E1711" s="4">
        <v>40.83</v>
      </c>
      <c r="G1711" s="4">
        <v>40.83</v>
      </c>
    </row>
    <row r="1712" spans="1:7" x14ac:dyDescent="0.3">
      <c r="A1712" s="31">
        <f t="shared" si="81"/>
        <v>2020</v>
      </c>
      <c r="B1712" s="31">
        <f t="shared" si="82"/>
        <v>10</v>
      </c>
      <c r="C1712" s="31">
        <f t="shared" si="83"/>
        <v>4</v>
      </c>
      <c r="D1712" s="25">
        <v>44124</v>
      </c>
      <c r="E1712" s="4">
        <v>41.46</v>
      </c>
      <c r="G1712" s="4">
        <v>41.46</v>
      </c>
    </row>
    <row r="1713" spans="1:7" x14ac:dyDescent="0.3">
      <c r="A1713" s="31">
        <f t="shared" si="81"/>
        <v>2020</v>
      </c>
      <c r="B1713" s="31">
        <f t="shared" si="82"/>
        <v>10</v>
      </c>
      <c r="C1713" s="31">
        <f t="shared" si="83"/>
        <v>4</v>
      </c>
      <c r="D1713" s="25">
        <v>44125</v>
      </c>
      <c r="E1713" s="4">
        <v>40.03</v>
      </c>
      <c r="G1713" s="4">
        <v>40.03</v>
      </c>
    </row>
    <row r="1714" spans="1:7" x14ac:dyDescent="0.3">
      <c r="A1714" s="31">
        <f t="shared" si="81"/>
        <v>2020</v>
      </c>
      <c r="B1714" s="31">
        <f t="shared" si="82"/>
        <v>10</v>
      </c>
      <c r="C1714" s="31">
        <f t="shared" si="83"/>
        <v>4</v>
      </c>
      <c r="D1714" s="25">
        <v>44126</v>
      </c>
      <c r="E1714" s="4">
        <v>40.64</v>
      </c>
      <c r="G1714" s="4">
        <v>40.64</v>
      </c>
    </row>
    <row r="1715" spans="1:7" x14ac:dyDescent="0.3">
      <c r="A1715" s="31">
        <f t="shared" si="81"/>
        <v>2020</v>
      </c>
      <c r="B1715" s="31">
        <f t="shared" si="82"/>
        <v>10</v>
      </c>
      <c r="C1715" s="31">
        <f t="shared" si="83"/>
        <v>4</v>
      </c>
      <c r="D1715" s="25">
        <v>44127</v>
      </c>
      <c r="E1715" s="4">
        <v>39.85</v>
      </c>
      <c r="G1715" s="4">
        <v>39.85</v>
      </c>
    </row>
    <row r="1716" spans="1:7" x14ac:dyDescent="0.3">
      <c r="A1716" s="31">
        <f t="shared" si="81"/>
        <v>2020</v>
      </c>
      <c r="B1716" s="31">
        <f t="shared" si="82"/>
        <v>10</v>
      </c>
      <c r="C1716" s="31">
        <f t="shared" si="83"/>
        <v>4</v>
      </c>
      <c r="D1716" s="25">
        <v>44130</v>
      </c>
      <c r="E1716" s="4">
        <v>38.56</v>
      </c>
      <c r="G1716" s="4">
        <v>38.56</v>
      </c>
    </row>
    <row r="1717" spans="1:7" x14ac:dyDescent="0.3">
      <c r="A1717" s="31">
        <f t="shared" si="81"/>
        <v>2020</v>
      </c>
      <c r="B1717" s="31">
        <f t="shared" si="82"/>
        <v>10</v>
      </c>
      <c r="C1717" s="31">
        <f t="shared" si="83"/>
        <v>4</v>
      </c>
      <c r="D1717" s="25">
        <v>44131</v>
      </c>
      <c r="E1717" s="4">
        <v>39.57</v>
      </c>
      <c r="G1717" s="4">
        <v>39.57</v>
      </c>
    </row>
    <row r="1718" spans="1:7" x14ac:dyDescent="0.3">
      <c r="A1718" s="31">
        <f t="shared" si="81"/>
        <v>2020</v>
      </c>
      <c r="B1718" s="31">
        <f t="shared" si="82"/>
        <v>10</v>
      </c>
      <c r="C1718" s="31">
        <f t="shared" si="83"/>
        <v>4</v>
      </c>
      <c r="D1718" s="25">
        <v>44132</v>
      </c>
      <c r="E1718" s="4">
        <v>37.39</v>
      </c>
      <c r="G1718" s="4">
        <v>37.39</v>
      </c>
    </row>
    <row r="1719" spans="1:7" x14ac:dyDescent="0.3">
      <c r="A1719" s="31">
        <f t="shared" si="81"/>
        <v>2020</v>
      </c>
      <c r="B1719" s="31">
        <f t="shared" si="82"/>
        <v>10</v>
      </c>
      <c r="C1719" s="31">
        <f t="shared" si="83"/>
        <v>4</v>
      </c>
      <c r="D1719" s="25">
        <v>44133</v>
      </c>
      <c r="E1719" s="4">
        <v>36.17</v>
      </c>
      <c r="G1719" s="4">
        <v>36.17</v>
      </c>
    </row>
    <row r="1720" spans="1:7" x14ac:dyDescent="0.3">
      <c r="A1720" s="31">
        <f t="shared" si="81"/>
        <v>2020</v>
      </c>
      <c r="B1720" s="31">
        <f t="shared" si="82"/>
        <v>10</v>
      </c>
      <c r="C1720" s="31">
        <f t="shared" si="83"/>
        <v>4</v>
      </c>
      <c r="D1720" s="25">
        <v>44134</v>
      </c>
      <c r="E1720" s="4">
        <v>35.79</v>
      </c>
      <c r="G1720" s="4">
        <v>35.79</v>
      </c>
    </row>
    <row r="1721" spans="1:7" x14ac:dyDescent="0.3">
      <c r="A1721" s="31">
        <f t="shared" si="81"/>
        <v>2020</v>
      </c>
      <c r="B1721" s="31">
        <f t="shared" si="82"/>
        <v>11</v>
      </c>
      <c r="C1721" s="31">
        <f t="shared" si="83"/>
        <v>4</v>
      </c>
      <c r="D1721" s="25">
        <v>44137</v>
      </c>
      <c r="E1721" s="4">
        <v>36.81</v>
      </c>
      <c r="G1721" s="4">
        <v>36.81</v>
      </c>
    </row>
    <row r="1722" spans="1:7" x14ac:dyDescent="0.3">
      <c r="A1722" s="31">
        <f t="shared" si="81"/>
        <v>2020</v>
      </c>
      <c r="B1722" s="31">
        <f t="shared" si="82"/>
        <v>11</v>
      </c>
      <c r="C1722" s="31">
        <f t="shared" si="83"/>
        <v>4</v>
      </c>
      <c r="D1722" s="25">
        <v>44138</v>
      </c>
      <c r="E1722" s="4">
        <v>37.659999999999997</v>
      </c>
      <c r="G1722" s="4">
        <v>37.659999999999997</v>
      </c>
    </row>
    <row r="1723" spans="1:7" x14ac:dyDescent="0.3">
      <c r="A1723" s="31">
        <f t="shared" si="81"/>
        <v>2020</v>
      </c>
      <c r="B1723" s="31">
        <f t="shared" si="82"/>
        <v>11</v>
      </c>
      <c r="C1723" s="31">
        <f t="shared" si="83"/>
        <v>4</v>
      </c>
      <c r="D1723" s="25">
        <v>44139</v>
      </c>
      <c r="E1723" s="4">
        <v>39.15</v>
      </c>
      <c r="G1723" s="4">
        <v>39.15</v>
      </c>
    </row>
    <row r="1724" spans="1:7" x14ac:dyDescent="0.3">
      <c r="A1724" s="31">
        <f t="shared" si="81"/>
        <v>2020</v>
      </c>
      <c r="B1724" s="31">
        <f t="shared" si="82"/>
        <v>11</v>
      </c>
      <c r="C1724" s="31">
        <f t="shared" si="83"/>
        <v>4</v>
      </c>
      <c r="D1724" s="25">
        <v>44140</v>
      </c>
      <c r="E1724" s="4">
        <v>38.79</v>
      </c>
      <c r="G1724" s="4">
        <v>38.79</v>
      </c>
    </row>
    <row r="1725" spans="1:7" x14ac:dyDescent="0.3">
      <c r="A1725" s="31">
        <f t="shared" si="81"/>
        <v>2020</v>
      </c>
      <c r="B1725" s="31">
        <f t="shared" si="82"/>
        <v>11</v>
      </c>
      <c r="C1725" s="31">
        <f t="shared" si="83"/>
        <v>4</v>
      </c>
      <c r="D1725" s="25">
        <v>44141</v>
      </c>
      <c r="E1725" s="4">
        <v>37.14</v>
      </c>
      <c r="G1725" s="4">
        <v>37.14</v>
      </c>
    </row>
    <row r="1726" spans="1:7" x14ac:dyDescent="0.3">
      <c r="A1726" s="31">
        <f t="shared" si="81"/>
        <v>2020</v>
      </c>
      <c r="B1726" s="31">
        <f t="shared" si="82"/>
        <v>11</v>
      </c>
      <c r="C1726" s="31">
        <f t="shared" si="83"/>
        <v>4</v>
      </c>
      <c r="D1726" s="25">
        <v>44144</v>
      </c>
      <c r="E1726" s="4">
        <v>40.29</v>
      </c>
      <c r="G1726" s="4">
        <v>40.29</v>
      </c>
    </row>
    <row r="1727" spans="1:7" x14ac:dyDescent="0.3">
      <c r="A1727" s="31">
        <f t="shared" si="81"/>
        <v>2020</v>
      </c>
      <c r="B1727" s="31">
        <f t="shared" si="82"/>
        <v>11</v>
      </c>
      <c r="C1727" s="31">
        <f t="shared" si="83"/>
        <v>4</v>
      </c>
      <c r="D1727" s="25">
        <v>44145</v>
      </c>
      <c r="E1727" s="4">
        <v>41.36</v>
      </c>
      <c r="G1727" s="4">
        <v>41.36</v>
      </c>
    </row>
    <row r="1728" spans="1:7" x14ac:dyDescent="0.3">
      <c r="A1728" s="31">
        <f t="shared" si="81"/>
        <v>2020</v>
      </c>
      <c r="B1728" s="31">
        <f t="shared" si="82"/>
        <v>11</v>
      </c>
      <c r="C1728" s="31">
        <f t="shared" si="83"/>
        <v>4</v>
      </c>
      <c r="D1728" s="25">
        <v>44146</v>
      </c>
      <c r="E1728" s="4">
        <v>41.45</v>
      </c>
      <c r="G1728" s="4">
        <v>41.45</v>
      </c>
    </row>
    <row r="1729" spans="1:7" x14ac:dyDescent="0.3">
      <c r="A1729" s="31">
        <f t="shared" si="81"/>
        <v>2020</v>
      </c>
      <c r="B1729" s="31">
        <f t="shared" si="82"/>
        <v>11</v>
      </c>
      <c r="C1729" s="31">
        <f t="shared" si="83"/>
        <v>4</v>
      </c>
      <c r="D1729" s="25">
        <v>44147</v>
      </c>
      <c r="E1729" s="4">
        <v>41.12</v>
      </c>
      <c r="G1729" s="4">
        <v>41.12</v>
      </c>
    </row>
    <row r="1730" spans="1:7" x14ac:dyDescent="0.3">
      <c r="A1730" s="31">
        <f t="shared" si="81"/>
        <v>2020</v>
      </c>
      <c r="B1730" s="31">
        <f t="shared" si="82"/>
        <v>11</v>
      </c>
      <c r="C1730" s="31">
        <f t="shared" si="83"/>
        <v>4</v>
      </c>
      <c r="D1730" s="25">
        <v>44148</v>
      </c>
      <c r="E1730" s="4">
        <v>40.130000000000003</v>
      </c>
      <c r="G1730" s="4">
        <v>40.130000000000003</v>
      </c>
    </row>
    <row r="1731" spans="1:7" x14ac:dyDescent="0.3">
      <c r="A1731" s="31">
        <f t="shared" si="81"/>
        <v>2020</v>
      </c>
      <c r="B1731" s="31">
        <f t="shared" si="82"/>
        <v>11</v>
      </c>
      <c r="C1731" s="31">
        <f t="shared" si="83"/>
        <v>4</v>
      </c>
      <c r="D1731" s="25">
        <v>44151</v>
      </c>
      <c r="E1731" s="4">
        <v>41.34</v>
      </c>
      <c r="G1731" s="4">
        <v>41.34</v>
      </c>
    </row>
    <row r="1732" spans="1:7" x14ac:dyDescent="0.3">
      <c r="A1732" s="31">
        <f t="shared" si="81"/>
        <v>2020</v>
      </c>
      <c r="B1732" s="31">
        <f t="shared" si="82"/>
        <v>11</v>
      </c>
      <c r="C1732" s="31">
        <f t="shared" si="83"/>
        <v>4</v>
      </c>
      <c r="D1732" s="25">
        <v>44152</v>
      </c>
      <c r="E1732" s="4">
        <v>41.43</v>
      </c>
      <c r="G1732" s="4">
        <v>41.43</v>
      </c>
    </row>
    <row r="1733" spans="1:7" x14ac:dyDescent="0.3">
      <c r="A1733" s="31">
        <f t="shared" ref="A1733:A1796" si="84">YEAR(D1733)</f>
        <v>2020</v>
      </c>
      <c r="B1733" s="31">
        <f t="shared" ref="B1733:B1796" si="85">MONTH(D1733)</f>
        <v>11</v>
      </c>
      <c r="C1733" s="31">
        <f t="shared" ref="C1733:C1796" si="86">ROUNDUP(B1733/3,0)</f>
        <v>4</v>
      </c>
      <c r="D1733" s="25">
        <v>44153</v>
      </c>
      <c r="E1733" s="4">
        <v>41.82</v>
      </c>
      <c r="G1733" s="4">
        <v>41.82</v>
      </c>
    </row>
    <row r="1734" spans="1:7" x14ac:dyDescent="0.3">
      <c r="A1734" s="31">
        <f t="shared" si="84"/>
        <v>2020</v>
      </c>
      <c r="B1734" s="31">
        <f t="shared" si="85"/>
        <v>11</v>
      </c>
      <c r="C1734" s="31">
        <f t="shared" si="86"/>
        <v>4</v>
      </c>
      <c r="D1734" s="25">
        <v>44154</v>
      </c>
      <c r="E1734" s="4">
        <v>41.74</v>
      </c>
      <c r="G1734" s="4">
        <v>41.74</v>
      </c>
    </row>
    <row r="1735" spans="1:7" x14ac:dyDescent="0.3">
      <c r="A1735" s="31">
        <f t="shared" si="84"/>
        <v>2020</v>
      </c>
      <c r="B1735" s="31">
        <f t="shared" si="85"/>
        <v>11</v>
      </c>
      <c r="C1735" s="31">
        <f t="shared" si="86"/>
        <v>4</v>
      </c>
      <c r="D1735" s="25">
        <v>44155</v>
      </c>
      <c r="E1735" s="4">
        <v>42.15</v>
      </c>
      <c r="G1735" s="4">
        <v>42.15</v>
      </c>
    </row>
    <row r="1736" spans="1:7" x14ac:dyDescent="0.3">
      <c r="A1736" s="31">
        <f t="shared" si="84"/>
        <v>2020</v>
      </c>
      <c r="B1736" s="31">
        <f t="shared" si="85"/>
        <v>11</v>
      </c>
      <c r="C1736" s="31">
        <f t="shared" si="86"/>
        <v>4</v>
      </c>
      <c r="D1736" s="25">
        <v>44158</v>
      </c>
      <c r="E1736" s="4">
        <v>43.06</v>
      </c>
      <c r="G1736" s="4">
        <v>43.06</v>
      </c>
    </row>
    <row r="1737" spans="1:7" x14ac:dyDescent="0.3">
      <c r="A1737" s="31">
        <f t="shared" si="84"/>
        <v>2020</v>
      </c>
      <c r="B1737" s="31">
        <f t="shared" si="85"/>
        <v>11</v>
      </c>
      <c r="C1737" s="31">
        <f t="shared" si="86"/>
        <v>4</v>
      </c>
      <c r="D1737" s="25">
        <v>44159</v>
      </c>
      <c r="E1737" s="4">
        <v>44.91</v>
      </c>
      <c r="G1737" s="4">
        <v>44.91</v>
      </c>
    </row>
    <row r="1738" spans="1:7" x14ac:dyDescent="0.3">
      <c r="A1738" s="31">
        <f t="shared" si="84"/>
        <v>2020</v>
      </c>
      <c r="B1738" s="31">
        <f t="shared" si="85"/>
        <v>11</v>
      </c>
      <c r="C1738" s="31">
        <f t="shared" si="86"/>
        <v>4</v>
      </c>
      <c r="D1738" s="25">
        <v>44160</v>
      </c>
      <c r="E1738" s="4">
        <v>45.71</v>
      </c>
      <c r="G1738" s="4">
        <v>45.71</v>
      </c>
    </row>
    <row r="1739" spans="1:7" x14ac:dyDescent="0.3">
      <c r="A1739" s="31">
        <f t="shared" si="84"/>
        <v>2020</v>
      </c>
      <c r="B1739" s="31">
        <f t="shared" si="85"/>
        <v>11</v>
      </c>
      <c r="C1739" s="31">
        <f t="shared" si="86"/>
        <v>4</v>
      </c>
      <c r="D1739" s="25">
        <v>44162</v>
      </c>
      <c r="E1739" s="4">
        <v>45.53</v>
      </c>
      <c r="G1739" s="4">
        <v>45.53</v>
      </c>
    </row>
    <row r="1740" spans="1:7" x14ac:dyDescent="0.3">
      <c r="A1740" s="31">
        <f t="shared" si="84"/>
        <v>2020</v>
      </c>
      <c r="B1740" s="31">
        <f t="shared" si="85"/>
        <v>11</v>
      </c>
      <c r="C1740" s="31">
        <f t="shared" si="86"/>
        <v>4</v>
      </c>
      <c r="D1740" s="25">
        <v>44165</v>
      </c>
      <c r="E1740" s="4">
        <v>45.34</v>
      </c>
      <c r="G1740" s="4">
        <v>45.34</v>
      </c>
    </row>
    <row r="1741" spans="1:7" x14ac:dyDescent="0.3">
      <c r="A1741" s="31">
        <f t="shared" si="84"/>
        <v>2020</v>
      </c>
      <c r="B1741" s="31">
        <f t="shared" si="85"/>
        <v>12</v>
      </c>
      <c r="C1741" s="31">
        <f t="shared" si="86"/>
        <v>4</v>
      </c>
      <c r="D1741" s="25">
        <v>44166</v>
      </c>
      <c r="E1741" s="4">
        <v>44.55</v>
      </c>
      <c r="G1741" s="4">
        <v>44.55</v>
      </c>
    </row>
    <row r="1742" spans="1:7" x14ac:dyDescent="0.3">
      <c r="A1742" s="31">
        <f t="shared" si="84"/>
        <v>2020</v>
      </c>
      <c r="B1742" s="31">
        <f t="shared" si="85"/>
        <v>12</v>
      </c>
      <c r="C1742" s="31">
        <f t="shared" si="86"/>
        <v>4</v>
      </c>
      <c r="D1742" s="25">
        <v>44167</v>
      </c>
      <c r="E1742" s="4">
        <v>45.28</v>
      </c>
      <c r="G1742" s="4">
        <v>45.28</v>
      </c>
    </row>
    <row r="1743" spans="1:7" x14ac:dyDescent="0.3">
      <c r="A1743" s="31">
        <f t="shared" si="84"/>
        <v>2020</v>
      </c>
      <c r="B1743" s="31">
        <f t="shared" si="85"/>
        <v>12</v>
      </c>
      <c r="C1743" s="31">
        <f t="shared" si="86"/>
        <v>4</v>
      </c>
      <c r="D1743" s="25">
        <v>44168</v>
      </c>
      <c r="E1743" s="4">
        <v>45.64</v>
      </c>
      <c r="G1743" s="4">
        <v>45.64</v>
      </c>
    </row>
    <row r="1744" spans="1:7" x14ac:dyDescent="0.3">
      <c r="A1744" s="31">
        <f t="shared" si="84"/>
        <v>2020</v>
      </c>
      <c r="B1744" s="31">
        <f t="shared" si="85"/>
        <v>12</v>
      </c>
      <c r="C1744" s="31">
        <f t="shared" si="86"/>
        <v>4</v>
      </c>
      <c r="D1744" s="25">
        <v>44169</v>
      </c>
      <c r="E1744" s="4">
        <v>46.26</v>
      </c>
      <c r="G1744" s="4">
        <v>46.26</v>
      </c>
    </row>
    <row r="1745" spans="1:7" x14ac:dyDescent="0.3">
      <c r="A1745" s="31">
        <f t="shared" si="84"/>
        <v>2020</v>
      </c>
      <c r="B1745" s="31">
        <f t="shared" si="85"/>
        <v>12</v>
      </c>
      <c r="C1745" s="31">
        <f t="shared" si="86"/>
        <v>4</v>
      </c>
      <c r="D1745" s="25">
        <v>44172</v>
      </c>
      <c r="E1745" s="4">
        <v>45.76</v>
      </c>
      <c r="G1745" s="4">
        <v>45.76</v>
      </c>
    </row>
    <row r="1746" spans="1:7" x14ac:dyDescent="0.3">
      <c r="A1746" s="31">
        <f t="shared" si="84"/>
        <v>2020</v>
      </c>
      <c r="B1746" s="31">
        <f t="shared" si="85"/>
        <v>12</v>
      </c>
      <c r="C1746" s="31">
        <f t="shared" si="86"/>
        <v>4</v>
      </c>
      <c r="D1746" s="25">
        <v>44173</v>
      </c>
      <c r="E1746" s="4">
        <v>45.6</v>
      </c>
      <c r="G1746" s="4">
        <v>45.6</v>
      </c>
    </row>
    <row r="1747" spans="1:7" x14ac:dyDescent="0.3">
      <c r="A1747" s="31">
        <f t="shared" si="84"/>
        <v>2020</v>
      </c>
      <c r="B1747" s="31">
        <f t="shared" si="85"/>
        <v>12</v>
      </c>
      <c r="C1747" s="31">
        <f t="shared" si="86"/>
        <v>4</v>
      </c>
      <c r="D1747" s="25">
        <v>44174</v>
      </c>
      <c r="E1747" s="4">
        <v>45.52</v>
      </c>
      <c r="G1747" s="4">
        <v>45.52</v>
      </c>
    </row>
    <row r="1748" spans="1:7" x14ac:dyDescent="0.3">
      <c r="A1748" s="31">
        <f t="shared" si="84"/>
        <v>2020</v>
      </c>
      <c r="B1748" s="31">
        <f t="shared" si="85"/>
        <v>12</v>
      </c>
      <c r="C1748" s="31">
        <f t="shared" si="86"/>
        <v>4</v>
      </c>
      <c r="D1748" s="25">
        <v>44175</v>
      </c>
      <c r="E1748" s="4">
        <v>46.78</v>
      </c>
      <c r="G1748" s="4">
        <v>46.78</v>
      </c>
    </row>
    <row r="1749" spans="1:7" x14ac:dyDescent="0.3">
      <c r="A1749" s="31">
        <f t="shared" si="84"/>
        <v>2020</v>
      </c>
      <c r="B1749" s="31">
        <f t="shared" si="85"/>
        <v>12</v>
      </c>
      <c r="C1749" s="31">
        <f t="shared" si="86"/>
        <v>4</v>
      </c>
      <c r="D1749" s="25">
        <v>44176</v>
      </c>
      <c r="E1749" s="4">
        <v>46.57</v>
      </c>
      <c r="G1749" s="4">
        <v>46.57</v>
      </c>
    </row>
    <row r="1750" spans="1:7" x14ac:dyDescent="0.3">
      <c r="A1750" s="31">
        <f t="shared" si="84"/>
        <v>2020</v>
      </c>
      <c r="B1750" s="31">
        <f t="shared" si="85"/>
        <v>12</v>
      </c>
      <c r="C1750" s="31">
        <f t="shared" si="86"/>
        <v>4</v>
      </c>
      <c r="D1750" s="25">
        <v>44179</v>
      </c>
      <c r="E1750" s="4">
        <v>46.99</v>
      </c>
      <c r="G1750" s="4">
        <v>46.99</v>
      </c>
    </row>
    <row r="1751" spans="1:7" x14ac:dyDescent="0.3">
      <c r="A1751" s="31">
        <f t="shared" si="84"/>
        <v>2020</v>
      </c>
      <c r="B1751" s="31">
        <f t="shared" si="85"/>
        <v>12</v>
      </c>
      <c r="C1751" s="31">
        <f t="shared" si="86"/>
        <v>4</v>
      </c>
      <c r="D1751" s="25">
        <v>44180</v>
      </c>
      <c r="E1751" s="4">
        <v>47.62</v>
      </c>
      <c r="G1751" s="4">
        <v>47.62</v>
      </c>
    </row>
    <row r="1752" spans="1:7" x14ac:dyDescent="0.3">
      <c r="A1752" s="31">
        <f t="shared" si="84"/>
        <v>2020</v>
      </c>
      <c r="B1752" s="31">
        <f t="shared" si="85"/>
        <v>12</v>
      </c>
      <c r="C1752" s="31">
        <f t="shared" si="86"/>
        <v>4</v>
      </c>
      <c r="D1752" s="25">
        <v>44181</v>
      </c>
      <c r="E1752" s="4">
        <v>47.82</v>
      </c>
      <c r="G1752" s="4">
        <v>47.82</v>
      </c>
    </row>
    <row r="1753" spans="1:7" x14ac:dyDescent="0.3">
      <c r="A1753" s="31">
        <f t="shared" si="84"/>
        <v>2020</v>
      </c>
      <c r="B1753" s="31">
        <f t="shared" si="85"/>
        <v>12</v>
      </c>
      <c r="C1753" s="31">
        <f t="shared" si="86"/>
        <v>4</v>
      </c>
      <c r="D1753" s="25">
        <v>44182</v>
      </c>
      <c r="E1753" s="4">
        <v>48.36</v>
      </c>
      <c r="G1753" s="4">
        <v>48.36</v>
      </c>
    </row>
    <row r="1754" spans="1:7" x14ac:dyDescent="0.3">
      <c r="A1754" s="31">
        <f t="shared" si="84"/>
        <v>2020</v>
      </c>
      <c r="B1754" s="31">
        <f t="shared" si="85"/>
        <v>12</v>
      </c>
      <c r="C1754" s="31">
        <f t="shared" si="86"/>
        <v>4</v>
      </c>
      <c r="D1754" s="25">
        <v>44183</v>
      </c>
      <c r="E1754" s="4">
        <v>49.1</v>
      </c>
      <c r="G1754" s="4">
        <v>49.1</v>
      </c>
    </row>
    <row r="1755" spans="1:7" x14ac:dyDescent="0.3">
      <c r="A1755" s="31">
        <f t="shared" si="84"/>
        <v>2020</v>
      </c>
      <c r="B1755" s="31">
        <f t="shared" si="85"/>
        <v>12</v>
      </c>
      <c r="C1755" s="31">
        <f t="shared" si="86"/>
        <v>4</v>
      </c>
      <c r="D1755" s="25">
        <v>44186</v>
      </c>
      <c r="E1755" s="4">
        <v>47.74</v>
      </c>
      <c r="G1755" s="4">
        <v>47.74</v>
      </c>
    </row>
    <row r="1756" spans="1:7" x14ac:dyDescent="0.3">
      <c r="A1756" s="31">
        <f t="shared" si="84"/>
        <v>2020</v>
      </c>
      <c r="B1756" s="31">
        <f t="shared" si="85"/>
        <v>12</v>
      </c>
      <c r="C1756" s="31">
        <f t="shared" si="86"/>
        <v>4</v>
      </c>
      <c r="D1756" s="25">
        <v>44187</v>
      </c>
      <c r="E1756" s="4">
        <v>47.02</v>
      </c>
      <c r="G1756" s="4">
        <v>47.02</v>
      </c>
    </row>
    <row r="1757" spans="1:7" x14ac:dyDescent="0.3">
      <c r="A1757" s="31">
        <f t="shared" si="84"/>
        <v>2020</v>
      </c>
      <c r="B1757" s="31">
        <f t="shared" si="85"/>
        <v>12</v>
      </c>
      <c r="C1757" s="31">
        <f t="shared" si="86"/>
        <v>4</v>
      </c>
      <c r="D1757" s="25">
        <v>44188</v>
      </c>
      <c r="E1757" s="4">
        <v>48.12</v>
      </c>
      <c r="G1757" s="4">
        <v>48.12</v>
      </c>
    </row>
    <row r="1758" spans="1:7" x14ac:dyDescent="0.3">
      <c r="A1758" s="31">
        <f t="shared" si="84"/>
        <v>2020</v>
      </c>
      <c r="B1758" s="31">
        <f t="shared" si="85"/>
        <v>12</v>
      </c>
      <c r="C1758" s="31">
        <f t="shared" si="86"/>
        <v>4</v>
      </c>
      <c r="D1758" s="25">
        <v>44189</v>
      </c>
      <c r="E1758" s="4">
        <v>48.23</v>
      </c>
      <c r="G1758" s="4">
        <v>48.23</v>
      </c>
    </row>
    <row r="1759" spans="1:7" x14ac:dyDescent="0.3">
      <c r="A1759" s="31">
        <f t="shared" si="84"/>
        <v>2020</v>
      </c>
      <c r="B1759" s="31">
        <f t="shared" si="85"/>
        <v>12</v>
      </c>
      <c r="C1759" s="31">
        <f t="shared" si="86"/>
        <v>4</v>
      </c>
      <c r="D1759" s="25">
        <v>44193</v>
      </c>
      <c r="E1759" s="4">
        <v>47.62</v>
      </c>
      <c r="G1759" s="4">
        <v>47.62</v>
      </c>
    </row>
    <row r="1760" spans="1:7" x14ac:dyDescent="0.3">
      <c r="A1760" s="31">
        <f t="shared" si="84"/>
        <v>2020</v>
      </c>
      <c r="B1760" s="31">
        <f t="shared" si="85"/>
        <v>12</v>
      </c>
      <c r="C1760" s="31">
        <f t="shared" si="86"/>
        <v>4</v>
      </c>
      <c r="D1760" s="25">
        <v>44194</v>
      </c>
      <c r="E1760" s="4">
        <v>48</v>
      </c>
      <c r="G1760" s="4">
        <v>48</v>
      </c>
    </row>
    <row r="1761" spans="1:7" x14ac:dyDescent="0.3">
      <c r="A1761" s="31">
        <f t="shared" si="84"/>
        <v>2020</v>
      </c>
      <c r="B1761" s="31">
        <f t="shared" si="85"/>
        <v>12</v>
      </c>
      <c r="C1761" s="31">
        <f t="shared" si="86"/>
        <v>4</v>
      </c>
      <c r="D1761" s="25">
        <v>44195</v>
      </c>
      <c r="E1761" s="4">
        <v>48.4</v>
      </c>
      <c r="G1761" s="4">
        <v>48.4</v>
      </c>
    </row>
    <row r="1762" spans="1:7" x14ac:dyDescent="0.3">
      <c r="A1762" s="31">
        <f t="shared" si="84"/>
        <v>2020</v>
      </c>
      <c r="B1762" s="31">
        <f t="shared" si="85"/>
        <v>12</v>
      </c>
      <c r="C1762" s="31">
        <f t="shared" si="86"/>
        <v>4</v>
      </c>
      <c r="D1762" s="25">
        <v>44196</v>
      </c>
      <c r="E1762" s="4">
        <v>48.52</v>
      </c>
      <c r="G1762" s="4">
        <v>48.52</v>
      </c>
    </row>
    <row r="1763" spans="1:7" x14ac:dyDescent="0.3">
      <c r="A1763" s="31">
        <f t="shared" si="84"/>
        <v>2021</v>
      </c>
      <c r="B1763" s="31">
        <f t="shared" si="85"/>
        <v>1</v>
      </c>
      <c r="C1763" s="31">
        <f t="shared" si="86"/>
        <v>1</v>
      </c>
      <c r="D1763" s="25">
        <v>44200</v>
      </c>
      <c r="E1763" s="4">
        <v>47.62</v>
      </c>
      <c r="G1763" s="4">
        <v>47.62</v>
      </c>
    </row>
    <row r="1764" spans="1:7" x14ac:dyDescent="0.3">
      <c r="A1764" s="31">
        <f t="shared" si="84"/>
        <v>2021</v>
      </c>
      <c r="B1764" s="31">
        <f t="shared" si="85"/>
        <v>1</v>
      </c>
      <c r="C1764" s="31">
        <f t="shared" si="86"/>
        <v>1</v>
      </c>
      <c r="D1764" s="25">
        <v>44201</v>
      </c>
      <c r="E1764" s="4">
        <v>49.93</v>
      </c>
      <c r="G1764" s="4">
        <v>49.93</v>
      </c>
    </row>
    <row r="1765" spans="1:7" x14ac:dyDescent="0.3">
      <c r="A1765" s="31">
        <f t="shared" si="84"/>
        <v>2021</v>
      </c>
      <c r="B1765" s="31">
        <f t="shared" si="85"/>
        <v>1</v>
      </c>
      <c r="C1765" s="31">
        <f t="shared" si="86"/>
        <v>1</v>
      </c>
      <c r="D1765" s="25">
        <v>44202</v>
      </c>
      <c r="E1765" s="4">
        <v>50.63</v>
      </c>
      <c r="G1765" s="4">
        <v>50.63</v>
      </c>
    </row>
    <row r="1766" spans="1:7" x14ac:dyDescent="0.3">
      <c r="A1766" s="31">
        <f t="shared" si="84"/>
        <v>2021</v>
      </c>
      <c r="B1766" s="31">
        <f t="shared" si="85"/>
        <v>1</v>
      </c>
      <c r="C1766" s="31">
        <f t="shared" si="86"/>
        <v>1</v>
      </c>
      <c r="D1766" s="25">
        <v>44203</v>
      </c>
      <c r="E1766" s="4">
        <v>50.83</v>
      </c>
      <c r="G1766" s="4">
        <v>50.83</v>
      </c>
    </row>
    <row r="1767" spans="1:7" x14ac:dyDescent="0.3">
      <c r="A1767" s="31">
        <f t="shared" si="84"/>
        <v>2021</v>
      </c>
      <c r="B1767" s="31">
        <f t="shared" si="85"/>
        <v>1</v>
      </c>
      <c r="C1767" s="31">
        <f t="shared" si="86"/>
        <v>1</v>
      </c>
      <c r="D1767" s="25">
        <v>44204</v>
      </c>
      <c r="E1767" s="4">
        <v>52.24</v>
      </c>
      <c r="G1767" s="4">
        <v>52.24</v>
      </c>
    </row>
    <row r="1768" spans="1:7" x14ac:dyDescent="0.3">
      <c r="A1768" s="31">
        <f t="shared" si="84"/>
        <v>2021</v>
      </c>
      <c r="B1768" s="31">
        <f t="shared" si="85"/>
        <v>1</v>
      </c>
      <c r="C1768" s="31">
        <f t="shared" si="86"/>
        <v>1</v>
      </c>
      <c r="D1768" s="25">
        <v>44207</v>
      </c>
      <c r="E1768" s="4">
        <v>52.25</v>
      </c>
      <c r="G1768" s="4">
        <v>52.25</v>
      </c>
    </row>
    <row r="1769" spans="1:7" x14ac:dyDescent="0.3">
      <c r="A1769" s="31">
        <f t="shared" si="84"/>
        <v>2021</v>
      </c>
      <c r="B1769" s="31">
        <f t="shared" si="85"/>
        <v>1</v>
      </c>
      <c r="C1769" s="31">
        <f t="shared" si="86"/>
        <v>1</v>
      </c>
      <c r="D1769" s="25">
        <v>44208</v>
      </c>
      <c r="E1769" s="4">
        <v>53.21</v>
      </c>
      <c r="G1769" s="4">
        <v>53.21</v>
      </c>
    </row>
    <row r="1770" spans="1:7" x14ac:dyDescent="0.3">
      <c r="A1770" s="31">
        <f t="shared" si="84"/>
        <v>2021</v>
      </c>
      <c r="B1770" s="31">
        <f t="shared" si="85"/>
        <v>1</v>
      </c>
      <c r="C1770" s="31">
        <f t="shared" si="86"/>
        <v>1</v>
      </c>
      <c r="D1770" s="25">
        <v>44209</v>
      </c>
      <c r="E1770" s="4">
        <v>52.91</v>
      </c>
      <c r="G1770" s="4">
        <v>52.91</v>
      </c>
    </row>
    <row r="1771" spans="1:7" x14ac:dyDescent="0.3">
      <c r="A1771" s="31">
        <f t="shared" si="84"/>
        <v>2021</v>
      </c>
      <c r="B1771" s="31">
        <f t="shared" si="85"/>
        <v>1</v>
      </c>
      <c r="C1771" s="31">
        <f t="shared" si="86"/>
        <v>1</v>
      </c>
      <c r="D1771" s="25">
        <v>44210</v>
      </c>
      <c r="E1771" s="4">
        <v>53.57</v>
      </c>
      <c r="G1771" s="4">
        <v>53.57</v>
      </c>
    </row>
    <row r="1772" spans="1:7" x14ac:dyDescent="0.3">
      <c r="A1772" s="31">
        <f t="shared" si="84"/>
        <v>2021</v>
      </c>
      <c r="B1772" s="31">
        <f t="shared" si="85"/>
        <v>1</v>
      </c>
      <c r="C1772" s="31">
        <f t="shared" si="86"/>
        <v>1</v>
      </c>
      <c r="D1772" s="25">
        <v>44211</v>
      </c>
      <c r="E1772" s="4">
        <v>52.36</v>
      </c>
      <c r="G1772" s="4">
        <v>52.36</v>
      </c>
    </row>
    <row r="1773" spans="1:7" x14ac:dyDescent="0.3">
      <c r="A1773" s="31">
        <f t="shared" si="84"/>
        <v>2021</v>
      </c>
      <c r="B1773" s="31">
        <f t="shared" si="85"/>
        <v>1</v>
      </c>
      <c r="C1773" s="31">
        <f t="shared" si="86"/>
        <v>1</v>
      </c>
      <c r="D1773" s="25">
        <v>44215</v>
      </c>
      <c r="E1773" s="4">
        <v>52.98</v>
      </c>
      <c r="G1773" s="4">
        <v>52.98</v>
      </c>
    </row>
    <row r="1774" spans="1:7" x14ac:dyDescent="0.3">
      <c r="A1774" s="31">
        <f t="shared" si="84"/>
        <v>2021</v>
      </c>
      <c r="B1774" s="31">
        <f t="shared" si="85"/>
        <v>1</v>
      </c>
      <c r="C1774" s="31">
        <f t="shared" si="86"/>
        <v>1</v>
      </c>
      <c r="D1774" s="25">
        <v>44216</v>
      </c>
      <c r="E1774" s="4">
        <v>53.24</v>
      </c>
      <c r="G1774" s="4">
        <v>53.24</v>
      </c>
    </row>
    <row r="1775" spans="1:7" x14ac:dyDescent="0.3">
      <c r="A1775" s="31">
        <f t="shared" si="84"/>
        <v>2021</v>
      </c>
      <c r="B1775" s="31">
        <f t="shared" si="85"/>
        <v>1</v>
      </c>
      <c r="C1775" s="31">
        <f t="shared" si="86"/>
        <v>1</v>
      </c>
      <c r="D1775" s="25">
        <v>44217</v>
      </c>
      <c r="E1775" s="4">
        <v>53.13</v>
      </c>
      <c r="G1775" s="4">
        <v>53.13</v>
      </c>
    </row>
    <row r="1776" spans="1:7" x14ac:dyDescent="0.3">
      <c r="A1776" s="31">
        <f t="shared" si="84"/>
        <v>2021</v>
      </c>
      <c r="B1776" s="31">
        <f t="shared" si="85"/>
        <v>1</v>
      </c>
      <c r="C1776" s="31">
        <f t="shared" si="86"/>
        <v>1</v>
      </c>
      <c r="D1776" s="25">
        <v>44218</v>
      </c>
      <c r="E1776" s="4">
        <v>52.27</v>
      </c>
      <c r="G1776" s="4">
        <v>52.27</v>
      </c>
    </row>
    <row r="1777" spans="1:7" x14ac:dyDescent="0.3">
      <c r="A1777" s="31">
        <f t="shared" si="84"/>
        <v>2021</v>
      </c>
      <c r="B1777" s="31">
        <f t="shared" si="85"/>
        <v>1</v>
      </c>
      <c r="C1777" s="31">
        <f t="shared" si="86"/>
        <v>1</v>
      </c>
      <c r="D1777" s="25">
        <v>44221</v>
      </c>
      <c r="E1777" s="4">
        <v>52.77</v>
      </c>
      <c r="G1777" s="4">
        <v>52.77</v>
      </c>
    </row>
    <row r="1778" spans="1:7" x14ac:dyDescent="0.3">
      <c r="A1778" s="31">
        <f t="shared" si="84"/>
        <v>2021</v>
      </c>
      <c r="B1778" s="31">
        <f t="shared" si="85"/>
        <v>1</v>
      </c>
      <c r="C1778" s="31">
        <f t="shared" si="86"/>
        <v>1</v>
      </c>
      <c r="D1778" s="25">
        <v>44222</v>
      </c>
      <c r="E1778" s="4">
        <v>52.61</v>
      </c>
      <c r="G1778" s="4">
        <v>52.61</v>
      </c>
    </row>
    <row r="1779" spans="1:7" x14ac:dyDescent="0.3">
      <c r="A1779" s="31">
        <f t="shared" si="84"/>
        <v>2021</v>
      </c>
      <c r="B1779" s="31">
        <f t="shared" si="85"/>
        <v>1</v>
      </c>
      <c r="C1779" s="31">
        <f t="shared" si="86"/>
        <v>1</v>
      </c>
      <c r="D1779" s="25">
        <v>44223</v>
      </c>
      <c r="E1779" s="4">
        <v>52.85</v>
      </c>
      <c r="G1779" s="4">
        <v>52.85</v>
      </c>
    </row>
    <row r="1780" spans="1:7" x14ac:dyDescent="0.3">
      <c r="A1780" s="31">
        <f t="shared" si="84"/>
        <v>2021</v>
      </c>
      <c r="B1780" s="31">
        <f t="shared" si="85"/>
        <v>1</v>
      </c>
      <c r="C1780" s="31">
        <f t="shared" si="86"/>
        <v>1</v>
      </c>
      <c r="D1780" s="25">
        <v>44224</v>
      </c>
      <c r="E1780" s="4">
        <v>52.34</v>
      </c>
      <c r="G1780" s="4">
        <v>52.34</v>
      </c>
    </row>
    <row r="1781" spans="1:7" x14ac:dyDescent="0.3">
      <c r="A1781" s="31">
        <f t="shared" si="84"/>
        <v>2021</v>
      </c>
      <c r="B1781" s="31">
        <f t="shared" si="85"/>
        <v>1</v>
      </c>
      <c r="C1781" s="31">
        <f t="shared" si="86"/>
        <v>1</v>
      </c>
      <c r="D1781" s="25">
        <v>44225</v>
      </c>
      <c r="E1781" s="4">
        <v>52.2</v>
      </c>
      <c r="G1781" s="4">
        <v>52.2</v>
      </c>
    </row>
    <row r="1782" spans="1:7" x14ac:dyDescent="0.3">
      <c r="A1782" s="31">
        <f t="shared" si="84"/>
        <v>2021</v>
      </c>
      <c r="B1782" s="31">
        <f t="shared" si="85"/>
        <v>2</v>
      </c>
      <c r="C1782" s="31">
        <f t="shared" si="86"/>
        <v>1</v>
      </c>
      <c r="D1782" s="25">
        <v>44228</v>
      </c>
      <c r="E1782" s="4">
        <v>53.55</v>
      </c>
      <c r="G1782" s="4">
        <v>53.55</v>
      </c>
    </row>
    <row r="1783" spans="1:7" x14ac:dyDescent="0.3">
      <c r="A1783" s="31">
        <f t="shared" si="84"/>
        <v>2021</v>
      </c>
      <c r="B1783" s="31">
        <f t="shared" si="85"/>
        <v>2</v>
      </c>
      <c r="C1783" s="31">
        <f t="shared" si="86"/>
        <v>1</v>
      </c>
      <c r="D1783" s="25">
        <v>44229</v>
      </c>
      <c r="E1783" s="4">
        <v>54.76</v>
      </c>
      <c r="G1783" s="4">
        <v>54.76</v>
      </c>
    </row>
    <row r="1784" spans="1:7" x14ac:dyDescent="0.3">
      <c r="A1784" s="31">
        <f t="shared" si="84"/>
        <v>2021</v>
      </c>
      <c r="B1784" s="31">
        <f t="shared" si="85"/>
        <v>2</v>
      </c>
      <c r="C1784" s="31">
        <f t="shared" si="86"/>
        <v>1</v>
      </c>
      <c r="D1784" s="25">
        <v>44230</v>
      </c>
      <c r="E1784" s="4">
        <v>55.69</v>
      </c>
      <c r="G1784" s="4">
        <v>55.69</v>
      </c>
    </row>
    <row r="1785" spans="1:7" x14ac:dyDescent="0.3">
      <c r="A1785" s="31">
        <f t="shared" si="84"/>
        <v>2021</v>
      </c>
      <c r="B1785" s="31">
        <f t="shared" si="85"/>
        <v>2</v>
      </c>
      <c r="C1785" s="31">
        <f t="shared" si="86"/>
        <v>1</v>
      </c>
      <c r="D1785" s="25">
        <v>44231</v>
      </c>
      <c r="E1785" s="4">
        <v>56.23</v>
      </c>
      <c r="G1785" s="4">
        <v>56.23</v>
      </c>
    </row>
    <row r="1786" spans="1:7" x14ac:dyDescent="0.3">
      <c r="A1786" s="31">
        <f t="shared" si="84"/>
        <v>2021</v>
      </c>
      <c r="B1786" s="31">
        <f t="shared" si="85"/>
        <v>2</v>
      </c>
      <c r="C1786" s="31">
        <f t="shared" si="86"/>
        <v>1</v>
      </c>
      <c r="D1786" s="25">
        <v>44232</v>
      </c>
      <c r="E1786" s="4">
        <v>56.85</v>
      </c>
      <c r="G1786" s="4">
        <v>56.85</v>
      </c>
    </row>
    <row r="1787" spans="1:7" x14ac:dyDescent="0.3">
      <c r="A1787" s="31">
        <f t="shared" si="84"/>
        <v>2021</v>
      </c>
      <c r="B1787" s="31">
        <f t="shared" si="85"/>
        <v>2</v>
      </c>
      <c r="C1787" s="31">
        <f t="shared" si="86"/>
        <v>1</v>
      </c>
      <c r="D1787" s="25">
        <v>44235</v>
      </c>
      <c r="E1787" s="4">
        <v>57.97</v>
      </c>
      <c r="G1787" s="4">
        <v>57.97</v>
      </c>
    </row>
    <row r="1788" spans="1:7" x14ac:dyDescent="0.3">
      <c r="A1788" s="31">
        <f t="shared" si="84"/>
        <v>2021</v>
      </c>
      <c r="B1788" s="31">
        <f t="shared" si="85"/>
        <v>2</v>
      </c>
      <c r="C1788" s="31">
        <f t="shared" si="86"/>
        <v>1</v>
      </c>
      <c r="D1788" s="25">
        <v>44236</v>
      </c>
      <c r="E1788" s="4">
        <v>58.36</v>
      </c>
      <c r="G1788" s="4">
        <v>58.36</v>
      </c>
    </row>
    <row r="1789" spans="1:7" x14ac:dyDescent="0.3">
      <c r="A1789" s="31">
        <f t="shared" si="84"/>
        <v>2021</v>
      </c>
      <c r="B1789" s="31">
        <f t="shared" si="85"/>
        <v>2</v>
      </c>
      <c r="C1789" s="31">
        <f t="shared" si="86"/>
        <v>1</v>
      </c>
      <c r="D1789" s="25">
        <v>44237</v>
      </c>
      <c r="E1789" s="4">
        <v>58.68</v>
      </c>
      <c r="G1789" s="4">
        <v>58.68</v>
      </c>
    </row>
    <row r="1790" spans="1:7" x14ac:dyDescent="0.3">
      <c r="A1790" s="31">
        <f t="shared" si="84"/>
        <v>2021</v>
      </c>
      <c r="B1790" s="31">
        <f t="shared" si="85"/>
        <v>2</v>
      </c>
      <c r="C1790" s="31">
        <f t="shared" si="86"/>
        <v>1</v>
      </c>
      <c r="D1790" s="25">
        <v>44238</v>
      </c>
      <c r="E1790" s="4">
        <v>58.24</v>
      </c>
      <c r="G1790" s="4">
        <v>58.24</v>
      </c>
    </row>
    <row r="1791" spans="1:7" x14ac:dyDescent="0.3">
      <c r="A1791" s="31">
        <f t="shared" si="84"/>
        <v>2021</v>
      </c>
      <c r="B1791" s="31">
        <f t="shared" si="85"/>
        <v>2</v>
      </c>
      <c r="C1791" s="31">
        <f t="shared" si="86"/>
        <v>1</v>
      </c>
      <c r="D1791" s="25">
        <v>44239</v>
      </c>
      <c r="E1791" s="4">
        <v>59.47</v>
      </c>
      <c r="G1791" s="4">
        <v>59.47</v>
      </c>
    </row>
    <row r="1792" spans="1:7" x14ac:dyDescent="0.3">
      <c r="A1792" s="31">
        <f t="shared" si="84"/>
        <v>2021</v>
      </c>
      <c r="B1792" s="31">
        <f t="shared" si="85"/>
        <v>2</v>
      </c>
      <c r="C1792" s="31">
        <f t="shared" si="86"/>
        <v>1</v>
      </c>
      <c r="D1792" s="25">
        <v>44243</v>
      </c>
      <c r="E1792" s="4">
        <v>60.05</v>
      </c>
      <c r="G1792" s="4">
        <v>60.05</v>
      </c>
    </row>
    <row r="1793" spans="1:7" x14ac:dyDescent="0.3">
      <c r="A1793" s="31">
        <f t="shared" si="84"/>
        <v>2021</v>
      </c>
      <c r="B1793" s="31">
        <f t="shared" si="85"/>
        <v>2</v>
      </c>
      <c r="C1793" s="31">
        <f t="shared" si="86"/>
        <v>1</v>
      </c>
      <c r="D1793" s="25">
        <v>44244</v>
      </c>
      <c r="E1793" s="4">
        <v>61.14</v>
      </c>
      <c r="G1793" s="4">
        <v>61.14</v>
      </c>
    </row>
    <row r="1794" spans="1:7" x14ac:dyDescent="0.3">
      <c r="A1794" s="31">
        <f t="shared" si="84"/>
        <v>2021</v>
      </c>
      <c r="B1794" s="31">
        <f t="shared" si="85"/>
        <v>2</v>
      </c>
      <c r="C1794" s="31">
        <f t="shared" si="86"/>
        <v>1</v>
      </c>
      <c r="D1794" s="25">
        <v>44245</v>
      </c>
      <c r="E1794" s="4">
        <v>60.52</v>
      </c>
      <c r="G1794" s="4">
        <v>60.52</v>
      </c>
    </row>
    <row r="1795" spans="1:7" x14ac:dyDescent="0.3">
      <c r="A1795" s="31">
        <f t="shared" si="84"/>
        <v>2021</v>
      </c>
      <c r="B1795" s="31">
        <f t="shared" si="85"/>
        <v>2</v>
      </c>
      <c r="C1795" s="31">
        <f t="shared" si="86"/>
        <v>1</v>
      </c>
      <c r="D1795" s="25">
        <v>44246</v>
      </c>
      <c r="E1795" s="4">
        <v>59.24</v>
      </c>
      <c r="G1795" s="4">
        <v>59.24</v>
      </c>
    </row>
    <row r="1796" spans="1:7" x14ac:dyDescent="0.3">
      <c r="A1796" s="31">
        <f t="shared" si="84"/>
        <v>2021</v>
      </c>
      <c r="B1796" s="31">
        <f t="shared" si="85"/>
        <v>2</v>
      </c>
      <c r="C1796" s="31">
        <f t="shared" si="86"/>
        <v>1</v>
      </c>
      <c r="D1796" s="25">
        <v>44249</v>
      </c>
      <c r="E1796" s="4">
        <v>61.49</v>
      </c>
      <c r="G1796" s="4">
        <v>61.49</v>
      </c>
    </row>
    <row r="1797" spans="1:7" x14ac:dyDescent="0.3">
      <c r="A1797" s="31">
        <f t="shared" ref="A1797:A1860" si="87">YEAR(D1797)</f>
        <v>2021</v>
      </c>
      <c r="B1797" s="31">
        <f t="shared" ref="B1797:B1860" si="88">MONTH(D1797)</f>
        <v>2</v>
      </c>
      <c r="C1797" s="31">
        <f t="shared" ref="C1797:C1860" si="89">ROUNDUP(B1797/3,0)</f>
        <v>1</v>
      </c>
      <c r="D1797" s="25">
        <v>44250</v>
      </c>
      <c r="E1797" s="4">
        <v>61.67</v>
      </c>
      <c r="G1797" s="4">
        <v>61.67</v>
      </c>
    </row>
    <row r="1798" spans="1:7" x14ac:dyDescent="0.3">
      <c r="A1798" s="31">
        <f t="shared" si="87"/>
        <v>2021</v>
      </c>
      <c r="B1798" s="31">
        <f t="shared" si="88"/>
        <v>2</v>
      </c>
      <c r="C1798" s="31">
        <f t="shared" si="89"/>
        <v>1</v>
      </c>
      <c r="D1798" s="25">
        <v>44251</v>
      </c>
      <c r="E1798" s="4">
        <v>63.22</v>
      </c>
      <c r="G1798" s="4">
        <v>63.22</v>
      </c>
    </row>
    <row r="1799" spans="1:7" x14ac:dyDescent="0.3">
      <c r="A1799" s="31">
        <f t="shared" si="87"/>
        <v>2021</v>
      </c>
      <c r="B1799" s="31">
        <f t="shared" si="88"/>
        <v>2</v>
      </c>
      <c r="C1799" s="31">
        <f t="shared" si="89"/>
        <v>1</v>
      </c>
      <c r="D1799" s="25">
        <v>44252</v>
      </c>
      <c r="E1799" s="4">
        <v>63.53</v>
      </c>
      <c r="G1799" s="4">
        <v>63.53</v>
      </c>
    </row>
    <row r="1800" spans="1:7" x14ac:dyDescent="0.3">
      <c r="A1800" s="31">
        <f t="shared" si="87"/>
        <v>2021</v>
      </c>
      <c r="B1800" s="31">
        <f t="shared" si="88"/>
        <v>2</v>
      </c>
      <c r="C1800" s="31">
        <f t="shared" si="89"/>
        <v>1</v>
      </c>
      <c r="D1800" s="25">
        <v>44253</v>
      </c>
      <c r="E1800" s="4">
        <v>61.5</v>
      </c>
      <c r="G1800" s="4">
        <v>61.5</v>
      </c>
    </row>
    <row r="1801" spans="1:7" x14ac:dyDescent="0.3">
      <c r="A1801" s="31">
        <f t="shared" si="87"/>
        <v>2021</v>
      </c>
      <c r="B1801" s="31">
        <f t="shared" si="88"/>
        <v>3</v>
      </c>
      <c r="C1801" s="31">
        <f t="shared" si="89"/>
        <v>1</v>
      </c>
      <c r="D1801" s="25">
        <v>44256</v>
      </c>
      <c r="E1801" s="4">
        <v>60.64</v>
      </c>
      <c r="G1801" s="4">
        <v>60.64</v>
      </c>
    </row>
    <row r="1802" spans="1:7" x14ac:dyDescent="0.3">
      <c r="A1802" s="31">
        <f t="shared" si="87"/>
        <v>2021</v>
      </c>
      <c r="B1802" s="31">
        <f t="shared" si="88"/>
        <v>3</v>
      </c>
      <c r="C1802" s="31">
        <f t="shared" si="89"/>
        <v>1</v>
      </c>
      <c r="D1802" s="25">
        <v>44257</v>
      </c>
      <c r="E1802" s="4">
        <v>59.75</v>
      </c>
      <c r="G1802" s="4">
        <v>59.75</v>
      </c>
    </row>
    <row r="1803" spans="1:7" x14ac:dyDescent="0.3">
      <c r="A1803" s="31">
        <f t="shared" si="87"/>
        <v>2021</v>
      </c>
      <c r="B1803" s="31">
        <f t="shared" si="88"/>
        <v>3</v>
      </c>
      <c r="C1803" s="31">
        <f t="shared" si="89"/>
        <v>1</v>
      </c>
      <c r="D1803" s="25">
        <v>44258</v>
      </c>
      <c r="E1803" s="4">
        <v>61.28</v>
      </c>
      <c r="G1803" s="4">
        <v>61.28</v>
      </c>
    </row>
    <row r="1804" spans="1:7" x14ac:dyDescent="0.3">
      <c r="A1804" s="31">
        <f t="shared" si="87"/>
        <v>2021</v>
      </c>
      <c r="B1804" s="31">
        <f t="shared" si="88"/>
        <v>3</v>
      </c>
      <c r="C1804" s="31">
        <f t="shared" si="89"/>
        <v>1</v>
      </c>
      <c r="D1804" s="25">
        <v>44259</v>
      </c>
      <c r="E1804" s="4">
        <v>63.83</v>
      </c>
      <c r="G1804" s="4">
        <v>63.83</v>
      </c>
    </row>
    <row r="1805" spans="1:7" x14ac:dyDescent="0.3">
      <c r="A1805" s="31">
        <f t="shared" si="87"/>
        <v>2021</v>
      </c>
      <c r="B1805" s="31">
        <f t="shared" si="88"/>
        <v>3</v>
      </c>
      <c r="C1805" s="31">
        <f t="shared" si="89"/>
        <v>1</v>
      </c>
      <c r="D1805" s="25">
        <v>44260</v>
      </c>
      <c r="E1805" s="4">
        <v>66.09</v>
      </c>
      <c r="G1805" s="4">
        <v>66.09</v>
      </c>
    </row>
    <row r="1806" spans="1:7" x14ac:dyDescent="0.3">
      <c r="A1806" s="31">
        <f t="shared" si="87"/>
        <v>2021</v>
      </c>
      <c r="B1806" s="31">
        <f t="shared" si="88"/>
        <v>3</v>
      </c>
      <c r="C1806" s="31">
        <f t="shared" si="89"/>
        <v>1</v>
      </c>
      <c r="D1806" s="25">
        <v>44263</v>
      </c>
      <c r="E1806" s="4">
        <v>65.05</v>
      </c>
      <c r="G1806" s="4">
        <v>65.05</v>
      </c>
    </row>
    <row r="1807" spans="1:7" x14ac:dyDescent="0.3">
      <c r="A1807" s="31">
        <f t="shared" si="87"/>
        <v>2021</v>
      </c>
      <c r="B1807" s="31">
        <f t="shared" si="88"/>
        <v>3</v>
      </c>
      <c r="C1807" s="31">
        <f t="shared" si="89"/>
        <v>1</v>
      </c>
      <c r="D1807" s="25">
        <v>44264</v>
      </c>
      <c r="E1807" s="4">
        <v>64.010000000000005</v>
      </c>
      <c r="G1807" s="4">
        <v>64.010000000000005</v>
      </c>
    </row>
    <row r="1808" spans="1:7" x14ac:dyDescent="0.3">
      <c r="A1808" s="31">
        <f t="shared" si="87"/>
        <v>2021</v>
      </c>
      <c r="B1808" s="31">
        <f t="shared" si="88"/>
        <v>3</v>
      </c>
      <c r="C1808" s="31">
        <f t="shared" si="89"/>
        <v>1</v>
      </c>
      <c r="D1808" s="25">
        <v>44265</v>
      </c>
      <c r="E1808" s="4">
        <v>64.44</v>
      </c>
      <c r="G1808" s="4">
        <v>64.44</v>
      </c>
    </row>
    <row r="1809" spans="1:7" x14ac:dyDescent="0.3">
      <c r="A1809" s="31">
        <f t="shared" si="87"/>
        <v>2021</v>
      </c>
      <c r="B1809" s="31">
        <f t="shared" si="88"/>
        <v>3</v>
      </c>
      <c r="C1809" s="31">
        <f t="shared" si="89"/>
        <v>1</v>
      </c>
      <c r="D1809" s="25">
        <v>44266</v>
      </c>
      <c r="E1809" s="4">
        <v>66.02</v>
      </c>
      <c r="G1809" s="4">
        <v>66.02</v>
      </c>
    </row>
    <row r="1810" spans="1:7" x14ac:dyDescent="0.3">
      <c r="A1810" s="31">
        <f t="shared" si="87"/>
        <v>2021</v>
      </c>
      <c r="B1810" s="31">
        <f t="shared" si="88"/>
        <v>3</v>
      </c>
      <c r="C1810" s="31">
        <f t="shared" si="89"/>
        <v>1</v>
      </c>
      <c r="D1810" s="25">
        <v>44267</v>
      </c>
      <c r="E1810" s="4">
        <v>65.61</v>
      </c>
      <c r="G1810" s="4">
        <v>65.61</v>
      </c>
    </row>
    <row r="1811" spans="1:7" x14ac:dyDescent="0.3">
      <c r="A1811" s="31">
        <f t="shared" si="87"/>
        <v>2021</v>
      </c>
      <c r="B1811" s="31">
        <f t="shared" si="88"/>
        <v>3</v>
      </c>
      <c r="C1811" s="31">
        <f t="shared" si="89"/>
        <v>1</v>
      </c>
      <c r="D1811" s="25">
        <v>44270</v>
      </c>
      <c r="E1811" s="4">
        <v>65.39</v>
      </c>
      <c r="G1811" s="4">
        <v>65.39</v>
      </c>
    </row>
    <row r="1812" spans="1:7" x14ac:dyDescent="0.3">
      <c r="A1812" s="31">
        <f t="shared" si="87"/>
        <v>2021</v>
      </c>
      <c r="B1812" s="31">
        <f t="shared" si="88"/>
        <v>3</v>
      </c>
      <c r="C1812" s="31">
        <f t="shared" si="89"/>
        <v>1</v>
      </c>
      <c r="D1812" s="25">
        <v>44271</v>
      </c>
      <c r="E1812" s="4">
        <v>64.8</v>
      </c>
      <c r="G1812" s="4">
        <v>64.8</v>
      </c>
    </row>
    <row r="1813" spans="1:7" x14ac:dyDescent="0.3">
      <c r="A1813" s="31">
        <f t="shared" si="87"/>
        <v>2021</v>
      </c>
      <c r="B1813" s="31">
        <f t="shared" si="88"/>
        <v>3</v>
      </c>
      <c r="C1813" s="31">
        <f t="shared" si="89"/>
        <v>1</v>
      </c>
      <c r="D1813" s="25">
        <v>44272</v>
      </c>
      <c r="E1813" s="4">
        <v>64.599999999999994</v>
      </c>
      <c r="G1813" s="4">
        <v>64.599999999999994</v>
      </c>
    </row>
    <row r="1814" spans="1:7" x14ac:dyDescent="0.3">
      <c r="A1814" s="31">
        <f t="shared" si="87"/>
        <v>2021</v>
      </c>
      <c r="B1814" s="31">
        <f t="shared" si="88"/>
        <v>3</v>
      </c>
      <c r="C1814" s="31">
        <f t="shared" si="89"/>
        <v>1</v>
      </c>
      <c r="D1814" s="25">
        <v>44273</v>
      </c>
      <c r="E1814" s="4">
        <v>60</v>
      </c>
      <c r="G1814" s="4">
        <v>60</v>
      </c>
    </row>
    <row r="1815" spans="1:7" x14ac:dyDescent="0.3">
      <c r="A1815" s="31">
        <f t="shared" si="87"/>
        <v>2021</v>
      </c>
      <c r="B1815" s="31">
        <f t="shared" si="88"/>
        <v>3</v>
      </c>
      <c r="C1815" s="31">
        <f t="shared" si="89"/>
        <v>1</v>
      </c>
      <c r="D1815" s="25">
        <v>44274</v>
      </c>
      <c r="E1815" s="4">
        <v>61.42</v>
      </c>
      <c r="G1815" s="4">
        <v>61.42</v>
      </c>
    </row>
    <row r="1816" spans="1:7" x14ac:dyDescent="0.3">
      <c r="A1816" s="31">
        <f t="shared" si="87"/>
        <v>2021</v>
      </c>
      <c r="B1816" s="31">
        <f t="shared" si="88"/>
        <v>3</v>
      </c>
      <c r="C1816" s="31">
        <f t="shared" si="89"/>
        <v>1</v>
      </c>
      <c r="D1816" s="25">
        <v>44277</v>
      </c>
      <c r="E1816" s="4">
        <v>61.55</v>
      </c>
      <c r="G1816" s="4">
        <v>61.55</v>
      </c>
    </row>
    <row r="1817" spans="1:7" x14ac:dyDescent="0.3">
      <c r="A1817" s="31">
        <f t="shared" si="87"/>
        <v>2021</v>
      </c>
      <c r="B1817" s="31">
        <f t="shared" si="88"/>
        <v>3</v>
      </c>
      <c r="C1817" s="31">
        <f t="shared" si="89"/>
        <v>1</v>
      </c>
      <c r="D1817" s="25">
        <v>44278</v>
      </c>
      <c r="E1817" s="4">
        <v>57.76</v>
      </c>
      <c r="G1817" s="4">
        <v>57.76</v>
      </c>
    </row>
    <row r="1818" spans="1:7" x14ac:dyDescent="0.3">
      <c r="A1818" s="31">
        <f t="shared" si="87"/>
        <v>2021</v>
      </c>
      <c r="B1818" s="31">
        <f t="shared" si="88"/>
        <v>3</v>
      </c>
      <c r="C1818" s="31">
        <f t="shared" si="89"/>
        <v>1</v>
      </c>
      <c r="D1818" s="25">
        <v>44279</v>
      </c>
      <c r="E1818" s="4">
        <v>61.18</v>
      </c>
      <c r="G1818" s="4">
        <v>61.18</v>
      </c>
    </row>
    <row r="1819" spans="1:7" x14ac:dyDescent="0.3">
      <c r="A1819" s="31">
        <f t="shared" si="87"/>
        <v>2021</v>
      </c>
      <c r="B1819" s="31">
        <f t="shared" si="88"/>
        <v>3</v>
      </c>
      <c r="C1819" s="31">
        <f t="shared" si="89"/>
        <v>1</v>
      </c>
      <c r="D1819" s="25">
        <v>44280</v>
      </c>
      <c r="E1819" s="4">
        <v>58.56</v>
      </c>
      <c r="G1819" s="4">
        <v>58.56</v>
      </c>
    </row>
    <row r="1820" spans="1:7" x14ac:dyDescent="0.3">
      <c r="A1820" s="31">
        <f t="shared" si="87"/>
        <v>2021</v>
      </c>
      <c r="B1820" s="31">
        <f t="shared" si="88"/>
        <v>3</v>
      </c>
      <c r="C1820" s="31">
        <f t="shared" si="89"/>
        <v>1</v>
      </c>
      <c r="D1820" s="25">
        <v>44281</v>
      </c>
      <c r="E1820" s="4">
        <v>60.97</v>
      </c>
      <c r="G1820" s="4">
        <v>60.97</v>
      </c>
    </row>
    <row r="1821" spans="1:7" x14ac:dyDescent="0.3">
      <c r="A1821" s="31">
        <f t="shared" si="87"/>
        <v>2021</v>
      </c>
      <c r="B1821" s="31">
        <f t="shared" si="88"/>
        <v>3</v>
      </c>
      <c r="C1821" s="31">
        <f t="shared" si="89"/>
        <v>1</v>
      </c>
      <c r="D1821" s="25">
        <v>44284</v>
      </c>
      <c r="E1821" s="4">
        <v>61.56</v>
      </c>
      <c r="G1821" s="4">
        <v>61.56</v>
      </c>
    </row>
    <row r="1822" spans="1:7" x14ac:dyDescent="0.3">
      <c r="A1822" s="31">
        <f t="shared" si="87"/>
        <v>2021</v>
      </c>
      <c r="B1822" s="31">
        <f t="shared" si="88"/>
        <v>3</v>
      </c>
      <c r="C1822" s="31">
        <f t="shared" si="89"/>
        <v>1</v>
      </c>
      <c r="D1822" s="25">
        <v>44285</v>
      </c>
      <c r="E1822" s="4">
        <v>60.55</v>
      </c>
      <c r="G1822" s="4">
        <v>60.55</v>
      </c>
    </row>
    <row r="1823" spans="1:7" x14ac:dyDescent="0.3">
      <c r="A1823" s="31">
        <f t="shared" si="87"/>
        <v>2021</v>
      </c>
      <c r="B1823" s="31">
        <f t="shared" si="88"/>
        <v>3</v>
      </c>
      <c r="C1823" s="31">
        <f t="shared" si="89"/>
        <v>1</v>
      </c>
      <c r="D1823" s="25">
        <v>44286</v>
      </c>
      <c r="E1823" s="4">
        <v>59.16</v>
      </c>
      <c r="G1823" s="4">
        <v>59.16</v>
      </c>
    </row>
    <row r="1824" spans="1:7" x14ac:dyDescent="0.3">
      <c r="A1824" s="31">
        <f t="shared" si="87"/>
        <v>2021</v>
      </c>
      <c r="B1824" s="31">
        <f t="shared" si="88"/>
        <v>4</v>
      </c>
      <c r="C1824" s="31">
        <f t="shared" si="89"/>
        <v>2</v>
      </c>
      <c r="D1824" s="25">
        <v>44287</v>
      </c>
      <c r="E1824" s="4">
        <v>61.45</v>
      </c>
      <c r="G1824" s="4">
        <v>61.45</v>
      </c>
    </row>
    <row r="1825" spans="1:7" x14ac:dyDescent="0.3">
      <c r="A1825" s="31">
        <f t="shared" si="87"/>
        <v>2021</v>
      </c>
      <c r="B1825" s="31">
        <f t="shared" si="88"/>
        <v>4</v>
      </c>
      <c r="C1825" s="31">
        <f t="shared" si="89"/>
        <v>2</v>
      </c>
      <c r="D1825" s="25">
        <v>44291</v>
      </c>
      <c r="E1825" s="4">
        <v>58.65</v>
      </c>
      <c r="G1825" s="4">
        <v>58.65</v>
      </c>
    </row>
    <row r="1826" spans="1:7" x14ac:dyDescent="0.3">
      <c r="A1826" s="31">
        <f t="shared" si="87"/>
        <v>2021</v>
      </c>
      <c r="B1826" s="31">
        <f t="shared" si="88"/>
        <v>4</v>
      </c>
      <c r="C1826" s="31">
        <f t="shared" si="89"/>
        <v>2</v>
      </c>
      <c r="D1826" s="25">
        <v>44292</v>
      </c>
      <c r="E1826" s="4">
        <v>59.33</v>
      </c>
      <c r="G1826" s="4">
        <v>59.33</v>
      </c>
    </row>
    <row r="1827" spans="1:7" x14ac:dyDescent="0.3">
      <c r="A1827" s="31">
        <f t="shared" si="87"/>
        <v>2021</v>
      </c>
      <c r="B1827" s="31">
        <f t="shared" si="88"/>
        <v>4</v>
      </c>
      <c r="C1827" s="31">
        <f t="shared" si="89"/>
        <v>2</v>
      </c>
      <c r="D1827" s="25">
        <v>44293</v>
      </c>
      <c r="E1827" s="4">
        <v>59.77</v>
      </c>
      <c r="G1827" s="4">
        <v>59.77</v>
      </c>
    </row>
    <row r="1828" spans="1:7" x14ac:dyDescent="0.3">
      <c r="A1828" s="31">
        <f t="shared" si="87"/>
        <v>2021</v>
      </c>
      <c r="B1828" s="31">
        <f t="shared" si="88"/>
        <v>4</v>
      </c>
      <c r="C1828" s="31">
        <f t="shared" si="89"/>
        <v>2</v>
      </c>
      <c r="D1828" s="25">
        <v>44294</v>
      </c>
      <c r="E1828" s="4">
        <v>59.6</v>
      </c>
      <c r="G1828" s="4">
        <v>59.6</v>
      </c>
    </row>
    <row r="1829" spans="1:7" x14ac:dyDescent="0.3">
      <c r="A1829" s="31">
        <f t="shared" si="87"/>
        <v>2021</v>
      </c>
      <c r="B1829" s="31">
        <f t="shared" si="88"/>
        <v>4</v>
      </c>
      <c r="C1829" s="31">
        <f t="shared" si="89"/>
        <v>2</v>
      </c>
      <c r="D1829" s="25">
        <v>44295</v>
      </c>
      <c r="E1829" s="4">
        <v>59.32</v>
      </c>
      <c r="G1829" s="4">
        <v>59.32</v>
      </c>
    </row>
    <row r="1830" spans="1:7" x14ac:dyDescent="0.3">
      <c r="A1830" s="31">
        <f t="shared" si="87"/>
        <v>2021</v>
      </c>
      <c r="B1830" s="31">
        <f t="shared" si="88"/>
        <v>4</v>
      </c>
      <c r="C1830" s="31">
        <f t="shared" si="89"/>
        <v>2</v>
      </c>
      <c r="D1830" s="25">
        <v>44298</v>
      </c>
      <c r="E1830" s="4">
        <v>59.7</v>
      </c>
      <c r="G1830" s="4">
        <v>59.7</v>
      </c>
    </row>
    <row r="1831" spans="1:7" x14ac:dyDescent="0.3">
      <c r="A1831" s="31">
        <f t="shared" si="87"/>
        <v>2021</v>
      </c>
      <c r="B1831" s="31">
        <f t="shared" si="88"/>
        <v>4</v>
      </c>
      <c r="C1831" s="31">
        <f t="shared" si="89"/>
        <v>2</v>
      </c>
      <c r="D1831" s="25">
        <v>44299</v>
      </c>
      <c r="E1831" s="4">
        <v>60.18</v>
      </c>
      <c r="G1831" s="4">
        <v>60.18</v>
      </c>
    </row>
    <row r="1832" spans="1:7" x14ac:dyDescent="0.3">
      <c r="A1832" s="31">
        <f t="shared" si="87"/>
        <v>2021</v>
      </c>
      <c r="B1832" s="31">
        <f t="shared" si="88"/>
        <v>4</v>
      </c>
      <c r="C1832" s="31">
        <f t="shared" si="89"/>
        <v>2</v>
      </c>
      <c r="D1832" s="25">
        <v>44300</v>
      </c>
      <c r="E1832" s="4">
        <v>63.15</v>
      </c>
      <c r="G1832" s="4">
        <v>63.15</v>
      </c>
    </row>
    <row r="1833" spans="1:7" x14ac:dyDescent="0.3">
      <c r="A1833" s="31">
        <f t="shared" si="87"/>
        <v>2021</v>
      </c>
      <c r="B1833" s="31">
        <f t="shared" si="88"/>
        <v>4</v>
      </c>
      <c r="C1833" s="31">
        <f t="shared" si="89"/>
        <v>2</v>
      </c>
      <c r="D1833" s="25">
        <v>44301</v>
      </c>
      <c r="E1833" s="4">
        <v>63.46</v>
      </c>
      <c r="G1833" s="4">
        <v>63.46</v>
      </c>
    </row>
    <row r="1834" spans="1:7" x14ac:dyDescent="0.3">
      <c r="A1834" s="31">
        <f t="shared" si="87"/>
        <v>2021</v>
      </c>
      <c r="B1834" s="31">
        <f t="shared" si="88"/>
        <v>4</v>
      </c>
      <c r="C1834" s="31">
        <f t="shared" si="89"/>
        <v>2</v>
      </c>
      <c r="D1834" s="25">
        <v>44302</v>
      </c>
      <c r="E1834" s="4">
        <v>63.13</v>
      </c>
      <c r="G1834" s="4">
        <v>63.13</v>
      </c>
    </row>
    <row r="1835" spans="1:7" x14ac:dyDescent="0.3">
      <c r="A1835" s="31">
        <f t="shared" si="87"/>
        <v>2021</v>
      </c>
      <c r="B1835" s="31">
        <f t="shared" si="88"/>
        <v>4</v>
      </c>
      <c r="C1835" s="31">
        <f t="shared" si="89"/>
        <v>2</v>
      </c>
      <c r="D1835" s="25">
        <v>44305</v>
      </c>
      <c r="E1835" s="4">
        <v>63.38</v>
      </c>
      <c r="G1835" s="4">
        <v>63.38</v>
      </c>
    </row>
    <row r="1836" spans="1:7" x14ac:dyDescent="0.3">
      <c r="A1836" s="31">
        <f t="shared" si="87"/>
        <v>2021</v>
      </c>
      <c r="B1836" s="31">
        <f t="shared" si="88"/>
        <v>4</v>
      </c>
      <c r="C1836" s="31">
        <f t="shared" si="89"/>
        <v>2</v>
      </c>
      <c r="D1836" s="25">
        <v>44306</v>
      </c>
      <c r="E1836" s="4">
        <v>62.44</v>
      </c>
      <c r="G1836" s="4">
        <v>62.44</v>
      </c>
    </row>
    <row r="1837" spans="1:7" x14ac:dyDescent="0.3">
      <c r="A1837" s="31">
        <f t="shared" si="87"/>
        <v>2021</v>
      </c>
      <c r="B1837" s="31">
        <f t="shared" si="88"/>
        <v>4</v>
      </c>
      <c r="C1837" s="31">
        <f t="shared" si="89"/>
        <v>2</v>
      </c>
      <c r="D1837" s="25">
        <v>44307</v>
      </c>
      <c r="E1837" s="4">
        <v>61.35</v>
      </c>
      <c r="G1837" s="4">
        <v>61.35</v>
      </c>
    </row>
    <row r="1838" spans="1:7" x14ac:dyDescent="0.3">
      <c r="A1838" s="31">
        <f t="shared" si="87"/>
        <v>2021</v>
      </c>
      <c r="B1838" s="31">
        <f t="shared" si="88"/>
        <v>4</v>
      </c>
      <c r="C1838" s="31">
        <f t="shared" si="89"/>
        <v>2</v>
      </c>
      <c r="D1838" s="25">
        <v>44308</v>
      </c>
      <c r="E1838" s="4">
        <v>61.43</v>
      </c>
      <c r="G1838" s="4">
        <v>61.43</v>
      </c>
    </row>
    <row r="1839" spans="1:7" x14ac:dyDescent="0.3">
      <c r="A1839" s="31">
        <f t="shared" si="87"/>
        <v>2021</v>
      </c>
      <c r="B1839" s="31">
        <f t="shared" si="88"/>
        <v>4</v>
      </c>
      <c r="C1839" s="31">
        <f t="shared" si="89"/>
        <v>2</v>
      </c>
      <c r="D1839" s="25">
        <v>44309</v>
      </c>
      <c r="E1839" s="4">
        <v>62.14</v>
      </c>
      <c r="G1839" s="4">
        <v>62.14</v>
      </c>
    </row>
    <row r="1840" spans="1:7" x14ac:dyDescent="0.3">
      <c r="A1840" s="31">
        <f t="shared" si="87"/>
        <v>2021</v>
      </c>
      <c r="B1840" s="31">
        <f t="shared" si="88"/>
        <v>4</v>
      </c>
      <c r="C1840" s="31">
        <f t="shared" si="89"/>
        <v>2</v>
      </c>
      <c r="D1840" s="25">
        <v>44312</v>
      </c>
      <c r="E1840" s="4">
        <v>61.91</v>
      </c>
      <c r="G1840" s="4">
        <v>61.91</v>
      </c>
    </row>
    <row r="1841" spans="1:7" x14ac:dyDescent="0.3">
      <c r="A1841" s="31">
        <f t="shared" si="87"/>
        <v>2021</v>
      </c>
      <c r="B1841" s="31">
        <f t="shared" si="88"/>
        <v>4</v>
      </c>
      <c r="C1841" s="31">
        <f t="shared" si="89"/>
        <v>2</v>
      </c>
      <c r="D1841" s="25">
        <v>44313</v>
      </c>
      <c r="E1841" s="4">
        <v>62.94</v>
      </c>
      <c r="G1841" s="4">
        <v>62.94</v>
      </c>
    </row>
    <row r="1842" spans="1:7" x14ac:dyDescent="0.3">
      <c r="A1842" s="31">
        <f t="shared" si="87"/>
        <v>2021</v>
      </c>
      <c r="B1842" s="31">
        <f t="shared" si="88"/>
        <v>4</v>
      </c>
      <c r="C1842" s="31">
        <f t="shared" si="89"/>
        <v>2</v>
      </c>
      <c r="D1842" s="25">
        <v>44314</v>
      </c>
      <c r="E1842" s="4">
        <v>63.86</v>
      </c>
      <c r="G1842" s="4">
        <v>63.86</v>
      </c>
    </row>
    <row r="1843" spans="1:7" x14ac:dyDescent="0.3">
      <c r="A1843" s="31">
        <f t="shared" si="87"/>
        <v>2021</v>
      </c>
      <c r="B1843" s="31">
        <f t="shared" si="88"/>
        <v>4</v>
      </c>
      <c r="C1843" s="31">
        <f t="shared" si="89"/>
        <v>2</v>
      </c>
      <c r="D1843" s="25">
        <v>44315</v>
      </c>
      <c r="E1843" s="4">
        <v>65.010000000000005</v>
      </c>
      <c r="G1843" s="4">
        <v>65.010000000000005</v>
      </c>
    </row>
    <row r="1844" spans="1:7" x14ac:dyDescent="0.3">
      <c r="A1844" s="31">
        <f t="shared" si="87"/>
        <v>2021</v>
      </c>
      <c r="B1844" s="31">
        <f t="shared" si="88"/>
        <v>4</v>
      </c>
      <c r="C1844" s="31">
        <f t="shared" si="89"/>
        <v>2</v>
      </c>
      <c r="D1844" s="25">
        <v>44316</v>
      </c>
      <c r="E1844" s="4">
        <v>63.58</v>
      </c>
      <c r="G1844" s="4">
        <v>63.58</v>
      </c>
    </row>
    <row r="1845" spans="1:7" x14ac:dyDescent="0.3">
      <c r="A1845" s="31">
        <f t="shared" si="87"/>
        <v>2021</v>
      </c>
      <c r="B1845" s="31">
        <f t="shared" si="88"/>
        <v>5</v>
      </c>
      <c r="C1845" s="31">
        <f t="shared" si="89"/>
        <v>2</v>
      </c>
      <c r="D1845" s="25">
        <v>44319</v>
      </c>
      <c r="E1845" s="4">
        <v>64.489999999999995</v>
      </c>
      <c r="G1845" s="4">
        <v>64.489999999999995</v>
      </c>
    </row>
    <row r="1846" spans="1:7" x14ac:dyDescent="0.3">
      <c r="A1846" s="31">
        <f t="shared" si="87"/>
        <v>2021</v>
      </c>
      <c r="B1846" s="31">
        <f t="shared" si="88"/>
        <v>5</v>
      </c>
      <c r="C1846" s="31">
        <f t="shared" si="89"/>
        <v>2</v>
      </c>
      <c r="D1846" s="25">
        <v>44320</v>
      </c>
      <c r="E1846" s="4">
        <v>65.69</v>
      </c>
      <c r="G1846" s="4">
        <v>65.69</v>
      </c>
    </row>
    <row r="1847" spans="1:7" x14ac:dyDescent="0.3">
      <c r="A1847" s="31">
        <f t="shared" si="87"/>
        <v>2021</v>
      </c>
      <c r="B1847" s="31">
        <f t="shared" si="88"/>
        <v>5</v>
      </c>
      <c r="C1847" s="31">
        <f t="shared" si="89"/>
        <v>2</v>
      </c>
      <c r="D1847" s="25">
        <v>44321</v>
      </c>
      <c r="E1847" s="4">
        <v>65.63</v>
      </c>
      <c r="G1847" s="4">
        <v>65.63</v>
      </c>
    </row>
    <row r="1848" spans="1:7" x14ac:dyDescent="0.3">
      <c r="A1848" s="31">
        <f t="shared" si="87"/>
        <v>2021</v>
      </c>
      <c r="B1848" s="31">
        <f t="shared" si="88"/>
        <v>5</v>
      </c>
      <c r="C1848" s="31">
        <f t="shared" si="89"/>
        <v>2</v>
      </c>
      <c r="D1848" s="25">
        <v>44322</v>
      </c>
      <c r="E1848" s="4">
        <v>64.709999999999994</v>
      </c>
      <c r="G1848" s="4">
        <v>64.709999999999994</v>
      </c>
    </row>
    <row r="1849" spans="1:7" x14ac:dyDescent="0.3">
      <c r="A1849" s="31">
        <f t="shared" si="87"/>
        <v>2021</v>
      </c>
      <c r="B1849" s="31">
        <f t="shared" si="88"/>
        <v>5</v>
      </c>
      <c r="C1849" s="31">
        <f t="shared" si="89"/>
        <v>2</v>
      </c>
      <c r="D1849" s="25">
        <v>44323</v>
      </c>
      <c r="E1849" s="4">
        <v>64.900000000000006</v>
      </c>
      <c r="G1849" s="4">
        <v>64.900000000000006</v>
      </c>
    </row>
    <row r="1850" spans="1:7" x14ac:dyDescent="0.3">
      <c r="A1850" s="31">
        <f t="shared" si="87"/>
        <v>2021</v>
      </c>
      <c r="B1850" s="31">
        <f t="shared" si="88"/>
        <v>5</v>
      </c>
      <c r="C1850" s="31">
        <f t="shared" si="89"/>
        <v>2</v>
      </c>
      <c r="D1850" s="25">
        <v>44326</v>
      </c>
      <c r="E1850" s="4">
        <v>64.92</v>
      </c>
      <c r="G1850" s="4">
        <v>64.92</v>
      </c>
    </row>
    <row r="1851" spans="1:7" x14ac:dyDescent="0.3">
      <c r="A1851" s="31">
        <f t="shared" si="87"/>
        <v>2021</v>
      </c>
      <c r="B1851" s="31">
        <f t="shared" si="88"/>
        <v>5</v>
      </c>
      <c r="C1851" s="31">
        <f t="shared" si="89"/>
        <v>2</v>
      </c>
      <c r="D1851" s="25">
        <v>44327</v>
      </c>
      <c r="E1851" s="4">
        <v>65.28</v>
      </c>
      <c r="G1851" s="4">
        <v>65.28</v>
      </c>
    </row>
    <row r="1852" spans="1:7" x14ac:dyDescent="0.3">
      <c r="A1852" s="31">
        <f t="shared" si="87"/>
        <v>2021</v>
      </c>
      <c r="B1852" s="31">
        <f t="shared" si="88"/>
        <v>5</v>
      </c>
      <c r="C1852" s="31">
        <f t="shared" si="89"/>
        <v>2</v>
      </c>
      <c r="D1852" s="25">
        <v>44328</v>
      </c>
      <c r="E1852" s="4">
        <v>66.08</v>
      </c>
      <c r="G1852" s="4">
        <v>66.08</v>
      </c>
    </row>
    <row r="1853" spans="1:7" x14ac:dyDescent="0.3">
      <c r="A1853" s="31">
        <f t="shared" si="87"/>
        <v>2021</v>
      </c>
      <c r="B1853" s="31">
        <f t="shared" si="88"/>
        <v>5</v>
      </c>
      <c r="C1853" s="31">
        <f t="shared" si="89"/>
        <v>2</v>
      </c>
      <c r="D1853" s="25">
        <v>44329</v>
      </c>
      <c r="E1853" s="4">
        <v>63.82</v>
      </c>
      <c r="G1853" s="4">
        <v>63.82</v>
      </c>
    </row>
    <row r="1854" spans="1:7" x14ac:dyDescent="0.3">
      <c r="A1854" s="31">
        <f t="shared" si="87"/>
        <v>2021</v>
      </c>
      <c r="B1854" s="31">
        <f t="shared" si="88"/>
        <v>5</v>
      </c>
      <c r="C1854" s="31">
        <f t="shared" si="89"/>
        <v>2</v>
      </c>
      <c r="D1854" s="25">
        <v>44330</v>
      </c>
      <c r="E1854" s="4">
        <v>65.37</v>
      </c>
      <c r="G1854" s="4">
        <v>65.37</v>
      </c>
    </row>
    <row r="1855" spans="1:7" x14ac:dyDescent="0.3">
      <c r="A1855" s="31">
        <f t="shared" si="87"/>
        <v>2021</v>
      </c>
      <c r="B1855" s="31">
        <f t="shared" si="88"/>
        <v>5</v>
      </c>
      <c r="C1855" s="31">
        <f t="shared" si="89"/>
        <v>2</v>
      </c>
      <c r="D1855" s="25">
        <v>44333</v>
      </c>
      <c r="E1855" s="4">
        <v>66.27</v>
      </c>
      <c r="G1855" s="4">
        <v>66.27</v>
      </c>
    </row>
    <row r="1856" spans="1:7" x14ac:dyDescent="0.3">
      <c r="A1856" s="31">
        <f t="shared" si="87"/>
        <v>2021</v>
      </c>
      <c r="B1856" s="31">
        <f t="shared" si="88"/>
        <v>5</v>
      </c>
      <c r="C1856" s="31">
        <f t="shared" si="89"/>
        <v>2</v>
      </c>
      <c r="D1856" s="25">
        <v>44334</v>
      </c>
      <c r="E1856" s="4">
        <v>65.489999999999995</v>
      </c>
      <c r="G1856" s="4">
        <v>65.489999999999995</v>
      </c>
    </row>
    <row r="1857" spans="1:7" x14ac:dyDescent="0.3">
      <c r="A1857" s="31">
        <f t="shared" si="87"/>
        <v>2021</v>
      </c>
      <c r="B1857" s="31">
        <f t="shared" si="88"/>
        <v>5</v>
      </c>
      <c r="C1857" s="31">
        <f t="shared" si="89"/>
        <v>2</v>
      </c>
      <c r="D1857" s="25">
        <v>44335</v>
      </c>
      <c r="E1857" s="4">
        <v>63.36</v>
      </c>
      <c r="G1857" s="4">
        <v>63.36</v>
      </c>
    </row>
    <row r="1858" spans="1:7" x14ac:dyDescent="0.3">
      <c r="A1858" s="31">
        <f t="shared" si="87"/>
        <v>2021</v>
      </c>
      <c r="B1858" s="31">
        <f t="shared" si="88"/>
        <v>5</v>
      </c>
      <c r="C1858" s="31">
        <f t="shared" si="89"/>
        <v>2</v>
      </c>
      <c r="D1858" s="25">
        <v>44336</v>
      </c>
      <c r="E1858" s="4">
        <v>62.05</v>
      </c>
      <c r="G1858" s="4">
        <v>62.05</v>
      </c>
    </row>
    <row r="1859" spans="1:7" x14ac:dyDescent="0.3">
      <c r="A1859" s="31">
        <f t="shared" si="87"/>
        <v>2021</v>
      </c>
      <c r="B1859" s="31">
        <f t="shared" si="88"/>
        <v>5</v>
      </c>
      <c r="C1859" s="31">
        <f t="shared" si="89"/>
        <v>2</v>
      </c>
      <c r="D1859" s="25">
        <v>44337</v>
      </c>
      <c r="E1859" s="4">
        <v>63.58</v>
      </c>
      <c r="G1859" s="4">
        <v>63.58</v>
      </c>
    </row>
    <row r="1860" spans="1:7" x14ac:dyDescent="0.3">
      <c r="A1860" s="31">
        <f t="shared" si="87"/>
        <v>2021</v>
      </c>
      <c r="B1860" s="31">
        <f t="shared" si="88"/>
        <v>5</v>
      </c>
      <c r="C1860" s="31">
        <f t="shared" si="89"/>
        <v>2</v>
      </c>
      <c r="D1860" s="25">
        <v>44340</v>
      </c>
      <c r="E1860" s="4">
        <v>66.05</v>
      </c>
      <c r="G1860" s="4">
        <v>66.05</v>
      </c>
    </row>
    <row r="1861" spans="1:7" x14ac:dyDescent="0.3">
      <c r="A1861" s="31">
        <f t="shared" ref="A1861:A1924" si="90">YEAR(D1861)</f>
        <v>2021</v>
      </c>
      <c r="B1861" s="31">
        <f t="shared" ref="B1861:B1924" si="91">MONTH(D1861)</f>
        <v>5</v>
      </c>
      <c r="C1861" s="31">
        <f t="shared" ref="C1861:C1924" si="92">ROUNDUP(B1861/3,0)</f>
        <v>2</v>
      </c>
      <c r="D1861" s="25">
        <v>44341</v>
      </c>
      <c r="E1861" s="4">
        <v>66.069999999999993</v>
      </c>
      <c r="G1861" s="4">
        <v>66.069999999999993</v>
      </c>
    </row>
    <row r="1862" spans="1:7" x14ac:dyDescent="0.3">
      <c r="A1862" s="31">
        <f t="shared" si="90"/>
        <v>2021</v>
      </c>
      <c r="B1862" s="31">
        <f t="shared" si="91"/>
        <v>5</v>
      </c>
      <c r="C1862" s="31">
        <f t="shared" si="92"/>
        <v>2</v>
      </c>
      <c r="D1862" s="25">
        <v>44342</v>
      </c>
      <c r="E1862" s="4">
        <v>66.209999999999994</v>
      </c>
      <c r="G1862" s="4">
        <v>66.209999999999994</v>
      </c>
    </row>
    <row r="1863" spans="1:7" x14ac:dyDescent="0.3">
      <c r="A1863" s="31">
        <f t="shared" si="90"/>
        <v>2021</v>
      </c>
      <c r="B1863" s="31">
        <f t="shared" si="91"/>
        <v>5</v>
      </c>
      <c r="C1863" s="31">
        <f t="shared" si="92"/>
        <v>2</v>
      </c>
      <c r="D1863" s="25">
        <v>44343</v>
      </c>
      <c r="E1863" s="4">
        <v>66.849999999999994</v>
      </c>
      <c r="G1863" s="4">
        <v>66.849999999999994</v>
      </c>
    </row>
    <row r="1864" spans="1:7" x14ac:dyDescent="0.3">
      <c r="A1864" s="31">
        <f t="shared" si="90"/>
        <v>2021</v>
      </c>
      <c r="B1864" s="31">
        <f t="shared" si="91"/>
        <v>5</v>
      </c>
      <c r="C1864" s="31">
        <f t="shared" si="92"/>
        <v>2</v>
      </c>
      <c r="D1864" s="25">
        <v>44344</v>
      </c>
      <c r="E1864" s="4">
        <v>66.319999999999993</v>
      </c>
      <c r="G1864" s="4">
        <v>66.319999999999993</v>
      </c>
    </row>
    <row r="1865" spans="1:7" x14ac:dyDescent="0.3">
      <c r="A1865" s="31">
        <f t="shared" si="90"/>
        <v>2021</v>
      </c>
      <c r="B1865" s="31">
        <f t="shared" si="91"/>
        <v>6</v>
      </c>
      <c r="C1865" s="31">
        <f t="shared" si="92"/>
        <v>2</v>
      </c>
      <c r="D1865" s="25">
        <v>44348</v>
      </c>
      <c r="E1865" s="4">
        <v>67.72</v>
      </c>
      <c r="G1865" s="4">
        <v>67.72</v>
      </c>
    </row>
    <row r="1866" spans="1:7" x14ac:dyDescent="0.3">
      <c r="A1866" s="31">
        <f t="shared" si="90"/>
        <v>2021</v>
      </c>
      <c r="B1866" s="31">
        <f t="shared" si="91"/>
        <v>6</v>
      </c>
      <c r="C1866" s="31">
        <f t="shared" si="92"/>
        <v>2</v>
      </c>
      <c r="D1866" s="25">
        <v>44349</v>
      </c>
      <c r="E1866" s="4">
        <v>68.83</v>
      </c>
      <c r="G1866" s="4">
        <v>68.83</v>
      </c>
    </row>
    <row r="1867" spans="1:7" x14ac:dyDescent="0.3">
      <c r="A1867" s="31">
        <f t="shared" si="90"/>
        <v>2021</v>
      </c>
      <c r="B1867" s="31">
        <f t="shared" si="91"/>
        <v>6</v>
      </c>
      <c r="C1867" s="31">
        <f t="shared" si="92"/>
        <v>2</v>
      </c>
      <c r="D1867" s="25">
        <v>44350</v>
      </c>
      <c r="E1867" s="4">
        <v>68.81</v>
      </c>
      <c r="G1867" s="4">
        <v>68.81</v>
      </c>
    </row>
    <row r="1868" spans="1:7" x14ac:dyDescent="0.3">
      <c r="A1868" s="31">
        <f t="shared" si="90"/>
        <v>2021</v>
      </c>
      <c r="B1868" s="31">
        <f t="shared" si="91"/>
        <v>6</v>
      </c>
      <c r="C1868" s="31">
        <f t="shared" si="92"/>
        <v>2</v>
      </c>
      <c r="D1868" s="25">
        <v>44351</v>
      </c>
      <c r="E1868" s="4">
        <v>69.62</v>
      </c>
      <c r="G1868" s="4">
        <v>69.62</v>
      </c>
    </row>
    <row r="1869" spans="1:7" x14ac:dyDescent="0.3">
      <c r="A1869" s="31">
        <f t="shared" si="90"/>
        <v>2021</v>
      </c>
      <c r="B1869" s="31">
        <f t="shared" si="91"/>
        <v>6</v>
      </c>
      <c r="C1869" s="31">
        <f t="shared" si="92"/>
        <v>2</v>
      </c>
      <c r="D1869" s="25">
        <v>44354</v>
      </c>
      <c r="E1869" s="4">
        <v>69.23</v>
      </c>
      <c r="G1869" s="4">
        <v>69.23</v>
      </c>
    </row>
    <row r="1870" spans="1:7" x14ac:dyDescent="0.3">
      <c r="A1870" s="31">
        <f t="shared" si="90"/>
        <v>2021</v>
      </c>
      <c r="B1870" s="31">
        <f t="shared" si="91"/>
        <v>6</v>
      </c>
      <c r="C1870" s="31">
        <f t="shared" si="92"/>
        <v>2</v>
      </c>
      <c r="D1870" s="25">
        <v>44355</v>
      </c>
      <c r="E1870" s="4">
        <v>70.05</v>
      </c>
      <c r="G1870" s="4">
        <v>70.05</v>
      </c>
    </row>
    <row r="1871" spans="1:7" x14ac:dyDescent="0.3">
      <c r="A1871" s="31">
        <f t="shared" si="90"/>
        <v>2021</v>
      </c>
      <c r="B1871" s="31">
        <f t="shared" si="91"/>
        <v>6</v>
      </c>
      <c r="C1871" s="31">
        <f t="shared" si="92"/>
        <v>2</v>
      </c>
      <c r="D1871" s="25">
        <v>44356</v>
      </c>
      <c r="E1871" s="4">
        <v>69.959999999999994</v>
      </c>
      <c r="G1871" s="4">
        <v>69.959999999999994</v>
      </c>
    </row>
    <row r="1872" spans="1:7" x14ac:dyDescent="0.3">
      <c r="A1872" s="31">
        <f t="shared" si="90"/>
        <v>2021</v>
      </c>
      <c r="B1872" s="31">
        <f t="shared" si="91"/>
        <v>6</v>
      </c>
      <c r="C1872" s="31">
        <f t="shared" si="92"/>
        <v>2</v>
      </c>
      <c r="D1872" s="25">
        <v>44357</v>
      </c>
      <c r="E1872" s="4">
        <v>70.290000000000006</v>
      </c>
      <c r="G1872" s="4">
        <v>70.290000000000006</v>
      </c>
    </row>
    <row r="1873" spans="1:7" x14ac:dyDescent="0.3">
      <c r="A1873" s="31">
        <f t="shared" si="90"/>
        <v>2021</v>
      </c>
      <c r="B1873" s="31">
        <f t="shared" si="91"/>
        <v>6</v>
      </c>
      <c r="C1873" s="31">
        <f t="shared" si="92"/>
        <v>2</v>
      </c>
      <c r="D1873" s="25">
        <v>44358</v>
      </c>
      <c r="E1873" s="4">
        <v>70.91</v>
      </c>
      <c r="G1873" s="4">
        <v>70.91</v>
      </c>
    </row>
    <row r="1874" spans="1:7" x14ac:dyDescent="0.3">
      <c r="A1874" s="31">
        <f t="shared" si="90"/>
        <v>2021</v>
      </c>
      <c r="B1874" s="31">
        <f t="shared" si="91"/>
        <v>6</v>
      </c>
      <c r="C1874" s="31">
        <f t="shared" si="92"/>
        <v>2</v>
      </c>
      <c r="D1874" s="25">
        <v>44361</v>
      </c>
      <c r="E1874" s="4">
        <v>70.88</v>
      </c>
      <c r="G1874" s="4">
        <v>70.88</v>
      </c>
    </row>
    <row r="1875" spans="1:7" x14ac:dyDescent="0.3">
      <c r="A1875" s="31">
        <f t="shared" si="90"/>
        <v>2021</v>
      </c>
      <c r="B1875" s="31">
        <f t="shared" si="91"/>
        <v>6</v>
      </c>
      <c r="C1875" s="31">
        <f t="shared" si="92"/>
        <v>2</v>
      </c>
      <c r="D1875" s="25">
        <v>44362</v>
      </c>
      <c r="E1875" s="4">
        <v>72.12</v>
      </c>
      <c r="G1875" s="4">
        <v>72.12</v>
      </c>
    </row>
    <row r="1876" spans="1:7" x14ac:dyDescent="0.3">
      <c r="A1876" s="31">
        <f t="shared" si="90"/>
        <v>2021</v>
      </c>
      <c r="B1876" s="31">
        <f t="shared" si="91"/>
        <v>6</v>
      </c>
      <c r="C1876" s="31">
        <f t="shared" si="92"/>
        <v>2</v>
      </c>
      <c r="D1876" s="25">
        <v>44363</v>
      </c>
      <c r="E1876" s="4">
        <v>72.150000000000006</v>
      </c>
      <c r="G1876" s="4">
        <v>72.150000000000006</v>
      </c>
    </row>
    <row r="1877" spans="1:7" x14ac:dyDescent="0.3">
      <c r="A1877" s="31">
        <f t="shared" si="90"/>
        <v>2021</v>
      </c>
      <c r="B1877" s="31">
        <f t="shared" si="91"/>
        <v>6</v>
      </c>
      <c r="C1877" s="31">
        <f t="shared" si="92"/>
        <v>2</v>
      </c>
      <c r="D1877" s="25">
        <v>44364</v>
      </c>
      <c r="E1877" s="4">
        <v>71.040000000000006</v>
      </c>
      <c r="G1877" s="4">
        <v>71.040000000000006</v>
      </c>
    </row>
    <row r="1878" spans="1:7" x14ac:dyDescent="0.3">
      <c r="A1878" s="31">
        <f t="shared" si="90"/>
        <v>2021</v>
      </c>
      <c r="B1878" s="31">
        <f t="shared" si="91"/>
        <v>6</v>
      </c>
      <c r="C1878" s="31">
        <f t="shared" si="92"/>
        <v>2</v>
      </c>
      <c r="D1878" s="25">
        <v>44365</v>
      </c>
      <c r="E1878" s="4">
        <v>71.64</v>
      </c>
      <c r="G1878" s="4">
        <v>71.64</v>
      </c>
    </row>
    <row r="1879" spans="1:7" x14ac:dyDescent="0.3">
      <c r="A1879" s="31">
        <f t="shared" si="90"/>
        <v>2021</v>
      </c>
      <c r="B1879" s="31">
        <f t="shared" si="91"/>
        <v>6</v>
      </c>
      <c r="C1879" s="31">
        <f t="shared" si="92"/>
        <v>2</v>
      </c>
      <c r="D1879" s="25">
        <v>44368</v>
      </c>
      <c r="E1879" s="4">
        <v>73.66</v>
      </c>
      <c r="G1879" s="4">
        <v>73.66</v>
      </c>
    </row>
    <row r="1880" spans="1:7" x14ac:dyDescent="0.3">
      <c r="A1880" s="31">
        <f t="shared" si="90"/>
        <v>2021</v>
      </c>
      <c r="B1880" s="31">
        <f t="shared" si="91"/>
        <v>6</v>
      </c>
      <c r="C1880" s="31">
        <f t="shared" si="92"/>
        <v>2</v>
      </c>
      <c r="D1880" s="25">
        <v>44369</v>
      </c>
      <c r="E1880" s="4">
        <v>73.06</v>
      </c>
      <c r="G1880" s="4">
        <v>73.06</v>
      </c>
    </row>
    <row r="1881" spans="1:7" x14ac:dyDescent="0.3">
      <c r="A1881" s="31">
        <f t="shared" si="90"/>
        <v>2021</v>
      </c>
      <c r="B1881" s="31">
        <f t="shared" si="91"/>
        <v>6</v>
      </c>
      <c r="C1881" s="31">
        <f t="shared" si="92"/>
        <v>2</v>
      </c>
      <c r="D1881" s="25">
        <v>44370</v>
      </c>
      <c r="E1881" s="4">
        <v>73.08</v>
      </c>
      <c r="G1881" s="4">
        <v>73.08</v>
      </c>
    </row>
    <row r="1882" spans="1:7" x14ac:dyDescent="0.3">
      <c r="A1882" s="31">
        <f t="shared" si="90"/>
        <v>2021</v>
      </c>
      <c r="B1882" s="31">
        <f t="shared" si="91"/>
        <v>6</v>
      </c>
      <c r="C1882" s="31">
        <f t="shared" si="92"/>
        <v>2</v>
      </c>
      <c r="D1882" s="25">
        <v>44371</v>
      </c>
      <c r="E1882" s="4">
        <v>73.3</v>
      </c>
      <c r="G1882" s="4">
        <v>73.3</v>
      </c>
    </row>
    <row r="1883" spans="1:7" x14ac:dyDescent="0.3">
      <c r="A1883" s="31">
        <f t="shared" si="90"/>
        <v>2021</v>
      </c>
      <c r="B1883" s="31">
        <f t="shared" si="91"/>
        <v>6</v>
      </c>
      <c r="C1883" s="31">
        <f t="shared" si="92"/>
        <v>2</v>
      </c>
      <c r="D1883" s="25">
        <v>44372</v>
      </c>
      <c r="E1883" s="4">
        <v>74.05</v>
      </c>
      <c r="G1883" s="4">
        <v>74.05</v>
      </c>
    </row>
    <row r="1884" spans="1:7" x14ac:dyDescent="0.3">
      <c r="A1884" s="31">
        <f t="shared" si="90"/>
        <v>2021</v>
      </c>
      <c r="B1884" s="31">
        <f t="shared" si="91"/>
        <v>6</v>
      </c>
      <c r="C1884" s="31">
        <f t="shared" si="92"/>
        <v>2</v>
      </c>
      <c r="D1884" s="25">
        <v>44375</v>
      </c>
      <c r="E1884" s="4">
        <v>72.91</v>
      </c>
      <c r="G1884" s="4">
        <v>72.91</v>
      </c>
    </row>
    <row r="1885" spans="1:7" x14ac:dyDescent="0.3">
      <c r="A1885" s="31">
        <f t="shared" si="90"/>
        <v>2021</v>
      </c>
      <c r="B1885" s="31">
        <f t="shared" si="91"/>
        <v>6</v>
      </c>
      <c r="C1885" s="31">
        <f t="shared" si="92"/>
        <v>2</v>
      </c>
      <c r="D1885" s="25">
        <v>44376</v>
      </c>
      <c r="E1885" s="4">
        <v>72.98</v>
      </c>
      <c r="G1885" s="4">
        <v>72.98</v>
      </c>
    </row>
    <row r="1886" spans="1:7" x14ac:dyDescent="0.3">
      <c r="A1886" s="31">
        <f t="shared" si="90"/>
        <v>2021</v>
      </c>
      <c r="B1886" s="31">
        <f t="shared" si="91"/>
        <v>6</v>
      </c>
      <c r="C1886" s="31">
        <f t="shared" si="92"/>
        <v>2</v>
      </c>
      <c r="D1886" s="25">
        <v>44377</v>
      </c>
      <c r="E1886" s="4">
        <v>73.47</v>
      </c>
      <c r="G1886" s="4">
        <v>73.47</v>
      </c>
    </row>
    <row r="1887" spans="1:7" x14ac:dyDescent="0.3">
      <c r="A1887" s="31">
        <f t="shared" si="90"/>
        <v>2021</v>
      </c>
      <c r="B1887" s="31">
        <f t="shared" si="91"/>
        <v>7</v>
      </c>
      <c r="C1887" s="31">
        <f t="shared" si="92"/>
        <v>3</v>
      </c>
      <c r="D1887" s="25">
        <v>44378</v>
      </c>
      <c r="E1887" s="4">
        <v>75.23</v>
      </c>
      <c r="G1887" s="4">
        <v>75.23</v>
      </c>
    </row>
    <row r="1888" spans="1:7" x14ac:dyDescent="0.3">
      <c r="A1888" s="31">
        <f t="shared" si="90"/>
        <v>2021</v>
      </c>
      <c r="B1888" s="31">
        <f t="shared" si="91"/>
        <v>7</v>
      </c>
      <c r="C1888" s="31">
        <f t="shared" si="92"/>
        <v>3</v>
      </c>
      <c r="D1888" s="25">
        <v>44379</v>
      </c>
      <c r="E1888" s="4">
        <v>75.16</v>
      </c>
      <c r="G1888" s="4">
        <v>75.16</v>
      </c>
    </row>
    <row r="1889" spans="1:7" x14ac:dyDescent="0.3">
      <c r="A1889" s="31">
        <f t="shared" si="90"/>
        <v>2021</v>
      </c>
      <c r="B1889" s="31">
        <f t="shared" si="91"/>
        <v>7</v>
      </c>
      <c r="C1889" s="31">
        <f t="shared" si="92"/>
        <v>3</v>
      </c>
      <c r="D1889" s="25">
        <v>44383</v>
      </c>
      <c r="E1889" s="4">
        <v>73.37</v>
      </c>
      <c r="G1889" s="4">
        <v>73.37</v>
      </c>
    </row>
    <row r="1890" spans="1:7" x14ac:dyDescent="0.3">
      <c r="A1890" s="31">
        <f t="shared" si="90"/>
        <v>2021</v>
      </c>
      <c r="B1890" s="31">
        <f t="shared" si="91"/>
        <v>7</v>
      </c>
      <c r="C1890" s="31">
        <f t="shared" si="92"/>
        <v>3</v>
      </c>
      <c r="D1890" s="25">
        <v>44384</v>
      </c>
      <c r="E1890" s="4">
        <v>72.2</v>
      </c>
      <c r="G1890" s="4">
        <v>72.2</v>
      </c>
    </row>
    <row r="1891" spans="1:7" x14ac:dyDescent="0.3">
      <c r="A1891" s="31">
        <f t="shared" si="90"/>
        <v>2021</v>
      </c>
      <c r="B1891" s="31">
        <f t="shared" si="91"/>
        <v>7</v>
      </c>
      <c r="C1891" s="31">
        <f t="shared" si="92"/>
        <v>3</v>
      </c>
      <c r="D1891" s="25">
        <v>44385</v>
      </c>
      <c r="E1891" s="4">
        <v>72.94</v>
      </c>
      <c r="G1891" s="4">
        <v>72.94</v>
      </c>
    </row>
    <row r="1892" spans="1:7" x14ac:dyDescent="0.3">
      <c r="A1892" s="31">
        <f t="shared" si="90"/>
        <v>2021</v>
      </c>
      <c r="B1892" s="31">
        <f t="shared" si="91"/>
        <v>7</v>
      </c>
      <c r="C1892" s="31">
        <f t="shared" si="92"/>
        <v>3</v>
      </c>
      <c r="D1892" s="25">
        <v>44386</v>
      </c>
      <c r="E1892" s="4">
        <v>74.56</v>
      </c>
      <c r="G1892" s="4">
        <v>74.56</v>
      </c>
    </row>
    <row r="1893" spans="1:7" x14ac:dyDescent="0.3">
      <c r="A1893" s="31">
        <f t="shared" si="90"/>
        <v>2021</v>
      </c>
      <c r="B1893" s="31">
        <f t="shared" si="91"/>
        <v>7</v>
      </c>
      <c r="C1893" s="31">
        <f t="shared" si="92"/>
        <v>3</v>
      </c>
      <c r="D1893" s="25">
        <v>44389</v>
      </c>
      <c r="E1893" s="4">
        <v>74.099999999999994</v>
      </c>
      <c r="G1893" s="4">
        <v>74.099999999999994</v>
      </c>
    </row>
    <row r="1894" spans="1:7" x14ac:dyDescent="0.3">
      <c r="A1894" s="31">
        <f t="shared" si="90"/>
        <v>2021</v>
      </c>
      <c r="B1894" s="31">
        <f t="shared" si="91"/>
        <v>7</v>
      </c>
      <c r="C1894" s="31">
        <f t="shared" si="92"/>
        <v>3</v>
      </c>
      <c r="D1894" s="25">
        <v>44390</v>
      </c>
      <c r="E1894" s="4">
        <v>75.25</v>
      </c>
      <c r="G1894" s="4">
        <v>75.25</v>
      </c>
    </row>
    <row r="1895" spans="1:7" x14ac:dyDescent="0.3">
      <c r="A1895" s="31">
        <f t="shared" si="90"/>
        <v>2021</v>
      </c>
      <c r="B1895" s="31">
        <f t="shared" si="91"/>
        <v>7</v>
      </c>
      <c r="C1895" s="31">
        <f t="shared" si="92"/>
        <v>3</v>
      </c>
      <c r="D1895" s="25">
        <v>44391</v>
      </c>
      <c r="E1895" s="4">
        <v>73.13</v>
      </c>
      <c r="G1895" s="4">
        <v>73.13</v>
      </c>
    </row>
    <row r="1896" spans="1:7" x14ac:dyDescent="0.3">
      <c r="A1896" s="31">
        <f t="shared" si="90"/>
        <v>2021</v>
      </c>
      <c r="B1896" s="31">
        <f t="shared" si="91"/>
        <v>7</v>
      </c>
      <c r="C1896" s="31">
        <f t="shared" si="92"/>
        <v>3</v>
      </c>
      <c r="D1896" s="25">
        <v>44392</v>
      </c>
      <c r="E1896" s="4">
        <v>71.650000000000006</v>
      </c>
      <c r="G1896" s="4">
        <v>71.650000000000006</v>
      </c>
    </row>
    <row r="1897" spans="1:7" x14ac:dyDescent="0.3">
      <c r="A1897" s="31">
        <f t="shared" si="90"/>
        <v>2021</v>
      </c>
      <c r="B1897" s="31">
        <f t="shared" si="91"/>
        <v>7</v>
      </c>
      <c r="C1897" s="31">
        <f t="shared" si="92"/>
        <v>3</v>
      </c>
      <c r="D1897" s="25">
        <v>44393</v>
      </c>
      <c r="E1897" s="4">
        <v>71.81</v>
      </c>
      <c r="G1897" s="4">
        <v>71.81</v>
      </c>
    </row>
    <row r="1898" spans="1:7" x14ac:dyDescent="0.3">
      <c r="A1898" s="31">
        <f t="shared" si="90"/>
        <v>2021</v>
      </c>
      <c r="B1898" s="31">
        <f t="shared" si="91"/>
        <v>7</v>
      </c>
      <c r="C1898" s="31">
        <f t="shared" si="92"/>
        <v>3</v>
      </c>
      <c r="D1898" s="25">
        <v>44396</v>
      </c>
      <c r="E1898" s="4">
        <v>66.42</v>
      </c>
      <c r="G1898" s="4">
        <v>66.42</v>
      </c>
    </row>
    <row r="1899" spans="1:7" x14ac:dyDescent="0.3">
      <c r="A1899" s="31">
        <f t="shared" si="90"/>
        <v>2021</v>
      </c>
      <c r="B1899" s="31">
        <f t="shared" si="91"/>
        <v>7</v>
      </c>
      <c r="C1899" s="31">
        <f t="shared" si="92"/>
        <v>3</v>
      </c>
      <c r="D1899" s="25">
        <v>44397</v>
      </c>
      <c r="E1899" s="4">
        <v>67.42</v>
      </c>
      <c r="G1899" s="4">
        <v>67.42</v>
      </c>
    </row>
    <row r="1900" spans="1:7" x14ac:dyDescent="0.3">
      <c r="A1900" s="31">
        <f t="shared" si="90"/>
        <v>2021</v>
      </c>
      <c r="B1900" s="31">
        <f t="shared" si="91"/>
        <v>7</v>
      </c>
      <c r="C1900" s="31">
        <f t="shared" si="92"/>
        <v>3</v>
      </c>
      <c r="D1900" s="25">
        <v>44398</v>
      </c>
      <c r="E1900" s="4">
        <v>70.3</v>
      </c>
      <c r="G1900" s="4">
        <v>70.3</v>
      </c>
    </row>
    <row r="1901" spans="1:7" x14ac:dyDescent="0.3">
      <c r="A1901" s="31">
        <f t="shared" si="90"/>
        <v>2021</v>
      </c>
      <c r="B1901" s="31">
        <f t="shared" si="91"/>
        <v>7</v>
      </c>
      <c r="C1901" s="31">
        <f t="shared" si="92"/>
        <v>3</v>
      </c>
      <c r="D1901" s="25">
        <v>44399</v>
      </c>
      <c r="E1901" s="4">
        <v>71.91</v>
      </c>
      <c r="G1901" s="4">
        <v>71.91</v>
      </c>
    </row>
    <row r="1902" spans="1:7" x14ac:dyDescent="0.3">
      <c r="A1902" s="31">
        <f t="shared" si="90"/>
        <v>2021</v>
      </c>
      <c r="B1902" s="31">
        <f t="shared" si="91"/>
        <v>7</v>
      </c>
      <c r="C1902" s="31">
        <f t="shared" si="92"/>
        <v>3</v>
      </c>
      <c r="D1902" s="25">
        <v>44400</v>
      </c>
      <c r="E1902" s="4">
        <v>72.069999999999993</v>
      </c>
      <c r="G1902" s="4">
        <v>72.069999999999993</v>
      </c>
    </row>
    <row r="1903" spans="1:7" x14ac:dyDescent="0.3">
      <c r="A1903" s="31">
        <f t="shared" si="90"/>
        <v>2021</v>
      </c>
      <c r="B1903" s="31">
        <f t="shared" si="91"/>
        <v>7</v>
      </c>
      <c r="C1903" s="31">
        <f t="shared" si="92"/>
        <v>3</v>
      </c>
      <c r="D1903" s="25">
        <v>44403</v>
      </c>
      <c r="E1903" s="4">
        <v>71.91</v>
      </c>
      <c r="G1903" s="4">
        <v>71.91</v>
      </c>
    </row>
    <row r="1904" spans="1:7" x14ac:dyDescent="0.3">
      <c r="A1904" s="31">
        <f t="shared" si="90"/>
        <v>2021</v>
      </c>
      <c r="B1904" s="31">
        <f t="shared" si="91"/>
        <v>7</v>
      </c>
      <c r="C1904" s="31">
        <f t="shared" si="92"/>
        <v>3</v>
      </c>
      <c r="D1904" s="25">
        <v>44404</v>
      </c>
      <c r="E1904" s="4">
        <v>71.650000000000006</v>
      </c>
      <c r="G1904" s="4">
        <v>71.650000000000006</v>
      </c>
    </row>
    <row r="1905" spans="1:7" x14ac:dyDescent="0.3">
      <c r="A1905" s="31">
        <f t="shared" si="90"/>
        <v>2021</v>
      </c>
      <c r="B1905" s="31">
        <f t="shared" si="91"/>
        <v>7</v>
      </c>
      <c r="C1905" s="31">
        <f t="shared" si="92"/>
        <v>3</v>
      </c>
      <c r="D1905" s="25">
        <v>44405</v>
      </c>
      <c r="E1905" s="4">
        <v>72.39</v>
      </c>
      <c r="G1905" s="4">
        <v>72.39</v>
      </c>
    </row>
    <row r="1906" spans="1:7" x14ac:dyDescent="0.3">
      <c r="A1906" s="31">
        <f t="shared" si="90"/>
        <v>2021</v>
      </c>
      <c r="B1906" s="31">
        <f t="shared" si="91"/>
        <v>7</v>
      </c>
      <c r="C1906" s="31">
        <f t="shared" si="92"/>
        <v>3</v>
      </c>
      <c r="D1906" s="25">
        <v>44406</v>
      </c>
      <c r="E1906" s="4">
        <v>73.62</v>
      </c>
      <c r="G1906" s="4">
        <v>73.62</v>
      </c>
    </row>
    <row r="1907" spans="1:7" x14ac:dyDescent="0.3">
      <c r="A1907" s="31">
        <f t="shared" si="90"/>
        <v>2021</v>
      </c>
      <c r="B1907" s="31">
        <f t="shared" si="91"/>
        <v>7</v>
      </c>
      <c r="C1907" s="31">
        <f t="shared" si="92"/>
        <v>3</v>
      </c>
      <c r="D1907" s="25">
        <v>44407</v>
      </c>
      <c r="E1907" s="4">
        <v>73.95</v>
      </c>
      <c r="G1907" s="4">
        <v>73.95</v>
      </c>
    </row>
    <row r="1908" spans="1:7" x14ac:dyDescent="0.3">
      <c r="A1908" s="31">
        <f t="shared" si="90"/>
        <v>2021</v>
      </c>
      <c r="B1908" s="31">
        <f t="shared" si="91"/>
        <v>8</v>
      </c>
      <c r="C1908" s="31">
        <f t="shared" si="92"/>
        <v>3</v>
      </c>
      <c r="D1908" s="25">
        <v>44410</v>
      </c>
      <c r="E1908" s="4">
        <v>71.260000000000005</v>
      </c>
      <c r="G1908" s="4">
        <v>71.260000000000005</v>
      </c>
    </row>
    <row r="1909" spans="1:7" x14ac:dyDescent="0.3">
      <c r="A1909" s="31">
        <f t="shared" si="90"/>
        <v>2021</v>
      </c>
      <c r="B1909" s="31">
        <f t="shared" si="91"/>
        <v>8</v>
      </c>
      <c r="C1909" s="31">
        <f t="shared" si="92"/>
        <v>3</v>
      </c>
      <c r="D1909" s="25">
        <v>44411</v>
      </c>
      <c r="E1909" s="4">
        <v>70.56</v>
      </c>
      <c r="G1909" s="4">
        <v>70.56</v>
      </c>
    </row>
    <row r="1910" spans="1:7" x14ac:dyDescent="0.3">
      <c r="A1910" s="31">
        <f t="shared" si="90"/>
        <v>2021</v>
      </c>
      <c r="B1910" s="31">
        <f t="shared" si="91"/>
        <v>8</v>
      </c>
      <c r="C1910" s="31">
        <f t="shared" si="92"/>
        <v>3</v>
      </c>
      <c r="D1910" s="25">
        <v>44412</v>
      </c>
      <c r="E1910" s="4">
        <v>68.150000000000006</v>
      </c>
      <c r="G1910" s="4">
        <v>68.150000000000006</v>
      </c>
    </row>
    <row r="1911" spans="1:7" x14ac:dyDescent="0.3">
      <c r="A1911" s="31">
        <f t="shared" si="90"/>
        <v>2021</v>
      </c>
      <c r="B1911" s="31">
        <f t="shared" si="91"/>
        <v>8</v>
      </c>
      <c r="C1911" s="31">
        <f t="shared" si="92"/>
        <v>3</v>
      </c>
      <c r="D1911" s="25">
        <v>44413</v>
      </c>
      <c r="E1911" s="4">
        <v>69.09</v>
      </c>
      <c r="G1911" s="4">
        <v>69.09</v>
      </c>
    </row>
    <row r="1912" spans="1:7" x14ac:dyDescent="0.3">
      <c r="A1912" s="31">
        <f t="shared" si="90"/>
        <v>2021</v>
      </c>
      <c r="B1912" s="31">
        <f t="shared" si="91"/>
        <v>8</v>
      </c>
      <c r="C1912" s="31">
        <f t="shared" si="92"/>
        <v>3</v>
      </c>
      <c r="D1912" s="25">
        <v>44414</v>
      </c>
      <c r="E1912" s="4">
        <v>68.28</v>
      </c>
      <c r="G1912" s="4">
        <v>68.28</v>
      </c>
    </row>
    <row r="1913" spans="1:7" x14ac:dyDescent="0.3">
      <c r="A1913" s="31">
        <f t="shared" si="90"/>
        <v>2021</v>
      </c>
      <c r="B1913" s="31">
        <f t="shared" si="91"/>
        <v>8</v>
      </c>
      <c r="C1913" s="31">
        <f t="shared" si="92"/>
        <v>3</v>
      </c>
      <c r="D1913" s="25">
        <v>44417</v>
      </c>
      <c r="E1913" s="4">
        <v>66.48</v>
      </c>
      <c r="G1913" s="4">
        <v>66.48</v>
      </c>
    </row>
    <row r="1914" spans="1:7" x14ac:dyDescent="0.3">
      <c r="A1914" s="31">
        <f t="shared" si="90"/>
        <v>2021</v>
      </c>
      <c r="B1914" s="31">
        <f t="shared" si="91"/>
        <v>8</v>
      </c>
      <c r="C1914" s="31">
        <f t="shared" si="92"/>
        <v>3</v>
      </c>
      <c r="D1914" s="25">
        <v>44418</v>
      </c>
      <c r="E1914" s="4">
        <v>68.290000000000006</v>
      </c>
      <c r="G1914" s="4">
        <v>68.290000000000006</v>
      </c>
    </row>
    <row r="1915" spans="1:7" x14ac:dyDescent="0.3">
      <c r="A1915" s="31">
        <f t="shared" si="90"/>
        <v>2021</v>
      </c>
      <c r="B1915" s="31">
        <f t="shared" si="91"/>
        <v>8</v>
      </c>
      <c r="C1915" s="31">
        <f t="shared" si="92"/>
        <v>3</v>
      </c>
      <c r="D1915" s="25">
        <v>44419</v>
      </c>
      <c r="E1915" s="4">
        <v>69.25</v>
      </c>
      <c r="G1915" s="4">
        <v>69.25</v>
      </c>
    </row>
    <row r="1916" spans="1:7" x14ac:dyDescent="0.3">
      <c r="A1916" s="31">
        <f t="shared" si="90"/>
        <v>2021</v>
      </c>
      <c r="B1916" s="31">
        <f t="shared" si="91"/>
        <v>8</v>
      </c>
      <c r="C1916" s="31">
        <f t="shared" si="92"/>
        <v>3</v>
      </c>
      <c r="D1916" s="25">
        <v>44420</v>
      </c>
      <c r="E1916" s="4">
        <v>69.09</v>
      </c>
      <c r="G1916" s="4">
        <v>69.09</v>
      </c>
    </row>
    <row r="1917" spans="1:7" x14ac:dyDescent="0.3">
      <c r="A1917" s="31">
        <f t="shared" si="90"/>
        <v>2021</v>
      </c>
      <c r="B1917" s="31">
        <f t="shared" si="91"/>
        <v>8</v>
      </c>
      <c r="C1917" s="31">
        <f t="shared" si="92"/>
        <v>3</v>
      </c>
      <c r="D1917" s="25">
        <v>44421</v>
      </c>
      <c r="E1917" s="4">
        <v>68.44</v>
      </c>
      <c r="G1917" s="4">
        <v>68.44</v>
      </c>
    </row>
    <row r="1918" spans="1:7" x14ac:dyDescent="0.3">
      <c r="A1918" s="31">
        <f t="shared" si="90"/>
        <v>2021</v>
      </c>
      <c r="B1918" s="31">
        <f t="shared" si="91"/>
        <v>8</v>
      </c>
      <c r="C1918" s="31">
        <f t="shared" si="92"/>
        <v>3</v>
      </c>
      <c r="D1918" s="25">
        <v>44424</v>
      </c>
      <c r="E1918" s="4">
        <v>67.290000000000006</v>
      </c>
      <c r="G1918" s="4">
        <v>67.290000000000006</v>
      </c>
    </row>
    <row r="1919" spans="1:7" x14ac:dyDescent="0.3">
      <c r="A1919" s="31">
        <f t="shared" si="90"/>
        <v>2021</v>
      </c>
      <c r="B1919" s="31">
        <f t="shared" si="91"/>
        <v>8</v>
      </c>
      <c r="C1919" s="31">
        <f t="shared" si="92"/>
        <v>3</v>
      </c>
      <c r="D1919" s="25">
        <v>44425</v>
      </c>
      <c r="E1919" s="4">
        <v>66.59</v>
      </c>
      <c r="G1919" s="4">
        <v>66.59</v>
      </c>
    </row>
    <row r="1920" spans="1:7" x14ac:dyDescent="0.3">
      <c r="A1920" s="31">
        <f t="shared" si="90"/>
        <v>2021</v>
      </c>
      <c r="B1920" s="31">
        <f t="shared" si="91"/>
        <v>8</v>
      </c>
      <c r="C1920" s="31">
        <f t="shared" si="92"/>
        <v>3</v>
      </c>
      <c r="D1920" s="25">
        <v>44426</v>
      </c>
      <c r="E1920" s="4">
        <v>65.459999999999994</v>
      </c>
      <c r="G1920" s="4">
        <v>65.459999999999994</v>
      </c>
    </row>
    <row r="1921" spans="1:7" x14ac:dyDescent="0.3">
      <c r="A1921" s="31">
        <f t="shared" si="90"/>
        <v>2021</v>
      </c>
      <c r="B1921" s="31">
        <f t="shared" si="91"/>
        <v>8</v>
      </c>
      <c r="C1921" s="31">
        <f t="shared" si="92"/>
        <v>3</v>
      </c>
      <c r="D1921" s="25">
        <v>44427</v>
      </c>
      <c r="E1921" s="4">
        <v>63.69</v>
      </c>
      <c r="G1921" s="4">
        <v>63.69</v>
      </c>
    </row>
    <row r="1922" spans="1:7" x14ac:dyDescent="0.3">
      <c r="A1922" s="31">
        <f t="shared" si="90"/>
        <v>2021</v>
      </c>
      <c r="B1922" s="31">
        <f t="shared" si="91"/>
        <v>8</v>
      </c>
      <c r="C1922" s="31">
        <f t="shared" si="92"/>
        <v>3</v>
      </c>
      <c r="D1922" s="25">
        <v>44428</v>
      </c>
      <c r="E1922" s="4">
        <v>62.32</v>
      </c>
      <c r="G1922" s="4">
        <v>62.32</v>
      </c>
    </row>
    <row r="1923" spans="1:7" x14ac:dyDescent="0.3">
      <c r="A1923" s="31">
        <f t="shared" si="90"/>
        <v>2021</v>
      </c>
      <c r="B1923" s="31">
        <f t="shared" si="91"/>
        <v>8</v>
      </c>
      <c r="C1923" s="31">
        <f t="shared" si="92"/>
        <v>3</v>
      </c>
      <c r="D1923" s="25">
        <v>44431</v>
      </c>
      <c r="E1923" s="4">
        <v>65.64</v>
      </c>
      <c r="G1923" s="4">
        <v>65.64</v>
      </c>
    </row>
    <row r="1924" spans="1:7" x14ac:dyDescent="0.3">
      <c r="A1924" s="31">
        <f t="shared" si="90"/>
        <v>2021</v>
      </c>
      <c r="B1924" s="31">
        <f t="shared" si="91"/>
        <v>8</v>
      </c>
      <c r="C1924" s="31">
        <f t="shared" si="92"/>
        <v>3</v>
      </c>
      <c r="D1924" s="25">
        <v>44432</v>
      </c>
      <c r="E1924" s="4">
        <v>67.540000000000006</v>
      </c>
      <c r="G1924" s="4">
        <v>67.540000000000006</v>
      </c>
    </row>
    <row r="1925" spans="1:7" x14ac:dyDescent="0.3">
      <c r="A1925" s="31">
        <f t="shared" ref="A1925:A1988" si="93">YEAR(D1925)</f>
        <v>2021</v>
      </c>
      <c r="B1925" s="31">
        <f t="shared" ref="B1925:B1988" si="94">MONTH(D1925)</f>
        <v>8</v>
      </c>
      <c r="C1925" s="31">
        <f t="shared" ref="C1925:C1988" si="95">ROUNDUP(B1925/3,0)</f>
        <v>3</v>
      </c>
      <c r="D1925" s="25">
        <v>44433</v>
      </c>
      <c r="E1925" s="4">
        <v>68.36</v>
      </c>
      <c r="G1925" s="4">
        <v>68.36</v>
      </c>
    </row>
    <row r="1926" spans="1:7" x14ac:dyDescent="0.3">
      <c r="A1926" s="31">
        <f t="shared" si="93"/>
        <v>2021</v>
      </c>
      <c r="B1926" s="31">
        <f t="shared" si="94"/>
        <v>8</v>
      </c>
      <c r="C1926" s="31">
        <f t="shared" si="95"/>
        <v>3</v>
      </c>
      <c r="D1926" s="25">
        <v>44434</v>
      </c>
      <c r="E1926" s="4">
        <v>67.42</v>
      </c>
      <c r="G1926" s="4">
        <v>67.42</v>
      </c>
    </row>
    <row r="1927" spans="1:7" x14ac:dyDescent="0.3">
      <c r="A1927" s="31">
        <f t="shared" si="93"/>
        <v>2021</v>
      </c>
      <c r="B1927" s="31">
        <f t="shared" si="94"/>
        <v>8</v>
      </c>
      <c r="C1927" s="31">
        <f t="shared" si="95"/>
        <v>3</v>
      </c>
      <c r="D1927" s="25">
        <v>44435</v>
      </c>
      <c r="E1927" s="4">
        <v>68.739999999999995</v>
      </c>
      <c r="G1927" s="4">
        <v>68.739999999999995</v>
      </c>
    </row>
    <row r="1928" spans="1:7" x14ac:dyDescent="0.3">
      <c r="A1928" s="31">
        <f t="shared" si="93"/>
        <v>2021</v>
      </c>
      <c r="B1928" s="31">
        <f t="shared" si="94"/>
        <v>8</v>
      </c>
      <c r="C1928" s="31">
        <f t="shared" si="95"/>
        <v>3</v>
      </c>
      <c r="D1928" s="25">
        <v>44438</v>
      </c>
      <c r="E1928" s="4">
        <v>69.209999999999994</v>
      </c>
      <c r="G1928" s="4">
        <v>69.209999999999994</v>
      </c>
    </row>
    <row r="1929" spans="1:7" x14ac:dyDescent="0.3">
      <c r="A1929" s="31">
        <f t="shared" si="93"/>
        <v>2021</v>
      </c>
      <c r="B1929" s="31">
        <f t="shared" si="94"/>
        <v>8</v>
      </c>
      <c r="C1929" s="31">
        <f t="shared" si="95"/>
        <v>3</v>
      </c>
      <c r="D1929" s="25">
        <v>44439</v>
      </c>
      <c r="E1929" s="4">
        <v>68.5</v>
      </c>
      <c r="G1929" s="4">
        <v>68.5</v>
      </c>
    </row>
    <row r="1930" spans="1:7" x14ac:dyDescent="0.3">
      <c r="A1930" s="31">
        <f t="shared" si="93"/>
        <v>2021</v>
      </c>
      <c r="B1930" s="31">
        <f t="shared" si="94"/>
        <v>9</v>
      </c>
      <c r="C1930" s="31">
        <f t="shared" si="95"/>
        <v>3</v>
      </c>
      <c r="D1930" s="25">
        <v>44440</v>
      </c>
      <c r="E1930" s="4">
        <v>68.59</v>
      </c>
      <c r="G1930" s="4">
        <v>68.59</v>
      </c>
    </row>
    <row r="1931" spans="1:7" x14ac:dyDescent="0.3">
      <c r="A1931" s="31">
        <f t="shared" si="93"/>
        <v>2021</v>
      </c>
      <c r="B1931" s="31">
        <f t="shared" si="94"/>
        <v>9</v>
      </c>
      <c r="C1931" s="31">
        <f t="shared" si="95"/>
        <v>3</v>
      </c>
      <c r="D1931" s="25">
        <v>44441</v>
      </c>
      <c r="E1931" s="4">
        <v>69.989999999999995</v>
      </c>
      <c r="G1931" s="4">
        <v>69.989999999999995</v>
      </c>
    </row>
    <row r="1932" spans="1:7" x14ac:dyDescent="0.3">
      <c r="A1932" s="31">
        <f t="shared" si="93"/>
        <v>2021</v>
      </c>
      <c r="B1932" s="31">
        <f t="shared" si="94"/>
        <v>9</v>
      </c>
      <c r="C1932" s="31">
        <f t="shared" si="95"/>
        <v>3</v>
      </c>
      <c r="D1932" s="25">
        <v>44442</v>
      </c>
      <c r="E1932" s="4">
        <v>69.290000000000006</v>
      </c>
      <c r="G1932" s="4">
        <v>69.290000000000006</v>
      </c>
    </row>
    <row r="1933" spans="1:7" x14ac:dyDescent="0.3">
      <c r="A1933" s="31">
        <f t="shared" si="93"/>
        <v>2021</v>
      </c>
      <c r="B1933" s="31">
        <f t="shared" si="94"/>
        <v>9</v>
      </c>
      <c r="C1933" s="31">
        <f t="shared" si="95"/>
        <v>3</v>
      </c>
      <c r="D1933" s="25">
        <v>44446</v>
      </c>
      <c r="E1933" s="4">
        <v>68.349999999999994</v>
      </c>
      <c r="G1933" s="4">
        <v>68.349999999999994</v>
      </c>
    </row>
    <row r="1934" spans="1:7" x14ac:dyDescent="0.3">
      <c r="A1934" s="31">
        <f t="shared" si="93"/>
        <v>2021</v>
      </c>
      <c r="B1934" s="31">
        <f t="shared" si="94"/>
        <v>9</v>
      </c>
      <c r="C1934" s="31">
        <f t="shared" si="95"/>
        <v>3</v>
      </c>
      <c r="D1934" s="25">
        <v>44447</v>
      </c>
      <c r="E1934" s="4">
        <v>69.3</v>
      </c>
      <c r="G1934" s="4">
        <v>69.3</v>
      </c>
    </row>
    <row r="1935" spans="1:7" x14ac:dyDescent="0.3">
      <c r="A1935" s="31">
        <f t="shared" si="93"/>
        <v>2021</v>
      </c>
      <c r="B1935" s="31">
        <f t="shared" si="94"/>
        <v>9</v>
      </c>
      <c r="C1935" s="31">
        <f t="shared" si="95"/>
        <v>3</v>
      </c>
      <c r="D1935" s="25">
        <v>44448</v>
      </c>
      <c r="E1935" s="4">
        <v>68.14</v>
      </c>
      <c r="G1935" s="4">
        <v>68.14</v>
      </c>
    </row>
    <row r="1936" spans="1:7" x14ac:dyDescent="0.3">
      <c r="A1936" s="31">
        <f t="shared" si="93"/>
        <v>2021</v>
      </c>
      <c r="B1936" s="31">
        <f t="shared" si="94"/>
        <v>9</v>
      </c>
      <c r="C1936" s="31">
        <f t="shared" si="95"/>
        <v>3</v>
      </c>
      <c r="D1936" s="25">
        <v>44449</v>
      </c>
      <c r="E1936" s="4">
        <v>69.72</v>
      </c>
      <c r="G1936" s="4">
        <v>69.72</v>
      </c>
    </row>
    <row r="1937" spans="1:7" x14ac:dyDescent="0.3">
      <c r="A1937" s="31">
        <f t="shared" si="93"/>
        <v>2021</v>
      </c>
      <c r="B1937" s="31">
        <f t="shared" si="94"/>
        <v>9</v>
      </c>
      <c r="C1937" s="31">
        <f t="shared" si="95"/>
        <v>3</v>
      </c>
      <c r="D1937" s="25">
        <v>44452</v>
      </c>
      <c r="E1937" s="4">
        <v>70.45</v>
      </c>
      <c r="G1937" s="4">
        <v>70.45</v>
      </c>
    </row>
    <row r="1938" spans="1:7" x14ac:dyDescent="0.3">
      <c r="A1938" s="31">
        <f t="shared" si="93"/>
        <v>2021</v>
      </c>
      <c r="B1938" s="31">
        <f t="shared" si="94"/>
        <v>9</v>
      </c>
      <c r="C1938" s="31">
        <f t="shared" si="95"/>
        <v>3</v>
      </c>
      <c r="D1938" s="25">
        <v>44453</v>
      </c>
      <c r="E1938" s="4">
        <v>70.459999999999994</v>
      </c>
      <c r="G1938" s="4">
        <v>70.459999999999994</v>
      </c>
    </row>
    <row r="1939" spans="1:7" x14ac:dyDescent="0.3">
      <c r="A1939" s="31">
        <f t="shared" si="93"/>
        <v>2021</v>
      </c>
      <c r="B1939" s="31">
        <f t="shared" si="94"/>
        <v>9</v>
      </c>
      <c r="C1939" s="31">
        <f t="shared" si="95"/>
        <v>3</v>
      </c>
      <c r="D1939" s="25">
        <v>44454</v>
      </c>
      <c r="E1939" s="4">
        <v>72.61</v>
      </c>
      <c r="G1939" s="4">
        <v>72.61</v>
      </c>
    </row>
    <row r="1940" spans="1:7" x14ac:dyDescent="0.3">
      <c r="A1940" s="31">
        <f t="shared" si="93"/>
        <v>2021</v>
      </c>
      <c r="B1940" s="31">
        <f t="shared" si="94"/>
        <v>9</v>
      </c>
      <c r="C1940" s="31">
        <f t="shared" si="95"/>
        <v>3</v>
      </c>
      <c r="D1940" s="25">
        <v>44455</v>
      </c>
      <c r="E1940" s="4">
        <v>72.61</v>
      </c>
      <c r="G1940" s="4">
        <v>72.61</v>
      </c>
    </row>
    <row r="1941" spans="1:7" x14ac:dyDescent="0.3">
      <c r="A1941" s="31">
        <f t="shared" si="93"/>
        <v>2021</v>
      </c>
      <c r="B1941" s="31">
        <f t="shared" si="94"/>
        <v>9</v>
      </c>
      <c r="C1941" s="31">
        <f t="shared" si="95"/>
        <v>3</v>
      </c>
      <c r="D1941" s="25">
        <v>44456</v>
      </c>
      <c r="E1941" s="4">
        <v>71.97</v>
      </c>
      <c r="G1941" s="4">
        <v>71.97</v>
      </c>
    </row>
    <row r="1942" spans="1:7" x14ac:dyDescent="0.3">
      <c r="A1942" s="31">
        <f t="shared" si="93"/>
        <v>2021</v>
      </c>
      <c r="B1942" s="31">
        <f t="shared" si="94"/>
        <v>9</v>
      </c>
      <c r="C1942" s="31">
        <f t="shared" si="95"/>
        <v>3</v>
      </c>
      <c r="D1942" s="25">
        <v>44459</v>
      </c>
      <c r="E1942" s="4">
        <v>70.290000000000006</v>
      </c>
      <c r="G1942" s="4">
        <v>70.290000000000006</v>
      </c>
    </row>
    <row r="1943" spans="1:7" x14ac:dyDescent="0.3">
      <c r="A1943" s="31">
        <f t="shared" si="93"/>
        <v>2021</v>
      </c>
      <c r="B1943" s="31">
        <f t="shared" si="94"/>
        <v>9</v>
      </c>
      <c r="C1943" s="31">
        <f t="shared" si="95"/>
        <v>3</v>
      </c>
      <c r="D1943" s="25">
        <v>44460</v>
      </c>
      <c r="E1943" s="4">
        <v>70.56</v>
      </c>
      <c r="G1943" s="4">
        <v>70.56</v>
      </c>
    </row>
    <row r="1944" spans="1:7" x14ac:dyDescent="0.3">
      <c r="A1944" s="31">
        <f t="shared" si="93"/>
        <v>2021</v>
      </c>
      <c r="B1944" s="31">
        <f t="shared" si="94"/>
        <v>9</v>
      </c>
      <c r="C1944" s="31">
        <f t="shared" si="95"/>
        <v>3</v>
      </c>
      <c r="D1944" s="25">
        <v>44461</v>
      </c>
      <c r="E1944" s="4">
        <v>72.23</v>
      </c>
      <c r="G1944" s="4">
        <v>72.23</v>
      </c>
    </row>
    <row r="1945" spans="1:7" x14ac:dyDescent="0.3">
      <c r="A1945" s="31">
        <f t="shared" si="93"/>
        <v>2021</v>
      </c>
      <c r="B1945" s="31">
        <f t="shared" si="94"/>
        <v>9</v>
      </c>
      <c r="C1945" s="31">
        <f t="shared" si="95"/>
        <v>3</v>
      </c>
      <c r="D1945" s="25">
        <v>44462</v>
      </c>
      <c r="E1945" s="4">
        <v>73.3</v>
      </c>
      <c r="G1945" s="4">
        <v>73.3</v>
      </c>
    </row>
    <row r="1946" spans="1:7" x14ac:dyDescent="0.3">
      <c r="A1946" s="31">
        <f t="shared" si="93"/>
        <v>2021</v>
      </c>
      <c r="B1946" s="31">
        <f t="shared" si="94"/>
        <v>9</v>
      </c>
      <c r="C1946" s="31">
        <f t="shared" si="95"/>
        <v>3</v>
      </c>
      <c r="D1946" s="25">
        <v>44463</v>
      </c>
      <c r="E1946" s="4">
        <v>73.98</v>
      </c>
      <c r="G1946" s="4">
        <v>73.98</v>
      </c>
    </row>
    <row r="1947" spans="1:7" x14ac:dyDescent="0.3">
      <c r="A1947" s="31">
        <f t="shared" si="93"/>
        <v>2021</v>
      </c>
      <c r="B1947" s="31">
        <f t="shared" si="94"/>
        <v>9</v>
      </c>
      <c r="C1947" s="31">
        <f t="shared" si="95"/>
        <v>3</v>
      </c>
      <c r="D1947" s="25">
        <v>44466</v>
      </c>
      <c r="E1947" s="4">
        <v>75.45</v>
      </c>
      <c r="G1947" s="4">
        <v>75.45</v>
      </c>
    </row>
    <row r="1948" spans="1:7" x14ac:dyDescent="0.3">
      <c r="A1948" s="31">
        <f t="shared" si="93"/>
        <v>2021</v>
      </c>
      <c r="B1948" s="31">
        <f t="shared" si="94"/>
        <v>9</v>
      </c>
      <c r="C1948" s="31">
        <f t="shared" si="95"/>
        <v>3</v>
      </c>
      <c r="D1948" s="25">
        <v>44467</v>
      </c>
      <c r="E1948" s="4">
        <v>75.290000000000006</v>
      </c>
      <c r="G1948" s="4">
        <v>75.290000000000006</v>
      </c>
    </row>
    <row r="1949" spans="1:7" x14ac:dyDescent="0.3">
      <c r="A1949" s="31">
        <f t="shared" si="93"/>
        <v>2021</v>
      </c>
      <c r="B1949" s="31">
        <f t="shared" si="94"/>
        <v>9</v>
      </c>
      <c r="C1949" s="31">
        <f t="shared" si="95"/>
        <v>3</v>
      </c>
      <c r="D1949" s="25">
        <v>44468</v>
      </c>
      <c r="E1949" s="4">
        <v>74.83</v>
      </c>
      <c r="G1949" s="4">
        <v>74.83</v>
      </c>
    </row>
    <row r="1950" spans="1:7" x14ac:dyDescent="0.3">
      <c r="A1950" s="31">
        <f t="shared" si="93"/>
        <v>2021</v>
      </c>
      <c r="B1950" s="31">
        <f t="shared" si="94"/>
        <v>9</v>
      </c>
      <c r="C1950" s="31">
        <f t="shared" si="95"/>
        <v>3</v>
      </c>
      <c r="D1950" s="25">
        <v>44469</v>
      </c>
      <c r="E1950" s="4">
        <v>75.03</v>
      </c>
      <c r="G1950" s="4">
        <v>75.03</v>
      </c>
    </row>
    <row r="1951" spans="1:7" x14ac:dyDescent="0.3">
      <c r="A1951" s="31">
        <f t="shared" si="93"/>
        <v>2021</v>
      </c>
      <c r="B1951" s="31">
        <f t="shared" si="94"/>
        <v>10</v>
      </c>
      <c r="C1951" s="31">
        <f t="shared" si="95"/>
        <v>4</v>
      </c>
      <c r="D1951" s="25">
        <v>44470</v>
      </c>
      <c r="E1951" s="4">
        <v>75.88</v>
      </c>
      <c r="G1951" s="4">
        <v>75.88</v>
      </c>
    </row>
    <row r="1952" spans="1:7" x14ac:dyDescent="0.3">
      <c r="A1952" s="31">
        <f t="shared" si="93"/>
        <v>2021</v>
      </c>
      <c r="B1952" s="31">
        <f t="shared" si="94"/>
        <v>10</v>
      </c>
      <c r="C1952" s="31">
        <f t="shared" si="95"/>
        <v>4</v>
      </c>
      <c r="D1952" s="25">
        <v>44473</v>
      </c>
      <c r="E1952" s="4">
        <v>77.62</v>
      </c>
      <c r="G1952" s="4">
        <v>77.62</v>
      </c>
    </row>
    <row r="1953" spans="1:7" x14ac:dyDescent="0.3">
      <c r="A1953" s="31">
        <f t="shared" si="93"/>
        <v>2021</v>
      </c>
      <c r="B1953" s="31">
        <f t="shared" si="94"/>
        <v>10</v>
      </c>
      <c r="C1953" s="31">
        <f t="shared" si="95"/>
        <v>4</v>
      </c>
      <c r="D1953" s="25">
        <v>44474</v>
      </c>
      <c r="E1953" s="4">
        <v>78.930000000000007</v>
      </c>
      <c r="G1953" s="4">
        <v>78.930000000000007</v>
      </c>
    </row>
    <row r="1954" spans="1:7" x14ac:dyDescent="0.3">
      <c r="A1954" s="31">
        <f t="shared" si="93"/>
        <v>2021</v>
      </c>
      <c r="B1954" s="31">
        <f t="shared" si="94"/>
        <v>10</v>
      </c>
      <c r="C1954" s="31">
        <f t="shared" si="95"/>
        <v>4</v>
      </c>
      <c r="D1954" s="25">
        <v>44475</v>
      </c>
      <c r="E1954" s="4">
        <v>77.430000000000007</v>
      </c>
      <c r="G1954" s="4">
        <v>77.430000000000007</v>
      </c>
    </row>
    <row r="1955" spans="1:7" x14ac:dyDescent="0.3">
      <c r="A1955" s="31">
        <f t="shared" si="93"/>
        <v>2021</v>
      </c>
      <c r="B1955" s="31">
        <f t="shared" si="94"/>
        <v>10</v>
      </c>
      <c r="C1955" s="31">
        <f t="shared" si="95"/>
        <v>4</v>
      </c>
      <c r="D1955" s="25">
        <v>44476</v>
      </c>
      <c r="E1955" s="4">
        <v>78.3</v>
      </c>
      <c r="G1955" s="4">
        <v>78.3</v>
      </c>
    </row>
    <row r="1956" spans="1:7" x14ac:dyDescent="0.3">
      <c r="A1956" s="31">
        <f t="shared" si="93"/>
        <v>2021</v>
      </c>
      <c r="B1956" s="31">
        <f t="shared" si="94"/>
        <v>10</v>
      </c>
      <c r="C1956" s="31">
        <f t="shared" si="95"/>
        <v>4</v>
      </c>
      <c r="D1956" s="25">
        <v>44477</v>
      </c>
      <c r="E1956" s="4">
        <v>79.349999999999994</v>
      </c>
      <c r="G1956" s="4">
        <v>79.349999999999994</v>
      </c>
    </row>
    <row r="1957" spans="1:7" x14ac:dyDescent="0.3">
      <c r="A1957" s="31">
        <f t="shared" si="93"/>
        <v>2021</v>
      </c>
      <c r="B1957" s="31">
        <f t="shared" si="94"/>
        <v>10</v>
      </c>
      <c r="C1957" s="31">
        <f t="shared" si="95"/>
        <v>4</v>
      </c>
      <c r="D1957" s="25">
        <v>44480</v>
      </c>
      <c r="E1957" s="4">
        <v>80.52</v>
      </c>
      <c r="G1957" s="4">
        <v>80.52</v>
      </c>
    </row>
    <row r="1958" spans="1:7" x14ac:dyDescent="0.3">
      <c r="A1958" s="31">
        <f t="shared" si="93"/>
        <v>2021</v>
      </c>
      <c r="B1958" s="31">
        <f t="shared" si="94"/>
        <v>10</v>
      </c>
      <c r="C1958" s="31">
        <f t="shared" si="95"/>
        <v>4</v>
      </c>
      <c r="D1958" s="25">
        <v>44481</v>
      </c>
      <c r="E1958" s="4">
        <v>80.64</v>
      </c>
      <c r="G1958" s="4">
        <v>80.64</v>
      </c>
    </row>
    <row r="1959" spans="1:7" x14ac:dyDescent="0.3">
      <c r="A1959" s="31">
        <f t="shared" si="93"/>
        <v>2021</v>
      </c>
      <c r="B1959" s="31">
        <f t="shared" si="94"/>
        <v>10</v>
      </c>
      <c r="C1959" s="31">
        <f t="shared" si="95"/>
        <v>4</v>
      </c>
      <c r="D1959" s="25">
        <v>44482</v>
      </c>
      <c r="E1959" s="4">
        <v>80.44</v>
      </c>
      <c r="G1959" s="4">
        <v>80.44</v>
      </c>
    </row>
    <row r="1960" spans="1:7" x14ac:dyDescent="0.3">
      <c r="A1960" s="31">
        <f t="shared" si="93"/>
        <v>2021</v>
      </c>
      <c r="B1960" s="31">
        <f t="shared" si="94"/>
        <v>10</v>
      </c>
      <c r="C1960" s="31">
        <f t="shared" si="95"/>
        <v>4</v>
      </c>
      <c r="D1960" s="25">
        <v>44483</v>
      </c>
      <c r="E1960" s="4">
        <v>81.31</v>
      </c>
      <c r="G1960" s="4">
        <v>81.31</v>
      </c>
    </row>
    <row r="1961" spans="1:7" x14ac:dyDescent="0.3">
      <c r="A1961" s="31">
        <f t="shared" si="93"/>
        <v>2021</v>
      </c>
      <c r="B1961" s="31">
        <f t="shared" si="94"/>
        <v>10</v>
      </c>
      <c r="C1961" s="31">
        <f t="shared" si="95"/>
        <v>4</v>
      </c>
      <c r="D1961" s="25">
        <v>44484</v>
      </c>
      <c r="E1961" s="4">
        <v>82.28</v>
      </c>
      <c r="G1961" s="4">
        <v>82.28</v>
      </c>
    </row>
    <row r="1962" spans="1:7" x14ac:dyDescent="0.3">
      <c r="A1962" s="31">
        <f t="shared" si="93"/>
        <v>2021</v>
      </c>
      <c r="B1962" s="31">
        <f t="shared" si="94"/>
        <v>10</v>
      </c>
      <c r="C1962" s="31">
        <f t="shared" si="95"/>
        <v>4</v>
      </c>
      <c r="D1962" s="25">
        <v>44487</v>
      </c>
      <c r="E1962" s="4">
        <v>82.44</v>
      </c>
      <c r="G1962" s="4">
        <v>82.44</v>
      </c>
    </row>
    <row r="1963" spans="1:7" x14ac:dyDescent="0.3">
      <c r="A1963" s="31">
        <f t="shared" si="93"/>
        <v>2021</v>
      </c>
      <c r="B1963" s="31">
        <f t="shared" si="94"/>
        <v>10</v>
      </c>
      <c r="C1963" s="31">
        <f t="shared" si="95"/>
        <v>4</v>
      </c>
      <c r="D1963" s="25">
        <v>44488</v>
      </c>
      <c r="E1963" s="4">
        <v>82.96</v>
      </c>
      <c r="G1963" s="4">
        <v>82.96</v>
      </c>
    </row>
    <row r="1964" spans="1:7" x14ac:dyDescent="0.3">
      <c r="A1964" s="31">
        <f t="shared" si="93"/>
        <v>2021</v>
      </c>
      <c r="B1964" s="31">
        <f t="shared" si="94"/>
        <v>10</v>
      </c>
      <c r="C1964" s="31">
        <f t="shared" si="95"/>
        <v>4</v>
      </c>
      <c r="D1964" s="25">
        <v>44489</v>
      </c>
      <c r="E1964" s="4">
        <v>83.87</v>
      </c>
      <c r="G1964" s="4">
        <v>83.87</v>
      </c>
    </row>
    <row r="1965" spans="1:7" x14ac:dyDescent="0.3">
      <c r="A1965" s="31">
        <f t="shared" si="93"/>
        <v>2021</v>
      </c>
      <c r="B1965" s="31">
        <f t="shared" si="94"/>
        <v>10</v>
      </c>
      <c r="C1965" s="31">
        <f t="shared" si="95"/>
        <v>4</v>
      </c>
      <c r="D1965" s="25">
        <v>44490</v>
      </c>
      <c r="E1965" s="4">
        <v>82.5</v>
      </c>
      <c r="G1965" s="4">
        <v>82.5</v>
      </c>
    </row>
    <row r="1966" spans="1:7" x14ac:dyDescent="0.3">
      <c r="A1966" s="31">
        <f t="shared" si="93"/>
        <v>2021</v>
      </c>
      <c r="B1966" s="31">
        <f t="shared" si="94"/>
        <v>10</v>
      </c>
      <c r="C1966" s="31">
        <f t="shared" si="95"/>
        <v>4</v>
      </c>
      <c r="D1966" s="25">
        <v>44491</v>
      </c>
      <c r="E1966" s="4">
        <v>83.76</v>
      </c>
      <c r="G1966" s="4">
        <v>83.76</v>
      </c>
    </row>
    <row r="1967" spans="1:7" x14ac:dyDescent="0.3">
      <c r="A1967" s="31">
        <f t="shared" si="93"/>
        <v>2021</v>
      </c>
      <c r="B1967" s="31">
        <f t="shared" si="94"/>
        <v>10</v>
      </c>
      <c r="C1967" s="31">
        <f t="shared" si="95"/>
        <v>4</v>
      </c>
      <c r="D1967" s="25">
        <v>44494</v>
      </c>
      <c r="E1967" s="4">
        <v>83.76</v>
      </c>
      <c r="G1967" s="4">
        <v>83.76</v>
      </c>
    </row>
    <row r="1968" spans="1:7" x14ac:dyDescent="0.3">
      <c r="A1968" s="31">
        <f t="shared" si="93"/>
        <v>2021</v>
      </c>
      <c r="B1968" s="31">
        <f t="shared" si="94"/>
        <v>10</v>
      </c>
      <c r="C1968" s="31">
        <f t="shared" si="95"/>
        <v>4</v>
      </c>
      <c r="D1968" s="25">
        <v>44495</v>
      </c>
      <c r="E1968" s="4">
        <v>84.65</v>
      </c>
      <c r="G1968" s="4">
        <v>84.65</v>
      </c>
    </row>
    <row r="1969" spans="1:7" x14ac:dyDescent="0.3">
      <c r="A1969" s="31">
        <f t="shared" si="93"/>
        <v>2021</v>
      </c>
      <c r="B1969" s="31">
        <f t="shared" si="94"/>
        <v>10</v>
      </c>
      <c r="C1969" s="31">
        <f t="shared" si="95"/>
        <v>4</v>
      </c>
      <c r="D1969" s="25">
        <v>44496</v>
      </c>
      <c r="E1969" s="4">
        <v>82.66</v>
      </c>
      <c r="G1969" s="4">
        <v>82.66</v>
      </c>
    </row>
    <row r="1970" spans="1:7" x14ac:dyDescent="0.3">
      <c r="A1970" s="31">
        <f t="shared" si="93"/>
        <v>2021</v>
      </c>
      <c r="B1970" s="31">
        <f t="shared" si="94"/>
        <v>10</v>
      </c>
      <c r="C1970" s="31">
        <f t="shared" si="95"/>
        <v>4</v>
      </c>
      <c r="D1970" s="25">
        <v>44497</v>
      </c>
      <c r="E1970" s="4">
        <v>82.81</v>
      </c>
      <c r="G1970" s="4">
        <v>82.81</v>
      </c>
    </row>
    <row r="1971" spans="1:7" x14ac:dyDescent="0.3">
      <c r="A1971" s="31">
        <f t="shared" si="93"/>
        <v>2021</v>
      </c>
      <c r="B1971" s="31">
        <f t="shared" si="94"/>
        <v>10</v>
      </c>
      <c r="C1971" s="31">
        <f t="shared" si="95"/>
        <v>4</v>
      </c>
      <c r="D1971" s="25">
        <v>44498</v>
      </c>
      <c r="E1971" s="4">
        <v>83.57</v>
      </c>
      <c r="G1971" s="4">
        <v>83.57</v>
      </c>
    </row>
    <row r="1972" spans="1:7" x14ac:dyDescent="0.3">
      <c r="A1972" s="31">
        <f t="shared" si="93"/>
        <v>2021</v>
      </c>
      <c r="B1972" s="31">
        <f t="shared" si="94"/>
        <v>11</v>
      </c>
      <c r="C1972" s="31">
        <f t="shared" si="95"/>
        <v>4</v>
      </c>
      <c r="D1972" s="25">
        <v>44501</v>
      </c>
      <c r="E1972" s="4">
        <v>84.05</v>
      </c>
      <c r="G1972" s="4">
        <v>84.05</v>
      </c>
    </row>
    <row r="1973" spans="1:7" x14ac:dyDescent="0.3">
      <c r="A1973" s="31">
        <f t="shared" si="93"/>
        <v>2021</v>
      </c>
      <c r="B1973" s="31">
        <f t="shared" si="94"/>
        <v>11</v>
      </c>
      <c r="C1973" s="31">
        <f t="shared" si="95"/>
        <v>4</v>
      </c>
      <c r="D1973" s="25">
        <v>44502</v>
      </c>
      <c r="E1973" s="4">
        <v>83.91</v>
      </c>
      <c r="G1973" s="4">
        <v>83.91</v>
      </c>
    </row>
    <row r="1974" spans="1:7" x14ac:dyDescent="0.3">
      <c r="A1974" s="31">
        <f t="shared" si="93"/>
        <v>2021</v>
      </c>
      <c r="B1974" s="31">
        <f t="shared" si="94"/>
        <v>11</v>
      </c>
      <c r="C1974" s="31">
        <f t="shared" si="95"/>
        <v>4</v>
      </c>
      <c r="D1974" s="25">
        <v>44503</v>
      </c>
      <c r="E1974" s="4">
        <v>80.86</v>
      </c>
      <c r="G1974" s="4">
        <v>80.86</v>
      </c>
    </row>
    <row r="1975" spans="1:7" x14ac:dyDescent="0.3">
      <c r="A1975" s="31">
        <f t="shared" si="93"/>
        <v>2021</v>
      </c>
      <c r="B1975" s="31">
        <f t="shared" si="94"/>
        <v>11</v>
      </c>
      <c r="C1975" s="31">
        <f t="shared" si="95"/>
        <v>4</v>
      </c>
      <c r="D1975" s="25">
        <v>44504</v>
      </c>
      <c r="E1975" s="4">
        <v>78.81</v>
      </c>
      <c r="G1975" s="4">
        <v>78.81</v>
      </c>
    </row>
    <row r="1976" spans="1:7" x14ac:dyDescent="0.3">
      <c r="A1976" s="31">
        <f t="shared" si="93"/>
        <v>2021</v>
      </c>
      <c r="B1976" s="31">
        <f t="shared" si="94"/>
        <v>11</v>
      </c>
      <c r="C1976" s="31">
        <f t="shared" si="95"/>
        <v>4</v>
      </c>
      <c r="D1976" s="25">
        <v>44505</v>
      </c>
      <c r="E1976" s="4">
        <v>81.27</v>
      </c>
      <c r="G1976" s="4">
        <v>81.27</v>
      </c>
    </row>
    <row r="1977" spans="1:7" x14ac:dyDescent="0.3">
      <c r="A1977" s="31">
        <f t="shared" si="93"/>
        <v>2021</v>
      </c>
      <c r="B1977" s="31">
        <f t="shared" si="94"/>
        <v>11</v>
      </c>
      <c r="C1977" s="31">
        <f t="shared" si="95"/>
        <v>4</v>
      </c>
      <c r="D1977" s="25">
        <v>44508</v>
      </c>
      <c r="E1977" s="4">
        <v>81.93</v>
      </c>
      <c r="G1977" s="4">
        <v>81.93</v>
      </c>
    </row>
    <row r="1978" spans="1:7" x14ac:dyDescent="0.3">
      <c r="A1978" s="31">
        <f t="shared" si="93"/>
        <v>2021</v>
      </c>
      <c r="B1978" s="31">
        <f t="shared" si="94"/>
        <v>11</v>
      </c>
      <c r="C1978" s="31">
        <f t="shared" si="95"/>
        <v>4</v>
      </c>
      <c r="D1978" s="25">
        <v>44509</v>
      </c>
      <c r="E1978" s="4">
        <v>84.15</v>
      </c>
      <c r="G1978" s="4">
        <v>84.15</v>
      </c>
    </row>
    <row r="1979" spans="1:7" x14ac:dyDescent="0.3">
      <c r="A1979" s="31">
        <f t="shared" si="93"/>
        <v>2021</v>
      </c>
      <c r="B1979" s="31">
        <f t="shared" si="94"/>
        <v>11</v>
      </c>
      <c r="C1979" s="31">
        <f t="shared" si="95"/>
        <v>4</v>
      </c>
      <c r="D1979" s="25">
        <v>44510</v>
      </c>
      <c r="E1979" s="4">
        <v>81.34</v>
      </c>
      <c r="G1979" s="4">
        <v>81.34</v>
      </c>
    </row>
    <row r="1980" spans="1:7" x14ac:dyDescent="0.3">
      <c r="A1980" s="31">
        <f t="shared" si="93"/>
        <v>2021</v>
      </c>
      <c r="B1980" s="31">
        <f t="shared" si="94"/>
        <v>11</v>
      </c>
      <c r="C1980" s="31">
        <f t="shared" si="95"/>
        <v>4</v>
      </c>
      <c r="D1980" s="25">
        <v>44511</v>
      </c>
      <c r="E1980" s="4">
        <v>81.59</v>
      </c>
      <c r="G1980" s="4">
        <v>81.59</v>
      </c>
    </row>
    <row r="1981" spans="1:7" x14ac:dyDescent="0.3">
      <c r="A1981" s="31">
        <f t="shared" si="93"/>
        <v>2021</v>
      </c>
      <c r="B1981" s="31">
        <f t="shared" si="94"/>
        <v>11</v>
      </c>
      <c r="C1981" s="31">
        <f t="shared" si="95"/>
        <v>4</v>
      </c>
      <c r="D1981" s="25">
        <v>44512</v>
      </c>
      <c r="E1981" s="4">
        <v>80.790000000000006</v>
      </c>
      <c r="G1981" s="4">
        <v>80.790000000000006</v>
      </c>
    </row>
    <row r="1982" spans="1:7" x14ac:dyDescent="0.3">
      <c r="A1982" s="31">
        <f t="shared" si="93"/>
        <v>2021</v>
      </c>
      <c r="B1982" s="31">
        <f t="shared" si="94"/>
        <v>11</v>
      </c>
      <c r="C1982" s="31">
        <f t="shared" si="95"/>
        <v>4</v>
      </c>
      <c r="D1982" s="25">
        <v>44515</v>
      </c>
      <c r="E1982" s="4">
        <v>80.88</v>
      </c>
      <c r="G1982" s="4">
        <v>80.88</v>
      </c>
    </row>
    <row r="1983" spans="1:7" x14ac:dyDescent="0.3">
      <c r="A1983" s="31">
        <f t="shared" si="93"/>
        <v>2021</v>
      </c>
      <c r="B1983" s="31">
        <f t="shared" si="94"/>
        <v>11</v>
      </c>
      <c r="C1983" s="31">
        <f t="shared" si="95"/>
        <v>4</v>
      </c>
      <c r="D1983" s="25">
        <v>44516</v>
      </c>
      <c r="E1983" s="4">
        <v>80.760000000000005</v>
      </c>
      <c r="G1983" s="4">
        <v>80.760000000000005</v>
      </c>
    </row>
    <row r="1984" spans="1:7" x14ac:dyDescent="0.3">
      <c r="A1984" s="31">
        <f t="shared" si="93"/>
        <v>2021</v>
      </c>
      <c r="B1984" s="31">
        <f t="shared" si="94"/>
        <v>11</v>
      </c>
      <c r="C1984" s="31">
        <f t="shared" si="95"/>
        <v>4</v>
      </c>
      <c r="D1984" s="25">
        <v>44517</v>
      </c>
      <c r="E1984" s="4">
        <v>78.36</v>
      </c>
      <c r="G1984" s="4">
        <v>78.36</v>
      </c>
    </row>
    <row r="1985" spans="1:7" x14ac:dyDescent="0.3">
      <c r="A1985" s="31">
        <f t="shared" si="93"/>
        <v>2021</v>
      </c>
      <c r="B1985" s="31">
        <f t="shared" si="94"/>
        <v>11</v>
      </c>
      <c r="C1985" s="31">
        <f t="shared" si="95"/>
        <v>4</v>
      </c>
      <c r="D1985" s="25">
        <v>44518</v>
      </c>
      <c r="E1985" s="4">
        <v>79.010000000000005</v>
      </c>
      <c r="G1985" s="4">
        <v>79.010000000000005</v>
      </c>
    </row>
    <row r="1986" spans="1:7" x14ac:dyDescent="0.3">
      <c r="A1986" s="31">
        <f t="shared" si="93"/>
        <v>2021</v>
      </c>
      <c r="B1986" s="31">
        <f t="shared" si="94"/>
        <v>11</v>
      </c>
      <c r="C1986" s="31">
        <f t="shared" si="95"/>
        <v>4</v>
      </c>
      <c r="D1986" s="25">
        <v>44519</v>
      </c>
      <c r="E1986" s="4">
        <v>76.099999999999994</v>
      </c>
      <c r="G1986" s="4">
        <v>76.099999999999994</v>
      </c>
    </row>
    <row r="1987" spans="1:7" x14ac:dyDescent="0.3">
      <c r="A1987" s="31">
        <f t="shared" si="93"/>
        <v>2021</v>
      </c>
      <c r="B1987" s="31">
        <f t="shared" si="94"/>
        <v>11</v>
      </c>
      <c r="C1987" s="31">
        <f t="shared" si="95"/>
        <v>4</v>
      </c>
      <c r="D1987" s="25">
        <v>44522</v>
      </c>
      <c r="E1987" s="4">
        <v>76.75</v>
      </c>
      <c r="G1987" s="4">
        <v>76.75</v>
      </c>
    </row>
    <row r="1988" spans="1:7" x14ac:dyDescent="0.3">
      <c r="A1988" s="31">
        <f t="shared" si="93"/>
        <v>2021</v>
      </c>
      <c r="B1988" s="31">
        <f t="shared" si="94"/>
        <v>11</v>
      </c>
      <c r="C1988" s="31">
        <f t="shared" si="95"/>
        <v>4</v>
      </c>
      <c r="D1988" s="25">
        <v>44523</v>
      </c>
      <c r="E1988" s="4">
        <v>78.5</v>
      </c>
      <c r="G1988" s="4">
        <v>78.5</v>
      </c>
    </row>
    <row r="1989" spans="1:7" x14ac:dyDescent="0.3">
      <c r="A1989" s="31">
        <f t="shared" ref="A1989:A2052" si="96">YEAR(D1989)</f>
        <v>2021</v>
      </c>
      <c r="B1989" s="31">
        <f t="shared" ref="B1989:B2052" si="97">MONTH(D1989)</f>
        <v>11</v>
      </c>
      <c r="C1989" s="31">
        <f t="shared" ref="C1989:C2052" si="98">ROUNDUP(B1989/3,0)</f>
        <v>4</v>
      </c>
      <c r="D1989" s="25">
        <v>44524</v>
      </c>
      <c r="E1989" s="4">
        <v>78.39</v>
      </c>
      <c r="G1989" s="4">
        <v>78.39</v>
      </c>
    </row>
    <row r="1990" spans="1:7" x14ac:dyDescent="0.3">
      <c r="A1990" s="31">
        <f t="shared" si="96"/>
        <v>2021</v>
      </c>
      <c r="B1990" s="31">
        <f t="shared" si="97"/>
        <v>11</v>
      </c>
      <c r="C1990" s="31">
        <f t="shared" si="98"/>
        <v>4</v>
      </c>
      <c r="D1990" s="25">
        <v>44526</v>
      </c>
      <c r="E1990" s="4">
        <v>68.150000000000006</v>
      </c>
      <c r="G1990" s="4">
        <v>68.150000000000006</v>
      </c>
    </row>
    <row r="1991" spans="1:7" x14ac:dyDescent="0.3">
      <c r="A1991" s="31">
        <f t="shared" si="96"/>
        <v>2021</v>
      </c>
      <c r="B1991" s="31">
        <f t="shared" si="97"/>
        <v>11</v>
      </c>
      <c r="C1991" s="31">
        <f t="shared" si="98"/>
        <v>4</v>
      </c>
      <c r="D1991" s="25">
        <v>44529</v>
      </c>
      <c r="E1991" s="4">
        <v>69.95</v>
      </c>
      <c r="G1991" s="4">
        <v>69.95</v>
      </c>
    </row>
    <row r="1992" spans="1:7" x14ac:dyDescent="0.3">
      <c r="A1992" s="31">
        <f t="shared" si="96"/>
        <v>2021</v>
      </c>
      <c r="B1992" s="31">
        <f t="shared" si="97"/>
        <v>11</v>
      </c>
      <c r="C1992" s="31">
        <f t="shared" si="98"/>
        <v>4</v>
      </c>
      <c r="D1992" s="25">
        <v>44530</v>
      </c>
      <c r="E1992" s="4">
        <v>66.180000000000007</v>
      </c>
      <c r="G1992" s="4">
        <v>66.180000000000007</v>
      </c>
    </row>
    <row r="1993" spans="1:7" x14ac:dyDescent="0.3">
      <c r="A1993" s="31">
        <f t="shared" si="96"/>
        <v>2021</v>
      </c>
      <c r="B1993" s="31">
        <f t="shared" si="97"/>
        <v>12</v>
      </c>
      <c r="C1993" s="31">
        <f t="shared" si="98"/>
        <v>4</v>
      </c>
      <c r="D1993" s="25">
        <v>44531</v>
      </c>
      <c r="E1993" s="4">
        <v>65.569999999999993</v>
      </c>
      <c r="G1993" s="4">
        <v>65.569999999999993</v>
      </c>
    </row>
    <row r="1994" spans="1:7" x14ac:dyDescent="0.3">
      <c r="A1994" s="31">
        <f t="shared" si="96"/>
        <v>2021</v>
      </c>
      <c r="B1994" s="31">
        <f t="shared" si="97"/>
        <v>12</v>
      </c>
      <c r="C1994" s="31">
        <f t="shared" si="98"/>
        <v>4</v>
      </c>
      <c r="D1994" s="25">
        <v>44532</v>
      </c>
      <c r="E1994" s="4">
        <v>66.5</v>
      </c>
      <c r="G1994" s="4">
        <v>66.5</v>
      </c>
    </row>
    <row r="1995" spans="1:7" x14ac:dyDescent="0.3">
      <c r="A1995" s="31">
        <f t="shared" si="96"/>
        <v>2021</v>
      </c>
      <c r="B1995" s="31">
        <f t="shared" si="97"/>
        <v>12</v>
      </c>
      <c r="C1995" s="31">
        <f t="shared" si="98"/>
        <v>4</v>
      </c>
      <c r="D1995" s="25">
        <v>44533</v>
      </c>
      <c r="E1995" s="4">
        <v>66.260000000000005</v>
      </c>
      <c r="G1995" s="4">
        <v>66.260000000000005</v>
      </c>
    </row>
    <row r="1996" spans="1:7" x14ac:dyDescent="0.3">
      <c r="A1996" s="31">
        <f t="shared" si="96"/>
        <v>2021</v>
      </c>
      <c r="B1996" s="31">
        <f t="shared" si="97"/>
        <v>12</v>
      </c>
      <c r="C1996" s="31">
        <f t="shared" si="98"/>
        <v>4</v>
      </c>
      <c r="D1996" s="25">
        <v>44536</v>
      </c>
      <c r="E1996" s="4">
        <v>69.489999999999995</v>
      </c>
      <c r="G1996" s="4">
        <v>69.489999999999995</v>
      </c>
    </row>
    <row r="1997" spans="1:7" x14ac:dyDescent="0.3">
      <c r="A1997" s="31">
        <f t="shared" si="96"/>
        <v>2021</v>
      </c>
      <c r="B1997" s="31">
        <f t="shared" si="97"/>
        <v>12</v>
      </c>
      <c r="C1997" s="31">
        <f t="shared" si="98"/>
        <v>4</v>
      </c>
      <c r="D1997" s="25">
        <v>44537</v>
      </c>
      <c r="E1997" s="4">
        <v>72.05</v>
      </c>
      <c r="G1997" s="4">
        <v>72.05</v>
      </c>
    </row>
    <row r="1998" spans="1:7" x14ac:dyDescent="0.3">
      <c r="A1998" s="31">
        <f t="shared" si="96"/>
        <v>2021</v>
      </c>
      <c r="B1998" s="31">
        <f t="shared" si="97"/>
        <v>12</v>
      </c>
      <c r="C1998" s="31">
        <f t="shared" si="98"/>
        <v>4</v>
      </c>
      <c r="D1998" s="25">
        <v>44538</v>
      </c>
      <c r="E1998" s="4">
        <v>72.36</v>
      </c>
      <c r="G1998" s="4">
        <v>72.36</v>
      </c>
    </row>
    <row r="1999" spans="1:7" x14ac:dyDescent="0.3">
      <c r="A1999" s="31">
        <f t="shared" si="96"/>
        <v>2021</v>
      </c>
      <c r="B1999" s="31">
        <f t="shared" si="97"/>
        <v>12</v>
      </c>
      <c r="C1999" s="31">
        <f t="shared" si="98"/>
        <v>4</v>
      </c>
      <c r="D1999" s="25">
        <v>44539</v>
      </c>
      <c r="E1999" s="4">
        <v>70.94</v>
      </c>
      <c r="G1999" s="4">
        <v>70.94</v>
      </c>
    </row>
    <row r="2000" spans="1:7" x14ac:dyDescent="0.3">
      <c r="A2000" s="31">
        <f t="shared" si="96"/>
        <v>2021</v>
      </c>
      <c r="B2000" s="31">
        <f t="shared" si="97"/>
        <v>12</v>
      </c>
      <c r="C2000" s="31">
        <f t="shared" si="98"/>
        <v>4</v>
      </c>
      <c r="D2000" s="25">
        <v>44540</v>
      </c>
      <c r="E2000" s="4">
        <v>71.67</v>
      </c>
      <c r="G2000" s="4">
        <v>71.67</v>
      </c>
    </row>
    <row r="2001" spans="1:7" x14ac:dyDescent="0.3">
      <c r="A2001" s="31">
        <f t="shared" si="96"/>
        <v>2021</v>
      </c>
      <c r="B2001" s="31">
        <f t="shared" si="97"/>
        <v>12</v>
      </c>
      <c r="C2001" s="31">
        <f t="shared" si="98"/>
        <v>4</v>
      </c>
      <c r="D2001" s="25">
        <v>44543</v>
      </c>
      <c r="E2001" s="4">
        <v>71.290000000000006</v>
      </c>
      <c r="G2001" s="4">
        <v>71.290000000000006</v>
      </c>
    </row>
    <row r="2002" spans="1:7" x14ac:dyDescent="0.3">
      <c r="A2002" s="31">
        <f t="shared" si="96"/>
        <v>2021</v>
      </c>
      <c r="B2002" s="31">
        <f t="shared" si="97"/>
        <v>12</v>
      </c>
      <c r="C2002" s="31">
        <f t="shared" si="98"/>
        <v>4</v>
      </c>
      <c r="D2002" s="25">
        <v>44544</v>
      </c>
      <c r="E2002" s="4">
        <v>70.73</v>
      </c>
      <c r="G2002" s="4">
        <v>70.73</v>
      </c>
    </row>
    <row r="2003" spans="1:7" x14ac:dyDescent="0.3">
      <c r="A2003" s="31">
        <f t="shared" si="96"/>
        <v>2021</v>
      </c>
      <c r="B2003" s="31">
        <f t="shared" si="97"/>
        <v>12</v>
      </c>
      <c r="C2003" s="31">
        <f t="shared" si="98"/>
        <v>4</v>
      </c>
      <c r="D2003" s="25">
        <v>44545</v>
      </c>
      <c r="E2003" s="4">
        <v>70.87</v>
      </c>
      <c r="G2003" s="4">
        <v>70.87</v>
      </c>
    </row>
    <row r="2004" spans="1:7" x14ac:dyDescent="0.3">
      <c r="A2004" s="31">
        <f t="shared" si="96"/>
        <v>2021</v>
      </c>
      <c r="B2004" s="31">
        <f t="shared" si="97"/>
        <v>12</v>
      </c>
      <c r="C2004" s="31">
        <f t="shared" si="98"/>
        <v>4</v>
      </c>
      <c r="D2004" s="25">
        <v>44546</v>
      </c>
      <c r="E2004" s="4">
        <v>72.38</v>
      </c>
      <c r="G2004" s="4">
        <v>72.38</v>
      </c>
    </row>
    <row r="2005" spans="1:7" x14ac:dyDescent="0.3">
      <c r="A2005" s="31">
        <f t="shared" si="96"/>
        <v>2021</v>
      </c>
      <c r="B2005" s="31">
        <f t="shared" si="97"/>
        <v>12</v>
      </c>
      <c r="C2005" s="31">
        <f t="shared" si="98"/>
        <v>4</v>
      </c>
      <c r="D2005" s="25">
        <v>44547</v>
      </c>
      <c r="E2005" s="4">
        <v>70.86</v>
      </c>
      <c r="G2005" s="4">
        <v>70.86</v>
      </c>
    </row>
    <row r="2006" spans="1:7" x14ac:dyDescent="0.3">
      <c r="A2006" s="31">
        <f t="shared" si="96"/>
        <v>2021</v>
      </c>
      <c r="B2006" s="31">
        <f t="shared" si="97"/>
        <v>12</v>
      </c>
      <c r="C2006" s="31">
        <f t="shared" si="98"/>
        <v>4</v>
      </c>
      <c r="D2006" s="25">
        <v>44550</v>
      </c>
      <c r="E2006" s="4">
        <v>68.23</v>
      </c>
      <c r="G2006" s="4">
        <v>68.23</v>
      </c>
    </row>
    <row r="2007" spans="1:7" x14ac:dyDescent="0.3">
      <c r="A2007" s="31">
        <f t="shared" si="96"/>
        <v>2021</v>
      </c>
      <c r="B2007" s="31">
        <f t="shared" si="97"/>
        <v>12</v>
      </c>
      <c r="C2007" s="31">
        <f t="shared" si="98"/>
        <v>4</v>
      </c>
      <c r="D2007" s="25">
        <v>44551</v>
      </c>
      <c r="E2007" s="4">
        <v>71.12</v>
      </c>
      <c r="G2007" s="4">
        <v>71.12</v>
      </c>
    </row>
    <row r="2008" spans="1:7" x14ac:dyDescent="0.3">
      <c r="A2008" s="31">
        <f t="shared" si="96"/>
        <v>2021</v>
      </c>
      <c r="B2008" s="31">
        <f t="shared" si="97"/>
        <v>12</v>
      </c>
      <c r="C2008" s="31">
        <f t="shared" si="98"/>
        <v>4</v>
      </c>
      <c r="D2008" s="25">
        <v>44552</v>
      </c>
      <c r="E2008" s="4">
        <v>72.760000000000005</v>
      </c>
      <c r="G2008" s="4">
        <v>72.760000000000005</v>
      </c>
    </row>
    <row r="2009" spans="1:7" x14ac:dyDescent="0.3">
      <c r="A2009" s="31">
        <f t="shared" si="96"/>
        <v>2021</v>
      </c>
      <c r="B2009" s="31">
        <f t="shared" si="97"/>
        <v>12</v>
      </c>
      <c r="C2009" s="31">
        <f t="shared" si="98"/>
        <v>4</v>
      </c>
      <c r="D2009" s="25">
        <v>44553</v>
      </c>
      <c r="E2009" s="4">
        <v>73.790000000000006</v>
      </c>
      <c r="G2009" s="4">
        <v>73.790000000000006</v>
      </c>
    </row>
    <row r="2010" spans="1:7" x14ac:dyDescent="0.3">
      <c r="A2010" s="31">
        <f t="shared" si="96"/>
        <v>2021</v>
      </c>
      <c r="B2010" s="31">
        <f t="shared" si="97"/>
        <v>12</v>
      </c>
      <c r="C2010" s="31">
        <f t="shared" si="98"/>
        <v>4</v>
      </c>
      <c r="D2010" s="25">
        <v>44557</v>
      </c>
      <c r="E2010" s="4">
        <v>75.569999999999993</v>
      </c>
      <c r="G2010" s="4">
        <v>75.569999999999993</v>
      </c>
    </row>
    <row r="2011" spans="1:7" x14ac:dyDescent="0.3">
      <c r="A2011" s="31">
        <f t="shared" si="96"/>
        <v>2021</v>
      </c>
      <c r="B2011" s="31">
        <f t="shared" si="97"/>
        <v>12</v>
      </c>
      <c r="C2011" s="31">
        <f t="shared" si="98"/>
        <v>4</v>
      </c>
      <c r="D2011" s="25">
        <v>44558</v>
      </c>
      <c r="E2011" s="4">
        <v>75.98</v>
      </c>
      <c r="G2011" s="4">
        <v>75.98</v>
      </c>
    </row>
    <row r="2012" spans="1:7" x14ac:dyDescent="0.3">
      <c r="A2012" s="31">
        <f t="shared" si="96"/>
        <v>2021</v>
      </c>
      <c r="B2012" s="31">
        <f t="shared" si="97"/>
        <v>12</v>
      </c>
      <c r="C2012" s="31">
        <f t="shared" si="98"/>
        <v>4</v>
      </c>
      <c r="D2012" s="25">
        <v>44559</v>
      </c>
      <c r="E2012" s="4">
        <v>76.56</v>
      </c>
      <c r="G2012" s="4">
        <v>76.56</v>
      </c>
    </row>
    <row r="2013" spans="1:7" x14ac:dyDescent="0.3">
      <c r="A2013" s="31">
        <f t="shared" si="96"/>
        <v>2021</v>
      </c>
      <c r="B2013" s="31">
        <f t="shared" si="97"/>
        <v>12</v>
      </c>
      <c r="C2013" s="31">
        <f t="shared" si="98"/>
        <v>4</v>
      </c>
      <c r="D2013" s="25">
        <v>44560</v>
      </c>
      <c r="E2013" s="4">
        <v>76.989999999999995</v>
      </c>
      <c r="G2013" s="4">
        <v>76.989999999999995</v>
      </c>
    </row>
    <row r="2014" spans="1:7" x14ac:dyDescent="0.3">
      <c r="A2014" s="31">
        <f t="shared" si="96"/>
        <v>2021</v>
      </c>
      <c r="B2014" s="31">
        <f t="shared" si="97"/>
        <v>12</v>
      </c>
      <c r="C2014" s="31">
        <f t="shared" si="98"/>
        <v>4</v>
      </c>
      <c r="D2014" s="25">
        <v>44561</v>
      </c>
      <c r="E2014" s="4">
        <v>75.209999999999994</v>
      </c>
      <c r="G2014" s="4">
        <v>75.209999999999994</v>
      </c>
    </row>
    <row r="2015" spans="1:7" x14ac:dyDescent="0.3">
      <c r="A2015" s="31">
        <f t="shared" si="96"/>
        <v>2022</v>
      </c>
      <c r="B2015" s="31">
        <f t="shared" si="97"/>
        <v>1</v>
      </c>
      <c r="C2015" s="31">
        <f t="shared" si="98"/>
        <v>1</v>
      </c>
      <c r="D2015" s="25">
        <v>44564</v>
      </c>
      <c r="E2015" s="4">
        <v>76.08</v>
      </c>
      <c r="G2015" s="4">
        <v>76.08</v>
      </c>
    </row>
    <row r="2016" spans="1:7" x14ac:dyDescent="0.3">
      <c r="A2016" s="31">
        <f t="shared" si="96"/>
        <v>2022</v>
      </c>
      <c r="B2016" s="31">
        <f t="shared" si="97"/>
        <v>1</v>
      </c>
      <c r="C2016" s="31">
        <f t="shared" si="98"/>
        <v>1</v>
      </c>
      <c r="D2016" s="25">
        <v>44565</v>
      </c>
      <c r="E2016" s="4">
        <v>76.989999999999995</v>
      </c>
      <c r="G2016" s="4">
        <v>76.989999999999995</v>
      </c>
    </row>
    <row r="2017" spans="1:7" x14ac:dyDescent="0.3">
      <c r="A2017" s="31">
        <f t="shared" si="96"/>
        <v>2022</v>
      </c>
      <c r="B2017" s="31">
        <f t="shared" si="97"/>
        <v>1</v>
      </c>
      <c r="C2017" s="31">
        <f t="shared" si="98"/>
        <v>1</v>
      </c>
      <c r="D2017" s="25">
        <v>44566</v>
      </c>
      <c r="E2017" s="4">
        <v>77.849999999999994</v>
      </c>
      <c r="G2017" s="4">
        <v>77.849999999999994</v>
      </c>
    </row>
    <row r="2018" spans="1:7" x14ac:dyDescent="0.3">
      <c r="A2018" s="31">
        <f t="shared" si="96"/>
        <v>2022</v>
      </c>
      <c r="B2018" s="31">
        <f t="shared" si="97"/>
        <v>1</v>
      </c>
      <c r="C2018" s="31">
        <f t="shared" si="98"/>
        <v>1</v>
      </c>
      <c r="D2018" s="25">
        <v>44567</v>
      </c>
      <c r="E2018" s="4">
        <v>79.459999999999994</v>
      </c>
      <c r="G2018" s="4">
        <v>79.459999999999994</v>
      </c>
    </row>
    <row r="2019" spans="1:7" x14ac:dyDescent="0.3">
      <c r="A2019" s="31">
        <f t="shared" si="96"/>
        <v>2022</v>
      </c>
      <c r="B2019" s="31">
        <f t="shared" si="97"/>
        <v>1</v>
      </c>
      <c r="C2019" s="31">
        <f t="shared" si="98"/>
        <v>1</v>
      </c>
      <c r="D2019" s="25">
        <v>44568</v>
      </c>
      <c r="E2019" s="4">
        <v>78.900000000000006</v>
      </c>
      <c r="G2019" s="4">
        <v>78.900000000000006</v>
      </c>
    </row>
    <row r="2020" spans="1:7" x14ac:dyDescent="0.3">
      <c r="A2020" s="31">
        <f t="shared" si="96"/>
        <v>2022</v>
      </c>
      <c r="B2020" s="31">
        <f t="shared" si="97"/>
        <v>1</v>
      </c>
      <c r="C2020" s="31">
        <f t="shared" si="98"/>
        <v>1</v>
      </c>
      <c r="D2020" s="25">
        <v>44571</v>
      </c>
      <c r="E2020" s="4">
        <v>78.23</v>
      </c>
      <c r="G2020" s="4">
        <v>78.23</v>
      </c>
    </row>
    <row r="2021" spans="1:7" x14ac:dyDescent="0.3">
      <c r="A2021" s="31">
        <f t="shared" si="96"/>
        <v>2022</v>
      </c>
      <c r="B2021" s="31">
        <f t="shared" si="97"/>
        <v>1</v>
      </c>
      <c r="C2021" s="31">
        <f t="shared" si="98"/>
        <v>1</v>
      </c>
      <c r="D2021" s="25">
        <v>44572</v>
      </c>
      <c r="E2021" s="4">
        <v>81.22</v>
      </c>
      <c r="G2021" s="4">
        <v>81.22</v>
      </c>
    </row>
    <row r="2022" spans="1:7" x14ac:dyDescent="0.3">
      <c r="A2022" s="31">
        <f t="shared" si="96"/>
        <v>2022</v>
      </c>
      <c r="B2022" s="31">
        <f t="shared" si="97"/>
        <v>1</v>
      </c>
      <c r="C2022" s="31">
        <f t="shared" si="98"/>
        <v>1</v>
      </c>
      <c r="D2022" s="25">
        <v>44573</v>
      </c>
      <c r="E2022" s="4">
        <v>82.64</v>
      </c>
      <c r="G2022" s="4">
        <v>82.64</v>
      </c>
    </row>
    <row r="2023" spans="1:7" x14ac:dyDescent="0.3">
      <c r="A2023" s="31">
        <f t="shared" si="96"/>
        <v>2022</v>
      </c>
      <c r="B2023" s="31">
        <f t="shared" si="97"/>
        <v>1</v>
      </c>
      <c r="C2023" s="31">
        <f t="shared" si="98"/>
        <v>1</v>
      </c>
      <c r="D2023" s="25">
        <v>44574</v>
      </c>
      <c r="E2023" s="4">
        <v>82.12</v>
      </c>
      <c r="G2023" s="4">
        <v>82.12</v>
      </c>
    </row>
    <row r="2024" spans="1:7" x14ac:dyDescent="0.3">
      <c r="A2024" s="31">
        <f t="shared" si="96"/>
        <v>2022</v>
      </c>
      <c r="B2024" s="31">
        <f t="shared" si="97"/>
        <v>1</v>
      </c>
      <c r="C2024" s="31">
        <f t="shared" si="98"/>
        <v>1</v>
      </c>
      <c r="D2024" s="25">
        <v>44575</v>
      </c>
      <c r="E2024" s="4">
        <v>83.82</v>
      </c>
      <c r="G2024" s="4">
        <v>83.82</v>
      </c>
    </row>
    <row r="2025" spans="1:7" x14ac:dyDescent="0.3">
      <c r="A2025" s="31">
        <f t="shared" si="96"/>
        <v>2022</v>
      </c>
      <c r="B2025" s="31">
        <f t="shared" si="97"/>
        <v>1</v>
      </c>
      <c r="C2025" s="31">
        <f t="shared" si="98"/>
        <v>1</v>
      </c>
      <c r="D2025" s="25">
        <v>44579</v>
      </c>
      <c r="E2025" s="4">
        <v>85.43</v>
      </c>
      <c r="G2025" s="4">
        <v>85.43</v>
      </c>
    </row>
    <row r="2026" spans="1:7" x14ac:dyDescent="0.3">
      <c r="A2026" s="31">
        <f t="shared" si="96"/>
        <v>2022</v>
      </c>
      <c r="B2026" s="31">
        <f t="shared" si="97"/>
        <v>1</v>
      </c>
      <c r="C2026" s="31">
        <f t="shared" si="98"/>
        <v>1</v>
      </c>
      <c r="D2026" s="25">
        <v>44580</v>
      </c>
      <c r="E2026" s="4">
        <v>86.96</v>
      </c>
      <c r="G2026" s="4">
        <v>86.96</v>
      </c>
    </row>
    <row r="2027" spans="1:7" x14ac:dyDescent="0.3">
      <c r="A2027" s="31">
        <f t="shared" si="96"/>
        <v>2022</v>
      </c>
      <c r="B2027" s="31">
        <f t="shared" si="97"/>
        <v>1</v>
      </c>
      <c r="C2027" s="31">
        <f t="shared" si="98"/>
        <v>1</v>
      </c>
      <c r="D2027" s="25">
        <v>44581</v>
      </c>
      <c r="E2027" s="4">
        <v>86.9</v>
      </c>
      <c r="G2027" s="4">
        <v>86.9</v>
      </c>
    </row>
    <row r="2028" spans="1:7" x14ac:dyDescent="0.3">
      <c r="A2028" s="31">
        <f t="shared" si="96"/>
        <v>2022</v>
      </c>
      <c r="B2028" s="31">
        <f t="shared" si="97"/>
        <v>1</v>
      </c>
      <c r="C2028" s="31">
        <f t="shared" si="98"/>
        <v>1</v>
      </c>
      <c r="D2028" s="25">
        <v>44582</v>
      </c>
      <c r="E2028" s="4">
        <v>85.14</v>
      </c>
      <c r="G2028" s="4">
        <v>85.14</v>
      </c>
    </row>
    <row r="2029" spans="1:7" x14ac:dyDescent="0.3">
      <c r="A2029" s="31">
        <f t="shared" si="96"/>
        <v>2022</v>
      </c>
      <c r="B2029" s="31">
        <f t="shared" si="97"/>
        <v>1</v>
      </c>
      <c r="C2029" s="31">
        <f t="shared" si="98"/>
        <v>1</v>
      </c>
      <c r="D2029" s="25">
        <v>44585</v>
      </c>
      <c r="E2029" s="4">
        <v>83.31</v>
      </c>
      <c r="G2029" s="4">
        <v>83.31</v>
      </c>
    </row>
    <row r="2030" spans="1:7" x14ac:dyDescent="0.3">
      <c r="A2030" s="31">
        <f t="shared" si="96"/>
        <v>2022</v>
      </c>
      <c r="B2030" s="31">
        <f t="shared" si="97"/>
        <v>1</v>
      </c>
      <c r="C2030" s="31">
        <f t="shared" si="98"/>
        <v>1</v>
      </c>
      <c r="D2030" s="25">
        <v>44586</v>
      </c>
      <c r="E2030" s="4">
        <v>85.6</v>
      </c>
      <c r="G2030" s="4">
        <v>85.6</v>
      </c>
    </row>
    <row r="2031" spans="1:7" x14ac:dyDescent="0.3">
      <c r="A2031" s="31">
        <f t="shared" si="96"/>
        <v>2022</v>
      </c>
      <c r="B2031" s="31">
        <f t="shared" si="97"/>
        <v>1</v>
      </c>
      <c r="C2031" s="31">
        <f t="shared" si="98"/>
        <v>1</v>
      </c>
      <c r="D2031" s="25">
        <v>44587</v>
      </c>
      <c r="E2031" s="4">
        <v>87.35</v>
      </c>
      <c r="G2031" s="4">
        <v>87.35</v>
      </c>
    </row>
    <row r="2032" spans="1:7" x14ac:dyDescent="0.3">
      <c r="A2032" s="31">
        <f t="shared" si="96"/>
        <v>2022</v>
      </c>
      <c r="B2032" s="31">
        <f t="shared" si="97"/>
        <v>1</v>
      </c>
      <c r="C2032" s="31">
        <f t="shared" si="98"/>
        <v>1</v>
      </c>
      <c r="D2032" s="25">
        <v>44588</v>
      </c>
      <c r="E2032" s="4">
        <v>86.61</v>
      </c>
      <c r="G2032" s="4">
        <v>86.61</v>
      </c>
    </row>
    <row r="2033" spans="1:7" x14ac:dyDescent="0.3">
      <c r="A2033" s="31">
        <f t="shared" si="96"/>
        <v>2022</v>
      </c>
      <c r="B2033" s="31">
        <f t="shared" si="97"/>
        <v>1</v>
      </c>
      <c r="C2033" s="31">
        <f t="shared" si="98"/>
        <v>1</v>
      </c>
      <c r="D2033" s="25">
        <v>44589</v>
      </c>
      <c r="E2033" s="4">
        <v>86.82</v>
      </c>
      <c r="G2033" s="4">
        <v>86.82</v>
      </c>
    </row>
    <row r="2034" spans="1:7" x14ac:dyDescent="0.3">
      <c r="A2034" s="31">
        <f t="shared" si="96"/>
        <v>2022</v>
      </c>
      <c r="B2034" s="31">
        <f t="shared" si="97"/>
        <v>1</v>
      </c>
      <c r="C2034" s="31">
        <f t="shared" si="98"/>
        <v>1</v>
      </c>
      <c r="D2034" s="25">
        <v>44592</v>
      </c>
      <c r="E2034" s="4">
        <v>88.15</v>
      </c>
      <c r="G2034" s="4">
        <v>88.15</v>
      </c>
    </row>
    <row r="2035" spans="1:7" x14ac:dyDescent="0.3">
      <c r="A2035" s="31">
        <f t="shared" si="96"/>
        <v>2022</v>
      </c>
      <c r="B2035" s="31">
        <f t="shared" si="97"/>
        <v>2</v>
      </c>
      <c r="C2035" s="31">
        <f t="shared" si="98"/>
        <v>1</v>
      </c>
      <c r="D2035" s="25">
        <v>44593</v>
      </c>
      <c r="E2035" s="4">
        <v>88.2</v>
      </c>
      <c r="G2035" s="4">
        <v>88.2</v>
      </c>
    </row>
    <row r="2036" spans="1:7" x14ac:dyDescent="0.3">
      <c r="A2036" s="31">
        <f t="shared" si="96"/>
        <v>2022</v>
      </c>
      <c r="B2036" s="31">
        <f t="shared" si="97"/>
        <v>2</v>
      </c>
      <c r="C2036" s="31">
        <f t="shared" si="98"/>
        <v>1</v>
      </c>
      <c r="D2036" s="25">
        <v>44594</v>
      </c>
      <c r="E2036" s="4">
        <v>88.26</v>
      </c>
      <c r="G2036" s="4">
        <v>88.26</v>
      </c>
    </row>
    <row r="2037" spans="1:7" x14ac:dyDescent="0.3">
      <c r="A2037" s="31">
        <f t="shared" si="96"/>
        <v>2022</v>
      </c>
      <c r="B2037" s="31">
        <f t="shared" si="97"/>
        <v>2</v>
      </c>
      <c r="C2037" s="31">
        <f t="shared" si="98"/>
        <v>1</v>
      </c>
      <c r="D2037" s="25">
        <v>44595</v>
      </c>
      <c r="E2037" s="4">
        <v>90.27</v>
      </c>
      <c r="G2037" s="4">
        <v>90.27</v>
      </c>
    </row>
    <row r="2038" spans="1:7" x14ac:dyDescent="0.3">
      <c r="A2038" s="31">
        <f t="shared" si="96"/>
        <v>2022</v>
      </c>
      <c r="B2038" s="31">
        <f t="shared" si="97"/>
        <v>2</v>
      </c>
      <c r="C2038" s="31">
        <f t="shared" si="98"/>
        <v>1</v>
      </c>
      <c r="D2038" s="25">
        <v>44596</v>
      </c>
      <c r="E2038" s="4">
        <v>92.31</v>
      </c>
      <c r="G2038" s="4">
        <v>92.31</v>
      </c>
    </row>
    <row r="2039" spans="1:7" x14ac:dyDescent="0.3">
      <c r="A2039" s="31">
        <f t="shared" si="96"/>
        <v>2022</v>
      </c>
      <c r="B2039" s="31">
        <f t="shared" si="97"/>
        <v>2</v>
      </c>
      <c r="C2039" s="31">
        <f t="shared" si="98"/>
        <v>1</v>
      </c>
      <c r="D2039" s="25">
        <v>44599</v>
      </c>
      <c r="E2039" s="4">
        <v>91.32</v>
      </c>
      <c r="G2039" s="4">
        <v>91.32</v>
      </c>
    </row>
    <row r="2040" spans="1:7" x14ac:dyDescent="0.3">
      <c r="A2040" s="31">
        <f t="shared" si="96"/>
        <v>2022</v>
      </c>
      <c r="B2040" s="31">
        <f t="shared" si="97"/>
        <v>2</v>
      </c>
      <c r="C2040" s="31">
        <f t="shared" si="98"/>
        <v>1</v>
      </c>
      <c r="D2040" s="25">
        <v>44600</v>
      </c>
      <c r="E2040" s="4">
        <v>89.36</v>
      </c>
      <c r="G2040" s="4">
        <v>89.36</v>
      </c>
    </row>
    <row r="2041" spans="1:7" x14ac:dyDescent="0.3">
      <c r="A2041" s="31">
        <f t="shared" si="96"/>
        <v>2022</v>
      </c>
      <c r="B2041" s="31">
        <f t="shared" si="97"/>
        <v>2</v>
      </c>
      <c r="C2041" s="31">
        <f t="shared" si="98"/>
        <v>1</v>
      </c>
      <c r="D2041" s="25">
        <v>44601</v>
      </c>
      <c r="E2041" s="4">
        <v>89.66</v>
      </c>
      <c r="G2041" s="4">
        <v>89.66</v>
      </c>
    </row>
    <row r="2042" spans="1:7" x14ac:dyDescent="0.3">
      <c r="A2042" s="31">
        <f t="shared" si="96"/>
        <v>2022</v>
      </c>
      <c r="B2042" s="31">
        <f t="shared" si="97"/>
        <v>2</v>
      </c>
      <c r="C2042" s="31">
        <f t="shared" si="98"/>
        <v>1</v>
      </c>
      <c r="D2042" s="25">
        <v>44602</v>
      </c>
      <c r="E2042" s="4">
        <v>89.88</v>
      </c>
      <c r="G2042" s="4">
        <v>89.88</v>
      </c>
    </row>
    <row r="2043" spans="1:7" x14ac:dyDescent="0.3">
      <c r="A2043" s="31">
        <f t="shared" si="96"/>
        <v>2022</v>
      </c>
      <c r="B2043" s="31">
        <f t="shared" si="97"/>
        <v>2</v>
      </c>
      <c r="C2043" s="31">
        <f t="shared" si="98"/>
        <v>1</v>
      </c>
      <c r="D2043" s="25">
        <v>44603</v>
      </c>
      <c r="E2043" s="4">
        <v>93.1</v>
      </c>
      <c r="G2043" s="4">
        <v>93.1</v>
      </c>
    </row>
    <row r="2044" spans="1:7" x14ac:dyDescent="0.3">
      <c r="A2044" s="31">
        <f t="shared" si="96"/>
        <v>2022</v>
      </c>
      <c r="B2044" s="31">
        <f t="shared" si="97"/>
        <v>2</v>
      </c>
      <c r="C2044" s="31">
        <f t="shared" si="98"/>
        <v>1</v>
      </c>
      <c r="D2044" s="25">
        <v>44606</v>
      </c>
      <c r="E2044" s="4">
        <v>95.46</v>
      </c>
      <c r="G2044" s="4">
        <v>95.46</v>
      </c>
    </row>
    <row r="2045" spans="1:7" x14ac:dyDescent="0.3">
      <c r="A2045" s="31">
        <f t="shared" si="96"/>
        <v>2022</v>
      </c>
      <c r="B2045" s="31">
        <f t="shared" si="97"/>
        <v>2</v>
      </c>
      <c r="C2045" s="31">
        <f t="shared" si="98"/>
        <v>1</v>
      </c>
      <c r="D2045" s="25">
        <v>44607</v>
      </c>
      <c r="E2045" s="4">
        <v>92.07</v>
      </c>
      <c r="G2045" s="4">
        <v>92.07</v>
      </c>
    </row>
    <row r="2046" spans="1:7" x14ac:dyDescent="0.3">
      <c r="A2046" s="31">
        <f t="shared" si="96"/>
        <v>2022</v>
      </c>
      <c r="B2046" s="31">
        <f t="shared" si="97"/>
        <v>2</v>
      </c>
      <c r="C2046" s="31">
        <f t="shared" si="98"/>
        <v>1</v>
      </c>
      <c r="D2046" s="25">
        <v>44608</v>
      </c>
      <c r="E2046" s="4">
        <v>93.66</v>
      </c>
      <c r="G2046" s="4">
        <v>93.66</v>
      </c>
    </row>
    <row r="2047" spans="1:7" x14ac:dyDescent="0.3">
      <c r="A2047" s="31">
        <f t="shared" si="96"/>
        <v>2022</v>
      </c>
      <c r="B2047" s="31">
        <f t="shared" si="97"/>
        <v>2</v>
      </c>
      <c r="C2047" s="31">
        <f t="shared" si="98"/>
        <v>1</v>
      </c>
      <c r="D2047" s="25">
        <v>44609</v>
      </c>
      <c r="E2047" s="4">
        <v>91.76</v>
      </c>
      <c r="G2047" s="4">
        <v>91.76</v>
      </c>
    </row>
    <row r="2048" spans="1:7" x14ac:dyDescent="0.3">
      <c r="A2048" s="31">
        <f t="shared" si="96"/>
        <v>2022</v>
      </c>
      <c r="B2048" s="31">
        <f t="shared" si="97"/>
        <v>2</v>
      </c>
      <c r="C2048" s="31">
        <f t="shared" si="98"/>
        <v>1</v>
      </c>
      <c r="D2048" s="25">
        <v>44610</v>
      </c>
      <c r="E2048" s="4">
        <v>91.07</v>
      </c>
      <c r="G2048" s="4">
        <v>91.07</v>
      </c>
    </row>
    <row r="2049" spans="1:7" x14ac:dyDescent="0.3">
      <c r="A2049" s="31">
        <f t="shared" si="96"/>
        <v>2022</v>
      </c>
      <c r="B2049" s="31">
        <f t="shared" si="97"/>
        <v>2</v>
      </c>
      <c r="C2049" s="31">
        <f t="shared" si="98"/>
        <v>1</v>
      </c>
      <c r="D2049" s="25">
        <v>44614</v>
      </c>
      <c r="E2049" s="4">
        <v>92.35</v>
      </c>
      <c r="G2049" s="4">
        <v>92.35</v>
      </c>
    </row>
    <row r="2050" spans="1:7" x14ac:dyDescent="0.3">
      <c r="A2050" s="31">
        <f t="shared" si="96"/>
        <v>2022</v>
      </c>
      <c r="B2050" s="31">
        <f t="shared" si="97"/>
        <v>2</v>
      </c>
      <c r="C2050" s="31">
        <f t="shared" si="98"/>
        <v>1</v>
      </c>
      <c r="D2050" s="25">
        <v>44615</v>
      </c>
      <c r="E2050" s="4">
        <v>92.1</v>
      </c>
      <c r="G2050" s="4">
        <v>92.1</v>
      </c>
    </row>
    <row r="2051" spans="1:7" x14ac:dyDescent="0.3">
      <c r="A2051" s="31">
        <f t="shared" si="96"/>
        <v>2022</v>
      </c>
      <c r="B2051" s="31">
        <f t="shared" si="97"/>
        <v>2</v>
      </c>
      <c r="C2051" s="31">
        <f t="shared" si="98"/>
        <v>1</v>
      </c>
      <c r="D2051" s="25">
        <v>44616</v>
      </c>
      <c r="E2051" s="4">
        <v>92.81</v>
      </c>
      <c r="G2051" s="4">
        <v>92.81</v>
      </c>
    </row>
    <row r="2052" spans="1:7" x14ac:dyDescent="0.3">
      <c r="A2052" s="31">
        <f t="shared" si="96"/>
        <v>2022</v>
      </c>
      <c r="B2052" s="31">
        <f t="shared" si="97"/>
        <v>2</v>
      </c>
      <c r="C2052" s="31">
        <f t="shared" si="98"/>
        <v>1</v>
      </c>
      <c r="D2052" s="25">
        <v>44617</v>
      </c>
      <c r="E2052" s="4">
        <v>91.59</v>
      </c>
      <c r="G2052" s="4">
        <v>91.59</v>
      </c>
    </row>
    <row r="2053" spans="1:7" x14ac:dyDescent="0.3">
      <c r="A2053" s="31">
        <f t="shared" ref="A2053:A2116" si="99">YEAR(D2053)</f>
        <v>2022</v>
      </c>
      <c r="B2053" s="31">
        <f t="shared" ref="B2053:B2116" si="100">MONTH(D2053)</f>
        <v>2</v>
      </c>
      <c r="C2053" s="31">
        <f t="shared" ref="C2053:C2116" si="101">ROUNDUP(B2053/3,0)</f>
        <v>1</v>
      </c>
      <c r="D2053" s="25">
        <v>44620</v>
      </c>
      <c r="E2053" s="4">
        <v>95.72</v>
      </c>
      <c r="G2053" s="4">
        <v>95.72</v>
      </c>
    </row>
    <row r="2054" spans="1:7" x14ac:dyDescent="0.3">
      <c r="A2054" s="31">
        <f t="shared" si="99"/>
        <v>2022</v>
      </c>
      <c r="B2054" s="31">
        <f t="shared" si="100"/>
        <v>3</v>
      </c>
      <c r="C2054" s="31">
        <f t="shared" si="101"/>
        <v>1</v>
      </c>
      <c r="D2054" s="25">
        <v>44621</v>
      </c>
      <c r="E2054" s="4">
        <v>103.41</v>
      </c>
      <c r="G2054" s="4">
        <v>103.41</v>
      </c>
    </row>
    <row r="2055" spans="1:7" x14ac:dyDescent="0.3">
      <c r="A2055" s="31">
        <f t="shared" si="99"/>
        <v>2022</v>
      </c>
      <c r="B2055" s="31">
        <f t="shared" si="100"/>
        <v>3</v>
      </c>
      <c r="C2055" s="31">
        <f t="shared" si="101"/>
        <v>1</v>
      </c>
      <c r="D2055" s="25">
        <v>44622</v>
      </c>
      <c r="E2055" s="4">
        <v>110.6</v>
      </c>
      <c r="G2055" s="4">
        <v>110.6</v>
      </c>
    </row>
    <row r="2056" spans="1:7" x14ac:dyDescent="0.3">
      <c r="A2056" s="31">
        <f t="shared" si="99"/>
        <v>2022</v>
      </c>
      <c r="B2056" s="31">
        <f t="shared" si="100"/>
        <v>3</v>
      </c>
      <c r="C2056" s="31">
        <f t="shared" si="101"/>
        <v>1</v>
      </c>
      <c r="D2056" s="25">
        <v>44623</v>
      </c>
      <c r="E2056" s="4">
        <v>107.67</v>
      </c>
      <c r="G2056" s="4">
        <v>107.67</v>
      </c>
    </row>
    <row r="2057" spans="1:7" x14ac:dyDescent="0.3">
      <c r="A2057" s="31">
        <f t="shared" si="99"/>
        <v>2022</v>
      </c>
      <c r="B2057" s="31">
        <f t="shared" si="100"/>
        <v>3</v>
      </c>
      <c r="C2057" s="31">
        <f t="shared" si="101"/>
        <v>1</v>
      </c>
      <c r="D2057" s="25">
        <v>44624</v>
      </c>
      <c r="E2057" s="4">
        <v>115.68</v>
      </c>
      <c r="G2057" s="4">
        <v>115.68</v>
      </c>
    </row>
    <row r="2058" spans="1:7" x14ac:dyDescent="0.3">
      <c r="A2058" s="31">
        <f t="shared" si="99"/>
        <v>2022</v>
      </c>
      <c r="B2058" s="31">
        <f t="shared" si="100"/>
        <v>3</v>
      </c>
      <c r="C2058" s="31">
        <f t="shared" si="101"/>
        <v>1</v>
      </c>
      <c r="D2058" s="25">
        <v>44627</v>
      </c>
      <c r="E2058" s="4">
        <v>119.4</v>
      </c>
      <c r="G2058" s="4">
        <v>119.4</v>
      </c>
    </row>
    <row r="2059" spans="1:7" x14ac:dyDescent="0.3">
      <c r="A2059" s="31">
        <f t="shared" si="99"/>
        <v>2022</v>
      </c>
      <c r="B2059" s="31">
        <f t="shared" si="100"/>
        <v>3</v>
      </c>
      <c r="C2059" s="31">
        <f t="shared" si="101"/>
        <v>1</v>
      </c>
      <c r="D2059" s="25">
        <v>44628</v>
      </c>
      <c r="E2059" s="4">
        <v>123.7</v>
      </c>
      <c r="G2059" s="4">
        <v>123.7</v>
      </c>
    </row>
    <row r="2060" spans="1:7" x14ac:dyDescent="0.3">
      <c r="A2060" s="31">
        <f t="shared" si="99"/>
        <v>2022</v>
      </c>
      <c r="B2060" s="31">
        <f t="shared" si="100"/>
        <v>3</v>
      </c>
      <c r="C2060" s="31">
        <f t="shared" si="101"/>
        <v>1</v>
      </c>
      <c r="D2060" s="25">
        <v>44629</v>
      </c>
      <c r="E2060" s="4">
        <v>108.7</v>
      </c>
      <c r="G2060" s="4">
        <v>108.7</v>
      </c>
    </row>
    <row r="2061" spans="1:7" x14ac:dyDescent="0.3">
      <c r="A2061" s="31">
        <f t="shared" si="99"/>
        <v>2022</v>
      </c>
      <c r="B2061" s="31">
        <f t="shared" si="100"/>
        <v>3</v>
      </c>
      <c r="C2061" s="31">
        <f t="shared" si="101"/>
        <v>1</v>
      </c>
      <c r="D2061" s="25">
        <v>44630</v>
      </c>
      <c r="E2061" s="4">
        <v>106.02</v>
      </c>
      <c r="G2061" s="4">
        <v>106.02</v>
      </c>
    </row>
    <row r="2062" spans="1:7" x14ac:dyDescent="0.3">
      <c r="A2062" s="31">
        <f t="shared" si="99"/>
        <v>2022</v>
      </c>
      <c r="B2062" s="31">
        <f t="shared" si="100"/>
        <v>3</v>
      </c>
      <c r="C2062" s="31">
        <f t="shared" si="101"/>
        <v>1</v>
      </c>
      <c r="D2062" s="25">
        <v>44631</v>
      </c>
      <c r="E2062" s="4">
        <v>109.33</v>
      </c>
      <c r="G2062" s="4">
        <v>109.33</v>
      </c>
    </row>
    <row r="2063" spans="1:7" x14ac:dyDescent="0.3">
      <c r="A2063" s="31">
        <f t="shared" si="99"/>
        <v>2022</v>
      </c>
      <c r="B2063" s="31">
        <f t="shared" si="100"/>
        <v>3</v>
      </c>
      <c r="C2063" s="31">
        <f t="shared" si="101"/>
        <v>1</v>
      </c>
      <c r="D2063" s="25">
        <v>44634</v>
      </c>
      <c r="E2063" s="4">
        <v>103.01</v>
      </c>
      <c r="G2063" s="4">
        <v>103.01</v>
      </c>
    </row>
    <row r="2064" spans="1:7" x14ac:dyDescent="0.3">
      <c r="A2064" s="31">
        <f t="shared" si="99"/>
        <v>2022</v>
      </c>
      <c r="B2064" s="31">
        <f t="shared" si="100"/>
        <v>3</v>
      </c>
      <c r="C2064" s="31">
        <f t="shared" si="101"/>
        <v>1</v>
      </c>
      <c r="D2064" s="25">
        <v>44635</v>
      </c>
      <c r="E2064" s="4">
        <v>96.44</v>
      </c>
      <c r="G2064" s="4">
        <v>96.44</v>
      </c>
    </row>
    <row r="2065" spans="1:7" x14ac:dyDescent="0.3">
      <c r="A2065" s="31">
        <f t="shared" si="99"/>
        <v>2022</v>
      </c>
      <c r="B2065" s="31">
        <f t="shared" si="100"/>
        <v>3</v>
      </c>
      <c r="C2065" s="31">
        <f t="shared" si="101"/>
        <v>1</v>
      </c>
      <c r="D2065" s="25">
        <v>44636</v>
      </c>
      <c r="E2065" s="4">
        <v>95.04</v>
      </c>
      <c r="G2065" s="4">
        <v>95.04</v>
      </c>
    </row>
    <row r="2066" spans="1:7" x14ac:dyDescent="0.3">
      <c r="A2066" s="31">
        <f t="shared" si="99"/>
        <v>2022</v>
      </c>
      <c r="B2066" s="31">
        <f t="shared" si="100"/>
        <v>3</v>
      </c>
      <c r="C2066" s="31">
        <f t="shared" si="101"/>
        <v>1</v>
      </c>
      <c r="D2066" s="25">
        <v>44637</v>
      </c>
      <c r="E2066" s="4">
        <v>102.98</v>
      </c>
      <c r="G2066" s="4">
        <v>102.98</v>
      </c>
    </row>
    <row r="2067" spans="1:7" x14ac:dyDescent="0.3">
      <c r="A2067" s="31">
        <f t="shared" si="99"/>
        <v>2022</v>
      </c>
      <c r="B2067" s="31">
        <f t="shared" si="100"/>
        <v>3</v>
      </c>
      <c r="C2067" s="31">
        <f t="shared" si="101"/>
        <v>1</v>
      </c>
      <c r="D2067" s="25">
        <v>44638</v>
      </c>
      <c r="E2067" s="4">
        <v>104.7</v>
      </c>
      <c r="G2067" s="4">
        <v>104.7</v>
      </c>
    </row>
    <row r="2068" spans="1:7" x14ac:dyDescent="0.3">
      <c r="A2068" s="31">
        <f t="shared" si="99"/>
        <v>2022</v>
      </c>
      <c r="B2068" s="31">
        <f t="shared" si="100"/>
        <v>3</v>
      </c>
      <c r="C2068" s="31">
        <f t="shared" si="101"/>
        <v>1</v>
      </c>
      <c r="D2068" s="25">
        <v>44641</v>
      </c>
      <c r="E2068" s="4">
        <v>112.12</v>
      </c>
      <c r="G2068" s="4">
        <v>112.12</v>
      </c>
    </row>
    <row r="2069" spans="1:7" x14ac:dyDescent="0.3">
      <c r="A2069" s="31">
        <f t="shared" si="99"/>
        <v>2022</v>
      </c>
      <c r="B2069" s="31">
        <f t="shared" si="100"/>
        <v>3</v>
      </c>
      <c r="C2069" s="31">
        <f t="shared" si="101"/>
        <v>1</v>
      </c>
      <c r="D2069" s="25">
        <v>44642</v>
      </c>
      <c r="E2069" s="4">
        <v>111.76</v>
      </c>
      <c r="G2069" s="4">
        <v>111.76</v>
      </c>
    </row>
    <row r="2070" spans="1:7" x14ac:dyDescent="0.3">
      <c r="A2070" s="31">
        <f t="shared" si="99"/>
        <v>2022</v>
      </c>
      <c r="B2070" s="31">
        <f t="shared" si="100"/>
        <v>3</v>
      </c>
      <c r="C2070" s="31">
        <f t="shared" si="101"/>
        <v>1</v>
      </c>
      <c r="D2070" s="25">
        <v>44643</v>
      </c>
      <c r="E2070" s="4">
        <v>114.93</v>
      </c>
      <c r="G2070" s="4">
        <v>114.93</v>
      </c>
    </row>
    <row r="2071" spans="1:7" x14ac:dyDescent="0.3">
      <c r="A2071" s="31">
        <f t="shared" si="99"/>
        <v>2022</v>
      </c>
      <c r="B2071" s="31">
        <f t="shared" si="100"/>
        <v>3</v>
      </c>
      <c r="C2071" s="31">
        <f t="shared" si="101"/>
        <v>1</v>
      </c>
      <c r="D2071" s="25">
        <v>44644</v>
      </c>
      <c r="E2071" s="4">
        <v>112.34</v>
      </c>
      <c r="G2071" s="4">
        <v>112.34</v>
      </c>
    </row>
    <row r="2072" spans="1:7" x14ac:dyDescent="0.3">
      <c r="A2072" s="31">
        <f t="shared" si="99"/>
        <v>2022</v>
      </c>
      <c r="B2072" s="31">
        <f t="shared" si="100"/>
        <v>3</v>
      </c>
      <c r="C2072" s="31">
        <f t="shared" si="101"/>
        <v>1</v>
      </c>
      <c r="D2072" s="25">
        <v>44645</v>
      </c>
      <c r="E2072" s="4">
        <v>113.9</v>
      </c>
      <c r="G2072" s="4">
        <v>113.9</v>
      </c>
    </row>
    <row r="2073" spans="1:7" x14ac:dyDescent="0.3">
      <c r="A2073" s="31">
        <f t="shared" si="99"/>
        <v>2022</v>
      </c>
      <c r="B2073" s="31">
        <f t="shared" si="100"/>
        <v>3</v>
      </c>
      <c r="C2073" s="31">
        <f t="shared" si="101"/>
        <v>1</v>
      </c>
      <c r="D2073" s="25">
        <v>44648</v>
      </c>
      <c r="E2073" s="4">
        <v>105.96</v>
      </c>
      <c r="G2073" s="4">
        <v>105.96</v>
      </c>
    </row>
    <row r="2074" spans="1:7" x14ac:dyDescent="0.3">
      <c r="A2074" s="31">
        <f t="shared" si="99"/>
        <v>2022</v>
      </c>
      <c r="B2074" s="31">
        <f t="shared" si="100"/>
        <v>3</v>
      </c>
      <c r="C2074" s="31">
        <f t="shared" si="101"/>
        <v>1</v>
      </c>
      <c r="D2074" s="25">
        <v>44649</v>
      </c>
      <c r="E2074" s="4">
        <v>104.24</v>
      </c>
      <c r="G2074" s="4">
        <v>104.24</v>
      </c>
    </row>
    <row r="2075" spans="1:7" x14ac:dyDescent="0.3">
      <c r="A2075" s="31">
        <f t="shared" si="99"/>
        <v>2022</v>
      </c>
      <c r="B2075" s="31">
        <f t="shared" si="100"/>
        <v>3</v>
      </c>
      <c r="C2075" s="31">
        <f t="shared" si="101"/>
        <v>1</v>
      </c>
      <c r="D2075" s="25">
        <v>44650</v>
      </c>
      <c r="E2075" s="4">
        <v>107.82</v>
      </c>
      <c r="G2075" s="4">
        <v>107.82</v>
      </c>
    </row>
    <row r="2076" spans="1:7" x14ac:dyDescent="0.3">
      <c r="A2076" s="31">
        <f t="shared" si="99"/>
        <v>2022</v>
      </c>
      <c r="B2076" s="31">
        <f t="shared" si="100"/>
        <v>3</v>
      </c>
      <c r="C2076" s="31">
        <f t="shared" si="101"/>
        <v>1</v>
      </c>
      <c r="D2076" s="25">
        <v>44651</v>
      </c>
      <c r="E2076" s="4">
        <v>100.28</v>
      </c>
      <c r="G2076" s="4">
        <v>100.28</v>
      </c>
    </row>
    <row r="2077" spans="1:7" x14ac:dyDescent="0.3">
      <c r="A2077" s="31">
        <f t="shared" si="99"/>
        <v>2022</v>
      </c>
      <c r="B2077" s="31">
        <f t="shared" si="100"/>
        <v>4</v>
      </c>
      <c r="C2077" s="31">
        <f t="shared" si="101"/>
        <v>2</v>
      </c>
      <c r="D2077" s="25">
        <v>44652</v>
      </c>
      <c r="E2077" s="4">
        <v>99.27</v>
      </c>
      <c r="G2077" s="4">
        <v>99.27</v>
      </c>
    </row>
    <row r="2078" spans="1:7" x14ac:dyDescent="0.3">
      <c r="A2078" s="31">
        <f t="shared" si="99"/>
        <v>2022</v>
      </c>
      <c r="B2078" s="31">
        <f t="shared" si="100"/>
        <v>4</v>
      </c>
      <c r="C2078" s="31">
        <f t="shared" si="101"/>
        <v>2</v>
      </c>
      <c r="D2078" s="25">
        <v>44655</v>
      </c>
      <c r="E2078" s="4">
        <v>103.28</v>
      </c>
      <c r="G2078" s="4">
        <v>103.28</v>
      </c>
    </row>
    <row r="2079" spans="1:7" x14ac:dyDescent="0.3">
      <c r="A2079" s="31">
        <f t="shared" si="99"/>
        <v>2022</v>
      </c>
      <c r="B2079" s="31">
        <f t="shared" si="100"/>
        <v>4</v>
      </c>
      <c r="C2079" s="31">
        <f t="shared" si="101"/>
        <v>2</v>
      </c>
      <c r="D2079" s="25">
        <v>44656</v>
      </c>
      <c r="E2079" s="4">
        <v>101.96</v>
      </c>
      <c r="G2079" s="4">
        <v>101.96</v>
      </c>
    </row>
    <row r="2080" spans="1:7" x14ac:dyDescent="0.3">
      <c r="A2080" s="31">
        <f t="shared" si="99"/>
        <v>2022</v>
      </c>
      <c r="B2080" s="31">
        <f t="shared" si="100"/>
        <v>4</v>
      </c>
      <c r="C2080" s="31">
        <f t="shared" si="101"/>
        <v>2</v>
      </c>
      <c r="D2080" s="25">
        <v>44657</v>
      </c>
      <c r="E2080" s="4">
        <v>96.23</v>
      </c>
      <c r="G2080" s="4">
        <v>96.23</v>
      </c>
    </row>
    <row r="2081" spans="1:7" x14ac:dyDescent="0.3">
      <c r="A2081" s="31">
        <f t="shared" si="99"/>
        <v>2022</v>
      </c>
      <c r="B2081" s="31">
        <f t="shared" si="100"/>
        <v>4</v>
      </c>
      <c r="C2081" s="31">
        <f t="shared" si="101"/>
        <v>2</v>
      </c>
      <c r="D2081" s="25">
        <v>44658</v>
      </c>
      <c r="E2081" s="4">
        <v>96.03</v>
      </c>
      <c r="G2081" s="4">
        <v>96.03</v>
      </c>
    </row>
    <row r="2082" spans="1:7" x14ac:dyDescent="0.3">
      <c r="A2082" s="31">
        <f t="shared" si="99"/>
        <v>2022</v>
      </c>
      <c r="B2082" s="31">
        <f t="shared" si="100"/>
        <v>4</v>
      </c>
      <c r="C2082" s="31">
        <f t="shared" si="101"/>
        <v>2</v>
      </c>
      <c r="D2082" s="25">
        <v>44659</v>
      </c>
      <c r="E2082" s="4">
        <v>98.26</v>
      </c>
      <c r="G2082" s="4">
        <v>98.26</v>
      </c>
    </row>
    <row r="2083" spans="1:7" x14ac:dyDescent="0.3">
      <c r="A2083" s="31">
        <f t="shared" si="99"/>
        <v>2022</v>
      </c>
      <c r="B2083" s="31">
        <f t="shared" si="100"/>
        <v>4</v>
      </c>
      <c r="C2083" s="31">
        <f t="shared" si="101"/>
        <v>2</v>
      </c>
      <c r="D2083" s="25">
        <v>44662</v>
      </c>
      <c r="E2083" s="4">
        <v>94.29</v>
      </c>
      <c r="G2083" s="4">
        <v>94.29</v>
      </c>
    </row>
    <row r="2084" spans="1:7" x14ac:dyDescent="0.3">
      <c r="A2084" s="31">
        <f t="shared" si="99"/>
        <v>2022</v>
      </c>
      <c r="B2084" s="31">
        <f t="shared" si="100"/>
        <v>4</v>
      </c>
      <c r="C2084" s="31">
        <f t="shared" si="101"/>
        <v>2</v>
      </c>
      <c r="D2084" s="25">
        <v>44663</v>
      </c>
      <c r="E2084" s="4">
        <v>100.6</v>
      </c>
      <c r="G2084" s="4">
        <v>100.6</v>
      </c>
    </row>
    <row r="2085" spans="1:7" x14ac:dyDescent="0.3">
      <c r="A2085" s="31">
        <f t="shared" si="99"/>
        <v>2022</v>
      </c>
      <c r="B2085" s="31">
        <f t="shared" si="100"/>
        <v>4</v>
      </c>
      <c r="C2085" s="31">
        <f t="shared" si="101"/>
        <v>2</v>
      </c>
      <c r="D2085" s="25">
        <v>44664</v>
      </c>
      <c r="E2085" s="4">
        <v>104.25</v>
      </c>
      <c r="G2085" s="4">
        <v>104.25</v>
      </c>
    </row>
    <row r="2086" spans="1:7" x14ac:dyDescent="0.3">
      <c r="A2086" s="31">
        <f t="shared" si="99"/>
        <v>2022</v>
      </c>
      <c r="B2086" s="31">
        <f t="shared" si="100"/>
        <v>4</v>
      </c>
      <c r="C2086" s="31">
        <f t="shared" si="101"/>
        <v>2</v>
      </c>
      <c r="D2086" s="25">
        <v>44665</v>
      </c>
      <c r="E2086" s="4">
        <v>106.95</v>
      </c>
      <c r="G2086" s="4">
        <v>106.95</v>
      </c>
    </row>
    <row r="2087" spans="1:7" x14ac:dyDescent="0.3">
      <c r="A2087" s="31">
        <f t="shared" si="99"/>
        <v>2022</v>
      </c>
      <c r="B2087" s="31">
        <f t="shared" si="100"/>
        <v>4</v>
      </c>
      <c r="C2087" s="31">
        <f t="shared" si="101"/>
        <v>2</v>
      </c>
      <c r="D2087" s="25">
        <v>44669</v>
      </c>
      <c r="E2087" s="4">
        <v>108.21</v>
      </c>
      <c r="G2087" s="4">
        <v>108.21</v>
      </c>
    </row>
    <row r="2088" spans="1:7" x14ac:dyDescent="0.3">
      <c r="A2088" s="31">
        <f t="shared" si="99"/>
        <v>2022</v>
      </c>
      <c r="B2088" s="31">
        <f t="shared" si="100"/>
        <v>4</v>
      </c>
      <c r="C2088" s="31">
        <f t="shared" si="101"/>
        <v>2</v>
      </c>
      <c r="D2088" s="25">
        <v>44670</v>
      </c>
      <c r="E2088" s="4">
        <v>102.56</v>
      </c>
      <c r="G2088" s="4">
        <v>102.56</v>
      </c>
    </row>
    <row r="2089" spans="1:7" x14ac:dyDescent="0.3">
      <c r="A2089" s="31">
        <f t="shared" si="99"/>
        <v>2022</v>
      </c>
      <c r="B2089" s="31">
        <f t="shared" si="100"/>
        <v>4</v>
      </c>
      <c r="C2089" s="31">
        <f t="shared" si="101"/>
        <v>2</v>
      </c>
      <c r="D2089" s="25">
        <v>44671</v>
      </c>
      <c r="E2089" s="4">
        <v>102.75</v>
      </c>
      <c r="G2089" s="4">
        <v>102.75</v>
      </c>
    </row>
    <row r="2090" spans="1:7" x14ac:dyDescent="0.3">
      <c r="A2090" s="31">
        <f t="shared" si="99"/>
        <v>2022</v>
      </c>
      <c r="B2090" s="31">
        <f t="shared" si="100"/>
        <v>4</v>
      </c>
      <c r="C2090" s="31">
        <f t="shared" si="101"/>
        <v>2</v>
      </c>
      <c r="D2090" s="25">
        <v>44672</v>
      </c>
      <c r="E2090" s="4">
        <v>103.79</v>
      </c>
      <c r="G2090" s="4">
        <v>103.79</v>
      </c>
    </row>
    <row r="2091" spans="1:7" x14ac:dyDescent="0.3">
      <c r="A2091" s="31">
        <f t="shared" si="99"/>
        <v>2022</v>
      </c>
      <c r="B2091" s="31">
        <f t="shared" si="100"/>
        <v>4</v>
      </c>
      <c r="C2091" s="31">
        <f t="shared" si="101"/>
        <v>2</v>
      </c>
      <c r="D2091" s="25">
        <v>44673</v>
      </c>
      <c r="E2091" s="4">
        <v>102.07</v>
      </c>
      <c r="G2091" s="4">
        <v>102.07</v>
      </c>
    </row>
    <row r="2092" spans="1:7" x14ac:dyDescent="0.3">
      <c r="A2092" s="31">
        <f t="shared" si="99"/>
        <v>2022</v>
      </c>
      <c r="B2092" s="31">
        <f t="shared" si="100"/>
        <v>4</v>
      </c>
      <c r="C2092" s="31">
        <f t="shared" si="101"/>
        <v>2</v>
      </c>
      <c r="D2092" s="25">
        <v>44676</v>
      </c>
      <c r="E2092" s="4">
        <v>98.54</v>
      </c>
      <c r="G2092" s="4">
        <v>98.54</v>
      </c>
    </row>
    <row r="2093" spans="1:7" x14ac:dyDescent="0.3">
      <c r="A2093" s="31">
        <f t="shared" si="99"/>
        <v>2022</v>
      </c>
      <c r="B2093" s="31">
        <f t="shared" si="100"/>
        <v>4</v>
      </c>
      <c r="C2093" s="31">
        <f t="shared" si="101"/>
        <v>2</v>
      </c>
      <c r="D2093" s="25">
        <v>44677</v>
      </c>
      <c r="E2093" s="4">
        <v>101.7</v>
      </c>
      <c r="G2093" s="4">
        <v>101.7</v>
      </c>
    </row>
    <row r="2094" spans="1:7" x14ac:dyDescent="0.3">
      <c r="A2094" s="31">
        <f t="shared" si="99"/>
        <v>2022</v>
      </c>
      <c r="B2094" s="31">
        <f t="shared" si="100"/>
        <v>4</v>
      </c>
      <c r="C2094" s="31">
        <f t="shared" si="101"/>
        <v>2</v>
      </c>
      <c r="D2094" s="25">
        <v>44678</v>
      </c>
      <c r="E2094" s="4">
        <v>102.02</v>
      </c>
      <c r="G2094" s="4">
        <v>102.02</v>
      </c>
    </row>
    <row r="2095" spans="1:7" x14ac:dyDescent="0.3">
      <c r="A2095" s="31">
        <f t="shared" si="99"/>
        <v>2022</v>
      </c>
      <c r="B2095" s="31">
        <f t="shared" si="100"/>
        <v>4</v>
      </c>
      <c r="C2095" s="31">
        <f t="shared" si="101"/>
        <v>2</v>
      </c>
      <c r="D2095" s="25">
        <v>44679</v>
      </c>
      <c r="E2095" s="4">
        <v>105.36</v>
      </c>
      <c r="G2095" s="4">
        <v>105.36</v>
      </c>
    </row>
    <row r="2096" spans="1:7" x14ac:dyDescent="0.3">
      <c r="A2096" s="31">
        <f t="shared" si="99"/>
        <v>2022</v>
      </c>
      <c r="B2096" s="31">
        <f t="shared" si="100"/>
        <v>4</v>
      </c>
      <c r="C2096" s="31">
        <f t="shared" si="101"/>
        <v>2</v>
      </c>
      <c r="D2096" s="25">
        <v>44680</v>
      </c>
      <c r="E2096" s="4">
        <v>104.69</v>
      </c>
      <c r="G2096" s="4">
        <v>104.69</v>
      </c>
    </row>
    <row r="2097" spans="1:7" x14ac:dyDescent="0.3">
      <c r="A2097" s="31">
        <f t="shared" si="99"/>
        <v>2022</v>
      </c>
      <c r="B2097" s="31">
        <f t="shared" si="100"/>
        <v>5</v>
      </c>
      <c r="C2097" s="31">
        <f t="shared" si="101"/>
        <v>2</v>
      </c>
      <c r="D2097" s="25">
        <v>44683</v>
      </c>
      <c r="E2097" s="4">
        <v>105.17</v>
      </c>
      <c r="G2097" s="4">
        <v>105.17</v>
      </c>
    </row>
    <row r="2098" spans="1:7" x14ac:dyDescent="0.3">
      <c r="A2098" s="31">
        <f t="shared" si="99"/>
        <v>2022</v>
      </c>
      <c r="B2098" s="31">
        <f t="shared" si="100"/>
        <v>5</v>
      </c>
      <c r="C2098" s="31">
        <f t="shared" si="101"/>
        <v>2</v>
      </c>
      <c r="D2098" s="25">
        <v>44684</v>
      </c>
      <c r="E2098" s="4">
        <v>102.41</v>
      </c>
      <c r="G2098" s="4">
        <v>102.41</v>
      </c>
    </row>
    <row r="2099" spans="1:7" x14ac:dyDescent="0.3">
      <c r="A2099" s="31">
        <f t="shared" si="99"/>
        <v>2022</v>
      </c>
      <c r="B2099" s="31">
        <f t="shared" si="100"/>
        <v>5</v>
      </c>
      <c r="C2099" s="31">
        <f t="shared" si="101"/>
        <v>2</v>
      </c>
      <c r="D2099" s="25">
        <v>44685</v>
      </c>
      <c r="E2099" s="4">
        <v>107.81</v>
      </c>
      <c r="G2099" s="4">
        <v>107.81</v>
      </c>
    </row>
    <row r="2100" spans="1:7" x14ac:dyDescent="0.3">
      <c r="A2100" s="31">
        <f t="shared" si="99"/>
        <v>2022</v>
      </c>
      <c r="B2100" s="31">
        <f t="shared" si="100"/>
        <v>5</v>
      </c>
      <c r="C2100" s="31">
        <f t="shared" si="101"/>
        <v>2</v>
      </c>
      <c r="D2100" s="25">
        <v>44686</v>
      </c>
      <c r="E2100" s="4">
        <v>108.26</v>
      </c>
      <c r="G2100" s="4">
        <v>108.26</v>
      </c>
    </row>
    <row r="2101" spans="1:7" x14ac:dyDescent="0.3">
      <c r="A2101" s="31">
        <f t="shared" si="99"/>
        <v>2022</v>
      </c>
      <c r="B2101" s="31">
        <f t="shared" si="100"/>
        <v>5</v>
      </c>
      <c r="C2101" s="31">
        <f t="shared" si="101"/>
        <v>2</v>
      </c>
      <c r="D2101" s="25">
        <v>44687</v>
      </c>
      <c r="E2101" s="4">
        <v>109.77</v>
      </c>
      <c r="G2101" s="4">
        <v>109.77</v>
      </c>
    </row>
    <row r="2102" spans="1:7" x14ac:dyDescent="0.3">
      <c r="A2102" s="31">
        <f t="shared" si="99"/>
        <v>2022</v>
      </c>
      <c r="B2102" s="31">
        <f t="shared" si="100"/>
        <v>5</v>
      </c>
      <c r="C2102" s="31">
        <f t="shared" si="101"/>
        <v>2</v>
      </c>
      <c r="D2102" s="25">
        <v>44690</v>
      </c>
      <c r="E2102" s="4">
        <v>103.09</v>
      </c>
      <c r="G2102" s="4">
        <v>103.09</v>
      </c>
    </row>
    <row r="2103" spans="1:7" x14ac:dyDescent="0.3">
      <c r="A2103" s="31">
        <f t="shared" si="99"/>
        <v>2022</v>
      </c>
      <c r="B2103" s="31">
        <f t="shared" si="100"/>
        <v>5</v>
      </c>
      <c r="C2103" s="31">
        <f t="shared" si="101"/>
        <v>2</v>
      </c>
      <c r="D2103" s="25">
        <v>44691</v>
      </c>
      <c r="E2103" s="4">
        <v>99.76</v>
      </c>
      <c r="G2103" s="4">
        <v>99.76</v>
      </c>
    </row>
    <row r="2104" spans="1:7" x14ac:dyDescent="0.3">
      <c r="A2104" s="31">
        <f t="shared" si="99"/>
        <v>2022</v>
      </c>
      <c r="B2104" s="31">
        <f t="shared" si="100"/>
        <v>5</v>
      </c>
      <c r="C2104" s="31">
        <f t="shared" si="101"/>
        <v>2</v>
      </c>
      <c r="D2104" s="25">
        <v>44692</v>
      </c>
      <c r="E2104" s="4">
        <v>105.71</v>
      </c>
      <c r="G2104" s="4">
        <v>105.71</v>
      </c>
    </row>
    <row r="2105" spans="1:7" x14ac:dyDescent="0.3">
      <c r="A2105" s="31">
        <f t="shared" si="99"/>
        <v>2022</v>
      </c>
      <c r="B2105" s="31">
        <f t="shared" si="100"/>
        <v>5</v>
      </c>
      <c r="C2105" s="31">
        <f t="shared" si="101"/>
        <v>2</v>
      </c>
      <c r="D2105" s="25">
        <v>44693</v>
      </c>
      <c r="E2105" s="4">
        <v>106.13</v>
      </c>
      <c r="G2105" s="4">
        <v>106.13</v>
      </c>
    </row>
    <row r="2106" spans="1:7" x14ac:dyDescent="0.3">
      <c r="A2106" s="31">
        <f t="shared" si="99"/>
        <v>2022</v>
      </c>
      <c r="B2106" s="31">
        <f t="shared" si="100"/>
        <v>5</v>
      </c>
      <c r="C2106" s="31">
        <f t="shared" si="101"/>
        <v>2</v>
      </c>
      <c r="D2106" s="25">
        <v>44694</v>
      </c>
      <c r="E2106" s="4">
        <v>110.49</v>
      </c>
      <c r="G2106" s="4">
        <v>110.49</v>
      </c>
    </row>
    <row r="2107" spans="1:7" x14ac:dyDescent="0.3">
      <c r="A2107" s="31">
        <f t="shared" si="99"/>
        <v>2022</v>
      </c>
      <c r="B2107" s="31">
        <f t="shared" si="100"/>
        <v>5</v>
      </c>
      <c r="C2107" s="31">
        <f t="shared" si="101"/>
        <v>2</v>
      </c>
      <c r="D2107" s="25">
        <v>44697</v>
      </c>
      <c r="E2107" s="4">
        <v>114.2</v>
      </c>
      <c r="G2107" s="4">
        <v>114.2</v>
      </c>
    </row>
    <row r="2108" spans="1:7" x14ac:dyDescent="0.3">
      <c r="A2108" s="31">
        <f t="shared" si="99"/>
        <v>2022</v>
      </c>
      <c r="B2108" s="31">
        <f t="shared" si="100"/>
        <v>5</v>
      </c>
      <c r="C2108" s="31">
        <f t="shared" si="101"/>
        <v>2</v>
      </c>
      <c r="D2108" s="25">
        <v>44698</v>
      </c>
      <c r="E2108" s="4">
        <v>112.4</v>
      </c>
      <c r="G2108" s="4">
        <v>112.4</v>
      </c>
    </row>
    <row r="2109" spans="1:7" x14ac:dyDescent="0.3">
      <c r="A2109" s="31">
        <f t="shared" si="99"/>
        <v>2022</v>
      </c>
      <c r="B2109" s="31">
        <f t="shared" si="100"/>
        <v>5</v>
      </c>
      <c r="C2109" s="31">
        <f t="shared" si="101"/>
        <v>2</v>
      </c>
      <c r="D2109" s="25">
        <v>44699</v>
      </c>
      <c r="E2109" s="4">
        <v>109.59</v>
      </c>
      <c r="G2109" s="4">
        <v>109.59</v>
      </c>
    </row>
    <row r="2110" spans="1:7" x14ac:dyDescent="0.3">
      <c r="A2110" s="31">
        <f t="shared" si="99"/>
        <v>2022</v>
      </c>
      <c r="B2110" s="31">
        <f t="shared" si="100"/>
        <v>5</v>
      </c>
      <c r="C2110" s="31">
        <f t="shared" si="101"/>
        <v>2</v>
      </c>
      <c r="D2110" s="25">
        <v>44700</v>
      </c>
      <c r="E2110" s="4">
        <v>112.21</v>
      </c>
      <c r="G2110" s="4">
        <v>112.21</v>
      </c>
    </row>
    <row r="2111" spans="1:7" x14ac:dyDescent="0.3">
      <c r="A2111" s="31">
        <f t="shared" si="99"/>
        <v>2022</v>
      </c>
      <c r="B2111" s="31">
        <f t="shared" si="100"/>
        <v>5</v>
      </c>
      <c r="C2111" s="31">
        <f t="shared" si="101"/>
        <v>2</v>
      </c>
      <c r="D2111" s="25">
        <v>44701</v>
      </c>
      <c r="E2111" s="4">
        <v>113.23</v>
      </c>
      <c r="G2111" s="4">
        <v>113.23</v>
      </c>
    </row>
    <row r="2112" spans="1:7" x14ac:dyDescent="0.3">
      <c r="A2112" s="31">
        <f t="shared" si="99"/>
        <v>2022</v>
      </c>
      <c r="B2112" s="31">
        <f t="shared" si="100"/>
        <v>5</v>
      </c>
      <c r="C2112" s="31">
        <f t="shared" si="101"/>
        <v>2</v>
      </c>
      <c r="D2112" s="25">
        <v>44704</v>
      </c>
      <c r="E2112" s="4">
        <v>110.29</v>
      </c>
      <c r="G2112" s="4">
        <v>110.29</v>
      </c>
    </row>
    <row r="2113" spans="1:7" x14ac:dyDescent="0.3">
      <c r="A2113" s="31">
        <f t="shared" si="99"/>
        <v>2022</v>
      </c>
      <c r="B2113" s="31">
        <f t="shared" si="100"/>
        <v>5</v>
      </c>
      <c r="C2113" s="31">
        <f t="shared" si="101"/>
        <v>2</v>
      </c>
      <c r="D2113" s="25">
        <v>44705</v>
      </c>
      <c r="E2113" s="4">
        <v>109.77</v>
      </c>
      <c r="G2113" s="4">
        <v>109.77</v>
      </c>
    </row>
    <row r="2114" spans="1:7" x14ac:dyDescent="0.3">
      <c r="A2114" s="31">
        <f t="shared" si="99"/>
        <v>2022</v>
      </c>
      <c r="B2114" s="31">
        <f t="shared" si="100"/>
        <v>5</v>
      </c>
      <c r="C2114" s="31">
        <f t="shared" si="101"/>
        <v>2</v>
      </c>
      <c r="D2114" s="25">
        <v>44706</v>
      </c>
      <c r="E2114" s="4">
        <v>110.33</v>
      </c>
      <c r="G2114" s="4">
        <v>110.33</v>
      </c>
    </row>
    <row r="2115" spans="1:7" x14ac:dyDescent="0.3">
      <c r="A2115" s="31">
        <f t="shared" si="99"/>
        <v>2022</v>
      </c>
      <c r="B2115" s="31">
        <f t="shared" si="100"/>
        <v>5</v>
      </c>
      <c r="C2115" s="31">
        <f t="shared" si="101"/>
        <v>2</v>
      </c>
      <c r="D2115" s="25">
        <v>44707</v>
      </c>
      <c r="E2115" s="4">
        <v>114.09</v>
      </c>
      <c r="G2115" s="4">
        <v>114.09</v>
      </c>
    </row>
    <row r="2116" spans="1:7" x14ac:dyDescent="0.3">
      <c r="A2116" s="31">
        <f t="shared" si="99"/>
        <v>2022</v>
      </c>
      <c r="B2116" s="31">
        <f t="shared" si="100"/>
        <v>5</v>
      </c>
      <c r="C2116" s="31">
        <f t="shared" si="101"/>
        <v>2</v>
      </c>
      <c r="D2116" s="25">
        <v>44708</v>
      </c>
      <c r="E2116" s="4">
        <v>115.07</v>
      </c>
      <c r="G2116" s="4">
        <v>115.07</v>
      </c>
    </row>
    <row r="2117" spans="1:7" x14ac:dyDescent="0.3">
      <c r="A2117" s="31">
        <f t="shared" ref="A2117:A2180" si="102">YEAR(D2117)</f>
        <v>2022</v>
      </c>
      <c r="B2117" s="31">
        <f t="shared" ref="B2117:B2180" si="103">MONTH(D2117)</f>
        <v>5</v>
      </c>
      <c r="C2117" s="31">
        <f t="shared" ref="C2117:C2180" si="104">ROUNDUP(B2117/3,0)</f>
        <v>2</v>
      </c>
      <c r="D2117" s="25">
        <v>44712</v>
      </c>
      <c r="E2117" s="4">
        <v>114.67</v>
      </c>
      <c r="G2117" s="4">
        <v>114.67</v>
      </c>
    </row>
    <row r="2118" spans="1:7" x14ac:dyDescent="0.3">
      <c r="A2118" s="31">
        <f t="shared" si="102"/>
        <v>2022</v>
      </c>
      <c r="B2118" s="31">
        <f t="shared" si="103"/>
        <v>6</v>
      </c>
      <c r="C2118" s="31">
        <f t="shared" si="104"/>
        <v>2</v>
      </c>
      <c r="D2118" s="25">
        <v>44713</v>
      </c>
      <c r="E2118" s="4">
        <v>115.26</v>
      </c>
      <c r="G2118" s="4">
        <v>115.26</v>
      </c>
    </row>
    <row r="2119" spans="1:7" x14ac:dyDescent="0.3">
      <c r="A2119" s="31">
        <f t="shared" si="102"/>
        <v>2022</v>
      </c>
      <c r="B2119" s="31">
        <f t="shared" si="103"/>
        <v>6</v>
      </c>
      <c r="C2119" s="31">
        <f t="shared" si="104"/>
        <v>2</v>
      </c>
      <c r="D2119" s="25">
        <v>44714</v>
      </c>
      <c r="E2119" s="4">
        <v>116.87</v>
      </c>
      <c r="G2119" s="4">
        <v>116.87</v>
      </c>
    </row>
    <row r="2120" spans="1:7" x14ac:dyDescent="0.3">
      <c r="A2120" s="31">
        <f t="shared" si="102"/>
        <v>2022</v>
      </c>
      <c r="B2120" s="31">
        <f t="shared" si="103"/>
        <v>6</v>
      </c>
      <c r="C2120" s="31">
        <f t="shared" si="104"/>
        <v>2</v>
      </c>
      <c r="D2120" s="25">
        <v>44715</v>
      </c>
      <c r="E2120" s="4">
        <v>118.87</v>
      </c>
      <c r="G2120" s="4">
        <v>118.87</v>
      </c>
    </row>
    <row r="2121" spans="1:7" x14ac:dyDescent="0.3">
      <c r="A2121" s="31">
        <f t="shared" si="102"/>
        <v>2022</v>
      </c>
      <c r="B2121" s="31">
        <f t="shared" si="103"/>
        <v>6</v>
      </c>
      <c r="C2121" s="31">
        <f t="shared" si="104"/>
        <v>2</v>
      </c>
      <c r="D2121" s="25">
        <v>44718</v>
      </c>
      <c r="E2121" s="4">
        <v>118.5</v>
      </c>
      <c r="G2121" s="4">
        <v>118.5</v>
      </c>
    </row>
    <row r="2122" spans="1:7" x14ac:dyDescent="0.3">
      <c r="A2122" s="31">
        <f t="shared" si="102"/>
        <v>2022</v>
      </c>
      <c r="B2122" s="31">
        <f t="shared" si="103"/>
        <v>6</v>
      </c>
      <c r="C2122" s="31">
        <f t="shared" si="104"/>
        <v>2</v>
      </c>
      <c r="D2122" s="25">
        <v>44719</v>
      </c>
      <c r="E2122" s="4">
        <v>119.41</v>
      </c>
      <c r="G2122" s="4">
        <v>119.41</v>
      </c>
    </row>
    <row r="2123" spans="1:7" x14ac:dyDescent="0.3">
      <c r="A2123" s="31">
        <f t="shared" si="102"/>
        <v>2022</v>
      </c>
      <c r="B2123" s="31">
        <f t="shared" si="103"/>
        <v>6</v>
      </c>
      <c r="C2123" s="31">
        <f t="shared" si="104"/>
        <v>2</v>
      </c>
      <c r="D2123" s="25">
        <v>44720</v>
      </c>
      <c r="E2123" s="4">
        <v>122.11</v>
      </c>
      <c r="G2123" s="4">
        <v>122.11</v>
      </c>
    </row>
    <row r="2124" spans="1:7" x14ac:dyDescent="0.3">
      <c r="A2124" s="31">
        <f t="shared" si="102"/>
        <v>2022</v>
      </c>
      <c r="B2124" s="31">
        <f t="shared" si="103"/>
        <v>6</v>
      </c>
      <c r="C2124" s="31">
        <f t="shared" si="104"/>
        <v>2</v>
      </c>
      <c r="D2124" s="25">
        <v>44721</v>
      </c>
      <c r="E2124" s="4">
        <v>121.51</v>
      </c>
      <c r="G2124" s="4">
        <v>121.51</v>
      </c>
    </row>
    <row r="2125" spans="1:7" x14ac:dyDescent="0.3">
      <c r="A2125" s="31">
        <f t="shared" si="102"/>
        <v>2022</v>
      </c>
      <c r="B2125" s="31">
        <f t="shared" si="103"/>
        <v>6</v>
      </c>
      <c r="C2125" s="31">
        <f t="shared" si="104"/>
        <v>2</v>
      </c>
      <c r="D2125" s="25">
        <v>44722</v>
      </c>
      <c r="E2125" s="4">
        <v>120.67</v>
      </c>
      <c r="G2125" s="4">
        <v>120.67</v>
      </c>
    </row>
    <row r="2126" spans="1:7" x14ac:dyDescent="0.3">
      <c r="A2126" s="31">
        <f t="shared" si="102"/>
        <v>2022</v>
      </c>
      <c r="B2126" s="31">
        <f t="shared" si="103"/>
        <v>6</v>
      </c>
      <c r="C2126" s="31">
        <f t="shared" si="104"/>
        <v>2</v>
      </c>
      <c r="D2126" s="25">
        <v>44725</v>
      </c>
      <c r="E2126" s="4">
        <v>120.93</v>
      </c>
      <c r="G2126" s="4">
        <v>120.93</v>
      </c>
    </row>
    <row r="2127" spans="1:7" x14ac:dyDescent="0.3">
      <c r="A2127" s="31">
        <f t="shared" si="102"/>
        <v>2022</v>
      </c>
      <c r="B2127" s="31">
        <f t="shared" si="103"/>
        <v>6</v>
      </c>
      <c r="C2127" s="31">
        <f t="shared" si="104"/>
        <v>2</v>
      </c>
      <c r="D2127" s="25">
        <v>44726</v>
      </c>
      <c r="E2127" s="4">
        <v>118.93</v>
      </c>
      <c r="G2127" s="4">
        <v>118.93</v>
      </c>
    </row>
    <row r="2128" spans="1:7" x14ac:dyDescent="0.3">
      <c r="A2128" s="31">
        <f t="shared" si="102"/>
        <v>2022</v>
      </c>
      <c r="B2128" s="31">
        <f t="shared" si="103"/>
        <v>6</v>
      </c>
      <c r="C2128" s="31">
        <f t="shared" si="104"/>
        <v>2</v>
      </c>
      <c r="D2128" s="25">
        <v>44727</v>
      </c>
      <c r="E2128" s="4">
        <v>115.31</v>
      </c>
      <c r="G2128" s="4">
        <v>115.31</v>
      </c>
    </row>
    <row r="2129" spans="1:7" x14ac:dyDescent="0.3">
      <c r="A2129" s="31">
        <f t="shared" si="102"/>
        <v>2022</v>
      </c>
      <c r="B2129" s="31">
        <f t="shared" si="103"/>
        <v>6</v>
      </c>
      <c r="C2129" s="31">
        <f t="shared" si="104"/>
        <v>2</v>
      </c>
      <c r="D2129" s="25">
        <v>44728</v>
      </c>
      <c r="E2129" s="4">
        <v>117.59</v>
      </c>
      <c r="G2129" s="4">
        <v>117.59</v>
      </c>
    </row>
    <row r="2130" spans="1:7" x14ac:dyDescent="0.3">
      <c r="A2130" s="31">
        <f t="shared" si="102"/>
        <v>2022</v>
      </c>
      <c r="B2130" s="31">
        <f t="shared" si="103"/>
        <v>6</v>
      </c>
      <c r="C2130" s="31">
        <f t="shared" si="104"/>
        <v>2</v>
      </c>
      <c r="D2130" s="25">
        <v>44729</v>
      </c>
      <c r="E2130" s="4">
        <v>109.56</v>
      </c>
      <c r="G2130" s="4">
        <v>109.56</v>
      </c>
    </row>
    <row r="2131" spans="1:7" x14ac:dyDescent="0.3">
      <c r="A2131" s="31">
        <f t="shared" si="102"/>
        <v>2022</v>
      </c>
      <c r="B2131" s="31">
        <f t="shared" si="103"/>
        <v>6</v>
      </c>
      <c r="C2131" s="31">
        <f t="shared" si="104"/>
        <v>2</v>
      </c>
      <c r="D2131" s="25">
        <v>44733</v>
      </c>
      <c r="E2131" s="4">
        <v>110.65</v>
      </c>
      <c r="G2131" s="4">
        <v>110.65</v>
      </c>
    </row>
    <row r="2132" spans="1:7" x14ac:dyDescent="0.3">
      <c r="A2132" s="31">
        <f t="shared" si="102"/>
        <v>2022</v>
      </c>
      <c r="B2132" s="31">
        <f t="shared" si="103"/>
        <v>6</v>
      </c>
      <c r="C2132" s="31">
        <f t="shared" si="104"/>
        <v>2</v>
      </c>
      <c r="D2132" s="25">
        <v>44734</v>
      </c>
      <c r="E2132" s="4">
        <v>106.19</v>
      </c>
      <c r="G2132" s="4">
        <v>106.19</v>
      </c>
    </row>
    <row r="2133" spans="1:7" x14ac:dyDescent="0.3">
      <c r="A2133" s="31">
        <f t="shared" si="102"/>
        <v>2022</v>
      </c>
      <c r="B2133" s="31">
        <f t="shared" si="103"/>
        <v>6</v>
      </c>
      <c r="C2133" s="31">
        <f t="shared" si="104"/>
        <v>2</v>
      </c>
      <c r="D2133" s="25">
        <v>44735</v>
      </c>
      <c r="E2133" s="4">
        <v>104.27</v>
      </c>
      <c r="G2133" s="4">
        <v>104.27</v>
      </c>
    </row>
    <row r="2134" spans="1:7" x14ac:dyDescent="0.3">
      <c r="A2134" s="31">
        <f t="shared" si="102"/>
        <v>2022</v>
      </c>
      <c r="B2134" s="31">
        <f t="shared" si="103"/>
        <v>6</v>
      </c>
      <c r="C2134" s="31">
        <f t="shared" si="104"/>
        <v>2</v>
      </c>
      <c r="D2134" s="25">
        <v>44736</v>
      </c>
      <c r="E2134" s="4">
        <v>107.62</v>
      </c>
      <c r="G2134" s="4">
        <v>107.62</v>
      </c>
    </row>
    <row r="2135" spans="1:7" x14ac:dyDescent="0.3">
      <c r="A2135" s="31">
        <f t="shared" si="102"/>
        <v>2022</v>
      </c>
      <c r="B2135" s="31">
        <f t="shared" si="103"/>
        <v>6</v>
      </c>
      <c r="C2135" s="31">
        <f t="shared" si="104"/>
        <v>2</v>
      </c>
      <c r="D2135" s="25">
        <v>44739</v>
      </c>
      <c r="E2135" s="4">
        <v>109.57</v>
      </c>
      <c r="G2135" s="4">
        <v>109.57</v>
      </c>
    </row>
    <row r="2136" spans="1:7" x14ac:dyDescent="0.3">
      <c r="A2136" s="31">
        <f t="shared" si="102"/>
        <v>2022</v>
      </c>
      <c r="B2136" s="31">
        <f t="shared" si="103"/>
        <v>6</v>
      </c>
      <c r="C2136" s="31">
        <f t="shared" si="104"/>
        <v>2</v>
      </c>
      <c r="D2136" s="25">
        <v>44740</v>
      </c>
      <c r="E2136" s="4">
        <v>111.76</v>
      </c>
      <c r="G2136" s="4">
        <v>111.76</v>
      </c>
    </row>
    <row r="2137" spans="1:7" x14ac:dyDescent="0.3">
      <c r="A2137" s="31">
        <f t="shared" si="102"/>
        <v>2022</v>
      </c>
      <c r="B2137" s="31">
        <f t="shared" si="103"/>
        <v>6</v>
      </c>
      <c r="C2137" s="31">
        <f t="shared" si="104"/>
        <v>2</v>
      </c>
      <c r="D2137" s="25">
        <v>44741</v>
      </c>
      <c r="E2137" s="4">
        <v>109.78</v>
      </c>
      <c r="G2137" s="4">
        <v>109.78</v>
      </c>
    </row>
    <row r="2138" spans="1:7" x14ac:dyDescent="0.3">
      <c r="A2138" s="31">
        <f t="shared" si="102"/>
        <v>2022</v>
      </c>
      <c r="B2138" s="31">
        <f t="shared" si="103"/>
        <v>6</v>
      </c>
      <c r="C2138" s="31">
        <f t="shared" si="104"/>
        <v>2</v>
      </c>
      <c r="D2138" s="25">
        <v>44742</v>
      </c>
      <c r="E2138" s="4">
        <v>105.76</v>
      </c>
      <c r="G2138" s="4">
        <v>105.76</v>
      </c>
    </row>
    <row r="2139" spans="1:7" x14ac:dyDescent="0.3">
      <c r="A2139" s="31">
        <f t="shared" si="102"/>
        <v>2022</v>
      </c>
      <c r="B2139" s="31">
        <f t="shared" si="103"/>
        <v>7</v>
      </c>
      <c r="C2139" s="31">
        <f t="shared" si="104"/>
        <v>3</v>
      </c>
      <c r="D2139" s="25">
        <v>44743</v>
      </c>
      <c r="E2139" s="4">
        <v>108.43</v>
      </c>
      <c r="G2139" s="4">
        <v>108.43</v>
      </c>
    </row>
    <row r="2140" spans="1:7" x14ac:dyDescent="0.3">
      <c r="A2140" s="31">
        <f t="shared" si="102"/>
        <v>2022</v>
      </c>
      <c r="B2140" s="31">
        <f t="shared" si="103"/>
        <v>7</v>
      </c>
      <c r="C2140" s="31">
        <f t="shared" si="104"/>
        <v>3</v>
      </c>
      <c r="D2140" s="25">
        <v>44747</v>
      </c>
      <c r="E2140" s="4">
        <v>99.5</v>
      </c>
      <c r="G2140" s="4">
        <v>99.5</v>
      </c>
    </row>
    <row r="2141" spans="1:7" x14ac:dyDescent="0.3">
      <c r="A2141" s="31">
        <f t="shared" si="102"/>
        <v>2022</v>
      </c>
      <c r="B2141" s="31">
        <f t="shared" si="103"/>
        <v>7</v>
      </c>
      <c r="C2141" s="31">
        <f t="shared" si="104"/>
        <v>3</v>
      </c>
      <c r="D2141" s="25">
        <v>44748</v>
      </c>
      <c r="E2141" s="4">
        <v>98.53</v>
      </c>
      <c r="G2141" s="4">
        <v>98.53</v>
      </c>
    </row>
    <row r="2142" spans="1:7" x14ac:dyDescent="0.3">
      <c r="A2142" s="31">
        <f t="shared" si="102"/>
        <v>2022</v>
      </c>
      <c r="B2142" s="31">
        <f t="shared" si="103"/>
        <v>7</v>
      </c>
      <c r="C2142" s="31">
        <f t="shared" si="104"/>
        <v>3</v>
      </c>
      <c r="D2142" s="25">
        <v>44749</v>
      </c>
      <c r="E2142" s="4">
        <v>102.73</v>
      </c>
      <c r="G2142" s="4">
        <v>102.73</v>
      </c>
    </row>
    <row r="2143" spans="1:7" x14ac:dyDescent="0.3">
      <c r="A2143" s="31">
        <f t="shared" si="102"/>
        <v>2022</v>
      </c>
      <c r="B2143" s="31">
        <f t="shared" si="103"/>
        <v>7</v>
      </c>
      <c r="C2143" s="31">
        <f t="shared" si="104"/>
        <v>3</v>
      </c>
      <c r="D2143" s="25">
        <v>44750</v>
      </c>
      <c r="E2143" s="4">
        <v>104.79</v>
      </c>
      <c r="G2143" s="4">
        <v>104.79</v>
      </c>
    </row>
    <row r="2144" spans="1:7" x14ac:dyDescent="0.3">
      <c r="A2144" s="31">
        <f t="shared" si="102"/>
        <v>2022</v>
      </c>
      <c r="B2144" s="31">
        <f t="shared" si="103"/>
        <v>7</v>
      </c>
      <c r="C2144" s="31">
        <f t="shared" si="104"/>
        <v>3</v>
      </c>
      <c r="D2144" s="25">
        <v>44753</v>
      </c>
      <c r="E2144" s="4">
        <v>104.09</v>
      </c>
      <c r="G2144" s="4">
        <v>104.09</v>
      </c>
    </row>
    <row r="2145" spans="1:7" x14ac:dyDescent="0.3">
      <c r="A2145" s="31">
        <f t="shared" si="102"/>
        <v>2022</v>
      </c>
      <c r="B2145" s="31">
        <f t="shared" si="103"/>
        <v>7</v>
      </c>
      <c r="C2145" s="31">
        <f t="shared" si="104"/>
        <v>3</v>
      </c>
      <c r="D2145" s="25">
        <v>44754</v>
      </c>
      <c r="E2145" s="4">
        <v>95.84</v>
      </c>
      <c r="G2145" s="4">
        <v>95.84</v>
      </c>
    </row>
    <row r="2146" spans="1:7" x14ac:dyDescent="0.3">
      <c r="A2146" s="31">
        <f t="shared" si="102"/>
        <v>2022</v>
      </c>
      <c r="B2146" s="31">
        <f t="shared" si="103"/>
        <v>7</v>
      </c>
      <c r="C2146" s="31">
        <f t="shared" si="104"/>
        <v>3</v>
      </c>
      <c r="D2146" s="25">
        <v>44755</v>
      </c>
      <c r="E2146" s="4">
        <v>96.3</v>
      </c>
      <c r="G2146" s="4">
        <v>96.3</v>
      </c>
    </row>
    <row r="2147" spans="1:7" x14ac:dyDescent="0.3">
      <c r="A2147" s="31">
        <f t="shared" si="102"/>
        <v>2022</v>
      </c>
      <c r="B2147" s="31">
        <f t="shared" si="103"/>
        <v>7</v>
      </c>
      <c r="C2147" s="31">
        <f t="shared" si="104"/>
        <v>3</v>
      </c>
      <c r="D2147" s="25">
        <v>44756</v>
      </c>
      <c r="E2147" s="4">
        <v>95.78</v>
      </c>
      <c r="G2147" s="4">
        <v>95.78</v>
      </c>
    </row>
    <row r="2148" spans="1:7" x14ac:dyDescent="0.3">
      <c r="A2148" s="31">
        <f t="shared" si="102"/>
        <v>2022</v>
      </c>
      <c r="B2148" s="31">
        <f t="shared" si="103"/>
        <v>7</v>
      </c>
      <c r="C2148" s="31">
        <f t="shared" si="104"/>
        <v>3</v>
      </c>
      <c r="D2148" s="25">
        <v>44757</v>
      </c>
      <c r="E2148" s="4">
        <v>97.59</v>
      </c>
      <c r="G2148" s="4">
        <v>97.59</v>
      </c>
    </row>
    <row r="2149" spans="1:7" x14ac:dyDescent="0.3">
      <c r="A2149" s="31">
        <f t="shared" si="102"/>
        <v>2022</v>
      </c>
      <c r="B2149" s="31">
        <f t="shared" si="103"/>
        <v>7</v>
      </c>
      <c r="C2149" s="31">
        <f t="shared" si="104"/>
        <v>3</v>
      </c>
      <c r="D2149" s="25">
        <v>44760</v>
      </c>
      <c r="E2149" s="4">
        <v>102.6</v>
      </c>
      <c r="G2149" s="4">
        <v>102.6</v>
      </c>
    </row>
    <row r="2150" spans="1:7" x14ac:dyDescent="0.3">
      <c r="A2150" s="31">
        <f t="shared" si="102"/>
        <v>2022</v>
      </c>
      <c r="B2150" s="31">
        <f t="shared" si="103"/>
        <v>7</v>
      </c>
      <c r="C2150" s="31">
        <f t="shared" si="104"/>
        <v>3</v>
      </c>
      <c r="D2150" s="25">
        <v>44761</v>
      </c>
      <c r="E2150" s="4">
        <v>104.22</v>
      </c>
      <c r="G2150" s="4">
        <v>104.22</v>
      </c>
    </row>
    <row r="2151" spans="1:7" x14ac:dyDescent="0.3">
      <c r="A2151" s="31">
        <f t="shared" si="102"/>
        <v>2022</v>
      </c>
      <c r="B2151" s="31">
        <f t="shared" si="103"/>
        <v>7</v>
      </c>
      <c r="C2151" s="31">
        <f t="shared" si="104"/>
        <v>3</v>
      </c>
      <c r="D2151" s="25">
        <v>44762</v>
      </c>
      <c r="E2151" s="4">
        <v>102.26</v>
      </c>
      <c r="G2151" s="4">
        <v>102.26</v>
      </c>
    </row>
    <row r="2152" spans="1:7" x14ac:dyDescent="0.3">
      <c r="A2152" s="31">
        <f t="shared" si="102"/>
        <v>2022</v>
      </c>
      <c r="B2152" s="31">
        <f t="shared" si="103"/>
        <v>7</v>
      </c>
      <c r="C2152" s="31">
        <f t="shared" si="104"/>
        <v>3</v>
      </c>
      <c r="D2152" s="25">
        <v>44763</v>
      </c>
      <c r="E2152" s="4">
        <v>96.35</v>
      </c>
      <c r="G2152" s="4">
        <v>96.35</v>
      </c>
    </row>
    <row r="2153" spans="1:7" x14ac:dyDescent="0.3">
      <c r="A2153" s="31">
        <f t="shared" si="102"/>
        <v>2022</v>
      </c>
      <c r="B2153" s="31">
        <f t="shared" si="103"/>
        <v>7</v>
      </c>
      <c r="C2153" s="31">
        <f t="shared" si="104"/>
        <v>3</v>
      </c>
      <c r="D2153" s="25">
        <v>44764</v>
      </c>
      <c r="E2153" s="4">
        <v>94.7</v>
      </c>
      <c r="G2153" s="4">
        <v>94.7</v>
      </c>
    </row>
    <row r="2154" spans="1:7" x14ac:dyDescent="0.3">
      <c r="A2154" s="31">
        <f t="shared" si="102"/>
        <v>2022</v>
      </c>
      <c r="B2154" s="31">
        <f t="shared" si="103"/>
        <v>7</v>
      </c>
      <c r="C2154" s="31">
        <f t="shared" si="104"/>
        <v>3</v>
      </c>
      <c r="D2154" s="25">
        <v>44767</v>
      </c>
      <c r="E2154" s="4">
        <v>96.7</v>
      </c>
      <c r="G2154" s="4">
        <v>96.7</v>
      </c>
    </row>
    <row r="2155" spans="1:7" x14ac:dyDescent="0.3">
      <c r="A2155" s="31">
        <f t="shared" si="102"/>
        <v>2022</v>
      </c>
      <c r="B2155" s="31">
        <f t="shared" si="103"/>
        <v>7</v>
      </c>
      <c r="C2155" s="31">
        <f t="shared" si="104"/>
        <v>3</v>
      </c>
      <c r="D2155" s="25">
        <v>44768</v>
      </c>
      <c r="E2155" s="4">
        <v>94.98</v>
      </c>
      <c r="G2155" s="4">
        <v>94.98</v>
      </c>
    </row>
    <row r="2156" spans="1:7" x14ac:dyDescent="0.3">
      <c r="A2156" s="31">
        <f t="shared" si="102"/>
        <v>2022</v>
      </c>
      <c r="B2156" s="31">
        <f t="shared" si="103"/>
        <v>7</v>
      </c>
      <c r="C2156" s="31">
        <f t="shared" si="104"/>
        <v>3</v>
      </c>
      <c r="D2156" s="25">
        <v>44769</v>
      </c>
      <c r="E2156" s="4">
        <v>97.26</v>
      </c>
      <c r="G2156" s="4">
        <v>97.26</v>
      </c>
    </row>
    <row r="2157" spans="1:7" x14ac:dyDescent="0.3">
      <c r="A2157" s="31">
        <f t="shared" si="102"/>
        <v>2022</v>
      </c>
      <c r="B2157" s="31">
        <f t="shared" si="103"/>
        <v>7</v>
      </c>
      <c r="C2157" s="31">
        <f t="shared" si="104"/>
        <v>3</v>
      </c>
      <c r="D2157" s="25">
        <v>44770</v>
      </c>
      <c r="E2157" s="4">
        <v>96.42</v>
      </c>
      <c r="G2157" s="4">
        <v>96.42</v>
      </c>
    </row>
    <row r="2158" spans="1:7" x14ac:dyDescent="0.3">
      <c r="A2158" s="31">
        <f t="shared" si="102"/>
        <v>2022</v>
      </c>
      <c r="B2158" s="31">
        <f t="shared" si="103"/>
        <v>7</v>
      </c>
      <c r="C2158" s="31">
        <f t="shared" si="104"/>
        <v>3</v>
      </c>
      <c r="D2158" s="25">
        <v>44771</v>
      </c>
      <c r="E2158" s="4">
        <v>98.62</v>
      </c>
      <c r="G2158" s="4">
        <v>98.62</v>
      </c>
    </row>
    <row r="2159" spans="1:7" x14ac:dyDescent="0.3">
      <c r="A2159" s="31">
        <f t="shared" si="102"/>
        <v>2022</v>
      </c>
      <c r="B2159" s="31">
        <f t="shared" si="103"/>
        <v>8</v>
      </c>
      <c r="C2159" s="31">
        <f t="shared" si="104"/>
        <v>3</v>
      </c>
      <c r="D2159" s="25">
        <v>44774</v>
      </c>
      <c r="E2159" s="4">
        <v>93.89</v>
      </c>
      <c r="G2159" s="4">
        <v>93.89</v>
      </c>
    </row>
    <row r="2160" spans="1:7" x14ac:dyDescent="0.3">
      <c r="A2160" s="31">
        <f t="shared" si="102"/>
        <v>2022</v>
      </c>
      <c r="B2160" s="31">
        <f t="shared" si="103"/>
        <v>8</v>
      </c>
      <c r="C2160" s="31">
        <f t="shared" si="104"/>
        <v>3</v>
      </c>
      <c r="D2160" s="25">
        <v>44775</v>
      </c>
      <c r="E2160" s="4">
        <v>94.42</v>
      </c>
      <c r="G2160" s="4">
        <v>94.42</v>
      </c>
    </row>
    <row r="2161" spans="1:7" x14ac:dyDescent="0.3">
      <c r="A2161" s="31">
        <f t="shared" si="102"/>
        <v>2022</v>
      </c>
      <c r="B2161" s="31">
        <f t="shared" si="103"/>
        <v>8</v>
      </c>
      <c r="C2161" s="31">
        <f t="shared" si="104"/>
        <v>3</v>
      </c>
      <c r="D2161" s="25">
        <v>44776</v>
      </c>
      <c r="E2161" s="4">
        <v>90.66</v>
      </c>
      <c r="G2161" s="4">
        <v>90.66</v>
      </c>
    </row>
    <row r="2162" spans="1:7" x14ac:dyDescent="0.3">
      <c r="A2162" s="31">
        <f t="shared" si="102"/>
        <v>2022</v>
      </c>
      <c r="B2162" s="31">
        <f t="shared" si="103"/>
        <v>8</v>
      </c>
      <c r="C2162" s="31">
        <f t="shared" si="104"/>
        <v>3</v>
      </c>
      <c r="D2162" s="25">
        <v>44777</v>
      </c>
      <c r="E2162" s="4">
        <v>88.54</v>
      </c>
      <c r="G2162" s="4">
        <v>88.54</v>
      </c>
    </row>
    <row r="2163" spans="1:7" x14ac:dyDescent="0.3">
      <c r="A2163" s="31">
        <f t="shared" si="102"/>
        <v>2022</v>
      </c>
      <c r="B2163" s="31">
        <f t="shared" si="103"/>
        <v>8</v>
      </c>
      <c r="C2163" s="31">
        <f t="shared" si="104"/>
        <v>3</v>
      </c>
      <c r="D2163" s="25">
        <v>44778</v>
      </c>
      <c r="E2163" s="4">
        <v>89.01</v>
      </c>
      <c r="G2163" s="4">
        <v>89.01</v>
      </c>
    </row>
    <row r="2164" spans="1:7" x14ac:dyDescent="0.3">
      <c r="A2164" s="31">
        <f t="shared" si="102"/>
        <v>2022</v>
      </c>
      <c r="B2164" s="31">
        <f t="shared" si="103"/>
        <v>8</v>
      </c>
      <c r="C2164" s="31">
        <f t="shared" si="104"/>
        <v>3</v>
      </c>
      <c r="D2164" s="25">
        <v>44781</v>
      </c>
      <c r="E2164" s="4">
        <v>90.76</v>
      </c>
      <c r="G2164" s="4">
        <v>90.76</v>
      </c>
    </row>
    <row r="2165" spans="1:7" x14ac:dyDescent="0.3">
      <c r="A2165" s="31">
        <f t="shared" si="102"/>
        <v>2022</v>
      </c>
      <c r="B2165" s="31">
        <f t="shared" si="103"/>
        <v>8</v>
      </c>
      <c r="C2165" s="31">
        <f t="shared" si="104"/>
        <v>3</v>
      </c>
      <c r="D2165" s="25">
        <v>44782</v>
      </c>
      <c r="E2165" s="4">
        <v>90.5</v>
      </c>
      <c r="G2165" s="4">
        <v>90.5</v>
      </c>
    </row>
    <row r="2166" spans="1:7" x14ac:dyDescent="0.3">
      <c r="A2166" s="31">
        <f t="shared" si="102"/>
        <v>2022</v>
      </c>
      <c r="B2166" s="31">
        <f t="shared" si="103"/>
        <v>8</v>
      </c>
      <c r="C2166" s="31">
        <f t="shared" si="104"/>
        <v>3</v>
      </c>
      <c r="D2166" s="25">
        <v>44783</v>
      </c>
      <c r="E2166" s="4">
        <v>91.93</v>
      </c>
      <c r="G2166" s="4">
        <v>91.93</v>
      </c>
    </row>
    <row r="2167" spans="1:7" x14ac:dyDescent="0.3">
      <c r="A2167" s="31">
        <f t="shared" si="102"/>
        <v>2022</v>
      </c>
      <c r="B2167" s="31">
        <f t="shared" si="103"/>
        <v>8</v>
      </c>
      <c r="C2167" s="31">
        <f t="shared" si="104"/>
        <v>3</v>
      </c>
      <c r="D2167" s="25">
        <v>44784</v>
      </c>
      <c r="E2167" s="4">
        <v>94.34</v>
      </c>
      <c r="G2167" s="4">
        <v>94.34</v>
      </c>
    </row>
    <row r="2168" spans="1:7" x14ac:dyDescent="0.3">
      <c r="A2168" s="31">
        <f t="shared" si="102"/>
        <v>2022</v>
      </c>
      <c r="B2168" s="31">
        <f t="shared" si="103"/>
        <v>8</v>
      </c>
      <c r="C2168" s="31">
        <f t="shared" si="104"/>
        <v>3</v>
      </c>
      <c r="D2168" s="25">
        <v>44785</v>
      </c>
      <c r="E2168" s="4">
        <v>92.09</v>
      </c>
      <c r="G2168" s="4">
        <v>92.09</v>
      </c>
    </row>
    <row r="2169" spans="1:7" x14ac:dyDescent="0.3">
      <c r="A2169" s="31">
        <f t="shared" si="102"/>
        <v>2022</v>
      </c>
      <c r="B2169" s="31">
        <f t="shared" si="103"/>
        <v>8</v>
      </c>
      <c r="C2169" s="31">
        <f t="shared" si="104"/>
        <v>3</v>
      </c>
      <c r="D2169" s="25">
        <v>44788</v>
      </c>
      <c r="E2169" s="4">
        <v>89.41</v>
      </c>
      <c r="G2169" s="4">
        <v>89.41</v>
      </c>
    </row>
    <row r="2170" spans="1:7" x14ac:dyDescent="0.3">
      <c r="A2170" s="31">
        <f t="shared" si="102"/>
        <v>2022</v>
      </c>
      <c r="B2170" s="31">
        <f t="shared" si="103"/>
        <v>8</v>
      </c>
      <c r="C2170" s="31">
        <f t="shared" si="104"/>
        <v>3</v>
      </c>
      <c r="D2170" s="25">
        <v>44789</v>
      </c>
      <c r="E2170" s="4">
        <v>86.53</v>
      </c>
      <c r="G2170" s="4">
        <v>86.53</v>
      </c>
    </row>
    <row r="2171" spans="1:7" x14ac:dyDescent="0.3">
      <c r="A2171" s="31">
        <f t="shared" si="102"/>
        <v>2022</v>
      </c>
      <c r="B2171" s="31">
        <f t="shared" si="103"/>
        <v>8</v>
      </c>
      <c r="C2171" s="31">
        <f t="shared" si="104"/>
        <v>3</v>
      </c>
      <c r="D2171" s="25">
        <v>44790</v>
      </c>
      <c r="E2171" s="4">
        <v>88.11</v>
      </c>
      <c r="G2171" s="4">
        <v>88.11</v>
      </c>
    </row>
    <row r="2172" spans="1:7" x14ac:dyDescent="0.3">
      <c r="A2172" s="31">
        <f t="shared" si="102"/>
        <v>2022</v>
      </c>
      <c r="B2172" s="31">
        <f t="shared" si="103"/>
        <v>8</v>
      </c>
      <c r="C2172" s="31">
        <f t="shared" si="104"/>
        <v>3</v>
      </c>
      <c r="D2172" s="25">
        <v>44791</v>
      </c>
      <c r="E2172" s="4">
        <v>90.5</v>
      </c>
      <c r="G2172" s="4">
        <v>90.5</v>
      </c>
    </row>
    <row r="2173" spans="1:7" x14ac:dyDescent="0.3">
      <c r="A2173" s="31">
        <f t="shared" si="102"/>
        <v>2022</v>
      </c>
      <c r="B2173" s="31">
        <f t="shared" si="103"/>
        <v>8</v>
      </c>
      <c r="C2173" s="31">
        <f t="shared" si="104"/>
        <v>3</v>
      </c>
      <c r="D2173" s="25">
        <v>44792</v>
      </c>
      <c r="E2173" s="4">
        <v>90.77</v>
      </c>
      <c r="G2173" s="4">
        <v>90.77</v>
      </c>
    </row>
    <row r="2174" spans="1:7" x14ac:dyDescent="0.3">
      <c r="A2174" s="31">
        <f t="shared" si="102"/>
        <v>2022</v>
      </c>
      <c r="B2174" s="31">
        <f t="shared" si="103"/>
        <v>8</v>
      </c>
      <c r="C2174" s="31">
        <f t="shared" si="104"/>
        <v>3</v>
      </c>
      <c r="D2174" s="25">
        <v>44795</v>
      </c>
      <c r="E2174" s="4">
        <v>90.23</v>
      </c>
      <c r="G2174" s="4">
        <v>90.23</v>
      </c>
    </row>
    <row r="2175" spans="1:7" x14ac:dyDescent="0.3">
      <c r="A2175" s="31">
        <f t="shared" si="102"/>
        <v>2022</v>
      </c>
      <c r="B2175" s="31">
        <f t="shared" si="103"/>
        <v>8</v>
      </c>
      <c r="C2175" s="31">
        <f t="shared" si="104"/>
        <v>3</v>
      </c>
      <c r="D2175" s="25">
        <v>44796</v>
      </c>
      <c r="E2175" s="4">
        <v>93.74</v>
      </c>
      <c r="G2175" s="4">
        <v>93.74</v>
      </c>
    </row>
    <row r="2176" spans="1:7" x14ac:dyDescent="0.3">
      <c r="A2176" s="31">
        <f t="shared" si="102"/>
        <v>2022</v>
      </c>
      <c r="B2176" s="31">
        <f t="shared" si="103"/>
        <v>8</v>
      </c>
      <c r="C2176" s="31">
        <f t="shared" si="104"/>
        <v>3</v>
      </c>
      <c r="D2176" s="25">
        <v>44797</v>
      </c>
      <c r="E2176" s="4">
        <v>94.89</v>
      </c>
      <c r="G2176" s="4">
        <v>94.89</v>
      </c>
    </row>
    <row r="2177" spans="1:7" x14ac:dyDescent="0.3">
      <c r="A2177" s="31">
        <f t="shared" si="102"/>
        <v>2022</v>
      </c>
      <c r="B2177" s="31">
        <f t="shared" si="103"/>
        <v>8</v>
      </c>
      <c r="C2177" s="31">
        <f t="shared" si="104"/>
        <v>3</v>
      </c>
      <c r="D2177" s="25">
        <v>44798</v>
      </c>
      <c r="E2177" s="4">
        <v>92.52</v>
      </c>
      <c r="G2177" s="4">
        <v>92.52</v>
      </c>
    </row>
    <row r="2178" spans="1:7" x14ac:dyDescent="0.3">
      <c r="A2178" s="31">
        <f t="shared" si="102"/>
        <v>2022</v>
      </c>
      <c r="B2178" s="31">
        <f t="shared" si="103"/>
        <v>8</v>
      </c>
      <c r="C2178" s="31">
        <f t="shared" si="104"/>
        <v>3</v>
      </c>
      <c r="D2178" s="25">
        <v>44799</v>
      </c>
      <c r="E2178" s="4">
        <v>93.06</v>
      </c>
      <c r="G2178" s="4">
        <v>93.06</v>
      </c>
    </row>
    <row r="2179" spans="1:7" x14ac:dyDescent="0.3">
      <c r="A2179" s="31">
        <f t="shared" si="102"/>
        <v>2022</v>
      </c>
      <c r="B2179" s="31">
        <f t="shared" si="103"/>
        <v>8</v>
      </c>
      <c r="C2179" s="31">
        <f t="shared" si="104"/>
        <v>3</v>
      </c>
      <c r="D2179" s="25">
        <v>44802</v>
      </c>
      <c r="E2179" s="4">
        <v>97.01</v>
      </c>
      <c r="G2179" s="4">
        <v>97.01</v>
      </c>
    </row>
    <row r="2180" spans="1:7" x14ac:dyDescent="0.3">
      <c r="A2180" s="31">
        <f t="shared" si="102"/>
        <v>2022</v>
      </c>
      <c r="B2180" s="31">
        <f t="shared" si="103"/>
        <v>8</v>
      </c>
      <c r="C2180" s="31">
        <f t="shared" si="104"/>
        <v>3</v>
      </c>
      <c r="D2180" s="25">
        <v>44803</v>
      </c>
      <c r="E2180" s="4">
        <v>91.64</v>
      </c>
      <c r="G2180" s="4">
        <v>91.64</v>
      </c>
    </row>
    <row r="2181" spans="1:7" x14ac:dyDescent="0.3">
      <c r="A2181" s="31">
        <f t="shared" ref="A2181:A2244" si="105">YEAR(D2181)</f>
        <v>2022</v>
      </c>
      <c r="B2181" s="31">
        <f t="shared" ref="B2181:B2244" si="106">MONTH(D2181)</f>
        <v>8</v>
      </c>
      <c r="C2181" s="31">
        <f t="shared" ref="C2181:C2244" si="107">ROUNDUP(B2181/3,0)</f>
        <v>3</v>
      </c>
      <c r="D2181" s="25">
        <v>44804</v>
      </c>
      <c r="E2181" s="4">
        <v>89.55</v>
      </c>
      <c r="G2181" s="4">
        <v>89.55</v>
      </c>
    </row>
    <row r="2182" spans="1:7" x14ac:dyDescent="0.3">
      <c r="A2182" s="31">
        <f t="shared" si="105"/>
        <v>2022</v>
      </c>
      <c r="B2182" s="31">
        <f t="shared" si="106"/>
        <v>9</v>
      </c>
      <c r="C2182" s="31">
        <f t="shared" si="107"/>
        <v>3</v>
      </c>
      <c r="D2182" s="25">
        <v>44805</v>
      </c>
      <c r="E2182" s="4">
        <v>86.61</v>
      </c>
      <c r="G2182" s="4">
        <v>86.61</v>
      </c>
    </row>
    <row r="2183" spans="1:7" x14ac:dyDescent="0.3">
      <c r="A2183" s="31">
        <f t="shared" si="105"/>
        <v>2022</v>
      </c>
      <c r="B2183" s="31">
        <f t="shared" si="106"/>
        <v>9</v>
      </c>
      <c r="C2183" s="31">
        <f t="shared" si="107"/>
        <v>3</v>
      </c>
      <c r="D2183" s="25">
        <v>44806</v>
      </c>
      <c r="E2183" s="4">
        <v>86.87</v>
      </c>
      <c r="G2183" s="4">
        <v>86.87</v>
      </c>
    </row>
    <row r="2184" spans="1:7" x14ac:dyDescent="0.3">
      <c r="A2184" s="31">
        <f t="shared" si="105"/>
        <v>2022</v>
      </c>
      <c r="B2184" s="31">
        <f t="shared" si="106"/>
        <v>9</v>
      </c>
      <c r="C2184" s="31">
        <f t="shared" si="107"/>
        <v>3</v>
      </c>
      <c r="D2184" s="25">
        <v>44810</v>
      </c>
      <c r="E2184" s="4">
        <v>86.88</v>
      </c>
      <c r="G2184" s="4">
        <v>86.88</v>
      </c>
    </row>
    <row r="2185" spans="1:7" x14ac:dyDescent="0.3">
      <c r="A2185" s="31">
        <f t="shared" si="105"/>
        <v>2022</v>
      </c>
      <c r="B2185" s="31">
        <f t="shared" si="106"/>
        <v>9</v>
      </c>
      <c r="C2185" s="31">
        <f t="shared" si="107"/>
        <v>3</v>
      </c>
      <c r="D2185" s="25">
        <v>44811</v>
      </c>
      <c r="E2185" s="4">
        <v>81.94</v>
      </c>
      <c r="G2185" s="4">
        <v>81.94</v>
      </c>
    </row>
    <row r="2186" spans="1:7" x14ac:dyDescent="0.3">
      <c r="A2186" s="31">
        <f t="shared" si="105"/>
        <v>2022</v>
      </c>
      <c r="B2186" s="31">
        <f t="shared" si="106"/>
        <v>9</v>
      </c>
      <c r="C2186" s="31">
        <f t="shared" si="107"/>
        <v>3</v>
      </c>
      <c r="D2186" s="25">
        <v>44812</v>
      </c>
      <c r="E2186" s="4">
        <v>83.54</v>
      </c>
      <c r="G2186" s="4">
        <v>83.54</v>
      </c>
    </row>
    <row r="2187" spans="1:7" x14ac:dyDescent="0.3">
      <c r="A2187" s="31">
        <f t="shared" si="105"/>
        <v>2022</v>
      </c>
      <c r="B2187" s="31">
        <f t="shared" si="106"/>
        <v>9</v>
      </c>
      <c r="C2187" s="31">
        <f t="shared" si="107"/>
        <v>3</v>
      </c>
      <c r="D2187" s="25">
        <v>44813</v>
      </c>
      <c r="E2187" s="4">
        <v>86.79</v>
      </c>
      <c r="G2187" s="4">
        <v>86.79</v>
      </c>
    </row>
    <row r="2188" spans="1:7" x14ac:dyDescent="0.3">
      <c r="A2188" s="31">
        <f t="shared" si="105"/>
        <v>2022</v>
      </c>
      <c r="B2188" s="31">
        <f t="shared" si="106"/>
        <v>9</v>
      </c>
      <c r="C2188" s="31">
        <f t="shared" si="107"/>
        <v>3</v>
      </c>
      <c r="D2188" s="25">
        <v>44816</v>
      </c>
      <c r="E2188" s="4">
        <v>87.78</v>
      </c>
      <c r="G2188" s="4">
        <v>87.78</v>
      </c>
    </row>
    <row r="2189" spans="1:7" x14ac:dyDescent="0.3">
      <c r="A2189" s="31">
        <f t="shared" si="105"/>
        <v>2022</v>
      </c>
      <c r="B2189" s="31">
        <f t="shared" si="106"/>
        <v>9</v>
      </c>
      <c r="C2189" s="31">
        <f t="shared" si="107"/>
        <v>3</v>
      </c>
      <c r="D2189" s="25">
        <v>44817</v>
      </c>
      <c r="E2189" s="4">
        <v>87.31</v>
      </c>
      <c r="G2189" s="4">
        <v>87.31</v>
      </c>
    </row>
    <row r="2190" spans="1:7" x14ac:dyDescent="0.3">
      <c r="A2190" s="31">
        <f t="shared" si="105"/>
        <v>2022</v>
      </c>
      <c r="B2190" s="31">
        <f t="shared" si="106"/>
        <v>9</v>
      </c>
      <c r="C2190" s="31">
        <f t="shared" si="107"/>
        <v>3</v>
      </c>
      <c r="D2190" s="25">
        <v>44818</v>
      </c>
      <c r="E2190" s="4">
        <v>88.48</v>
      </c>
      <c r="G2190" s="4">
        <v>88.48</v>
      </c>
    </row>
    <row r="2191" spans="1:7" x14ac:dyDescent="0.3">
      <c r="A2191" s="31">
        <f t="shared" si="105"/>
        <v>2022</v>
      </c>
      <c r="B2191" s="31">
        <f t="shared" si="106"/>
        <v>9</v>
      </c>
      <c r="C2191" s="31">
        <f t="shared" si="107"/>
        <v>3</v>
      </c>
      <c r="D2191" s="25">
        <v>44819</v>
      </c>
      <c r="E2191" s="4">
        <v>85.1</v>
      </c>
      <c r="G2191" s="4">
        <v>85.1</v>
      </c>
    </row>
    <row r="2192" spans="1:7" x14ac:dyDescent="0.3">
      <c r="A2192" s="31">
        <f t="shared" si="105"/>
        <v>2022</v>
      </c>
      <c r="B2192" s="31">
        <f t="shared" si="106"/>
        <v>9</v>
      </c>
      <c r="C2192" s="31">
        <f t="shared" si="107"/>
        <v>3</v>
      </c>
      <c r="D2192" s="25">
        <v>44820</v>
      </c>
      <c r="E2192" s="4">
        <v>85.11</v>
      </c>
      <c r="G2192" s="4">
        <v>85.11</v>
      </c>
    </row>
    <row r="2193" spans="1:7" x14ac:dyDescent="0.3">
      <c r="A2193" s="31">
        <f t="shared" si="105"/>
        <v>2022</v>
      </c>
      <c r="B2193" s="31">
        <f t="shared" si="106"/>
        <v>9</v>
      </c>
      <c r="C2193" s="31">
        <f t="shared" si="107"/>
        <v>3</v>
      </c>
      <c r="D2193" s="25">
        <v>44823</v>
      </c>
      <c r="E2193" s="4">
        <v>85.73</v>
      </c>
      <c r="G2193" s="4">
        <v>85.73</v>
      </c>
    </row>
    <row r="2194" spans="1:7" x14ac:dyDescent="0.3">
      <c r="A2194" s="31">
        <f t="shared" si="105"/>
        <v>2022</v>
      </c>
      <c r="B2194" s="31">
        <f t="shared" si="106"/>
        <v>9</v>
      </c>
      <c r="C2194" s="31">
        <f t="shared" si="107"/>
        <v>3</v>
      </c>
      <c r="D2194" s="25">
        <v>44824</v>
      </c>
      <c r="E2194" s="4">
        <v>84.45</v>
      </c>
      <c r="G2194" s="4">
        <v>84.45</v>
      </c>
    </row>
    <row r="2195" spans="1:7" x14ac:dyDescent="0.3">
      <c r="A2195" s="31">
        <f t="shared" si="105"/>
        <v>2022</v>
      </c>
      <c r="B2195" s="31">
        <f t="shared" si="106"/>
        <v>9</v>
      </c>
      <c r="C2195" s="31">
        <f t="shared" si="107"/>
        <v>3</v>
      </c>
      <c r="D2195" s="25">
        <v>44825</v>
      </c>
      <c r="E2195" s="4">
        <v>82.94</v>
      </c>
      <c r="G2195" s="4">
        <v>82.94</v>
      </c>
    </row>
    <row r="2196" spans="1:7" x14ac:dyDescent="0.3">
      <c r="A2196" s="31">
        <f t="shared" si="105"/>
        <v>2022</v>
      </c>
      <c r="B2196" s="31">
        <f t="shared" si="106"/>
        <v>9</v>
      </c>
      <c r="C2196" s="31">
        <f t="shared" si="107"/>
        <v>3</v>
      </c>
      <c r="D2196" s="25">
        <v>44826</v>
      </c>
      <c r="E2196" s="4">
        <v>83.49</v>
      </c>
      <c r="G2196" s="4">
        <v>83.49</v>
      </c>
    </row>
    <row r="2197" spans="1:7" x14ac:dyDescent="0.3">
      <c r="A2197" s="31">
        <f t="shared" si="105"/>
        <v>2022</v>
      </c>
      <c r="B2197" s="31">
        <f t="shared" si="106"/>
        <v>9</v>
      </c>
      <c r="C2197" s="31">
        <f t="shared" si="107"/>
        <v>3</v>
      </c>
      <c r="D2197" s="25">
        <v>44827</v>
      </c>
      <c r="E2197" s="4">
        <v>78.739999999999995</v>
      </c>
      <c r="G2197" s="4">
        <v>78.739999999999995</v>
      </c>
    </row>
    <row r="2198" spans="1:7" x14ac:dyDescent="0.3">
      <c r="A2198" s="31">
        <f t="shared" si="105"/>
        <v>2022</v>
      </c>
      <c r="B2198" s="31">
        <f t="shared" si="106"/>
        <v>9</v>
      </c>
      <c r="C2198" s="31">
        <f t="shared" si="107"/>
        <v>3</v>
      </c>
      <c r="D2198" s="25">
        <v>44830</v>
      </c>
      <c r="E2198" s="4">
        <v>76.709999999999994</v>
      </c>
      <c r="G2198" s="4">
        <v>76.709999999999994</v>
      </c>
    </row>
    <row r="2199" spans="1:7" x14ac:dyDescent="0.3">
      <c r="A2199" s="31">
        <f t="shared" si="105"/>
        <v>2022</v>
      </c>
      <c r="B2199" s="31">
        <f t="shared" si="106"/>
        <v>9</v>
      </c>
      <c r="C2199" s="31">
        <f t="shared" si="107"/>
        <v>3</v>
      </c>
      <c r="D2199" s="25">
        <v>44831</v>
      </c>
      <c r="E2199" s="4">
        <v>78.5</v>
      </c>
      <c r="G2199" s="4">
        <v>78.5</v>
      </c>
    </row>
    <row r="2200" spans="1:7" x14ac:dyDescent="0.3">
      <c r="A2200" s="31">
        <f t="shared" si="105"/>
        <v>2022</v>
      </c>
      <c r="B2200" s="31">
        <f t="shared" si="106"/>
        <v>9</v>
      </c>
      <c r="C2200" s="31">
        <f t="shared" si="107"/>
        <v>3</v>
      </c>
      <c r="D2200" s="25">
        <v>44832</v>
      </c>
      <c r="E2200" s="4">
        <v>82.15</v>
      </c>
      <c r="G2200" s="4">
        <v>82.15</v>
      </c>
    </row>
    <row r="2201" spans="1:7" x14ac:dyDescent="0.3">
      <c r="A2201" s="31">
        <f t="shared" si="105"/>
        <v>2022</v>
      </c>
      <c r="B2201" s="31">
        <f t="shared" si="106"/>
        <v>9</v>
      </c>
      <c r="C2201" s="31">
        <f t="shared" si="107"/>
        <v>3</v>
      </c>
      <c r="D2201" s="25">
        <v>44833</v>
      </c>
      <c r="E2201" s="4">
        <v>81.23</v>
      </c>
      <c r="G2201" s="4">
        <v>81.23</v>
      </c>
    </row>
    <row r="2202" spans="1:7" x14ac:dyDescent="0.3">
      <c r="A2202" s="31">
        <f t="shared" si="105"/>
        <v>2022</v>
      </c>
      <c r="B2202" s="31">
        <f t="shared" si="106"/>
        <v>9</v>
      </c>
      <c r="C2202" s="31">
        <f t="shared" si="107"/>
        <v>3</v>
      </c>
      <c r="D2202" s="25">
        <v>44834</v>
      </c>
      <c r="E2202" s="4">
        <v>79.489999999999995</v>
      </c>
      <c r="G2202" s="4">
        <v>79.489999999999995</v>
      </c>
    </row>
    <row r="2203" spans="1:7" x14ac:dyDescent="0.3">
      <c r="A2203" s="31">
        <f t="shared" si="105"/>
        <v>2022</v>
      </c>
      <c r="B2203" s="31">
        <f t="shared" si="106"/>
        <v>10</v>
      </c>
      <c r="C2203" s="31">
        <f t="shared" si="107"/>
        <v>4</v>
      </c>
      <c r="D2203" s="25">
        <v>44837</v>
      </c>
      <c r="E2203" s="4">
        <v>83.63</v>
      </c>
      <c r="G2203" s="4">
        <v>83.63</v>
      </c>
    </row>
    <row r="2204" spans="1:7" x14ac:dyDescent="0.3">
      <c r="A2204" s="31">
        <f t="shared" si="105"/>
        <v>2022</v>
      </c>
      <c r="B2204" s="31">
        <f t="shared" si="106"/>
        <v>10</v>
      </c>
      <c r="C2204" s="31">
        <f t="shared" si="107"/>
        <v>4</v>
      </c>
      <c r="D2204" s="25">
        <v>44838</v>
      </c>
      <c r="E2204" s="4">
        <v>86.52</v>
      </c>
      <c r="G2204" s="4">
        <v>86.52</v>
      </c>
    </row>
    <row r="2205" spans="1:7" x14ac:dyDescent="0.3">
      <c r="A2205" s="31">
        <f t="shared" si="105"/>
        <v>2022</v>
      </c>
      <c r="B2205" s="31">
        <f t="shared" si="106"/>
        <v>10</v>
      </c>
      <c r="C2205" s="31">
        <f t="shared" si="107"/>
        <v>4</v>
      </c>
      <c r="D2205" s="25">
        <v>44839</v>
      </c>
      <c r="E2205" s="4">
        <v>87.76</v>
      </c>
      <c r="G2205" s="4">
        <v>87.76</v>
      </c>
    </row>
    <row r="2206" spans="1:7" x14ac:dyDescent="0.3">
      <c r="A2206" s="31">
        <f t="shared" si="105"/>
        <v>2022</v>
      </c>
      <c r="B2206" s="31">
        <f t="shared" si="106"/>
        <v>10</v>
      </c>
      <c r="C2206" s="31">
        <f t="shared" si="107"/>
        <v>4</v>
      </c>
      <c r="D2206" s="25">
        <v>44840</v>
      </c>
      <c r="E2206" s="4">
        <v>88.45</v>
      </c>
      <c r="G2206" s="4">
        <v>88.45</v>
      </c>
    </row>
    <row r="2207" spans="1:7" x14ac:dyDescent="0.3">
      <c r="A2207" s="31">
        <f t="shared" si="105"/>
        <v>2022</v>
      </c>
      <c r="B2207" s="31">
        <f t="shared" si="106"/>
        <v>10</v>
      </c>
      <c r="C2207" s="31">
        <f t="shared" si="107"/>
        <v>4</v>
      </c>
      <c r="D2207" s="25">
        <v>44841</v>
      </c>
      <c r="E2207" s="4">
        <v>92.64</v>
      </c>
      <c r="G2207" s="4">
        <v>92.64</v>
      </c>
    </row>
    <row r="2208" spans="1:7" x14ac:dyDescent="0.3">
      <c r="A2208" s="31">
        <f t="shared" si="105"/>
        <v>2022</v>
      </c>
      <c r="B2208" s="31">
        <f t="shared" si="106"/>
        <v>10</v>
      </c>
      <c r="C2208" s="31">
        <f t="shared" si="107"/>
        <v>4</v>
      </c>
      <c r="D2208" s="25">
        <v>44844</v>
      </c>
      <c r="E2208" s="4">
        <v>91.13</v>
      </c>
      <c r="G2208" s="4">
        <v>91.13</v>
      </c>
    </row>
    <row r="2209" spans="1:7" x14ac:dyDescent="0.3">
      <c r="A2209" s="31">
        <f t="shared" si="105"/>
        <v>2022</v>
      </c>
      <c r="B2209" s="31">
        <f t="shared" si="106"/>
        <v>10</v>
      </c>
      <c r="C2209" s="31">
        <f t="shared" si="107"/>
        <v>4</v>
      </c>
      <c r="D2209" s="25">
        <v>44845</v>
      </c>
      <c r="E2209" s="4">
        <v>89.35</v>
      </c>
      <c r="G2209" s="4">
        <v>89.35</v>
      </c>
    </row>
    <row r="2210" spans="1:7" x14ac:dyDescent="0.3">
      <c r="A2210" s="31">
        <f t="shared" si="105"/>
        <v>2022</v>
      </c>
      <c r="B2210" s="31">
        <f t="shared" si="106"/>
        <v>10</v>
      </c>
      <c r="C2210" s="31">
        <f t="shared" si="107"/>
        <v>4</v>
      </c>
      <c r="D2210" s="25">
        <v>44846</v>
      </c>
      <c r="E2210" s="4">
        <v>87.27</v>
      </c>
      <c r="G2210" s="4">
        <v>87.27</v>
      </c>
    </row>
    <row r="2211" spans="1:7" x14ac:dyDescent="0.3">
      <c r="A2211" s="31">
        <f t="shared" si="105"/>
        <v>2022</v>
      </c>
      <c r="B2211" s="31">
        <f t="shared" si="106"/>
        <v>10</v>
      </c>
      <c r="C2211" s="31">
        <f t="shared" si="107"/>
        <v>4</v>
      </c>
      <c r="D2211" s="25">
        <v>44847</v>
      </c>
      <c r="E2211" s="4">
        <v>89.11</v>
      </c>
      <c r="G2211" s="4">
        <v>89.11</v>
      </c>
    </row>
    <row r="2212" spans="1:7" x14ac:dyDescent="0.3">
      <c r="A2212" s="31">
        <f t="shared" si="105"/>
        <v>2022</v>
      </c>
      <c r="B2212" s="31">
        <f t="shared" si="106"/>
        <v>10</v>
      </c>
      <c r="C2212" s="31">
        <f t="shared" si="107"/>
        <v>4</v>
      </c>
      <c r="D2212" s="25">
        <v>44848</v>
      </c>
      <c r="E2212" s="4">
        <v>85.61</v>
      </c>
      <c r="G2212" s="4">
        <v>85.61</v>
      </c>
    </row>
    <row r="2213" spans="1:7" x14ac:dyDescent="0.3">
      <c r="A2213" s="31">
        <f t="shared" si="105"/>
        <v>2022</v>
      </c>
      <c r="B2213" s="31">
        <f t="shared" si="106"/>
        <v>10</v>
      </c>
      <c r="C2213" s="31">
        <f t="shared" si="107"/>
        <v>4</v>
      </c>
      <c r="D2213" s="25">
        <v>44851</v>
      </c>
      <c r="E2213" s="4">
        <v>85.46</v>
      </c>
      <c r="G2213" s="4">
        <v>85.46</v>
      </c>
    </row>
    <row r="2214" spans="1:7" x14ac:dyDescent="0.3">
      <c r="A2214" s="31">
        <f t="shared" si="105"/>
        <v>2022</v>
      </c>
      <c r="B2214" s="31">
        <f t="shared" si="106"/>
        <v>10</v>
      </c>
      <c r="C2214" s="31">
        <f t="shared" si="107"/>
        <v>4</v>
      </c>
      <c r="D2214" s="25">
        <v>44852</v>
      </c>
      <c r="E2214" s="4">
        <v>82.82</v>
      </c>
      <c r="G2214" s="4">
        <v>82.82</v>
      </c>
    </row>
    <row r="2215" spans="1:7" x14ac:dyDescent="0.3">
      <c r="A2215" s="31">
        <f t="shared" si="105"/>
        <v>2022</v>
      </c>
      <c r="B2215" s="31">
        <f t="shared" si="106"/>
        <v>10</v>
      </c>
      <c r="C2215" s="31">
        <f t="shared" si="107"/>
        <v>4</v>
      </c>
      <c r="D2215" s="25">
        <v>44853</v>
      </c>
      <c r="E2215" s="4">
        <v>85.55</v>
      </c>
      <c r="G2215" s="4">
        <v>85.55</v>
      </c>
    </row>
    <row r="2216" spans="1:7" x14ac:dyDescent="0.3">
      <c r="A2216" s="31">
        <f t="shared" si="105"/>
        <v>2022</v>
      </c>
      <c r="B2216" s="31">
        <f t="shared" si="106"/>
        <v>10</v>
      </c>
      <c r="C2216" s="31">
        <f t="shared" si="107"/>
        <v>4</v>
      </c>
      <c r="D2216" s="25">
        <v>44854</v>
      </c>
      <c r="E2216" s="4">
        <v>85.98</v>
      </c>
      <c r="G2216" s="4">
        <v>85.98</v>
      </c>
    </row>
    <row r="2217" spans="1:7" x14ac:dyDescent="0.3">
      <c r="A2217" s="31">
        <f t="shared" si="105"/>
        <v>2022</v>
      </c>
      <c r="B2217" s="31">
        <f t="shared" si="106"/>
        <v>10</v>
      </c>
      <c r="C2217" s="31">
        <f t="shared" si="107"/>
        <v>4</v>
      </c>
      <c r="D2217" s="25">
        <v>44855</v>
      </c>
      <c r="E2217" s="4">
        <v>85.05</v>
      </c>
      <c r="G2217" s="4">
        <v>85.05</v>
      </c>
    </row>
    <row r="2218" spans="1:7" x14ac:dyDescent="0.3">
      <c r="A2218" s="31">
        <f t="shared" si="105"/>
        <v>2022</v>
      </c>
      <c r="B2218" s="31">
        <f t="shared" si="106"/>
        <v>10</v>
      </c>
      <c r="C2218" s="31">
        <f t="shared" si="107"/>
        <v>4</v>
      </c>
      <c r="D2218" s="25">
        <v>44858</v>
      </c>
      <c r="E2218" s="4">
        <v>84.58</v>
      </c>
      <c r="G2218" s="4">
        <v>84.58</v>
      </c>
    </row>
    <row r="2219" spans="1:7" x14ac:dyDescent="0.3">
      <c r="A2219" s="31">
        <f t="shared" si="105"/>
        <v>2022</v>
      </c>
      <c r="B2219" s="31">
        <f t="shared" si="106"/>
        <v>10</v>
      </c>
      <c r="C2219" s="31">
        <f t="shared" si="107"/>
        <v>4</v>
      </c>
      <c r="D2219" s="25">
        <v>44859</v>
      </c>
      <c r="E2219" s="4">
        <v>85.32</v>
      </c>
      <c r="G2219" s="4">
        <v>85.32</v>
      </c>
    </row>
    <row r="2220" spans="1:7" x14ac:dyDescent="0.3">
      <c r="A2220" s="31">
        <f t="shared" si="105"/>
        <v>2022</v>
      </c>
      <c r="B2220" s="31">
        <f t="shared" si="106"/>
        <v>10</v>
      </c>
      <c r="C2220" s="31">
        <f t="shared" si="107"/>
        <v>4</v>
      </c>
      <c r="D2220" s="25">
        <v>44860</v>
      </c>
      <c r="E2220" s="4">
        <v>87.91</v>
      </c>
      <c r="G2220" s="4">
        <v>87.91</v>
      </c>
    </row>
    <row r="2221" spans="1:7" x14ac:dyDescent="0.3">
      <c r="A2221" s="31">
        <f t="shared" si="105"/>
        <v>2022</v>
      </c>
      <c r="B2221" s="31">
        <f t="shared" si="106"/>
        <v>10</v>
      </c>
      <c r="C2221" s="31">
        <f t="shared" si="107"/>
        <v>4</v>
      </c>
      <c r="D2221" s="25">
        <v>44861</v>
      </c>
      <c r="E2221" s="4">
        <v>89.08</v>
      </c>
      <c r="G2221" s="4">
        <v>89.08</v>
      </c>
    </row>
    <row r="2222" spans="1:7" x14ac:dyDescent="0.3">
      <c r="A2222" s="31">
        <f t="shared" si="105"/>
        <v>2022</v>
      </c>
      <c r="B2222" s="31">
        <f t="shared" si="106"/>
        <v>10</v>
      </c>
      <c r="C2222" s="31">
        <f t="shared" si="107"/>
        <v>4</v>
      </c>
      <c r="D2222" s="25">
        <v>44862</v>
      </c>
      <c r="E2222" s="4">
        <v>87.9</v>
      </c>
      <c r="G2222" s="4">
        <v>87.9</v>
      </c>
    </row>
    <row r="2223" spans="1:7" x14ac:dyDescent="0.3">
      <c r="A2223" s="31">
        <f t="shared" si="105"/>
        <v>2022</v>
      </c>
      <c r="B2223" s="31">
        <f t="shared" si="106"/>
        <v>10</v>
      </c>
      <c r="C2223" s="31">
        <f t="shared" si="107"/>
        <v>4</v>
      </c>
      <c r="D2223" s="25">
        <v>44865</v>
      </c>
      <c r="E2223" s="4">
        <v>86.53</v>
      </c>
      <c r="G2223" s="4">
        <v>86.53</v>
      </c>
    </row>
    <row r="2224" spans="1:7" x14ac:dyDescent="0.3">
      <c r="A2224" s="31">
        <f t="shared" si="105"/>
        <v>2022</v>
      </c>
      <c r="B2224" s="31">
        <f t="shared" si="106"/>
        <v>11</v>
      </c>
      <c r="C2224" s="31">
        <f t="shared" si="107"/>
        <v>4</v>
      </c>
      <c r="D2224" s="25">
        <v>44866</v>
      </c>
      <c r="E2224" s="4">
        <v>88.37</v>
      </c>
      <c r="G2224" s="4">
        <v>88.37</v>
      </c>
    </row>
    <row r="2225" spans="1:7" x14ac:dyDescent="0.3">
      <c r="A2225" s="31">
        <f t="shared" si="105"/>
        <v>2022</v>
      </c>
      <c r="B2225" s="31">
        <f t="shared" si="106"/>
        <v>11</v>
      </c>
      <c r="C2225" s="31">
        <f t="shared" si="107"/>
        <v>4</v>
      </c>
      <c r="D2225" s="25">
        <v>44867</v>
      </c>
      <c r="E2225" s="4">
        <v>90</v>
      </c>
      <c r="G2225" s="4">
        <v>90</v>
      </c>
    </row>
    <row r="2226" spans="1:7" x14ac:dyDescent="0.3">
      <c r="A2226" s="31">
        <f t="shared" si="105"/>
        <v>2022</v>
      </c>
      <c r="B2226" s="31">
        <f t="shared" si="106"/>
        <v>11</v>
      </c>
      <c r="C2226" s="31">
        <f t="shared" si="107"/>
        <v>4</v>
      </c>
      <c r="D2226" s="25">
        <v>44868</v>
      </c>
      <c r="E2226" s="4">
        <v>88.17</v>
      </c>
      <c r="G2226" s="4">
        <v>88.17</v>
      </c>
    </row>
    <row r="2227" spans="1:7" x14ac:dyDescent="0.3">
      <c r="A2227" s="31">
        <f t="shared" si="105"/>
        <v>2022</v>
      </c>
      <c r="B2227" s="31">
        <f t="shared" si="106"/>
        <v>11</v>
      </c>
      <c r="C2227" s="31">
        <f t="shared" si="107"/>
        <v>4</v>
      </c>
      <c r="D2227" s="25">
        <v>44869</v>
      </c>
      <c r="E2227" s="4">
        <v>92.61</v>
      </c>
      <c r="G2227" s="4">
        <v>92.61</v>
      </c>
    </row>
    <row r="2228" spans="1:7" x14ac:dyDescent="0.3">
      <c r="A2228" s="31">
        <f t="shared" si="105"/>
        <v>2022</v>
      </c>
      <c r="B2228" s="31">
        <f t="shared" si="106"/>
        <v>11</v>
      </c>
      <c r="C2228" s="31">
        <f t="shared" si="107"/>
        <v>4</v>
      </c>
      <c r="D2228" s="25">
        <v>44872</v>
      </c>
      <c r="E2228" s="4">
        <v>91.79</v>
      </c>
      <c r="G2228" s="4">
        <v>91.79</v>
      </c>
    </row>
    <row r="2229" spans="1:7" x14ac:dyDescent="0.3">
      <c r="A2229" s="31">
        <f t="shared" si="105"/>
        <v>2022</v>
      </c>
      <c r="B2229" s="31">
        <f t="shared" si="106"/>
        <v>11</v>
      </c>
      <c r="C2229" s="31">
        <f t="shared" si="107"/>
        <v>4</v>
      </c>
      <c r="D2229" s="25">
        <v>44873</v>
      </c>
      <c r="E2229" s="4">
        <v>88.91</v>
      </c>
      <c r="G2229" s="4">
        <v>88.91</v>
      </c>
    </row>
    <row r="2230" spans="1:7" x14ac:dyDescent="0.3">
      <c r="A2230" s="31">
        <f t="shared" si="105"/>
        <v>2022</v>
      </c>
      <c r="B2230" s="31">
        <f t="shared" si="106"/>
        <v>11</v>
      </c>
      <c r="C2230" s="31">
        <f t="shared" si="107"/>
        <v>4</v>
      </c>
      <c r="D2230" s="25">
        <v>44874</v>
      </c>
      <c r="E2230" s="4">
        <v>85.83</v>
      </c>
      <c r="G2230" s="4">
        <v>85.83</v>
      </c>
    </row>
    <row r="2231" spans="1:7" x14ac:dyDescent="0.3">
      <c r="A2231" s="31">
        <f t="shared" si="105"/>
        <v>2022</v>
      </c>
      <c r="B2231" s="31">
        <f t="shared" si="106"/>
        <v>11</v>
      </c>
      <c r="C2231" s="31">
        <f t="shared" si="107"/>
        <v>4</v>
      </c>
      <c r="D2231" s="25">
        <v>44875</v>
      </c>
      <c r="E2231" s="4">
        <v>86.47</v>
      </c>
      <c r="G2231" s="4">
        <v>86.47</v>
      </c>
    </row>
    <row r="2232" spans="1:7" x14ac:dyDescent="0.3">
      <c r="A2232" s="31">
        <f t="shared" si="105"/>
        <v>2022</v>
      </c>
      <c r="B2232" s="31">
        <f t="shared" si="106"/>
        <v>11</v>
      </c>
      <c r="C2232" s="31">
        <f t="shared" si="107"/>
        <v>4</v>
      </c>
      <c r="D2232" s="25">
        <v>44876</v>
      </c>
      <c r="E2232" s="4">
        <v>88.96</v>
      </c>
      <c r="G2232" s="4">
        <v>88.96</v>
      </c>
    </row>
    <row r="2233" spans="1:7" x14ac:dyDescent="0.3">
      <c r="A2233" s="31">
        <f t="shared" si="105"/>
        <v>2022</v>
      </c>
      <c r="B2233" s="31">
        <f t="shared" si="106"/>
        <v>11</v>
      </c>
      <c r="C2233" s="31">
        <f t="shared" si="107"/>
        <v>4</v>
      </c>
      <c r="D2233" s="25">
        <v>44879</v>
      </c>
      <c r="E2233" s="4">
        <v>85.87</v>
      </c>
      <c r="G2233" s="4">
        <v>85.87</v>
      </c>
    </row>
    <row r="2234" spans="1:7" x14ac:dyDescent="0.3">
      <c r="A2234" s="31">
        <f t="shared" si="105"/>
        <v>2022</v>
      </c>
      <c r="B2234" s="31">
        <f t="shared" si="106"/>
        <v>11</v>
      </c>
      <c r="C2234" s="31">
        <f t="shared" si="107"/>
        <v>4</v>
      </c>
      <c r="D2234" s="25">
        <v>44880</v>
      </c>
      <c r="E2234" s="4">
        <v>86.92</v>
      </c>
      <c r="G2234" s="4">
        <v>86.92</v>
      </c>
    </row>
    <row r="2235" spans="1:7" x14ac:dyDescent="0.3">
      <c r="A2235" s="31">
        <f t="shared" si="105"/>
        <v>2022</v>
      </c>
      <c r="B2235" s="31">
        <f t="shared" si="106"/>
        <v>11</v>
      </c>
      <c r="C2235" s="31">
        <f t="shared" si="107"/>
        <v>4</v>
      </c>
      <c r="D2235" s="25">
        <v>44881</v>
      </c>
      <c r="E2235" s="4">
        <v>85.59</v>
      </c>
      <c r="G2235" s="4">
        <v>85.59</v>
      </c>
    </row>
    <row r="2236" spans="1:7" x14ac:dyDescent="0.3">
      <c r="A2236" s="31">
        <f t="shared" si="105"/>
        <v>2022</v>
      </c>
      <c r="B2236" s="31">
        <f t="shared" si="106"/>
        <v>11</v>
      </c>
      <c r="C2236" s="31">
        <f t="shared" si="107"/>
        <v>4</v>
      </c>
      <c r="D2236" s="25">
        <v>44882</v>
      </c>
      <c r="E2236" s="4">
        <v>81.64</v>
      </c>
      <c r="G2236" s="4">
        <v>81.64</v>
      </c>
    </row>
    <row r="2237" spans="1:7" x14ac:dyDescent="0.3">
      <c r="A2237" s="31">
        <f t="shared" si="105"/>
        <v>2022</v>
      </c>
      <c r="B2237" s="31">
        <f t="shared" si="106"/>
        <v>11</v>
      </c>
      <c r="C2237" s="31">
        <f t="shared" si="107"/>
        <v>4</v>
      </c>
      <c r="D2237" s="25">
        <v>44883</v>
      </c>
      <c r="E2237" s="4">
        <v>80.08</v>
      </c>
      <c r="G2237" s="4">
        <v>80.08</v>
      </c>
    </row>
    <row r="2238" spans="1:7" x14ac:dyDescent="0.3">
      <c r="A2238" s="31">
        <f t="shared" si="105"/>
        <v>2022</v>
      </c>
      <c r="B2238" s="31">
        <f t="shared" si="106"/>
        <v>11</v>
      </c>
      <c r="C2238" s="31">
        <f t="shared" si="107"/>
        <v>4</v>
      </c>
      <c r="D2238" s="25">
        <v>44886</v>
      </c>
      <c r="E2238" s="4">
        <v>79.73</v>
      </c>
      <c r="G2238" s="4">
        <v>79.73</v>
      </c>
    </row>
    <row r="2239" spans="1:7" x14ac:dyDescent="0.3">
      <c r="A2239" s="31">
        <f t="shared" si="105"/>
        <v>2022</v>
      </c>
      <c r="B2239" s="31">
        <f t="shared" si="106"/>
        <v>11</v>
      </c>
      <c r="C2239" s="31">
        <f t="shared" si="107"/>
        <v>4</v>
      </c>
      <c r="D2239" s="25">
        <v>44887</v>
      </c>
      <c r="E2239" s="4">
        <v>80.95</v>
      </c>
      <c r="G2239" s="4">
        <v>80.95</v>
      </c>
    </row>
    <row r="2240" spans="1:7" x14ac:dyDescent="0.3">
      <c r="A2240" s="31">
        <f t="shared" si="105"/>
        <v>2022</v>
      </c>
      <c r="B2240" s="31">
        <f t="shared" si="106"/>
        <v>11</v>
      </c>
      <c r="C2240" s="31">
        <f t="shared" si="107"/>
        <v>4</v>
      </c>
      <c r="D2240" s="25">
        <v>44888</v>
      </c>
      <c r="E2240" s="4">
        <v>77.94</v>
      </c>
      <c r="G2240" s="4">
        <v>77.94</v>
      </c>
    </row>
    <row r="2241" spans="1:7" x14ac:dyDescent="0.3">
      <c r="A2241" s="31">
        <f t="shared" si="105"/>
        <v>2022</v>
      </c>
      <c r="B2241" s="31">
        <f t="shared" si="106"/>
        <v>11</v>
      </c>
      <c r="C2241" s="31">
        <f t="shared" si="107"/>
        <v>4</v>
      </c>
      <c r="D2241" s="25">
        <v>44890</v>
      </c>
      <c r="E2241" s="4">
        <v>76.28</v>
      </c>
      <c r="G2241" s="4">
        <v>76.28</v>
      </c>
    </row>
    <row r="2242" spans="1:7" x14ac:dyDescent="0.3">
      <c r="A2242" s="31">
        <f t="shared" si="105"/>
        <v>2022</v>
      </c>
      <c r="B2242" s="31">
        <f t="shared" si="106"/>
        <v>11</v>
      </c>
      <c r="C2242" s="31">
        <f t="shared" si="107"/>
        <v>4</v>
      </c>
      <c r="D2242" s="25">
        <v>44893</v>
      </c>
      <c r="E2242" s="4">
        <v>77.239999999999995</v>
      </c>
      <c r="G2242" s="4">
        <v>77.239999999999995</v>
      </c>
    </row>
    <row r="2243" spans="1:7" x14ac:dyDescent="0.3">
      <c r="A2243" s="31">
        <f t="shared" si="105"/>
        <v>2022</v>
      </c>
      <c r="B2243" s="31">
        <f t="shared" si="106"/>
        <v>11</v>
      </c>
      <c r="C2243" s="31">
        <f t="shared" si="107"/>
        <v>4</v>
      </c>
      <c r="D2243" s="25">
        <v>44894</v>
      </c>
      <c r="E2243" s="4">
        <v>78.2</v>
      </c>
      <c r="G2243" s="4">
        <v>78.2</v>
      </c>
    </row>
    <row r="2244" spans="1:7" x14ac:dyDescent="0.3">
      <c r="A2244" s="31">
        <f t="shared" si="105"/>
        <v>2022</v>
      </c>
      <c r="B2244" s="31">
        <f t="shared" si="106"/>
        <v>11</v>
      </c>
      <c r="C2244" s="31">
        <f t="shared" si="107"/>
        <v>4</v>
      </c>
      <c r="D2244" s="25">
        <v>44895</v>
      </c>
      <c r="E2244" s="4">
        <v>80.55</v>
      </c>
      <c r="G2244" s="4">
        <v>80.55</v>
      </c>
    </row>
    <row r="2245" spans="1:7" x14ac:dyDescent="0.3">
      <c r="A2245" s="31">
        <f t="shared" ref="A2245:A2308" si="108">YEAR(D2245)</f>
        <v>2022</v>
      </c>
      <c r="B2245" s="31">
        <f t="shared" ref="B2245:B2308" si="109">MONTH(D2245)</f>
        <v>12</v>
      </c>
      <c r="C2245" s="31">
        <f t="shared" ref="C2245:C2308" si="110">ROUNDUP(B2245/3,0)</f>
        <v>4</v>
      </c>
      <c r="D2245" s="25">
        <v>44896</v>
      </c>
      <c r="E2245" s="4">
        <v>81.22</v>
      </c>
      <c r="G2245" s="4">
        <v>81.22</v>
      </c>
    </row>
    <row r="2246" spans="1:7" x14ac:dyDescent="0.3">
      <c r="A2246" s="31">
        <f t="shared" si="108"/>
        <v>2022</v>
      </c>
      <c r="B2246" s="31">
        <f t="shared" si="109"/>
        <v>12</v>
      </c>
      <c r="C2246" s="31">
        <f t="shared" si="110"/>
        <v>4</v>
      </c>
      <c r="D2246" s="25">
        <v>44897</v>
      </c>
      <c r="E2246" s="4">
        <v>79.98</v>
      </c>
      <c r="G2246" s="4">
        <v>79.98</v>
      </c>
    </row>
    <row r="2247" spans="1:7" x14ac:dyDescent="0.3">
      <c r="A2247" s="31">
        <f t="shared" si="108"/>
        <v>2022</v>
      </c>
      <c r="B2247" s="31">
        <f t="shared" si="109"/>
        <v>12</v>
      </c>
      <c r="C2247" s="31">
        <f t="shared" si="110"/>
        <v>4</v>
      </c>
      <c r="D2247" s="25">
        <v>44900</v>
      </c>
      <c r="E2247" s="4">
        <v>76.930000000000007</v>
      </c>
      <c r="G2247" s="4">
        <v>76.930000000000007</v>
      </c>
    </row>
    <row r="2248" spans="1:7" x14ac:dyDescent="0.3">
      <c r="A2248" s="31">
        <f t="shared" si="108"/>
        <v>2022</v>
      </c>
      <c r="B2248" s="31">
        <f t="shared" si="109"/>
        <v>12</v>
      </c>
      <c r="C2248" s="31">
        <f t="shared" si="110"/>
        <v>4</v>
      </c>
      <c r="D2248" s="25">
        <v>44901</v>
      </c>
      <c r="E2248" s="4">
        <v>74.25</v>
      </c>
      <c r="G2248" s="4">
        <v>74.25</v>
      </c>
    </row>
    <row r="2249" spans="1:7" x14ac:dyDescent="0.3">
      <c r="A2249" s="31">
        <f t="shared" si="108"/>
        <v>2022</v>
      </c>
      <c r="B2249" s="31">
        <f t="shared" si="109"/>
        <v>12</v>
      </c>
      <c r="C2249" s="31">
        <f t="shared" si="110"/>
        <v>4</v>
      </c>
      <c r="D2249" s="25">
        <v>44902</v>
      </c>
      <c r="E2249" s="4">
        <v>72.010000000000005</v>
      </c>
      <c r="G2249" s="4">
        <v>72.010000000000005</v>
      </c>
    </row>
    <row r="2250" spans="1:7" x14ac:dyDescent="0.3">
      <c r="A2250" s="31">
        <f t="shared" si="108"/>
        <v>2022</v>
      </c>
      <c r="B2250" s="31">
        <f t="shared" si="109"/>
        <v>12</v>
      </c>
      <c r="C2250" s="31">
        <f t="shared" si="110"/>
        <v>4</v>
      </c>
      <c r="D2250" s="25">
        <v>44903</v>
      </c>
      <c r="E2250" s="4">
        <v>71.459999999999994</v>
      </c>
      <c r="G2250" s="4">
        <v>71.459999999999994</v>
      </c>
    </row>
    <row r="2251" spans="1:7" x14ac:dyDescent="0.3">
      <c r="A2251" s="31">
        <f t="shared" si="108"/>
        <v>2022</v>
      </c>
      <c r="B2251" s="31">
        <f t="shared" si="109"/>
        <v>12</v>
      </c>
      <c r="C2251" s="31">
        <f t="shared" si="110"/>
        <v>4</v>
      </c>
      <c r="D2251" s="25">
        <v>44904</v>
      </c>
      <c r="E2251" s="4">
        <v>71.02</v>
      </c>
      <c r="G2251" s="4">
        <v>71.02</v>
      </c>
    </row>
    <row r="2252" spans="1:7" x14ac:dyDescent="0.3">
      <c r="A2252" s="31">
        <f t="shared" si="108"/>
        <v>2022</v>
      </c>
      <c r="B2252" s="31">
        <f t="shared" si="109"/>
        <v>12</v>
      </c>
      <c r="C2252" s="31">
        <f t="shared" si="110"/>
        <v>4</v>
      </c>
      <c r="D2252" s="25">
        <v>44907</v>
      </c>
      <c r="E2252" s="4">
        <v>73.17</v>
      </c>
      <c r="G2252" s="4">
        <v>73.17</v>
      </c>
    </row>
    <row r="2253" spans="1:7" x14ac:dyDescent="0.3">
      <c r="A2253" s="31">
        <f t="shared" si="108"/>
        <v>2022</v>
      </c>
      <c r="B2253" s="31">
        <f t="shared" si="109"/>
        <v>12</v>
      </c>
      <c r="C2253" s="31">
        <f t="shared" si="110"/>
        <v>4</v>
      </c>
      <c r="D2253" s="25">
        <v>44908</v>
      </c>
      <c r="E2253" s="4">
        <v>75.39</v>
      </c>
      <c r="G2253" s="4">
        <v>75.39</v>
      </c>
    </row>
    <row r="2254" spans="1:7" x14ac:dyDescent="0.3">
      <c r="A2254" s="31">
        <f t="shared" si="108"/>
        <v>2022</v>
      </c>
      <c r="B2254" s="31">
        <f t="shared" si="109"/>
        <v>12</v>
      </c>
      <c r="C2254" s="31">
        <f t="shared" si="110"/>
        <v>4</v>
      </c>
      <c r="D2254" s="25">
        <v>44909</v>
      </c>
      <c r="E2254" s="4">
        <v>77.28</v>
      </c>
      <c r="G2254" s="4">
        <v>77.28</v>
      </c>
    </row>
    <row r="2255" spans="1:7" x14ac:dyDescent="0.3">
      <c r="A2255" s="31">
        <f t="shared" si="108"/>
        <v>2022</v>
      </c>
      <c r="B2255" s="31">
        <f t="shared" si="109"/>
        <v>12</v>
      </c>
      <c r="C2255" s="31">
        <f t="shared" si="110"/>
        <v>4</v>
      </c>
      <c r="D2255" s="25">
        <v>44910</v>
      </c>
      <c r="E2255" s="4">
        <v>76.11</v>
      </c>
      <c r="G2255" s="4">
        <v>76.11</v>
      </c>
    </row>
    <row r="2256" spans="1:7" x14ac:dyDescent="0.3">
      <c r="A2256" s="31">
        <f t="shared" si="108"/>
        <v>2022</v>
      </c>
      <c r="B2256" s="31">
        <f t="shared" si="109"/>
        <v>12</v>
      </c>
      <c r="C2256" s="31">
        <f t="shared" si="110"/>
        <v>4</v>
      </c>
      <c r="D2256" s="25">
        <v>44911</v>
      </c>
      <c r="E2256" s="4">
        <v>74.290000000000006</v>
      </c>
      <c r="G2256" s="4">
        <v>74.290000000000006</v>
      </c>
    </row>
    <row r="2257" spans="1:7" x14ac:dyDescent="0.3">
      <c r="A2257" s="31">
        <f t="shared" si="108"/>
        <v>2022</v>
      </c>
      <c r="B2257" s="31">
        <f t="shared" si="109"/>
        <v>12</v>
      </c>
      <c r="C2257" s="31">
        <f t="shared" si="110"/>
        <v>4</v>
      </c>
      <c r="D2257" s="25">
        <v>44914</v>
      </c>
      <c r="E2257" s="4">
        <v>75.19</v>
      </c>
      <c r="G2257" s="4">
        <v>75.19</v>
      </c>
    </row>
    <row r="2258" spans="1:7" x14ac:dyDescent="0.3">
      <c r="A2258" s="31">
        <f t="shared" si="108"/>
        <v>2022</v>
      </c>
      <c r="B2258" s="31">
        <f t="shared" si="109"/>
        <v>12</v>
      </c>
      <c r="C2258" s="31">
        <f t="shared" si="110"/>
        <v>4</v>
      </c>
      <c r="D2258" s="25">
        <v>44915</v>
      </c>
      <c r="E2258" s="4">
        <v>76.09</v>
      </c>
      <c r="G2258" s="4">
        <v>76.09</v>
      </c>
    </row>
    <row r="2259" spans="1:7" x14ac:dyDescent="0.3">
      <c r="A2259" s="31">
        <f t="shared" si="108"/>
        <v>2022</v>
      </c>
      <c r="B2259" s="31">
        <f t="shared" si="109"/>
        <v>12</v>
      </c>
      <c r="C2259" s="31">
        <f t="shared" si="110"/>
        <v>4</v>
      </c>
      <c r="D2259" s="25">
        <v>44916</v>
      </c>
      <c r="E2259" s="4">
        <v>78.290000000000006</v>
      </c>
      <c r="G2259" s="4">
        <v>78.290000000000006</v>
      </c>
    </row>
    <row r="2260" spans="1:7" x14ac:dyDescent="0.3">
      <c r="A2260" s="31">
        <f t="shared" si="108"/>
        <v>2022</v>
      </c>
      <c r="B2260" s="31">
        <f t="shared" si="109"/>
        <v>12</v>
      </c>
      <c r="C2260" s="31">
        <f t="shared" si="110"/>
        <v>4</v>
      </c>
      <c r="D2260" s="25">
        <v>44917</v>
      </c>
      <c r="E2260" s="4">
        <v>77.489999999999995</v>
      </c>
      <c r="G2260" s="4">
        <v>77.489999999999995</v>
      </c>
    </row>
    <row r="2261" spans="1:7" x14ac:dyDescent="0.3">
      <c r="A2261" s="31">
        <f t="shared" si="108"/>
        <v>2022</v>
      </c>
      <c r="B2261" s="31">
        <f t="shared" si="109"/>
        <v>12</v>
      </c>
      <c r="C2261" s="31">
        <f t="shared" si="110"/>
        <v>4</v>
      </c>
      <c r="D2261" s="25">
        <v>44918</v>
      </c>
      <c r="E2261" s="4">
        <v>79.56</v>
      </c>
      <c r="G2261" s="4">
        <v>79.56</v>
      </c>
    </row>
    <row r="2262" spans="1:7" x14ac:dyDescent="0.3">
      <c r="A2262" s="31">
        <f t="shared" si="108"/>
        <v>2022</v>
      </c>
      <c r="B2262" s="31">
        <f t="shared" si="109"/>
        <v>12</v>
      </c>
      <c r="C2262" s="31">
        <f t="shared" si="110"/>
        <v>4</v>
      </c>
      <c r="D2262" s="25">
        <v>44922</v>
      </c>
      <c r="E2262" s="4">
        <v>79.53</v>
      </c>
      <c r="G2262" s="4">
        <v>79.53</v>
      </c>
    </row>
    <row r="2263" spans="1:7" x14ac:dyDescent="0.3">
      <c r="A2263" s="31">
        <f t="shared" si="108"/>
        <v>2022</v>
      </c>
      <c r="B2263" s="31">
        <f t="shared" si="109"/>
        <v>12</v>
      </c>
      <c r="C2263" s="31">
        <f t="shared" si="110"/>
        <v>4</v>
      </c>
      <c r="D2263" s="25">
        <v>44923</v>
      </c>
      <c r="E2263" s="4">
        <v>78.959999999999994</v>
      </c>
      <c r="G2263" s="4">
        <v>78.959999999999994</v>
      </c>
    </row>
    <row r="2264" spans="1:7" x14ac:dyDescent="0.3">
      <c r="A2264" s="31">
        <f t="shared" si="108"/>
        <v>2022</v>
      </c>
      <c r="B2264" s="31">
        <f t="shared" si="109"/>
        <v>12</v>
      </c>
      <c r="C2264" s="31">
        <f t="shared" si="110"/>
        <v>4</v>
      </c>
      <c r="D2264" s="25">
        <v>44924</v>
      </c>
      <c r="E2264" s="4">
        <v>78.400000000000006</v>
      </c>
      <c r="G2264" s="4">
        <v>78.400000000000006</v>
      </c>
    </row>
    <row r="2265" spans="1:7" x14ac:dyDescent="0.3">
      <c r="A2265" s="31">
        <f t="shared" si="108"/>
        <v>2022</v>
      </c>
      <c r="B2265" s="31">
        <f t="shared" si="109"/>
        <v>12</v>
      </c>
      <c r="C2265" s="31">
        <f t="shared" si="110"/>
        <v>4</v>
      </c>
      <c r="D2265" s="25">
        <v>44925</v>
      </c>
      <c r="E2265" s="4">
        <v>80.260000000000005</v>
      </c>
      <c r="G2265" s="4">
        <v>80.260000000000005</v>
      </c>
    </row>
    <row r="2266" spans="1:7" x14ac:dyDescent="0.3">
      <c r="A2266" s="31">
        <f t="shared" si="108"/>
        <v>2023</v>
      </c>
      <c r="B2266" s="31">
        <f t="shared" si="109"/>
        <v>1</v>
      </c>
      <c r="C2266" s="31">
        <f t="shared" si="110"/>
        <v>1</v>
      </c>
      <c r="D2266" s="25">
        <v>44929</v>
      </c>
      <c r="E2266" s="4">
        <v>76.930000000000007</v>
      </c>
      <c r="G2266" s="4">
        <v>76.930000000000007</v>
      </c>
    </row>
    <row r="2267" spans="1:7" x14ac:dyDescent="0.3">
      <c r="A2267" s="31">
        <f t="shared" si="108"/>
        <v>2023</v>
      </c>
      <c r="B2267" s="31">
        <f t="shared" si="109"/>
        <v>1</v>
      </c>
      <c r="C2267" s="31">
        <f t="shared" si="110"/>
        <v>1</v>
      </c>
      <c r="D2267" s="25">
        <v>44930</v>
      </c>
      <c r="E2267" s="4">
        <v>72.84</v>
      </c>
      <c r="G2267" s="4">
        <v>72.84</v>
      </c>
    </row>
    <row r="2268" spans="1:7" x14ac:dyDescent="0.3">
      <c r="A2268" s="31">
        <f t="shared" si="108"/>
        <v>2023</v>
      </c>
      <c r="B2268" s="31">
        <f t="shared" si="109"/>
        <v>1</v>
      </c>
      <c r="C2268" s="31">
        <f t="shared" si="110"/>
        <v>1</v>
      </c>
      <c r="D2268" s="25">
        <v>44931</v>
      </c>
      <c r="E2268" s="4">
        <v>73.67</v>
      </c>
      <c r="G2268" s="4">
        <v>73.67</v>
      </c>
    </row>
    <row r="2269" spans="1:7" x14ac:dyDescent="0.3">
      <c r="A2269" s="31">
        <f t="shared" si="108"/>
        <v>2023</v>
      </c>
      <c r="B2269" s="31">
        <f t="shared" si="109"/>
        <v>1</v>
      </c>
      <c r="C2269" s="31">
        <f t="shared" si="110"/>
        <v>1</v>
      </c>
      <c r="D2269" s="25">
        <v>44932</v>
      </c>
      <c r="E2269" s="4">
        <v>73.77</v>
      </c>
      <c r="G2269" s="4">
        <v>73.77</v>
      </c>
    </row>
    <row r="2270" spans="1:7" x14ac:dyDescent="0.3">
      <c r="A2270" s="31">
        <f t="shared" si="108"/>
        <v>2023</v>
      </c>
      <c r="B2270" s="31">
        <f t="shared" si="109"/>
        <v>1</v>
      </c>
      <c r="C2270" s="31">
        <f t="shared" si="110"/>
        <v>1</v>
      </c>
      <c r="D2270" s="25">
        <v>44935</v>
      </c>
      <c r="E2270" s="4">
        <v>74.63</v>
      </c>
      <c r="G2270" s="4">
        <v>74.63</v>
      </c>
    </row>
    <row r="2271" spans="1:7" x14ac:dyDescent="0.3">
      <c r="A2271" s="31">
        <f t="shared" si="108"/>
        <v>2023</v>
      </c>
      <c r="B2271" s="31">
        <f t="shared" si="109"/>
        <v>1</v>
      </c>
      <c r="C2271" s="31">
        <f t="shared" si="110"/>
        <v>1</v>
      </c>
      <c r="D2271" s="25">
        <v>44936</v>
      </c>
      <c r="E2271" s="4">
        <v>75.12</v>
      </c>
      <c r="G2271" s="4">
        <v>75.12</v>
      </c>
    </row>
    <row r="2272" spans="1:7" x14ac:dyDescent="0.3">
      <c r="A2272" s="31">
        <f t="shared" si="108"/>
        <v>2023</v>
      </c>
      <c r="B2272" s="31">
        <f t="shared" si="109"/>
        <v>1</v>
      </c>
      <c r="C2272" s="31">
        <f t="shared" si="110"/>
        <v>1</v>
      </c>
      <c r="D2272" s="25">
        <v>44937</v>
      </c>
      <c r="E2272" s="4">
        <v>77.41</v>
      </c>
      <c r="G2272" s="4">
        <v>77.41</v>
      </c>
    </row>
    <row r="2273" spans="1:7" x14ac:dyDescent="0.3">
      <c r="A2273" s="31">
        <f t="shared" si="108"/>
        <v>2023</v>
      </c>
      <c r="B2273" s="31">
        <f t="shared" si="109"/>
        <v>1</v>
      </c>
      <c r="C2273" s="31">
        <f t="shared" si="110"/>
        <v>1</v>
      </c>
      <c r="D2273" s="25">
        <v>44938</v>
      </c>
      <c r="E2273" s="4">
        <v>78.39</v>
      </c>
      <c r="G2273" s="4">
        <v>78.39</v>
      </c>
    </row>
    <row r="2274" spans="1:7" x14ac:dyDescent="0.3">
      <c r="A2274" s="31">
        <f t="shared" si="108"/>
        <v>2023</v>
      </c>
      <c r="B2274" s="31">
        <f t="shared" si="109"/>
        <v>1</v>
      </c>
      <c r="C2274" s="31">
        <f t="shared" si="110"/>
        <v>1</v>
      </c>
      <c r="D2274" s="25">
        <v>44939</v>
      </c>
      <c r="E2274" s="4">
        <v>79.86</v>
      </c>
      <c r="G2274" s="4">
        <v>79.86</v>
      </c>
    </row>
    <row r="2275" spans="1:7" x14ac:dyDescent="0.3">
      <c r="A2275" s="31">
        <f t="shared" si="108"/>
        <v>2023</v>
      </c>
      <c r="B2275" s="31">
        <f t="shared" si="109"/>
        <v>1</v>
      </c>
      <c r="C2275" s="31">
        <f t="shared" si="110"/>
        <v>1</v>
      </c>
      <c r="D2275" s="25">
        <v>44943</v>
      </c>
      <c r="E2275" s="4">
        <v>80.180000000000007</v>
      </c>
      <c r="G2275" s="4">
        <v>80.180000000000007</v>
      </c>
    </row>
    <row r="2276" spans="1:7" x14ac:dyDescent="0.3">
      <c r="A2276" s="31">
        <f t="shared" si="108"/>
        <v>2023</v>
      </c>
      <c r="B2276" s="31">
        <f t="shared" si="109"/>
        <v>1</v>
      </c>
      <c r="C2276" s="31">
        <f t="shared" si="110"/>
        <v>1</v>
      </c>
      <c r="D2276" s="25">
        <v>44944</v>
      </c>
      <c r="E2276" s="4">
        <v>79.48</v>
      </c>
      <c r="G2276" s="4">
        <v>79.48</v>
      </c>
    </row>
    <row r="2277" spans="1:7" x14ac:dyDescent="0.3">
      <c r="A2277" s="31">
        <f t="shared" si="108"/>
        <v>2023</v>
      </c>
      <c r="B2277" s="31">
        <f t="shared" si="109"/>
        <v>1</v>
      </c>
      <c r="C2277" s="31">
        <f t="shared" si="110"/>
        <v>1</v>
      </c>
      <c r="D2277" s="25">
        <v>44945</v>
      </c>
      <c r="E2277" s="4">
        <v>80.33</v>
      </c>
      <c r="G2277" s="4">
        <v>80.33</v>
      </c>
    </row>
    <row r="2278" spans="1:7" x14ac:dyDescent="0.3">
      <c r="A2278" s="31">
        <f t="shared" si="108"/>
        <v>2023</v>
      </c>
      <c r="B2278" s="31">
        <f t="shared" si="109"/>
        <v>1</v>
      </c>
      <c r="C2278" s="31">
        <f t="shared" si="110"/>
        <v>1</v>
      </c>
      <c r="D2278" s="25">
        <v>44946</v>
      </c>
      <c r="E2278" s="4">
        <v>81.31</v>
      </c>
      <c r="G2278" s="4">
        <v>81.31</v>
      </c>
    </row>
    <row r="2279" spans="1:7" x14ac:dyDescent="0.3">
      <c r="A2279" s="31">
        <f t="shared" si="108"/>
        <v>2023</v>
      </c>
      <c r="B2279" s="31">
        <f t="shared" si="109"/>
        <v>1</v>
      </c>
      <c r="C2279" s="31">
        <f t="shared" si="110"/>
        <v>1</v>
      </c>
      <c r="D2279" s="25">
        <v>44949</v>
      </c>
      <c r="E2279" s="4">
        <v>81.62</v>
      </c>
      <c r="G2279" s="4">
        <v>81.62</v>
      </c>
    </row>
    <row r="2280" spans="1:7" x14ac:dyDescent="0.3">
      <c r="A2280" s="31">
        <f t="shared" si="108"/>
        <v>2023</v>
      </c>
      <c r="B2280" s="31">
        <f t="shared" si="109"/>
        <v>1</v>
      </c>
      <c r="C2280" s="31">
        <f t="shared" si="110"/>
        <v>1</v>
      </c>
      <c r="D2280" s="25">
        <v>44950</v>
      </c>
      <c r="E2280" s="4">
        <v>80.13</v>
      </c>
      <c r="G2280" s="4">
        <v>80.13</v>
      </c>
    </row>
    <row r="2281" spans="1:7" x14ac:dyDescent="0.3">
      <c r="A2281" s="31">
        <f t="shared" si="108"/>
        <v>2023</v>
      </c>
      <c r="B2281" s="31">
        <f t="shared" si="109"/>
        <v>1</v>
      </c>
      <c r="C2281" s="31">
        <f t="shared" si="110"/>
        <v>1</v>
      </c>
      <c r="D2281" s="25">
        <v>44951</v>
      </c>
      <c r="E2281" s="4">
        <v>80.150000000000006</v>
      </c>
      <c r="G2281" s="4">
        <v>80.150000000000006</v>
      </c>
    </row>
    <row r="2282" spans="1:7" x14ac:dyDescent="0.3">
      <c r="A2282" s="31">
        <f t="shared" si="108"/>
        <v>2023</v>
      </c>
      <c r="B2282" s="31">
        <f t="shared" si="109"/>
        <v>1</v>
      </c>
      <c r="C2282" s="31">
        <f t="shared" si="110"/>
        <v>1</v>
      </c>
      <c r="D2282" s="25">
        <v>44952</v>
      </c>
      <c r="E2282" s="4">
        <v>81.010000000000005</v>
      </c>
      <c r="G2282" s="4">
        <v>81.010000000000005</v>
      </c>
    </row>
    <row r="2283" spans="1:7" x14ac:dyDescent="0.3">
      <c r="A2283" s="31">
        <f t="shared" si="108"/>
        <v>2023</v>
      </c>
      <c r="B2283" s="31">
        <f t="shared" si="109"/>
        <v>1</v>
      </c>
      <c r="C2283" s="31">
        <f t="shared" si="110"/>
        <v>1</v>
      </c>
      <c r="D2283" s="25">
        <v>44953</v>
      </c>
      <c r="E2283" s="4">
        <v>79.680000000000007</v>
      </c>
      <c r="G2283" s="4">
        <v>79.680000000000007</v>
      </c>
    </row>
    <row r="2284" spans="1:7" x14ac:dyDescent="0.3">
      <c r="A2284" s="31">
        <f t="shared" si="108"/>
        <v>2023</v>
      </c>
      <c r="B2284" s="31">
        <f t="shared" si="109"/>
        <v>1</v>
      </c>
      <c r="C2284" s="31">
        <f t="shared" si="110"/>
        <v>1</v>
      </c>
      <c r="D2284" s="25">
        <v>44956</v>
      </c>
      <c r="E2284" s="4">
        <v>77.900000000000006</v>
      </c>
      <c r="G2284" s="4">
        <v>77.900000000000006</v>
      </c>
    </row>
    <row r="2285" spans="1:7" x14ac:dyDescent="0.3">
      <c r="A2285" s="31">
        <f t="shared" si="108"/>
        <v>2023</v>
      </c>
      <c r="B2285" s="31">
        <f t="shared" si="109"/>
        <v>1</v>
      </c>
      <c r="C2285" s="31">
        <f t="shared" si="110"/>
        <v>1</v>
      </c>
      <c r="D2285" s="25">
        <v>44957</v>
      </c>
      <c r="E2285" s="4">
        <v>78.87</v>
      </c>
      <c r="G2285" s="4">
        <v>78.87</v>
      </c>
    </row>
    <row r="2286" spans="1:7" x14ac:dyDescent="0.3">
      <c r="A2286" s="31">
        <f t="shared" si="108"/>
        <v>2023</v>
      </c>
      <c r="B2286" s="31">
        <f t="shared" si="109"/>
        <v>2</v>
      </c>
      <c r="C2286" s="31">
        <f t="shared" si="110"/>
        <v>1</v>
      </c>
      <c r="D2286" s="25">
        <v>44958</v>
      </c>
      <c r="E2286" s="4">
        <v>76.41</v>
      </c>
      <c r="G2286" s="4">
        <v>76.41</v>
      </c>
    </row>
    <row r="2287" spans="1:7" x14ac:dyDescent="0.3">
      <c r="A2287" s="31">
        <f t="shared" si="108"/>
        <v>2023</v>
      </c>
      <c r="B2287" s="31">
        <f t="shared" si="109"/>
        <v>2</v>
      </c>
      <c r="C2287" s="31">
        <f t="shared" si="110"/>
        <v>1</v>
      </c>
      <c r="D2287" s="25">
        <v>44959</v>
      </c>
      <c r="E2287" s="4">
        <v>75.88</v>
      </c>
      <c r="G2287" s="4">
        <v>75.88</v>
      </c>
    </row>
    <row r="2288" spans="1:7" x14ac:dyDescent="0.3">
      <c r="A2288" s="31">
        <f t="shared" si="108"/>
        <v>2023</v>
      </c>
      <c r="B2288" s="31">
        <f t="shared" si="109"/>
        <v>2</v>
      </c>
      <c r="C2288" s="31">
        <f t="shared" si="110"/>
        <v>1</v>
      </c>
      <c r="D2288" s="25">
        <v>44960</v>
      </c>
      <c r="E2288" s="4">
        <v>73.39</v>
      </c>
      <c r="G2288" s="4">
        <v>73.39</v>
      </c>
    </row>
    <row r="2289" spans="1:7" x14ac:dyDescent="0.3">
      <c r="A2289" s="31">
        <f t="shared" si="108"/>
        <v>2023</v>
      </c>
      <c r="B2289" s="31">
        <f t="shared" si="109"/>
        <v>2</v>
      </c>
      <c r="C2289" s="31">
        <f t="shared" si="110"/>
        <v>1</v>
      </c>
      <c r="D2289" s="25">
        <v>44963</v>
      </c>
      <c r="E2289" s="4">
        <v>74.11</v>
      </c>
      <c r="G2289" s="4">
        <v>74.11</v>
      </c>
    </row>
    <row r="2290" spans="1:7" x14ac:dyDescent="0.3">
      <c r="A2290" s="31">
        <f t="shared" si="108"/>
        <v>2023</v>
      </c>
      <c r="B2290" s="31">
        <f t="shared" si="109"/>
        <v>2</v>
      </c>
      <c r="C2290" s="31">
        <f t="shared" si="110"/>
        <v>1</v>
      </c>
      <c r="D2290" s="25">
        <v>44964</v>
      </c>
      <c r="E2290" s="4">
        <v>77.14</v>
      </c>
      <c r="G2290" s="4">
        <v>77.14</v>
      </c>
    </row>
    <row r="2291" spans="1:7" x14ac:dyDescent="0.3">
      <c r="A2291" s="31">
        <f t="shared" si="108"/>
        <v>2023</v>
      </c>
      <c r="B2291" s="31">
        <f t="shared" si="109"/>
        <v>2</v>
      </c>
      <c r="C2291" s="31">
        <f t="shared" si="110"/>
        <v>1</v>
      </c>
      <c r="D2291" s="25">
        <v>44965</v>
      </c>
      <c r="E2291" s="4">
        <v>78.47</v>
      </c>
      <c r="G2291" s="4">
        <v>78.47</v>
      </c>
    </row>
    <row r="2292" spans="1:7" x14ac:dyDescent="0.3">
      <c r="A2292" s="31">
        <f t="shared" si="108"/>
        <v>2023</v>
      </c>
      <c r="B2292" s="31">
        <f t="shared" si="109"/>
        <v>2</v>
      </c>
      <c r="C2292" s="31">
        <f t="shared" si="110"/>
        <v>1</v>
      </c>
      <c r="D2292" s="25">
        <v>44966</v>
      </c>
      <c r="E2292" s="4">
        <v>78.06</v>
      </c>
      <c r="G2292" s="4">
        <v>78.06</v>
      </c>
    </row>
    <row r="2293" spans="1:7" x14ac:dyDescent="0.3">
      <c r="A2293" s="31">
        <f t="shared" si="108"/>
        <v>2023</v>
      </c>
      <c r="B2293" s="31">
        <f t="shared" si="109"/>
        <v>2</v>
      </c>
      <c r="C2293" s="31">
        <f t="shared" si="110"/>
        <v>1</v>
      </c>
      <c r="D2293" s="25">
        <v>44967</v>
      </c>
      <c r="E2293" s="4">
        <v>79.72</v>
      </c>
      <c r="G2293" s="4">
        <v>79.72</v>
      </c>
    </row>
    <row r="2294" spans="1:7" x14ac:dyDescent="0.3">
      <c r="A2294" s="31">
        <f t="shared" si="108"/>
        <v>2023</v>
      </c>
      <c r="B2294" s="31">
        <f t="shared" si="109"/>
        <v>2</v>
      </c>
      <c r="C2294" s="31">
        <f t="shared" si="110"/>
        <v>1</v>
      </c>
      <c r="D2294" s="25">
        <v>44970</v>
      </c>
      <c r="E2294" s="4">
        <v>80.14</v>
      </c>
      <c r="G2294" s="4">
        <v>80.14</v>
      </c>
    </row>
    <row r="2295" spans="1:7" x14ac:dyDescent="0.3">
      <c r="A2295" s="31">
        <f t="shared" si="108"/>
        <v>2023</v>
      </c>
      <c r="B2295" s="31">
        <f t="shared" si="109"/>
        <v>2</v>
      </c>
      <c r="C2295" s="31">
        <f t="shared" si="110"/>
        <v>1</v>
      </c>
      <c r="D2295" s="25">
        <v>44971</v>
      </c>
      <c r="E2295" s="4">
        <v>79.06</v>
      </c>
      <c r="G2295" s="4">
        <v>79.06</v>
      </c>
    </row>
    <row r="2296" spans="1:7" x14ac:dyDescent="0.3">
      <c r="A2296" s="31">
        <f t="shared" si="108"/>
        <v>2023</v>
      </c>
      <c r="B2296" s="31">
        <f t="shared" si="109"/>
        <v>2</v>
      </c>
      <c r="C2296" s="31">
        <f t="shared" si="110"/>
        <v>1</v>
      </c>
      <c r="D2296" s="25">
        <v>44972</v>
      </c>
      <c r="E2296" s="4">
        <v>78.59</v>
      </c>
      <c r="G2296" s="4">
        <v>78.59</v>
      </c>
    </row>
    <row r="2297" spans="1:7" x14ac:dyDescent="0.3">
      <c r="A2297" s="31">
        <f t="shared" si="108"/>
        <v>2023</v>
      </c>
      <c r="B2297" s="31">
        <f t="shared" si="109"/>
        <v>2</v>
      </c>
      <c r="C2297" s="31">
        <f t="shared" si="110"/>
        <v>1</v>
      </c>
      <c r="D2297" s="25">
        <v>44973</v>
      </c>
      <c r="E2297" s="4">
        <v>78.489999999999995</v>
      </c>
      <c r="G2297" s="4">
        <v>78.489999999999995</v>
      </c>
    </row>
    <row r="2298" spans="1:7" x14ac:dyDescent="0.3">
      <c r="A2298" s="31">
        <f t="shared" si="108"/>
        <v>2023</v>
      </c>
      <c r="B2298" s="31">
        <f t="shared" si="109"/>
        <v>2</v>
      </c>
      <c r="C2298" s="31">
        <f t="shared" si="110"/>
        <v>1</v>
      </c>
      <c r="D2298" s="25">
        <v>44974</v>
      </c>
      <c r="E2298" s="4">
        <v>76.34</v>
      </c>
      <c r="G2298" s="4">
        <v>76.34</v>
      </c>
    </row>
    <row r="2299" spans="1:7" x14ac:dyDescent="0.3">
      <c r="A2299" s="31">
        <f t="shared" si="108"/>
        <v>2023</v>
      </c>
      <c r="B2299" s="31">
        <f t="shared" si="109"/>
        <v>2</v>
      </c>
      <c r="C2299" s="31">
        <f t="shared" si="110"/>
        <v>1</v>
      </c>
      <c r="D2299" s="25">
        <v>44978</v>
      </c>
      <c r="E2299" s="4">
        <v>76.16</v>
      </c>
      <c r="G2299" s="4">
        <v>76.16</v>
      </c>
    </row>
    <row r="2300" spans="1:7" x14ac:dyDescent="0.3">
      <c r="A2300" s="31">
        <f t="shared" si="108"/>
        <v>2023</v>
      </c>
      <c r="B2300" s="31">
        <f t="shared" si="109"/>
        <v>2</v>
      </c>
      <c r="C2300" s="31">
        <f t="shared" si="110"/>
        <v>1</v>
      </c>
      <c r="D2300" s="25">
        <v>44979</v>
      </c>
      <c r="E2300" s="4">
        <v>73.95</v>
      </c>
      <c r="G2300" s="4">
        <v>73.95</v>
      </c>
    </row>
    <row r="2301" spans="1:7" x14ac:dyDescent="0.3">
      <c r="A2301" s="31">
        <f t="shared" si="108"/>
        <v>2023</v>
      </c>
      <c r="B2301" s="31">
        <f t="shared" si="109"/>
        <v>2</v>
      </c>
      <c r="C2301" s="31">
        <f t="shared" si="110"/>
        <v>1</v>
      </c>
      <c r="D2301" s="25">
        <v>44980</v>
      </c>
      <c r="E2301" s="4">
        <v>75.39</v>
      </c>
      <c r="G2301" s="4">
        <v>75.39</v>
      </c>
    </row>
    <row r="2302" spans="1:7" x14ac:dyDescent="0.3">
      <c r="A2302" s="31">
        <f t="shared" si="108"/>
        <v>2023</v>
      </c>
      <c r="B2302" s="31">
        <f t="shared" si="109"/>
        <v>2</v>
      </c>
      <c r="C2302" s="31">
        <f t="shared" si="110"/>
        <v>1</v>
      </c>
      <c r="D2302" s="25">
        <v>44981</v>
      </c>
      <c r="E2302" s="4">
        <v>76.319999999999993</v>
      </c>
      <c r="G2302" s="4">
        <v>76.319999999999993</v>
      </c>
    </row>
    <row r="2303" spans="1:7" x14ac:dyDescent="0.3">
      <c r="A2303" s="31">
        <f t="shared" si="108"/>
        <v>2023</v>
      </c>
      <c r="B2303" s="31">
        <f t="shared" si="109"/>
        <v>2</v>
      </c>
      <c r="C2303" s="31">
        <f t="shared" si="110"/>
        <v>1</v>
      </c>
      <c r="D2303" s="25">
        <v>44984</v>
      </c>
      <c r="E2303" s="4">
        <v>75.680000000000007</v>
      </c>
      <c r="G2303" s="4">
        <v>75.680000000000007</v>
      </c>
    </row>
    <row r="2304" spans="1:7" x14ac:dyDescent="0.3">
      <c r="A2304" s="31">
        <f t="shared" si="108"/>
        <v>2023</v>
      </c>
      <c r="B2304" s="31">
        <f t="shared" si="109"/>
        <v>2</v>
      </c>
      <c r="C2304" s="31">
        <f t="shared" si="110"/>
        <v>1</v>
      </c>
      <c r="D2304" s="25">
        <v>44985</v>
      </c>
      <c r="E2304" s="4">
        <v>77.05</v>
      </c>
      <c r="G2304" s="4">
        <v>77.05</v>
      </c>
    </row>
    <row r="2305" spans="1:7" x14ac:dyDescent="0.3">
      <c r="A2305" s="31">
        <f t="shared" si="108"/>
        <v>2023</v>
      </c>
      <c r="B2305" s="31">
        <f t="shared" si="109"/>
        <v>3</v>
      </c>
      <c r="C2305" s="31">
        <f t="shared" si="110"/>
        <v>1</v>
      </c>
      <c r="D2305" s="25">
        <v>44986</v>
      </c>
      <c r="E2305" s="4">
        <v>77.69</v>
      </c>
      <c r="G2305" s="4">
        <v>77.69</v>
      </c>
    </row>
    <row r="2306" spans="1:7" x14ac:dyDescent="0.3">
      <c r="A2306" s="31">
        <f t="shared" si="108"/>
        <v>2023</v>
      </c>
      <c r="B2306" s="31">
        <f t="shared" si="109"/>
        <v>3</v>
      </c>
      <c r="C2306" s="31">
        <f t="shared" si="110"/>
        <v>1</v>
      </c>
      <c r="D2306" s="25">
        <v>44987</v>
      </c>
      <c r="E2306" s="4">
        <v>78.16</v>
      </c>
      <c r="G2306" s="4">
        <v>78.16</v>
      </c>
    </row>
    <row r="2307" spans="1:7" x14ac:dyDescent="0.3">
      <c r="A2307" s="31">
        <f t="shared" si="108"/>
        <v>2023</v>
      </c>
      <c r="B2307" s="31">
        <f t="shared" si="109"/>
        <v>3</v>
      </c>
      <c r="C2307" s="31">
        <f t="shared" si="110"/>
        <v>1</v>
      </c>
      <c r="D2307" s="25">
        <v>44988</v>
      </c>
      <c r="E2307" s="4">
        <v>79.680000000000007</v>
      </c>
      <c r="G2307" s="4">
        <v>79.680000000000007</v>
      </c>
    </row>
    <row r="2308" spans="1:7" x14ac:dyDescent="0.3">
      <c r="A2308" s="31">
        <f t="shared" si="108"/>
        <v>2023</v>
      </c>
      <c r="B2308" s="31">
        <f t="shared" si="109"/>
        <v>3</v>
      </c>
      <c r="C2308" s="31">
        <f t="shared" si="110"/>
        <v>1</v>
      </c>
      <c r="D2308" s="25">
        <v>44991</v>
      </c>
      <c r="E2308" s="4">
        <v>80.459999999999994</v>
      </c>
      <c r="G2308" s="4">
        <v>80.459999999999994</v>
      </c>
    </row>
    <row r="2309" spans="1:7" x14ac:dyDescent="0.3">
      <c r="A2309" s="31">
        <f t="shared" ref="A2309:A2372" si="111">YEAR(D2309)</f>
        <v>2023</v>
      </c>
      <c r="B2309" s="31">
        <f t="shared" ref="B2309:B2372" si="112">MONTH(D2309)</f>
        <v>3</v>
      </c>
      <c r="C2309" s="31">
        <f t="shared" ref="C2309:C2372" si="113">ROUNDUP(B2309/3,0)</f>
        <v>1</v>
      </c>
      <c r="D2309" s="25">
        <v>44992</v>
      </c>
      <c r="E2309" s="4">
        <v>77.58</v>
      </c>
      <c r="G2309" s="4">
        <v>77.58</v>
      </c>
    </row>
    <row r="2310" spans="1:7" x14ac:dyDescent="0.3">
      <c r="A2310" s="31">
        <f t="shared" si="111"/>
        <v>2023</v>
      </c>
      <c r="B2310" s="31">
        <f t="shared" si="112"/>
        <v>3</v>
      </c>
      <c r="C2310" s="31">
        <f t="shared" si="113"/>
        <v>1</v>
      </c>
      <c r="D2310" s="25">
        <v>44993</v>
      </c>
      <c r="E2310" s="4">
        <v>76.66</v>
      </c>
      <c r="G2310" s="4">
        <v>76.66</v>
      </c>
    </row>
    <row r="2311" spans="1:7" x14ac:dyDescent="0.3">
      <c r="A2311" s="31">
        <f t="shared" si="111"/>
        <v>2023</v>
      </c>
      <c r="B2311" s="31">
        <f t="shared" si="112"/>
        <v>3</v>
      </c>
      <c r="C2311" s="31">
        <f t="shared" si="113"/>
        <v>1</v>
      </c>
      <c r="D2311" s="25">
        <v>44994</v>
      </c>
      <c r="E2311" s="4">
        <v>75.72</v>
      </c>
      <c r="G2311" s="4">
        <v>75.72</v>
      </c>
    </row>
    <row r="2312" spans="1:7" x14ac:dyDescent="0.3">
      <c r="A2312" s="31">
        <f t="shared" si="111"/>
        <v>2023</v>
      </c>
      <c r="B2312" s="31">
        <f t="shared" si="112"/>
        <v>3</v>
      </c>
      <c r="C2312" s="31">
        <f t="shared" si="113"/>
        <v>1</v>
      </c>
      <c r="D2312" s="25">
        <v>44995</v>
      </c>
      <c r="E2312" s="4">
        <v>76.680000000000007</v>
      </c>
      <c r="G2312" s="4">
        <v>76.680000000000007</v>
      </c>
    </row>
    <row r="2313" spans="1:7" x14ac:dyDescent="0.3">
      <c r="A2313" s="31">
        <f t="shared" si="111"/>
        <v>2023</v>
      </c>
      <c r="B2313" s="31">
        <f t="shared" si="112"/>
        <v>3</v>
      </c>
      <c r="C2313" s="31">
        <f t="shared" si="113"/>
        <v>1</v>
      </c>
      <c r="D2313" s="25">
        <v>44998</v>
      </c>
      <c r="E2313" s="4">
        <v>74.8</v>
      </c>
      <c r="G2313" s="4">
        <v>74.8</v>
      </c>
    </row>
    <row r="2314" spans="1:7" x14ac:dyDescent="0.3">
      <c r="A2314" s="31">
        <f t="shared" si="111"/>
        <v>2023</v>
      </c>
      <c r="B2314" s="31">
        <f t="shared" si="112"/>
        <v>3</v>
      </c>
      <c r="C2314" s="31">
        <f t="shared" si="113"/>
        <v>1</v>
      </c>
      <c r="D2314" s="25">
        <v>44999</v>
      </c>
      <c r="E2314" s="4">
        <v>71.33</v>
      </c>
      <c r="G2314" s="4">
        <v>71.33</v>
      </c>
    </row>
    <row r="2315" spans="1:7" x14ac:dyDescent="0.3">
      <c r="A2315" s="31">
        <f t="shared" si="111"/>
        <v>2023</v>
      </c>
      <c r="B2315" s="31">
        <f t="shared" si="112"/>
        <v>3</v>
      </c>
      <c r="C2315" s="31">
        <f t="shared" si="113"/>
        <v>1</v>
      </c>
      <c r="D2315" s="25">
        <v>45000</v>
      </c>
      <c r="E2315" s="4">
        <v>67.61</v>
      </c>
      <c r="G2315" s="4">
        <v>67.61</v>
      </c>
    </row>
    <row r="2316" spans="1:7" x14ac:dyDescent="0.3">
      <c r="A2316" s="31">
        <f t="shared" si="111"/>
        <v>2023</v>
      </c>
      <c r="B2316" s="31">
        <f t="shared" si="112"/>
        <v>3</v>
      </c>
      <c r="C2316" s="31">
        <f t="shared" si="113"/>
        <v>1</v>
      </c>
      <c r="D2316" s="25">
        <v>45001</v>
      </c>
      <c r="E2316" s="4">
        <v>68.349999999999994</v>
      </c>
      <c r="G2316" s="4">
        <v>68.349999999999994</v>
      </c>
    </row>
    <row r="2317" spans="1:7" x14ac:dyDescent="0.3">
      <c r="A2317" s="31">
        <f t="shared" si="111"/>
        <v>2023</v>
      </c>
      <c r="B2317" s="31">
        <f t="shared" si="112"/>
        <v>3</v>
      </c>
      <c r="C2317" s="31">
        <f t="shared" si="113"/>
        <v>1</v>
      </c>
      <c r="D2317" s="25">
        <v>45002</v>
      </c>
      <c r="E2317" s="4">
        <v>66.739999999999995</v>
      </c>
      <c r="G2317" s="4">
        <v>66.739999999999995</v>
      </c>
    </row>
    <row r="2318" spans="1:7" x14ac:dyDescent="0.3">
      <c r="A2318" s="31">
        <f t="shared" si="111"/>
        <v>2023</v>
      </c>
      <c r="B2318" s="31">
        <f t="shared" si="112"/>
        <v>3</v>
      </c>
      <c r="C2318" s="31">
        <f t="shared" si="113"/>
        <v>1</v>
      </c>
      <c r="D2318" s="25">
        <v>45005</v>
      </c>
      <c r="E2318" s="4">
        <v>67.64</v>
      </c>
      <c r="G2318" s="4">
        <v>67.64</v>
      </c>
    </row>
    <row r="2319" spans="1:7" x14ac:dyDescent="0.3">
      <c r="A2319" s="31">
        <f t="shared" si="111"/>
        <v>2023</v>
      </c>
      <c r="B2319" s="31">
        <f t="shared" si="112"/>
        <v>3</v>
      </c>
      <c r="C2319" s="31">
        <f t="shared" si="113"/>
        <v>1</v>
      </c>
      <c r="D2319" s="25">
        <v>45006</v>
      </c>
      <c r="E2319" s="4">
        <v>69.33</v>
      </c>
      <c r="G2319" s="4">
        <v>69.33</v>
      </c>
    </row>
    <row r="2320" spans="1:7" x14ac:dyDescent="0.3">
      <c r="A2320" s="31">
        <f t="shared" si="111"/>
        <v>2023</v>
      </c>
      <c r="B2320" s="31">
        <f t="shared" si="112"/>
        <v>3</v>
      </c>
      <c r="C2320" s="31">
        <f t="shared" si="113"/>
        <v>1</v>
      </c>
      <c r="D2320" s="25">
        <v>45007</v>
      </c>
      <c r="E2320" s="4">
        <v>70.900000000000006</v>
      </c>
      <c r="G2320" s="4">
        <v>70.900000000000006</v>
      </c>
    </row>
    <row r="2321" spans="1:7" x14ac:dyDescent="0.3">
      <c r="A2321" s="31">
        <f t="shared" si="111"/>
        <v>2023</v>
      </c>
      <c r="B2321" s="31">
        <f t="shared" si="112"/>
        <v>3</v>
      </c>
      <c r="C2321" s="31">
        <f t="shared" si="113"/>
        <v>1</v>
      </c>
      <c r="D2321" s="25">
        <v>45008</v>
      </c>
      <c r="E2321" s="4">
        <v>69.959999999999994</v>
      </c>
      <c r="G2321" s="4">
        <v>69.959999999999994</v>
      </c>
    </row>
    <row r="2322" spans="1:7" x14ac:dyDescent="0.3">
      <c r="A2322" s="31">
        <f t="shared" si="111"/>
        <v>2023</v>
      </c>
      <c r="B2322" s="31">
        <f t="shared" si="112"/>
        <v>3</v>
      </c>
      <c r="C2322" s="31">
        <f t="shared" si="113"/>
        <v>1</v>
      </c>
      <c r="D2322" s="25">
        <v>45009</v>
      </c>
      <c r="E2322" s="4">
        <v>69.260000000000005</v>
      </c>
      <c r="G2322" s="4">
        <v>69.260000000000005</v>
      </c>
    </row>
    <row r="2323" spans="1:7" x14ac:dyDescent="0.3">
      <c r="A2323" s="31">
        <f t="shared" si="111"/>
        <v>2023</v>
      </c>
      <c r="B2323" s="31">
        <f t="shared" si="112"/>
        <v>3</v>
      </c>
      <c r="C2323" s="31">
        <f t="shared" si="113"/>
        <v>1</v>
      </c>
      <c r="D2323" s="25">
        <v>45012</v>
      </c>
      <c r="E2323" s="4">
        <v>72.81</v>
      </c>
      <c r="G2323" s="4">
        <v>72.81</v>
      </c>
    </row>
    <row r="2324" spans="1:7" x14ac:dyDescent="0.3">
      <c r="A2324" s="31">
        <f t="shared" si="111"/>
        <v>2023</v>
      </c>
      <c r="B2324" s="31">
        <f t="shared" si="112"/>
        <v>3</v>
      </c>
      <c r="C2324" s="31">
        <f t="shared" si="113"/>
        <v>1</v>
      </c>
      <c r="D2324" s="25">
        <v>45013</v>
      </c>
      <c r="E2324" s="4">
        <v>73.2</v>
      </c>
      <c r="G2324" s="4">
        <v>73.2</v>
      </c>
    </row>
    <row r="2325" spans="1:7" x14ac:dyDescent="0.3">
      <c r="A2325" s="31">
        <f t="shared" si="111"/>
        <v>2023</v>
      </c>
      <c r="B2325" s="31">
        <f t="shared" si="112"/>
        <v>3</v>
      </c>
      <c r="C2325" s="31">
        <f t="shared" si="113"/>
        <v>1</v>
      </c>
      <c r="D2325" s="25">
        <v>45014</v>
      </c>
      <c r="E2325" s="4">
        <v>72.97</v>
      </c>
      <c r="G2325" s="4">
        <v>72.97</v>
      </c>
    </row>
    <row r="2326" spans="1:7" x14ac:dyDescent="0.3">
      <c r="A2326" s="31">
        <f t="shared" si="111"/>
        <v>2023</v>
      </c>
      <c r="B2326" s="31">
        <f t="shared" si="112"/>
        <v>3</v>
      </c>
      <c r="C2326" s="31">
        <f t="shared" si="113"/>
        <v>1</v>
      </c>
      <c r="D2326" s="25">
        <v>45015</v>
      </c>
      <c r="E2326" s="4">
        <v>74.37</v>
      </c>
      <c r="G2326" s="4">
        <v>74.37</v>
      </c>
    </row>
    <row r="2327" spans="1:7" x14ac:dyDescent="0.3">
      <c r="A2327" s="31">
        <f t="shared" si="111"/>
        <v>2023</v>
      </c>
      <c r="B2327" s="31">
        <f t="shared" si="112"/>
        <v>3</v>
      </c>
      <c r="C2327" s="31">
        <f t="shared" si="113"/>
        <v>1</v>
      </c>
      <c r="D2327" s="25">
        <v>45016</v>
      </c>
      <c r="E2327" s="4">
        <v>75.67</v>
      </c>
      <c r="G2327" s="4">
        <v>75.67</v>
      </c>
    </row>
    <row r="2328" spans="1:7" x14ac:dyDescent="0.3">
      <c r="A2328" s="31">
        <f t="shared" si="111"/>
        <v>2023</v>
      </c>
      <c r="B2328" s="31">
        <f t="shared" si="112"/>
        <v>4</v>
      </c>
      <c r="C2328" s="31">
        <f t="shared" si="113"/>
        <v>2</v>
      </c>
      <c r="D2328" s="25">
        <v>45019</v>
      </c>
      <c r="E2328" s="4">
        <v>80.42</v>
      </c>
      <c r="G2328" s="4">
        <v>80.42</v>
      </c>
    </row>
    <row r="2329" spans="1:7" x14ac:dyDescent="0.3">
      <c r="A2329" s="31">
        <f t="shared" si="111"/>
        <v>2023</v>
      </c>
      <c r="B2329" s="31">
        <f t="shared" si="112"/>
        <v>4</v>
      </c>
      <c r="C2329" s="31">
        <f t="shared" si="113"/>
        <v>2</v>
      </c>
      <c r="D2329" s="25">
        <v>45020</v>
      </c>
      <c r="E2329" s="4">
        <v>80.709999999999994</v>
      </c>
      <c r="G2329" s="4">
        <v>80.709999999999994</v>
      </c>
    </row>
    <row r="2330" spans="1:7" x14ac:dyDescent="0.3">
      <c r="A2330" s="31">
        <f t="shared" si="111"/>
        <v>2023</v>
      </c>
      <c r="B2330" s="31">
        <f t="shared" si="112"/>
        <v>4</v>
      </c>
      <c r="C2330" s="31">
        <f t="shared" si="113"/>
        <v>2</v>
      </c>
      <c r="D2330" s="25">
        <v>45021</v>
      </c>
      <c r="E2330" s="4">
        <v>80.61</v>
      </c>
      <c r="G2330" s="4">
        <v>80.61</v>
      </c>
    </row>
    <row r="2331" spans="1:7" x14ac:dyDescent="0.3">
      <c r="A2331" s="31">
        <f t="shared" si="111"/>
        <v>2023</v>
      </c>
      <c r="B2331" s="31">
        <f t="shared" si="112"/>
        <v>4</v>
      </c>
      <c r="C2331" s="31">
        <f t="shared" si="113"/>
        <v>2</v>
      </c>
      <c r="D2331" s="25">
        <v>45022</v>
      </c>
      <c r="E2331" s="4">
        <v>80.7</v>
      </c>
      <c r="G2331" s="4">
        <v>80.7</v>
      </c>
    </row>
    <row r="2332" spans="1:7" x14ac:dyDescent="0.3">
      <c r="A2332" s="31">
        <f t="shared" si="111"/>
        <v>2023</v>
      </c>
      <c r="B2332" s="31">
        <f t="shared" si="112"/>
        <v>4</v>
      </c>
      <c r="C2332" s="31">
        <f t="shared" si="113"/>
        <v>2</v>
      </c>
      <c r="D2332" s="25">
        <v>45026</v>
      </c>
      <c r="E2332" s="4">
        <v>79.739999999999995</v>
      </c>
      <c r="G2332" s="4">
        <v>79.739999999999995</v>
      </c>
    </row>
    <row r="2333" spans="1:7" x14ac:dyDescent="0.3">
      <c r="A2333" s="31">
        <f t="shared" si="111"/>
        <v>2023</v>
      </c>
      <c r="B2333" s="31">
        <f t="shared" si="112"/>
        <v>4</v>
      </c>
      <c r="C2333" s="31">
        <f t="shared" si="113"/>
        <v>2</v>
      </c>
      <c r="D2333" s="25">
        <v>45027</v>
      </c>
      <c r="E2333" s="4">
        <v>81.53</v>
      </c>
      <c r="G2333" s="4">
        <v>81.53</v>
      </c>
    </row>
    <row r="2334" spans="1:7" x14ac:dyDescent="0.3">
      <c r="A2334" s="31">
        <f t="shared" si="111"/>
        <v>2023</v>
      </c>
      <c r="B2334" s="31">
        <f t="shared" si="112"/>
        <v>4</v>
      </c>
      <c r="C2334" s="31">
        <f t="shared" si="113"/>
        <v>2</v>
      </c>
      <c r="D2334" s="25">
        <v>45028</v>
      </c>
      <c r="E2334" s="4">
        <v>83.26</v>
      </c>
      <c r="G2334" s="4">
        <v>83.26</v>
      </c>
    </row>
    <row r="2335" spans="1:7" x14ac:dyDescent="0.3">
      <c r="A2335" s="31">
        <f t="shared" si="111"/>
        <v>2023</v>
      </c>
      <c r="B2335" s="31">
        <f t="shared" si="112"/>
        <v>4</v>
      </c>
      <c r="C2335" s="31">
        <f t="shared" si="113"/>
        <v>2</v>
      </c>
      <c r="D2335" s="25">
        <v>45029</v>
      </c>
      <c r="E2335" s="4">
        <v>82.16</v>
      </c>
      <c r="G2335" s="4">
        <v>82.16</v>
      </c>
    </row>
    <row r="2336" spans="1:7" x14ac:dyDescent="0.3">
      <c r="A2336" s="31">
        <f t="shared" si="111"/>
        <v>2023</v>
      </c>
      <c r="B2336" s="31">
        <f t="shared" si="112"/>
        <v>4</v>
      </c>
      <c r="C2336" s="31">
        <f t="shared" si="113"/>
        <v>2</v>
      </c>
      <c r="D2336" s="25">
        <v>45030</v>
      </c>
      <c r="E2336" s="4">
        <v>82.52</v>
      </c>
      <c r="G2336" s="4">
        <v>82.52</v>
      </c>
    </row>
    <row r="2337" spans="1:7" x14ac:dyDescent="0.3">
      <c r="A2337" s="31">
        <f t="shared" si="111"/>
        <v>2023</v>
      </c>
      <c r="B2337" s="31">
        <f t="shared" si="112"/>
        <v>4</v>
      </c>
      <c r="C2337" s="31">
        <f t="shared" si="113"/>
        <v>2</v>
      </c>
      <c r="D2337" s="25">
        <v>45033</v>
      </c>
      <c r="E2337" s="4">
        <v>80.83</v>
      </c>
      <c r="G2337" s="4">
        <v>80.83</v>
      </c>
    </row>
    <row r="2338" spans="1:7" x14ac:dyDescent="0.3">
      <c r="A2338" s="31">
        <f t="shared" si="111"/>
        <v>2023</v>
      </c>
      <c r="B2338" s="31">
        <f t="shared" si="112"/>
        <v>4</v>
      </c>
      <c r="C2338" s="31">
        <f t="shared" si="113"/>
        <v>2</v>
      </c>
      <c r="D2338" s="25">
        <v>45034</v>
      </c>
      <c r="E2338" s="4">
        <v>80.86</v>
      </c>
      <c r="G2338" s="4">
        <v>80.86</v>
      </c>
    </row>
    <row r="2339" spans="1:7" x14ac:dyDescent="0.3">
      <c r="A2339" s="31">
        <f t="shared" si="111"/>
        <v>2023</v>
      </c>
      <c r="B2339" s="31">
        <f t="shared" si="112"/>
        <v>4</v>
      </c>
      <c r="C2339" s="31">
        <f t="shared" si="113"/>
        <v>2</v>
      </c>
      <c r="D2339" s="25">
        <v>45035</v>
      </c>
      <c r="E2339" s="4">
        <v>79.16</v>
      </c>
      <c r="G2339" s="4">
        <v>79.16</v>
      </c>
    </row>
    <row r="2340" spans="1:7" x14ac:dyDescent="0.3">
      <c r="A2340" s="31">
        <f t="shared" si="111"/>
        <v>2023</v>
      </c>
      <c r="B2340" s="31">
        <f t="shared" si="112"/>
        <v>4</v>
      </c>
      <c r="C2340" s="31">
        <f t="shared" si="113"/>
        <v>2</v>
      </c>
      <c r="D2340" s="25">
        <v>45036</v>
      </c>
      <c r="E2340" s="4">
        <v>77.290000000000006</v>
      </c>
      <c r="G2340" s="4">
        <v>77.290000000000006</v>
      </c>
    </row>
    <row r="2341" spans="1:7" x14ac:dyDescent="0.3">
      <c r="A2341" s="31">
        <f t="shared" si="111"/>
        <v>2023</v>
      </c>
      <c r="B2341" s="31">
        <f t="shared" si="112"/>
        <v>4</v>
      </c>
      <c r="C2341" s="31">
        <f t="shared" si="113"/>
        <v>2</v>
      </c>
      <c r="D2341" s="25">
        <v>45037</v>
      </c>
      <c r="E2341" s="4">
        <v>77.87</v>
      </c>
      <c r="G2341" s="4">
        <v>77.87</v>
      </c>
    </row>
    <row r="2342" spans="1:7" x14ac:dyDescent="0.3">
      <c r="A2342" s="31">
        <f t="shared" si="111"/>
        <v>2023</v>
      </c>
      <c r="B2342" s="31">
        <f t="shared" si="112"/>
        <v>4</v>
      </c>
      <c r="C2342" s="31">
        <f t="shared" si="113"/>
        <v>2</v>
      </c>
      <c r="D2342" s="25">
        <v>45040</v>
      </c>
      <c r="E2342" s="4">
        <v>78.760000000000005</v>
      </c>
      <c r="G2342" s="4">
        <v>78.760000000000005</v>
      </c>
    </row>
    <row r="2343" spans="1:7" x14ac:dyDescent="0.3">
      <c r="A2343" s="31">
        <f t="shared" si="111"/>
        <v>2023</v>
      </c>
      <c r="B2343" s="31">
        <f t="shared" si="112"/>
        <v>4</v>
      </c>
      <c r="C2343" s="31">
        <f t="shared" si="113"/>
        <v>2</v>
      </c>
      <c r="D2343" s="25">
        <v>45041</v>
      </c>
      <c r="E2343" s="4">
        <v>77.069999999999993</v>
      </c>
      <c r="G2343" s="4">
        <v>77.069999999999993</v>
      </c>
    </row>
    <row r="2344" spans="1:7" x14ac:dyDescent="0.3">
      <c r="A2344" s="31">
        <f t="shared" si="111"/>
        <v>2023</v>
      </c>
      <c r="B2344" s="31">
        <f t="shared" si="112"/>
        <v>4</v>
      </c>
      <c r="C2344" s="31">
        <f t="shared" si="113"/>
        <v>2</v>
      </c>
      <c r="D2344" s="25">
        <v>45042</v>
      </c>
      <c r="E2344" s="4">
        <v>74.3</v>
      </c>
      <c r="G2344" s="4">
        <v>74.3</v>
      </c>
    </row>
    <row r="2345" spans="1:7" x14ac:dyDescent="0.3">
      <c r="A2345" s="31">
        <f t="shared" si="111"/>
        <v>2023</v>
      </c>
      <c r="B2345" s="31">
        <f t="shared" si="112"/>
        <v>4</v>
      </c>
      <c r="C2345" s="31">
        <f t="shared" si="113"/>
        <v>2</v>
      </c>
      <c r="D2345" s="25">
        <v>45043</v>
      </c>
      <c r="E2345" s="4">
        <v>74.760000000000005</v>
      </c>
      <c r="G2345" s="4">
        <v>74.760000000000005</v>
      </c>
    </row>
    <row r="2346" spans="1:7" x14ac:dyDescent="0.3">
      <c r="A2346" s="31">
        <f t="shared" si="111"/>
        <v>2023</v>
      </c>
      <c r="B2346" s="31">
        <f t="shared" si="112"/>
        <v>4</v>
      </c>
      <c r="C2346" s="31">
        <f t="shared" si="113"/>
        <v>2</v>
      </c>
      <c r="D2346" s="25">
        <v>45044</v>
      </c>
      <c r="E2346" s="4">
        <v>76.78</v>
      </c>
      <c r="G2346" s="4">
        <v>76.78</v>
      </c>
    </row>
    <row r="2347" spans="1:7" x14ac:dyDescent="0.3">
      <c r="A2347" s="31">
        <f t="shared" si="111"/>
        <v>2023</v>
      </c>
      <c r="B2347" s="31">
        <f t="shared" si="112"/>
        <v>5</v>
      </c>
      <c r="C2347" s="31">
        <f t="shared" si="113"/>
        <v>2</v>
      </c>
      <c r="D2347" s="25">
        <v>45047</v>
      </c>
      <c r="E2347" s="4">
        <v>75.66</v>
      </c>
      <c r="G2347" s="4">
        <v>75.66</v>
      </c>
    </row>
    <row r="2348" spans="1:7" x14ac:dyDescent="0.3">
      <c r="A2348" s="31">
        <f t="shared" si="111"/>
        <v>2023</v>
      </c>
      <c r="B2348" s="31">
        <f t="shared" si="112"/>
        <v>5</v>
      </c>
      <c r="C2348" s="31">
        <f t="shared" si="113"/>
        <v>2</v>
      </c>
      <c r="D2348" s="25">
        <v>45048</v>
      </c>
      <c r="E2348" s="4">
        <v>71.66</v>
      </c>
      <c r="G2348" s="4">
        <v>71.66</v>
      </c>
    </row>
    <row r="2349" spans="1:7" x14ac:dyDescent="0.3">
      <c r="A2349" s="31">
        <f t="shared" si="111"/>
        <v>2023</v>
      </c>
      <c r="B2349" s="31">
        <f t="shared" si="112"/>
        <v>5</v>
      </c>
      <c r="C2349" s="31">
        <f t="shared" si="113"/>
        <v>2</v>
      </c>
      <c r="D2349" s="25">
        <v>45049</v>
      </c>
      <c r="E2349" s="4">
        <v>68.599999999999994</v>
      </c>
      <c r="G2349" s="4">
        <v>68.599999999999994</v>
      </c>
    </row>
    <row r="2350" spans="1:7" x14ac:dyDescent="0.3">
      <c r="A2350" s="31">
        <f t="shared" si="111"/>
        <v>2023</v>
      </c>
      <c r="B2350" s="31">
        <f t="shared" si="112"/>
        <v>5</v>
      </c>
      <c r="C2350" s="31">
        <f t="shared" si="113"/>
        <v>2</v>
      </c>
      <c r="D2350" s="25">
        <v>45050</v>
      </c>
      <c r="E2350" s="4">
        <v>68.56</v>
      </c>
      <c r="G2350" s="4">
        <v>68.56</v>
      </c>
    </row>
    <row r="2351" spans="1:7" x14ac:dyDescent="0.3">
      <c r="A2351" s="31">
        <f t="shared" si="111"/>
        <v>2023</v>
      </c>
      <c r="B2351" s="31">
        <f t="shared" si="112"/>
        <v>5</v>
      </c>
      <c r="C2351" s="31">
        <f t="shared" si="113"/>
        <v>2</v>
      </c>
      <c r="D2351" s="25">
        <v>45051</v>
      </c>
      <c r="E2351" s="4">
        <v>71.34</v>
      </c>
      <c r="G2351" s="4">
        <v>71.34</v>
      </c>
    </row>
    <row r="2352" spans="1:7" x14ac:dyDescent="0.3">
      <c r="A2352" s="31">
        <f t="shared" si="111"/>
        <v>2023</v>
      </c>
      <c r="B2352" s="31">
        <f t="shared" si="112"/>
        <v>5</v>
      </c>
      <c r="C2352" s="31">
        <f t="shared" si="113"/>
        <v>2</v>
      </c>
      <c r="D2352" s="25">
        <v>45054</v>
      </c>
      <c r="E2352" s="4">
        <v>73.16</v>
      </c>
      <c r="G2352" s="4">
        <v>73.16</v>
      </c>
    </row>
    <row r="2353" spans="1:7" x14ac:dyDescent="0.3">
      <c r="A2353" s="31">
        <f t="shared" si="111"/>
        <v>2023</v>
      </c>
      <c r="B2353" s="31">
        <f t="shared" si="112"/>
        <v>5</v>
      </c>
      <c r="C2353" s="31">
        <f t="shared" si="113"/>
        <v>2</v>
      </c>
      <c r="D2353" s="25">
        <v>45055</v>
      </c>
      <c r="E2353" s="4">
        <v>73.709999999999994</v>
      </c>
      <c r="G2353" s="4">
        <v>73.709999999999994</v>
      </c>
    </row>
    <row r="2354" spans="1:7" x14ac:dyDescent="0.3">
      <c r="A2354" s="31">
        <f t="shared" si="111"/>
        <v>2023</v>
      </c>
      <c r="B2354" s="31">
        <f t="shared" si="112"/>
        <v>5</v>
      </c>
      <c r="C2354" s="31">
        <f t="shared" si="113"/>
        <v>2</v>
      </c>
      <c r="D2354" s="25">
        <v>45056</v>
      </c>
      <c r="E2354" s="4">
        <v>72.56</v>
      </c>
      <c r="G2354" s="4">
        <v>72.56</v>
      </c>
    </row>
    <row r="2355" spans="1:7" x14ac:dyDescent="0.3">
      <c r="A2355" s="31">
        <f t="shared" si="111"/>
        <v>2023</v>
      </c>
      <c r="B2355" s="31">
        <f t="shared" si="112"/>
        <v>5</v>
      </c>
      <c r="C2355" s="31">
        <f t="shared" si="113"/>
        <v>2</v>
      </c>
      <c r="D2355" s="25">
        <v>45057</v>
      </c>
      <c r="E2355" s="4">
        <v>70.87</v>
      </c>
      <c r="G2355" s="4">
        <v>70.87</v>
      </c>
    </row>
    <row r="2356" spans="1:7" x14ac:dyDescent="0.3">
      <c r="A2356" s="31">
        <f t="shared" si="111"/>
        <v>2023</v>
      </c>
      <c r="B2356" s="31">
        <f t="shared" si="112"/>
        <v>5</v>
      </c>
      <c r="C2356" s="31">
        <f t="shared" si="113"/>
        <v>2</v>
      </c>
      <c r="D2356" s="25">
        <v>45058</v>
      </c>
      <c r="E2356" s="4">
        <v>70.040000000000006</v>
      </c>
      <c r="G2356" s="4">
        <v>70.040000000000006</v>
      </c>
    </row>
    <row r="2357" spans="1:7" x14ac:dyDescent="0.3">
      <c r="A2357" s="31">
        <f t="shared" si="111"/>
        <v>2023</v>
      </c>
      <c r="B2357" s="31">
        <f t="shared" si="112"/>
        <v>5</v>
      </c>
      <c r="C2357" s="31">
        <f t="shared" si="113"/>
        <v>2</v>
      </c>
      <c r="D2357" s="25">
        <v>45061</v>
      </c>
      <c r="E2357" s="4">
        <v>71.11</v>
      </c>
      <c r="G2357" s="4">
        <v>71.11</v>
      </c>
    </row>
    <row r="2358" spans="1:7" x14ac:dyDescent="0.3">
      <c r="A2358" s="31">
        <f t="shared" si="111"/>
        <v>2023</v>
      </c>
      <c r="B2358" s="31">
        <f t="shared" si="112"/>
        <v>5</v>
      </c>
      <c r="C2358" s="31">
        <f t="shared" si="113"/>
        <v>2</v>
      </c>
      <c r="D2358" s="25">
        <v>45062</v>
      </c>
      <c r="E2358" s="4">
        <v>70.86</v>
      </c>
      <c r="G2358" s="4">
        <v>70.86</v>
      </c>
    </row>
    <row r="2359" spans="1:7" x14ac:dyDescent="0.3">
      <c r="A2359" s="31">
        <f t="shared" si="111"/>
        <v>2023</v>
      </c>
      <c r="B2359" s="31">
        <f t="shared" si="112"/>
        <v>5</v>
      </c>
      <c r="C2359" s="31">
        <f t="shared" si="113"/>
        <v>2</v>
      </c>
      <c r="D2359" s="25">
        <v>45063</v>
      </c>
      <c r="E2359" s="4">
        <v>72.83</v>
      </c>
      <c r="G2359" s="4">
        <v>72.83</v>
      </c>
    </row>
    <row r="2360" spans="1:7" x14ac:dyDescent="0.3">
      <c r="A2360" s="31">
        <f t="shared" si="111"/>
        <v>2023</v>
      </c>
      <c r="B2360" s="31">
        <f t="shared" si="112"/>
        <v>5</v>
      </c>
      <c r="C2360" s="31">
        <f t="shared" si="113"/>
        <v>2</v>
      </c>
      <c r="D2360" s="25">
        <v>45064</v>
      </c>
      <c r="E2360" s="4">
        <v>71.86</v>
      </c>
      <c r="G2360" s="4">
        <v>71.86</v>
      </c>
    </row>
    <row r="2361" spans="1:7" x14ac:dyDescent="0.3">
      <c r="A2361" s="31">
        <f t="shared" si="111"/>
        <v>2023</v>
      </c>
      <c r="B2361" s="31">
        <f t="shared" si="112"/>
        <v>5</v>
      </c>
      <c r="C2361" s="31">
        <f t="shared" si="113"/>
        <v>2</v>
      </c>
      <c r="D2361" s="25">
        <v>45065</v>
      </c>
      <c r="E2361" s="4">
        <v>71.55</v>
      </c>
      <c r="G2361" s="4">
        <v>71.55</v>
      </c>
    </row>
    <row r="2362" spans="1:7" x14ac:dyDescent="0.3">
      <c r="A2362" s="31">
        <f t="shared" si="111"/>
        <v>2023</v>
      </c>
      <c r="B2362" s="31">
        <f t="shared" si="112"/>
        <v>5</v>
      </c>
      <c r="C2362" s="31">
        <f t="shared" si="113"/>
        <v>2</v>
      </c>
      <c r="D2362" s="25">
        <v>45068</v>
      </c>
      <c r="E2362" s="4">
        <v>71.989999999999995</v>
      </c>
      <c r="G2362" s="4">
        <v>71.989999999999995</v>
      </c>
    </row>
    <row r="2363" spans="1:7" x14ac:dyDescent="0.3">
      <c r="A2363" s="31">
        <f t="shared" si="111"/>
        <v>2023</v>
      </c>
      <c r="B2363" s="31">
        <f t="shared" si="112"/>
        <v>5</v>
      </c>
      <c r="C2363" s="31">
        <f t="shared" si="113"/>
        <v>2</v>
      </c>
      <c r="D2363" s="25">
        <v>45069</v>
      </c>
      <c r="E2363" s="4">
        <v>72.91</v>
      </c>
      <c r="G2363" s="4">
        <v>72.91</v>
      </c>
    </row>
    <row r="2364" spans="1:7" x14ac:dyDescent="0.3">
      <c r="A2364" s="31">
        <f t="shared" si="111"/>
        <v>2023</v>
      </c>
      <c r="B2364" s="31">
        <f t="shared" si="112"/>
        <v>5</v>
      </c>
      <c r="C2364" s="31">
        <f t="shared" si="113"/>
        <v>2</v>
      </c>
      <c r="D2364" s="25">
        <v>45070</v>
      </c>
      <c r="E2364" s="4">
        <v>74.34</v>
      </c>
      <c r="G2364" s="4">
        <v>74.34</v>
      </c>
    </row>
    <row r="2365" spans="1:7" x14ac:dyDescent="0.3">
      <c r="A2365" s="31">
        <f t="shared" si="111"/>
        <v>2023</v>
      </c>
      <c r="B2365" s="31">
        <f t="shared" si="112"/>
        <v>5</v>
      </c>
      <c r="C2365" s="31">
        <f t="shared" si="113"/>
        <v>2</v>
      </c>
      <c r="D2365" s="25">
        <v>45071</v>
      </c>
      <c r="E2365" s="4">
        <v>71.83</v>
      </c>
      <c r="G2365" s="4">
        <v>71.83</v>
      </c>
    </row>
    <row r="2366" spans="1:7" x14ac:dyDescent="0.3">
      <c r="A2366" s="31">
        <f t="shared" si="111"/>
        <v>2023</v>
      </c>
      <c r="B2366" s="31">
        <f t="shared" si="112"/>
        <v>5</v>
      </c>
      <c r="C2366" s="31">
        <f t="shared" si="113"/>
        <v>2</v>
      </c>
      <c r="D2366" s="25">
        <v>45072</v>
      </c>
      <c r="E2366" s="4">
        <v>72.67</v>
      </c>
      <c r="G2366" s="4">
        <v>72.67</v>
      </c>
    </row>
    <row r="2367" spans="1:7" x14ac:dyDescent="0.3">
      <c r="A2367" s="31">
        <f t="shared" si="111"/>
        <v>2023</v>
      </c>
      <c r="B2367" s="31">
        <f t="shared" si="112"/>
        <v>5</v>
      </c>
      <c r="C2367" s="31">
        <f t="shared" si="113"/>
        <v>2</v>
      </c>
      <c r="D2367" s="25">
        <v>45076</v>
      </c>
      <c r="E2367" s="4">
        <v>69.459999999999994</v>
      </c>
      <c r="G2367" s="4">
        <v>69.459999999999994</v>
      </c>
    </row>
    <row r="2368" spans="1:7" x14ac:dyDescent="0.3">
      <c r="A2368" s="31">
        <f t="shared" si="111"/>
        <v>2023</v>
      </c>
      <c r="B2368" s="31">
        <f t="shared" si="112"/>
        <v>5</v>
      </c>
      <c r="C2368" s="31">
        <f t="shared" si="113"/>
        <v>2</v>
      </c>
      <c r="D2368" s="25">
        <v>45077</v>
      </c>
      <c r="E2368" s="4">
        <v>68.09</v>
      </c>
      <c r="G2368" s="4">
        <v>68.09</v>
      </c>
    </row>
    <row r="2369" spans="1:7" x14ac:dyDescent="0.3">
      <c r="A2369" s="31">
        <f t="shared" si="111"/>
        <v>2023</v>
      </c>
      <c r="B2369" s="31">
        <f t="shared" si="112"/>
        <v>6</v>
      </c>
      <c r="C2369" s="31">
        <f t="shared" si="113"/>
        <v>2</v>
      </c>
      <c r="D2369" s="25">
        <v>45078</v>
      </c>
      <c r="E2369" s="4">
        <v>70.099999999999994</v>
      </c>
      <c r="G2369" s="4">
        <v>70.099999999999994</v>
      </c>
    </row>
    <row r="2370" spans="1:7" x14ac:dyDescent="0.3">
      <c r="A2370" s="31">
        <f t="shared" si="111"/>
        <v>2023</v>
      </c>
      <c r="B2370" s="31">
        <f t="shared" si="112"/>
        <v>6</v>
      </c>
      <c r="C2370" s="31">
        <f t="shared" si="113"/>
        <v>2</v>
      </c>
      <c r="D2370" s="25">
        <v>45079</v>
      </c>
      <c r="E2370" s="4">
        <v>71.739999999999995</v>
      </c>
      <c r="G2370" s="4">
        <v>71.739999999999995</v>
      </c>
    </row>
    <row r="2371" spans="1:7" x14ac:dyDescent="0.3">
      <c r="A2371" s="31">
        <f t="shared" si="111"/>
        <v>2023</v>
      </c>
      <c r="B2371" s="31">
        <f t="shared" si="112"/>
        <v>6</v>
      </c>
      <c r="C2371" s="31">
        <f t="shared" si="113"/>
        <v>2</v>
      </c>
      <c r="D2371" s="25">
        <v>45082</v>
      </c>
      <c r="E2371" s="4">
        <v>72.150000000000006</v>
      </c>
      <c r="G2371" s="4">
        <v>72.150000000000006</v>
      </c>
    </row>
    <row r="2372" spans="1:7" x14ac:dyDescent="0.3">
      <c r="A2372" s="31">
        <f t="shared" si="111"/>
        <v>2023</v>
      </c>
      <c r="B2372" s="31">
        <f t="shared" si="112"/>
        <v>6</v>
      </c>
      <c r="C2372" s="31">
        <f t="shared" si="113"/>
        <v>2</v>
      </c>
      <c r="D2372" s="25">
        <v>45083</v>
      </c>
      <c r="E2372" s="4">
        <v>71.739999999999995</v>
      </c>
      <c r="G2372" s="4">
        <v>71.739999999999995</v>
      </c>
    </row>
    <row r="2373" spans="1:7" x14ac:dyDescent="0.3">
      <c r="A2373" s="31">
        <f t="shared" ref="A2373:A2436" si="114">YEAR(D2373)</f>
        <v>2023</v>
      </c>
      <c r="B2373" s="31">
        <f t="shared" ref="B2373:B2436" si="115">MONTH(D2373)</f>
        <v>6</v>
      </c>
      <c r="C2373" s="31">
        <f t="shared" ref="C2373:C2436" si="116">ROUNDUP(B2373/3,0)</f>
        <v>2</v>
      </c>
      <c r="D2373" s="25">
        <v>45084</v>
      </c>
      <c r="E2373" s="4">
        <v>72.53</v>
      </c>
      <c r="G2373" s="4">
        <v>72.53</v>
      </c>
    </row>
    <row r="2374" spans="1:7" x14ac:dyDescent="0.3">
      <c r="A2374" s="31">
        <f t="shared" si="114"/>
        <v>2023</v>
      </c>
      <c r="B2374" s="31">
        <f t="shared" si="115"/>
        <v>6</v>
      </c>
      <c r="C2374" s="31">
        <f t="shared" si="116"/>
        <v>2</v>
      </c>
      <c r="D2374" s="25">
        <v>45085</v>
      </c>
      <c r="E2374" s="4">
        <v>71.290000000000006</v>
      </c>
      <c r="G2374" s="4">
        <v>71.290000000000006</v>
      </c>
    </row>
    <row r="2375" spans="1:7" x14ac:dyDescent="0.3">
      <c r="A2375" s="31">
        <f t="shared" si="114"/>
        <v>2023</v>
      </c>
      <c r="B2375" s="31">
        <f t="shared" si="115"/>
        <v>6</v>
      </c>
      <c r="C2375" s="31">
        <f t="shared" si="116"/>
        <v>2</v>
      </c>
      <c r="D2375" s="25">
        <v>45086</v>
      </c>
      <c r="E2375" s="4">
        <v>70.17</v>
      </c>
      <c r="G2375" s="4">
        <v>70.17</v>
      </c>
    </row>
    <row r="2376" spans="1:7" x14ac:dyDescent="0.3">
      <c r="A2376" s="31">
        <f t="shared" si="114"/>
        <v>2023</v>
      </c>
      <c r="B2376" s="31">
        <f t="shared" si="115"/>
        <v>6</v>
      </c>
      <c r="C2376" s="31">
        <f t="shared" si="116"/>
        <v>2</v>
      </c>
      <c r="D2376" s="25">
        <v>45089</v>
      </c>
      <c r="E2376" s="4">
        <v>67.12</v>
      </c>
      <c r="G2376" s="4">
        <v>67.12</v>
      </c>
    </row>
    <row r="2377" spans="1:7" x14ac:dyDescent="0.3">
      <c r="A2377" s="31">
        <f t="shared" si="114"/>
        <v>2023</v>
      </c>
      <c r="B2377" s="31">
        <f t="shared" si="115"/>
        <v>6</v>
      </c>
      <c r="C2377" s="31">
        <f t="shared" si="116"/>
        <v>2</v>
      </c>
      <c r="D2377" s="25">
        <v>45090</v>
      </c>
      <c r="E2377" s="4">
        <v>69.42</v>
      </c>
      <c r="G2377" s="4">
        <v>69.42</v>
      </c>
    </row>
    <row r="2378" spans="1:7" x14ac:dyDescent="0.3">
      <c r="A2378" s="31">
        <f t="shared" si="114"/>
        <v>2023</v>
      </c>
      <c r="B2378" s="31">
        <f t="shared" si="115"/>
        <v>6</v>
      </c>
      <c r="C2378" s="31">
        <f t="shared" si="116"/>
        <v>2</v>
      </c>
      <c r="D2378" s="25">
        <v>45091</v>
      </c>
      <c r="E2378" s="4">
        <v>68.27</v>
      </c>
      <c r="G2378" s="4">
        <v>68.27</v>
      </c>
    </row>
    <row r="2379" spans="1:7" x14ac:dyDescent="0.3">
      <c r="A2379" s="31">
        <f t="shared" si="114"/>
        <v>2023</v>
      </c>
      <c r="B2379" s="31">
        <f t="shared" si="115"/>
        <v>6</v>
      </c>
      <c r="C2379" s="31">
        <f t="shared" si="116"/>
        <v>2</v>
      </c>
      <c r="D2379" s="25">
        <v>45092</v>
      </c>
      <c r="E2379" s="4">
        <v>70.62</v>
      </c>
      <c r="G2379" s="4">
        <v>70.62</v>
      </c>
    </row>
    <row r="2380" spans="1:7" x14ac:dyDescent="0.3">
      <c r="A2380" s="31">
        <f t="shared" si="114"/>
        <v>2023</v>
      </c>
      <c r="B2380" s="31">
        <f t="shared" si="115"/>
        <v>6</v>
      </c>
      <c r="C2380" s="31">
        <f t="shared" si="116"/>
        <v>2</v>
      </c>
      <c r="D2380" s="25">
        <v>45093</v>
      </c>
      <c r="E2380" s="4">
        <v>71.78</v>
      </c>
      <c r="G2380" s="4">
        <v>71.78</v>
      </c>
    </row>
    <row r="2381" spans="1:7" x14ac:dyDescent="0.3">
      <c r="A2381" s="31">
        <f t="shared" si="114"/>
        <v>2023</v>
      </c>
      <c r="B2381" s="31">
        <f t="shared" si="115"/>
        <v>6</v>
      </c>
      <c r="C2381" s="31">
        <f t="shared" si="116"/>
        <v>2</v>
      </c>
      <c r="D2381" s="25">
        <v>45097</v>
      </c>
      <c r="E2381" s="4">
        <v>70.5</v>
      </c>
      <c r="G2381" s="4">
        <v>70.5</v>
      </c>
    </row>
    <row r="2382" spans="1:7" x14ac:dyDescent="0.3">
      <c r="A2382" s="31">
        <f t="shared" si="114"/>
        <v>2023</v>
      </c>
      <c r="B2382" s="31">
        <f t="shared" si="115"/>
        <v>6</v>
      </c>
      <c r="C2382" s="31">
        <f t="shared" si="116"/>
        <v>2</v>
      </c>
      <c r="D2382" s="25">
        <v>45098</v>
      </c>
      <c r="E2382" s="4">
        <v>72.53</v>
      </c>
      <c r="G2382" s="4">
        <v>72.53</v>
      </c>
    </row>
    <row r="2383" spans="1:7" x14ac:dyDescent="0.3">
      <c r="A2383" s="31">
        <f t="shared" si="114"/>
        <v>2023</v>
      </c>
      <c r="B2383" s="31">
        <f t="shared" si="115"/>
        <v>6</v>
      </c>
      <c r="C2383" s="31">
        <f t="shared" si="116"/>
        <v>2</v>
      </c>
      <c r="D2383" s="25">
        <v>45099</v>
      </c>
      <c r="E2383" s="4">
        <v>69.510000000000005</v>
      </c>
      <c r="G2383" s="4">
        <v>69.510000000000005</v>
      </c>
    </row>
    <row r="2384" spans="1:7" x14ac:dyDescent="0.3">
      <c r="A2384" s="31">
        <f t="shared" si="114"/>
        <v>2023</v>
      </c>
      <c r="B2384" s="31">
        <f t="shared" si="115"/>
        <v>6</v>
      </c>
      <c r="C2384" s="31">
        <f t="shared" si="116"/>
        <v>2</v>
      </c>
      <c r="D2384" s="25">
        <v>45100</v>
      </c>
      <c r="E2384" s="4">
        <v>69.16</v>
      </c>
      <c r="G2384" s="4">
        <v>69.16</v>
      </c>
    </row>
    <row r="2385" spans="1:7" x14ac:dyDescent="0.3">
      <c r="A2385" s="31">
        <f t="shared" si="114"/>
        <v>2023</v>
      </c>
      <c r="B2385" s="31">
        <f t="shared" si="115"/>
        <v>6</v>
      </c>
      <c r="C2385" s="31">
        <f t="shared" si="116"/>
        <v>2</v>
      </c>
      <c r="D2385" s="25">
        <v>45103</v>
      </c>
      <c r="E2385" s="4">
        <v>69.37</v>
      </c>
      <c r="G2385" s="4">
        <v>69.37</v>
      </c>
    </row>
    <row r="2386" spans="1:7" x14ac:dyDescent="0.3">
      <c r="A2386" s="31">
        <f t="shared" si="114"/>
        <v>2023</v>
      </c>
      <c r="B2386" s="31">
        <f t="shared" si="115"/>
        <v>6</v>
      </c>
      <c r="C2386" s="31">
        <f t="shared" si="116"/>
        <v>2</v>
      </c>
      <c r="D2386" s="25">
        <v>45104</v>
      </c>
      <c r="E2386" s="4">
        <v>67.7</v>
      </c>
      <c r="G2386" s="4">
        <v>67.7</v>
      </c>
    </row>
    <row r="2387" spans="1:7" x14ac:dyDescent="0.3">
      <c r="A2387" s="31">
        <f t="shared" si="114"/>
        <v>2023</v>
      </c>
      <c r="B2387" s="31">
        <f t="shared" si="115"/>
        <v>6</v>
      </c>
      <c r="C2387" s="31">
        <f t="shared" si="116"/>
        <v>2</v>
      </c>
      <c r="D2387" s="25">
        <v>45105</v>
      </c>
      <c r="E2387" s="4">
        <v>69.56</v>
      </c>
      <c r="G2387" s="4">
        <v>69.56</v>
      </c>
    </row>
    <row r="2388" spans="1:7" x14ac:dyDescent="0.3">
      <c r="A2388" s="31">
        <f t="shared" si="114"/>
        <v>2023</v>
      </c>
      <c r="B2388" s="31">
        <f t="shared" si="115"/>
        <v>6</v>
      </c>
      <c r="C2388" s="31">
        <f t="shared" si="116"/>
        <v>2</v>
      </c>
      <c r="D2388" s="25">
        <v>45106</v>
      </c>
      <c r="E2388" s="4">
        <v>69.86</v>
      </c>
      <c r="G2388" s="4">
        <v>69.86</v>
      </c>
    </row>
    <row r="2389" spans="1:7" x14ac:dyDescent="0.3">
      <c r="A2389" s="31">
        <f t="shared" si="114"/>
        <v>2023</v>
      </c>
      <c r="B2389" s="31">
        <f t="shared" si="115"/>
        <v>6</v>
      </c>
      <c r="C2389" s="31">
        <f t="shared" si="116"/>
        <v>2</v>
      </c>
      <c r="D2389" s="25">
        <v>45107</v>
      </c>
      <c r="E2389" s="4">
        <v>70.64</v>
      </c>
      <c r="G2389" s="4">
        <v>70.64</v>
      </c>
    </row>
    <row r="2390" spans="1:7" x14ac:dyDescent="0.3">
      <c r="A2390" s="31">
        <f t="shared" si="114"/>
        <v>2023</v>
      </c>
      <c r="B2390" s="31">
        <f t="shared" si="115"/>
        <v>7</v>
      </c>
      <c r="C2390" s="31">
        <f t="shared" si="116"/>
        <v>3</v>
      </c>
      <c r="D2390" s="25">
        <v>45110</v>
      </c>
      <c r="E2390" s="4">
        <v>69.790000000000006</v>
      </c>
      <c r="G2390" s="4">
        <v>69.790000000000006</v>
      </c>
    </row>
    <row r="2391" spans="1:7" x14ac:dyDescent="0.3">
      <c r="A2391" s="31">
        <f t="shared" si="114"/>
        <v>2023</v>
      </c>
      <c r="B2391" s="31">
        <f t="shared" si="115"/>
        <v>7</v>
      </c>
      <c r="C2391" s="31">
        <f t="shared" si="116"/>
        <v>3</v>
      </c>
      <c r="D2391" s="25">
        <v>45112</v>
      </c>
      <c r="E2391" s="4">
        <v>71.790000000000006</v>
      </c>
      <c r="G2391" s="4">
        <v>71.790000000000006</v>
      </c>
    </row>
    <row r="2392" spans="1:7" x14ac:dyDescent="0.3">
      <c r="A2392" s="31">
        <f t="shared" si="114"/>
        <v>2023</v>
      </c>
      <c r="B2392" s="31">
        <f t="shared" si="115"/>
        <v>7</v>
      </c>
      <c r="C2392" s="31">
        <f t="shared" si="116"/>
        <v>3</v>
      </c>
      <c r="D2392" s="25">
        <v>45113</v>
      </c>
      <c r="E2392" s="4">
        <v>71.8</v>
      </c>
      <c r="G2392" s="4">
        <v>71.8</v>
      </c>
    </row>
    <row r="2393" spans="1:7" x14ac:dyDescent="0.3">
      <c r="A2393" s="31">
        <f t="shared" si="114"/>
        <v>2023</v>
      </c>
      <c r="B2393" s="31">
        <f t="shared" si="115"/>
        <v>7</v>
      </c>
      <c r="C2393" s="31">
        <f t="shared" si="116"/>
        <v>3</v>
      </c>
      <c r="D2393" s="25">
        <v>45114</v>
      </c>
      <c r="E2393" s="4">
        <v>73.86</v>
      </c>
      <c r="G2393" s="4">
        <v>73.86</v>
      </c>
    </row>
    <row r="2394" spans="1:7" x14ac:dyDescent="0.3">
      <c r="A2394" s="31">
        <f t="shared" si="114"/>
        <v>2023</v>
      </c>
      <c r="B2394" s="31">
        <f t="shared" si="115"/>
        <v>7</v>
      </c>
      <c r="C2394" s="31">
        <f t="shared" si="116"/>
        <v>3</v>
      </c>
      <c r="D2394" s="25">
        <v>45117</v>
      </c>
      <c r="E2394" s="4">
        <v>72.989999999999995</v>
      </c>
      <c r="G2394" s="4">
        <v>72.989999999999995</v>
      </c>
    </row>
    <row r="2395" spans="1:7" x14ac:dyDescent="0.3">
      <c r="A2395" s="31">
        <f t="shared" si="114"/>
        <v>2023</v>
      </c>
      <c r="B2395" s="31">
        <f t="shared" si="115"/>
        <v>7</v>
      </c>
      <c r="C2395" s="31">
        <f t="shared" si="116"/>
        <v>3</v>
      </c>
      <c r="D2395" s="25">
        <v>45118</v>
      </c>
      <c r="E2395" s="4">
        <v>74.83</v>
      </c>
      <c r="G2395" s="4">
        <v>74.83</v>
      </c>
    </row>
    <row r="2396" spans="1:7" x14ac:dyDescent="0.3">
      <c r="A2396" s="31">
        <f t="shared" si="114"/>
        <v>2023</v>
      </c>
      <c r="B2396" s="31">
        <f t="shared" si="115"/>
        <v>7</v>
      </c>
      <c r="C2396" s="31">
        <f t="shared" si="116"/>
        <v>3</v>
      </c>
      <c r="D2396" s="25">
        <v>45119</v>
      </c>
      <c r="E2396" s="4">
        <v>75.75</v>
      </c>
      <c r="G2396" s="4">
        <v>75.75</v>
      </c>
    </row>
    <row r="2397" spans="1:7" x14ac:dyDescent="0.3">
      <c r="A2397" s="31">
        <f t="shared" si="114"/>
        <v>2023</v>
      </c>
      <c r="B2397" s="31">
        <f t="shared" si="115"/>
        <v>7</v>
      </c>
      <c r="C2397" s="31">
        <f t="shared" si="116"/>
        <v>3</v>
      </c>
      <c r="D2397" s="25">
        <v>45120</v>
      </c>
      <c r="E2397" s="4">
        <v>76.89</v>
      </c>
      <c r="G2397" s="4">
        <v>76.89</v>
      </c>
    </row>
    <row r="2398" spans="1:7" x14ac:dyDescent="0.3">
      <c r="A2398" s="31">
        <f t="shared" si="114"/>
        <v>2023</v>
      </c>
      <c r="B2398" s="31">
        <f t="shared" si="115"/>
        <v>7</v>
      </c>
      <c r="C2398" s="31">
        <f t="shared" si="116"/>
        <v>3</v>
      </c>
      <c r="D2398" s="25">
        <v>45121</v>
      </c>
      <c r="E2398" s="4">
        <v>75.42</v>
      </c>
      <c r="G2398" s="4">
        <v>75.42</v>
      </c>
    </row>
    <row r="2399" spans="1:7" x14ac:dyDescent="0.3">
      <c r="A2399" s="31">
        <f t="shared" si="114"/>
        <v>2023</v>
      </c>
      <c r="B2399" s="31">
        <f t="shared" si="115"/>
        <v>7</v>
      </c>
      <c r="C2399" s="31">
        <f t="shared" si="116"/>
        <v>3</v>
      </c>
      <c r="D2399" s="25">
        <v>45124</v>
      </c>
      <c r="E2399" s="4">
        <v>74.150000000000006</v>
      </c>
      <c r="G2399" s="4">
        <v>74.150000000000006</v>
      </c>
    </row>
    <row r="2400" spans="1:7" x14ac:dyDescent="0.3">
      <c r="A2400" s="31">
        <f t="shared" si="114"/>
        <v>2023</v>
      </c>
      <c r="B2400" s="31">
        <f t="shared" si="115"/>
        <v>7</v>
      </c>
      <c r="C2400" s="31">
        <f t="shared" si="116"/>
        <v>3</v>
      </c>
      <c r="D2400" s="25">
        <v>45125</v>
      </c>
      <c r="E2400" s="4">
        <v>75.75</v>
      </c>
      <c r="G2400" s="4">
        <v>75.75</v>
      </c>
    </row>
    <row r="2401" spans="1:7" x14ac:dyDescent="0.3">
      <c r="A2401" s="31">
        <f t="shared" si="114"/>
        <v>2023</v>
      </c>
      <c r="B2401" s="31">
        <f t="shared" si="115"/>
        <v>7</v>
      </c>
      <c r="C2401" s="31">
        <f t="shared" si="116"/>
        <v>3</v>
      </c>
      <c r="D2401" s="25">
        <v>45126</v>
      </c>
      <c r="E2401" s="4">
        <v>75.349999999999994</v>
      </c>
      <c r="G2401" s="4">
        <v>75.349999999999994</v>
      </c>
    </row>
    <row r="2402" spans="1:7" x14ac:dyDescent="0.3">
      <c r="A2402" s="31">
        <f t="shared" si="114"/>
        <v>2023</v>
      </c>
      <c r="B2402" s="31">
        <f t="shared" si="115"/>
        <v>7</v>
      </c>
      <c r="C2402" s="31">
        <f t="shared" si="116"/>
        <v>3</v>
      </c>
      <c r="D2402" s="25">
        <v>45127</v>
      </c>
      <c r="E2402" s="4">
        <v>75.63</v>
      </c>
      <c r="G2402" s="4">
        <v>75.63</v>
      </c>
    </row>
    <row r="2403" spans="1:7" x14ac:dyDescent="0.3">
      <c r="A2403" s="31">
        <f t="shared" si="114"/>
        <v>2023</v>
      </c>
      <c r="B2403" s="31">
        <f t="shared" si="115"/>
        <v>7</v>
      </c>
      <c r="C2403" s="31">
        <f t="shared" si="116"/>
        <v>3</v>
      </c>
      <c r="D2403" s="25">
        <v>45128</v>
      </c>
      <c r="E2403" s="4">
        <v>77.069999999999993</v>
      </c>
      <c r="G2403" s="4">
        <v>77.069999999999993</v>
      </c>
    </row>
    <row r="2404" spans="1:7" x14ac:dyDescent="0.3">
      <c r="A2404" s="31">
        <f t="shared" si="114"/>
        <v>2023</v>
      </c>
      <c r="B2404" s="31">
        <f t="shared" si="115"/>
        <v>7</v>
      </c>
      <c r="C2404" s="31">
        <f t="shared" si="116"/>
        <v>3</v>
      </c>
      <c r="D2404" s="25">
        <v>45131</v>
      </c>
      <c r="E2404" s="4">
        <v>78.739999999999995</v>
      </c>
      <c r="G2404" s="4">
        <v>78.739999999999995</v>
      </c>
    </row>
    <row r="2405" spans="1:7" x14ac:dyDescent="0.3">
      <c r="A2405" s="31">
        <f t="shared" si="114"/>
        <v>2023</v>
      </c>
      <c r="B2405" s="31">
        <f t="shared" si="115"/>
        <v>7</v>
      </c>
      <c r="C2405" s="31">
        <f t="shared" si="116"/>
        <v>3</v>
      </c>
      <c r="D2405" s="25">
        <v>45132</v>
      </c>
      <c r="E2405" s="4">
        <v>79.63</v>
      </c>
      <c r="G2405" s="4">
        <v>79.63</v>
      </c>
    </row>
    <row r="2406" spans="1:7" x14ac:dyDescent="0.3">
      <c r="A2406" s="31">
        <f t="shared" si="114"/>
        <v>2023</v>
      </c>
      <c r="B2406" s="31">
        <f t="shared" si="115"/>
        <v>7</v>
      </c>
      <c r="C2406" s="31">
        <f t="shared" si="116"/>
        <v>3</v>
      </c>
      <c r="D2406" s="25">
        <v>45133</v>
      </c>
      <c r="E2406" s="4">
        <v>78.78</v>
      </c>
      <c r="G2406" s="4">
        <v>78.78</v>
      </c>
    </row>
    <row r="2407" spans="1:7" x14ac:dyDescent="0.3">
      <c r="A2407" s="31">
        <f t="shared" si="114"/>
        <v>2023</v>
      </c>
      <c r="B2407" s="31">
        <f t="shared" si="115"/>
        <v>7</v>
      </c>
      <c r="C2407" s="31">
        <f t="shared" si="116"/>
        <v>3</v>
      </c>
      <c r="D2407" s="25">
        <v>45134</v>
      </c>
      <c r="E2407" s="4">
        <v>80.09</v>
      </c>
      <c r="G2407" s="4">
        <v>80.09</v>
      </c>
    </row>
    <row r="2408" spans="1:7" x14ac:dyDescent="0.3">
      <c r="A2408" s="31">
        <f t="shared" si="114"/>
        <v>2023</v>
      </c>
      <c r="B2408" s="31">
        <f t="shared" si="115"/>
        <v>7</v>
      </c>
      <c r="C2408" s="31">
        <f t="shared" si="116"/>
        <v>3</v>
      </c>
      <c r="D2408" s="25">
        <v>45135</v>
      </c>
      <c r="E2408" s="4">
        <v>80.58</v>
      </c>
      <c r="G2408" s="4">
        <v>80.58</v>
      </c>
    </row>
    <row r="2409" spans="1:7" x14ac:dyDescent="0.3">
      <c r="A2409" s="31">
        <f t="shared" si="114"/>
        <v>2023</v>
      </c>
      <c r="B2409" s="31">
        <f t="shared" si="115"/>
        <v>7</v>
      </c>
      <c r="C2409" s="31">
        <f t="shared" si="116"/>
        <v>3</v>
      </c>
      <c r="D2409" s="25">
        <v>45138</v>
      </c>
      <c r="E2409" s="4">
        <v>81.8</v>
      </c>
      <c r="G2409" s="4">
        <v>81.8</v>
      </c>
    </row>
    <row r="2410" spans="1:7" x14ac:dyDescent="0.3">
      <c r="A2410" s="31">
        <f t="shared" si="114"/>
        <v>2023</v>
      </c>
      <c r="B2410" s="31">
        <f t="shared" si="115"/>
        <v>8</v>
      </c>
      <c r="C2410" s="31">
        <f t="shared" si="116"/>
        <v>3</v>
      </c>
      <c r="D2410" s="25">
        <v>45139</v>
      </c>
      <c r="E2410" s="4">
        <v>81.37</v>
      </c>
      <c r="G2410" s="4">
        <v>81.37</v>
      </c>
    </row>
    <row r="2411" spans="1:7" x14ac:dyDescent="0.3">
      <c r="A2411" s="31">
        <f t="shared" si="114"/>
        <v>2023</v>
      </c>
      <c r="B2411" s="31">
        <f t="shared" si="115"/>
        <v>8</v>
      </c>
      <c r="C2411" s="31">
        <f t="shared" si="116"/>
        <v>3</v>
      </c>
      <c r="D2411" s="25">
        <v>45140</v>
      </c>
      <c r="E2411" s="4">
        <v>79.489999999999995</v>
      </c>
      <c r="G2411" s="4">
        <v>79.489999999999995</v>
      </c>
    </row>
    <row r="2412" spans="1:7" x14ac:dyDescent="0.3">
      <c r="A2412" s="31">
        <f t="shared" si="114"/>
        <v>2023</v>
      </c>
      <c r="B2412" s="31">
        <f t="shared" si="115"/>
        <v>8</v>
      </c>
      <c r="C2412" s="31">
        <f t="shared" si="116"/>
        <v>3</v>
      </c>
      <c r="D2412" s="25">
        <v>45141</v>
      </c>
      <c r="E2412" s="4">
        <v>81.55</v>
      </c>
      <c r="G2412" s="4">
        <v>81.55</v>
      </c>
    </row>
    <row r="2413" spans="1:7" x14ac:dyDescent="0.3">
      <c r="A2413" s="31">
        <f t="shared" si="114"/>
        <v>2023</v>
      </c>
      <c r="B2413" s="31">
        <f t="shared" si="115"/>
        <v>8</v>
      </c>
      <c r="C2413" s="31">
        <f t="shared" si="116"/>
        <v>3</v>
      </c>
      <c r="D2413" s="25">
        <v>45142</v>
      </c>
      <c r="E2413" s="4">
        <v>82.82</v>
      </c>
      <c r="G2413" s="4">
        <v>82.82</v>
      </c>
    </row>
    <row r="2414" spans="1:7" x14ac:dyDescent="0.3">
      <c r="A2414" s="31">
        <f t="shared" si="114"/>
        <v>2023</v>
      </c>
      <c r="B2414" s="31">
        <f t="shared" si="115"/>
        <v>8</v>
      </c>
      <c r="C2414" s="31">
        <f t="shared" si="116"/>
        <v>3</v>
      </c>
      <c r="D2414" s="25">
        <v>45145</v>
      </c>
      <c r="E2414" s="4">
        <v>81.94</v>
      </c>
      <c r="G2414" s="4">
        <v>81.94</v>
      </c>
    </row>
    <row r="2415" spans="1:7" x14ac:dyDescent="0.3">
      <c r="A2415" s="31">
        <f t="shared" si="114"/>
        <v>2023</v>
      </c>
      <c r="B2415" s="31">
        <f t="shared" si="115"/>
        <v>8</v>
      </c>
      <c r="C2415" s="31">
        <f t="shared" si="116"/>
        <v>3</v>
      </c>
      <c r="D2415" s="25">
        <v>45146</v>
      </c>
      <c r="E2415" s="4">
        <v>82.92</v>
      </c>
      <c r="G2415" s="4">
        <v>82.92</v>
      </c>
    </row>
    <row r="2416" spans="1:7" x14ac:dyDescent="0.3">
      <c r="A2416" s="31">
        <f t="shared" si="114"/>
        <v>2023</v>
      </c>
      <c r="B2416" s="31">
        <f t="shared" si="115"/>
        <v>8</v>
      </c>
      <c r="C2416" s="31">
        <f t="shared" si="116"/>
        <v>3</v>
      </c>
      <c r="D2416" s="25">
        <v>45147</v>
      </c>
      <c r="E2416" s="4">
        <v>84.4</v>
      </c>
      <c r="G2416" s="4">
        <v>84.4</v>
      </c>
    </row>
    <row r="2417" spans="1:7" x14ac:dyDescent="0.3">
      <c r="A2417" s="31">
        <f t="shared" si="114"/>
        <v>2023</v>
      </c>
      <c r="B2417" s="31">
        <f t="shared" si="115"/>
        <v>8</v>
      </c>
      <c r="C2417" s="31">
        <f t="shared" si="116"/>
        <v>3</v>
      </c>
      <c r="D2417" s="25">
        <v>45148</v>
      </c>
      <c r="E2417" s="4">
        <v>82.82</v>
      </c>
      <c r="G2417" s="4">
        <v>82.82</v>
      </c>
    </row>
    <row r="2418" spans="1:7" x14ac:dyDescent="0.3">
      <c r="A2418" s="31">
        <f t="shared" si="114"/>
        <v>2023</v>
      </c>
      <c r="B2418" s="31">
        <f t="shared" si="115"/>
        <v>8</v>
      </c>
      <c r="C2418" s="31">
        <f t="shared" si="116"/>
        <v>3</v>
      </c>
      <c r="D2418" s="25">
        <v>45149</v>
      </c>
      <c r="E2418" s="4">
        <v>83.19</v>
      </c>
      <c r="G2418" s="4">
        <v>83.19</v>
      </c>
    </row>
    <row r="2419" spans="1:7" x14ac:dyDescent="0.3">
      <c r="A2419" s="31">
        <f t="shared" si="114"/>
        <v>2023</v>
      </c>
      <c r="B2419" s="31">
        <f t="shared" si="115"/>
        <v>8</v>
      </c>
      <c r="C2419" s="31">
        <f t="shared" si="116"/>
        <v>3</v>
      </c>
      <c r="D2419" s="25">
        <v>45152</v>
      </c>
      <c r="E2419" s="4">
        <v>82.51</v>
      </c>
      <c r="G2419" s="4">
        <v>82.51</v>
      </c>
    </row>
    <row r="2420" spans="1:7" x14ac:dyDescent="0.3">
      <c r="A2420" s="31">
        <f t="shared" si="114"/>
        <v>2023</v>
      </c>
      <c r="B2420" s="31">
        <f t="shared" si="115"/>
        <v>8</v>
      </c>
      <c r="C2420" s="31">
        <f t="shared" si="116"/>
        <v>3</v>
      </c>
      <c r="D2420" s="25">
        <v>45153</v>
      </c>
      <c r="E2420" s="4">
        <v>80.989999999999995</v>
      </c>
      <c r="G2420" s="4">
        <v>80.989999999999995</v>
      </c>
    </row>
    <row r="2421" spans="1:7" x14ac:dyDescent="0.3">
      <c r="A2421" s="31">
        <f t="shared" si="114"/>
        <v>2023</v>
      </c>
      <c r="B2421" s="31">
        <f t="shared" si="115"/>
        <v>8</v>
      </c>
      <c r="C2421" s="31">
        <f t="shared" si="116"/>
        <v>3</v>
      </c>
      <c r="D2421" s="25">
        <v>45154</v>
      </c>
      <c r="E2421" s="4">
        <v>79.38</v>
      </c>
      <c r="G2421" s="4">
        <v>79.38</v>
      </c>
    </row>
    <row r="2422" spans="1:7" x14ac:dyDescent="0.3">
      <c r="A2422" s="31">
        <f t="shared" si="114"/>
        <v>2023</v>
      </c>
      <c r="B2422" s="31">
        <f t="shared" si="115"/>
        <v>8</v>
      </c>
      <c r="C2422" s="31">
        <f t="shared" si="116"/>
        <v>3</v>
      </c>
      <c r="D2422" s="25">
        <v>45155</v>
      </c>
      <c r="E2422" s="4">
        <v>80.39</v>
      </c>
      <c r="G2422" s="4">
        <v>80.39</v>
      </c>
    </row>
    <row r="2423" spans="1:7" x14ac:dyDescent="0.3">
      <c r="A2423" s="31">
        <f t="shared" si="114"/>
        <v>2023</v>
      </c>
      <c r="B2423" s="31">
        <f t="shared" si="115"/>
        <v>8</v>
      </c>
      <c r="C2423" s="31">
        <f t="shared" si="116"/>
        <v>3</v>
      </c>
      <c r="D2423" s="25">
        <v>45156</v>
      </c>
      <c r="E2423" s="4">
        <v>81.25</v>
      </c>
      <c r="G2423" s="4">
        <v>81.25</v>
      </c>
    </row>
    <row r="2424" spans="1:7" x14ac:dyDescent="0.3">
      <c r="A2424" s="31">
        <f t="shared" si="114"/>
        <v>2023</v>
      </c>
      <c r="B2424" s="31">
        <f t="shared" si="115"/>
        <v>8</v>
      </c>
      <c r="C2424" s="31">
        <f t="shared" si="116"/>
        <v>3</v>
      </c>
      <c r="D2424" s="25">
        <v>45159</v>
      </c>
      <c r="E2424" s="4">
        <v>80.72</v>
      </c>
      <c r="G2424" s="4">
        <v>80.72</v>
      </c>
    </row>
    <row r="2425" spans="1:7" x14ac:dyDescent="0.3">
      <c r="A2425" s="31">
        <f t="shared" si="114"/>
        <v>2023</v>
      </c>
      <c r="B2425" s="31">
        <f t="shared" si="115"/>
        <v>8</v>
      </c>
      <c r="C2425" s="31">
        <f t="shared" si="116"/>
        <v>3</v>
      </c>
      <c r="D2425" s="25">
        <v>45160</v>
      </c>
      <c r="E2425" s="4">
        <v>80.349999999999994</v>
      </c>
      <c r="G2425" s="4">
        <v>80.349999999999994</v>
      </c>
    </row>
    <row r="2426" spans="1:7" x14ac:dyDescent="0.3">
      <c r="A2426" s="31">
        <f t="shared" si="114"/>
        <v>2023</v>
      </c>
      <c r="B2426" s="31">
        <f t="shared" si="115"/>
        <v>8</v>
      </c>
      <c r="C2426" s="31">
        <f t="shared" si="116"/>
        <v>3</v>
      </c>
      <c r="D2426" s="25">
        <v>45161</v>
      </c>
      <c r="E2426" s="4">
        <v>78.89</v>
      </c>
      <c r="G2426" s="4">
        <v>78.89</v>
      </c>
    </row>
    <row r="2427" spans="1:7" x14ac:dyDescent="0.3">
      <c r="A2427" s="31">
        <f t="shared" si="114"/>
        <v>2023</v>
      </c>
      <c r="B2427" s="31">
        <f t="shared" si="115"/>
        <v>8</v>
      </c>
      <c r="C2427" s="31">
        <f t="shared" si="116"/>
        <v>3</v>
      </c>
      <c r="D2427" s="25">
        <v>45162</v>
      </c>
      <c r="E2427" s="4">
        <v>79.05</v>
      </c>
      <c r="G2427" s="4">
        <v>79.05</v>
      </c>
    </row>
    <row r="2428" spans="1:7" x14ac:dyDescent="0.3">
      <c r="A2428" s="31">
        <f t="shared" si="114"/>
        <v>2023</v>
      </c>
      <c r="B2428" s="31">
        <f t="shared" si="115"/>
        <v>8</v>
      </c>
      <c r="C2428" s="31">
        <f t="shared" si="116"/>
        <v>3</v>
      </c>
      <c r="D2428" s="25">
        <v>45163</v>
      </c>
      <c r="E2428" s="4">
        <v>79.83</v>
      </c>
      <c r="G2428" s="4">
        <v>79.83</v>
      </c>
    </row>
    <row r="2429" spans="1:7" x14ac:dyDescent="0.3">
      <c r="A2429" s="31">
        <f t="shared" si="114"/>
        <v>2023</v>
      </c>
      <c r="B2429" s="31">
        <f t="shared" si="115"/>
        <v>8</v>
      </c>
      <c r="C2429" s="31">
        <f t="shared" si="116"/>
        <v>3</v>
      </c>
      <c r="D2429" s="25">
        <v>45166</v>
      </c>
      <c r="E2429" s="4">
        <v>80.099999999999994</v>
      </c>
      <c r="G2429" s="4">
        <v>80.099999999999994</v>
      </c>
    </row>
    <row r="2430" spans="1:7" x14ac:dyDescent="0.3">
      <c r="A2430" s="31">
        <f t="shared" si="114"/>
        <v>2023</v>
      </c>
      <c r="B2430" s="31">
        <f t="shared" si="115"/>
        <v>8</v>
      </c>
      <c r="C2430" s="31">
        <f t="shared" si="116"/>
        <v>3</v>
      </c>
      <c r="D2430" s="25">
        <v>45167</v>
      </c>
      <c r="E2430" s="4">
        <v>81.16</v>
      </c>
      <c r="G2430" s="4">
        <v>81.16</v>
      </c>
    </row>
    <row r="2431" spans="1:7" x14ac:dyDescent="0.3">
      <c r="A2431" s="31">
        <f t="shared" si="114"/>
        <v>2023</v>
      </c>
      <c r="B2431" s="31">
        <f t="shared" si="115"/>
        <v>8</v>
      </c>
      <c r="C2431" s="31">
        <f t="shared" si="116"/>
        <v>3</v>
      </c>
      <c r="D2431" s="25">
        <v>45168</v>
      </c>
      <c r="E2431" s="4">
        <v>81.63</v>
      </c>
      <c r="G2431" s="4">
        <v>81.63</v>
      </c>
    </row>
    <row r="2432" spans="1:7" x14ac:dyDescent="0.3">
      <c r="A2432" s="31">
        <f t="shared" si="114"/>
        <v>2023</v>
      </c>
      <c r="B2432" s="31">
        <f t="shared" si="115"/>
        <v>8</v>
      </c>
      <c r="C2432" s="31">
        <f t="shared" si="116"/>
        <v>3</v>
      </c>
      <c r="D2432" s="25">
        <v>45169</v>
      </c>
      <c r="E2432" s="4">
        <v>83.63</v>
      </c>
      <c r="G2432" s="4">
        <v>83.63</v>
      </c>
    </row>
    <row r="2433" spans="1:7" x14ac:dyDescent="0.3">
      <c r="A2433" s="31">
        <f t="shared" si="114"/>
        <v>2023</v>
      </c>
      <c r="B2433" s="31">
        <f t="shared" si="115"/>
        <v>9</v>
      </c>
      <c r="C2433" s="31">
        <f t="shared" si="116"/>
        <v>3</v>
      </c>
      <c r="D2433" s="25">
        <v>45170</v>
      </c>
      <c r="E2433" s="4">
        <v>85.55</v>
      </c>
      <c r="G2433" s="4">
        <v>85.55</v>
      </c>
    </row>
    <row r="2434" spans="1:7" x14ac:dyDescent="0.3">
      <c r="A2434" s="31">
        <f t="shared" si="114"/>
        <v>2023</v>
      </c>
      <c r="B2434" s="31">
        <f t="shared" si="115"/>
        <v>9</v>
      </c>
      <c r="C2434" s="31">
        <f t="shared" si="116"/>
        <v>3</v>
      </c>
      <c r="D2434" s="25">
        <v>45174</v>
      </c>
      <c r="E2434" s="4">
        <v>86.69</v>
      </c>
      <c r="G2434" s="4">
        <v>86.69</v>
      </c>
    </row>
    <row r="2435" spans="1:7" x14ac:dyDescent="0.3">
      <c r="A2435" s="31">
        <f t="shared" si="114"/>
        <v>2023</v>
      </c>
      <c r="B2435" s="31">
        <f t="shared" si="115"/>
        <v>9</v>
      </c>
      <c r="C2435" s="31">
        <f t="shared" si="116"/>
        <v>3</v>
      </c>
      <c r="D2435" s="25">
        <v>45175</v>
      </c>
      <c r="E2435" s="4">
        <v>87.54</v>
      </c>
      <c r="G2435" s="4">
        <v>87.54</v>
      </c>
    </row>
    <row r="2436" spans="1:7" x14ac:dyDescent="0.3">
      <c r="A2436" s="31">
        <f t="shared" si="114"/>
        <v>2023</v>
      </c>
      <c r="B2436" s="31">
        <f t="shared" si="115"/>
        <v>9</v>
      </c>
      <c r="C2436" s="31">
        <f t="shared" si="116"/>
        <v>3</v>
      </c>
      <c r="D2436" s="25">
        <v>45176</v>
      </c>
      <c r="E2436" s="4">
        <v>86.87</v>
      </c>
      <c r="G2436" s="4">
        <v>86.87</v>
      </c>
    </row>
    <row r="2437" spans="1:7" x14ac:dyDescent="0.3">
      <c r="A2437" s="31">
        <f t="shared" ref="A2437:A2500" si="117">YEAR(D2437)</f>
        <v>2023</v>
      </c>
      <c r="B2437" s="31">
        <f t="shared" ref="B2437:B2500" si="118">MONTH(D2437)</f>
        <v>9</v>
      </c>
      <c r="C2437" s="31">
        <f t="shared" ref="C2437:C2500" si="119">ROUNDUP(B2437/3,0)</f>
        <v>3</v>
      </c>
      <c r="D2437" s="25">
        <v>45177</v>
      </c>
      <c r="E2437" s="4">
        <v>87.51</v>
      </c>
      <c r="G2437" s="4">
        <v>87.51</v>
      </c>
    </row>
    <row r="2438" spans="1:7" x14ac:dyDescent="0.3">
      <c r="A2438" s="31">
        <f t="shared" si="117"/>
        <v>2023</v>
      </c>
      <c r="B2438" s="31">
        <f t="shared" si="118"/>
        <v>9</v>
      </c>
      <c r="C2438" s="31">
        <f t="shared" si="119"/>
        <v>3</v>
      </c>
      <c r="D2438" s="25">
        <v>45180</v>
      </c>
      <c r="E2438" s="4">
        <v>87.29</v>
      </c>
      <c r="G2438" s="4">
        <v>87.29</v>
      </c>
    </row>
    <row r="2439" spans="1:7" x14ac:dyDescent="0.3">
      <c r="A2439" s="31">
        <f t="shared" si="117"/>
        <v>2023</v>
      </c>
      <c r="B2439" s="31">
        <f t="shared" si="118"/>
        <v>9</v>
      </c>
      <c r="C2439" s="31">
        <f t="shared" si="119"/>
        <v>3</v>
      </c>
      <c r="D2439" s="25">
        <v>45181</v>
      </c>
      <c r="E2439" s="4">
        <v>88.84</v>
      </c>
      <c r="G2439" s="4">
        <v>88.84</v>
      </c>
    </row>
    <row r="2440" spans="1:7" x14ac:dyDescent="0.3">
      <c r="A2440" s="31">
        <f t="shared" si="117"/>
        <v>2023</v>
      </c>
      <c r="B2440" s="31">
        <f t="shared" si="118"/>
        <v>9</v>
      </c>
      <c r="C2440" s="31">
        <f t="shared" si="119"/>
        <v>3</v>
      </c>
      <c r="D2440" s="25">
        <v>45182</v>
      </c>
      <c r="E2440" s="4">
        <v>88.52</v>
      </c>
      <c r="G2440" s="4">
        <v>88.52</v>
      </c>
    </row>
    <row r="2441" spans="1:7" x14ac:dyDescent="0.3">
      <c r="A2441" s="31">
        <f t="shared" si="117"/>
        <v>2023</v>
      </c>
      <c r="B2441" s="31">
        <f t="shared" si="118"/>
        <v>9</v>
      </c>
      <c r="C2441" s="31">
        <f t="shared" si="119"/>
        <v>3</v>
      </c>
      <c r="D2441" s="25">
        <v>45183</v>
      </c>
      <c r="E2441" s="4">
        <v>90.16</v>
      </c>
      <c r="G2441" s="4">
        <v>90.16</v>
      </c>
    </row>
    <row r="2442" spans="1:7" x14ac:dyDescent="0.3">
      <c r="A2442" s="31">
        <f t="shared" si="117"/>
        <v>2023</v>
      </c>
      <c r="B2442" s="31">
        <f t="shared" si="118"/>
        <v>9</v>
      </c>
      <c r="C2442" s="31">
        <f t="shared" si="119"/>
        <v>3</v>
      </c>
      <c r="D2442" s="25">
        <v>45184</v>
      </c>
      <c r="E2442" s="4">
        <v>90.77</v>
      </c>
      <c r="G2442" s="4">
        <v>90.77</v>
      </c>
    </row>
    <row r="2443" spans="1:7" x14ac:dyDescent="0.3">
      <c r="A2443" s="31">
        <f t="shared" si="117"/>
        <v>2023</v>
      </c>
      <c r="B2443" s="31">
        <f t="shared" si="118"/>
        <v>9</v>
      </c>
      <c r="C2443" s="31">
        <f t="shared" si="119"/>
        <v>3</v>
      </c>
      <c r="D2443" s="25">
        <v>45187</v>
      </c>
      <c r="E2443" s="4">
        <v>91.48</v>
      </c>
      <c r="G2443" s="4">
        <v>91.48</v>
      </c>
    </row>
    <row r="2444" spans="1:7" x14ac:dyDescent="0.3">
      <c r="A2444" s="31">
        <f t="shared" si="117"/>
        <v>2023</v>
      </c>
      <c r="B2444" s="31">
        <f t="shared" si="118"/>
        <v>9</v>
      </c>
      <c r="C2444" s="31">
        <f t="shared" si="119"/>
        <v>3</v>
      </c>
      <c r="D2444" s="25">
        <v>45188</v>
      </c>
      <c r="E2444" s="4">
        <v>91.2</v>
      </c>
      <c r="G2444" s="4">
        <v>91.2</v>
      </c>
    </row>
    <row r="2445" spans="1:7" x14ac:dyDescent="0.3">
      <c r="A2445" s="31">
        <f t="shared" si="117"/>
        <v>2023</v>
      </c>
      <c r="B2445" s="31">
        <f t="shared" si="118"/>
        <v>9</v>
      </c>
      <c r="C2445" s="31">
        <f t="shared" si="119"/>
        <v>3</v>
      </c>
      <c r="D2445" s="25">
        <v>45189</v>
      </c>
      <c r="E2445" s="4">
        <v>90.28</v>
      </c>
      <c r="G2445" s="4">
        <v>90.28</v>
      </c>
    </row>
    <row r="2446" spans="1:7" x14ac:dyDescent="0.3">
      <c r="A2446" s="31">
        <f t="shared" si="117"/>
        <v>2023</v>
      </c>
      <c r="B2446" s="31">
        <f t="shared" si="118"/>
        <v>9</v>
      </c>
      <c r="C2446" s="31">
        <f t="shared" si="119"/>
        <v>3</v>
      </c>
      <c r="D2446" s="25">
        <v>45190</v>
      </c>
      <c r="E2446" s="4">
        <v>89.63</v>
      </c>
      <c r="G2446" s="4">
        <v>89.63</v>
      </c>
    </row>
    <row r="2447" spans="1:7" x14ac:dyDescent="0.3">
      <c r="A2447" s="31">
        <f t="shared" si="117"/>
        <v>2023</v>
      </c>
      <c r="B2447" s="31">
        <f t="shared" si="118"/>
        <v>9</v>
      </c>
      <c r="C2447" s="31">
        <f t="shared" si="119"/>
        <v>3</v>
      </c>
      <c r="D2447" s="25">
        <v>45191</v>
      </c>
      <c r="E2447" s="4">
        <v>90.03</v>
      </c>
      <c r="G2447" s="4">
        <v>90.03</v>
      </c>
    </row>
    <row r="2448" spans="1:7" x14ac:dyDescent="0.3">
      <c r="A2448" s="31">
        <f t="shared" si="117"/>
        <v>2023</v>
      </c>
      <c r="B2448" s="31">
        <f t="shared" si="118"/>
        <v>9</v>
      </c>
      <c r="C2448" s="31">
        <f t="shared" si="119"/>
        <v>3</v>
      </c>
      <c r="D2448" s="25">
        <v>45194</v>
      </c>
      <c r="E2448" s="4">
        <v>89.68</v>
      </c>
      <c r="G2448" s="4">
        <v>89.68</v>
      </c>
    </row>
    <row r="2449" spans="1:7" x14ac:dyDescent="0.3">
      <c r="A2449" s="31">
        <f t="shared" si="117"/>
        <v>2023</v>
      </c>
      <c r="B2449" s="31">
        <f t="shared" si="118"/>
        <v>9</v>
      </c>
      <c r="C2449" s="31">
        <f t="shared" si="119"/>
        <v>3</v>
      </c>
      <c r="D2449" s="25">
        <v>45195</v>
      </c>
      <c r="E2449" s="4">
        <v>90.39</v>
      </c>
      <c r="G2449" s="4">
        <v>90.39</v>
      </c>
    </row>
    <row r="2450" spans="1:7" x14ac:dyDescent="0.3">
      <c r="A2450" s="31">
        <f t="shared" si="117"/>
        <v>2023</v>
      </c>
      <c r="B2450" s="31">
        <f t="shared" si="118"/>
        <v>9</v>
      </c>
      <c r="C2450" s="31">
        <f t="shared" si="119"/>
        <v>3</v>
      </c>
      <c r="D2450" s="25">
        <v>45196</v>
      </c>
      <c r="E2450" s="4">
        <v>93.68</v>
      </c>
      <c r="G2450" s="4">
        <v>93.68</v>
      </c>
    </row>
    <row r="2451" spans="1:7" x14ac:dyDescent="0.3">
      <c r="A2451" s="31">
        <f t="shared" si="117"/>
        <v>2023</v>
      </c>
      <c r="B2451" s="31">
        <f t="shared" si="118"/>
        <v>9</v>
      </c>
      <c r="C2451" s="31">
        <f t="shared" si="119"/>
        <v>3</v>
      </c>
      <c r="D2451" s="25">
        <v>45197</v>
      </c>
      <c r="E2451" s="4">
        <v>91.71</v>
      </c>
      <c r="G2451" s="4">
        <v>91.71</v>
      </c>
    </row>
    <row r="2452" spans="1:7" x14ac:dyDescent="0.3">
      <c r="A2452" s="31">
        <f t="shared" si="117"/>
        <v>2023</v>
      </c>
      <c r="B2452" s="31">
        <f t="shared" si="118"/>
        <v>9</v>
      </c>
      <c r="C2452" s="31">
        <f t="shared" si="119"/>
        <v>3</v>
      </c>
      <c r="D2452" s="25">
        <v>45198</v>
      </c>
      <c r="E2452" s="4">
        <v>90.79</v>
      </c>
      <c r="G2452" s="4">
        <v>90.79</v>
      </c>
    </row>
    <row r="2453" spans="1:7" x14ac:dyDescent="0.3">
      <c r="A2453" s="31">
        <f t="shared" si="117"/>
        <v>2023</v>
      </c>
      <c r="B2453" s="31">
        <f t="shared" si="118"/>
        <v>10</v>
      </c>
      <c r="C2453" s="31">
        <f t="shared" si="119"/>
        <v>4</v>
      </c>
      <c r="D2453" s="25">
        <v>45201</v>
      </c>
      <c r="E2453" s="4">
        <v>88.82</v>
      </c>
      <c r="G2453" s="4">
        <v>88.82</v>
      </c>
    </row>
    <row r="2454" spans="1:7" x14ac:dyDescent="0.3">
      <c r="A2454" s="31">
        <f t="shared" si="117"/>
        <v>2023</v>
      </c>
      <c r="B2454" s="31">
        <f t="shared" si="118"/>
        <v>10</v>
      </c>
      <c r="C2454" s="31">
        <f t="shared" si="119"/>
        <v>4</v>
      </c>
      <c r="D2454" s="25">
        <v>45202</v>
      </c>
      <c r="E2454" s="4">
        <v>89.23</v>
      </c>
      <c r="G2454" s="4">
        <v>89.23</v>
      </c>
    </row>
    <row r="2455" spans="1:7" x14ac:dyDescent="0.3">
      <c r="A2455" s="31">
        <f t="shared" si="117"/>
        <v>2023</v>
      </c>
      <c r="B2455" s="31">
        <f t="shared" si="118"/>
        <v>10</v>
      </c>
      <c r="C2455" s="31">
        <f t="shared" si="119"/>
        <v>4</v>
      </c>
      <c r="D2455" s="25">
        <v>45203</v>
      </c>
      <c r="E2455" s="4">
        <v>84.22</v>
      </c>
      <c r="G2455" s="4">
        <v>84.22</v>
      </c>
    </row>
    <row r="2456" spans="1:7" x14ac:dyDescent="0.3">
      <c r="A2456" s="31">
        <f t="shared" si="117"/>
        <v>2023</v>
      </c>
      <c r="B2456" s="31">
        <f t="shared" si="118"/>
        <v>10</v>
      </c>
      <c r="C2456" s="31">
        <f t="shared" si="119"/>
        <v>4</v>
      </c>
      <c r="D2456" s="25">
        <v>45204</v>
      </c>
      <c r="E2456" s="4">
        <v>82.31</v>
      </c>
      <c r="G2456" s="4">
        <v>82.31</v>
      </c>
    </row>
    <row r="2457" spans="1:7" x14ac:dyDescent="0.3">
      <c r="A2457" s="31">
        <f t="shared" si="117"/>
        <v>2023</v>
      </c>
      <c r="B2457" s="31">
        <f t="shared" si="118"/>
        <v>10</v>
      </c>
      <c r="C2457" s="31">
        <f t="shared" si="119"/>
        <v>4</v>
      </c>
      <c r="D2457" s="25">
        <v>45205</v>
      </c>
      <c r="E2457" s="4">
        <v>82.79</v>
      </c>
      <c r="G2457" s="4">
        <v>82.79</v>
      </c>
    </row>
    <row r="2458" spans="1:7" x14ac:dyDescent="0.3">
      <c r="A2458" s="31">
        <f t="shared" si="117"/>
        <v>2023</v>
      </c>
      <c r="B2458" s="31">
        <f t="shared" si="118"/>
        <v>10</v>
      </c>
      <c r="C2458" s="31">
        <f t="shared" si="119"/>
        <v>4</v>
      </c>
      <c r="D2458" s="25">
        <v>45208</v>
      </c>
      <c r="E2458" s="4">
        <v>86.38</v>
      </c>
      <c r="G2458" s="4">
        <v>86.38</v>
      </c>
    </row>
    <row r="2459" spans="1:7" x14ac:dyDescent="0.3">
      <c r="A2459" s="31">
        <f t="shared" si="117"/>
        <v>2023</v>
      </c>
      <c r="B2459" s="31">
        <f t="shared" si="118"/>
        <v>10</v>
      </c>
      <c r="C2459" s="31">
        <f t="shared" si="119"/>
        <v>4</v>
      </c>
      <c r="D2459" s="25">
        <v>45209</v>
      </c>
      <c r="E2459" s="4">
        <v>85.97</v>
      </c>
      <c r="G2459" s="4">
        <v>85.97</v>
      </c>
    </row>
    <row r="2460" spans="1:7" x14ac:dyDescent="0.3">
      <c r="A2460" s="31">
        <f t="shared" si="117"/>
        <v>2023</v>
      </c>
      <c r="B2460" s="31">
        <f t="shared" si="118"/>
        <v>10</v>
      </c>
      <c r="C2460" s="31">
        <f t="shared" si="119"/>
        <v>4</v>
      </c>
      <c r="D2460" s="25">
        <v>45210</v>
      </c>
      <c r="E2460" s="4">
        <v>83.49</v>
      </c>
      <c r="G2460" s="4">
        <v>83.49</v>
      </c>
    </row>
    <row r="2461" spans="1:7" x14ac:dyDescent="0.3">
      <c r="A2461" s="31">
        <f t="shared" si="117"/>
        <v>2023</v>
      </c>
      <c r="B2461" s="31">
        <f t="shared" si="118"/>
        <v>10</v>
      </c>
      <c r="C2461" s="31">
        <f t="shared" si="119"/>
        <v>4</v>
      </c>
      <c r="D2461" s="25">
        <v>45211</v>
      </c>
      <c r="E2461" s="4">
        <v>82.91</v>
      </c>
      <c r="G2461" s="4">
        <v>82.91</v>
      </c>
    </row>
    <row r="2462" spans="1:7" x14ac:dyDescent="0.3">
      <c r="A2462" s="31">
        <f t="shared" si="117"/>
        <v>2023</v>
      </c>
      <c r="B2462" s="31">
        <f t="shared" si="118"/>
        <v>10</v>
      </c>
      <c r="C2462" s="31">
        <f t="shared" si="119"/>
        <v>4</v>
      </c>
      <c r="D2462" s="25">
        <v>45212</v>
      </c>
      <c r="E2462" s="4">
        <v>87.69</v>
      </c>
      <c r="G2462" s="4">
        <v>87.69</v>
      </c>
    </row>
    <row r="2463" spans="1:7" x14ac:dyDescent="0.3">
      <c r="A2463" s="31">
        <f t="shared" si="117"/>
        <v>2023</v>
      </c>
      <c r="B2463" s="31">
        <f t="shared" si="118"/>
        <v>10</v>
      </c>
      <c r="C2463" s="31">
        <f t="shared" si="119"/>
        <v>4</v>
      </c>
      <c r="D2463" s="25">
        <v>45215</v>
      </c>
      <c r="E2463" s="4">
        <v>86.66</v>
      </c>
      <c r="G2463" s="4">
        <v>86.66</v>
      </c>
    </row>
    <row r="2464" spans="1:7" x14ac:dyDescent="0.3">
      <c r="A2464" s="31">
        <f t="shared" si="117"/>
        <v>2023</v>
      </c>
      <c r="B2464" s="31">
        <f t="shared" si="118"/>
        <v>10</v>
      </c>
      <c r="C2464" s="31">
        <f t="shared" si="119"/>
        <v>4</v>
      </c>
      <c r="D2464" s="25">
        <v>45216</v>
      </c>
      <c r="E2464" s="4">
        <v>86.66</v>
      </c>
      <c r="G2464" s="4">
        <v>86.66</v>
      </c>
    </row>
    <row r="2465" spans="1:7" x14ac:dyDescent="0.3">
      <c r="A2465" s="31">
        <f t="shared" si="117"/>
        <v>2023</v>
      </c>
      <c r="B2465" s="31">
        <f t="shared" si="118"/>
        <v>10</v>
      </c>
      <c r="C2465" s="31">
        <f t="shared" si="119"/>
        <v>4</v>
      </c>
      <c r="D2465" s="25">
        <v>45217</v>
      </c>
      <c r="E2465" s="4">
        <v>88.32</v>
      </c>
      <c r="G2465" s="4">
        <v>88.32</v>
      </c>
    </row>
    <row r="2466" spans="1:7" x14ac:dyDescent="0.3">
      <c r="A2466" s="31">
        <f t="shared" si="117"/>
        <v>2023</v>
      </c>
      <c r="B2466" s="31">
        <f t="shared" si="118"/>
        <v>10</v>
      </c>
      <c r="C2466" s="31">
        <f t="shared" si="119"/>
        <v>4</v>
      </c>
      <c r="D2466" s="25">
        <v>45218</v>
      </c>
      <c r="E2466" s="4">
        <v>89.37</v>
      </c>
      <c r="G2466" s="4">
        <v>89.37</v>
      </c>
    </row>
    <row r="2467" spans="1:7" x14ac:dyDescent="0.3">
      <c r="A2467" s="31">
        <f t="shared" si="117"/>
        <v>2023</v>
      </c>
      <c r="B2467" s="31">
        <f t="shared" si="118"/>
        <v>10</v>
      </c>
      <c r="C2467" s="31">
        <f t="shared" si="119"/>
        <v>4</v>
      </c>
      <c r="D2467" s="25">
        <v>45219</v>
      </c>
      <c r="E2467" s="4">
        <v>88.75</v>
      </c>
      <c r="G2467" s="4">
        <v>88.75</v>
      </c>
    </row>
    <row r="2468" spans="1:7" x14ac:dyDescent="0.3">
      <c r="A2468" s="31">
        <f t="shared" si="117"/>
        <v>2023</v>
      </c>
      <c r="B2468" s="31">
        <f t="shared" si="118"/>
        <v>10</v>
      </c>
      <c r="C2468" s="31">
        <f t="shared" si="119"/>
        <v>4</v>
      </c>
      <c r="D2468" s="25">
        <v>45222</v>
      </c>
      <c r="E2468" s="4">
        <v>85.49</v>
      </c>
      <c r="G2468" s="4">
        <v>85.49</v>
      </c>
    </row>
    <row r="2469" spans="1:7" x14ac:dyDescent="0.3">
      <c r="A2469" s="31">
        <f t="shared" si="117"/>
        <v>2023</v>
      </c>
      <c r="B2469" s="31">
        <f t="shared" si="118"/>
        <v>10</v>
      </c>
      <c r="C2469" s="31">
        <f t="shared" si="119"/>
        <v>4</v>
      </c>
      <c r="D2469" s="25">
        <v>45223</v>
      </c>
      <c r="E2469" s="4">
        <v>83.74</v>
      </c>
      <c r="G2469" s="4">
        <v>83.74</v>
      </c>
    </row>
    <row r="2470" spans="1:7" x14ac:dyDescent="0.3">
      <c r="A2470" s="31">
        <f t="shared" si="117"/>
        <v>2023</v>
      </c>
      <c r="B2470" s="31">
        <f t="shared" si="118"/>
        <v>10</v>
      </c>
      <c r="C2470" s="31">
        <f t="shared" si="119"/>
        <v>4</v>
      </c>
      <c r="D2470" s="25">
        <v>45224</v>
      </c>
      <c r="E2470" s="4">
        <v>85.39</v>
      </c>
      <c r="G2470" s="4">
        <v>85.39</v>
      </c>
    </row>
    <row r="2471" spans="1:7" x14ac:dyDescent="0.3">
      <c r="A2471" s="31">
        <f t="shared" si="117"/>
        <v>2023</v>
      </c>
      <c r="B2471" s="31">
        <f t="shared" si="118"/>
        <v>10</v>
      </c>
      <c r="C2471" s="31">
        <f t="shared" si="119"/>
        <v>4</v>
      </c>
      <c r="D2471" s="25">
        <v>45225</v>
      </c>
      <c r="E2471" s="4">
        <v>83.21</v>
      </c>
      <c r="G2471" s="4">
        <v>83.21</v>
      </c>
    </row>
    <row r="2472" spans="1:7" x14ac:dyDescent="0.3">
      <c r="A2472" s="31">
        <f t="shared" si="117"/>
        <v>2023</v>
      </c>
      <c r="B2472" s="31">
        <f t="shared" si="118"/>
        <v>10</v>
      </c>
      <c r="C2472" s="31">
        <f t="shared" si="119"/>
        <v>4</v>
      </c>
      <c r="D2472" s="25">
        <v>45226</v>
      </c>
      <c r="E2472" s="4">
        <v>85.54</v>
      </c>
      <c r="G2472" s="4">
        <v>85.54</v>
      </c>
    </row>
    <row r="2473" spans="1:7" x14ac:dyDescent="0.3">
      <c r="A2473" s="31">
        <f t="shared" si="117"/>
        <v>2023</v>
      </c>
      <c r="B2473" s="31">
        <f t="shared" si="118"/>
        <v>10</v>
      </c>
      <c r="C2473" s="31">
        <f t="shared" si="119"/>
        <v>4</v>
      </c>
      <c r="D2473" s="25">
        <v>45229</v>
      </c>
      <c r="E2473" s="4">
        <v>82.31</v>
      </c>
      <c r="G2473" s="4">
        <v>82.31</v>
      </c>
    </row>
    <row r="2474" spans="1:7" x14ac:dyDescent="0.3">
      <c r="A2474" s="31">
        <f t="shared" si="117"/>
        <v>2023</v>
      </c>
      <c r="B2474" s="31">
        <f t="shared" si="118"/>
        <v>10</v>
      </c>
      <c r="C2474" s="31">
        <f t="shared" si="119"/>
        <v>4</v>
      </c>
      <c r="D2474" s="25">
        <v>45230</v>
      </c>
      <c r="E2474" s="4">
        <v>81.02</v>
      </c>
      <c r="G2474" s="4">
        <v>81.02</v>
      </c>
    </row>
    <row r="2475" spans="1:7" x14ac:dyDescent="0.3">
      <c r="A2475" s="31">
        <f t="shared" si="117"/>
        <v>2023</v>
      </c>
      <c r="B2475" s="31">
        <f t="shared" si="118"/>
        <v>11</v>
      </c>
      <c r="C2475" s="31">
        <f t="shared" si="119"/>
        <v>4</v>
      </c>
      <c r="D2475" s="25">
        <v>45231</v>
      </c>
      <c r="E2475" s="4">
        <v>80.44</v>
      </c>
      <c r="G2475" s="4">
        <v>80.44</v>
      </c>
    </row>
    <row r="2476" spans="1:7" x14ac:dyDescent="0.3">
      <c r="A2476" s="31">
        <f t="shared" si="117"/>
        <v>2023</v>
      </c>
      <c r="B2476" s="31">
        <f t="shared" si="118"/>
        <v>11</v>
      </c>
      <c r="C2476" s="31">
        <f t="shared" si="119"/>
        <v>4</v>
      </c>
      <c r="D2476" s="25">
        <v>45232</v>
      </c>
      <c r="E2476" s="4">
        <v>82.46</v>
      </c>
      <c r="G2476" s="4">
        <v>82.46</v>
      </c>
    </row>
    <row r="2477" spans="1:7" x14ac:dyDescent="0.3">
      <c r="A2477" s="31">
        <f t="shared" si="117"/>
        <v>2023</v>
      </c>
      <c r="B2477" s="31">
        <f t="shared" si="118"/>
        <v>11</v>
      </c>
      <c r="C2477" s="31">
        <f t="shared" si="119"/>
        <v>4</v>
      </c>
      <c r="D2477" s="25">
        <v>45233</v>
      </c>
      <c r="E2477" s="4">
        <v>80.510000000000005</v>
      </c>
      <c r="G2477" s="4">
        <v>80.510000000000005</v>
      </c>
    </row>
    <row r="2478" spans="1:7" x14ac:dyDescent="0.3">
      <c r="A2478" s="31">
        <f t="shared" si="117"/>
        <v>2023</v>
      </c>
      <c r="B2478" s="31">
        <f t="shared" si="118"/>
        <v>11</v>
      </c>
      <c r="C2478" s="31">
        <f t="shared" si="119"/>
        <v>4</v>
      </c>
      <c r="D2478" s="25">
        <v>45236</v>
      </c>
      <c r="E2478" s="4">
        <v>80.819999999999993</v>
      </c>
      <c r="G2478" s="4">
        <v>80.819999999999993</v>
      </c>
    </row>
    <row r="2479" spans="1:7" x14ac:dyDescent="0.3">
      <c r="A2479" s="31">
        <f t="shared" si="117"/>
        <v>2023</v>
      </c>
      <c r="B2479" s="31">
        <f t="shared" si="118"/>
        <v>11</v>
      </c>
      <c r="C2479" s="31">
        <f t="shared" si="119"/>
        <v>4</v>
      </c>
      <c r="D2479" s="25">
        <v>45237</v>
      </c>
      <c r="E2479" s="4">
        <v>77.37</v>
      </c>
      <c r="G2479" s="4">
        <v>77.37</v>
      </c>
    </row>
    <row r="2480" spans="1:7" x14ac:dyDescent="0.3">
      <c r="A2480" s="31">
        <f t="shared" si="117"/>
        <v>2023</v>
      </c>
      <c r="B2480" s="31">
        <f t="shared" si="118"/>
        <v>11</v>
      </c>
      <c r="C2480" s="31">
        <f t="shared" si="119"/>
        <v>4</v>
      </c>
      <c r="D2480" s="25">
        <v>45238</v>
      </c>
      <c r="E2480" s="4">
        <v>75.33</v>
      </c>
      <c r="G2480" s="4">
        <v>75.33</v>
      </c>
    </row>
    <row r="2481" spans="1:7" x14ac:dyDescent="0.3">
      <c r="A2481" s="31">
        <f t="shared" si="117"/>
        <v>2023</v>
      </c>
      <c r="B2481" s="31">
        <f t="shared" si="118"/>
        <v>11</v>
      </c>
      <c r="C2481" s="31">
        <f t="shared" si="119"/>
        <v>4</v>
      </c>
      <c r="D2481" s="25">
        <v>45239</v>
      </c>
      <c r="E2481" s="4">
        <v>75.739999999999995</v>
      </c>
      <c r="G2481" s="4">
        <v>75.739999999999995</v>
      </c>
    </row>
    <row r="2482" spans="1:7" x14ac:dyDescent="0.3">
      <c r="A2482" s="31">
        <f t="shared" si="117"/>
        <v>2023</v>
      </c>
      <c r="B2482" s="31">
        <f t="shared" si="118"/>
        <v>11</v>
      </c>
      <c r="C2482" s="31">
        <f t="shared" si="119"/>
        <v>4</v>
      </c>
      <c r="D2482" s="25">
        <v>45240</v>
      </c>
      <c r="E2482" s="4">
        <v>77.17</v>
      </c>
      <c r="G2482" s="4">
        <v>77.17</v>
      </c>
    </row>
    <row r="2483" spans="1:7" x14ac:dyDescent="0.3">
      <c r="A2483" s="31">
        <f t="shared" si="117"/>
        <v>2023</v>
      </c>
      <c r="B2483" s="31">
        <f t="shared" si="118"/>
        <v>11</v>
      </c>
      <c r="C2483" s="31">
        <f t="shared" si="119"/>
        <v>4</v>
      </c>
      <c r="D2483" s="25">
        <v>45243</v>
      </c>
      <c r="E2483" s="4">
        <v>78.260000000000005</v>
      </c>
      <c r="G2483" s="4">
        <v>78.260000000000005</v>
      </c>
    </row>
    <row r="2484" spans="1:7" x14ac:dyDescent="0.3">
      <c r="A2484" s="31">
        <f t="shared" si="117"/>
        <v>2023</v>
      </c>
      <c r="B2484" s="31">
        <f t="shared" si="118"/>
        <v>11</v>
      </c>
      <c r="C2484" s="31">
        <f t="shared" si="119"/>
        <v>4</v>
      </c>
      <c r="D2484" s="25">
        <v>45244</v>
      </c>
      <c r="E2484" s="4">
        <v>78.260000000000005</v>
      </c>
      <c r="G2484" s="4">
        <v>78.260000000000005</v>
      </c>
    </row>
    <row r="2485" spans="1:7" x14ac:dyDescent="0.3">
      <c r="A2485" s="31">
        <f t="shared" si="117"/>
        <v>2023</v>
      </c>
      <c r="B2485" s="31">
        <f t="shared" si="118"/>
        <v>11</v>
      </c>
      <c r="C2485" s="31">
        <f t="shared" si="119"/>
        <v>4</v>
      </c>
      <c r="D2485" s="25">
        <v>45245</v>
      </c>
      <c r="E2485" s="4">
        <v>76.66</v>
      </c>
      <c r="G2485" s="4">
        <v>76.66</v>
      </c>
    </row>
    <row r="2486" spans="1:7" x14ac:dyDescent="0.3">
      <c r="A2486" s="31">
        <f t="shared" si="117"/>
        <v>2023</v>
      </c>
      <c r="B2486" s="31">
        <f t="shared" si="118"/>
        <v>11</v>
      </c>
      <c r="C2486" s="31">
        <f t="shared" si="119"/>
        <v>4</v>
      </c>
      <c r="D2486" s="25">
        <v>45246</v>
      </c>
      <c r="E2486" s="4">
        <v>72.900000000000006</v>
      </c>
      <c r="G2486" s="4">
        <v>72.900000000000006</v>
      </c>
    </row>
    <row r="2487" spans="1:7" x14ac:dyDescent="0.3">
      <c r="A2487" s="31">
        <f t="shared" si="117"/>
        <v>2023</v>
      </c>
      <c r="B2487" s="31">
        <f t="shared" si="118"/>
        <v>11</v>
      </c>
      <c r="C2487" s="31">
        <f t="shared" si="119"/>
        <v>4</v>
      </c>
      <c r="D2487" s="25">
        <v>45247</v>
      </c>
      <c r="E2487" s="4">
        <v>75.89</v>
      </c>
      <c r="G2487" s="4">
        <v>75.89</v>
      </c>
    </row>
    <row r="2488" spans="1:7" x14ac:dyDescent="0.3">
      <c r="A2488" s="31">
        <f t="shared" si="117"/>
        <v>2023</v>
      </c>
      <c r="B2488" s="31">
        <f t="shared" si="118"/>
        <v>11</v>
      </c>
      <c r="C2488" s="31">
        <f t="shared" si="119"/>
        <v>4</v>
      </c>
      <c r="D2488" s="25">
        <v>45250</v>
      </c>
      <c r="E2488" s="4">
        <v>77.599999999999994</v>
      </c>
      <c r="G2488" s="4">
        <v>77.599999999999994</v>
      </c>
    </row>
    <row r="2489" spans="1:7" x14ac:dyDescent="0.3">
      <c r="A2489" s="31">
        <f t="shared" si="117"/>
        <v>2023</v>
      </c>
      <c r="B2489" s="31">
        <f t="shared" si="118"/>
        <v>11</v>
      </c>
      <c r="C2489" s="31">
        <f t="shared" si="119"/>
        <v>4</v>
      </c>
      <c r="D2489" s="25">
        <v>45251</v>
      </c>
      <c r="E2489" s="4">
        <v>77.77</v>
      </c>
      <c r="G2489" s="4">
        <v>77.77</v>
      </c>
    </row>
    <row r="2490" spans="1:7" x14ac:dyDescent="0.3">
      <c r="A2490" s="31">
        <f t="shared" si="117"/>
        <v>2023</v>
      </c>
      <c r="B2490" s="31">
        <f t="shared" si="118"/>
        <v>11</v>
      </c>
      <c r="C2490" s="31">
        <f t="shared" si="119"/>
        <v>4</v>
      </c>
      <c r="D2490" s="25">
        <v>45252</v>
      </c>
      <c r="E2490" s="4">
        <v>77.099999999999994</v>
      </c>
      <c r="G2490" s="4">
        <v>77.099999999999994</v>
      </c>
    </row>
    <row r="2491" spans="1:7" x14ac:dyDescent="0.3">
      <c r="A2491" s="31">
        <f t="shared" si="117"/>
        <v>2023</v>
      </c>
      <c r="B2491" s="31">
        <f t="shared" si="118"/>
        <v>11</v>
      </c>
      <c r="C2491" s="31">
        <f t="shared" si="119"/>
        <v>4</v>
      </c>
      <c r="D2491" s="25">
        <v>45253</v>
      </c>
      <c r="E2491" s="4">
        <v>76.349999999999994</v>
      </c>
      <c r="G2491" s="4">
        <v>76.349999999999994</v>
      </c>
    </row>
    <row r="2492" spans="1:7" x14ac:dyDescent="0.3">
      <c r="A2492" s="31">
        <f t="shared" si="117"/>
        <v>2023</v>
      </c>
      <c r="B2492" s="31">
        <f t="shared" si="118"/>
        <v>11</v>
      </c>
      <c r="C2492" s="31">
        <f t="shared" si="119"/>
        <v>4</v>
      </c>
      <c r="D2492" s="25">
        <v>45254</v>
      </c>
      <c r="E2492" s="4">
        <v>75.540000000000006</v>
      </c>
      <c r="G2492" s="4">
        <v>75.540000000000006</v>
      </c>
    </row>
    <row r="2493" spans="1:7" x14ac:dyDescent="0.3">
      <c r="A2493" s="31">
        <f t="shared" si="117"/>
        <v>2023</v>
      </c>
      <c r="B2493" s="31">
        <f t="shared" si="118"/>
        <v>11</v>
      </c>
      <c r="C2493" s="31">
        <f t="shared" si="119"/>
        <v>4</v>
      </c>
      <c r="D2493" s="25">
        <v>45257</v>
      </c>
      <c r="E2493" s="4">
        <v>74.86</v>
      </c>
      <c r="G2493" s="4">
        <v>74.86</v>
      </c>
    </row>
    <row r="2494" spans="1:7" x14ac:dyDescent="0.3">
      <c r="A2494" s="31">
        <f t="shared" si="117"/>
        <v>2023</v>
      </c>
      <c r="B2494" s="31">
        <f t="shared" si="118"/>
        <v>11</v>
      </c>
      <c r="C2494" s="31">
        <f t="shared" si="119"/>
        <v>4</v>
      </c>
      <c r="D2494" s="25">
        <v>45258</v>
      </c>
      <c r="E2494" s="4">
        <v>76.41</v>
      </c>
      <c r="G2494" s="4">
        <v>76.41</v>
      </c>
    </row>
    <row r="2495" spans="1:7" x14ac:dyDescent="0.3">
      <c r="A2495" s="31">
        <f t="shared" si="117"/>
        <v>2023</v>
      </c>
      <c r="B2495" s="31">
        <f t="shared" si="118"/>
        <v>11</v>
      </c>
      <c r="C2495" s="31">
        <f t="shared" si="119"/>
        <v>4</v>
      </c>
      <c r="D2495" s="25">
        <v>45259</v>
      </c>
      <c r="E2495" s="4">
        <v>77.86</v>
      </c>
      <c r="G2495" s="4">
        <v>77.86</v>
      </c>
    </row>
    <row r="2496" spans="1:7" x14ac:dyDescent="0.3">
      <c r="A2496" s="31">
        <f t="shared" si="117"/>
        <v>2023</v>
      </c>
      <c r="B2496" s="31">
        <f t="shared" si="118"/>
        <v>11</v>
      </c>
      <c r="C2496" s="31">
        <f t="shared" si="119"/>
        <v>4</v>
      </c>
      <c r="D2496" s="25">
        <v>45260</v>
      </c>
      <c r="E2496" s="4">
        <v>75.959999999999994</v>
      </c>
      <c r="G2496" s="4">
        <v>75.959999999999994</v>
      </c>
    </row>
    <row r="2497" spans="1:7" x14ac:dyDescent="0.3">
      <c r="A2497" s="31">
        <f t="shared" si="117"/>
        <v>2023</v>
      </c>
      <c r="B2497" s="31">
        <f t="shared" si="118"/>
        <v>12</v>
      </c>
      <c r="C2497" s="31">
        <f t="shared" si="119"/>
        <v>4</v>
      </c>
      <c r="D2497" s="25">
        <v>45261</v>
      </c>
      <c r="E2497" s="4">
        <v>74.069999999999993</v>
      </c>
      <c r="G2497" s="4">
        <v>74.069999999999993</v>
      </c>
    </row>
    <row r="2498" spans="1:7" x14ac:dyDescent="0.3">
      <c r="A2498" s="31">
        <f t="shared" si="117"/>
        <v>2023</v>
      </c>
      <c r="B2498" s="31">
        <f t="shared" si="118"/>
        <v>12</v>
      </c>
      <c r="C2498" s="31">
        <f t="shared" si="119"/>
        <v>4</v>
      </c>
      <c r="D2498" s="25">
        <v>45264</v>
      </c>
      <c r="E2498" s="4">
        <v>73.040000000000006</v>
      </c>
      <c r="G2498" s="4">
        <v>73.040000000000006</v>
      </c>
    </row>
    <row r="2499" spans="1:7" x14ac:dyDescent="0.3">
      <c r="A2499" s="31">
        <f t="shared" si="117"/>
        <v>2023</v>
      </c>
      <c r="B2499" s="31">
        <f t="shared" si="118"/>
        <v>12</v>
      </c>
      <c r="C2499" s="31">
        <f t="shared" si="119"/>
        <v>4</v>
      </c>
      <c r="D2499" s="25">
        <v>45265</v>
      </c>
      <c r="E2499" s="4">
        <v>72.319999999999993</v>
      </c>
      <c r="G2499" s="4">
        <v>72.319999999999993</v>
      </c>
    </row>
    <row r="2500" spans="1:7" x14ac:dyDescent="0.3">
      <c r="A2500" s="31">
        <f t="shared" si="117"/>
        <v>2023</v>
      </c>
      <c r="B2500" s="31">
        <f t="shared" si="118"/>
        <v>12</v>
      </c>
      <c r="C2500" s="31">
        <f t="shared" si="119"/>
        <v>4</v>
      </c>
      <c r="D2500" s="25">
        <v>45266</v>
      </c>
      <c r="E2500" s="4">
        <v>69.38</v>
      </c>
      <c r="G2500" s="4">
        <v>69.38</v>
      </c>
    </row>
    <row r="2501" spans="1:7" x14ac:dyDescent="0.3">
      <c r="A2501" s="31">
        <f t="shared" ref="A2501:A2564" si="120">YEAR(D2501)</f>
        <v>2023</v>
      </c>
      <c r="B2501" s="31">
        <f t="shared" ref="B2501:B2564" si="121">MONTH(D2501)</f>
        <v>12</v>
      </c>
      <c r="C2501" s="31">
        <f t="shared" ref="C2501:C2564" si="122">ROUNDUP(B2501/3,0)</f>
        <v>4</v>
      </c>
      <c r="D2501" s="25">
        <v>45267</v>
      </c>
      <c r="E2501" s="4">
        <v>69.34</v>
      </c>
      <c r="G2501" s="4">
        <v>69.34</v>
      </c>
    </row>
    <row r="2502" spans="1:7" x14ac:dyDescent="0.3">
      <c r="A2502" s="31">
        <f t="shared" si="120"/>
        <v>2023</v>
      </c>
      <c r="B2502" s="31">
        <f t="shared" si="121"/>
        <v>12</v>
      </c>
      <c r="C2502" s="31">
        <f t="shared" si="122"/>
        <v>4</v>
      </c>
      <c r="D2502" s="25">
        <v>45268</v>
      </c>
      <c r="E2502" s="4">
        <v>71.23</v>
      </c>
      <c r="G2502" s="4">
        <v>71.23</v>
      </c>
    </row>
    <row r="2503" spans="1:7" x14ac:dyDescent="0.3">
      <c r="A2503" s="31">
        <f t="shared" si="120"/>
        <v>2023</v>
      </c>
      <c r="B2503" s="31">
        <f t="shared" si="121"/>
        <v>12</v>
      </c>
      <c r="C2503" s="31">
        <f t="shared" si="122"/>
        <v>4</v>
      </c>
      <c r="D2503" s="25">
        <v>45271</v>
      </c>
      <c r="E2503" s="4">
        <v>71.319999999999993</v>
      </c>
      <c r="G2503" s="4">
        <v>71.319999999999993</v>
      </c>
    </row>
    <row r="2504" spans="1:7" x14ac:dyDescent="0.3">
      <c r="A2504" s="31">
        <f t="shared" si="120"/>
        <v>2023</v>
      </c>
      <c r="B2504" s="31">
        <f t="shared" si="121"/>
        <v>12</v>
      </c>
      <c r="C2504" s="31">
        <f t="shared" si="122"/>
        <v>4</v>
      </c>
      <c r="D2504" s="25">
        <v>45272</v>
      </c>
      <c r="E2504" s="4">
        <v>68.61</v>
      </c>
      <c r="G2504" s="4">
        <v>68.61</v>
      </c>
    </row>
    <row r="2505" spans="1:7" x14ac:dyDescent="0.3">
      <c r="A2505" s="31">
        <f t="shared" si="120"/>
        <v>2023</v>
      </c>
      <c r="B2505" s="31">
        <f t="shared" si="121"/>
        <v>12</v>
      </c>
      <c r="C2505" s="31">
        <f t="shared" si="122"/>
        <v>4</v>
      </c>
      <c r="D2505" s="25">
        <v>45273</v>
      </c>
      <c r="E2505" s="4">
        <v>69.47</v>
      </c>
      <c r="G2505" s="4">
        <v>69.47</v>
      </c>
    </row>
    <row r="2506" spans="1:7" x14ac:dyDescent="0.3">
      <c r="A2506" s="31">
        <f t="shared" si="120"/>
        <v>2023</v>
      </c>
      <c r="B2506" s="31">
        <f t="shared" si="121"/>
        <v>12</v>
      </c>
      <c r="C2506" s="31">
        <f t="shared" si="122"/>
        <v>4</v>
      </c>
      <c r="D2506" s="25">
        <v>45274</v>
      </c>
      <c r="E2506" s="4">
        <v>71.58</v>
      </c>
      <c r="G2506" s="4">
        <v>71.58</v>
      </c>
    </row>
    <row r="2507" spans="1:7" x14ac:dyDescent="0.3">
      <c r="A2507" s="31">
        <f t="shared" si="120"/>
        <v>2023</v>
      </c>
      <c r="B2507" s="31">
        <f t="shared" si="121"/>
        <v>12</v>
      </c>
      <c r="C2507" s="31">
        <f t="shared" si="122"/>
        <v>4</v>
      </c>
      <c r="D2507" s="25">
        <v>45275</v>
      </c>
      <c r="E2507" s="4">
        <v>71.430000000000007</v>
      </c>
      <c r="G2507" s="4">
        <v>71.430000000000007</v>
      </c>
    </row>
    <row r="2508" spans="1:7" x14ac:dyDescent="0.3">
      <c r="A2508" s="31">
        <f t="shared" si="120"/>
        <v>2023</v>
      </c>
      <c r="B2508" s="31">
        <f t="shared" si="121"/>
        <v>12</v>
      </c>
      <c r="C2508" s="31">
        <f t="shared" si="122"/>
        <v>4</v>
      </c>
      <c r="D2508" s="25">
        <v>45278</v>
      </c>
      <c r="E2508" s="4">
        <v>72.47</v>
      </c>
      <c r="G2508" s="4">
        <v>72.47</v>
      </c>
    </row>
    <row r="2509" spans="1:7" x14ac:dyDescent="0.3">
      <c r="A2509" s="31">
        <f t="shared" si="120"/>
        <v>2023</v>
      </c>
      <c r="B2509" s="31">
        <f t="shared" si="121"/>
        <v>12</v>
      </c>
      <c r="C2509" s="31">
        <f t="shared" si="122"/>
        <v>4</v>
      </c>
      <c r="D2509" s="25">
        <v>45279</v>
      </c>
      <c r="E2509" s="4">
        <v>73.44</v>
      </c>
      <c r="G2509" s="4">
        <v>73.44</v>
      </c>
    </row>
    <row r="2510" spans="1:7" x14ac:dyDescent="0.3">
      <c r="A2510" s="31">
        <f t="shared" si="120"/>
        <v>2023</v>
      </c>
      <c r="B2510" s="31">
        <f t="shared" si="121"/>
        <v>12</v>
      </c>
      <c r="C2510" s="31">
        <f t="shared" si="122"/>
        <v>4</v>
      </c>
      <c r="D2510" s="25">
        <v>45280</v>
      </c>
      <c r="E2510" s="4">
        <v>74.22</v>
      </c>
      <c r="G2510" s="4">
        <v>74.22</v>
      </c>
    </row>
    <row r="2511" spans="1:7" x14ac:dyDescent="0.3">
      <c r="A2511" s="31">
        <f t="shared" si="120"/>
        <v>2023</v>
      </c>
      <c r="B2511" s="31">
        <f t="shared" si="121"/>
        <v>12</v>
      </c>
      <c r="C2511" s="31">
        <f t="shared" si="122"/>
        <v>4</v>
      </c>
      <c r="D2511" s="25">
        <v>45281</v>
      </c>
      <c r="E2511" s="4">
        <v>73.89</v>
      </c>
      <c r="G2511" s="4">
        <v>73.89</v>
      </c>
    </row>
    <row r="2512" spans="1:7" x14ac:dyDescent="0.3">
      <c r="A2512" s="31">
        <f t="shared" si="120"/>
        <v>2023</v>
      </c>
      <c r="B2512" s="31">
        <f t="shared" si="121"/>
        <v>12</v>
      </c>
      <c r="C2512" s="31">
        <f t="shared" si="122"/>
        <v>4</v>
      </c>
      <c r="D2512" s="25">
        <v>45282</v>
      </c>
      <c r="E2512" s="4">
        <v>73.56</v>
      </c>
      <c r="G2512" s="4">
        <v>73.56</v>
      </c>
    </row>
    <row r="2513" spans="1:9" x14ac:dyDescent="0.3">
      <c r="A2513" s="31">
        <f t="shared" si="120"/>
        <v>2023</v>
      </c>
      <c r="B2513" s="31">
        <f t="shared" si="121"/>
        <v>12</v>
      </c>
      <c r="C2513" s="31">
        <f t="shared" si="122"/>
        <v>4</v>
      </c>
      <c r="D2513" s="25">
        <v>45286</v>
      </c>
      <c r="E2513" s="4">
        <v>75.569999999999993</v>
      </c>
      <c r="G2513" s="4">
        <v>75.569999999999993</v>
      </c>
    </row>
    <row r="2514" spans="1:9" x14ac:dyDescent="0.3">
      <c r="A2514" s="31">
        <f t="shared" si="120"/>
        <v>2023</v>
      </c>
      <c r="B2514" s="31">
        <f t="shared" si="121"/>
        <v>12</v>
      </c>
      <c r="C2514" s="31">
        <f t="shared" si="122"/>
        <v>4</v>
      </c>
      <c r="D2514" s="25">
        <v>45287</v>
      </c>
      <c r="E2514" s="4">
        <v>74.11</v>
      </c>
      <c r="G2514" s="4">
        <v>74.11</v>
      </c>
    </row>
    <row r="2515" spans="1:9" x14ac:dyDescent="0.3">
      <c r="A2515" s="31">
        <f t="shared" si="120"/>
        <v>2023</v>
      </c>
      <c r="B2515" s="31">
        <f t="shared" si="121"/>
        <v>12</v>
      </c>
      <c r="C2515" s="31">
        <f t="shared" si="122"/>
        <v>4</v>
      </c>
      <c r="D2515" s="25">
        <v>45288</v>
      </c>
      <c r="E2515" s="4">
        <v>71.77</v>
      </c>
      <c r="G2515" s="4">
        <v>71.77</v>
      </c>
    </row>
    <row r="2516" spans="1:9" x14ac:dyDescent="0.3">
      <c r="A2516" s="31">
        <f t="shared" si="120"/>
        <v>2023</v>
      </c>
      <c r="B2516" s="31">
        <f t="shared" si="121"/>
        <v>12</v>
      </c>
      <c r="C2516" s="31">
        <f t="shared" si="122"/>
        <v>4</v>
      </c>
      <c r="D2516" s="25">
        <v>45289</v>
      </c>
      <c r="E2516" s="4">
        <v>71.650000000000006</v>
      </c>
      <c r="G2516" s="4">
        <v>71.650000000000006</v>
      </c>
    </row>
    <row r="2517" spans="1:9" x14ac:dyDescent="0.3">
      <c r="A2517" s="31">
        <f t="shared" si="120"/>
        <v>2024</v>
      </c>
      <c r="B2517" s="31">
        <f t="shared" si="121"/>
        <v>1</v>
      </c>
      <c r="C2517" s="31">
        <f t="shared" si="122"/>
        <v>1</v>
      </c>
      <c r="D2517" s="25">
        <v>45293</v>
      </c>
      <c r="E2517" s="4"/>
      <c r="F2517" s="32" cm="1">
        <f t="array" aca="1" ref="F2517" ca="1">_xlfn.IFS(G2516&lt;$K$1,_xll.RiskLaplace(0.0022315,0.036816),G2516&gt;$N$1,_xll.RiskLaplace(-0.00024199,0.02329),TRUE,(_xll.RiskLaplace(0.0004749,0.011069)))</f>
        <v>-1.1573393487646303E-2</v>
      </c>
      <c r="G2517" s="18" cm="1">
        <f t="array" aca="1" ref="G2517" ca="1">_xll.RiskMakeInput(G2516*(1+F2517),_xll.RiskName(("Forecast"&amp;D2517)))</f>
        <v>70.82076635661015</v>
      </c>
      <c r="H2517" s="15" t="s">
        <v>33</v>
      </c>
      <c r="I2517" s="13"/>
    </row>
    <row r="2518" spans="1:9" x14ac:dyDescent="0.3">
      <c r="A2518" s="31">
        <f t="shared" si="120"/>
        <v>2024</v>
      </c>
      <c r="B2518" s="31">
        <f t="shared" si="121"/>
        <v>1</v>
      </c>
      <c r="C2518" s="31">
        <f t="shared" si="122"/>
        <v>1</v>
      </c>
      <c r="D2518" s="25">
        <v>45294</v>
      </c>
      <c r="E2518" s="4"/>
      <c r="F2518" s="32" cm="1">
        <f t="array" aca="1" ref="F2518" ca="1">_xlfn.IFS(G2517&lt;$K$1,_xll.RiskLaplace(0.0022315,0.036816),G2517&gt;$N$1,_xll.RiskLaplace(-0.00024199,0.02329),TRUE,(_xll.RiskLaplace(0.0004749,0.011069)))</f>
        <v>1.4033070096578197E-2</v>
      </c>
      <c r="G2518" s="18" cm="1">
        <f t="array" aca="1" ref="G2518" ca="1">_xll.RiskMakeInput(G2517*(1+F2518),_xll.RiskName(("Forecast"&amp;D2518)))</f>
        <v>71.814599135185858</v>
      </c>
      <c r="I2518" s="13"/>
    </row>
    <row r="2519" spans="1:9" x14ac:dyDescent="0.3">
      <c r="A2519" s="31">
        <f t="shared" si="120"/>
        <v>2024</v>
      </c>
      <c r="B2519" s="31">
        <f t="shared" si="121"/>
        <v>1</v>
      </c>
      <c r="C2519" s="31">
        <f t="shared" si="122"/>
        <v>1</v>
      </c>
      <c r="D2519" s="25">
        <v>45295</v>
      </c>
      <c r="E2519" s="4"/>
      <c r="F2519" s="32" cm="1">
        <f t="array" aca="1" ref="F2519" ca="1">_xlfn.IFS(G2518&lt;$K$1,_xll.RiskLaplace(0.0022315,0.036816),G2518&gt;$N$1,_xll.RiskLaplace(-0.00024199,0.02329),TRUE,(_xll.RiskLaplace(0.0004749,0.011069)))</f>
        <v>2.0749488941718963E-3</v>
      </c>
      <c r="G2519" s="18" cm="1">
        <f t="array" aca="1" ref="G2519" ca="1">_xll.RiskMakeInput(G2518*(1+F2519),_xll.RiskName(("Forecast"&amp;D2519)))</f>
        <v>71.963610758246801</v>
      </c>
      <c r="I2519" s="13"/>
    </row>
    <row r="2520" spans="1:9" x14ac:dyDescent="0.3">
      <c r="A2520" s="31">
        <f t="shared" si="120"/>
        <v>2024</v>
      </c>
      <c r="B2520" s="31">
        <f t="shared" si="121"/>
        <v>1</v>
      </c>
      <c r="C2520" s="31">
        <f t="shared" si="122"/>
        <v>1</v>
      </c>
      <c r="D2520" s="25">
        <v>45296</v>
      </c>
      <c r="E2520" s="4"/>
      <c r="F2520" s="32" cm="1">
        <f t="array" aca="1" ref="F2520" ca="1">_xlfn.IFS(G2519&lt;$K$1,_xll.RiskLaplace(0.0022315,0.036816),G2519&gt;$N$1,_xll.RiskLaplace(-0.00024199,0.02329),TRUE,(_xll.RiskLaplace(0.0004749,0.011069)))</f>
        <v>3.711529684463922E-3</v>
      </c>
      <c r="G2520" s="18" cm="1">
        <f t="array" aca="1" ref="G2520" ca="1">_xll.RiskMakeInput(G2519*(1+F2520),_xll.RiskName(("Forecast"&amp;D2520)))</f>
        <v>72.230705835777243</v>
      </c>
      <c r="I2520" s="13"/>
    </row>
    <row r="2521" spans="1:9" x14ac:dyDescent="0.3">
      <c r="A2521" s="31">
        <f t="shared" si="120"/>
        <v>2024</v>
      </c>
      <c r="B2521" s="31">
        <f t="shared" si="121"/>
        <v>1</v>
      </c>
      <c r="C2521" s="31">
        <f t="shared" si="122"/>
        <v>1</v>
      </c>
      <c r="D2521" s="25">
        <v>45299</v>
      </c>
      <c r="E2521" s="4"/>
      <c r="F2521" s="32" cm="1">
        <f t="array" aca="1" ref="F2521" ca="1">_xlfn.IFS(G2520&lt;$K$1,_xll.RiskLaplace(0.0022315,0.036816),G2520&gt;$N$1,_xll.RiskLaplace(-0.00024199,0.02329),TRUE,(_xll.RiskLaplace(0.0004749,0.011069)))</f>
        <v>1.2245932173721266E-4</v>
      </c>
      <c r="G2521" s="18" cm="1">
        <f t="array" aca="1" ref="G2521" ca="1">_xll.RiskMakeInput(G2520*(1+F2521),_xll.RiskName(("Forecast"&amp;D2521)))</f>
        <v>72.239551159022497</v>
      </c>
      <c r="I2521" s="13"/>
    </row>
    <row r="2522" spans="1:9" x14ac:dyDescent="0.3">
      <c r="A2522" s="31">
        <f t="shared" si="120"/>
        <v>2024</v>
      </c>
      <c r="B2522" s="31">
        <f t="shared" si="121"/>
        <v>1</v>
      </c>
      <c r="C2522" s="31">
        <f t="shared" si="122"/>
        <v>1</v>
      </c>
      <c r="D2522" s="25">
        <v>45300</v>
      </c>
      <c r="E2522" s="4"/>
      <c r="F2522" s="32" cm="1">
        <f t="array" aca="1" ref="F2522" ca="1">_xlfn.IFS(G2521&lt;$K$1,_xll.RiskLaplace(0.0022315,0.036816),G2521&gt;$N$1,_xll.RiskLaplace(-0.00024199,0.02329),TRUE,(_xll.RiskLaplace(0.0004749,0.011069)))</f>
        <v>-1.2250651362137993E-2</v>
      </c>
      <c r="G2522" s="18" cm="1">
        <f t="array" aca="1" ref="G2522" ca="1">_xll.RiskMakeInput(G2521*(1+F2522),_xll.RiskName(("Forecast"&amp;D2522)))</f>
        <v>71.354569603215978</v>
      </c>
      <c r="I2522" s="13"/>
    </row>
    <row r="2523" spans="1:9" x14ac:dyDescent="0.3">
      <c r="A2523" s="31">
        <f t="shared" si="120"/>
        <v>2024</v>
      </c>
      <c r="B2523" s="31">
        <f t="shared" si="121"/>
        <v>1</v>
      </c>
      <c r="C2523" s="31">
        <f t="shared" si="122"/>
        <v>1</v>
      </c>
      <c r="D2523" s="25">
        <v>45301</v>
      </c>
      <c r="E2523" s="4"/>
      <c r="F2523" s="32" cm="1">
        <f t="array" aca="1" ref="F2523" ca="1">_xlfn.IFS(G2522&lt;$K$1,_xll.RiskLaplace(0.0022315,0.036816),G2522&gt;$N$1,_xll.RiskLaplace(-0.00024199,0.02329),TRUE,(_xll.RiskLaplace(0.0004749,0.011069)))</f>
        <v>9.1340865964034223E-4</v>
      </c>
      <c r="G2523" s="18" cm="1">
        <f t="array" aca="1" ref="G2523" ca="1">_xll.RiskMakeInput(G2522*(1+F2523),_xll.RiskName(("Forecast"&amp;D2523)))</f>
        <v>71.419745484996469</v>
      </c>
      <c r="I2523" s="13"/>
    </row>
    <row r="2524" spans="1:9" x14ac:dyDescent="0.3">
      <c r="A2524" s="31">
        <f t="shared" si="120"/>
        <v>2024</v>
      </c>
      <c r="B2524" s="31">
        <f t="shared" si="121"/>
        <v>1</v>
      </c>
      <c r="C2524" s="31">
        <f t="shared" si="122"/>
        <v>1</v>
      </c>
      <c r="D2524" s="25">
        <v>45302</v>
      </c>
      <c r="E2524" s="4"/>
      <c r="F2524" s="32" cm="1">
        <f t="array" aca="1" ref="F2524" ca="1">_xlfn.IFS(G2523&lt;$K$1,_xll.RiskLaplace(0.0022315,0.036816),G2523&gt;$N$1,_xll.RiskLaplace(-0.00024199,0.02329),TRUE,(_xll.RiskLaplace(0.0004749,0.011069)))</f>
        <v>-5.025762042243938E-3</v>
      </c>
      <c r="G2524" s="18" cm="1">
        <f t="array" aca="1" ref="G2524" ca="1">_xll.RiskMakeInput(G2523*(1+F2524),_xll.RiskName(("Forecast"&amp;D2524)))</f>
        <v>71.060806839071248</v>
      </c>
      <c r="I2524" s="13"/>
    </row>
    <row r="2525" spans="1:9" x14ac:dyDescent="0.3">
      <c r="A2525" s="31">
        <f t="shared" si="120"/>
        <v>2024</v>
      </c>
      <c r="B2525" s="31">
        <f t="shared" si="121"/>
        <v>1</v>
      </c>
      <c r="C2525" s="31">
        <f t="shared" si="122"/>
        <v>1</v>
      </c>
      <c r="D2525" s="25">
        <v>45303</v>
      </c>
      <c r="E2525" s="4"/>
      <c r="F2525" s="32" cm="1">
        <f t="array" aca="1" ref="F2525" ca="1">_xlfn.IFS(G2524&lt;$K$1,_xll.RiskLaplace(0.0022315,0.036816),G2524&gt;$N$1,_xll.RiskLaplace(-0.00024199,0.02329),TRUE,(_xll.RiskLaplace(0.0004749,0.011069)))</f>
        <v>-4.819151038014724E-3</v>
      </c>
      <c r="G2525" s="18" cm="1">
        <f t="array" aca="1" ref="G2525" ca="1">_xll.RiskMakeInput(G2524*(1+F2525),_xll.RiskName(("Forecast"&amp;D2525)))</f>
        <v>70.718354078030572</v>
      </c>
      <c r="I2525" s="13"/>
    </row>
    <row r="2526" spans="1:9" x14ac:dyDescent="0.3">
      <c r="A2526" s="31">
        <f t="shared" si="120"/>
        <v>2024</v>
      </c>
      <c r="B2526" s="31">
        <f t="shared" si="121"/>
        <v>1</v>
      </c>
      <c r="C2526" s="31">
        <f t="shared" si="122"/>
        <v>1</v>
      </c>
      <c r="D2526" s="25">
        <v>45307</v>
      </c>
      <c r="E2526" s="4"/>
      <c r="F2526" s="32" cm="1">
        <f t="array" aca="1" ref="F2526" ca="1">_xlfn.IFS(G2525&lt;$K$1,_xll.RiskLaplace(0.0022315,0.036816),G2525&gt;$N$1,_xll.RiskLaplace(-0.00024199,0.02329),TRUE,(_xll.RiskLaplace(0.0004749,0.011069)))</f>
        <v>1.3800740572490956E-2</v>
      </c>
      <c r="G2526" s="18" cm="1">
        <f t="array" aca="1" ref="G2526" ca="1">_xll.RiskMakeInput(G2525*(1+F2526),_xll.RiskName(("Forecast"&amp;D2526)))</f>
        <v>71.694319736375022</v>
      </c>
      <c r="I2526" s="13"/>
    </row>
    <row r="2527" spans="1:9" x14ac:dyDescent="0.3">
      <c r="A2527" s="31">
        <f t="shared" si="120"/>
        <v>2024</v>
      </c>
      <c r="B2527" s="31">
        <f t="shared" si="121"/>
        <v>1</v>
      </c>
      <c r="C2527" s="31">
        <f t="shared" si="122"/>
        <v>1</v>
      </c>
      <c r="D2527" s="25">
        <v>45308</v>
      </c>
      <c r="E2527" s="4"/>
      <c r="F2527" s="32" cm="1">
        <f t="array" aca="1" ref="F2527" ca="1">_xlfn.IFS(G2526&lt;$K$1,_xll.RiskLaplace(0.0022315,0.036816),G2526&gt;$N$1,_xll.RiskLaplace(-0.00024199,0.02329),TRUE,(_xll.RiskLaplace(0.0004749,0.011069)))</f>
        <v>2.6580714601962541E-3</v>
      </c>
      <c r="G2527" s="18" cm="1">
        <f t="array" aca="1" ref="G2527" ca="1">_xll.RiskMakeInput(G2526*(1+F2527),_xll.RiskName(("Forecast"&amp;D2527)))</f>
        <v>71.88488836152446</v>
      </c>
      <c r="I2527" s="13"/>
    </row>
    <row r="2528" spans="1:9" x14ac:dyDescent="0.3">
      <c r="A2528" s="31">
        <f t="shared" si="120"/>
        <v>2024</v>
      </c>
      <c r="B2528" s="31">
        <f t="shared" si="121"/>
        <v>1</v>
      </c>
      <c r="C2528" s="31">
        <f t="shared" si="122"/>
        <v>1</v>
      </c>
      <c r="D2528" s="25">
        <v>45309</v>
      </c>
      <c r="E2528" s="4"/>
      <c r="F2528" s="32" cm="1">
        <f t="array" aca="1" ref="F2528" ca="1">_xlfn.IFS(G2527&lt;$K$1,_xll.RiskLaplace(0.0022315,0.036816),G2527&gt;$N$1,_xll.RiskLaplace(-0.00024199,0.02329),TRUE,(_xll.RiskLaplace(0.0004749,0.011069)))</f>
        <v>1.4293550135364961E-2</v>
      </c>
      <c r="G2528" s="18" cm="1">
        <f t="array" aca="1" ref="G2528" ca="1">_xll.RiskMakeInput(G2527*(1+F2528),_xll.RiskName(("Forecast"&amp;D2528)))</f>
        <v>72.912378617295019</v>
      </c>
      <c r="I2528" s="13"/>
    </row>
    <row r="2529" spans="1:9" x14ac:dyDescent="0.3">
      <c r="A2529" s="31">
        <f t="shared" si="120"/>
        <v>2024</v>
      </c>
      <c r="B2529" s="31">
        <f t="shared" si="121"/>
        <v>1</v>
      </c>
      <c r="C2529" s="31">
        <f t="shared" si="122"/>
        <v>1</v>
      </c>
      <c r="D2529" s="25">
        <v>45310</v>
      </c>
      <c r="E2529" s="4"/>
      <c r="F2529" s="32" cm="1">
        <f t="array" aca="1" ref="F2529" ca="1">_xlfn.IFS(G2528&lt;$K$1,_xll.RiskLaplace(0.0022315,0.036816),G2528&gt;$N$1,_xll.RiskLaplace(-0.00024199,0.02329),TRUE,(_xll.RiskLaplace(0.0004749,0.011069)))</f>
        <v>5.6685383719491649E-3</v>
      </c>
      <c r="G2529" s="18" cm="1">
        <f t="array" aca="1" ref="G2529" ca="1">_xll.RiskMakeInput(G2528*(1+F2529),_xll.RiskName(("Forecast"&amp;D2529)))</f>
        <v>73.325685233277241</v>
      </c>
      <c r="I2529" s="13"/>
    </row>
    <row r="2530" spans="1:9" x14ac:dyDescent="0.3">
      <c r="A2530" s="31">
        <f t="shared" si="120"/>
        <v>2024</v>
      </c>
      <c r="B2530" s="31">
        <f t="shared" si="121"/>
        <v>1</v>
      </c>
      <c r="C2530" s="31">
        <f t="shared" si="122"/>
        <v>1</v>
      </c>
      <c r="D2530" s="25">
        <v>45313</v>
      </c>
      <c r="E2530" s="4"/>
      <c r="F2530" s="32" cm="1">
        <f t="array" aca="1" ref="F2530" ca="1">_xlfn.IFS(G2529&lt;$K$1,_xll.RiskLaplace(0.0022315,0.036816),G2529&gt;$N$1,_xll.RiskLaplace(-0.00024199,0.02329),TRUE,(_xll.RiskLaplace(0.0004749,0.011069)))</f>
        <v>8.5181515595363522E-4</v>
      </c>
      <c r="G2530" s="18" cm="1">
        <f t="array" aca="1" ref="G2530" ca="1">_xll.RiskMakeInput(G2529*(1+F2530),_xll.RiskName(("Forecast"&amp;D2530)))</f>
        <v>73.388145163279631</v>
      </c>
      <c r="I2530" s="13"/>
    </row>
    <row r="2531" spans="1:9" x14ac:dyDescent="0.3">
      <c r="A2531" s="31">
        <f t="shared" si="120"/>
        <v>2024</v>
      </c>
      <c r="B2531" s="31">
        <f t="shared" si="121"/>
        <v>1</v>
      </c>
      <c r="C2531" s="31">
        <f t="shared" si="122"/>
        <v>1</v>
      </c>
      <c r="D2531" s="25">
        <v>45314</v>
      </c>
      <c r="E2531" s="4"/>
      <c r="F2531" s="32" cm="1">
        <f t="array" aca="1" ref="F2531" ca="1">_xlfn.IFS(G2530&lt;$K$1,_xll.RiskLaplace(0.0022315,0.036816),G2530&gt;$N$1,_xll.RiskLaplace(-0.00024199,0.02329),TRUE,(_xll.RiskLaplace(0.0004749,0.011069)))</f>
        <v>-5.629883517075788E-3</v>
      </c>
      <c r="G2531" s="18" cm="1">
        <f t="array" aca="1" ref="G2531" ca="1">_xll.RiskMakeInput(G2530*(1+F2531),_xll.RiskName(("Forecast"&amp;D2531)))</f>
        <v>72.974978454476116</v>
      </c>
      <c r="I2531" s="13"/>
    </row>
    <row r="2532" spans="1:9" x14ac:dyDescent="0.3">
      <c r="A2532" s="31">
        <f t="shared" si="120"/>
        <v>2024</v>
      </c>
      <c r="B2532" s="31">
        <f t="shared" si="121"/>
        <v>1</v>
      </c>
      <c r="C2532" s="31">
        <f t="shared" si="122"/>
        <v>1</v>
      </c>
      <c r="D2532" s="25">
        <v>45315</v>
      </c>
      <c r="E2532" s="4"/>
      <c r="F2532" s="32" cm="1">
        <f t="array" aca="1" ref="F2532" ca="1">_xlfn.IFS(G2531&lt;$K$1,_xll.RiskLaplace(0.0022315,0.036816),G2531&gt;$N$1,_xll.RiskLaplace(-0.00024199,0.02329),TRUE,(_xll.RiskLaplace(0.0004749,0.011069)))</f>
        <v>3.0068701998960845E-3</v>
      </c>
      <c r="G2532" s="18" cm="1">
        <f t="array" aca="1" ref="G2532" ca="1">_xll.RiskMakeInput(G2531*(1+F2532),_xll.RiskName(("Forecast"&amp;D2532)))</f>
        <v>73.194404742528931</v>
      </c>
      <c r="I2532" s="13"/>
    </row>
    <row r="2533" spans="1:9" x14ac:dyDescent="0.3">
      <c r="A2533" s="31">
        <f t="shared" si="120"/>
        <v>2024</v>
      </c>
      <c r="B2533" s="31">
        <f t="shared" si="121"/>
        <v>1</v>
      </c>
      <c r="C2533" s="31">
        <f t="shared" si="122"/>
        <v>1</v>
      </c>
      <c r="D2533" s="25">
        <v>45316</v>
      </c>
      <c r="E2533" s="4"/>
      <c r="F2533" s="32" cm="1">
        <f t="array" aca="1" ref="F2533" ca="1">_xlfn.IFS(G2532&lt;$K$1,_xll.RiskLaplace(0.0022315,0.036816),G2532&gt;$N$1,_xll.RiskLaplace(-0.00024199,0.02329),TRUE,(_xll.RiskLaplace(0.0004749,0.011069)))</f>
        <v>4.3228361127137113E-4</v>
      </c>
      <c r="G2533" s="18" cm="1">
        <f t="array" aca="1" ref="G2533" ca="1">_xll.RiskMakeInput(G2532*(1+F2533),_xll.RiskName(("Forecast"&amp;D2533)))</f>
        <v>73.226045484135895</v>
      </c>
      <c r="I2533" s="13"/>
    </row>
    <row r="2534" spans="1:9" x14ac:dyDescent="0.3">
      <c r="A2534" s="31">
        <f t="shared" si="120"/>
        <v>2024</v>
      </c>
      <c r="B2534" s="31">
        <f t="shared" si="121"/>
        <v>1</v>
      </c>
      <c r="C2534" s="31">
        <f t="shared" si="122"/>
        <v>1</v>
      </c>
      <c r="D2534" s="25">
        <v>45317</v>
      </c>
      <c r="E2534" s="4"/>
      <c r="F2534" s="32" cm="1">
        <f t="array" aca="1" ref="F2534" ca="1">_xlfn.IFS(G2533&lt;$K$1,_xll.RiskLaplace(0.0022315,0.036816),G2533&gt;$N$1,_xll.RiskLaplace(-0.00024199,0.02329),TRUE,(_xll.RiskLaplace(0.0004749,0.011069)))</f>
        <v>-6.024853494414114E-3</v>
      </c>
      <c r="G2534" s="18" cm="1">
        <f t="array" aca="1" ref="G2534" ca="1">_xll.RiskMakeInput(G2533*(1+F2534),_xll.RiskName(("Forecast"&amp;D2534)))</f>
        <v>72.784869288118671</v>
      </c>
      <c r="I2534" s="13"/>
    </row>
    <row r="2535" spans="1:9" x14ac:dyDescent="0.3">
      <c r="A2535" s="31">
        <f t="shared" si="120"/>
        <v>2024</v>
      </c>
      <c r="B2535" s="31">
        <f t="shared" si="121"/>
        <v>1</v>
      </c>
      <c r="C2535" s="31">
        <f t="shared" si="122"/>
        <v>1</v>
      </c>
      <c r="D2535" s="25">
        <v>45320</v>
      </c>
      <c r="E2535" s="4"/>
      <c r="F2535" s="32" cm="1">
        <f t="array" aca="1" ref="F2535" ca="1">_xlfn.IFS(G2534&lt;$K$1,_xll.RiskLaplace(0.0022315,0.036816),G2534&gt;$N$1,_xll.RiskLaplace(-0.00024199,0.02329),TRUE,(_xll.RiskLaplace(0.0004749,0.011069)))</f>
        <v>-1.1460907278078841E-3</v>
      </c>
      <c r="G2535" s="18" cm="1">
        <f t="array" aca="1" ref="G2535" ca="1">_xll.RiskMakeInput(G2534*(1+F2535),_xll.RiskName(("Forecast"&amp;D2535)))</f>
        <v>72.701451224302843</v>
      </c>
      <c r="I2535" s="13"/>
    </row>
    <row r="2536" spans="1:9" x14ac:dyDescent="0.3">
      <c r="A2536" s="31">
        <f t="shared" si="120"/>
        <v>2024</v>
      </c>
      <c r="B2536" s="31">
        <f t="shared" si="121"/>
        <v>1</v>
      </c>
      <c r="C2536" s="31">
        <f t="shared" si="122"/>
        <v>1</v>
      </c>
      <c r="D2536" s="25">
        <v>45321</v>
      </c>
      <c r="E2536" s="4"/>
      <c r="F2536" s="32" cm="1">
        <f t="array" aca="1" ref="F2536" ca="1">_xlfn.IFS(G2535&lt;$K$1,_xll.RiskLaplace(0.0022315,0.036816),G2535&gt;$N$1,_xll.RiskLaplace(-0.00024199,0.02329),TRUE,(_xll.RiskLaplace(0.0004749,0.011069)))</f>
        <v>4.7229964223522661E-3</v>
      </c>
      <c r="G2536" s="18" cm="1">
        <f t="array" aca="1" ref="G2536" ca="1">_xll.RiskMakeInput(G2535*(1+F2536),_xll.RiskName(("Forecast"&amp;D2536)))</f>
        <v>73.044819918335051</v>
      </c>
      <c r="I2536" s="13"/>
    </row>
    <row r="2537" spans="1:9" x14ac:dyDescent="0.3">
      <c r="A2537" s="31">
        <f t="shared" si="120"/>
        <v>2024</v>
      </c>
      <c r="B2537" s="31">
        <f t="shared" si="121"/>
        <v>1</v>
      </c>
      <c r="C2537" s="31">
        <f t="shared" si="122"/>
        <v>1</v>
      </c>
      <c r="D2537" s="25">
        <v>45322</v>
      </c>
      <c r="E2537" s="4"/>
      <c r="F2537" s="32" cm="1">
        <f t="array" aca="1" ref="F2537" ca="1">_xlfn.IFS(G2536&lt;$K$1,_xll.RiskLaplace(0.0022315,0.036816),G2536&gt;$N$1,_xll.RiskLaplace(-0.00024199,0.02329),TRUE,(_xll.RiskLaplace(0.0004749,0.011069)))</f>
        <v>-1.9365061884892266E-2</v>
      </c>
      <c r="G2537" s="18" cm="1">
        <f t="array" aca="1" ref="G2537" ca="1">_xll.RiskMakeInput(G2536*(1+F2537),_xll.RiskName(("Forecast"&amp;D2537)))</f>
        <v>71.630302460245673</v>
      </c>
      <c r="I2537" s="13"/>
    </row>
    <row r="2538" spans="1:9" x14ac:dyDescent="0.3">
      <c r="A2538" s="31">
        <f t="shared" si="120"/>
        <v>2024</v>
      </c>
      <c r="B2538" s="31">
        <f t="shared" si="121"/>
        <v>2</v>
      </c>
      <c r="C2538" s="31">
        <f t="shared" si="122"/>
        <v>1</v>
      </c>
      <c r="D2538" s="25">
        <v>45323</v>
      </c>
      <c r="E2538" s="4"/>
      <c r="F2538" s="32" cm="1">
        <f t="array" aca="1" ref="F2538" ca="1">_xlfn.IFS(G2537&lt;$K$1,_xll.RiskLaplace(0.0022315,0.036816),G2537&gt;$N$1,_xll.RiskLaplace(-0.00024199,0.02329),TRUE,(_xll.RiskLaplace(0.0004749,0.011069)))</f>
        <v>-1.1181712705531203E-2</v>
      </c>
      <c r="G2538" s="18" cm="1">
        <f t="array" aca="1" ref="G2538" ca="1">_xll.RiskMakeInput(G2537*(1+F2538),_xll.RiskName(("Forecast"&amp;D2538)))</f>
        <v>70.8293529971249</v>
      </c>
      <c r="I2538" s="13"/>
    </row>
    <row r="2539" spans="1:9" x14ac:dyDescent="0.3">
      <c r="A2539" s="31">
        <f t="shared" si="120"/>
        <v>2024</v>
      </c>
      <c r="B2539" s="31">
        <f t="shared" si="121"/>
        <v>2</v>
      </c>
      <c r="C2539" s="31">
        <f t="shared" si="122"/>
        <v>1</v>
      </c>
      <c r="D2539" s="25">
        <v>45324</v>
      </c>
      <c r="E2539" s="4"/>
      <c r="F2539" s="32" cm="1">
        <f t="array" aca="1" ref="F2539" ca="1">_xlfn.IFS(G2538&lt;$K$1,_xll.RiskLaplace(0.0022315,0.036816),G2538&gt;$N$1,_xll.RiskLaplace(-0.00024199,0.02329),TRUE,(_xll.RiskLaplace(0.0004749,0.011069)))</f>
        <v>4.2301738435906967E-3</v>
      </c>
      <c r="G2539" s="18" cm="1">
        <f t="array" aca="1" ref="G2539" ca="1">_xll.RiskMakeInput(G2538*(1+F2539),_xll.RiskName(("Forecast"&amp;D2539)))</f>
        <v>71.128973473531786</v>
      </c>
      <c r="I2539" s="13"/>
    </row>
    <row r="2540" spans="1:9" x14ac:dyDescent="0.3">
      <c r="A2540" s="31">
        <f t="shared" si="120"/>
        <v>2024</v>
      </c>
      <c r="B2540" s="31">
        <f t="shared" si="121"/>
        <v>2</v>
      </c>
      <c r="C2540" s="31">
        <f t="shared" si="122"/>
        <v>1</v>
      </c>
      <c r="D2540" s="25">
        <v>45327</v>
      </c>
      <c r="E2540" s="4"/>
      <c r="F2540" s="32" cm="1">
        <f t="array" aca="1" ref="F2540" ca="1">_xlfn.IFS(G2539&lt;$K$1,_xll.RiskLaplace(0.0022315,0.036816),G2539&gt;$N$1,_xll.RiskLaplace(-0.00024199,0.02329),TRUE,(_xll.RiskLaplace(0.0004749,0.011069)))</f>
        <v>4.508549959515673E-4</v>
      </c>
      <c r="G2540" s="18" cm="1">
        <f t="array" aca="1" ref="G2540" ca="1">_xll.RiskMakeInput(G2539*(1+F2540),_xll.RiskName(("Forecast"&amp;D2540)))</f>
        <v>71.161042326579235</v>
      </c>
      <c r="I2540" s="13"/>
    </row>
    <row r="2541" spans="1:9" x14ac:dyDescent="0.3">
      <c r="A2541" s="31">
        <f t="shared" si="120"/>
        <v>2024</v>
      </c>
      <c r="B2541" s="31">
        <f t="shared" si="121"/>
        <v>2</v>
      </c>
      <c r="C2541" s="31">
        <f t="shared" si="122"/>
        <v>1</v>
      </c>
      <c r="D2541" s="25">
        <v>45328</v>
      </c>
      <c r="E2541" s="4"/>
      <c r="F2541" s="32" cm="1">
        <f t="array" aca="1" ref="F2541" ca="1">_xlfn.IFS(G2540&lt;$K$1,_xll.RiskLaplace(0.0022315,0.036816),G2540&gt;$N$1,_xll.RiskLaplace(-0.00024199,0.02329),TRUE,(_xll.RiskLaplace(0.0004749,0.011069)))</f>
        <v>1.4090171272918559E-3</v>
      </c>
      <c r="G2541" s="18" cm="1">
        <f t="array" aca="1" ref="G2541" ca="1">_xll.RiskMakeInput(G2540*(1+F2541),_xll.RiskName(("Forecast"&amp;D2541)))</f>
        <v>71.261309454013315</v>
      </c>
      <c r="I2541" s="13"/>
    </row>
    <row r="2542" spans="1:9" x14ac:dyDescent="0.3">
      <c r="A2542" s="31">
        <f t="shared" si="120"/>
        <v>2024</v>
      </c>
      <c r="B2542" s="31">
        <f t="shared" si="121"/>
        <v>2</v>
      </c>
      <c r="C2542" s="31">
        <f t="shared" si="122"/>
        <v>1</v>
      </c>
      <c r="D2542" s="25">
        <v>45329</v>
      </c>
      <c r="E2542" s="4"/>
      <c r="F2542" s="32" cm="1">
        <f t="array" aca="1" ref="F2542" ca="1">_xlfn.IFS(G2541&lt;$K$1,_xll.RiskLaplace(0.0022315,0.036816),G2541&gt;$N$1,_xll.RiskLaplace(-0.00024199,0.02329),TRUE,(_xll.RiskLaplace(0.0004749,0.011069)))</f>
        <v>1.18257872479943E-3</v>
      </c>
      <c r="G2542" s="18" cm="1">
        <f t="array" aca="1" ref="G2542" ca="1">_xll.RiskMakeInput(G2541*(1+F2542),_xll.RiskName(("Forecast"&amp;D2542)))</f>
        <v>71.345581562474976</v>
      </c>
    </row>
    <row r="2543" spans="1:9" x14ac:dyDescent="0.3">
      <c r="A2543" s="31">
        <f t="shared" si="120"/>
        <v>2024</v>
      </c>
      <c r="B2543" s="31">
        <f t="shared" si="121"/>
        <v>2</v>
      </c>
      <c r="C2543" s="31">
        <f t="shared" si="122"/>
        <v>1</v>
      </c>
      <c r="D2543" s="25">
        <v>45330</v>
      </c>
      <c r="E2543" s="4"/>
      <c r="F2543" s="32" cm="1">
        <f t="array" aca="1" ref="F2543" ca="1">_xlfn.IFS(G2542&lt;$K$1,_xll.RiskLaplace(0.0022315,0.036816),G2542&gt;$N$1,_xll.RiskLaplace(-0.00024199,0.02329),TRUE,(_xll.RiskLaplace(0.0004749,0.011069)))</f>
        <v>2.4101561989388577E-3</v>
      </c>
      <c r="G2543" s="18" cm="1">
        <f t="array" aca="1" ref="G2543" ca="1">_xll.RiskMakeInput(G2542*(1+F2543),_xll.RiskName(("Forecast"&amp;D2543)))</f>
        <v>71.517535558144672</v>
      </c>
    </row>
    <row r="2544" spans="1:9" x14ac:dyDescent="0.3">
      <c r="A2544" s="31">
        <f t="shared" si="120"/>
        <v>2024</v>
      </c>
      <c r="B2544" s="31">
        <f t="shared" si="121"/>
        <v>2</v>
      </c>
      <c r="C2544" s="31">
        <f t="shared" si="122"/>
        <v>1</v>
      </c>
      <c r="D2544" s="25">
        <v>45331</v>
      </c>
      <c r="E2544" s="4"/>
      <c r="F2544" s="32" cm="1">
        <f t="array" aca="1" ref="F2544" ca="1">_xlfn.IFS(G2543&lt;$K$1,_xll.RiskLaplace(0.0022315,0.036816),G2543&gt;$N$1,_xll.RiskLaplace(-0.00024199,0.02329),TRUE,(_xll.RiskLaplace(0.0004749,0.011069)))</f>
        <v>9.5094366664427049E-4</v>
      </c>
      <c r="G2544" s="18" cm="1">
        <f t="array" aca="1" ref="G2544" ca="1">_xll.RiskMakeInput(G2543*(1+F2544),_xll.RiskName(("Forecast"&amp;D2544)))</f>
        <v>71.585544705637687</v>
      </c>
    </row>
    <row r="2545" spans="1:7" x14ac:dyDescent="0.3">
      <c r="A2545" s="31">
        <f t="shared" si="120"/>
        <v>2024</v>
      </c>
      <c r="B2545" s="31">
        <f t="shared" si="121"/>
        <v>2</v>
      </c>
      <c r="C2545" s="31">
        <f t="shared" si="122"/>
        <v>1</v>
      </c>
      <c r="D2545" s="25">
        <v>45334</v>
      </c>
      <c r="E2545" s="4"/>
      <c r="F2545" s="32" cm="1">
        <f t="array" aca="1" ref="F2545" ca="1">_xlfn.IFS(G2544&lt;$K$1,_xll.RiskLaplace(0.0022315,0.036816),G2544&gt;$N$1,_xll.RiskLaplace(-0.00024199,0.02329),TRUE,(_xll.RiskLaplace(0.0004749,0.011069)))</f>
        <v>-9.6885825516810373E-4</v>
      </c>
      <c r="G2545" s="18" cm="1">
        <f t="array" aca="1" ref="G2545" ca="1">_xll.RiskMakeInput(G2544*(1+F2545),_xll.RiskName(("Forecast"&amp;D2545)))</f>
        <v>71.516188459698924</v>
      </c>
    </row>
    <row r="2546" spans="1:7" x14ac:dyDescent="0.3">
      <c r="A2546" s="31">
        <f t="shared" si="120"/>
        <v>2024</v>
      </c>
      <c r="B2546" s="31">
        <f t="shared" si="121"/>
        <v>2</v>
      </c>
      <c r="C2546" s="31">
        <f t="shared" si="122"/>
        <v>1</v>
      </c>
      <c r="D2546" s="25">
        <v>45335</v>
      </c>
      <c r="E2546" s="4"/>
      <c r="F2546" s="32" cm="1">
        <f t="array" aca="1" ref="F2546" ca="1">_xlfn.IFS(G2545&lt;$K$1,_xll.RiskLaplace(0.0022315,0.036816),G2545&gt;$N$1,_xll.RiskLaplace(-0.00024199,0.02329),TRUE,(_xll.RiskLaplace(0.0004749,0.011069)))</f>
        <v>-8.544572938936212E-3</v>
      </c>
      <c r="G2546" s="18" cm="1">
        <f t="array" aca="1" ref="G2546" ca="1">_xll.RiskMakeInput(G2545*(1+F2546),_xll.RiskName(("Forecast"&amp;D2546)))</f>
        <v>70.905113171090321</v>
      </c>
    </row>
    <row r="2547" spans="1:7" x14ac:dyDescent="0.3">
      <c r="A2547" s="31">
        <f t="shared" si="120"/>
        <v>2024</v>
      </c>
      <c r="B2547" s="31">
        <f t="shared" si="121"/>
        <v>2</v>
      </c>
      <c r="C2547" s="31">
        <f t="shared" si="122"/>
        <v>1</v>
      </c>
      <c r="D2547" s="25">
        <v>45336</v>
      </c>
      <c r="E2547" s="4"/>
      <c r="F2547" s="32" cm="1">
        <f t="array" aca="1" ref="F2547" ca="1">_xlfn.IFS(G2546&lt;$K$1,_xll.RiskLaplace(0.0022315,0.036816),G2546&gt;$N$1,_xll.RiskLaplace(-0.00024199,0.02329),TRUE,(_xll.RiskLaplace(0.0004749,0.011069)))</f>
        <v>1.9717300859165992E-2</v>
      </c>
      <c r="G2547" s="18" cm="1">
        <f t="array" aca="1" ref="G2547" ca="1">_xll.RiskMakeInput(G2546*(1+F2547),_xll.RiskName(("Forecast"&amp;D2547)))</f>
        <v>72.30317061993793</v>
      </c>
    </row>
    <row r="2548" spans="1:7" x14ac:dyDescent="0.3">
      <c r="A2548" s="31">
        <f t="shared" si="120"/>
        <v>2024</v>
      </c>
      <c r="B2548" s="31">
        <f t="shared" si="121"/>
        <v>2</v>
      </c>
      <c r="C2548" s="31">
        <f t="shared" si="122"/>
        <v>1</v>
      </c>
      <c r="D2548" s="25">
        <v>45337</v>
      </c>
      <c r="E2548" s="4"/>
      <c r="F2548" s="32" cm="1">
        <f t="array" aca="1" ref="F2548" ca="1">_xlfn.IFS(G2547&lt;$K$1,_xll.RiskLaplace(0.0022315,0.036816),G2547&gt;$N$1,_xll.RiskLaplace(-0.00024199,0.02329),TRUE,(_xll.RiskLaplace(0.0004749,0.011069)))</f>
        <v>-5.5383793958972965E-4</v>
      </c>
      <c r="G2548" s="18" cm="1">
        <f t="array" aca="1" ref="G2548" ca="1">_xll.RiskMakeInput(G2547*(1+F2548),_xll.RiskName(("Forecast"&amp;D2548)))</f>
        <v>72.263126380895983</v>
      </c>
    </row>
    <row r="2549" spans="1:7" x14ac:dyDescent="0.3">
      <c r="A2549" s="31">
        <f t="shared" si="120"/>
        <v>2024</v>
      </c>
      <c r="B2549" s="31">
        <f t="shared" si="121"/>
        <v>2</v>
      </c>
      <c r="C2549" s="31">
        <f t="shared" si="122"/>
        <v>1</v>
      </c>
      <c r="D2549" s="25">
        <v>45338</v>
      </c>
      <c r="E2549" s="4"/>
      <c r="F2549" s="32" cm="1">
        <f t="array" aca="1" ref="F2549" ca="1">_xlfn.IFS(G2548&lt;$K$1,_xll.RiskLaplace(0.0022315,0.036816),G2548&gt;$N$1,_xll.RiskLaplace(-0.00024199,0.02329),TRUE,(_xll.RiskLaplace(0.0004749,0.011069)))</f>
        <v>1.7072347116846311E-3</v>
      </c>
      <c r="G2549" s="18" cm="1">
        <f t="array" aca="1" ref="G2549" ca="1">_xll.RiskMakeInput(G2548*(1+F2549),_xll.RiskName(("Forecast"&amp;D2549)))</f>
        <v>72.386496498628304</v>
      </c>
    </row>
    <row r="2550" spans="1:7" x14ac:dyDescent="0.3">
      <c r="A2550" s="31">
        <f t="shared" si="120"/>
        <v>2024</v>
      </c>
      <c r="B2550" s="31">
        <f t="shared" si="121"/>
        <v>2</v>
      </c>
      <c r="C2550" s="31">
        <f t="shared" si="122"/>
        <v>1</v>
      </c>
      <c r="D2550" s="25">
        <v>45342</v>
      </c>
      <c r="E2550" s="4"/>
      <c r="F2550" s="32" cm="1">
        <f t="array" aca="1" ref="F2550" ca="1">_xlfn.IFS(G2549&lt;$K$1,_xll.RiskLaplace(0.0022315,0.036816),G2549&gt;$N$1,_xll.RiskLaplace(-0.00024199,0.02329),TRUE,(_xll.RiskLaplace(0.0004749,0.011069)))</f>
        <v>3.4053664357769894E-2</v>
      </c>
      <c r="G2550" s="18" cm="1">
        <f t="array" aca="1" ref="G2550" ca="1">_xll.RiskMakeInput(G2549*(1+F2550),_xll.RiskName(("Forecast"&amp;D2550)))</f>
        <v>74.851521954427469</v>
      </c>
    </row>
    <row r="2551" spans="1:7" x14ac:dyDescent="0.3">
      <c r="A2551" s="31">
        <f t="shared" si="120"/>
        <v>2024</v>
      </c>
      <c r="B2551" s="31">
        <f t="shared" si="121"/>
        <v>2</v>
      </c>
      <c r="C2551" s="31">
        <f t="shared" si="122"/>
        <v>1</v>
      </c>
      <c r="D2551" s="25">
        <v>45343</v>
      </c>
      <c r="E2551" s="4"/>
      <c r="F2551" s="32" cm="1">
        <f t="array" aca="1" ref="F2551" ca="1">_xlfn.IFS(G2550&lt;$K$1,_xll.RiskLaplace(0.0022315,0.036816),G2550&gt;$N$1,_xll.RiskLaplace(-0.00024199,0.02329),TRUE,(_xll.RiskLaplace(0.0004749,0.011069)))</f>
        <v>1.4914616000722247E-2</v>
      </c>
      <c r="G2551" s="18" cm="1">
        <f t="array" aca="1" ref="G2551" ca="1">_xll.RiskMakeInput(G2550*(1+F2551),_xll.RiskName(("Forecast"&amp;D2551)))</f>
        <v>75.967903661447394</v>
      </c>
    </row>
    <row r="2552" spans="1:7" x14ac:dyDescent="0.3">
      <c r="A2552" s="31">
        <f t="shared" si="120"/>
        <v>2024</v>
      </c>
      <c r="B2552" s="31">
        <f t="shared" si="121"/>
        <v>2</v>
      </c>
      <c r="C2552" s="31">
        <f t="shared" si="122"/>
        <v>1</v>
      </c>
      <c r="D2552" s="25">
        <v>45344</v>
      </c>
      <c r="E2552" s="4"/>
      <c r="F2552" s="32" cm="1">
        <f t="array" aca="1" ref="F2552" ca="1">_xlfn.IFS(G2551&lt;$K$1,_xll.RiskLaplace(0.0022315,0.036816),G2551&gt;$N$1,_xll.RiskLaplace(-0.00024199,0.02329),TRUE,(_xll.RiskLaplace(0.0004749,0.011069)))</f>
        <v>-2.0469947247847703E-3</v>
      </c>
      <c r="G2552" s="18" cm="1">
        <f t="array" aca="1" ref="G2552" ca="1">_xll.RiskMakeInput(G2551*(1+F2552),_xll.RiskName(("Forecast"&amp;D2552)))</f>
        <v>75.81239776339946</v>
      </c>
    </row>
    <row r="2553" spans="1:7" x14ac:dyDescent="0.3">
      <c r="A2553" s="31">
        <f t="shared" si="120"/>
        <v>2024</v>
      </c>
      <c r="B2553" s="31">
        <f t="shared" si="121"/>
        <v>2</v>
      </c>
      <c r="C2553" s="31">
        <f t="shared" si="122"/>
        <v>1</v>
      </c>
      <c r="D2553" s="25">
        <v>45345</v>
      </c>
      <c r="E2553" s="4"/>
      <c r="F2553" s="32" cm="1">
        <f t="array" aca="1" ref="F2553" ca="1">_xlfn.IFS(G2552&lt;$K$1,_xll.RiskLaplace(0.0022315,0.036816),G2552&gt;$N$1,_xll.RiskLaplace(-0.00024199,0.02329),TRUE,(_xll.RiskLaplace(0.0004749,0.011069)))</f>
        <v>4.2667062010612019E-3</v>
      </c>
      <c r="G2553" s="18" cm="1">
        <f t="array" aca="1" ref="G2553" ca="1">_xll.RiskMakeInput(G2552*(1+F2553),_xll.RiskName(("Forecast"&amp;D2553)))</f>
        <v>76.135866991053888</v>
      </c>
    </row>
    <row r="2554" spans="1:7" x14ac:dyDescent="0.3">
      <c r="A2554" s="31">
        <f t="shared" si="120"/>
        <v>2024</v>
      </c>
      <c r="B2554" s="31">
        <f t="shared" si="121"/>
        <v>2</v>
      </c>
      <c r="C2554" s="31">
        <f t="shared" si="122"/>
        <v>1</v>
      </c>
      <c r="D2554" s="25">
        <v>45348</v>
      </c>
      <c r="E2554" s="4"/>
      <c r="F2554" s="32" cm="1">
        <f t="array" aca="1" ref="F2554" ca="1">_xlfn.IFS(G2553&lt;$K$1,_xll.RiskLaplace(0.0022315,0.036816),G2553&gt;$N$1,_xll.RiskLaplace(-0.00024199,0.02329),TRUE,(_xll.RiskLaplace(0.0004749,0.011069)))</f>
        <v>-1.861979356072482E-2</v>
      </c>
      <c r="G2554" s="18" cm="1">
        <f t="array" aca="1" ref="G2554" ca="1">_xll.RiskMakeInput(G2553*(1+F2554),_xll.RiskName(("Forecast"&amp;D2554)))</f>
        <v>74.718232865113663</v>
      </c>
    </row>
    <row r="2555" spans="1:7" x14ac:dyDescent="0.3">
      <c r="A2555" s="31">
        <f t="shared" si="120"/>
        <v>2024</v>
      </c>
      <c r="B2555" s="31">
        <f t="shared" si="121"/>
        <v>2</v>
      </c>
      <c r="C2555" s="31">
        <f t="shared" si="122"/>
        <v>1</v>
      </c>
      <c r="D2555" s="25">
        <v>45349</v>
      </c>
      <c r="E2555" s="4"/>
      <c r="F2555" s="32" cm="1">
        <f t="array" aca="1" ref="F2555" ca="1">_xlfn.IFS(G2554&lt;$K$1,_xll.RiskLaplace(0.0022315,0.036816),G2554&gt;$N$1,_xll.RiskLaplace(-0.00024199,0.02329),TRUE,(_xll.RiskLaplace(0.0004749,0.011069)))</f>
        <v>2.4290413480353594E-2</v>
      </c>
      <c r="G2555" s="18" cm="1">
        <f t="array" aca="1" ref="G2555" ca="1">_xll.RiskMakeInput(G2554*(1+F2555),_xll.RiskName(("Forecast"&amp;D2555)))</f>
        <v>76.53316963592863</v>
      </c>
    </row>
    <row r="2556" spans="1:7" x14ac:dyDescent="0.3">
      <c r="A2556" s="31">
        <f t="shared" si="120"/>
        <v>2024</v>
      </c>
      <c r="B2556" s="31">
        <f t="shared" si="121"/>
        <v>2</v>
      </c>
      <c r="C2556" s="31">
        <f t="shared" si="122"/>
        <v>1</v>
      </c>
      <c r="D2556" s="25">
        <v>45350</v>
      </c>
      <c r="E2556" s="4"/>
      <c r="F2556" s="32" cm="1">
        <f t="array" aca="1" ref="F2556" ca="1">_xlfn.IFS(G2555&lt;$K$1,_xll.RiskLaplace(0.0022315,0.036816),G2555&gt;$N$1,_xll.RiskLaplace(-0.00024199,0.02329),TRUE,(_xll.RiskLaplace(0.0004749,0.011069)))</f>
        <v>1.3749681963360337E-3</v>
      </c>
      <c r="G2556" s="18" cm="1">
        <f t="array" aca="1" ref="G2556" ca="1">_xll.RiskMakeInput(G2555*(1+F2556),_xll.RiskName(("Forecast"&amp;D2556)))</f>
        <v>76.638400310142814</v>
      </c>
    </row>
    <row r="2557" spans="1:7" x14ac:dyDescent="0.3">
      <c r="A2557" s="31">
        <f t="shared" si="120"/>
        <v>2024</v>
      </c>
      <c r="B2557" s="31">
        <f t="shared" si="121"/>
        <v>2</v>
      </c>
      <c r="C2557" s="31">
        <f t="shared" si="122"/>
        <v>1</v>
      </c>
      <c r="D2557" s="25">
        <v>45351</v>
      </c>
      <c r="E2557" s="4"/>
      <c r="F2557" s="32" cm="1">
        <f t="array" aca="1" ref="F2557" ca="1">_xlfn.IFS(G2556&lt;$K$1,_xll.RiskLaplace(0.0022315,0.036816),G2556&gt;$N$1,_xll.RiskLaplace(-0.00024199,0.02329),TRUE,(_xll.RiskLaplace(0.0004749,0.011069)))</f>
        <v>-1.3725969402507998E-2</v>
      </c>
      <c r="G2557" s="18" cm="1">
        <f t="array" aca="1" ref="G2557" ca="1">_xll.RiskMakeInput(G2556*(1+F2557),_xll.RiskName(("Forecast"&amp;D2557)))</f>
        <v>75.586463972428632</v>
      </c>
    </row>
    <row r="2558" spans="1:7" x14ac:dyDescent="0.3">
      <c r="A2558" s="31">
        <f t="shared" si="120"/>
        <v>2024</v>
      </c>
      <c r="B2558" s="31">
        <f t="shared" si="121"/>
        <v>3</v>
      </c>
      <c r="C2558" s="31">
        <f t="shared" si="122"/>
        <v>1</v>
      </c>
      <c r="D2558" s="25">
        <v>45352</v>
      </c>
      <c r="E2558" s="4"/>
      <c r="F2558" s="32" cm="1">
        <f t="array" aca="1" ref="F2558" ca="1">_xlfn.IFS(G2557&lt;$K$1,_xll.RiskLaplace(0.0022315,0.036816),G2557&gt;$N$1,_xll.RiskLaplace(-0.00024199,0.02329),TRUE,(_xll.RiskLaplace(0.0004749,0.011069)))</f>
        <v>5.1867883240918631E-3</v>
      </c>
      <c r="G2558" s="18" cm="1">
        <f t="array" aca="1" ref="G2558" ca="1">_xll.RiskMakeInput(G2557*(1+F2558),_xll.RiskName(("Forecast"&amp;D2558)))</f>
        <v>75.978514961220213</v>
      </c>
    </row>
    <row r="2559" spans="1:7" x14ac:dyDescent="0.3">
      <c r="A2559" s="31">
        <f t="shared" si="120"/>
        <v>2024</v>
      </c>
      <c r="B2559" s="31">
        <f t="shared" si="121"/>
        <v>3</v>
      </c>
      <c r="C2559" s="31">
        <f t="shared" si="122"/>
        <v>1</v>
      </c>
      <c r="D2559" s="25">
        <v>45355</v>
      </c>
      <c r="E2559" s="4"/>
      <c r="F2559" s="32" cm="1">
        <f t="array" aca="1" ref="F2559" ca="1">_xlfn.IFS(G2558&lt;$K$1,_xll.RiskLaplace(0.0022315,0.036816),G2558&gt;$N$1,_xll.RiskLaplace(-0.00024199,0.02329),TRUE,(_xll.RiskLaplace(0.0004749,0.011069)))</f>
        <v>-4.7829924244298296E-3</v>
      </c>
      <c r="G2559" s="18" cm="1">
        <f t="array" aca="1" ref="G2559" ca="1">_xll.RiskMakeInput(G2558*(1+F2559),_xll.RiskName(("Forecast"&amp;D2559)))</f>
        <v>75.615110299741275</v>
      </c>
    </row>
    <row r="2560" spans="1:7" x14ac:dyDescent="0.3">
      <c r="A2560" s="31">
        <f t="shared" si="120"/>
        <v>2024</v>
      </c>
      <c r="B2560" s="31">
        <f t="shared" si="121"/>
        <v>3</v>
      </c>
      <c r="C2560" s="31">
        <f t="shared" si="122"/>
        <v>1</v>
      </c>
      <c r="D2560" s="25">
        <v>45356</v>
      </c>
      <c r="E2560" s="4"/>
      <c r="F2560" s="32" cm="1">
        <f t="array" aca="1" ref="F2560" ca="1">_xlfn.IFS(G2559&lt;$K$1,_xll.RiskLaplace(0.0022315,0.036816),G2559&gt;$N$1,_xll.RiskLaplace(-0.00024199,0.02329),TRUE,(_xll.RiskLaplace(0.0004749,0.011069)))</f>
        <v>1.3543647718116945E-2</v>
      </c>
      <c r="G2560" s="18" cm="1">
        <f t="array" aca="1" ref="G2560" ca="1">_xll.RiskMakeInput(G2559*(1+F2560),_xll.RiskName(("Forecast"&amp;D2560)))</f>
        <v>76.639214715807526</v>
      </c>
    </row>
    <row r="2561" spans="1:7" x14ac:dyDescent="0.3">
      <c r="A2561" s="31">
        <f t="shared" si="120"/>
        <v>2024</v>
      </c>
      <c r="B2561" s="31">
        <f t="shared" si="121"/>
        <v>3</v>
      </c>
      <c r="C2561" s="31">
        <f t="shared" si="122"/>
        <v>1</v>
      </c>
      <c r="D2561" s="25">
        <v>45357</v>
      </c>
      <c r="E2561" s="4"/>
      <c r="F2561" s="32" cm="1">
        <f t="array" aca="1" ref="F2561" ca="1">_xlfn.IFS(G2560&lt;$K$1,_xll.RiskLaplace(0.0022315,0.036816),G2560&gt;$N$1,_xll.RiskLaplace(-0.00024199,0.02329),TRUE,(_xll.RiskLaplace(0.0004749,0.011069)))</f>
        <v>-1.9620064068751714E-4</v>
      </c>
      <c r="G2561" s="18" cm="1">
        <f t="array" aca="1" ref="G2561" ca="1">_xll.RiskMakeInput(G2560*(1+F2561),_xll.RiskName(("Forecast"&amp;D2561)))</f>
        <v>76.624178052778504</v>
      </c>
    </row>
    <row r="2562" spans="1:7" x14ac:dyDescent="0.3">
      <c r="A2562" s="31">
        <f t="shared" si="120"/>
        <v>2024</v>
      </c>
      <c r="B2562" s="31">
        <f t="shared" si="121"/>
        <v>3</v>
      </c>
      <c r="C2562" s="31">
        <f t="shared" si="122"/>
        <v>1</v>
      </c>
      <c r="D2562" s="25">
        <v>45358</v>
      </c>
      <c r="E2562" s="4"/>
      <c r="F2562" s="32" cm="1">
        <f t="array" aca="1" ref="F2562" ca="1">_xlfn.IFS(G2561&lt;$K$1,_xll.RiskLaplace(0.0022315,0.036816),G2561&gt;$N$1,_xll.RiskLaplace(-0.00024199,0.02329),TRUE,(_xll.RiskLaplace(0.0004749,0.011069)))</f>
        <v>-1.6879749080589987E-3</v>
      </c>
      <c r="G2562" s="18" cm="1">
        <f t="array" aca="1" ref="G2562" ca="1">_xll.RiskMakeInput(G2561*(1+F2562),_xll.RiskName(("Forecast"&amp;D2562)))</f>
        <v>76.494838362874759</v>
      </c>
    </row>
    <row r="2563" spans="1:7" x14ac:dyDescent="0.3">
      <c r="A2563" s="31">
        <f t="shared" si="120"/>
        <v>2024</v>
      </c>
      <c r="B2563" s="31">
        <f t="shared" si="121"/>
        <v>3</v>
      </c>
      <c r="C2563" s="31">
        <f t="shared" si="122"/>
        <v>1</v>
      </c>
      <c r="D2563" s="25">
        <v>45359</v>
      </c>
      <c r="E2563" s="4"/>
      <c r="F2563" s="32" cm="1">
        <f t="array" aca="1" ref="F2563" ca="1">_xlfn.IFS(G2562&lt;$K$1,_xll.RiskLaplace(0.0022315,0.036816),G2562&gt;$N$1,_xll.RiskLaplace(-0.00024199,0.02329),TRUE,(_xll.RiskLaplace(0.0004749,0.011069)))</f>
        <v>1.9853417211690176E-3</v>
      </c>
      <c r="G2563" s="18" cm="1">
        <f t="array" aca="1" ref="G2563" ca="1">_xll.RiskMakeInput(G2562*(1+F2563),_xll.RiskName(("Forecast"&amp;D2563)))</f>
        <v>76.646706756930655</v>
      </c>
    </row>
    <row r="2564" spans="1:7" x14ac:dyDescent="0.3">
      <c r="A2564" s="31">
        <f t="shared" si="120"/>
        <v>2024</v>
      </c>
      <c r="B2564" s="31">
        <f t="shared" si="121"/>
        <v>3</v>
      </c>
      <c r="C2564" s="31">
        <f t="shared" si="122"/>
        <v>1</v>
      </c>
      <c r="D2564" s="25">
        <v>45362</v>
      </c>
      <c r="E2564" s="4"/>
      <c r="F2564" s="32" cm="1">
        <f t="array" aca="1" ref="F2564" ca="1">_xlfn.IFS(G2563&lt;$K$1,_xll.RiskLaplace(0.0022315,0.036816),G2563&gt;$N$1,_xll.RiskLaplace(-0.00024199,0.02329),TRUE,(_xll.RiskLaplace(0.0004749,0.011069)))</f>
        <v>-5.9744609310619992E-3</v>
      </c>
      <c r="G2564" s="18" cm="1">
        <f t="array" aca="1" ref="G2564" ca="1">_xll.RiskMakeInput(G2563*(1+F2564),_xll.RiskName(("Forecast"&amp;D2564)))</f>
        <v>76.188784001916801</v>
      </c>
    </row>
    <row r="2565" spans="1:7" x14ac:dyDescent="0.3">
      <c r="A2565" s="31">
        <f t="shared" ref="A2565:A2628" si="123">YEAR(D2565)</f>
        <v>2024</v>
      </c>
      <c r="B2565" s="31">
        <f t="shared" ref="B2565:B2628" si="124">MONTH(D2565)</f>
        <v>3</v>
      </c>
      <c r="C2565" s="31">
        <f t="shared" ref="C2565:C2628" si="125">ROUNDUP(B2565/3,0)</f>
        <v>1</v>
      </c>
      <c r="D2565" s="25">
        <v>45363</v>
      </c>
      <c r="E2565" s="4"/>
      <c r="F2565" s="32" cm="1">
        <f t="array" aca="1" ref="F2565" ca="1">_xlfn.IFS(G2564&lt;$K$1,_xll.RiskLaplace(0.0022315,0.036816),G2564&gt;$N$1,_xll.RiskLaplace(-0.00024199,0.02329),TRUE,(_xll.RiskLaplace(0.0004749,0.011069)))</f>
        <v>-2.1692929216628022E-3</v>
      </c>
      <c r="G2565" s="18" cm="1">
        <f t="array" aca="1" ref="G2565" ca="1">_xll.RiskMakeInput(G2564*(1+F2565),_xll.RiskName(("Forecast"&amp;D2565)))</f>
        <v>76.023508212071349</v>
      </c>
    </row>
    <row r="2566" spans="1:7" x14ac:dyDescent="0.3">
      <c r="A2566" s="31">
        <f t="shared" si="123"/>
        <v>2024</v>
      </c>
      <c r="B2566" s="31">
        <f t="shared" si="124"/>
        <v>3</v>
      </c>
      <c r="C2566" s="31">
        <f t="shared" si="125"/>
        <v>1</v>
      </c>
      <c r="D2566" s="25">
        <v>45364</v>
      </c>
      <c r="E2566" s="4"/>
      <c r="F2566" s="32" cm="1">
        <f t="array" aca="1" ref="F2566" ca="1">_xlfn.IFS(G2565&lt;$K$1,_xll.RiskLaplace(0.0022315,0.036816),G2565&gt;$N$1,_xll.RiskLaplace(-0.00024199,0.02329),TRUE,(_xll.RiskLaplace(0.0004749,0.011069)))</f>
        <v>2.8092251320976916E-3</v>
      </c>
      <c r="G2566" s="18" cm="1">
        <f t="array" aca="1" ref="G2566" ca="1">_xll.RiskMakeInput(G2565*(1+F2566),_xll.RiskName(("Forecast"&amp;D2566)))</f>
        <v>76.237075361970938</v>
      </c>
    </row>
    <row r="2567" spans="1:7" x14ac:dyDescent="0.3">
      <c r="A2567" s="31">
        <f t="shared" si="123"/>
        <v>2024</v>
      </c>
      <c r="B2567" s="31">
        <f t="shared" si="124"/>
        <v>3</v>
      </c>
      <c r="C2567" s="31">
        <f t="shared" si="125"/>
        <v>1</v>
      </c>
      <c r="D2567" s="25">
        <v>45365</v>
      </c>
      <c r="E2567" s="4"/>
      <c r="F2567" s="32" cm="1">
        <f t="array" aca="1" ref="F2567" ca="1">_xlfn.IFS(G2566&lt;$K$1,_xll.RiskLaplace(0.0022315,0.036816),G2566&gt;$N$1,_xll.RiskLaplace(-0.00024199,0.02329),TRUE,(_xll.RiskLaplace(0.0004749,0.011069)))</f>
        <v>3.0436759453670503E-3</v>
      </c>
      <c r="G2567" s="18" cm="1">
        <f t="array" aca="1" ref="G2567" ca="1">_xll.RiskMakeInput(G2566*(1+F2567),_xll.RiskName(("Forecast"&amp;D2567)))</f>
        <v>76.469116314395308</v>
      </c>
    </row>
    <row r="2568" spans="1:7" x14ac:dyDescent="0.3">
      <c r="A2568" s="31">
        <f t="shared" si="123"/>
        <v>2024</v>
      </c>
      <c r="B2568" s="31">
        <f t="shared" si="124"/>
        <v>3</v>
      </c>
      <c r="C2568" s="31">
        <f t="shared" si="125"/>
        <v>1</v>
      </c>
      <c r="D2568" s="25">
        <v>45366</v>
      </c>
      <c r="E2568" s="4"/>
      <c r="F2568" s="32" cm="1">
        <f t="array" aca="1" ref="F2568" ca="1">_xlfn.IFS(G2567&lt;$K$1,_xll.RiskLaplace(0.0022315,0.036816),G2567&gt;$N$1,_xll.RiskLaplace(-0.00024199,0.02329),TRUE,(_xll.RiskLaplace(0.0004749,0.011069)))</f>
        <v>9.1915168958563382E-4</v>
      </c>
      <c r="G2568" s="18" cm="1">
        <f t="array" aca="1" ref="G2568" ca="1">_xll.RiskMakeInput(G2567*(1+F2568),_xll.RiskName(("Forecast"&amp;D2568)))</f>
        <v>76.539403031856807</v>
      </c>
    </row>
    <row r="2569" spans="1:7" x14ac:dyDescent="0.3">
      <c r="A2569" s="31">
        <f t="shared" si="123"/>
        <v>2024</v>
      </c>
      <c r="B2569" s="31">
        <f t="shared" si="124"/>
        <v>3</v>
      </c>
      <c r="C2569" s="31">
        <f t="shared" si="125"/>
        <v>1</v>
      </c>
      <c r="D2569" s="25">
        <v>45369</v>
      </c>
      <c r="E2569" s="4"/>
      <c r="F2569" s="32" cm="1">
        <f t="array" aca="1" ref="F2569" ca="1">_xlfn.IFS(G2568&lt;$K$1,_xll.RiskLaplace(0.0022315,0.036816),G2568&gt;$N$1,_xll.RiskLaplace(-0.00024199,0.02329),TRUE,(_xll.RiskLaplace(0.0004749,0.011069)))</f>
        <v>2.0177484404607791E-2</v>
      </c>
      <c r="G2569" s="18" cm="1">
        <f t="array" aca="1" ref="G2569" ca="1">_xll.RiskMakeInput(G2568*(1+F2569),_xll.RiskName(("Forecast"&amp;D2569)))</f>
        <v>78.083775642870094</v>
      </c>
    </row>
    <row r="2570" spans="1:7" x14ac:dyDescent="0.3">
      <c r="A2570" s="31">
        <f t="shared" si="123"/>
        <v>2024</v>
      </c>
      <c r="B2570" s="31">
        <f t="shared" si="124"/>
        <v>3</v>
      </c>
      <c r="C2570" s="31">
        <f t="shared" si="125"/>
        <v>1</v>
      </c>
      <c r="D2570" s="25">
        <v>45370</v>
      </c>
      <c r="E2570" s="4"/>
      <c r="F2570" s="32" cm="1">
        <f t="array" aca="1" ref="F2570" ca="1">_xlfn.IFS(G2569&lt;$K$1,_xll.RiskLaplace(0.0022315,0.036816),G2569&gt;$N$1,_xll.RiskLaplace(-0.00024199,0.02329),TRUE,(_xll.RiskLaplace(0.0004749,0.011069)))</f>
        <v>-4.1442866744252262E-3</v>
      </c>
      <c r="G2570" s="18" cm="1">
        <f t="array" aca="1" ref="G2570" ca="1">_xll.RiskMakeInput(G2569*(1+F2570),_xll.RiskName(("Forecast"&amp;D2570)))</f>
        <v>77.760174091984538</v>
      </c>
    </row>
    <row r="2571" spans="1:7" x14ac:dyDescent="0.3">
      <c r="A2571" s="31">
        <f t="shared" si="123"/>
        <v>2024</v>
      </c>
      <c r="B2571" s="31">
        <f t="shared" si="124"/>
        <v>3</v>
      </c>
      <c r="C2571" s="31">
        <f t="shared" si="125"/>
        <v>1</v>
      </c>
      <c r="D2571" s="25">
        <v>45371</v>
      </c>
      <c r="E2571" s="4"/>
      <c r="F2571" s="32" cm="1">
        <f t="array" aca="1" ref="F2571" ca="1">_xlfn.IFS(G2570&lt;$K$1,_xll.RiskLaplace(0.0022315,0.036816),G2570&gt;$N$1,_xll.RiskLaplace(-0.00024199,0.02329),TRUE,(_xll.RiskLaplace(0.0004749,0.011069)))</f>
        <v>4.8352654727459404E-4</v>
      </c>
      <c r="G2571" s="18" cm="1">
        <f t="array" aca="1" ref="G2571" ca="1">_xll.RiskMakeInput(G2570*(1+F2571),_xll.RiskName(("Forecast"&amp;D2571)))</f>
        <v>77.797773200478716</v>
      </c>
    </row>
    <row r="2572" spans="1:7" x14ac:dyDescent="0.3">
      <c r="A2572" s="31">
        <f t="shared" si="123"/>
        <v>2024</v>
      </c>
      <c r="B2572" s="31">
        <f t="shared" si="124"/>
        <v>3</v>
      </c>
      <c r="C2572" s="31">
        <f t="shared" si="125"/>
        <v>1</v>
      </c>
      <c r="D2572" s="25">
        <v>45372</v>
      </c>
      <c r="E2572" s="4"/>
      <c r="F2572" s="32" cm="1">
        <f t="array" aca="1" ref="F2572" ca="1">_xlfn.IFS(G2571&lt;$K$1,_xll.RiskLaplace(0.0022315,0.036816),G2571&gt;$N$1,_xll.RiskLaplace(-0.00024199,0.02329),TRUE,(_xll.RiskLaplace(0.0004749,0.011069)))</f>
        <v>4.5933740001747794E-3</v>
      </c>
      <c r="G2572" s="18" cm="1">
        <f t="array" aca="1" ref="G2572" ca="1">_xll.RiskMakeInput(G2571*(1+F2572),_xll.RiskName(("Forecast"&amp;D2572)))</f>
        <v>78.155127469169287</v>
      </c>
    </row>
    <row r="2573" spans="1:7" x14ac:dyDescent="0.3">
      <c r="A2573" s="31">
        <f t="shared" si="123"/>
        <v>2024</v>
      </c>
      <c r="B2573" s="31">
        <f t="shared" si="124"/>
        <v>3</v>
      </c>
      <c r="C2573" s="31">
        <f t="shared" si="125"/>
        <v>1</v>
      </c>
      <c r="D2573" s="25">
        <v>45373</v>
      </c>
      <c r="E2573" s="4"/>
      <c r="F2573" s="32" cm="1">
        <f t="array" aca="1" ref="F2573" ca="1">_xlfn.IFS(G2572&lt;$K$1,_xll.RiskLaplace(0.0022315,0.036816),G2572&gt;$N$1,_xll.RiskLaplace(-0.00024199,0.02329),TRUE,(_xll.RiskLaplace(0.0004749,0.011069)))</f>
        <v>-1.160147724288722E-2</v>
      </c>
      <c r="G2573" s="18" cm="1">
        <f t="array" aca="1" ref="G2573" ca="1">_xll.RiskMakeInput(G2572*(1+F2573),_xll.RiskName(("Forecast"&amp;D2573)))</f>
        <v>77.248412536420773</v>
      </c>
    </row>
    <row r="2574" spans="1:7" x14ac:dyDescent="0.3">
      <c r="A2574" s="31">
        <f t="shared" si="123"/>
        <v>2024</v>
      </c>
      <c r="B2574" s="31">
        <f t="shared" si="124"/>
        <v>3</v>
      </c>
      <c r="C2574" s="31">
        <f t="shared" si="125"/>
        <v>1</v>
      </c>
      <c r="D2574" s="25">
        <v>45376</v>
      </c>
      <c r="E2574" s="4"/>
      <c r="F2574" s="32" cm="1">
        <f t="array" aca="1" ref="F2574" ca="1">_xlfn.IFS(G2573&lt;$K$1,_xll.RiskLaplace(0.0022315,0.036816),G2573&gt;$N$1,_xll.RiskLaplace(-0.00024199,0.02329),TRUE,(_xll.RiskLaplace(0.0004749,0.011069)))</f>
        <v>-4.3453018703148508E-3</v>
      </c>
      <c r="G2574" s="18" cm="1">
        <f t="array" aca="1" ref="G2574" ca="1">_xll.RiskMakeInput(G2573*(1+F2574),_xll.RiskName(("Forecast"&amp;D2574)))</f>
        <v>76.912744864947413</v>
      </c>
    </row>
    <row r="2575" spans="1:7" x14ac:dyDescent="0.3">
      <c r="A2575" s="31">
        <f t="shared" si="123"/>
        <v>2024</v>
      </c>
      <c r="B2575" s="31">
        <f t="shared" si="124"/>
        <v>3</v>
      </c>
      <c r="C2575" s="31">
        <f t="shared" si="125"/>
        <v>1</v>
      </c>
      <c r="D2575" s="25">
        <v>45377</v>
      </c>
      <c r="E2575" s="4"/>
      <c r="F2575" s="32" cm="1">
        <f t="array" aca="1" ref="F2575" ca="1">_xlfn.IFS(G2574&lt;$K$1,_xll.RiskLaplace(0.0022315,0.036816),G2574&gt;$N$1,_xll.RiskLaplace(-0.00024199,0.02329),TRUE,(_xll.RiskLaplace(0.0004749,0.011069)))</f>
        <v>2.7380708662355512E-3</v>
      </c>
      <c r="G2575" s="18" cm="1">
        <f t="array" aca="1" ref="G2575" ca="1">_xll.RiskMakeInput(G2574*(1+F2575),_xll.RiskName(("Forecast"&amp;D2575)))</f>
        <v>77.123337410904327</v>
      </c>
    </row>
    <row r="2576" spans="1:7" x14ac:dyDescent="0.3">
      <c r="A2576" s="31">
        <f t="shared" si="123"/>
        <v>2024</v>
      </c>
      <c r="B2576" s="31">
        <f t="shared" si="124"/>
        <v>3</v>
      </c>
      <c r="C2576" s="31">
        <f t="shared" si="125"/>
        <v>1</v>
      </c>
      <c r="D2576" s="25">
        <v>45378</v>
      </c>
      <c r="E2576" s="4"/>
      <c r="F2576" s="32" cm="1">
        <f t="array" aca="1" ref="F2576" ca="1">_xlfn.IFS(G2575&lt;$K$1,_xll.RiskLaplace(0.0022315,0.036816),G2575&gt;$N$1,_xll.RiskLaplace(-0.00024199,0.02329),TRUE,(_xll.RiskLaplace(0.0004749,0.011069)))</f>
        <v>7.8265573657304438E-3</v>
      </c>
      <c r="G2576" s="18" cm="1">
        <f t="array" aca="1" ref="G2576" ca="1">_xll.RiskMakeInput(G2575*(1+F2576),_xll.RiskName(("Forecast"&amp;D2576)))</f>
        <v>77.726947635387347</v>
      </c>
    </row>
    <row r="2577" spans="1:7" x14ac:dyDescent="0.3">
      <c r="A2577" s="31">
        <f t="shared" si="123"/>
        <v>2024</v>
      </c>
      <c r="B2577" s="31">
        <f t="shared" si="124"/>
        <v>3</v>
      </c>
      <c r="C2577" s="31">
        <f t="shared" si="125"/>
        <v>1</v>
      </c>
      <c r="D2577" s="25">
        <v>45379</v>
      </c>
      <c r="E2577" s="4"/>
      <c r="F2577" s="32" cm="1">
        <f t="array" aca="1" ref="F2577" ca="1">_xlfn.IFS(G2576&lt;$K$1,_xll.RiskLaplace(0.0022315,0.036816),G2576&gt;$N$1,_xll.RiskLaplace(-0.00024199,0.02329),TRUE,(_xll.RiskLaplace(0.0004749,0.011069)))</f>
        <v>8.7626289089820439E-3</v>
      </c>
      <c r="G2577" s="18" cm="1">
        <f t="array" aca="1" ref="G2577" ca="1">_xll.RiskMakeInput(G2576*(1+F2577),_xll.RiskName(("Forecast"&amp;D2577)))</f>
        <v>78.408040033744115</v>
      </c>
    </row>
    <row r="2578" spans="1:7" x14ac:dyDescent="0.3">
      <c r="A2578" s="31">
        <f t="shared" si="123"/>
        <v>2024</v>
      </c>
      <c r="B2578" s="31">
        <f t="shared" si="124"/>
        <v>4</v>
      </c>
      <c r="C2578" s="31">
        <f t="shared" si="125"/>
        <v>2</v>
      </c>
      <c r="D2578" s="25">
        <v>45383</v>
      </c>
      <c r="E2578" s="4"/>
      <c r="F2578" s="32" cm="1">
        <f t="array" aca="1" ref="F2578" ca="1">_xlfn.IFS(G2577&lt;$K$1,_xll.RiskLaplace(0.0022315,0.036816),G2577&gt;$N$1,_xll.RiskLaplace(-0.00024199,0.02329),TRUE,(_xll.RiskLaplace(0.0004749,0.011069)))</f>
        <v>-2.3366110315590372E-3</v>
      </c>
      <c r="G2578" s="18" cm="1">
        <f t="array" aca="1" ref="G2578" ca="1">_xll.RiskMakeInput(G2577*(1+F2578),_xll.RiskName(("Forecast"&amp;D2578)))</f>
        <v>78.224830942438345</v>
      </c>
    </row>
    <row r="2579" spans="1:7" x14ac:dyDescent="0.3">
      <c r="A2579" s="31">
        <f t="shared" si="123"/>
        <v>2024</v>
      </c>
      <c r="B2579" s="31">
        <f t="shared" si="124"/>
        <v>4</v>
      </c>
      <c r="C2579" s="31">
        <f t="shared" si="125"/>
        <v>2</v>
      </c>
      <c r="D2579" s="25">
        <v>45384</v>
      </c>
      <c r="E2579" s="4"/>
      <c r="F2579" s="32" cm="1">
        <f t="array" aca="1" ref="F2579" ca="1">_xlfn.IFS(G2578&lt;$K$1,_xll.RiskLaplace(0.0022315,0.036816),G2578&gt;$N$1,_xll.RiskLaplace(-0.00024199,0.02329),TRUE,(_xll.RiskLaplace(0.0004749,0.011069)))</f>
        <v>-7.5838169674839733E-3</v>
      </c>
      <c r="G2579" s="18" cm="1">
        <f t="array" aca="1" ref="G2579" ca="1">_xll.RiskMakeInput(G2578*(1+F2579),_xll.RiskName(("Forecast"&amp;D2579)))</f>
        <v>77.631588142258508</v>
      </c>
    </row>
    <row r="2580" spans="1:7" x14ac:dyDescent="0.3">
      <c r="A2580" s="31">
        <f t="shared" si="123"/>
        <v>2024</v>
      </c>
      <c r="B2580" s="31">
        <f t="shared" si="124"/>
        <v>4</v>
      </c>
      <c r="C2580" s="31">
        <f t="shared" si="125"/>
        <v>2</v>
      </c>
      <c r="D2580" s="25">
        <v>45385</v>
      </c>
      <c r="E2580" s="4"/>
      <c r="F2580" s="32" cm="1">
        <f t="array" aca="1" ref="F2580" ca="1">_xlfn.IFS(G2579&lt;$K$1,_xll.RiskLaplace(0.0022315,0.036816),G2579&gt;$N$1,_xll.RiskLaplace(-0.00024199,0.02329),TRUE,(_xll.RiskLaplace(0.0004749,0.011069)))</f>
        <v>1.069186973640345E-2</v>
      </c>
      <c r="G2580" s="18" cm="1">
        <f t="array" aca="1" ref="G2580" ca="1">_xll.RiskMakeInput(G2579*(1+F2580),_xll.RiskName(("Forecast"&amp;D2580)))</f>
        <v>78.461614970105657</v>
      </c>
    </row>
    <row r="2581" spans="1:7" x14ac:dyDescent="0.3">
      <c r="A2581" s="31">
        <f t="shared" si="123"/>
        <v>2024</v>
      </c>
      <c r="B2581" s="31">
        <f t="shared" si="124"/>
        <v>4</v>
      </c>
      <c r="C2581" s="31">
        <f t="shared" si="125"/>
        <v>2</v>
      </c>
      <c r="D2581" s="25">
        <v>45386</v>
      </c>
      <c r="E2581" s="4"/>
      <c r="F2581" s="32" cm="1">
        <f t="array" aca="1" ref="F2581" ca="1">_xlfn.IFS(G2580&lt;$K$1,_xll.RiskLaplace(0.0022315,0.036816),G2580&gt;$N$1,_xll.RiskLaplace(-0.00024199,0.02329),TRUE,(_xll.RiskLaplace(0.0004749,0.011069)))</f>
        <v>1.5550303778120465E-2</v>
      </c>
      <c r="G2581" s="18" cm="1">
        <f t="array" aca="1" ref="G2581" ca="1">_xll.RiskMakeInput(G2580*(1+F2581),_xll.RiskName(("Forecast"&amp;D2581)))</f>
        <v>79.681716917812722</v>
      </c>
    </row>
    <row r="2582" spans="1:7" x14ac:dyDescent="0.3">
      <c r="A2582" s="31">
        <f t="shared" si="123"/>
        <v>2024</v>
      </c>
      <c r="B2582" s="31">
        <f t="shared" si="124"/>
        <v>4</v>
      </c>
      <c r="C2582" s="31">
        <f t="shared" si="125"/>
        <v>2</v>
      </c>
      <c r="D2582" s="25">
        <v>45387</v>
      </c>
      <c r="E2582" s="4"/>
      <c r="F2582" s="32" cm="1">
        <f t="array" aca="1" ref="F2582" ca="1">_xlfn.IFS(G2581&lt;$K$1,_xll.RiskLaplace(0.0022315,0.036816),G2581&gt;$N$1,_xll.RiskLaplace(-0.00024199,0.02329),TRUE,(_xll.RiskLaplace(0.0004749,0.011069)))</f>
        <v>-1.1762527787528338E-2</v>
      </c>
      <c r="G2582" s="18" cm="1">
        <f t="array" aca="1" ref="G2582" ca="1">_xll.RiskMakeInput(G2581*(1+F2582),_xll.RiskName(("Forecast"&amp;D2582)))</f>
        <v>78.744458508408982</v>
      </c>
    </row>
    <row r="2583" spans="1:7" x14ac:dyDescent="0.3">
      <c r="A2583" s="31">
        <f t="shared" si="123"/>
        <v>2024</v>
      </c>
      <c r="B2583" s="31">
        <f t="shared" si="124"/>
        <v>4</v>
      </c>
      <c r="C2583" s="31">
        <f t="shared" si="125"/>
        <v>2</v>
      </c>
      <c r="D2583" s="25">
        <v>45390</v>
      </c>
      <c r="E2583" s="4"/>
      <c r="F2583" s="32" cm="1">
        <f t="array" aca="1" ref="F2583" ca="1">_xlfn.IFS(G2582&lt;$K$1,_xll.RiskLaplace(0.0022315,0.036816),G2582&gt;$N$1,_xll.RiskLaplace(-0.00024199,0.02329),TRUE,(_xll.RiskLaplace(0.0004749,0.011069)))</f>
        <v>-8.1169943570210442E-4</v>
      </c>
      <c r="G2583" s="18" cm="1">
        <f t="array" aca="1" ref="G2583" ca="1">_xll.RiskMakeInput(G2582*(1+F2583),_xll.RiskName(("Forecast"&amp;D2583)))</f>
        <v>78.68054167587303</v>
      </c>
    </row>
    <row r="2584" spans="1:7" x14ac:dyDescent="0.3">
      <c r="A2584" s="31">
        <f t="shared" si="123"/>
        <v>2024</v>
      </c>
      <c r="B2584" s="31">
        <f t="shared" si="124"/>
        <v>4</v>
      </c>
      <c r="C2584" s="31">
        <f t="shared" si="125"/>
        <v>2</v>
      </c>
      <c r="D2584" s="25">
        <v>45391</v>
      </c>
      <c r="E2584" s="4"/>
      <c r="F2584" s="32" cm="1">
        <f t="array" aca="1" ref="F2584" ca="1">_xlfn.IFS(G2583&lt;$K$1,_xll.RiskLaplace(0.0022315,0.036816),G2583&gt;$N$1,_xll.RiskLaplace(-0.00024199,0.02329),TRUE,(_xll.RiskLaplace(0.0004749,0.011069)))</f>
        <v>-4.4309007297607169E-3</v>
      </c>
      <c r="G2584" s="18" cm="1">
        <f t="array" aca="1" ref="G2584" ca="1">_xll.RiskMakeInput(G2583*(1+F2584),_xll.RiskName(("Forecast"&amp;D2584)))</f>
        <v>78.331916006343434</v>
      </c>
    </row>
    <row r="2585" spans="1:7" x14ac:dyDescent="0.3">
      <c r="A2585" s="31">
        <f t="shared" si="123"/>
        <v>2024</v>
      </c>
      <c r="B2585" s="31">
        <f t="shared" si="124"/>
        <v>4</v>
      </c>
      <c r="C2585" s="31">
        <f t="shared" si="125"/>
        <v>2</v>
      </c>
      <c r="D2585" s="25">
        <v>45392</v>
      </c>
      <c r="E2585" s="4"/>
      <c r="F2585" s="32" cm="1">
        <f t="array" aca="1" ref="F2585" ca="1">_xlfn.IFS(G2584&lt;$K$1,_xll.RiskLaplace(0.0022315,0.036816),G2584&gt;$N$1,_xll.RiskLaplace(-0.00024199,0.02329),TRUE,(_xll.RiskLaplace(0.0004749,0.011069)))</f>
        <v>8.182364995124888E-3</v>
      </c>
      <c r="G2585" s="18" cm="1">
        <f t="array" aca="1" ref="G2585" ca="1">_xll.RiskMakeInput(G2584*(1+F2585),_xll.RiskName(("Forecast"&amp;D2585)))</f>
        <v>78.972856333874802</v>
      </c>
    </row>
    <row r="2586" spans="1:7" x14ac:dyDescent="0.3">
      <c r="A2586" s="31">
        <f t="shared" si="123"/>
        <v>2024</v>
      </c>
      <c r="B2586" s="31">
        <f t="shared" si="124"/>
        <v>4</v>
      </c>
      <c r="C2586" s="31">
        <f t="shared" si="125"/>
        <v>2</v>
      </c>
      <c r="D2586" s="25">
        <v>45393</v>
      </c>
      <c r="E2586" s="4"/>
      <c r="F2586" s="32" cm="1">
        <f t="array" aca="1" ref="F2586" ca="1">_xlfn.IFS(G2585&lt;$K$1,_xll.RiskLaplace(0.0022315,0.036816),G2585&gt;$N$1,_xll.RiskLaplace(-0.00024199,0.02329),TRUE,(_xll.RiskLaplace(0.0004749,0.011069)))</f>
        <v>3.6378217135245071E-3</v>
      </c>
      <c r="G2586" s="18" cm="1">
        <f t="array" aca="1" ref="G2586" ca="1">_xll.RiskMakeInput(G2585*(1+F2586),_xll.RiskName(("Forecast"&amp;D2586)))</f>
        <v>79.260145505425214</v>
      </c>
    </row>
    <row r="2587" spans="1:7" x14ac:dyDescent="0.3">
      <c r="A2587" s="31">
        <f t="shared" si="123"/>
        <v>2024</v>
      </c>
      <c r="B2587" s="31">
        <f t="shared" si="124"/>
        <v>4</v>
      </c>
      <c r="C2587" s="31">
        <f t="shared" si="125"/>
        <v>2</v>
      </c>
      <c r="D2587" s="25">
        <v>45394</v>
      </c>
      <c r="E2587" s="4"/>
      <c r="F2587" s="32" cm="1">
        <f t="array" aca="1" ref="F2587" ca="1">_xlfn.IFS(G2586&lt;$K$1,_xll.RiskLaplace(0.0022315,0.036816),G2586&gt;$N$1,_xll.RiskLaplace(-0.00024199,0.02329),TRUE,(_xll.RiskLaplace(0.0004749,0.011069)))</f>
        <v>3.2841435263915946E-3</v>
      </c>
      <c r="G2587" s="18" cm="1">
        <f t="array" aca="1" ref="G2587" ca="1">_xll.RiskMakeInput(G2586*(1+F2587),_xll.RiskName(("Forecast"&amp;D2587)))</f>
        <v>79.5204471991877</v>
      </c>
    </row>
    <row r="2588" spans="1:7" x14ac:dyDescent="0.3">
      <c r="A2588" s="31">
        <f t="shared" si="123"/>
        <v>2024</v>
      </c>
      <c r="B2588" s="31">
        <f t="shared" si="124"/>
        <v>4</v>
      </c>
      <c r="C2588" s="31">
        <f t="shared" si="125"/>
        <v>2</v>
      </c>
      <c r="D2588" s="25">
        <v>45397</v>
      </c>
      <c r="E2588" s="4"/>
      <c r="F2588" s="32" cm="1">
        <f t="array" aca="1" ref="F2588" ca="1">_xlfn.IFS(G2587&lt;$K$1,_xll.RiskLaplace(0.0022315,0.036816),G2587&gt;$N$1,_xll.RiskLaplace(-0.00024199,0.02329),TRUE,(_xll.RiskLaplace(0.0004749,0.011069)))</f>
        <v>-5.9156340545128555E-3</v>
      </c>
      <c r="G2588" s="18" cm="1">
        <f t="array" aca="1" ref="G2588" ca="1">_xll.RiskMakeInput(G2587*(1+F2588),_xll.RiskName(("Forecast"&amp;D2588)))</f>
        <v>79.050033333706097</v>
      </c>
    </row>
    <row r="2589" spans="1:7" x14ac:dyDescent="0.3">
      <c r="A2589" s="31">
        <f t="shared" si="123"/>
        <v>2024</v>
      </c>
      <c r="B2589" s="31">
        <f t="shared" si="124"/>
        <v>4</v>
      </c>
      <c r="C2589" s="31">
        <f t="shared" si="125"/>
        <v>2</v>
      </c>
      <c r="D2589" s="25">
        <v>45398</v>
      </c>
      <c r="E2589" s="4"/>
      <c r="F2589" s="32" cm="1">
        <f t="array" aca="1" ref="F2589" ca="1">_xlfn.IFS(G2588&lt;$K$1,_xll.RiskLaplace(0.0022315,0.036816),G2588&gt;$N$1,_xll.RiskLaplace(-0.00024199,0.02329),TRUE,(_xll.RiskLaplace(0.0004749,0.011069)))</f>
        <v>4.4207357749060511E-3</v>
      </c>
      <c r="G2589" s="18" cm="1">
        <f t="array" aca="1" ref="G2589" ca="1">_xll.RiskMakeInput(G2588*(1+F2589),_xll.RiskName(("Forecast"&amp;D2589)))</f>
        <v>79.399492644071927</v>
      </c>
    </row>
    <row r="2590" spans="1:7" x14ac:dyDescent="0.3">
      <c r="A2590" s="31">
        <f t="shared" si="123"/>
        <v>2024</v>
      </c>
      <c r="B2590" s="31">
        <f t="shared" si="124"/>
        <v>4</v>
      </c>
      <c r="C2590" s="31">
        <f t="shared" si="125"/>
        <v>2</v>
      </c>
      <c r="D2590" s="25">
        <v>45399</v>
      </c>
      <c r="E2590" s="4"/>
      <c r="F2590" s="32" cm="1">
        <f t="array" aca="1" ref="F2590" ca="1">_xlfn.IFS(G2589&lt;$K$1,_xll.RiskLaplace(0.0022315,0.036816),G2589&gt;$N$1,_xll.RiskLaplace(-0.00024199,0.02329),TRUE,(_xll.RiskLaplace(0.0004749,0.011069)))</f>
        <v>-3.4953212311222837E-4</v>
      </c>
      <c r="G2590" s="18" cm="1">
        <f t="array" aca="1" ref="G2590" ca="1">_xll.RiskMakeInput(G2589*(1+F2590),_xll.RiskName(("Forecast"&amp;D2590)))</f>
        <v>79.371739970834014</v>
      </c>
    </row>
    <row r="2591" spans="1:7" x14ac:dyDescent="0.3">
      <c r="A2591" s="31">
        <f t="shared" si="123"/>
        <v>2024</v>
      </c>
      <c r="B2591" s="31">
        <f t="shared" si="124"/>
        <v>4</v>
      </c>
      <c r="C2591" s="31">
        <f t="shared" si="125"/>
        <v>2</v>
      </c>
      <c r="D2591" s="25">
        <v>45400</v>
      </c>
      <c r="E2591" s="4"/>
      <c r="F2591" s="32" cm="1">
        <f t="array" aca="1" ref="F2591" ca="1">_xlfn.IFS(G2590&lt;$K$1,_xll.RiskLaplace(0.0022315,0.036816),G2590&gt;$N$1,_xll.RiskLaplace(-0.00024199,0.02329),TRUE,(_xll.RiskLaplace(0.0004749,0.011069)))</f>
        <v>-2.4151992602614251E-3</v>
      </c>
      <c r="G2591" s="18" cm="1">
        <f t="array" aca="1" ref="G2591" ca="1">_xll.RiskMakeInput(G2590*(1+F2591),_xll.RiskName(("Forecast"&amp;D2591)))</f>
        <v>79.18004140317079</v>
      </c>
    </row>
    <row r="2592" spans="1:7" x14ac:dyDescent="0.3">
      <c r="A2592" s="31">
        <f t="shared" si="123"/>
        <v>2024</v>
      </c>
      <c r="B2592" s="31">
        <f t="shared" si="124"/>
        <v>4</v>
      </c>
      <c r="C2592" s="31">
        <f t="shared" si="125"/>
        <v>2</v>
      </c>
      <c r="D2592" s="25">
        <v>45401</v>
      </c>
      <c r="E2592" s="4"/>
      <c r="F2592" s="32" cm="1">
        <f t="array" aca="1" ref="F2592" ca="1">_xlfn.IFS(G2591&lt;$K$1,_xll.RiskLaplace(0.0022315,0.036816),G2591&gt;$N$1,_xll.RiskLaplace(-0.00024199,0.02329),TRUE,(_xll.RiskLaplace(0.0004749,0.011069)))</f>
        <v>1.4517268141948359E-2</v>
      </c>
      <c r="G2592" s="18" cm="1">
        <f t="array" aca="1" ref="G2592" ca="1">_xll.RiskMakeInput(G2591*(1+F2592),_xll.RiskName(("Forecast"&amp;D2592)))</f>
        <v>80.329519295711194</v>
      </c>
    </row>
    <row r="2593" spans="1:7" x14ac:dyDescent="0.3">
      <c r="A2593" s="31">
        <f t="shared" si="123"/>
        <v>2024</v>
      </c>
      <c r="B2593" s="31">
        <f t="shared" si="124"/>
        <v>4</v>
      </c>
      <c r="C2593" s="31">
        <f t="shared" si="125"/>
        <v>2</v>
      </c>
      <c r="D2593" s="25">
        <v>45404</v>
      </c>
      <c r="E2593" s="4"/>
      <c r="F2593" s="32" cm="1">
        <f t="array" aca="1" ref="F2593" ca="1">_xlfn.IFS(G2592&lt;$K$1,_xll.RiskLaplace(0.0022315,0.036816),G2592&gt;$N$1,_xll.RiskLaplace(-0.00024199,0.02329),TRUE,(_xll.RiskLaplace(0.0004749,0.011069)))</f>
        <v>8.0141568120128976E-3</v>
      </c>
      <c r="G2593" s="18" cm="1">
        <f t="array" aca="1" ref="G2593" ca="1">_xll.RiskMakeInput(G2592*(1+F2593),_xll.RiskName(("Forecast"&amp;D2593)))</f>
        <v>80.973292659980643</v>
      </c>
    </row>
    <row r="2594" spans="1:7" x14ac:dyDescent="0.3">
      <c r="A2594" s="31">
        <f t="shared" si="123"/>
        <v>2024</v>
      </c>
      <c r="B2594" s="31">
        <f t="shared" si="124"/>
        <v>4</v>
      </c>
      <c r="C2594" s="31">
        <f t="shared" si="125"/>
        <v>2</v>
      </c>
      <c r="D2594" s="25">
        <v>45405</v>
      </c>
      <c r="E2594" s="4"/>
      <c r="F2594" s="32" cm="1">
        <f t="array" aca="1" ref="F2594" ca="1">_xlfn.IFS(G2593&lt;$K$1,_xll.RiskLaplace(0.0022315,0.036816),G2593&gt;$N$1,_xll.RiskLaplace(-0.00024199,0.02329),TRUE,(_xll.RiskLaplace(0.0004749,0.011069)))</f>
        <v>-8.0846341152255585E-3</v>
      </c>
      <c r="G2594" s="18" cm="1">
        <f t="array" aca="1" ref="G2594" ca="1">_xll.RiskMakeInput(G2593*(1+F2594),_xll.RiskName(("Forecast"&amp;D2594)))</f>
        <v>80.318653215719621</v>
      </c>
    </row>
    <row r="2595" spans="1:7" x14ac:dyDescent="0.3">
      <c r="A2595" s="31">
        <f t="shared" si="123"/>
        <v>2024</v>
      </c>
      <c r="B2595" s="31">
        <f t="shared" si="124"/>
        <v>4</v>
      </c>
      <c r="C2595" s="31">
        <f t="shared" si="125"/>
        <v>2</v>
      </c>
      <c r="D2595" s="25">
        <v>45406</v>
      </c>
      <c r="E2595" s="4"/>
      <c r="F2595" s="32" cm="1">
        <f t="array" aca="1" ref="F2595" ca="1">_xlfn.IFS(G2594&lt;$K$1,_xll.RiskLaplace(0.0022315,0.036816),G2594&gt;$N$1,_xll.RiskLaplace(-0.00024199,0.02329),TRUE,(_xll.RiskLaplace(0.0004749,0.011069)))</f>
        <v>3.6482394602477294E-3</v>
      </c>
      <c r="G2595" s="18" cm="1">
        <f t="array" aca="1" ref="G2595" ca="1">_xll.RiskMakeInput(G2594*(1+F2595),_xll.RiskName(("Forecast"&amp;D2595)))</f>
        <v>80.611674895775167</v>
      </c>
    </row>
    <row r="2596" spans="1:7" x14ac:dyDescent="0.3">
      <c r="A2596" s="31">
        <f t="shared" si="123"/>
        <v>2024</v>
      </c>
      <c r="B2596" s="31">
        <f t="shared" si="124"/>
        <v>4</v>
      </c>
      <c r="C2596" s="31">
        <f t="shared" si="125"/>
        <v>2</v>
      </c>
      <c r="D2596" s="25">
        <v>45407</v>
      </c>
      <c r="E2596" s="4"/>
      <c r="F2596" s="32" cm="1">
        <f t="array" aca="1" ref="F2596" ca="1">_xlfn.IFS(G2595&lt;$K$1,_xll.RiskLaplace(0.0022315,0.036816),G2595&gt;$N$1,_xll.RiskLaplace(-0.00024199,0.02329),TRUE,(_xll.RiskLaplace(0.0004749,0.011069)))</f>
        <v>5.834777045213384E-4</v>
      </c>
      <c r="G2596" s="18" cm="1">
        <f t="array" aca="1" ref="G2596" ca="1">_xll.RiskMakeInput(G2595*(1+F2596),_xll.RiskName(("Forecast"&amp;D2596)))</f>
        <v>80.658710010800974</v>
      </c>
    </row>
    <row r="2597" spans="1:7" x14ac:dyDescent="0.3">
      <c r="A2597" s="31">
        <f t="shared" si="123"/>
        <v>2024</v>
      </c>
      <c r="B2597" s="31">
        <f t="shared" si="124"/>
        <v>4</v>
      </c>
      <c r="C2597" s="31">
        <f t="shared" si="125"/>
        <v>2</v>
      </c>
      <c r="D2597" s="25">
        <v>45408</v>
      </c>
      <c r="E2597" s="4"/>
      <c r="F2597" s="32" cm="1">
        <f t="array" aca="1" ref="F2597" ca="1">_xlfn.IFS(G2596&lt;$K$1,_xll.RiskLaplace(0.0022315,0.036816),G2596&gt;$N$1,_xll.RiskLaplace(-0.00024199,0.02329),TRUE,(_xll.RiskLaplace(0.0004749,0.011069)))</f>
        <v>-7.512542111202062E-3</v>
      </c>
      <c r="G2597" s="18" cm="1">
        <f t="array" aca="1" ref="G2597" ca="1">_xll.RiskMakeInput(G2596*(1+F2597),_xll.RiskName(("Forecast"&amp;D2597)))</f>
        <v>80.052758055209594</v>
      </c>
    </row>
    <row r="2598" spans="1:7" x14ac:dyDescent="0.3">
      <c r="A2598" s="31">
        <f t="shared" si="123"/>
        <v>2024</v>
      </c>
      <c r="B2598" s="31">
        <f t="shared" si="124"/>
        <v>4</v>
      </c>
      <c r="C2598" s="31">
        <f t="shared" si="125"/>
        <v>2</v>
      </c>
      <c r="D2598" s="25">
        <v>45411</v>
      </c>
      <c r="E2598" s="4"/>
      <c r="F2598" s="32" cm="1">
        <f t="array" aca="1" ref="F2598" ca="1">_xlfn.IFS(G2597&lt;$K$1,_xll.RiskLaplace(0.0022315,0.036816),G2597&gt;$N$1,_xll.RiskLaplace(-0.00024199,0.02329),TRUE,(_xll.RiskLaplace(0.0004749,0.011069)))</f>
        <v>5.1100704272118228E-3</v>
      </c>
      <c r="G2598" s="18" cm="1">
        <f t="array" aca="1" ref="G2598" ca="1">_xll.RiskMakeInput(G2597*(1+F2598),_xll.RiskName(("Forecast"&amp;D2598)))</f>
        <v>80.461833286764261</v>
      </c>
    </row>
    <row r="2599" spans="1:7" x14ac:dyDescent="0.3">
      <c r="A2599" s="31">
        <f t="shared" si="123"/>
        <v>2024</v>
      </c>
      <c r="B2599" s="31">
        <f t="shared" si="124"/>
        <v>4</v>
      </c>
      <c r="C2599" s="31">
        <f t="shared" si="125"/>
        <v>2</v>
      </c>
      <c r="D2599" s="25">
        <v>45412</v>
      </c>
      <c r="E2599" s="4"/>
      <c r="F2599" s="32" cm="1">
        <f t="array" aca="1" ref="F2599" ca="1">_xlfn.IFS(G2598&lt;$K$1,_xll.RiskLaplace(0.0022315,0.036816),G2598&gt;$N$1,_xll.RiskLaplace(-0.00024199,0.02329),TRUE,(_xll.RiskLaplace(0.0004749,0.011069)))</f>
        <v>1.2241626307589847E-3</v>
      </c>
      <c r="G2599" s="18" cm="1">
        <f t="array" aca="1" ref="G2599" ca="1">_xll.RiskMakeInput(G2598*(1+F2599),_xll.RiskName(("Forecast"&amp;D2599)))</f>
        <v>80.560331656276276</v>
      </c>
    </row>
    <row r="2600" spans="1:7" x14ac:dyDescent="0.3">
      <c r="A2600" s="31">
        <f t="shared" si="123"/>
        <v>2024</v>
      </c>
      <c r="B2600" s="31">
        <f t="shared" si="124"/>
        <v>5</v>
      </c>
      <c r="C2600" s="31">
        <f t="shared" si="125"/>
        <v>2</v>
      </c>
      <c r="D2600" s="25">
        <v>45413</v>
      </c>
      <c r="E2600" s="4"/>
      <c r="F2600" s="32" cm="1">
        <f t="array" aca="1" ref="F2600" ca="1">_xlfn.IFS(G2599&lt;$K$1,_xll.RiskLaplace(0.0022315,0.036816),G2599&gt;$N$1,_xll.RiskLaplace(-0.00024199,0.02329),TRUE,(_xll.RiskLaplace(0.0004749,0.011069)))</f>
        <v>8.6950297134531836E-3</v>
      </c>
      <c r="G2600" s="18" cm="1">
        <f t="array" aca="1" ref="G2600" ca="1">_xll.RiskMakeInput(G2599*(1+F2600),_xll.RiskName(("Forecast"&amp;D2600)))</f>
        <v>81.260806133753235</v>
      </c>
    </row>
    <row r="2601" spans="1:7" x14ac:dyDescent="0.3">
      <c r="A2601" s="31">
        <f t="shared" si="123"/>
        <v>2024</v>
      </c>
      <c r="B2601" s="31">
        <f t="shared" si="124"/>
        <v>5</v>
      </c>
      <c r="C2601" s="31">
        <f t="shared" si="125"/>
        <v>2</v>
      </c>
      <c r="D2601" s="25">
        <v>45414</v>
      </c>
      <c r="E2601" s="4"/>
      <c r="F2601" s="32" cm="1">
        <f t="array" aca="1" ref="F2601" ca="1">_xlfn.IFS(G2600&lt;$K$1,_xll.RiskLaplace(0.0022315,0.036816),G2600&gt;$N$1,_xll.RiskLaplace(-0.00024199,0.02329),TRUE,(_xll.RiskLaplace(0.0004749,0.011069)))</f>
        <v>1.1154283047001111E-2</v>
      </c>
      <c r="G2601" s="18" cm="1">
        <f t="array" aca="1" ref="G2601" ca="1">_xll.RiskMakeInput(G2600*(1+F2601),_xll.RiskName(("Forecast"&amp;D2601)))</f>
        <v>82.167212165996602</v>
      </c>
    </row>
    <row r="2602" spans="1:7" x14ac:dyDescent="0.3">
      <c r="A2602" s="31">
        <f t="shared" si="123"/>
        <v>2024</v>
      </c>
      <c r="B2602" s="31">
        <f t="shared" si="124"/>
        <v>5</v>
      </c>
      <c r="C2602" s="31">
        <f t="shared" si="125"/>
        <v>2</v>
      </c>
      <c r="D2602" s="25">
        <v>45415</v>
      </c>
      <c r="E2602" s="4"/>
      <c r="F2602" s="32" cm="1">
        <f t="array" aca="1" ref="F2602" ca="1">_xlfn.IFS(G2601&lt;$K$1,_xll.RiskLaplace(0.0022315,0.036816),G2601&gt;$N$1,_xll.RiskLaplace(-0.00024199,0.02329),TRUE,(_xll.RiskLaplace(0.0004749,0.011069)))</f>
        <v>-5.9468361454708427E-4</v>
      </c>
      <c r="G2602" s="18" cm="1">
        <f t="array" aca="1" ref="G2602" ca="1">_xll.RiskMakeInput(G2601*(1+F2602),_xll.RiskName(("Forecast"&amp;D2602)))</f>
        <v>82.118348671268478</v>
      </c>
    </row>
    <row r="2603" spans="1:7" x14ac:dyDescent="0.3">
      <c r="A2603" s="31">
        <f t="shared" si="123"/>
        <v>2024</v>
      </c>
      <c r="B2603" s="31">
        <f t="shared" si="124"/>
        <v>5</v>
      </c>
      <c r="C2603" s="31">
        <f t="shared" si="125"/>
        <v>2</v>
      </c>
      <c r="D2603" s="25">
        <v>45418</v>
      </c>
      <c r="E2603" s="4"/>
      <c r="F2603" s="32" cm="1">
        <f t="array" aca="1" ref="F2603" ca="1">_xlfn.IFS(G2602&lt;$K$1,_xll.RiskLaplace(0.0022315,0.036816),G2602&gt;$N$1,_xll.RiskLaplace(-0.00024199,0.02329),TRUE,(_xll.RiskLaplace(0.0004749,0.011069)))</f>
        <v>-9.2262291481004441E-3</v>
      </c>
      <c r="G2603" s="18" cm="1">
        <f t="array" aca="1" ref="G2603" ca="1">_xll.RiskMakeInput(G2602*(1+F2603),_xll.RiskName(("Forecast"&amp;D2603)))</f>
        <v>81.360705969163746</v>
      </c>
    </row>
    <row r="2604" spans="1:7" x14ac:dyDescent="0.3">
      <c r="A2604" s="31">
        <f t="shared" si="123"/>
        <v>2024</v>
      </c>
      <c r="B2604" s="31">
        <f t="shared" si="124"/>
        <v>5</v>
      </c>
      <c r="C2604" s="31">
        <f t="shared" si="125"/>
        <v>2</v>
      </c>
      <c r="D2604" s="25">
        <v>45419</v>
      </c>
      <c r="E2604" s="4"/>
      <c r="F2604" s="32" cm="1">
        <f t="array" aca="1" ref="F2604" ca="1">_xlfn.IFS(G2603&lt;$K$1,_xll.RiskLaplace(0.0022315,0.036816),G2603&gt;$N$1,_xll.RiskLaplace(-0.00024199,0.02329),TRUE,(_xll.RiskLaplace(0.0004749,0.011069)))</f>
        <v>8.3626711335411212E-3</v>
      </c>
      <c r="G2604" s="18" cm="1">
        <f t="array" aca="1" ref="G2604" ca="1">_xll.RiskMakeInput(G2603*(1+F2604),_xll.RiskName(("Forecast"&amp;D2604)))</f>
        <v>82.041098796376602</v>
      </c>
    </row>
    <row r="2605" spans="1:7" x14ac:dyDescent="0.3">
      <c r="A2605" s="31">
        <f t="shared" si="123"/>
        <v>2024</v>
      </c>
      <c r="B2605" s="31">
        <f t="shared" si="124"/>
        <v>5</v>
      </c>
      <c r="C2605" s="31">
        <f t="shared" si="125"/>
        <v>2</v>
      </c>
      <c r="D2605" s="25">
        <v>45420</v>
      </c>
      <c r="E2605" s="4"/>
      <c r="F2605" s="32" cm="1">
        <f t="array" aca="1" ref="F2605" ca="1">_xlfn.IFS(G2604&lt;$K$1,_xll.RiskLaplace(0.0022315,0.036816),G2604&gt;$N$1,_xll.RiskLaplace(-0.00024199,0.02329),TRUE,(_xll.RiskLaplace(0.0004749,0.011069)))</f>
        <v>-4.7482648873706599E-3</v>
      </c>
      <c r="G2605" s="18" cm="1">
        <f t="array" aca="1" ref="G2605" ca="1">_xll.RiskMakeInput(G2604*(1+F2605),_xll.RiskName(("Forecast"&amp;D2605)))</f>
        <v>81.651545927640456</v>
      </c>
    </row>
    <row r="2606" spans="1:7" x14ac:dyDescent="0.3">
      <c r="A2606" s="31">
        <f t="shared" si="123"/>
        <v>2024</v>
      </c>
      <c r="B2606" s="31">
        <f t="shared" si="124"/>
        <v>5</v>
      </c>
      <c r="C2606" s="31">
        <f t="shared" si="125"/>
        <v>2</v>
      </c>
      <c r="D2606" s="25">
        <v>45421</v>
      </c>
      <c r="E2606" s="4"/>
      <c r="F2606" s="32" cm="1">
        <f t="array" aca="1" ref="F2606" ca="1">_xlfn.IFS(G2605&lt;$K$1,_xll.RiskLaplace(0.0022315,0.036816),G2605&gt;$N$1,_xll.RiskLaplace(-0.00024199,0.02329),TRUE,(_xll.RiskLaplace(0.0004749,0.011069)))</f>
        <v>-1.1682101522182665E-2</v>
      </c>
      <c r="G2606" s="18" cm="1">
        <f t="array" aca="1" ref="G2606" ca="1">_xll.RiskMakeInput(G2605*(1+F2606),_xll.RiskName(("Forecast"&amp;D2606)))</f>
        <v>80.697684278670607</v>
      </c>
    </row>
    <row r="2607" spans="1:7" x14ac:dyDescent="0.3">
      <c r="A2607" s="31">
        <f t="shared" si="123"/>
        <v>2024</v>
      </c>
      <c r="B2607" s="31">
        <f t="shared" si="124"/>
        <v>5</v>
      </c>
      <c r="C2607" s="31">
        <f t="shared" si="125"/>
        <v>2</v>
      </c>
      <c r="D2607" s="25">
        <v>45422</v>
      </c>
      <c r="E2607" s="4"/>
      <c r="F2607" s="32" cm="1">
        <f t="array" aca="1" ref="F2607" ca="1">_xlfn.IFS(G2606&lt;$K$1,_xll.RiskLaplace(0.0022315,0.036816),G2606&gt;$N$1,_xll.RiskLaplace(-0.00024199,0.02329),TRUE,(_xll.RiskLaplace(0.0004749,0.011069)))</f>
        <v>6.1365658880494578E-3</v>
      </c>
      <c r="G2607" s="18" cm="1">
        <f t="array" aca="1" ref="G2607" ca="1">_xll.RiskMakeInput(G2606*(1+F2607),_xll.RiskName(("Forecast"&amp;D2607)))</f>
        <v>81.192890935259683</v>
      </c>
    </row>
    <row r="2608" spans="1:7" x14ac:dyDescent="0.3">
      <c r="A2608" s="31">
        <f t="shared" si="123"/>
        <v>2024</v>
      </c>
      <c r="B2608" s="31">
        <f t="shared" si="124"/>
        <v>5</v>
      </c>
      <c r="C2608" s="31">
        <f t="shared" si="125"/>
        <v>2</v>
      </c>
      <c r="D2608" s="25">
        <v>45425</v>
      </c>
      <c r="E2608" s="4"/>
      <c r="F2608" s="32" cm="1">
        <f t="array" aca="1" ref="F2608" ca="1">_xlfn.IFS(G2607&lt;$K$1,_xll.RiskLaplace(0.0022315,0.036816),G2607&gt;$N$1,_xll.RiskLaplace(-0.00024199,0.02329),TRUE,(_xll.RiskLaplace(0.0004749,0.011069)))</f>
        <v>-1.6928502360923818E-4</v>
      </c>
      <c r="G2608" s="18" cm="1">
        <f t="array" aca="1" ref="G2608" ca="1">_xll.RiskMakeInput(G2607*(1+F2608),_xll.RiskName(("Forecast"&amp;D2608)))</f>
        <v>81.179146194800808</v>
      </c>
    </row>
    <row r="2609" spans="1:7" x14ac:dyDescent="0.3">
      <c r="A2609" s="31">
        <f t="shared" si="123"/>
        <v>2024</v>
      </c>
      <c r="B2609" s="31">
        <f t="shared" si="124"/>
        <v>5</v>
      </c>
      <c r="C2609" s="31">
        <f t="shared" si="125"/>
        <v>2</v>
      </c>
      <c r="D2609" s="25">
        <v>45426</v>
      </c>
      <c r="E2609" s="4"/>
      <c r="F2609" s="32" cm="1">
        <f t="array" aca="1" ref="F2609" ca="1">_xlfn.IFS(G2608&lt;$K$1,_xll.RiskLaplace(0.0022315,0.036816),G2608&gt;$N$1,_xll.RiskLaplace(-0.00024199,0.02329),TRUE,(_xll.RiskLaplace(0.0004749,0.011069)))</f>
        <v>1.9656185146803958E-2</v>
      </c>
      <c r="G2609" s="18" cm="1">
        <f t="array" aca="1" ref="G2609" ca="1">_xll.RiskMakeInput(G2608*(1+F2609),_xll.RiskName(("Forecast"&amp;D2609)))</f>
        <v>82.774818522465281</v>
      </c>
    </row>
    <row r="2610" spans="1:7" x14ac:dyDescent="0.3">
      <c r="A2610" s="31">
        <f t="shared" si="123"/>
        <v>2024</v>
      </c>
      <c r="B2610" s="31">
        <f t="shared" si="124"/>
        <v>5</v>
      </c>
      <c r="C2610" s="31">
        <f t="shared" si="125"/>
        <v>2</v>
      </c>
      <c r="D2610" s="25">
        <v>45427</v>
      </c>
      <c r="E2610" s="4"/>
      <c r="F2610" s="32" cm="1">
        <f t="array" aca="1" ref="F2610" ca="1">_xlfn.IFS(G2609&lt;$K$1,_xll.RiskLaplace(0.0022315,0.036816),G2609&gt;$N$1,_xll.RiskLaplace(-0.00024199,0.02329),TRUE,(_xll.RiskLaplace(0.0004749,0.011069)))</f>
        <v>1.5890050072584244E-3</v>
      </c>
      <c r="G2610" s="18" cm="1">
        <f t="array" aca="1" ref="G2610" ca="1">_xll.RiskMakeInput(G2609*(1+F2610),_xll.RiskName(("Forecast"&amp;D2610)))</f>
        <v>82.906348123572386</v>
      </c>
    </row>
    <row r="2611" spans="1:7" x14ac:dyDescent="0.3">
      <c r="A2611" s="31">
        <f t="shared" si="123"/>
        <v>2024</v>
      </c>
      <c r="B2611" s="31">
        <f t="shared" si="124"/>
        <v>5</v>
      </c>
      <c r="C2611" s="31">
        <f t="shared" si="125"/>
        <v>2</v>
      </c>
      <c r="D2611" s="25">
        <v>45428</v>
      </c>
      <c r="E2611" s="4"/>
      <c r="F2611" s="32" cm="1">
        <f t="array" aca="1" ref="F2611" ca="1">_xlfn.IFS(G2610&lt;$K$1,_xll.RiskLaplace(0.0022315,0.036816),G2610&gt;$N$1,_xll.RiskLaplace(-0.00024199,0.02329),TRUE,(_xll.RiskLaplace(0.0004749,0.011069)))</f>
        <v>5.0124979759774797E-3</v>
      </c>
      <c r="G2611" s="18" cm="1">
        <f t="array" aca="1" ref="G2611" ca="1">_xll.RiskMakeInput(G2610*(1+F2611),_xll.RiskName(("Forecast"&amp;D2611)))</f>
        <v>83.32191602573748</v>
      </c>
    </row>
    <row r="2612" spans="1:7" x14ac:dyDescent="0.3">
      <c r="A2612" s="31">
        <f t="shared" si="123"/>
        <v>2024</v>
      </c>
      <c r="B2612" s="31">
        <f t="shared" si="124"/>
        <v>5</v>
      </c>
      <c r="C2612" s="31">
        <f t="shared" si="125"/>
        <v>2</v>
      </c>
      <c r="D2612" s="25">
        <v>45429</v>
      </c>
      <c r="E2612" s="4"/>
      <c r="F2612" s="32" cm="1">
        <f t="array" aca="1" ref="F2612" ca="1">_xlfn.IFS(G2611&lt;$K$1,_xll.RiskLaplace(0.0022315,0.036816),G2611&gt;$N$1,_xll.RiskLaplace(-0.00024199,0.02329),TRUE,(_xll.RiskLaplace(0.0004749,0.011069)))</f>
        <v>-6.2596976780407891E-3</v>
      </c>
      <c r="G2612" s="18" cm="1">
        <f t="array" aca="1" ref="G2612" ca="1">_xll.RiskMakeInput(G2611*(1+F2612),_xll.RiskName(("Forecast"&amp;D2612)))</f>
        <v>82.800346021461266</v>
      </c>
    </row>
    <row r="2613" spans="1:7" x14ac:dyDescent="0.3">
      <c r="A2613" s="31">
        <f t="shared" si="123"/>
        <v>2024</v>
      </c>
      <c r="B2613" s="31">
        <f t="shared" si="124"/>
        <v>5</v>
      </c>
      <c r="C2613" s="31">
        <f t="shared" si="125"/>
        <v>2</v>
      </c>
      <c r="D2613" s="25">
        <v>45432</v>
      </c>
      <c r="E2613" s="4"/>
      <c r="F2613" s="32" cm="1">
        <f t="array" aca="1" ref="F2613" ca="1">_xlfn.IFS(G2612&lt;$K$1,_xll.RiskLaplace(0.0022315,0.036816),G2612&gt;$N$1,_xll.RiskLaplace(-0.00024199,0.02329),TRUE,(_xll.RiskLaplace(0.0004749,0.011069)))</f>
        <v>2.0924601655705885E-3</v>
      </c>
      <c r="G2613" s="18" cm="1">
        <f t="array" aca="1" ref="G2613" ca="1">_xll.RiskMakeInput(G2612*(1+F2613),_xll.RiskName(("Forecast"&amp;D2613)))</f>
        <v>82.97360244720663</v>
      </c>
    </row>
    <row r="2614" spans="1:7" x14ac:dyDescent="0.3">
      <c r="A2614" s="31">
        <f t="shared" si="123"/>
        <v>2024</v>
      </c>
      <c r="B2614" s="31">
        <f t="shared" si="124"/>
        <v>5</v>
      </c>
      <c r="C2614" s="31">
        <f t="shared" si="125"/>
        <v>2</v>
      </c>
      <c r="D2614" s="25">
        <v>45433</v>
      </c>
      <c r="E2614" s="4"/>
      <c r="F2614" s="32" cm="1">
        <f t="array" aca="1" ref="F2614" ca="1">_xlfn.IFS(G2613&lt;$K$1,_xll.RiskLaplace(0.0022315,0.036816),G2613&gt;$N$1,_xll.RiskLaplace(-0.00024199,0.02329),TRUE,(_xll.RiskLaplace(0.0004749,0.011069)))</f>
        <v>-1.956696300426147E-3</v>
      </c>
      <c r="G2614" s="18" cm="1">
        <f t="array" aca="1" ref="G2614" ca="1">_xll.RiskMakeInput(G2613*(1+F2614),_xll.RiskName(("Forecast"&amp;D2614)))</f>
        <v>82.811248306265156</v>
      </c>
    </row>
    <row r="2615" spans="1:7" x14ac:dyDescent="0.3">
      <c r="A2615" s="31">
        <f t="shared" si="123"/>
        <v>2024</v>
      </c>
      <c r="B2615" s="31">
        <f t="shared" si="124"/>
        <v>5</v>
      </c>
      <c r="C2615" s="31">
        <f t="shared" si="125"/>
        <v>2</v>
      </c>
      <c r="D2615" s="25">
        <f t="shared" ref="D2615:D2646" si="126">WORKDAY(D2614,1)</f>
        <v>45434</v>
      </c>
      <c r="F2615" s="32" cm="1">
        <f t="array" aca="1" ref="F2615" ca="1">_xlfn.IFS(G2614&lt;$K$1,_xll.RiskLaplace(0.0022315,0.036816),G2614&gt;$N$1,_xll.RiskLaplace(-0.00024199,0.02329),TRUE,(_xll.RiskLaplace(0.0004749,0.011069)))</f>
        <v>9.6514708300306619E-4</v>
      </c>
      <c r="G2615" s="18" cm="1">
        <f t="array" aca="1" ref="G2615" ca="1">_xll.RiskMakeInput(G2614*(1+F2615),_xll.RiskName(("Forecast"&amp;D2615)))</f>
        <v>82.891173341007786</v>
      </c>
    </row>
    <row r="2616" spans="1:7" x14ac:dyDescent="0.3">
      <c r="A2616" s="31">
        <f t="shared" si="123"/>
        <v>2024</v>
      </c>
      <c r="B2616" s="31">
        <f t="shared" si="124"/>
        <v>5</v>
      </c>
      <c r="C2616" s="31">
        <f t="shared" si="125"/>
        <v>2</v>
      </c>
      <c r="D2616" s="25">
        <f t="shared" si="126"/>
        <v>45435</v>
      </c>
      <c r="F2616" s="32" cm="1">
        <f t="array" aca="1" ref="F2616" ca="1">_xlfn.IFS(G2615&lt;$K$1,_xll.RiskLaplace(0.0022315,0.036816),G2615&gt;$N$1,_xll.RiskLaplace(-0.00024199,0.02329),TRUE,(_xll.RiskLaplace(0.0004749,0.011069)))</f>
        <v>-1.5746356614464618E-3</v>
      </c>
      <c r="G2616" s="18" cm="1">
        <f t="array" aca="1" ref="G2616" ca="1">_xll.RiskMakeInput(G2615*(1+F2616),_xll.RiskName(("Forecast"&amp;D2616)))</f>
        <v>82.760649943445898</v>
      </c>
    </row>
    <row r="2617" spans="1:7" x14ac:dyDescent="0.3">
      <c r="A2617" s="31">
        <f t="shared" si="123"/>
        <v>2024</v>
      </c>
      <c r="B2617" s="31">
        <f t="shared" si="124"/>
        <v>5</v>
      </c>
      <c r="C2617" s="31">
        <f t="shared" si="125"/>
        <v>2</v>
      </c>
      <c r="D2617" s="25">
        <f t="shared" si="126"/>
        <v>45436</v>
      </c>
      <c r="F2617" s="32" cm="1">
        <f t="array" aca="1" ref="F2617" ca="1">_xlfn.IFS(G2616&lt;$K$1,_xll.RiskLaplace(0.0022315,0.036816),G2616&gt;$N$1,_xll.RiskLaplace(-0.00024199,0.02329),TRUE,(_xll.RiskLaplace(0.0004749,0.011069)))</f>
        <v>-3.0120738788897219E-2</v>
      </c>
      <c r="G2617" s="18" cm="1">
        <f t="array" aca="1" ref="G2617" ca="1">_xll.RiskMakeInput(G2616*(1+F2617),_xll.RiskName(("Forecast"&amp;D2617)))</f>
        <v>80.267838024500008</v>
      </c>
    </row>
    <row r="2618" spans="1:7" x14ac:dyDescent="0.3">
      <c r="A2618" s="31">
        <f t="shared" si="123"/>
        <v>2024</v>
      </c>
      <c r="B2618" s="31">
        <f t="shared" si="124"/>
        <v>5</v>
      </c>
      <c r="C2618" s="31">
        <f t="shared" si="125"/>
        <v>2</v>
      </c>
      <c r="D2618" s="25">
        <f t="shared" si="126"/>
        <v>45439</v>
      </c>
      <c r="F2618" s="32" cm="1">
        <f t="array" aca="1" ref="F2618" ca="1">_xlfn.IFS(G2617&lt;$K$1,_xll.RiskLaplace(0.0022315,0.036816),G2617&gt;$N$1,_xll.RiskLaplace(-0.00024199,0.02329),TRUE,(_xll.RiskLaplace(0.0004749,0.011069)))</f>
        <v>4.7875446323168164E-3</v>
      </c>
      <c r="G2618" s="18" cm="1">
        <f t="array" aca="1" ref="G2618" ca="1">_xll.RiskMakeInput(G2617*(1+F2618),_xll.RiskName(("Forecast"&amp;D2618)))</f>
        <v>80.652123881581886</v>
      </c>
    </row>
    <row r="2619" spans="1:7" x14ac:dyDescent="0.3">
      <c r="A2619" s="31">
        <f t="shared" si="123"/>
        <v>2024</v>
      </c>
      <c r="B2619" s="31">
        <f t="shared" si="124"/>
        <v>5</v>
      </c>
      <c r="C2619" s="31">
        <f t="shared" si="125"/>
        <v>2</v>
      </c>
      <c r="D2619" s="25">
        <f t="shared" si="126"/>
        <v>45440</v>
      </c>
      <c r="F2619" s="32" cm="1">
        <f t="array" aca="1" ref="F2619" ca="1">_xlfn.IFS(G2618&lt;$K$1,_xll.RiskLaplace(0.0022315,0.036816),G2618&gt;$N$1,_xll.RiskLaplace(-0.00024199,0.02329),TRUE,(_xll.RiskLaplace(0.0004749,0.011069)))</f>
        <v>2.4292926151011106E-2</v>
      </c>
      <c r="G2619" s="18" cm="1">
        <f t="array" aca="1" ref="G2619" ca="1">_xll.RiskMakeInput(G2618*(1+F2619),_xll.RiskName(("Forecast"&amp;D2619)))</f>
        <v>82.611399970959354</v>
      </c>
    </row>
    <row r="2620" spans="1:7" x14ac:dyDescent="0.3">
      <c r="A2620" s="31">
        <f t="shared" si="123"/>
        <v>2024</v>
      </c>
      <c r="B2620" s="31">
        <f t="shared" si="124"/>
        <v>5</v>
      </c>
      <c r="C2620" s="31">
        <f t="shared" si="125"/>
        <v>2</v>
      </c>
      <c r="D2620" s="25">
        <f t="shared" si="126"/>
        <v>45441</v>
      </c>
      <c r="F2620" s="32" cm="1">
        <f t="array" aca="1" ref="F2620" ca="1">_xlfn.IFS(G2619&lt;$K$1,_xll.RiskLaplace(0.0022315,0.036816),G2619&gt;$N$1,_xll.RiskLaplace(-0.00024199,0.02329),TRUE,(_xll.RiskLaplace(0.0004749,0.011069)))</f>
        <v>8.9419924071416114E-3</v>
      </c>
      <c r="G2620" s="18" cm="1">
        <f t="array" aca="1" ref="G2620" ca="1">_xll.RiskMakeInput(G2619*(1+F2620),_xll.RiskName(("Forecast"&amp;D2620)))</f>
        <v>83.350110482243011</v>
      </c>
    </row>
    <row r="2621" spans="1:7" x14ac:dyDescent="0.3">
      <c r="A2621" s="31">
        <f t="shared" si="123"/>
        <v>2024</v>
      </c>
      <c r="B2621" s="31">
        <f t="shared" si="124"/>
        <v>5</v>
      </c>
      <c r="C2621" s="31">
        <f t="shared" si="125"/>
        <v>2</v>
      </c>
      <c r="D2621" s="25">
        <f t="shared" si="126"/>
        <v>45442</v>
      </c>
      <c r="F2621" s="32" cm="1">
        <f t="array" aca="1" ref="F2621" ca="1">_xlfn.IFS(G2620&lt;$K$1,_xll.RiskLaplace(0.0022315,0.036816),G2620&gt;$N$1,_xll.RiskLaplace(-0.00024199,0.02329),TRUE,(_xll.RiskLaplace(0.0004749,0.011069)))</f>
        <v>-1.1180687783303982E-2</v>
      </c>
      <c r="G2621" s="18" cm="1">
        <f t="array" aca="1" ref="G2621" ca="1">_xll.RiskMakeInput(G2620*(1+F2621),_xll.RiskName(("Forecast"&amp;D2621)))</f>
        <v>82.41819892023716</v>
      </c>
    </row>
    <row r="2622" spans="1:7" x14ac:dyDescent="0.3">
      <c r="A2622" s="31">
        <f t="shared" si="123"/>
        <v>2024</v>
      </c>
      <c r="B2622" s="31">
        <f t="shared" si="124"/>
        <v>5</v>
      </c>
      <c r="C2622" s="31">
        <f t="shared" si="125"/>
        <v>2</v>
      </c>
      <c r="D2622" s="25">
        <f t="shared" si="126"/>
        <v>45443</v>
      </c>
      <c r="F2622" s="32" cm="1">
        <f t="array" aca="1" ref="F2622" ca="1">_xlfn.IFS(G2621&lt;$K$1,_xll.RiskLaplace(0.0022315,0.036816),G2621&gt;$N$1,_xll.RiskLaplace(-0.00024199,0.02329),TRUE,(_xll.RiskLaplace(0.0004749,0.011069)))</f>
        <v>3.8678766767242887E-3</v>
      </c>
      <c r="G2622" s="18" cm="1">
        <f t="array" aca="1" ref="G2622" ca="1">_xll.RiskMakeInput(G2621*(1+F2622),_xll.RiskName(("Forecast"&amp;D2622)))</f>
        <v>82.736982349578383</v>
      </c>
    </row>
    <row r="2623" spans="1:7" x14ac:dyDescent="0.3">
      <c r="A2623" s="31">
        <f t="shared" si="123"/>
        <v>2024</v>
      </c>
      <c r="B2623" s="31">
        <f t="shared" si="124"/>
        <v>6</v>
      </c>
      <c r="C2623" s="31">
        <f t="shared" si="125"/>
        <v>2</v>
      </c>
      <c r="D2623" s="25">
        <f t="shared" si="126"/>
        <v>45446</v>
      </c>
      <c r="F2623" s="32" cm="1">
        <f t="array" aca="1" ref="F2623" ca="1">_xlfn.IFS(G2622&lt;$K$1,_xll.RiskLaplace(0.0022315,0.036816),G2622&gt;$N$1,_xll.RiskLaplace(-0.00024199,0.02329),TRUE,(_xll.RiskLaplace(0.0004749,0.011069)))</f>
        <v>8.0740102915132124E-3</v>
      </c>
      <c r="G2623" s="18" cm="1">
        <f t="array" aca="1" ref="G2623" ca="1">_xll.RiskMakeInput(G2622*(1+F2623),_xll.RiskName(("Forecast"&amp;D2623)))</f>
        <v>83.405001596557625</v>
      </c>
    </row>
    <row r="2624" spans="1:7" x14ac:dyDescent="0.3">
      <c r="A2624" s="31">
        <f t="shared" si="123"/>
        <v>2024</v>
      </c>
      <c r="B2624" s="31">
        <f t="shared" si="124"/>
        <v>6</v>
      </c>
      <c r="C2624" s="31">
        <f t="shared" si="125"/>
        <v>2</v>
      </c>
      <c r="D2624" s="25">
        <f t="shared" si="126"/>
        <v>45447</v>
      </c>
      <c r="F2624" s="32" cm="1">
        <f t="array" aca="1" ref="F2624" ca="1">_xlfn.IFS(G2623&lt;$K$1,_xll.RiskLaplace(0.0022315,0.036816),G2623&gt;$N$1,_xll.RiskLaplace(-0.00024199,0.02329),TRUE,(_xll.RiskLaplace(0.0004749,0.011069)))</f>
        <v>-1.3767918371823361E-2</v>
      </c>
      <c r="G2624" s="18" cm="1">
        <f t="array" aca="1" ref="G2624" ca="1">_xll.RiskMakeInput(G2623*(1+F2624),_xll.RiskName(("Forecast"&amp;D2624)))</f>
        <v>82.256688342774424</v>
      </c>
    </row>
    <row r="2625" spans="1:7" x14ac:dyDescent="0.3">
      <c r="A2625" s="31">
        <f t="shared" si="123"/>
        <v>2024</v>
      </c>
      <c r="B2625" s="31">
        <f t="shared" si="124"/>
        <v>6</v>
      </c>
      <c r="C2625" s="31">
        <f t="shared" si="125"/>
        <v>2</v>
      </c>
      <c r="D2625" s="25">
        <f t="shared" si="126"/>
        <v>45448</v>
      </c>
      <c r="F2625" s="32" cm="1">
        <f t="array" aca="1" ref="F2625" ca="1">_xlfn.IFS(G2624&lt;$K$1,_xll.RiskLaplace(0.0022315,0.036816),G2624&gt;$N$1,_xll.RiskLaplace(-0.00024199,0.02329),TRUE,(_xll.RiskLaplace(0.0004749,0.011069)))</f>
        <v>-1.2856872347728952E-2</v>
      </c>
      <c r="G2625" s="18" cm="1">
        <f t="array" aca="1" ref="G2625" ca="1">_xll.RiskMakeInput(G2624*(1+F2625),_xll.RiskName(("Forecast"&amp;D2625)))</f>
        <v>81.199124601004456</v>
      </c>
    </row>
    <row r="2626" spans="1:7" x14ac:dyDescent="0.3">
      <c r="A2626" s="31">
        <f t="shared" si="123"/>
        <v>2024</v>
      </c>
      <c r="B2626" s="31">
        <f t="shared" si="124"/>
        <v>6</v>
      </c>
      <c r="C2626" s="31">
        <f t="shared" si="125"/>
        <v>2</v>
      </c>
      <c r="D2626" s="25">
        <f t="shared" si="126"/>
        <v>45449</v>
      </c>
      <c r="F2626" s="32" cm="1">
        <f t="array" aca="1" ref="F2626" ca="1">_xlfn.IFS(G2625&lt;$K$1,_xll.RiskLaplace(0.0022315,0.036816),G2625&gt;$N$1,_xll.RiskLaplace(-0.00024199,0.02329),TRUE,(_xll.RiskLaplace(0.0004749,0.011069)))</f>
        <v>8.5601947531016454E-3</v>
      </c>
      <c r="G2626" s="18" cm="1">
        <f t="array" aca="1" ref="G2626" ca="1">_xll.RiskMakeInput(G2625*(1+F2626),_xll.RiskName(("Forecast"&amp;D2626)))</f>
        <v>81.894204921370417</v>
      </c>
    </row>
    <row r="2627" spans="1:7" x14ac:dyDescent="0.3">
      <c r="A2627" s="31">
        <f t="shared" si="123"/>
        <v>2024</v>
      </c>
      <c r="B2627" s="31">
        <f t="shared" si="124"/>
        <v>6</v>
      </c>
      <c r="C2627" s="31">
        <f t="shared" si="125"/>
        <v>2</v>
      </c>
      <c r="D2627" s="25">
        <f t="shared" si="126"/>
        <v>45450</v>
      </c>
      <c r="F2627" s="32" cm="1">
        <f t="array" aca="1" ref="F2627" ca="1">_xlfn.IFS(G2626&lt;$K$1,_xll.RiskLaplace(0.0022315,0.036816),G2626&gt;$N$1,_xll.RiskLaplace(-0.00024199,0.02329),TRUE,(_xll.RiskLaplace(0.0004749,0.011069)))</f>
        <v>7.1929358158763232E-3</v>
      </c>
      <c r="G2627" s="18" cm="1">
        <f t="array" aca="1" ref="G2627" ca="1">_xll.RiskMakeInput(G2626*(1+F2627),_xll.RiskName(("Forecast"&amp;D2627)))</f>
        <v>82.483264681062067</v>
      </c>
    </row>
    <row r="2628" spans="1:7" x14ac:dyDescent="0.3">
      <c r="A2628" s="31">
        <f t="shared" si="123"/>
        <v>2024</v>
      </c>
      <c r="B2628" s="31">
        <f t="shared" si="124"/>
        <v>6</v>
      </c>
      <c r="C2628" s="31">
        <f t="shared" si="125"/>
        <v>2</v>
      </c>
      <c r="D2628" s="25">
        <f t="shared" si="126"/>
        <v>45453</v>
      </c>
      <c r="F2628" s="32" cm="1">
        <f t="array" aca="1" ref="F2628" ca="1">_xlfn.IFS(G2627&lt;$K$1,_xll.RiskLaplace(0.0022315,0.036816),G2627&gt;$N$1,_xll.RiskLaplace(-0.00024199,0.02329),TRUE,(_xll.RiskLaplace(0.0004749,0.011069)))</f>
        <v>2.8965737357956635E-3</v>
      </c>
      <c r="G2628" s="18" cm="1">
        <f t="array" aca="1" ref="G2628" ca="1">_xll.RiskMakeInput(G2627*(1+F2628),_xll.RiskName(("Forecast"&amp;D2628)))</f>
        <v>82.722183539179923</v>
      </c>
    </row>
    <row r="2629" spans="1:7" x14ac:dyDescent="0.3">
      <c r="A2629" s="31">
        <f t="shared" ref="A2629:A2692" si="127">YEAR(D2629)</f>
        <v>2024</v>
      </c>
      <c r="B2629" s="31">
        <f t="shared" ref="B2629:B2692" si="128">MONTH(D2629)</f>
        <v>6</v>
      </c>
      <c r="C2629" s="31">
        <f t="shared" ref="C2629:C2692" si="129">ROUNDUP(B2629/3,0)</f>
        <v>2</v>
      </c>
      <c r="D2629" s="25">
        <f t="shared" si="126"/>
        <v>45454</v>
      </c>
      <c r="F2629" s="32" cm="1">
        <f t="array" aca="1" ref="F2629" ca="1">_xlfn.IFS(G2628&lt;$K$1,_xll.RiskLaplace(0.0022315,0.036816),G2628&gt;$N$1,_xll.RiskLaplace(-0.00024199,0.02329),TRUE,(_xll.RiskLaplace(0.0004749,0.011069)))</f>
        <v>-3.1194332547149393E-3</v>
      </c>
      <c r="G2629" s="18" cm="1">
        <f t="array" aca="1" ref="G2629" ca="1">_xll.RiskMakeInput(G2628*(1+F2629),_xll.RiskName(("Forecast"&amp;D2629)))</f>
        <v>82.464137208945175</v>
      </c>
    </row>
    <row r="2630" spans="1:7" x14ac:dyDescent="0.3">
      <c r="A2630" s="31">
        <f t="shared" si="127"/>
        <v>2024</v>
      </c>
      <c r="B2630" s="31">
        <f t="shared" si="128"/>
        <v>6</v>
      </c>
      <c r="C2630" s="31">
        <f t="shared" si="129"/>
        <v>2</v>
      </c>
      <c r="D2630" s="25">
        <f t="shared" si="126"/>
        <v>45455</v>
      </c>
      <c r="F2630" s="32" cm="1">
        <f t="array" aca="1" ref="F2630" ca="1">_xlfn.IFS(G2629&lt;$K$1,_xll.RiskLaplace(0.0022315,0.036816),G2629&gt;$N$1,_xll.RiskLaplace(-0.00024199,0.02329),TRUE,(_xll.RiskLaplace(0.0004749,0.011069)))</f>
        <v>1.9288042814570637E-4</v>
      </c>
      <c r="G2630" s="18" cm="1">
        <f t="array" aca="1" ref="G2630" ca="1">_xll.RiskMakeInput(G2629*(1+F2630),_xll.RiskName(("Forecast"&amp;D2630)))</f>
        <v>82.480042927036706</v>
      </c>
    </row>
    <row r="2631" spans="1:7" x14ac:dyDescent="0.3">
      <c r="A2631" s="31">
        <f t="shared" si="127"/>
        <v>2024</v>
      </c>
      <c r="B2631" s="31">
        <f t="shared" si="128"/>
        <v>6</v>
      </c>
      <c r="C2631" s="31">
        <f t="shared" si="129"/>
        <v>2</v>
      </c>
      <c r="D2631" s="25">
        <f t="shared" si="126"/>
        <v>45456</v>
      </c>
      <c r="F2631" s="32" cm="1">
        <f t="array" aca="1" ref="F2631" ca="1">_xlfn.IFS(G2630&lt;$K$1,_xll.RiskLaplace(0.0022315,0.036816),G2630&gt;$N$1,_xll.RiskLaplace(-0.00024199,0.02329),TRUE,(_xll.RiskLaplace(0.0004749,0.011069)))</f>
        <v>-5.0349390506177257E-3</v>
      </c>
      <c r="G2631" s="18" cm="1">
        <f t="array" aca="1" ref="G2631" ca="1">_xll.RiskMakeInput(G2630*(1+F2631),_xll.RiskName(("Forecast"&amp;D2631)))</f>
        <v>82.064760938006742</v>
      </c>
    </row>
    <row r="2632" spans="1:7" x14ac:dyDescent="0.3">
      <c r="A2632" s="31">
        <f t="shared" si="127"/>
        <v>2024</v>
      </c>
      <c r="B2632" s="31">
        <f t="shared" si="128"/>
        <v>6</v>
      </c>
      <c r="C2632" s="31">
        <f t="shared" si="129"/>
        <v>2</v>
      </c>
      <c r="D2632" s="25">
        <f t="shared" si="126"/>
        <v>45457</v>
      </c>
      <c r="F2632" s="32" cm="1">
        <f t="array" aca="1" ref="F2632" ca="1">_xlfn.IFS(G2631&lt;$K$1,_xll.RiskLaplace(0.0022315,0.036816),G2631&gt;$N$1,_xll.RiskLaplace(-0.00024199,0.02329),TRUE,(_xll.RiskLaplace(0.0004749,0.011069)))</f>
        <v>3.2959180573726424E-4</v>
      </c>
      <c r="G2632" s="18" cm="1">
        <f t="array" aca="1" ref="G2632" ca="1">_xll.RiskMakeInput(G2631*(1+F2632),_xll.RiskName(("Forecast"&amp;D2632)))</f>
        <v>82.091808810751701</v>
      </c>
    </row>
    <row r="2633" spans="1:7" x14ac:dyDescent="0.3">
      <c r="A2633" s="31">
        <f t="shared" si="127"/>
        <v>2024</v>
      </c>
      <c r="B2633" s="31">
        <f t="shared" si="128"/>
        <v>6</v>
      </c>
      <c r="C2633" s="31">
        <f t="shared" si="129"/>
        <v>2</v>
      </c>
      <c r="D2633" s="25">
        <f t="shared" si="126"/>
        <v>45460</v>
      </c>
      <c r="F2633" s="32" cm="1">
        <f t="array" aca="1" ref="F2633" ca="1">_xlfn.IFS(G2632&lt;$K$1,_xll.RiskLaplace(0.0022315,0.036816),G2632&gt;$N$1,_xll.RiskLaplace(-0.00024199,0.02329),TRUE,(_xll.RiskLaplace(0.0004749,0.011069)))</f>
        <v>1.8020328471628714E-2</v>
      </c>
      <c r="G2633" s="18" cm="1">
        <f t="array" aca="1" ref="G2633" ca="1">_xll.RiskMakeInput(G2632*(1+F2633),_xll.RiskName(("Forecast"&amp;D2633)))</f>
        <v>83.571130170351594</v>
      </c>
    </row>
    <row r="2634" spans="1:7" x14ac:dyDescent="0.3">
      <c r="A2634" s="31">
        <f t="shared" si="127"/>
        <v>2024</v>
      </c>
      <c r="B2634" s="31">
        <f t="shared" si="128"/>
        <v>6</v>
      </c>
      <c r="C2634" s="31">
        <f t="shared" si="129"/>
        <v>2</v>
      </c>
      <c r="D2634" s="25">
        <f t="shared" si="126"/>
        <v>45461</v>
      </c>
      <c r="F2634" s="32" cm="1">
        <f t="array" aca="1" ref="F2634" ca="1">_xlfn.IFS(G2633&lt;$K$1,_xll.RiskLaplace(0.0022315,0.036816),G2633&gt;$N$1,_xll.RiskLaplace(-0.00024199,0.02329),TRUE,(_xll.RiskLaplace(0.0004749,0.011069)))</f>
        <v>-7.3247555874310236E-3</v>
      </c>
      <c r="G2634" s="18" cm="1">
        <f t="array" aca="1" ref="G2634" ca="1">_xll.RiskMakeInput(G2633*(1+F2634),_xll.RiskName(("Forecast"&amp;D2634)))</f>
        <v>82.958992067688385</v>
      </c>
    </row>
    <row r="2635" spans="1:7" x14ac:dyDescent="0.3">
      <c r="A2635" s="31">
        <f t="shared" si="127"/>
        <v>2024</v>
      </c>
      <c r="B2635" s="31">
        <f t="shared" si="128"/>
        <v>6</v>
      </c>
      <c r="C2635" s="31">
        <f t="shared" si="129"/>
        <v>2</v>
      </c>
      <c r="D2635" s="25">
        <f t="shared" si="126"/>
        <v>45462</v>
      </c>
      <c r="F2635" s="32" cm="1">
        <f t="array" aca="1" ref="F2635" ca="1">_xlfn.IFS(G2634&lt;$K$1,_xll.RiskLaplace(0.0022315,0.036816),G2634&gt;$N$1,_xll.RiskLaplace(-0.00024199,0.02329),TRUE,(_xll.RiskLaplace(0.0004749,0.011069)))</f>
        <v>-1.5433245647659259E-3</v>
      </c>
      <c r="G2635" s="18" cm="1">
        <f t="array" aca="1" ref="G2635" ca="1">_xll.RiskMakeInput(G2634*(1+F2635),_xll.RiskName(("Forecast"&amp;D2635)))</f>
        <v>82.830959417362095</v>
      </c>
    </row>
    <row r="2636" spans="1:7" x14ac:dyDescent="0.3">
      <c r="A2636" s="31">
        <f t="shared" si="127"/>
        <v>2024</v>
      </c>
      <c r="B2636" s="31">
        <f t="shared" si="128"/>
        <v>6</v>
      </c>
      <c r="C2636" s="31">
        <f t="shared" si="129"/>
        <v>2</v>
      </c>
      <c r="D2636" s="25">
        <f t="shared" si="126"/>
        <v>45463</v>
      </c>
      <c r="F2636" s="32" cm="1">
        <f t="array" aca="1" ref="F2636" ca="1">_xlfn.IFS(G2635&lt;$K$1,_xll.RiskLaplace(0.0022315,0.036816),G2635&gt;$N$1,_xll.RiskLaplace(-0.00024199,0.02329),TRUE,(_xll.RiskLaplace(0.0004749,0.011069)))</f>
        <v>7.8521919025471964E-3</v>
      </c>
      <c r="G2636" s="18" cm="1">
        <f t="array" aca="1" ref="G2636" ca="1">_xll.RiskMakeInput(G2635*(1+F2636),_xll.RiskName(("Forecast"&amp;D2636)))</f>
        <v>83.481364006179319</v>
      </c>
    </row>
    <row r="2637" spans="1:7" x14ac:dyDescent="0.3">
      <c r="A2637" s="31">
        <f t="shared" si="127"/>
        <v>2024</v>
      </c>
      <c r="B2637" s="31">
        <f t="shared" si="128"/>
        <v>6</v>
      </c>
      <c r="C2637" s="31">
        <f t="shared" si="129"/>
        <v>2</v>
      </c>
      <c r="D2637" s="25">
        <f t="shared" si="126"/>
        <v>45464</v>
      </c>
      <c r="F2637" s="32" cm="1">
        <f t="array" aca="1" ref="F2637" ca="1">_xlfn.IFS(G2636&lt;$K$1,_xll.RiskLaplace(0.0022315,0.036816),G2636&gt;$N$1,_xll.RiskLaplace(-0.00024199,0.02329),TRUE,(_xll.RiskLaplace(0.0004749,0.011069)))</f>
        <v>2.295724580672961E-3</v>
      </c>
      <c r="G2637" s="18" cm="1">
        <f t="array" aca="1" ref="G2637" ca="1">_xll.RiskMakeInput(G2636*(1+F2637),_xll.RiskName(("Forecast"&amp;D2637)))</f>
        <v>83.673014225556415</v>
      </c>
    </row>
    <row r="2638" spans="1:7" x14ac:dyDescent="0.3">
      <c r="A2638" s="31">
        <f t="shared" si="127"/>
        <v>2024</v>
      </c>
      <c r="B2638" s="31">
        <f t="shared" si="128"/>
        <v>6</v>
      </c>
      <c r="C2638" s="31">
        <f t="shared" si="129"/>
        <v>2</v>
      </c>
      <c r="D2638" s="25">
        <f t="shared" si="126"/>
        <v>45467</v>
      </c>
      <c r="F2638" s="32" cm="1">
        <f t="array" aca="1" ref="F2638" ca="1">_xlfn.IFS(G2637&lt;$K$1,_xll.RiskLaplace(0.0022315,0.036816),G2637&gt;$N$1,_xll.RiskLaplace(-0.00024199,0.02329),TRUE,(_xll.RiskLaplace(0.0004749,0.011069)))</f>
        <v>-1.3894442636861758E-2</v>
      </c>
      <c r="G2638" s="18" cm="1">
        <f t="array" aca="1" ref="G2638" ca="1">_xll.RiskMakeInput(G2637*(1+F2638),_xll.RiskName(("Forecast"&amp;D2638)))</f>
        <v>82.510424329146105</v>
      </c>
    </row>
    <row r="2639" spans="1:7" x14ac:dyDescent="0.3">
      <c r="A2639" s="31">
        <f t="shared" si="127"/>
        <v>2024</v>
      </c>
      <c r="B2639" s="31">
        <f t="shared" si="128"/>
        <v>6</v>
      </c>
      <c r="C2639" s="31">
        <f t="shared" si="129"/>
        <v>2</v>
      </c>
      <c r="D2639" s="25">
        <f t="shared" si="126"/>
        <v>45468</v>
      </c>
      <c r="F2639" s="32" cm="1">
        <f t="array" aca="1" ref="F2639" ca="1">_xlfn.IFS(G2638&lt;$K$1,_xll.RiskLaplace(0.0022315,0.036816),G2638&gt;$N$1,_xll.RiskLaplace(-0.00024199,0.02329),TRUE,(_xll.RiskLaplace(0.0004749,0.011069)))</f>
        <v>-1.2017655547690747E-2</v>
      </c>
      <c r="G2639" s="18" cm="1">
        <f t="array" aca="1" ref="G2639" ca="1">_xll.RiskMakeInput(G2638*(1+F2639),_xll.RiskName(("Forecast"&amp;D2639)))</f>
        <v>81.51884247046462</v>
      </c>
    </row>
    <row r="2640" spans="1:7" x14ac:dyDescent="0.3">
      <c r="A2640" s="31">
        <f t="shared" si="127"/>
        <v>2024</v>
      </c>
      <c r="B2640" s="31">
        <f t="shared" si="128"/>
        <v>6</v>
      </c>
      <c r="C2640" s="31">
        <f t="shared" si="129"/>
        <v>2</v>
      </c>
      <c r="D2640" s="25">
        <f t="shared" si="126"/>
        <v>45469</v>
      </c>
      <c r="F2640" s="32" cm="1">
        <f t="array" aca="1" ref="F2640" ca="1">_xlfn.IFS(G2639&lt;$K$1,_xll.RiskLaplace(0.0022315,0.036816),G2639&gt;$N$1,_xll.RiskLaplace(-0.00024199,0.02329),TRUE,(_xll.RiskLaplace(0.0004749,0.011069)))</f>
        <v>2.4134143494342823E-3</v>
      </c>
      <c r="G2640" s="18" cm="1">
        <f t="array" aca="1" ref="G2640" ca="1">_xll.RiskMakeInput(G2639*(1+F2640),_xll.RiskName(("Forecast"&amp;D2640)))</f>
        <v>81.71558121463211</v>
      </c>
    </row>
    <row r="2641" spans="1:7" x14ac:dyDescent="0.3">
      <c r="A2641" s="31">
        <f t="shared" si="127"/>
        <v>2024</v>
      </c>
      <c r="B2641" s="31">
        <f t="shared" si="128"/>
        <v>6</v>
      </c>
      <c r="C2641" s="31">
        <f t="shared" si="129"/>
        <v>2</v>
      </c>
      <c r="D2641" s="25">
        <f t="shared" si="126"/>
        <v>45470</v>
      </c>
      <c r="F2641" s="32" cm="1">
        <f t="array" aca="1" ref="F2641" ca="1">_xlfn.IFS(G2640&lt;$K$1,_xll.RiskLaplace(0.0022315,0.036816),G2640&gt;$N$1,_xll.RiskLaplace(-0.00024199,0.02329),TRUE,(_xll.RiskLaplace(0.0004749,0.011069)))</f>
        <v>1.9444358396498609E-3</v>
      </c>
      <c r="G2641" s="18" cm="1">
        <f t="array" aca="1" ref="G2641" ca="1">_xll.RiskMakeInput(G2640*(1+F2641),_xll.RiskName(("Forecast"&amp;D2641)))</f>
        <v>81.874471919403661</v>
      </c>
    </row>
    <row r="2642" spans="1:7" x14ac:dyDescent="0.3">
      <c r="A2642" s="31">
        <f t="shared" si="127"/>
        <v>2024</v>
      </c>
      <c r="B2642" s="31">
        <f t="shared" si="128"/>
        <v>6</v>
      </c>
      <c r="C2642" s="31">
        <f t="shared" si="129"/>
        <v>2</v>
      </c>
      <c r="D2642" s="25">
        <f t="shared" si="126"/>
        <v>45471</v>
      </c>
      <c r="F2642" s="32" cm="1">
        <f t="array" aca="1" ref="F2642" ca="1">_xlfn.IFS(G2641&lt;$K$1,_xll.RiskLaplace(0.0022315,0.036816),G2641&gt;$N$1,_xll.RiskLaplace(-0.00024199,0.02329),TRUE,(_xll.RiskLaplace(0.0004749,0.011069)))</f>
        <v>-1.7053943948164728E-3</v>
      </c>
      <c r="G2642" s="18" cm="1">
        <f t="array" aca="1" ref="G2642" ca="1">_xll.RiskMakeInput(G2641*(1+F2642),_xll.RiskName(("Forecast"&amp;D2642)))</f>
        <v>81.734843653913757</v>
      </c>
    </row>
    <row r="2643" spans="1:7" x14ac:dyDescent="0.3">
      <c r="A2643" s="31">
        <f t="shared" si="127"/>
        <v>2024</v>
      </c>
      <c r="B2643" s="31">
        <f t="shared" si="128"/>
        <v>7</v>
      </c>
      <c r="C2643" s="31">
        <f t="shared" si="129"/>
        <v>3</v>
      </c>
      <c r="D2643" s="25">
        <f t="shared" si="126"/>
        <v>45474</v>
      </c>
      <c r="F2643" s="32" cm="1">
        <f t="array" aca="1" ref="F2643" ca="1">_xlfn.IFS(G2642&lt;$K$1,_xll.RiskLaplace(0.0022315,0.036816),G2642&gt;$N$1,_xll.RiskLaplace(-0.00024199,0.02329),TRUE,(_xll.RiskLaplace(0.0004749,0.011069)))</f>
        <v>-5.6374402579403484E-3</v>
      </c>
      <c r="G2643" s="18" cm="1">
        <f t="array" aca="1" ref="G2643" ca="1">_xll.RiskMakeInput(G2642*(1+F2643),_xll.RiskName(("Forecast"&amp;D2643)))</f>
        <v>81.27406835582272</v>
      </c>
    </row>
    <row r="2644" spans="1:7" x14ac:dyDescent="0.3">
      <c r="A2644" s="31">
        <f t="shared" si="127"/>
        <v>2024</v>
      </c>
      <c r="B2644" s="31">
        <f t="shared" si="128"/>
        <v>7</v>
      </c>
      <c r="C2644" s="31">
        <f t="shared" si="129"/>
        <v>3</v>
      </c>
      <c r="D2644" s="25">
        <f t="shared" si="126"/>
        <v>45475</v>
      </c>
      <c r="F2644" s="32" cm="1">
        <f t="array" aca="1" ref="F2644" ca="1">_xlfn.IFS(G2643&lt;$K$1,_xll.RiskLaplace(0.0022315,0.036816),G2643&gt;$N$1,_xll.RiskLaplace(-0.00024199,0.02329),TRUE,(_xll.RiskLaplace(0.0004749,0.011069)))</f>
        <v>1.2442299564706183E-2</v>
      </c>
      <c r="G2644" s="18" cm="1">
        <f t="array" aca="1" ref="G2644" ca="1">_xll.RiskMakeInput(G2643*(1+F2644),_xll.RiskName(("Forecast"&amp;D2644)))</f>
        <v>82.285304661148274</v>
      </c>
    </row>
    <row r="2645" spans="1:7" x14ac:dyDescent="0.3">
      <c r="A2645" s="31">
        <f t="shared" si="127"/>
        <v>2024</v>
      </c>
      <c r="B2645" s="31">
        <f t="shared" si="128"/>
        <v>7</v>
      </c>
      <c r="C2645" s="31">
        <f t="shared" si="129"/>
        <v>3</v>
      </c>
      <c r="D2645" s="25">
        <f t="shared" si="126"/>
        <v>45476</v>
      </c>
      <c r="F2645" s="32" cm="1">
        <f t="array" aca="1" ref="F2645" ca="1">_xlfn.IFS(G2644&lt;$K$1,_xll.RiskLaplace(0.0022315,0.036816),G2644&gt;$N$1,_xll.RiskLaplace(-0.00024199,0.02329),TRUE,(_xll.RiskLaplace(0.0004749,0.011069)))</f>
        <v>6.7204079881687797E-3</v>
      </c>
      <c r="G2645" s="18" cm="1">
        <f t="array" aca="1" ref="G2645" ca="1">_xll.RiskMakeInput(G2644*(1+F2645),_xll.RiskName(("Forecast"&amp;D2645)))</f>
        <v>82.838295479901959</v>
      </c>
    </row>
    <row r="2646" spans="1:7" x14ac:dyDescent="0.3">
      <c r="A2646" s="31">
        <f t="shared" si="127"/>
        <v>2024</v>
      </c>
      <c r="B2646" s="31">
        <f t="shared" si="128"/>
        <v>7</v>
      </c>
      <c r="C2646" s="31">
        <f t="shared" si="129"/>
        <v>3</v>
      </c>
      <c r="D2646" s="25">
        <f t="shared" si="126"/>
        <v>45477</v>
      </c>
      <c r="F2646" s="32" cm="1">
        <f t="array" aca="1" ref="F2646" ca="1">_xlfn.IFS(G2645&lt;$K$1,_xll.RiskLaplace(0.0022315,0.036816),G2645&gt;$N$1,_xll.RiskLaplace(-0.00024199,0.02329),TRUE,(_xll.RiskLaplace(0.0004749,0.011069)))</f>
        <v>-8.5905819701726522E-3</v>
      </c>
      <c r="G2646" s="18" cm="1">
        <f t="array" aca="1" ref="G2646" ca="1">_xll.RiskMakeInput(G2645*(1+F2646),_xll.RiskName(("Forecast"&amp;D2646)))</f>
        <v>82.12666631231248</v>
      </c>
    </row>
    <row r="2647" spans="1:7" x14ac:dyDescent="0.3">
      <c r="A2647" s="31">
        <f t="shared" si="127"/>
        <v>2024</v>
      </c>
      <c r="B2647" s="31">
        <f t="shared" si="128"/>
        <v>7</v>
      </c>
      <c r="C2647" s="31">
        <f t="shared" si="129"/>
        <v>3</v>
      </c>
      <c r="D2647" s="25">
        <f t="shared" ref="D2647:D2710" si="130">WORKDAY(D2646,1)</f>
        <v>45478</v>
      </c>
      <c r="F2647" s="32" cm="1">
        <f t="array" aca="1" ref="F2647" ca="1">_xlfn.IFS(G2646&lt;$K$1,_xll.RiskLaplace(0.0022315,0.036816),G2646&gt;$N$1,_xll.RiskLaplace(-0.00024199,0.02329),TRUE,(_xll.RiskLaplace(0.0004749,0.011069)))</f>
        <v>-1.6981275078969834E-3</v>
      </c>
      <c r="G2647" s="18" cm="1">
        <f t="array" aca="1" ref="G2647" ca="1">_xll.RiskMakeInput(G2646*(1+F2647),_xll.RiskName(("Forecast"&amp;D2647)))</f>
        <v>81.987204761115663</v>
      </c>
    </row>
    <row r="2648" spans="1:7" x14ac:dyDescent="0.3">
      <c r="A2648" s="31">
        <f t="shared" si="127"/>
        <v>2024</v>
      </c>
      <c r="B2648" s="31">
        <f t="shared" si="128"/>
        <v>7</v>
      </c>
      <c r="C2648" s="31">
        <f t="shared" si="129"/>
        <v>3</v>
      </c>
      <c r="D2648" s="25">
        <f t="shared" si="130"/>
        <v>45481</v>
      </c>
      <c r="F2648" s="32" cm="1">
        <f t="array" aca="1" ref="F2648" ca="1">_xlfn.IFS(G2647&lt;$K$1,_xll.RiskLaplace(0.0022315,0.036816),G2647&gt;$N$1,_xll.RiskLaplace(-0.00024199,0.02329),TRUE,(_xll.RiskLaplace(0.0004749,0.011069)))</f>
        <v>1.6786306244184496E-4</v>
      </c>
      <c r="G2648" s="18" cm="1">
        <f t="array" aca="1" ref="G2648" ca="1">_xll.RiskMakeInput(G2647*(1+F2648),_xll.RiskName(("Forecast"&amp;D2648)))</f>
        <v>82.000967384387906</v>
      </c>
    </row>
    <row r="2649" spans="1:7" x14ac:dyDescent="0.3">
      <c r="A2649" s="31">
        <f t="shared" si="127"/>
        <v>2024</v>
      </c>
      <c r="B2649" s="31">
        <f t="shared" si="128"/>
        <v>7</v>
      </c>
      <c r="C2649" s="31">
        <f t="shared" si="129"/>
        <v>3</v>
      </c>
      <c r="D2649" s="25">
        <f t="shared" si="130"/>
        <v>45482</v>
      </c>
      <c r="F2649" s="32" cm="1">
        <f t="array" aca="1" ref="F2649" ca="1">_xlfn.IFS(G2648&lt;$K$1,_xll.RiskLaplace(0.0022315,0.036816),G2648&gt;$N$1,_xll.RiskLaplace(-0.00024199,0.02329),TRUE,(_xll.RiskLaplace(0.0004749,0.011069)))</f>
        <v>-5.9483805502232147E-3</v>
      </c>
      <c r="G2649" s="18" cm="1">
        <f t="array" aca="1" ref="G2649" ca="1">_xll.RiskMakeInput(G2648*(1+F2649),_xll.RiskName(("Forecast"&amp;D2649)))</f>
        <v>81.513194424899126</v>
      </c>
    </row>
    <row r="2650" spans="1:7" x14ac:dyDescent="0.3">
      <c r="A2650" s="31">
        <f t="shared" si="127"/>
        <v>2024</v>
      </c>
      <c r="B2650" s="31">
        <f t="shared" si="128"/>
        <v>7</v>
      </c>
      <c r="C2650" s="31">
        <f t="shared" si="129"/>
        <v>3</v>
      </c>
      <c r="D2650" s="25">
        <f t="shared" si="130"/>
        <v>45483</v>
      </c>
      <c r="F2650" s="32" cm="1">
        <f t="array" aca="1" ref="F2650" ca="1">_xlfn.IFS(G2649&lt;$K$1,_xll.RiskLaplace(0.0022315,0.036816),G2649&gt;$N$1,_xll.RiskLaplace(-0.00024199,0.02329),TRUE,(_xll.RiskLaplace(0.0004749,0.011069)))</f>
        <v>-9.967378244928422E-3</v>
      </c>
      <c r="G2650" s="18" cm="1">
        <f t="array" aca="1" ref="G2650" ca="1">_xll.RiskMakeInput(G2649*(1+F2650),_xll.RiskName(("Forecast"&amp;D2650)))</f>
        <v>80.700721584113765</v>
      </c>
    </row>
    <row r="2651" spans="1:7" x14ac:dyDescent="0.3">
      <c r="A2651" s="31">
        <f t="shared" si="127"/>
        <v>2024</v>
      </c>
      <c r="B2651" s="31">
        <f t="shared" si="128"/>
        <v>7</v>
      </c>
      <c r="C2651" s="31">
        <f t="shared" si="129"/>
        <v>3</v>
      </c>
      <c r="D2651" s="25">
        <f t="shared" si="130"/>
        <v>45484</v>
      </c>
      <c r="F2651" s="32" cm="1">
        <f t="array" aca="1" ref="F2651" ca="1">_xlfn.IFS(G2650&lt;$K$1,_xll.RiskLaplace(0.0022315,0.036816),G2650&gt;$N$1,_xll.RiskLaplace(-0.00024199,0.02329),TRUE,(_xll.RiskLaplace(0.0004749,0.011069)))</f>
        <v>1.3461775380682049E-2</v>
      </c>
      <c r="G2651" s="18" cm="1">
        <f t="array" aca="1" ref="G2651" ca="1">_xll.RiskMakeInput(G2650*(1+F2651),_xll.RiskName(("Forecast"&amp;D2651)))</f>
        <v>81.787096571138065</v>
      </c>
    </row>
    <row r="2652" spans="1:7" x14ac:dyDescent="0.3">
      <c r="A2652" s="31">
        <f t="shared" si="127"/>
        <v>2024</v>
      </c>
      <c r="B2652" s="31">
        <f t="shared" si="128"/>
        <v>7</v>
      </c>
      <c r="C2652" s="31">
        <f t="shared" si="129"/>
        <v>3</v>
      </c>
      <c r="D2652" s="25">
        <f t="shared" si="130"/>
        <v>45485</v>
      </c>
      <c r="F2652" s="32" cm="1">
        <f t="array" aca="1" ref="F2652" ca="1">_xlfn.IFS(G2651&lt;$K$1,_xll.RiskLaplace(0.0022315,0.036816),G2651&gt;$N$1,_xll.RiskLaplace(-0.00024199,0.02329),TRUE,(_xll.RiskLaplace(0.0004749,0.011069)))</f>
        <v>-1.0385783586180638E-2</v>
      </c>
      <c r="G2652" s="18" cm="1">
        <f t="array" aca="1" ref="G2652" ca="1">_xll.RiskMakeInput(G2651*(1+F2652),_xll.RiskName(("Forecast"&amp;D2652)))</f>
        <v>80.93767348600818</v>
      </c>
    </row>
    <row r="2653" spans="1:7" x14ac:dyDescent="0.3">
      <c r="A2653" s="31">
        <f t="shared" si="127"/>
        <v>2024</v>
      </c>
      <c r="B2653" s="31">
        <f t="shared" si="128"/>
        <v>7</v>
      </c>
      <c r="C2653" s="31">
        <f t="shared" si="129"/>
        <v>3</v>
      </c>
      <c r="D2653" s="25">
        <f t="shared" si="130"/>
        <v>45488</v>
      </c>
      <c r="F2653" s="32" cm="1">
        <f t="array" aca="1" ref="F2653" ca="1">_xlfn.IFS(G2652&lt;$K$1,_xll.RiskLaplace(0.0022315,0.036816),G2652&gt;$N$1,_xll.RiskLaplace(-0.00024199,0.02329),TRUE,(_xll.RiskLaplace(0.0004749,0.011069)))</f>
        <v>1.285536892614992E-2</v>
      </c>
      <c r="G2653" s="18" cm="1">
        <f t="array" aca="1" ref="G2653" ca="1">_xll.RiskMakeInput(G2652*(1+F2653),_xll.RiskName(("Forecast"&amp;D2653)))</f>
        <v>81.978157138695082</v>
      </c>
    </row>
    <row r="2654" spans="1:7" x14ac:dyDescent="0.3">
      <c r="A2654" s="31">
        <f t="shared" si="127"/>
        <v>2024</v>
      </c>
      <c r="B2654" s="31">
        <f t="shared" si="128"/>
        <v>7</v>
      </c>
      <c r="C2654" s="31">
        <f t="shared" si="129"/>
        <v>3</v>
      </c>
      <c r="D2654" s="25">
        <f t="shared" si="130"/>
        <v>45489</v>
      </c>
      <c r="F2654" s="32" cm="1">
        <f t="array" aca="1" ref="F2654" ca="1">_xlfn.IFS(G2653&lt;$K$1,_xll.RiskLaplace(0.0022315,0.036816),G2653&gt;$N$1,_xll.RiskLaplace(-0.00024199,0.02329),TRUE,(_xll.RiskLaplace(0.0004749,0.011069)))</f>
        <v>5.3026555086150831E-3</v>
      </c>
      <c r="G2654" s="18" cm="1">
        <f t="array" aca="1" ref="G2654" ca="1">_xll.RiskMakeInput(G2653*(1+F2654),_xll.RiskName(("Forecast"&amp;D2654)))</f>
        <v>82.412859065232695</v>
      </c>
    </row>
    <row r="2655" spans="1:7" x14ac:dyDescent="0.3">
      <c r="A2655" s="31">
        <f t="shared" si="127"/>
        <v>2024</v>
      </c>
      <c r="B2655" s="31">
        <f t="shared" si="128"/>
        <v>7</v>
      </c>
      <c r="C2655" s="31">
        <f t="shared" si="129"/>
        <v>3</v>
      </c>
      <c r="D2655" s="25">
        <f t="shared" si="130"/>
        <v>45490</v>
      </c>
      <c r="F2655" s="32" cm="1">
        <f t="array" aca="1" ref="F2655" ca="1">_xlfn.IFS(G2654&lt;$K$1,_xll.RiskLaplace(0.0022315,0.036816),G2654&gt;$N$1,_xll.RiskLaplace(-0.00024199,0.02329),TRUE,(_xll.RiskLaplace(0.0004749,0.011069)))</f>
        <v>-4.831290769477652E-3</v>
      </c>
      <c r="G2655" s="18" cm="1">
        <f t="array" aca="1" ref="G2655" ca="1">_xll.RiskMakeInput(G2654*(1+F2655),_xll.RiskName(("Forecast"&amp;D2655)))</f>
        <v>82.014698579944579</v>
      </c>
    </row>
    <row r="2656" spans="1:7" x14ac:dyDescent="0.3">
      <c r="A2656" s="31">
        <f t="shared" si="127"/>
        <v>2024</v>
      </c>
      <c r="B2656" s="31">
        <f t="shared" si="128"/>
        <v>7</v>
      </c>
      <c r="C2656" s="31">
        <f t="shared" si="129"/>
        <v>3</v>
      </c>
      <c r="D2656" s="25">
        <f t="shared" si="130"/>
        <v>45491</v>
      </c>
      <c r="F2656" s="32" cm="1">
        <f t="array" aca="1" ref="F2656" ca="1">_xlfn.IFS(G2655&lt;$K$1,_xll.RiskLaplace(0.0022315,0.036816),G2655&gt;$N$1,_xll.RiskLaplace(-0.00024199,0.02329),TRUE,(_xll.RiskLaplace(0.0004749,0.011069)))</f>
        <v>2.0981140652064762E-2</v>
      </c>
      <c r="G2656" s="18" cm="1">
        <f t="array" aca="1" ref="G2656" ca="1">_xll.RiskMakeInput(G2655*(1+F2656),_xll.RiskName(("Forecast"&amp;D2656)))</f>
        <v>83.735460506387099</v>
      </c>
    </row>
    <row r="2657" spans="1:7" x14ac:dyDescent="0.3">
      <c r="A2657" s="31">
        <f t="shared" si="127"/>
        <v>2024</v>
      </c>
      <c r="B2657" s="31">
        <f t="shared" si="128"/>
        <v>7</v>
      </c>
      <c r="C2657" s="31">
        <f t="shared" si="129"/>
        <v>3</v>
      </c>
      <c r="D2657" s="25">
        <f t="shared" si="130"/>
        <v>45492</v>
      </c>
      <c r="F2657" s="32" cm="1">
        <f t="array" aca="1" ref="F2657" ca="1">_xlfn.IFS(G2656&lt;$K$1,_xll.RiskLaplace(0.0022315,0.036816),G2656&gt;$N$1,_xll.RiskLaplace(-0.00024199,0.02329),TRUE,(_xll.RiskLaplace(0.0004749,0.011069)))</f>
        <v>1.2471468084973361E-2</v>
      </c>
      <c r="G2657" s="18" cm="1">
        <f t="array" aca="1" ref="G2657" ca="1">_xll.RiskMakeInput(G2656*(1+F2657),_xll.RiskName(("Forecast"&amp;D2657)))</f>
        <v>84.779764629673053</v>
      </c>
    </row>
    <row r="2658" spans="1:7" x14ac:dyDescent="0.3">
      <c r="A2658" s="31">
        <f t="shared" si="127"/>
        <v>2024</v>
      </c>
      <c r="B2658" s="31">
        <f t="shared" si="128"/>
        <v>7</v>
      </c>
      <c r="C2658" s="31">
        <f t="shared" si="129"/>
        <v>3</v>
      </c>
      <c r="D2658" s="25">
        <f t="shared" si="130"/>
        <v>45495</v>
      </c>
      <c r="F2658" s="32" cm="1">
        <f t="array" aca="1" ref="F2658" ca="1">_xlfn.IFS(G2657&lt;$K$1,_xll.RiskLaplace(0.0022315,0.036816),G2657&gt;$N$1,_xll.RiskLaplace(-0.00024199,0.02329),TRUE,(_xll.RiskLaplace(0.0004749,0.011069)))</f>
        <v>4.4395626522828226E-3</v>
      </c>
      <c r="G2658" s="18" cm="1">
        <f t="array" aca="1" ref="G2658" ca="1">_xll.RiskMakeInput(G2657*(1+F2658),_xll.RiskName(("Forecast"&amp;D2658)))</f>
        <v>85.156149706392284</v>
      </c>
    </row>
    <row r="2659" spans="1:7" x14ac:dyDescent="0.3">
      <c r="A2659" s="31">
        <f t="shared" si="127"/>
        <v>2024</v>
      </c>
      <c r="B2659" s="31">
        <f t="shared" si="128"/>
        <v>7</v>
      </c>
      <c r="C2659" s="31">
        <f t="shared" si="129"/>
        <v>3</v>
      </c>
      <c r="D2659" s="25">
        <f t="shared" si="130"/>
        <v>45496</v>
      </c>
      <c r="F2659" s="32" cm="1">
        <f t="array" aca="1" ref="F2659" ca="1">_xlfn.IFS(G2658&lt;$K$1,_xll.RiskLaplace(0.0022315,0.036816),G2658&gt;$N$1,_xll.RiskLaplace(-0.00024199,0.02329),TRUE,(_xll.RiskLaplace(0.0004749,0.011069)))</f>
        <v>-1.5091646884826224E-3</v>
      </c>
      <c r="G2659" s="18" cm="1">
        <f t="array" aca="1" ref="G2659" ca="1">_xll.RiskMakeInput(G2658*(1+F2659),_xll.RiskName(("Forecast"&amp;D2659)))</f>
        <v>85.027635052248257</v>
      </c>
    </row>
    <row r="2660" spans="1:7" x14ac:dyDescent="0.3">
      <c r="A2660" s="31">
        <f t="shared" si="127"/>
        <v>2024</v>
      </c>
      <c r="B2660" s="31">
        <f t="shared" si="128"/>
        <v>7</v>
      </c>
      <c r="C2660" s="31">
        <f t="shared" si="129"/>
        <v>3</v>
      </c>
      <c r="D2660" s="25">
        <f t="shared" si="130"/>
        <v>45497</v>
      </c>
      <c r="F2660" s="32" cm="1">
        <f t="array" aca="1" ref="F2660" ca="1">_xlfn.IFS(G2659&lt;$K$1,_xll.RiskLaplace(0.0022315,0.036816),G2659&gt;$N$1,_xll.RiskLaplace(-0.00024199,0.02329),TRUE,(_xll.RiskLaplace(0.0004749,0.011069)))</f>
        <v>5.7215013101195103E-2</v>
      </c>
      <c r="G2660" s="18" cm="1">
        <f t="array" aca="1" ref="G2660" ca="1">_xll.RiskMakeInput(G2659*(1+F2660),_xll.RiskName(("Forecast"&amp;D2660)))</f>
        <v>89.892492305726265</v>
      </c>
    </row>
    <row r="2661" spans="1:7" x14ac:dyDescent="0.3">
      <c r="A2661" s="31">
        <f t="shared" si="127"/>
        <v>2024</v>
      </c>
      <c r="B2661" s="31">
        <f t="shared" si="128"/>
        <v>7</v>
      </c>
      <c r="C2661" s="31">
        <f t="shared" si="129"/>
        <v>3</v>
      </c>
      <c r="D2661" s="25">
        <f t="shared" si="130"/>
        <v>45498</v>
      </c>
      <c r="F2661" s="32" cm="1">
        <f t="array" aca="1" ref="F2661" ca="1">_xlfn.IFS(G2660&lt;$K$1,_xll.RiskLaplace(0.0022315,0.036816),G2660&gt;$N$1,_xll.RiskLaplace(-0.00024199,0.02329),TRUE,(_xll.RiskLaplace(0.0004749,0.011069)))</f>
        <v>-1.4966680591286649E-2</v>
      </c>
      <c r="G2661" s="18" cm="1">
        <f t="array" aca="1" ref="G2661" ca="1">_xll.RiskMakeInput(G2660*(1+F2661),_xll.RiskName(("Forecast"&amp;D2661)))</f>
        <v>88.547100085831758</v>
      </c>
    </row>
    <row r="2662" spans="1:7" x14ac:dyDescent="0.3">
      <c r="A2662" s="31">
        <f t="shared" si="127"/>
        <v>2024</v>
      </c>
      <c r="B2662" s="31">
        <f t="shared" si="128"/>
        <v>7</v>
      </c>
      <c r="C2662" s="31">
        <f t="shared" si="129"/>
        <v>3</v>
      </c>
      <c r="D2662" s="25">
        <f t="shared" si="130"/>
        <v>45499</v>
      </c>
      <c r="F2662" s="32" cm="1">
        <f t="array" aca="1" ref="F2662" ca="1">_xlfn.IFS(G2661&lt;$K$1,_xll.RiskLaplace(0.0022315,0.036816),G2661&gt;$N$1,_xll.RiskLaplace(-0.00024199,0.02329),TRUE,(_xll.RiskLaplace(0.0004749,0.011069)))</f>
        <v>3.5250029383768526E-2</v>
      </c>
      <c r="G2662" s="18" cm="1">
        <f t="array" aca="1" ref="G2662" ca="1">_xll.RiskMakeInput(G2661*(1+F2662),_xll.RiskName(("Forecast"&amp;D2662)))</f>
        <v>91.668387965704824</v>
      </c>
    </row>
    <row r="2663" spans="1:7" x14ac:dyDescent="0.3">
      <c r="A2663" s="31">
        <f t="shared" si="127"/>
        <v>2024</v>
      </c>
      <c r="B2663" s="31">
        <f t="shared" si="128"/>
        <v>7</v>
      </c>
      <c r="C2663" s="31">
        <f t="shared" si="129"/>
        <v>3</v>
      </c>
      <c r="D2663" s="25">
        <f t="shared" si="130"/>
        <v>45502</v>
      </c>
      <c r="F2663" s="32" cm="1">
        <f t="array" aca="1" ref="F2663" ca="1">_xlfn.IFS(G2662&lt;$K$1,_xll.RiskLaplace(0.0022315,0.036816),G2662&gt;$N$1,_xll.RiskLaplace(-0.00024199,0.02329),TRUE,(_xll.RiskLaplace(0.0004749,0.011069)))</f>
        <v>-1.7315744723341138E-2</v>
      </c>
      <c r="G2663" s="18" cm="1">
        <f t="array" aca="1" ref="G2663" ca="1">_xll.RiskMakeInput(G2662*(1+F2663),_xll.RiskName(("Forecast"&amp;D2663)))</f>
        <v>90.081081560490475</v>
      </c>
    </row>
    <row r="2664" spans="1:7" x14ac:dyDescent="0.3">
      <c r="A2664" s="31">
        <f t="shared" si="127"/>
        <v>2024</v>
      </c>
      <c r="B2664" s="31">
        <f t="shared" si="128"/>
        <v>7</v>
      </c>
      <c r="C2664" s="31">
        <f t="shared" si="129"/>
        <v>3</v>
      </c>
      <c r="D2664" s="25">
        <f t="shared" si="130"/>
        <v>45503</v>
      </c>
      <c r="F2664" s="32" cm="1">
        <f t="array" aca="1" ref="F2664" ca="1">_xlfn.IFS(G2663&lt;$K$1,_xll.RiskLaplace(0.0022315,0.036816),G2663&gt;$N$1,_xll.RiskLaplace(-0.00024199,0.02329),TRUE,(_xll.RiskLaplace(0.0004749,0.011069)))</f>
        <v>2.9855314244416858E-3</v>
      </c>
      <c r="G2664" s="18" cm="1">
        <f t="array" aca="1" ref="G2664" ca="1">_xll.RiskMakeInput(G2663*(1+F2664),_xll.RiskName(("Forecast"&amp;D2664)))</f>
        <v>90.350021460237002</v>
      </c>
    </row>
    <row r="2665" spans="1:7" x14ac:dyDescent="0.3">
      <c r="A2665" s="31">
        <f t="shared" si="127"/>
        <v>2024</v>
      </c>
      <c r="B2665" s="31">
        <f t="shared" si="128"/>
        <v>7</v>
      </c>
      <c r="C2665" s="31">
        <f t="shared" si="129"/>
        <v>3</v>
      </c>
      <c r="D2665" s="25">
        <f t="shared" si="130"/>
        <v>45504</v>
      </c>
      <c r="F2665" s="32" cm="1">
        <f t="array" aca="1" ref="F2665" ca="1">_xlfn.IFS(G2664&lt;$K$1,_xll.RiskLaplace(0.0022315,0.036816),G2664&gt;$N$1,_xll.RiskLaplace(-0.00024199,0.02329),TRUE,(_xll.RiskLaplace(0.0004749,0.011069)))</f>
        <v>1.7874306979651141E-3</v>
      </c>
      <c r="G2665" s="18" cm="1">
        <f t="array" aca="1" ref="G2665" ca="1">_xll.RiskMakeInput(G2664*(1+F2665),_xll.RiskName(("Forecast"&amp;D2665)))</f>
        <v>90.511515862156827</v>
      </c>
    </row>
    <row r="2666" spans="1:7" x14ac:dyDescent="0.3">
      <c r="A2666" s="31">
        <f t="shared" si="127"/>
        <v>2024</v>
      </c>
      <c r="B2666" s="31">
        <f t="shared" si="128"/>
        <v>8</v>
      </c>
      <c r="C2666" s="31">
        <f t="shared" si="129"/>
        <v>3</v>
      </c>
      <c r="D2666" s="25">
        <f t="shared" si="130"/>
        <v>45505</v>
      </c>
      <c r="F2666" s="32" cm="1">
        <f t="array" aca="1" ref="F2666" ca="1">_xlfn.IFS(G2665&lt;$K$1,_xll.RiskLaplace(0.0022315,0.036816),G2665&gt;$N$1,_xll.RiskLaplace(-0.00024199,0.02329),TRUE,(_xll.RiskLaplace(0.0004749,0.011069)))</f>
        <v>-1.4998135378467127E-2</v>
      </c>
      <c r="G2666" s="18" cm="1">
        <f t="array" aca="1" ref="G2666" ca="1">_xll.RiskMakeInput(G2665*(1+F2666),_xll.RiskName(("Forecast"&amp;D2666)))</f>
        <v>89.154011893945921</v>
      </c>
    </row>
    <row r="2667" spans="1:7" x14ac:dyDescent="0.3">
      <c r="A2667" s="31">
        <f t="shared" si="127"/>
        <v>2024</v>
      </c>
      <c r="B2667" s="31">
        <f t="shared" si="128"/>
        <v>8</v>
      </c>
      <c r="C2667" s="31">
        <f t="shared" si="129"/>
        <v>3</v>
      </c>
      <c r="D2667" s="25">
        <f t="shared" si="130"/>
        <v>45506</v>
      </c>
      <c r="F2667" s="32" cm="1">
        <f t="array" aca="1" ref="F2667" ca="1">_xlfn.IFS(G2666&lt;$K$1,_xll.RiskLaplace(0.0022315,0.036816),G2666&gt;$N$1,_xll.RiskLaplace(-0.00024199,0.02329),TRUE,(_xll.RiskLaplace(0.0004749,0.011069)))</f>
        <v>5.3378204466067794E-4</v>
      </c>
      <c r="G2667" s="18" cm="1">
        <f t="array" aca="1" ref="G2667" ca="1">_xll.RiskMakeInput(G2666*(1+F2667),_xll.RiskName(("Forecast"&amp;D2667)))</f>
        <v>89.201600704704376</v>
      </c>
    </row>
    <row r="2668" spans="1:7" x14ac:dyDescent="0.3">
      <c r="A2668" s="31">
        <f t="shared" si="127"/>
        <v>2024</v>
      </c>
      <c r="B2668" s="31">
        <f t="shared" si="128"/>
        <v>8</v>
      </c>
      <c r="C2668" s="31">
        <f t="shared" si="129"/>
        <v>3</v>
      </c>
      <c r="D2668" s="25">
        <f t="shared" si="130"/>
        <v>45509</v>
      </c>
      <c r="F2668" s="32" cm="1">
        <f t="array" aca="1" ref="F2668" ca="1">_xlfn.IFS(G2667&lt;$K$1,_xll.RiskLaplace(0.0022315,0.036816),G2667&gt;$N$1,_xll.RiskLaplace(-0.00024199,0.02329),TRUE,(_xll.RiskLaplace(0.0004749,0.011069)))</f>
        <v>-1.2413022363626933E-2</v>
      </c>
      <c r="G2668" s="18" cm="1">
        <f t="array" aca="1" ref="G2668" ca="1">_xll.RiskMakeInput(G2667*(1+F2668),_xll.RiskName(("Forecast"&amp;D2668)))</f>
        <v>88.094339240285564</v>
      </c>
    </row>
    <row r="2669" spans="1:7" x14ac:dyDescent="0.3">
      <c r="A2669" s="31">
        <f t="shared" si="127"/>
        <v>2024</v>
      </c>
      <c r="B2669" s="31">
        <f t="shared" si="128"/>
        <v>8</v>
      </c>
      <c r="C2669" s="31">
        <f t="shared" si="129"/>
        <v>3</v>
      </c>
      <c r="D2669" s="25">
        <f t="shared" si="130"/>
        <v>45510</v>
      </c>
      <c r="F2669" s="32" cm="1">
        <f t="array" aca="1" ref="F2669" ca="1">_xlfn.IFS(G2668&lt;$K$1,_xll.RiskLaplace(0.0022315,0.036816),G2668&gt;$N$1,_xll.RiskLaplace(-0.00024199,0.02329),TRUE,(_xll.RiskLaplace(0.0004749,0.011069)))</f>
        <v>-1.5457870803324919E-2</v>
      </c>
      <c r="G2669" s="18" cm="1">
        <f t="array" aca="1" ref="G2669" ca="1">_xll.RiskMakeInput(G2668*(1+F2669),_xll.RiskName(("Forecast"&amp;D2669)))</f>
        <v>86.732588325804954</v>
      </c>
    </row>
    <row r="2670" spans="1:7" x14ac:dyDescent="0.3">
      <c r="A2670" s="31">
        <f t="shared" si="127"/>
        <v>2024</v>
      </c>
      <c r="B2670" s="31">
        <f t="shared" si="128"/>
        <v>8</v>
      </c>
      <c r="C2670" s="31">
        <f t="shared" si="129"/>
        <v>3</v>
      </c>
      <c r="D2670" s="25">
        <f t="shared" si="130"/>
        <v>45511</v>
      </c>
      <c r="F2670" s="32" cm="1">
        <f t="array" aca="1" ref="F2670" ca="1">_xlfn.IFS(G2669&lt;$K$1,_xll.RiskLaplace(0.0022315,0.036816),G2669&gt;$N$1,_xll.RiskLaplace(-0.00024199,0.02329),TRUE,(_xll.RiskLaplace(0.0004749,0.011069)))</f>
        <v>-1.4110851957766109E-3</v>
      </c>
      <c r="G2670" s="18" cm="1">
        <f t="array" aca="1" ref="G2670" ca="1">_xll.RiskMakeInput(G2669*(1+F2670),_xll.RiskName(("Forecast"&amp;D2670)))</f>
        <v>86.610201254427025</v>
      </c>
    </row>
    <row r="2671" spans="1:7" x14ac:dyDescent="0.3">
      <c r="A2671" s="31">
        <f t="shared" si="127"/>
        <v>2024</v>
      </c>
      <c r="B2671" s="31">
        <f t="shared" si="128"/>
        <v>8</v>
      </c>
      <c r="C2671" s="31">
        <f t="shared" si="129"/>
        <v>3</v>
      </c>
      <c r="D2671" s="25">
        <f t="shared" si="130"/>
        <v>45512</v>
      </c>
      <c r="F2671" s="32" cm="1">
        <f t="array" aca="1" ref="F2671" ca="1">_xlfn.IFS(G2670&lt;$K$1,_xll.RiskLaplace(0.0022315,0.036816),G2670&gt;$N$1,_xll.RiskLaplace(-0.00024199,0.02329),TRUE,(_xll.RiskLaplace(0.0004749,0.011069)))</f>
        <v>1.5017057841298278E-3</v>
      </c>
      <c r="G2671" s="18" cm="1">
        <f t="array" aca="1" ref="G2671" ca="1">_xll.RiskMakeInput(G2670*(1+F2671),_xll.RiskName(("Forecast"&amp;D2671)))</f>
        <v>86.740264294615443</v>
      </c>
    </row>
    <row r="2672" spans="1:7" x14ac:dyDescent="0.3">
      <c r="A2672" s="31">
        <f t="shared" si="127"/>
        <v>2024</v>
      </c>
      <c r="B2672" s="31">
        <f t="shared" si="128"/>
        <v>8</v>
      </c>
      <c r="C2672" s="31">
        <f t="shared" si="129"/>
        <v>3</v>
      </c>
      <c r="D2672" s="25">
        <f t="shared" si="130"/>
        <v>45513</v>
      </c>
      <c r="F2672" s="32" cm="1">
        <f t="array" aca="1" ref="F2672" ca="1">_xlfn.IFS(G2671&lt;$K$1,_xll.RiskLaplace(0.0022315,0.036816),G2671&gt;$N$1,_xll.RiskLaplace(-0.00024199,0.02329),TRUE,(_xll.RiskLaplace(0.0004749,0.011069)))</f>
        <v>-9.3098733764073564E-3</v>
      </c>
      <c r="G2672" s="18" cm="1">
        <f t="array" aca="1" ref="G2672" ca="1">_xll.RiskMakeInput(G2671*(1+F2672),_xll.RiskName(("Forecast"&amp;D2672)))</f>
        <v>85.932723417396474</v>
      </c>
    </row>
    <row r="2673" spans="1:7" x14ac:dyDescent="0.3">
      <c r="A2673" s="31">
        <f t="shared" si="127"/>
        <v>2024</v>
      </c>
      <c r="B2673" s="31">
        <f t="shared" si="128"/>
        <v>8</v>
      </c>
      <c r="C2673" s="31">
        <f t="shared" si="129"/>
        <v>3</v>
      </c>
      <c r="D2673" s="25">
        <f t="shared" si="130"/>
        <v>45516</v>
      </c>
      <c r="F2673" s="32" cm="1">
        <f t="array" aca="1" ref="F2673" ca="1">_xlfn.IFS(G2672&lt;$K$1,_xll.RiskLaplace(0.0022315,0.036816),G2672&gt;$N$1,_xll.RiskLaplace(-0.00024199,0.02329),TRUE,(_xll.RiskLaplace(0.0004749,0.011069)))</f>
        <v>-9.1550736863602201E-3</v>
      </c>
      <c r="G2673" s="18" cm="1">
        <f t="array" aca="1" ref="G2673" ca="1">_xll.RiskMakeInput(G2672*(1+F2673),_xll.RiskName(("Forecast"&amp;D2673)))</f>
        <v>85.146003002440594</v>
      </c>
    </row>
    <row r="2674" spans="1:7" x14ac:dyDescent="0.3">
      <c r="A2674" s="31">
        <f t="shared" si="127"/>
        <v>2024</v>
      </c>
      <c r="B2674" s="31">
        <f t="shared" si="128"/>
        <v>8</v>
      </c>
      <c r="C2674" s="31">
        <f t="shared" si="129"/>
        <v>3</v>
      </c>
      <c r="D2674" s="25">
        <f t="shared" si="130"/>
        <v>45517</v>
      </c>
      <c r="F2674" s="32" cm="1">
        <f t="array" aca="1" ref="F2674" ca="1">_xlfn.IFS(G2673&lt;$K$1,_xll.RiskLaplace(0.0022315,0.036816),G2673&gt;$N$1,_xll.RiskLaplace(-0.00024199,0.02329),TRUE,(_xll.RiskLaplace(0.0004749,0.011069)))</f>
        <v>1.6141838870577701E-3</v>
      </c>
      <c r="G2674" s="18" cm="1">
        <f t="array" aca="1" ref="G2674" ca="1">_xll.RiskMakeInput(G2673*(1+F2674),_xll.RiskName(("Forecast"&amp;D2674)))</f>
        <v>85.283444308534513</v>
      </c>
    </row>
    <row r="2675" spans="1:7" x14ac:dyDescent="0.3">
      <c r="A2675" s="31">
        <f t="shared" si="127"/>
        <v>2024</v>
      </c>
      <c r="B2675" s="31">
        <f t="shared" si="128"/>
        <v>8</v>
      </c>
      <c r="C2675" s="31">
        <f t="shared" si="129"/>
        <v>3</v>
      </c>
      <c r="D2675" s="25">
        <f t="shared" si="130"/>
        <v>45518</v>
      </c>
      <c r="F2675" s="32" cm="1">
        <f t="array" aca="1" ref="F2675" ca="1">_xlfn.IFS(G2674&lt;$K$1,_xll.RiskLaplace(0.0022315,0.036816),G2674&gt;$N$1,_xll.RiskLaplace(-0.00024199,0.02329),TRUE,(_xll.RiskLaplace(0.0004749,0.011069)))</f>
        <v>4.1290596422547789E-3</v>
      </c>
      <c r="G2675" s="18" cm="1">
        <f t="array" aca="1" ref="G2675" ca="1">_xll.RiskMakeInput(G2674*(1+F2675),_xll.RiskName(("Forecast"&amp;D2675)))</f>
        <v>85.635584736581364</v>
      </c>
    </row>
    <row r="2676" spans="1:7" x14ac:dyDescent="0.3">
      <c r="A2676" s="31">
        <f t="shared" si="127"/>
        <v>2024</v>
      </c>
      <c r="B2676" s="31">
        <f t="shared" si="128"/>
        <v>8</v>
      </c>
      <c r="C2676" s="31">
        <f t="shared" si="129"/>
        <v>3</v>
      </c>
      <c r="D2676" s="25">
        <f t="shared" si="130"/>
        <v>45519</v>
      </c>
      <c r="F2676" s="32" cm="1">
        <f t="array" aca="1" ref="F2676" ca="1">_xlfn.IFS(G2675&lt;$K$1,_xll.RiskLaplace(0.0022315,0.036816),G2675&gt;$N$1,_xll.RiskLaplace(-0.00024199,0.02329),TRUE,(_xll.RiskLaplace(0.0004749,0.011069)))</f>
        <v>1.9698752492453781E-3</v>
      </c>
      <c r="G2676" s="18" cm="1">
        <f t="array" aca="1" ref="G2676" ca="1">_xll.RiskMakeInput(G2675*(1+F2676),_xll.RiskName(("Forecast"&amp;D2676)))</f>
        <v>85.804276155408616</v>
      </c>
    </row>
    <row r="2677" spans="1:7" x14ac:dyDescent="0.3">
      <c r="A2677" s="31">
        <f t="shared" si="127"/>
        <v>2024</v>
      </c>
      <c r="B2677" s="31">
        <f t="shared" si="128"/>
        <v>8</v>
      </c>
      <c r="C2677" s="31">
        <f t="shared" si="129"/>
        <v>3</v>
      </c>
      <c r="D2677" s="25">
        <f t="shared" si="130"/>
        <v>45520</v>
      </c>
      <c r="F2677" s="32" cm="1">
        <f t="array" aca="1" ref="F2677" ca="1">_xlfn.IFS(G2676&lt;$K$1,_xll.RiskLaplace(0.0022315,0.036816),G2676&gt;$N$1,_xll.RiskLaplace(-0.00024199,0.02329),TRUE,(_xll.RiskLaplace(0.0004749,0.011069)))</f>
        <v>-1.9142154484116713E-2</v>
      </c>
      <c r="G2677" s="18" cm="1">
        <f t="array" aca="1" ref="G2677" ca="1">_xll.RiskMakeInput(G2676*(1+F2677),_xll.RiskName(("Forecast"&amp;D2677)))</f>
        <v>84.161797445843973</v>
      </c>
    </row>
    <row r="2678" spans="1:7" x14ac:dyDescent="0.3">
      <c r="A2678" s="31">
        <f t="shared" si="127"/>
        <v>2024</v>
      </c>
      <c r="B2678" s="31">
        <f t="shared" si="128"/>
        <v>8</v>
      </c>
      <c r="C2678" s="31">
        <f t="shared" si="129"/>
        <v>3</v>
      </c>
      <c r="D2678" s="25">
        <f t="shared" si="130"/>
        <v>45523</v>
      </c>
      <c r="F2678" s="32" cm="1">
        <f t="array" aca="1" ref="F2678" ca="1">_xlfn.IFS(G2677&lt;$K$1,_xll.RiskLaplace(0.0022315,0.036816),G2677&gt;$N$1,_xll.RiskLaplace(-0.00024199,0.02329),TRUE,(_xll.RiskLaplace(0.0004749,0.011069)))</f>
        <v>-7.04670823703843E-4</v>
      </c>
      <c r="G2678" s="18" cm="1">
        <f t="array" aca="1" ref="G2678" ca="1">_xll.RiskMakeInput(G2677*(1+F2678),_xll.RiskName(("Forecast"&amp;D2678)))</f>
        <v>84.102491082713414</v>
      </c>
    </row>
    <row r="2679" spans="1:7" x14ac:dyDescent="0.3">
      <c r="A2679" s="31">
        <f t="shared" si="127"/>
        <v>2024</v>
      </c>
      <c r="B2679" s="31">
        <f t="shared" si="128"/>
        <v>8</v>
      </c>
      <c r="C2679" s="31">
        <f t="shared" si="129"/>
        <v>3</v>
      </c>
      <c r="D2679" s="25">
        <f t="shared" si="130"/>
        <v>45524</v>
      </c>
      <c r="F2679" s="32" cm="1">
        <f t="array" aca="1" ref="F2679" ca="1">_xlfn.IFS(G2678&lt;$K$1,_xll.RiskLaplace(0.0022315,0.036816),G2678&gt;$N$1,_xll.RiskLaplace(-0.00024199,0.02329),TRUE,(_xll.RiskLaplace(0.0004749,0.011069)))</f>
        <v>-1.2223718060161004E-2</v>
      </c>
      <c r="G2679" s="18" cm="1">
        <f t="array" aca="1" ref="G2679" ca="1">_xll.RiskMakeInput(G2678*(1+F2679),_xll.RiskName(("Forecast"&amp;D2679)))</f>
        <v>83.074445943561116</v>
      </c>
    </row>
    <row r="2680" spans="1:7" x14ac:dyDescent="0.3">
      <c r="A2680" s="31">
        <f t="shared" si="127"/>
        <v>2024</v>
      </c>
      <c r="B2680" s="31">
        <f t="shared" si="128"/>
        <v>8</v>
      </c>
      <c r="C2680" s="31">
        <f t="shared" si="129"/>
        <v>3</v>
      </c>
      <c r="D2680" s="25">
        <f t="shared" si="130"/>
        <v>45525</v>
      </c>
      <c r="F2680" s="32" cm="1">
        <f t="array" aca="1" ref="F2680" ca="1">_xlfn.IFS(G2679&lt;$K$1,_xll.RiskLaplace(0.0022315,0.036816),G2679&gt;$N$1,_xll.RiskLaplace(-0.00024199,0.02329),TRUE,(_xll.RiskLaplace(0.0004749,0.011069)))</f>
        <v>-6.7856246501099204E-3</v>
      </c>
      <c r="G2680" s="18" cm="1">
        <f t="array" aca="1" ref="G2680" ca="1">_xll.RiskMakeInput(G2679*(1+F2680),_xll.RiskName(("Forecast"&amp;D2680)))</f>
        <v>82.510733935372272</v>
      </c>
    </row>
    <row r="2681" spans="1:7" x14ac:dyDescent="0.3">
      <c r="A2681" s="31">
        <f t="shared" si="127"/>
        <v>2024</v>
      </c>
      <c r="B2681" s="31">
        <f t="shared" si="128"/>
        <v>8</v>
      </c>
      <c r="C2681" s="31">
        <f t="shared" si="129"/>
        <v>3</v>
      </c>
      <c r="D2681" s="25">
        <f t="shared" si="130"/>
        <v>45526</v>
      </c>
      <c r="F2681" s="32" cm="1">
        <f t="array" aca="1" ref="F2681" ca="1">_xlfn.IFS(G2680&lt;$K$1,_xll.RiskLaplace(0.0022315,0.036816),G2680&gt;$N$1,_xll.RiskLaplace(-0.00024199,0.02329),TRUE,(_xll.RiskLaplace(0.0004749,0.011069)))</f>
        <v>-3.1141258769717961E-4</v>
      </c>
      <c r="G2681" s="18" cm="1">
        <f t="array" aca="1" ref="G2681" ca="1">_xll.RiskMakeInput(G2680*(1+F2681),_xll.RiskName(("Forecast"&amp;D2681)))</f>
        <v>82.485039054204663</v>
      </c>
    </row>
    <row r="2682" spans="1:7" x14ac:dyDescent="0.3">
      <c r="A2682" s="31">
        <f t="shared" si="127"/>
        <v>2024</v>
      </c>
      <c r="B2682" s="31">
        <f t="shared" si="128"/>
        <v>8</v>
      </c>
      <c r="C2682" s="31">
        <f t="shared" si="129"/>
        <v>3</v>
      </c>
      <c r="D2682" s="25">
        <f t="shared" si="130"/>
        <v>45527</v>
      </c>
      <c r="F2682" s="32" cm="1">
        <f t="array" aca="1" ref="F2682" ca="1">_xlfn.IFS(G2681&lt;$K$1,_xll.RiskLaplace(0.0022315,0.036816),G2681&gt;$N$1,_xll.RiskLaplace(-0.00024199,0.02329),TRUE,(_xll.RiskLaplace(0.0004749,0.011069)))</f>
        <v>9.1307561728341917E-3</v>
      </c>
      <c r="G2682" s="18" cm="1">
        <f t="array" aca="1" ref="G2682" ca="1">_xll.RiskMakeInput(G2681*(1+F2682),_xll.RiskName(("Forecast"&amp;D2682)))</f>
        <v>83.23818983371531</v>
      </c>
    </row>
    <row r="2683" spans="1:7" x14ac:dyDescent="0.3">
      <c r="A2683" s="31">
        <f t="shared" si="127"/>
        <v>2024</v>
      </c>
      <c r="B2683" s="31">
        <f t="shared" si="128"/>
        <v>8</v>
      </c>
      <c r="C2683" s="31">
        <f t="shared" si="129"/>
        <v>3</v>
      </c>
      <c r="D2683" s="25">
        <f t="shared" si="130"/>
        <v>45530</v>
      </c>
      <c r="F2683" s="32" cm="1">
        <f t="array" aca="1" ref="F2683" ca="1">_xlfn.IFS(G2682&lt;$K$1,_xll.RiskLaplace(0.0022315,0.036816),G2682&gt;$N$1,_xll.RiskLaplace(-0.00024199,0.02329),TRUE,(_xll.RiskLaplace(0.0004749,0.011069)))</f>
        <v>1.8435654826632567E-4</v>
      </c>
      <c r="G2683" s="18" cm="1">
        <f t="array" aca="1" ref="G2683" ca="1">_xll.RiskMakeInput(G2682*(1+F2683),_xll.RiskName(("Forecast"&amp;D2683)))</f>
        <v>83.253535339077004</v>
      </c>
    </row>
    <row r="2684" spans="1:7" x14ac:dyDescent="0.3">
      <c r="A2684" s="31">
        <f t="shared" si="127"/>
        <v>2024</v>
      </c>
      <c r="B2684" s="31">
        <f t="shared" si="128"/>
        <v>8</v>
      </c>
      <c r="C2684" s="31">
        <f t="shared" si="129"/>
        <v>3</v>
      </c>
      <c r="D2684" s="25">
        <f t="shared" si="130"/>
        <v>45531</v>
      </c>
      <c r="F2684" s="32" cm="1">
        <f t="array" aca="1" ref="F2684" ca="1">_xlfn.IFS(G2683&lt;$K$1,_xll.RiskLaplace(0.0022315,0.036816),G2683&gt;$N$1,_xll.RiskLaplace(-0.00024199,0.02329),TRUE,(_xll.RiskLaplace(0.0004749,0.011069)))</f>
        <v>5.5156868394990706E-3</v>
      </c>
      <c r="G2684" s="18" cm="1">
        <f t="array" aca="1" ref="G2684" ca="1">_xll.RiskMakeInput(G2683*(1+F2684),_xll.RiskName(("Forecast"&amp;D2684)))</f>
        <v>83.71273576828851</v>
      </c>
    </row>
    <row r="2685" spans="1:7" x14ac:dyDescent="0.3">
      <c r="A2685" s="31">
        <f t="shared" si="127"/>
        <v>2024</v>
      </c>
      <c r="B2685" s="31">
        <f t="shared" si="128"/>
        <v>8</v>
      </c>
      <c r="C2685" s="31">
        <f t="shared" si="129"/>
        <v>3</v>
      </c>
      <c r="D2685" s="25">
        <f t="shared" si="130"/>
        <v>45532</v>
      </c>
      <c r="F2685" s="32" cm="1">
        <f t="array" aca="1" ref="F2685" ca="1">_xlfn.IFS(G2684&lt;$K$1,_xll.RiskLaplace(0.0022315,0.036816),G2684&gt;$N$1,_xll.RiskLaplace(-0.00024199,0.02329),TRUE,(_xll.RiskLaplace(0.0004749,0.011069)))</f>
        <v>5.60868742975417E-3</v>
      </c>
      <c r="G2685" s="18" cm="1">
        <f t="array" aca="1" ref="G2685" ca="1">_xll.RiskMakeInput(G2684*(1+F2685),_xll.RiskName(("Forecast"&amp;D2685)))</f>
        <v>84.182254337102435</v>
      </c>
    </row>
    <row r="2686" spans="1:7" x14ac:dyDescent="0.3">
      <c r="A2686" s="31">
        <f t="shared" si="127"/>
        <v>2024</v>
      </c>
      <c r="B2686" s="31">
        <f t="shared" si="128"/>
        <v>8</v>
      </c>
      <c r="C2686" s="31">
        <f t="shared" si="129"/>
        <v>3</v>
      </c>
      <c r="D2686" s="25">
        <f t="shared" si="130"/>
        <v>45533</v>
      </c>
      <c r="F2686" s="32" cm="1">
        <f t="array" aca="1" ref="F2686" ca="1">_xlfn.IFS(G2685&lt;$K$1,_xll.RiskLaplace(0.0022315,0.036816),G2685&gt;$N$1,_xll.RiskLaplace(-0.00024199,0.02329),TRUE,(_xll.RiskLaplace(0.0004749,0.011069)))</f>
        <v>2.1802470825675216E-3</v>
      </c>
      <c r="G2686" s="18" cm="1">
        <f t="array" aca="1" ref="G2686" ca="1">_xll.RiskMakeInput(G2685*(1+F2686),_xll.RiskName(("Forecast"&amp;D2686)))</f>
        <v>84.365792451524868</v>
      </c>
    </row>
    <row r="2687" spans="1:7" x14ac:dyDescent="0.3">
      <c r="A2687" s="31">
        <f t="shared" si="127"/>
        <v>2024</v>
      </c>
      <c r="B2687" s="31">
        <f t="shared" si="128"/>
        <v>8</v>
      </c>
      <c r="C2687" s="31">
        <f t="shared" si="129"/>
        <v>3</v>
      </c>
      <c r="D2687" s="25">
        <f t="shared" si="130"/>
        <v>45534</v>
      </c>
      <c r="F2687" s="32" cm="1">
        <f t="array" aca="1" ref="F2687" ca="1">_xlfn.IFS(G2686&lt;$K$1,_xll.RiskLaplace(0.0022315,0.036816),G2686&gt;$N$1,_xll.RiskLaplace(-0.00024199,0.02329),TRUE,(_xll.RiskLaplace(0.0004749,0.011069)))</f>
        <v>-2.7777312132284929E-3</v>
      </c>
      <c r="G2687" s="18" cm="1">
        <f t="array" aca="1" ref="G2687" ca="1">_xll.RiskMakeInput(G2686*(1+F2687),_xll.RiskName(("Forecast"&amp;D2687)))</f>
        <v>84.13144695650351</v>
      </c>
    </row>
    <row r="2688" spans="1:7" x14ac:dyDescent="0.3">
      <c r="A2688" s="31">
        <f t="shared" si="127"/>
        <v>2024</v>
      </c>
      <c r="B2688" s="31">
        <f t="shared" si="128"/>
        <v>9</v>
      </c>
      <c r="C2688" s="31">
        <f t="shared" si="129"/>
        <v>3</v>
      </c>
      <c r="D2688" s="25">
        <f t="shared" si="130"/>
        <v>45537</v>
      </c>
      <c r="F2688" s="32" cm="1">
        <f t="array" aca="1" ref="F2688" ca="1">_xlfn.IFS(G2687&lt;$K$1,_xll.RiskLaplace(0.0022315,0.036816),G2687&gt;$N$1,_xll.RiskLaplace(-0.00024199,0.02329),TRUE,(_xll.RiskLaplace(0.0004749,0.011069)))</f>
        <v>-2.4885766791044078E-3</v>
      </c>
      <c r="G2688" s="18" cm="1">
        <f t="array" aca="1" ref="G2688" ca="1">_xll.RiskMakeInput(G2687*(1+F2688),_xll.RiskName(("Forecast"&amp;D2688)))</f>
        <v>83.922079399628245</v>
      </c>
    </row>
    <row r="2689" spans="1:7" x14ac:dyDescent="0.3">
      <c r="A2689" s="31">
        <f t="shared" si="127"/>
        <v>2024</v>
      </c>
      <c r="B2689" s="31">
        <f t="shared" si="128"/>
        <v>9</v>
      </c>
      <c r="C2689" s="31">
        <f t="shared" si="129"/>
        <v>3</v>
      </c>
      <c r="D2689" s="25">
        <f t="shared" si="130"/>
        <v>45538</v>
      </c>
      <c r="F2689" s="32" cm="1">
        <f t="array" aca="1" ref="F2689" ca="1">_xlfn.IFS(G2688&lt;$K$1,_xll.RiskLaplace(0.0022315,0.036816),G2688&gt;$N$1,_xll.RiskLaplace(-0.00024199,0.02329),TRUE,(_xll.RiskLaplace(0.0004749,0.011069)))</f>
        <v>-5.2485363573151218E-3</v>
      </c>
      <c r="G2689" s="18" cm="1">
        <f t="array" aca="1" ref="G2689" ca="1">_xll.RiskMakeInput(G2688*(1+F2689),_xll.RiskName(("Forecast"&amp;D2689)))</f>
        <v>83.48161131471781</v>
      </c>
    </row>
    <row r="2690" spans="1:7" x14ac:dyDescent="0.3">
      <c r="A2690" s="31">
        <f t="shared" si="127"/>
        <v>2024</v>
      </c>
      <c r="B2690" s="31">
        <f t="shared" si="128"/>
        <v>9</v>
      </c>
      <c r="C2690" s="31">
        <f t="shared" si="129"/>
        <v>3</v>
      </c>
      <c r="D2690" s="25">
        <f t="shared" si="130"/>
        <v>45539</v>
      </c>
      <c r="F2690" s="32" cm="1">
        <f t="array" aca="1" ref="F2690" ca="1">_xlfn.IFS(G2689&lt;$K$1,_xll.RiskLaplace(0.0022315,0.036816),G2689&gt;$N$1,_xll.RiskLaplace(-0.00024199,0.02329),TRUE,(_xll.RiskLaplace(0.0004749,0.011069)))</f>
        <v>-8.0499877943206767E-3</v>
      </c>
      <c r="G2690" s="18" cm="1">
        <f t="array" aca="1" ref="G2690" ca="1">_xll.RiskMakeInput(G2689*(1+F2690),_xll.RiskName(("Forecast"&amp;D2690)))</f>
        <v>82.809585362584116</v>
      </c>
    </row>
    <row r="2691" spans="1:7" x14ac:dyDescent="0.3">
      <c r="A2691" s="31">
        <f t="shared" si="127"/>
        <v>2024</v>
      </c>
      <c r="B2691" s="31">
        <f t="shared" si="128"/>
        <v>9</v>
      </c>
      <c r="C2691" s="31">
        <f t="shared" si="129"/>
        <v>3</v>
      </c>
      <c r="D2691" s="25">
        <f t="shared" si="130"/>
        <v>45540</v>
      </c>
      <c r="F2691" s="32" cm="1">
        <f t="array" aca="1" ref="F2691" ca="1">_xlfn.IFS(G2690&lt;$K$1,_xll.RiskLaplace(0.0022315,0.036816),G2690&gt;$N$1,_xll.RiskLaplace(-0.00024199,0.02329),TRUE,(_xll.RiskLaplace(0.0004749,0.011069)))</f>
        <v>-3.9776792160854035E-3</v>
      </c>
      <c r="G2691" s="18" cm="1">
        <f t="array" aca="1" ref="G2691" ca="1">_xll.RiskMakeInput(G2690*(1+F2691),_xll.RiskName(("Forecast"&amp;D2691)))</f>
        <v>82.480195395994713</v>
      </c>
    </row>
    <row r="2692" spans="1:7" x14ac:dyDescent="0.3">
      <c r="A2692" s="31">
        <f t="shared" si="127"/>
        <v>2024</v>
      </c>
      <c r="B2692" s="31">
        <f t="shared" si="128"/>
        <v>9</v>
      </c>
      <c r="C2692" s="31">
        <f t="shared" si="129"/>
        <v>3</v>
      </c>
      <c r="D2692" s="25">
        <f t="shared" si="130"/>
        <v>45541</v>
      </c>
      <c r="F2692" s="32" cm="1">
        <f t="array" aca="1" ref="F2692" ca="1">_xlfn.IFS(G2691&lt;$K$1,_xll.RiskLaplace(0.0022315,0.036816),G2691&gt;$N$1,_xll.RiskLaplace(-0.00024199,0.02329),TRUE,(_xll.RiskLaplace(0.0004749,0.011069)))</f>
        <v>1.2772811407909986E-2</v>
      </c>
      <c r="G2692" s="18" cm="1">
        <f t="array" aca="1" ref="G2692" ca="1">_xll.RiskMakeInput(G2691*(1+F2692),_xll.RiskName(("Forecast"&amp;D2692)))</f>
        <v>83.533699376675315</v>
      </c>
    </row>
    <row r="2693" spans="1:7" x14ac:dyDescent="0.3">
      <c r="A2693" s="31">
        <f t="shared" ref="A2693:A2756" si="131">YEAR(D2693)</f>
        <v>2024</v>
      </c>
      <c r="B2693" s="31">
        <f t="shared" ref="B2693:B2756" si="132">MONTH(D2693)</f>
        <v>9</v>
      </c>
      <c r="C2693" s="31">
        <f t="shared" ref="C2693:C2756" si="133">ROUNDUP(B2693/3,0)</f>
        <v>3</v>
      </c>
      <c r="D2693" s="25">
        <f t="shared" si="130"/>
        <v>45544</v>
      </c>
      <c r="F2693" s="32" cm="1">
        <f t="array" aca="1" ref="F2693" ca="1">_xlfn.IFS(G2692&lt;$K$1,_xll.RiskLaplace(0.0022315,0.036816),G2692&gt;$N$1,_xll.RiskLaplace(-0.00024199,0.02329),TRUE,(_xll.RiskLaplace(0.0004749,0.011069)))</f>
        <v>-1.4361202323892821E-2</v>
      </c>
      <c r="G2693" s="18" cm="1">
        <f t="array" aca="1" ref="G2693" ca="1">_xll.RiskMakeInput(G2692*(1+F2693),_xll.RiskName(("Forecast"&amp;D2693)))</f>
        <v>82.334055019063641</v>
      </c>
    </row>
    <row r="2694" spans="1:7" x14ac:dyDescent="0.3">
      <c r="A2694" s="31">
        <f t="shared" si="131"/>
        <v>2024</v>
      </c>
      <c r="B2694" s="31">
        <f t="shared" si="132"/>
        <v>9</v>
      </c>
      <c r="C2694" s="31">
        <f t="shared" si="133"/>
        <v>3</v>
      </c>
      <c r="D2694" s="25">
        <f t="shared" si="130"/>
        <v>45545</v>
      </c>
      <c r="F2694" s="32" cm="1">
        <f t="array" aca="1" ref="F2694" ca="1">_xlfn.IFS(G2693&lt;$K$1,_xll.RiskLaplace(0.0022315,0.036816),G2693&gt;$N$1,_xll.RiskLaplace(-0.00024199,0.02329),TRUE,(_xll.RiskLaplace(0.0004749,0.011069)))</f>
        <v>8.1895789335656769E-4</v>
      </c>
      <c r="G2694" s="18" cm="1">
        <f t="array" aca="1" ref="G2694" ca="1">_xll.RiskMakeInput(G2693*(1+F2694),_xll.RiskName(("Forecast"&amp;D2694)))</f>
        <v>82.401483143313556</v>
      </c>
    </row>
    <row r="2695" spans="1:7" x14ac:dyDescent="0.3">
      <c r="A2695" s="31">
        <f t="shared" si="131"/>
        <v>2024</v>
      </c>
      <c r="B2695" s="31">
        <f t="shared" si="132"/>
        <v>9</v>
      </c>
      <c r="C2695" s="31">
        <f t="shared" si="133"/>
        <v>3</v>
      </c>
      <c r="D2695" s="25">
        <f t="shared" si="130"/>
        <v>45546</v>
      </c>
      <c r="F2695" s="32" cm="1">
        <f t="array" aca="1" ref="F2695" ca="1">_xlfn.IFS(G2694&lt;$K$1,_xll.RiskLaplace(0.0022315,0.036816),G2694&gt;$N$1,_xll.RiskLaplace(-0.00024199,0.02329),TRUE,(_xll.RiskLaplace(0.0004749,0.011069)))</f>
        <v>-3.6960186111101721E-3</v>
      </c>
      <c r="G2695" s="18" cm="1">
        <f t="array" aca="1" ref="G2695" ca="1">_xll.RiskMakeInput(G2694*(1+F2695),_xll.RiskName(("Forecast"&amp;D2695)))</f>
        <v>82.096925728032787</v>
      </c>
    </row>
    <row r="2696" spans="1:7" x14ac:dyDescent="0.3">
      <c r="A2696" s="31">
        <f t="shared" si="131"/>
        <v>2024</v>
      </c>
      <c r="B2696" s="31">
        <f t="shared" si="132"/>
        <v>9</v>
      </c>
      <c r="C2696" s="31">
        <f t="shared" si="133"/>
        <v>3</v>
      </c>
      <c r="D2696" s="25">
        <f t="shared" si="130"/>
        <v>45547</v>
      </c>
      <c r="F2696" s="32" cm="1">
        <f t="array" aca="1" ref="F2696" ca="1">_xlfn.IFS(G2695&lt;$K$1,_xll.RiskLaplace(0.0022315,0.036816),G2695&gt;$N$1,_xll.RiskLaplace(-0.00024199,0.02329),TRUE,(_xll.RiskLaplace(0.0004749,0.011069)))</f>
        <v>-1.844130560501165E-2</v>
      </c>
      <c r="G2696" s="18" cm="1">
        <f t="array" aca="1" ref="G2696" ca="1">_xll.RiskMakeInput(G2695*(1+F2696),_xll.RiskName(("Forecast"&amp;D2696)))</f>
        <v>80.582951231450195</v>
      </c>
    </row>
    <row r="2697" spans="1:7" x14ac:dyDescent="0.3">
      <c r="A2697" s="31">
        <f t="shared" si="131"/>
        <v>2024</v>
      </c>
      <c r="B2697" s="31">
        <f t="shared" si="132"/>
        <v>9</v>
      </c>
      <c r="C2697" s="31">
        <f t="shared" si="133"/>
        <v>3</v>
      </c>
      <c r="D2697" s="25">
        <f t="shared" si="130"/>
        <v>45548</v>
      </c>
      <c r="F2697" s="32" cm="1">
        <f t="array" aca="1" ref="F2697" ca="1">_xlfn.IFS(G2696&lt;$K$1,_xll.RiskLaplace(0.0022315,0.036816),G2696&gt;$N$1,_xll.RiskLaplace(-0.00024199,0.02329),TRUE,(_xll.RiskLaplace(0.0004749,0.011069)))</f>
        <v>-1.6924547695923026E-2</v>
      </c>
      <c r="G2697" s="18" cm="1">
        <f t="array" aca="1" ref="G2697" ca="1">_xll.RiskMakeInput(G2696*(1+F2697),_xll.RiskName(("Forecast"&amp;D2697)))</f>
        <v>79.219121229855276</v>
      </c>
    </row>
    <row r="2698" spans="1:7" x14ac:dyDescent="0.3">
      <c r="A2698" s="31">
        <f t="shared" si="131"/>
        <v>2024</v>
      </c>
      <c r="B2698" s="31">
        <f t="shared" si="132"/>
        <v>9</v>
      </c>
      <c r="C2698" s="31">
        <f t="shared" si="133"/>
        <v>3</v>
      </c>
      <c r="D2698" s="25">
        <f t="shared" si="130"/>
        <v>45551</v>
      </c>
      <c r="F2698" s="32" cm="1">
        <f t="array" aca="1" ref="F2698" ca="1">_xlfn.IFS(G2697&lt;$K$1,_xll.RiskLaplace(0.0022315,0.036816),G2697&gt;$N$1,_xll.RiskLaplace(-0.00024199,0.02329),TRUE,(_xll.RiskLaplace(0.0004749,0.011069)))</f>
        <v>7.6728109626955599E-4</v>
      </c>
      <c r="G2698" s="18" cm="1">
        <f t="array" aca="1" ref="G2698" ca="1">_xll.RiskMakeInput(G2697*(1+F2698),_xll.RiskName(("Forecast"&amp;D2698)))</f>
        <v>79.279904564038034</v>
      </c>
    </row>
    <row r="2699" spans="1:7" x14ac:dyDescent="0.3">
      <c r="A2699" s="31">
        <f t="shared" si="131"/>
        <v>2024</v>
      </c>
      <c r="B2699" s="31">
        <f t="shared" si="132"/>
        <v>9</v>
      </c>
      <c r="C2699" s="31">
        <f t="shared" si="133"/>
        <v>3</v>
      </c>
      <c r="D2699" s="25">
        <f t="shared" si="130"/>
        <v>45552</v>
      </c>
      <c r="F2699" s="32" cm="1">
        <f t="array" aca="1" ref="F2699" ca="1">_xlfn.IFS(G2698&lt;$K$1,_xll.RiskLaplace(0.0022315,0.036816),G2698&gt;$N$1,_xll.RiskLaplace(-0.00024199,0.02329),TRUE,(_xll.RiskLaplace(0.0004749,0.011069)))</f>
        <v>-3.3202189352655488E-5</v>
      </c>
      <c r="G2699" s="18" cm="1">
        <f t="array" aca="1" ref="G2699" ca="1">_xll.RiskMakeInput(G2698*(1+F2699),_xll.RiskName(("Forecast"&amp;D2699)))</f>
        <v>79.277272297634838</v>
      </c>
    </row>
    <row r="2700" spans="1:7" x14ac:dyDescent="0.3">
      <c r="A2700" s="31">
        <f t="shared" si="131"/>
        <v>2024</v>
      </c>
      <c r="B2700" s="31">
        <f t="shared" si="132"/>
        <v>9</v>
      </c>
      <c r="C2700" s="31">
        <f t="shared" si="133"/>
        <v>3</v>
      </c>
      <c r="D2700" s="25">
        <f t="shared" si="130"/>
        <v>45553</v>
      </c>
      <c r="F2700" s="32" cm="1">
        <f t="array" aca="1" ref="F2700" ca="1">_xlfn.IFS(G2699&lt;$K$1,_xll.RiskLaplace(0.0022315,0.036816),G2699&gt;$N$1,_xll.RiskLaplace(-0.00024199,0.02329),TRUE,(_xll.RiskLaplace(0.0004749,0.011069)))</f>
        <v>-1.7627277257650047E-2</v>
      </c>
      <c r="G2700" s="18" cm="1">
        <f t="array" aca="1" ref="G2700" ca="1">_xll.RiskMakeInput(G2699*(1+F2700),_xll.RiskName(("Forecast"&amp;D2700)))</f>
        <v>77.879829838614214</v>
      </c>
    </row>
    <row r="2701" spans="1:7" x14ac:dyDescent="0.3">
      <c r="A2701" s="31">
        <f t="shared" si="131"/>
        <v>2024</v>
      </c>
      <c r="B2701" s="31">
        <f t="shared" si="132"/>
        <v>9</v>
      </c>
      <c r="C2701" s="31">
        <f t="shared" si="133"/>
        <v>3</v>
      </c>
      <c r="D2701" s="25">
        <f t="shared" si="130"/>
        <v>45554</v>
      </c>
      <c r="F2701" s="32" cm="1">
        <f t="array" aca="1" ref="F2701" ca="1">_xlfn.IFS(G2700&lt;$K$1,_xll.RiskLaplace(0.0022315,0.036816),G2700&gt;$N$1,_xll.RiskLaplace(-0.00024199,0.02329),TRUE,(_xll.RiskLaplace(0.0004749,0.011069)))</f>
        <v>6.8593162070619699E-3</v>
      </c>
      <c r="G2701" s="18" cm="1">
        <f t="array" aca="1" ref="G2701" ca="1">_xll.RiskMakeInput(G2700*(1+F2701),_xll.RiskName(("Forecast"&amp;D2701)))</f>
        <v>78.414032217629455</v>
      </c>
    </row>
    <row r="2702" spans="1:7" x14ac:dyDescent="0.3">
      <c r="A2702" s="31">
        <f t="shared" si="131"/>
        <v>2024</v>
      </c>
      <c r="B2702" s="31">
        <f t="shared" si="132"/>
        <v>9</v>
      </c>
      <c r="C2702" s="31">
        <f t="shared" si="133"/>
        <v>3</v>
      </c>
      <c r="D2702" s="25">
        <f t="shared" si="130"/>
        <v>45555</v>
      </c>
      <c r="F2702" s="32" cm="1">
        <f t="array" aca="1" ref="F2702" ca="1">_xlfn.IFS(G2701&lt;$K$1,_xll.RiskLaplace(0.0022315,0.036816),G2701&gt;$N$1,_xll.RiskLaplace(-0.00024199,0.02329),TRUE,(_xll.RiskLaplace(0.0004749,0.011069)))</f>
        <v>-5.7849249799496755E-3</v>
      </c>
      <c r="G2702" s="18" cm="1">
        <f t="array" aca="1" ref="G2702" ca="1">_xll.RiskMakeInput(G2701*(1+F2702),_xll.RiskName(("Forecast"&amp;D2702)))</f>
        <v>77.960412923875111</v>
      </c>
    </row>
    <row r="2703" spans="1:7" x14ac:dyDescent="0.3">
      <c r="A2703" s="31">
        <f t="shared" si="131"/>
        <v>2024</v>
      </c>
      <c r="B2703" s="31">
        <f t="shared" si="132"/>
        <v>9</v>
      </c>
      <c r="C2703" s="31">
        <f t="shared" si="133"/>
        <v>3</v>
      </c>
      <c r="D2703" s="25">
        <f t="shared" si="130"/>
        <v>45558</v>
      </c>
      <c r="F2703" s="32" cm="1">
        <f t="array" aca="1" ref="F2703" ca="1">_xlfn.IFS(G2702&lt;$K$1,_xll.RiskLaplace(0.0022315,0.036816),G2702&gt;$N$1,_xll.RiskLaplace(-0.00024199,0.02329),TRUE,(_xll.RiskLaplace(0.0004749,0.011069)))</f>
        <v>-7.4433715615577524E-3</v>
      </c>
      <c r="G2703" s="18" cm="1">
        <f t="array" aca="1" ref="G2703" ca="1">_xll.RiskMakeInput(G2702*(1+F2703),_xll.RiskName(("Forecast"&amp;D2703)))</f>
        <v>77.380124603390243</v>
      </c>
    </row>
    <row r="2704" spans="1:7" x14ac:dyDescent="0.3">
      <c r="A2704" s="31">
        <f t="shared" si="131"/>
        <v>2024</v>
      </c>
      <c r="B2704" s="31">
        <f t="shared" si="132"/>
        <v>9</v>
      </c>
      <c r="C2704" s="31">
        <f t="shared" si="133"/>
        <v>3</v>
      </c>
      <c r="D2704" s="25">
        <f t="shared" si="130"/>
        <v>45559</v>
      </c>
      <c r="F2704" s="32" cm="1">
        <f t="array" aca="1" ref="F2704" ca="1">_xlfn.IFS(G2703&lt;$K$1,_xll.RiskLaplace(0.0022315,0.036816),G2703&gt;$N$1,_xll.RiskLaplace(-0.00024199,0.02329),TRUE,(_xll.RiskLaplace(0.0004749,0.011069)))</f>
        <v>6.2798575592878827E-4</v>
      </c>
      <c r="G2704" s="18" cm="1">
        <f t="array" aca="1" ref="G2704" ca="1">_xll.RiskMakeInput(G2703*(1+F2704),_xll.RiskName(("Forecast"&amp;D2704)))</f>
        <v>77.428718219433165</v>
      </c>
    </row>
    <row r="2705" spans="1:7" x14ac:dyDescent="0.3">
      <c r="A2705" s="31">
        <f t="shared" si="131"/>
        <v>2024</v>
      </c>
      <c r="B2705" s="31">
        <f t="shared" si="132"/>
        <v>9</v>
      </c>
      <c r="C2705" s="31">
        <f t="shared" si="133"/>
        <v>3</v>
      </c>
      <c r="D2705" s="25">
        <f t="shared" si="130"/>
        <v>45560</v>
      </c>
      <c r="F2705" s="32" cm="1">
        <f t="array" aca="1" ref="F2705" ca="1">_xlfn.IFS(G2704&lt;$K$1,_xll.RiskLaplace(0.0022315,0.036816),G2704&gt;$N$1,_xll.RiskLaplace(-0.00024199,0.02329),TRUE,(_xll.RiskLaplace(0.0004749,0.011069)))</f>
        <v>4.1382232702638876E-3</v>
      </c>
      <c r="G2705" s="18" cm="1">
        <f t="array" aca="1" ref="G2705" ca="1">_xll.RiskMakeInput(G2704*(1+F2705),_xll.RiskName(("Forecast"&amp;D2705)))</f>
        <v>77.749135542955528</v>
      </c>
    </row>
    <row r="2706" spans="1:7" x14ac:dyDescent="0.3">
      <c r="A2706" s="31">
        <f t="shared" si="131"/>
        <v>2024</v>
      </c>
      <c r="B2706" s="31">
        <f t="shared" si="132"/>
        <v>9</v>
      </c>
      <c r="C2706" s="31">
        <f t="shared" si="133"/>
        <v>3</v>
      </c>
      <c r="D2706" s="25">
        <f t="shared" si="130"/>
        <v>45561</v>
      </c>
      <c r="F2706" s="32" cm="1">
        <f t="array" aca="1" ref="F2706" ca="1">_xlfn.IFS(G2705&lt;$K$1,_xll.RiskLaplace(0.0022315,0.036816),G2705&gt;$N$1,_xll.RiskLaplace(-0.00024199,0.02329),TRUE,(_xll.RiskLaplace(0.0004749,0.011069)))</f>
        <v>8.8876455265668669E-4</v>
      </c>
      <c r="G2706" s="18" cm="1">
        <f t="array" aca="1" ref="G2706" ca="1">_xll.RiskMakeInput(G2705*(1+F2706),_xll.RiskName(("Forecast"&amp;D2706)))</f>
        <v>77.818236218625813</v>
      </c>
    </row>
    <row r="2707" spans="1:7" x14ac:dyDescent="0.3">
      <c r="A2707" s="31">
        <f t="shared" si="131"/>
        <v>2024</v>
      </c>
      <c r="B2707" s="31">
        <f t="shared" si="132"/>
        <v>9</v>
      </c>
      <c r="C2707" s="31">
        <f t="shared" si="133"/>
        <v>3</v>
      </c>
      <c r="D2707" s="25">
        <f t="shared" si="130"/>
        <v>45562</v>
      </c>
      <c r="F2707" s="32" cm="1">
        <f t="array" aca="1" ref="F2707" ca="1">_xlfn.IFS(G2706&lt;$K$1,_xll.RiskLaplace(0.0022315,0.036816),G2706&gt;$N$1,_xll.RiskLaplace(-0.00024199,0.02329),TRUE,(_xll.RiskLaplace(0.0004749,0.011069)))</f>
        <v>3.9066960426868153E-3</v>
      </c>
      <c r="G2707" s="18" cm="1">
        <f t="array" aca="1" ref="G2707" ca="1">_xll.RiskMakeInput(G2706*(1+F2707),_xll.RiskName(("Forecast"&amp;D2707)))</f>
        <v>78.12224841410999</v>
      </c>
    </row>
    <row r="2708" spans="1:7" x14ac:dyDescent="0.3">
      <c r="A2708" s="31">
        <f t="shared" si="131"/>
        <v>2024</v>
      </c>
      <c r="B2708" s="31">
        <f t="shared" si="132"/>
        <v>9</v>
      </c>
      <c r="C2708" s="31">
        <f t="shared" si="133"/>
        <v>3</v>
      </c>
      <c r="D2708" s="25">
        <f t="shared" si="130"/>
        <v>45565</v>
      </c>
      <c r="F2708" s="32" cm="1">
        <f t="array" aca="1" ref="F2708" ca="1">_xlfn.IFS(G2707&lt;$K$1,_xll.RiskLaplace(0.0022315,0.036816),G2707&gt;$N$1,_xll.RiskLaplace(-0.00024199,0.02329),TRUE,(_xll.RiskLaplace(0.0004749,0.011069)))</f>
        <v>3.9857469765938033E-3</v>
      </c>
      <c r="G2708" s="18" cm="1">
        <f t="array" aca="1" ref="G2708" ca="1">_xll.RiskMakeInput(G2707*(1+F2708),_xll.RiskName(("Forecast"&amp;D2708)))</f>
        <v>78.433623929531237</v>
      </c>
    </row>
    <row r="2709" spans="1:7" x14ac:dyDescent="0.3">
      <c r="A2709" s="31">
        <f t="shared" si="131"/>
        <v>2024</v>
      </c>
      <c r="B2709" s="31">
        <f t="shared" si="132"/>
        <v>10</v>
      </c>
      <c r="C2709" s="31">
        <f t="shared" si="133"/>
        <v>4</v>
      </c>
      <c r="D2709" s="25">
        <f t="shared" si="130"/>
        <v>45566</v>
      </c>
      <c r="F2709" s="32" cm="1">
        <f t="array" aca="1" ref="F2709" ca="1">_xlfn.IFS(G2708&lt;$K$1,_xll.RiskLaplace(0.0022315,0.036816),G2708&gt;$N$1,_xll.RiskLaplace(-0.00024199,0.02329),TRUE,(_xll.RiskLaplace(0.0004749,0.011069)))</f>
        <v>2.6143903656528954E-3</v>
      </c>
      <c r="G2709" s="18" cm="1">
        <f t="array" aca="1" ref="G2709" ca="1">_xll.RiskMakeInput(G2708*(1+F2709),_xll.RiskName(("Forecast"&amp;D2709)))</f>
        <v>78.638680040275844</v>
      </c>
    </row>
    <row r="2710" spans="1:7" x14ac:dyDescent="0.3">
      <c r="A2710" s="31">
        <f t="shared" si="131"/>
        <v>2024</v>
      </c>
      <c r="B2710" s="31">
        <f t="shared" si="132"/>
        <v>10</v>
      </c>
      <c r="C2710" s="31">
        <f t="shared" si="133"/>
        <v>4</v>
      </c>
      <c r="D2710" s="25">
        <f t="shared" si="130"/>
        <v>45567</v>
      </c>
      <c r="F2710" s="32" cm="1">
        <f t="array" aca="1" ref="F2710" ca="1">_xlfn.IFS(G2709&lt;$K$1,_xll.RiskLaplace(0.0022315,0.036816),G2709&gt;$N$1,_xll.RiskLaplace(-0.00024199,0.02329),TRUE,(_xll.RiskLaplace(0.0004749,0.011069)))</f>
        <v>1.3857786308870964E-2</v>
      </c>
      <c r="G2710" s="18" cm="1">
        <f t="array" aca="1" ref="G2710" ca="1">_xll.RiskMakeInput(G2709*(1+F2710),_xll.RiskName(("Forecast"&amp;D2710)))</f>
        <v>79.728438063885662</v>
      </c>
    </row>
    <row r="2711" spans="1:7" x14ac:dyDescent="0.3">
      <c r="A2711" s="31">
        <f t="shared" si="131"/>
        <v>2024</v>
      </c>
      <c r="B2711" s="31">
        <f t="shared" si="132"/>
        <v>10</v>
      </c>
      <c r="C2711" s="31">
        <f t="shared" si="133"/>
        <v>4</v>
      </c>
      <c r="D2711" s="25">
        <f t="shared" ref="D2711:D2774" si="134">WORKDAY(D2710,1)</f>
        <v>45568</v>
      </c>
      <c r="F2711" s="32" cm="1">
        <f t="array" aca="1" ref="F2711" ca="1">_xlfn.IFS(G2710&lt;$K$1,_xll.RiskLaplace(0.0022315,0.036816),G2710&gt;$N$1,_xll.RiskLaplace(-0.00024199,0.02329),TRUE,(_xll.RiskLaplace(0.0004749,0.011069)))</f>
        <v>-4.9513691667908153E-3</v>
      </c>
      <c r="G2711" s="18" cm="1">
        <f t="array" aca="1" ref="G2711" ca="1">_xll.RiskMakeInput(G2710*(1+F2711),_xll.RiskName(("Forecast"&amp;D2711)))</f>
        <v>79.33367313393974</v>
      </c>
    </row>
    <row r="2712" spans="1:7" x14ac:dyDescent="0.3">
      <c r="A2712" s="31">
        <f t="shared" si="131"/>
        <v>2024</v>
      </c>
      <c r="B2712" s="31">
        <f t="shared" si="132"/>
        <v>10</v>
      </c>
      <c r="C2712" s="31">
        <f t="shared" si="133"/>
        <v>4</v>
      </c>
      <c r="D2712" s="25">
        <f t="shared" si="134"/>
        <v>45569</v>
      </c>
      <c r="F2712" s="32" cm="1">
        <f t="array" aca="1" ref="F2712" ca="1">_xlfn.IFS(G2711&lt;$K$1,_xll.RiskLaplace(0.0022315,0.036816),G2711&gt;$N$1,_xll.RiskLaplace(-0.00024199,0.02329),TRUE,(_xll.RiskLaplace(0.0004749,0.011069)))</f>
        <v>-1.1404979181090928E-2</v>
      </c>
      <c r="G2712" s="18" cm="1">
        <f t="array" aca="1" ref="G2712" ca="1">_xll.RiskMakeInput(G2711*(1+F2712),_xll.RiskName(("Forecast"&amp;D2712)))</f>
        <v>78.428874243487684</v>
      </c>
    </row>
    <row r="2713" spans="1:7" x14ac:dyDescent="0.3">
      <c r="A2713" s="31">
        <f t="shared" si="131"/>
        <v>2024</v>
      </c>
      <c r="B2713" s="31">
        <f t="shared" si="132"/>
        <v>10</v>
      </c>
      <c r="C2713" s="31">
        <f t="shared" si="133"/>
        <v>4</v>
      </c>
      <c r="D2713" s="25">
        <f t="shared" si="134"/>
        <v>45572</v>
      </c>
      <c r="F2713" s="32" cm="1">
        <f t="array" aca="1" ref="F2713" ca="1">_xlfn.IFS(G2712&lt;$K$1,_xll.RiskLaplace(0.0022315,0.036816),G2712&gt;$N$1,_xll.RiskLaplace(-0.00024199,0.02329),TRUE,(_xll.RiskLaplace(0.0004749,0.011069)))</f>
        <v>3.1123690886876991E-2</v>
      </c>
      <c r="G2713" s="18" cm="1">
        <f t="array" aca="1" ref="G2713" ca="1">_xll.RiskMakeInput(G2712*(1+F2713),_xll.RiskName(("Forecast"&amp;D2713)))</f>
        <v>80.869870282047742</v>
      </c>
    </row>
    <row r="2714" spans="1:7" x14ac:dyDescent="0.3">
      <c r="A2714" s="31">
        <f t="shared" si="131"/>
        <v>2024</v>
      </c>
      <c r="B2714" s="31">
        <f t="shared" si="132"/>
        <v>10</v>
      </c>
      <c r="C2714" s="31">
        <f t="shared" si="133"/>
        <v>4</v>
      </c>
      <c r="D2714" s="25">
        <f t="shared" si="134"/>
        <v>45573</v>
      </c>
      <c r="F2714" s="32" cm="1">
        <f t="array" aca="1" ref="F2714" ca="1">_xlfn.IFS(G2713&lt;$K$1,_xll.RiskLaplace(0.0022315,0.036816),G2713&gt;$N$1,_xll.RiskLaplace(-0.00024199,0.02329),TRUE,(_xll.RiskLaplace(0.0004749,0.011069)))</f>
        <v>-5.4354836984570731E-3</v>
      </c>
      <c r="G2714" s="18" cm="1">
        <f t="array" aca="1" ref="G2714" ca="1">_xll.RiskMakeInput(G2713*(1+F2714),_xll.RiskName(("Forecast"&amp;D2714)))</f>
        <v>80.430303420433333</v>
      </c>
    </row>
    <row r="2715" spans="1:7" x14ac:dyDescent="0.3">
      <c r="A2715" s="31">
        <f t="shared" si="131"/>
        <v>2024</v>
      </c>
      <c r="B2715" s="31">
        <f t="shared" si="132"/>
        <v>10</v>
      </c>
      <c r="C2715" s="31">
        <f t="shared" si="133"/>
        <v>4</v>
      </c>
      <c r="D2715" s="25">
        <f t="shared" si="134"/>
        <v>45574</v>
      </c>
      <c r="F2715" s="32" cm="1">
        <f t="array" aca="1" ref="F2715" ca="1">_xlfn.IFS(G2714&lt;$K$1,_xll.RiskLaplace(0.0022315,0.036816),G2714&gt;$N$1,_xll.RiskLaplace(-0.00024199,0.02329),TRUE,(_xll.RiskLaplace(0.0004749,0.011069)))</f>
        <v>-1.5492825266954723E-3</v>
      </c>
      <c r="G2715" s="18" cm="1">
        <f t="array" aca="1" ref="G2715" ca="1">_xll.RiskMakeInput(G2714*(1+F2715),_xll.RiskName(("Forecast"&amp;D2715)))</f>
        <v>80.305694156727242</v>
      </c>
    </row>
    <row r="2716" spans="1:7" x14ac:dyDescent="0.3">
      <c r="A2716" s="31">
        <f t="shared" si="131"/>
        <v>2024</v>
      </c>
      <c r="B2716" s="31">
        <f t="shared" si="132"/>
        <v>10</v>
      </c>
      <c r="C2716" s="31">
        <f t="shared" si="133"/>
        <v>4</v>
      </c>
      <c r="D2716" s="25">
        <f t="shared" si="134"/>
        <v>45575</v>
      </c>
      <c r="F2716" s="32" cm="1">
        <f t="array" aca="1" ref="F2716" ca="1">_xlfn.IFS(G2715&lt;$K$1,_xll.RiskLaplace(0.0022315,0.036816),G2715&gt;$N$1,_xll.RiskLaplace(-0.00024199,0.02329),TRUE,(_xll.RiskLaplace(0.0004749,0.011069)))</f>
        <v>5.0121856060489616E-5</v>
      </c>
      <c r="G2716" s="18" cm="1">
        <f t="array" aca="1" ref="G2716" ca="1">_xll.RiskMakeInput(G2715*(1+F2716),_xll.RiskName(("Forecast"&amp;D2716)))</f>
        <v>80.309719227170604</v>
      </c>
    </row>
    <row r="2717" spans="1:7" x14ac:dyDescent="0.3">
      <c r="A2717" s="31">
        <f t="shared" si="131"/>
        <v>2024</v>
      </c>
      <c r="B2717" s="31">
        <f t="shared" si="132"/>
        <v>10</v>
      </c>
      <c r="C2717" s="31">
        <f t="shared" si="133"/>
        <v>4</v>
      </c>
      <c r="D2717" s="25">
        <f t="shared" si="134"/>
        <v>45576</v>
      </c>
      <c r="F2717" s="32" cm="1">
        <f t="array" aca="1" ref="F2717" ca="1">_xlfn.IFS(G2716&lt;$K$1,_xll.RiskLaplace(0.0022315,0.036816),G2716&gt;$N$1,_xll.RiskLaplace(-0.00024199,0.02329),TRUE,(_xll.RiskLaplace(0.0004749,0.011069)))</f>
        <v>1.1206513649621061E-2</v>
      </c>
      <c r="G2717" s="18" cm="1">
        <f t="array" aca="1" ref="G2717" ca="1">_xll.RiskMakeInput(G2716*(1+F2717),_xll.RiskName(("Forecast"&amp;D2717)))</f>
        <v>81.209711191887124</v>
      </c>
    </row>
    <row r="2718" spans="1:7" x14ac:dyDescent="0.3">
      <c r="A2718" s="31">
        <f t="shared" si="131"/>
        <v>2024</v>
      </c>
      <c r="B2718" s="31">
        <f t="shared" si="132"/>
        <v>10</v>
      </c>
      <c r="C2718" s="31">
        <f t="shared" si="133"/>
        <v>4</v>
      </c>
      <c r="D2718" s="25">
        <f t="shared" si="134"/>
        <v>45579</v>
      </c>
      <c r="F2718" s="32" cm="1">
        <f t="array" aca="1" ref="F2718" ca="1">_xlfn.IFS(G2717&lt;$K$1,_xll.RiskLaplace(0.0022315,0.036816),G2717&gt;$N$1,_xll.RiskLaplace(-0.00024199,0.02329),TRUE,(_xll.RiskLaplace(0.0004749,0.011069)))</f>
        <v>-5.0206378534567607E-3</v>
      </c>
      <c r="G2718" s="18" cm="1">
        <f t="array" aca="1" ref="G2718" ca="1">_xll.RiskMakeInput(G2717*(1+F2718),_xll.RiskName(("Forecast"&amp;D2718)))</f>
        <v>80.801986641808838</v>
      </c>
    </row>
    <row r="2719" spans="1:7" x14ac:dyDescent="0.3">
      <c r="A2719" s="31">
        <f t="shared" si="131"/>
        <v>2024</v>
      </c>
      <c r="B2719" s="31">
        <f t="shared" si="132"/>
        <v>10</v>
      </c>
      <c r="C2719" s="31">
        <f t="shared" si="133"/>
        <v>4</v>
      </c>
      <c r="D2719" s="25">
        <f t="shared" si="134"/>
        <v>45580</v>
      </c>
      <c r="F2719" s="32" cm="1">
        <f t="array" aca="1" ref="F2719" ca="1">_xlfn.IFS(G2718&lt;$K$1,_xll.RiskLaplace(0.0022315,0.036816),G2718&gt;$N$1,_xll.RiskLaplace(-0.00024199,0.02329),TRUE,(_xll.RiskLaplace(0.0004749,0.011069)))</f>
        <v>1.4267291274951315E-2</v>
      </c>
      <c r="G2719" s="18" cm="1">
        <f t="array" aca="1" ref="G2719" ca="1">_xll.RiskMakeInput(G2718*(1+F2719),_xll.RiskName(("Forecast"&amp;D2719)))</f>
        <v>81.954812120822254</v>
      </c>
    </row>
    <row r="2720" spans="1:7" x14ac:dyDescent="0.3">
      <c r="A2720" s="31">
        <f t="shared" si="131"/>
        <v>2024</v>
      </c>
      <c r="B2720" s="31">
        <f t="shared" si="132"/>
        <v>10</v>
      </c>
      <c r="C2720" s="31">
        <f t="shared" si="133"/>
        <v>4</v>
      </c>
      <c r="D2720" s="25">
        <f t="shared" si="134"/>
        <v>45581</v>
      </c>
      <c r="F2720" s="32" cm="1">
        <f t="array" aca="1" ref="F2720" ca="1">_xlfn.IFS(G2719&lt;$K$1,_xll.RiskLaplace(0.0022315,0.036816),G2719&gt;$N$1,_xll.RiskLaplace(-0.00024199,0.02329),TRUE,(_xll.RiskLaplace(0.0004749,0.011069)))</f>
        <v>3.8381396292806865E-3</v>
      </c>
      <c r="G2720" s="18" cm="1">
        <f t="array" aca="1" ref="G2720" ca="1">_xll.RiskMakeInput(G2719*(1+F2720),_xll.RiskName(("Forecast"&amp;D2720)))</f>
        <v>82.269366133033429</v>
      </c>
    </row>
    <row r="2721" spans="1:7" x14ac:dyDescent="0.3">
      <c r="A2721" s="31">
        <f t="shared" si="131"/>
        <v>2024</v>
      </c>
      <c r="B2721" s="31">
        <f t="shared" si="132"/>
        <v>10</v>
      </c>
      <c r="C2721" s="31">
        <f t="shared" si="133"/>
        <v>4</v>
      </c>
      <c r="D2721" s="25">
        <f t="shared" si="134"/>
        <v>45582</v>
      </c>
      <c r="F2721" s="32" cm="1">
        <f t="array" aca="1" ref="F2721" ca="1">_xlfn.IFS(G2720&lt;$K$1,_xll.RiskLaplace(0.0022315,0.036816),G2720&gt;$N$1,_xll.RiskLaplace(-0.00024199,0.02329),TRUE,(_xll.RiskLaplace(0.0004749,0.011069)))</f>
        <v>2.8976623129678717E-4</v>
      </c>
      <c r="G2721" s="18" cm="1">
        <f t="array" aca="1" ref="G2721" ca="1">_xll.RiskMakeInput(G2720*(1+F2721),_xll.RiskName(("Forecast"&amp;D2721)))</f>
        <v>82.293205017208976</v>
      </c>
    </row>
    <row r="2722" spans="1:7" x14ac:dyDescent="0.3">
      <c r="A2722" s="31">
        <f t="shared" si="131"/>
        <v>2024</v>
      </c>
      <c r="B2722" s="31">
        <f t="shared" si="132"/>
        <v>10</v>
      </c>
      <c r="C2722" s="31">
        <f t="shared" si="133"/>
        <v>4</v>
      </c>
      <c r="D2722" s="25">
        <f t="shared" si="134"/>
        <v>45583</v>
      </c>
      <c r="F2722" s="32" cm="1">
        <f t="array" aca="1" ref="F2722" ca="1">_xlfn.IFS(G2721&lt;$K$1,_xll.RiskLaplace(0.0022315,0.036816),G2721&gt;$N$1,_xll.RiskLaplace(-0.00024199,0.02329),TRUE,(_xll.RiskLaplace(0.0004749,0.011069)))</f>
        <v>-4.3623593214690316E-3</v>
      </c>
      <c r="G2722" s="18" cm="1">
        <f t="array" aca="1" ref="G2722" ca="1">_xll.RiskMakeInput(G2721*(1+F2722),_xll.RiskName(("Forecast"&amp;D2722)))</f>
        <v>81.934212487208598</v>
      </c>
    </row>
    <row r="2723" spans="1:7" x14ac:dyDescent="0.3">
      <c r="A2723" s="31">
        <f t="shared" si="131"/>
        <v>2024</v>
      </c>
      <c r="B2723" s="31">
        <f t="shared" si="132"/>
        <v>10</v>
      </c>
      <c r="C2723" s="31">
        <f t="shared" si="133"/>
        <v>4</v>
      </c>
      <c r="D2723" s="25">
        <f t="shared" si="134"/>
        <v>45586</v>
      </c>
      <c r="F2723" s="32" cm="1">
        <f t="array" aca="1" ref="F2723" ca="1">_xlfn.IFS(G2722&lt;$K$1,_xll.RiskLaplace(0.0022315,0.036816),G2722&gt;$N$1,_xll.RiskLaplace(-0.00024199,0.02329),TRUE,(_xll.RiskLaplace(0.0004749,0.011069)))</f>
        <v>-1.5650125561047588E-2</v>
      </c>
      <c r="G2723" s="18" cm="1">
        <f t="array" aca="1" ref="G2723" ca="1">_xll.RiskMakeInput(G2722*(1+F2723),_xll.RiskName(("Forecast"&amp;D2723)))</f>
        <v>80.651931774038232</v>
      </c>
    </row>
    <row r="2724" spans="1:7" x14ac:dyDescent="0.3">
      <c r="A2724" s="31">
        <f t="shared" si="131"/>
        <v>2024</v>
      </c>
      <c r="B2724" s="31">
        <f t="shared" si="132"/>
        <v>10</v>
      </c>
      <c r="C2724" s="31">
        <f t="shared" si="133"/>
        <v>4</v>
      </c>
      <c r="D2724" s="25">
        <f t="shared" si="134"/>
        <v>45587</v>
      </c>
      <c r="F2724" s="32" cm="1">
        <f t="array" aca="1" ref="F2724" ca="1">_xlfn.IFS(G2723&lt;$K$1,_xll.RiskLaplace(0.0022315,0.036816),G2723&gt;$N$1,_xll.RiskLaplace(-0.00024199,0.02329),TRUE,(_xll.RiskLaplace(0.0004749,0.011069)))</f>
        <v>1.395015233270056E-2</v>
      </c>
      <c r="G2724" s="18" cm="1">
        <f t="array" aca="1" ref="G2724" ca="1">_xll.RiskMakeInput(G2723*(1+F2724),_xll.RiskName(("Forecast"&amp;D2724)))</f>
        <v>81.777038508212641</v>
      </c>
    </row>
    <row r="2725" spans="1:7" x14ac:dyDescent="0.3">
      <c r="A2725" s="31">
        <f t="shared" si="131"/>
        <v>2024</v>
      </c>
      <c r="B2725" s="31">
        <f t="shared" si="132"/>
        <v>10</v>
      </c>
      <c r="C2725" s="31">
        <f t="shared" si="133"/>
        <v>4</v>
      </c>
      <c r="D2725" s="25">
        <f t="shared" si="134"/>
        <v>45588</v>
      </c>
      <c r="F2725" s="32" cm="1">
        <f t="array" aca="1" ref="F2725" ca="1">_xlfn.IFS(G2724&lt;$K$1,_xll.RiskLaplace(0.0022315,0.036816),G2724&gt;$N$1,_xll.RiskLaplace(-0.00024199,0.02329),TRUE,(_xll.RiskLaplace(0.0004749,0.011069)))</f>
        <v>-1.2333596388057621E-2</v>
      </c>
      <c r="G2725" s="18" cm="1">
        <f t="array" aca="1" ref="G2725" ca="1">_xll.RiskMakeInput(G2724*(1+F2725),_xll.RiskName(("Forecast"&amp;D2725)))</f>
        <v>80.768433521441693</v>
      </c>
    </row>
    <row r="2726" spans="1:7" x14ac:dyDescent="0.3">
      <c r="A2726" s="31">
        <f t="shared" si="131"/>
        <v>2024</v>
      </c>
      <c r="B2726" s="31">
        <f t="shared" si="132"/>
        <v>10</v>
      </c>
      <c r="C2726" s="31">
        <f t="shared" si="133"/>
        <v>4</v>
      </c>
      <c r="D2726" s="25">
        <f t="shared" si="134"/>
        <v>45589</v>
      </c>
      <c r="F2726" s="32" cm="1">
        <f t="array" aca="1" ref="F2726" ca="1">_xlfn.IFS(G2725&lt;$K$1,_xll.RiskLaplace(0.0022315,0.036816),G2725&gt;$N$1,_xll.RiskLaplace(-0.00024199,0.02329),TRUE,(_xll.RiskLaplace(0.0004749,0.011069)))</f>
        <v>9.4629160356049351E-4</v>
      </c>
      <c r="G2726" s="18" cm="1">
        <f t="array" aca="1" ref="G2726" ca="1">_xll.RiskMakeInput(G2725*(1+F2726),_xll.RiskName(("Forecast"&amp;D2726)))</f>
        <v>80.844864011915774</v>
      </c>
    </row>
    <row r="2727" spans="1:7" x14ac:dyDescent="0.3">
      <c r="A2727" s="31">
        <f t="shared" si="131"/>
        <v>2024</v>
      </c>
      <c r="B2727" s="31">
        <f t="shared" si="132"/>
        <v>10</v>
      </c>
      <c r="C2727" s="31">
        <f t="shared" si="133"/>
        <v>4</v>
      </c>
      <c r="D2727" s="25">
        <f t="shared" si="134"/>
        <v>45590</v>
      </c>
      <c r="F2727" s="32" cm="1">
        <f t="array" aca="1" ref="F2727" ca="1">_xlfn.IFS(G2726&lt;$K$1,_xll.RiskLaplace(0.0022315,0.036816),G2726&gt;$N$1,_xll.RiskLaplace(-0.00024199,0.02329),TRUE,(_xll.RiskLaplace(0.0004749,0.011069)))</f>
        <v>9.92609807704504E-3</v>
      </c>
      <c r="G2727" s="18" cm="1">
        <f t="array" aca="1" ref="G2727" ca="1">_xll.RiskMakeInput(G2726*(1+F2727),_xll.RiskName(("Forecast"&amp;D2727)))</f>
        <v>81.647338061123421</v>
      </c>
    </row>
    <row r="2728" spans="1:7" x14ac:dyDescent="0.3">
      <c r="A2728" s="31">
        <f t="shared" si="131"/>
        <v>2024</v>
      </c>
      <c r="B2728" s="31">
        <f t="shared" si="132"/>
        <v>10</v>
      </c>
      <c r="C2728" s="31">
        <f t="shared" si="133"/>
        <v>4</v>
      </c>
      <c r="D2728" s="25">
        <f t="shared" si="134"/>
        <v>45593</v>
      </c>
      <c r="F2728" s="32" cm="1">
        <f t="array" aca="1" ref="F2728" ca="1">_xlfn.IFS(G2727&lt;$K$1,_xll.RiskLaplace(0.0022315,0.036816),G2727&gt;$N$1,_xll.RiskLaplace(-0.00024199,0.02329),TRUE,(_xll.RiskLaplace(0.0004749,0.011069)))</f>
        <v>-2.4317357429506838E-4</v>
      </c>
      <c r="G2728" s="18" cm="1">
        <f t="array" aca="1" ref="G2728" ca="1">_xll.RiskMakeInput(G2727*(1+F2728),_xll.RiskName(("Forecast"&amp;D2728)))</f>
        <v>81.627483586095423</v>
      </c>
    </row>
    <row r="2729" spans="1:7" x14ac:dyDescent="0.3">
      <c r="A2729" s="31">
        <f t="shared" si="131"/>
        <v>2024</v>
      </c>
      <c r="B2729" s="31">
        <f t="shared" si="132"/>
        <v>10</v>
      </c>
      <c r="C2729" s="31">
        <f t="shared" si="133"/>
        <v>4</v>
      </c>
      <c r="D2729" s="25">
        <f t="shared" si="134"/>
        <v>45594</v>
      </c>
      <c r="F2729" s="32" cm="1">
        <f t="array" aca="1" ref="F2729" ca="1">_xlfn.IFS(G2728&lt;$K$1,_xll.RiskLaplace(0.0022315,0.036816),G2728&gt;$N$1,_xll.RiskLaplace(-0.00024199,0.02329),TRUE,(_xll.RiskLaplace(0.0004749,0.011069)))</f>
        <v>-3.2637209915697299E-3</v>
      </c>
      <c r="G2729" s="18" cm="1">
        <f t="array" aca="1" ref="G2729" ca="1">_xll.RiskMakeInput(G2728*(1+F2729),_xll.RiskName(("Forecast"&amp;D2729)))</f>
        <v>81.36107425442647</v>
      </c>
    </row>
    <row r="2730" spans="1:7" x14ac:dyDescent="0.3">
      <c r="A2730" s="31">
        <f t="shared" si="131"/>
        <v>2024</v>
      </c>
      <c r="B2730" s="31">
        <f t="shared" si="132"/>
        <v>10</v>
      </c>
      <c r="C2730" s="31">
        <f t="shared" si="133"/>
        <v>4</v>
      </c>
      <c r="D2730" s="25">
        <f t="shared" si="134"/>
        <v>45595</v>
      </c>
      <c r="F2730" s="32" cm="1">
        <f t="array" aca="1" ref="F2730" ca="1">_xlfn.IFS(G2729&lt;$K$1,_xll.RiskLaplace(0.0022315,0.036816),G2729&gt;$N$1,_xll.RiskLaplace(-0.00024199,0.02329),TRUE,(_xll.RiskLaplace(0.0004749,0.011069)))</f>
        <v>-3.4365279657220366E-3</v>
      </c>
      <c r="G2730" s="18" cm="1">
        <f t="array" aca="1" ref="G2730" ca="1">_xll.RiskMakeInput(G2729*(1+F2730),_xll.RiskName(("Forecast"&amp;D2730)))</f>
        <v>81.081474647429943</v>
      </c>
    </row>
    <row r="2731" spans="1:7" x14ac:dyDescent="0.3">
      <c r="A2731" s="31">
        <f t="shared" si="131"/>
        <v>2024</v>
      </c>
      <c r="B2731" s="31">
        <f t="shared" si="132"/>
        <v>10</v>
      </c>
      <c r="C2731" s="31">
        <f t="shared" si="133"/>
        <v>4</v>
      </c>
      <c r="D2731" s="25">
        <f t="shared" si="134"/>
        <v>45596</v>
      </c>
      <c r="F2731" s="32" cm="1">
        <f t="array" aca="1" ref="F2731" ca="1">_xlfn.IFS(G2730&lt;$K$1,_xll.RiskLaplace(0.0022315,0.036816),G2730&gt;$N$1,_xll.RiskLaplace(-0.00024199,0.02329),TRUE,(_xll.RiskLaplace(0.0004749,0.011069)))</f>
        <v>-4.4890788739254395E-3</v>
      </c>
      <c r="G2731" s="18" cm="1">
        <f t="array" aca="1" ref="G2731" ca="1">_xll.RiskMakeInput(G2730*(1+F2731),_xll.RiskName(("Forecast"&amp;D2731)))</f>
        <v>80.717493512523447</v>
      </c>
    </row>
    <row r="2732" spans="1:7" x14ac:dyDescent="0.3">
      <c r="A2732" s="31">
        <f t="shared" si="131"/>
        <v>2024</v>
      </c>
      <c r="B2732" s="31">
        <f t="shared" si="132"/>
        <v>11</v>
      </c>
      <c r="C2732" s="31">
        <f t="shared" si="133"/>
        <v>4</v>
      </c>
      <c r="D2732" s="25">
        <f t="shared" si="134"/>
        <v>45597</v>
      </c>
      <c r="F2732" s="32" cm="1">
        <f t="array" aca="1" ref="F2732" ca="1">_xlfn.IFS(G2731&lt;$K$1,_xll.RiskLaplace(0.0022315,0.036816),G2731&gt;$N$1,_xll.RiskLaplace(-0.00024199,0.02329),TRUE,(_xll.RiskLaplace(0.0004749,0.011069)))</f>
        <v>-2.964719387940613E-2</v>
      </c>
      <c r="G2732" s="18" cm="1">
        <f t="array" aca="1" ref="G2732" ca="1">_xll.RiskMakeInput(G2731*(1+F2732),_xll.RiskName(("Forecast"&amp;D2732)))</f>
        <v>78.324446332897949</v>
      </c>
    </row>
    <row r="2733" spans="1:7" x14ac:dyDescent="0.3">
      <c r="A2733" s="31">
        <f t="shared" si="131"/>
        <v>2024</v>
      </c>
      <c r="B2733" s="31">
        <f t="shared" si="132"/>
        <v>11</v>
      </c>
      <c r="C2733" s="31">
        <f t="shared" si="133"/>
        <v>4</v>
      </c>
      <c r="D2733" s="25">
        <f t="shared" si="134"/>
        <v>45600</v>
      </c>
      <c r="F2733" s="32" cm="1">
        <f t="array" aca="1" ref="F2733" ca="1">_xlfn.IFS(G2732&lt;$K$1,_xll.RiskLaplace(0.0022315,0.036816),G2732&gt;$N$1,_xll.RiskLaplace(-0.00024199,0.02329),TRUE,(_xll.RiskLaplace(0.0004749,0.011069)))</f>
        <v>-1.1919116377688715E-3</v>
      </c>
      <c r="G2733" s="18" cm="1">
        <f t="array" aca="1" ref="G2733" ca="1">_xll.RiskMakeInput(G2732*(1+F2733),_xll.RiskName(("Forecast"&amp;D2733)))</f>
        <v>78.231090513791969</v>
      </c>
    </row>
    <row r="2734" spans="1:7" x14ac:dyDescent="0.3">
      <c r="A2734" s="31">
        <f t="shared" si="131"/>
        <v>2024</v>
      </c>
      <c r="B2734" s="31">
        <f t="shared" si="132"/>
        <v>11</v>
      </c>
      <c r="C2734" s="31">
        <f t="shared" si="133"/>
        <v>4</v>
      </c>
      <c r="D2734" s="25">
        <f t="shared" si="134"/>
        <v>45601</v>
      </c>
      <c r="F2734" s="32" cm="1">
        <f t="array" aca="1" ref="F2734" ca="1">_xlfn.IFS(G2733&lt;$K$1,_xll.RiskLaplace(0.0022315,0.036816),G2733&gt;$N$1,_xll.RiskLaplace(-0.00024199,0.02329),TRUE,(_xll.RiskLaplace(0.0004749,0.011069)))</f>
        <v>-9.5328842152285955E-3</v>
      </c>
      <c r="G2734" s="18" cm="1">
        <f t="array" aca="1" ref="G2734" ca="1">_xll.RiskMakeInput(G2733*(1+F2734),_xll.RiskName(("Forecast"&amp;D2734)))</f>
        <v>77.485322585892916</v>
      </c>
    </row>
    <row r="2735" spans="1:7" x14ac:dyDescent="0.3">
      <c r="A2735" s="31">
        <f t="shared" si="131"/>
        <v>2024</v>
      </c>
      <c r="B2735" s="31">
        <f t="shared" si="132"/>
        <v>11</v>
      </c>
      <c r="C2735" s="31">
        <f t="shared" si="133"/>
        <v>4</v>
      </c>
      <c r="D2735" s="25">
        <f t="shared" si="134"/>
        <v>45602</v>
      </c>
      <c r="F2735" s="32" cm="1">
        <f t="array" aca="1" ref="F2735" ca="1">_xlfn.IFS(G2734&lt;$K$1,_xll.RiskLaplace(0.0022315,0.036816),G2734&gt;$N$1,_xll.RiskLaplace(-0.00024199,0.02329),TRUE,(_xll.RiskLaplace(0.0004749,0.011069)))</f>
        <v>5.8480750398189367E-3</v>
      </c>
      <c r="G2735" s="18" cm="1">
        <f t="array" aca="1" ref="G2735" ca="1">_xll.RiskMakeInput(G2734*(1+F2735),_xll.RiskName(("Forecast"&amp;D2735)))</f>
        <v>77.938462566859798</v>
      </c>
    </row>
    <row r="2736" spans="1:7" x14ac:dyDescent="0.3">
      <c r="A2736" s="31">
        <f t="shared" si="131"/>
        <v>2024</v>
      </c>
      <c r="B2736" s="31">
        <f t="shared" si="132"/>
        <v>11</v>
      </c>
      <c r="C2736" s="31">
        <f t="shared" si="133"/>
        <v>4</v>
      </c>
      <c r="D2736" s="25">
        <f t="shared" si="134"/>
        <v>45603</v>
      </c>
      <c r="F2736" s="32" cm="1">
        <f t="array" aca="1" ref="F2736" ca="1">_xlfn.IFS(G2735&lt;$K$1,_xll.RiskLaplace(0.0022315,0.036816),G2735&gt;$N$1,_xll.RiskLaplace(-0.00024199,0.02329),TRUE,(_xll.RiskLaplace(0.0004749,0.011069)))</f>
        <v>5.8951242219691506E-4</v>
      </c>
      <c r="G2736" s="18" cm="1">
        <f t="array" aca="1" ref="G2736" ca="1">_xll.RiskMakeInput(G2735*(1+F2736),_xll.RiskName(("Forecast"&amp;D2736)))</f>
        <v>77.984408258709891</v>
      </c>
    </row>
    <row r="2737" spans="1:7" x14ac:dyDescent="0.3">
      <c r="A2737" s="31">
        <f t="shared" si="131"/>
        <v>2024</v>
      </c>
      <c r="B2737" s="31">
        <f t="shared" si="132"/>
        <v>11</v>
      </c>
      <c r="C2737" s="31">
        <f t="shared" si="133"/>
        <v>4</v>
      </c>
      <c r="D2737" s="25">
        <f t="shared" si="134"/>
        <v>45604</v>
      </c>
      <c r="F2737" s="32" cm="1">
        <f t="array" aca="1" ref="F2737" ca="1">_xlfn.IFS(G2736&lt;$K$1,_xll.RiskLaplace(0.0022315,0.036816),G2736&gt;$N$1,_xll.RiskLaplace(-0.00024199,0.02329),TRUE,(_xll.RiskLaplace(0.0004749,0.011069)))</f>
        <v>1.7783149439052947E-3</v>
      </c>
      <c r="G2737" s="18" cm="1">
        <f t="array" aca="1" ref="G2737" ca="1">_xll.RiskMakeInput(G2736*(1+F2737),_xll.RiskName(("Forecast"&amp;D2737)))</f>
        <v>78.123089097307968</v>
      </c>
    </row>
    <row r="2738" spans="1:7" x14ac:dyDescent="0.3">
      <c r="A2738" s="31">
        <f t="shared" si="131"/>
        <v>2024</v>
      </c>
      <c r="B2738" s="31">
        <f t="shared" si="132"/>
        <v>11</v>
      </c>
      <c r="C2738" s="31">
        <f t="shared" si="133"/>
        <v>4</v>
      </c>
      <c r="D2738" s="25">
        <f t="shared" si="134"/>
        <v>45607</v>
      </c>
      <c r="F2738" s="32" cm="1">
        <f t="array" aca="1" ref="F2738" ca="1">_xlfn.IFS(G2737&lt;$K$1,_xll.RiskLaplace(0.0022315,0.036816),G2737&gt;$N$1,_xll.RiskLaplace(-0.00024199,0.02329),TRUE,(_xll.RiskLaplace(0.0004749,0.011069)))</f>
        <v>5.3336351294053499E-3</v>
      </c>
      <c r="G2738" s="18" cm="1">
        <f t="array" aca="1" ref="G2738" ca="1">_xll.RiskMakeInput(G2737*(1+F2738),_xll.RiskName(("Forecast"&amp;D2738)))</f>
        <v>78.539769149735037</v>
      </c>
    </row>
    <row r="2739" spans="1:7" x14ac:dyDescent="0.3">
      <c r="A2739" s="31">
        <f t="shared" si="131"/>
        <v>2024</v>
      </c>
      <c r="B2739" s="31">
        <f t="shared" si="132"/>
        <v>11</v>
      </c>
      <c r="C2739" s="31">
        <f t="shared" si="133"/>
        <v>4</v>
      </c>
      <c r="D2739" s="25">
        <f t="shared" si="134"/>
        <v>45608</v>
      </c>
      <c r="F2739" s="32" cm="1">
        <f t="array" aca="1" ref="F2739" ca="1">_xlfn.IFS(G2738&lt;$K$1,_xll.RiskLaplace(0.0022315,0.036816),G2738&gt;$N$1,_xll.RiskLaplace(-0.00024199,0.02329),TRUE,(_xll.RiskLaplace(0.0004749,0.011069)))</f>
        <v>-1.9897492010945614E-3</v>
      </c>
      <c r="G2739" s="18" cm="1">
        <f t="array" aca="1" ref="G2739" ca="1">_xll.RiskMakeInput(G2738*(1+F2739),_xll.RiskName(("Forecast"&amp;D2739)))</f>
        <v>78.383494706815199</v>
      </c>
    </row>
    <row r="2740" spans="1:7" x14ac:dyDescent="0.3">
      <c r="A2740" s="31">
        <f t="shared" si="131"/>
        <v>2024</v>
      </c>
      <c r="B2740" s="31">
        <f t="shared" si="132"/>
        <v>11</v>
      </c>
      <c r="C2740" s="31">
        <f t="shared" si="133"/>
        <v>4</v>
      </c>
      <c r="D2740" s="25">
        <f t="shared" si="134"/>
        <v>45609</v>
      </c>
      <c r="F2740" s="32" cm="1">
        <f t="array" aca="1" ref="F2740" ca="1">_xlfn.IFS(G2739&lt;$K$1,_xll.RiskLaplace(0.0022315,0.036816),G2739&gt;$N$1,_xll.RiskLaplace(-0.00024199,0.02329),TRUE,(_xll.RiskLaplace(0.0004749,0.011069)))</f>
        <v>4.1988696848110473E-3</v>
      </c>
      <c r="G2740" s="18" cm="1">
        <f t="array" aca="1" ref="G2740" ca="1">_xll.RiskMakeInput(G2739*(1+F2740),_xll.RiskName(("Forecast"&amp;D2740)))</f>
        <v>78.712616786529182</v>
      </c>
    </row>
    <row r="2741" spans="1:7" x14ac:dyDescent="0.3">
      <c r="A2741" s="31">
        <f t="shared" si="131"/>
        <v>2024</v>
      </c>
      <c r="B2741" s="31">
        <f t="shared" si="132"/>
        <v>11</v>
      </c>
      <c r="C2741" s="31">
        <f t="shared" si="133"/>
        <v>4</v>
      </c>
      <c r="D2741" s="25">
        <f t="shared" si="134"/>
        <v>45610</v>
      </c>
      <c r="F2741" s="32" cm="1">
        <f t="array" aca="1" ref="F2741" ca="1">_xlfn.IFS(G2740&lt;$K$1,_xll.RiskLaplace(0.0022315,0.036816),G2740&gt;$N$1,_xll.RiskLaplace(-0.00024199,0.02329),TRUE,(_xll.RiskLaplace(0.0004749,0.011069)))</f>
        <v>1.6335905546974176E-2</v>
      </c>
      <c r="G2741" s="18" cm="1">
        <f t="array" aca="1" ref="G2741" ca="1">_xll.RiskMakeInput(G2740*(1+F2741),_xll.RiskName(("Forecast"&amp;D2741)))</f>
        <v>79.998458659709101</v>
      </c>
    </row>
    <row r="2742" spans="1:7" x14ac:dyDescent="0.3">
      <c r="A2742" s="31">
        <f t="shared" si="131"/>
        <v>2024</v>
      </c>
      <c r="B2742" s="31">
        <f t="shared" si="132"/>
        <v>11</v>
      </c>
      <c r="C2742" s="31">
        <f t="shared" si="133"/>
        <v>4</v>
      </c>
      <c r="D2742" s="25">
        <f t="shared" si="134"/>
        <v>45611</v>
      </c>
      <c r="F2742" s="32" cm="1">
        <f t="array" aca="1" ref="F2742" ca="1">_xlfn.IFS(G2741&lt;$K$1,_xll.RiskLaplace(0.0022315,0.036816),G2741&gt;$N$1,_xll.RiskLaplace(-0.00024199,0.02329),TRUE,(_xll.RiskLaplace(0.0004749,0.011069)))</f>
        <v>1.3133185431276439E-3</v>
      </c>
      <c r="G2742" s="18" cm="1">
        <f t="array" aca="1" ref="G2742" ca="1">_xll.RiskMakeInput(G2741*(1+F2742),_xll.RiskName(("Forecast"&amp;D2742)))</f>
        <v>80.10352211888852</v>
      </c>
    </row>
    <row r="2743" spans="1:7" x14ac:dyDescent="0.3">
      <c r="A2743" s="31">
        <f t="shared" si="131"/>
        <v>2024</v>
      </c>
      <c r="B2743" s="31">
        <f t="shared" si="132"/>
        <v>11</v>
      </c>
      <c r="C2743" s="31">
        <f t="shared" si="133"/>
        <v>4</v>
      </c>
      <c r="D2743" s="25">
        <f t="shared" si="134"/>
        <v>45614</v>
      </c>
      <c r="F2743" s="32" cm="1">
        <f t="array" aca="1" ref="F2743" ca="1">_xlfn.IFS(G2742&lt;$K$1,_xll.RiskLaplace(0.0022315,0.036816),G2742&gt;$N$1,_xll.RiskLaplace(-0.00024199,0.02329),TRUE,(_xll.RiskLaplace(0.0004749,0.011069)))</f>
        <v>4.0751662120136044E-3</v>
      </c>
      <c r="G2743" s="18" cm="1">
        <f t="array" aca="1" ref="G2743" ca="1">_xll.RiskMakeInput(G2742*(1+F2743),_xll.RiskName(("Forecast"&amp;D2743)))</f>
        <v>80.429957285690691</v>
      </c>
    </row>
    <row r="2744" spans="1:7" x14ac:dyDescent="0.3">
      <c r="A2744" s="31">
        <f t="shared" si="131"/>
        <v>2024</v>
      </c>
      <c r="B2744" s="31">
        <f t="shared" si="132"/>
        <v>11</v>
      </c>
      <c r="C2744" s="31">
        <f t="shared" si="133"/>
        <v>4</v>
      </c>
      <c r="D2744" s="25">
        <f t="shared" si="134"/>
        <v>45615</v>
      </c>
      <c r="F2744" s="32" cm="1">
        <f t="array" aca="1" ref="F2744" ca="1">_xlfn.IFS(G2743&lt;$K$1,_xll.RiskLaplace(0.0022315,0.036816),G2743&gt;$N$1,_xll.RiskLaplace(-0.00024199,0.02329),TRUE,(_xll.RiskLaplace(0.0004749,0.011069)))</f>
        <v>1.409356408464481E-2</v>
      </c>
      <c r="G2744" s="18" cm="1">
        <f t="array" aca="1" ref="G2744" ca="1">_xll.RiskMakeInput(G2743*(1+F2744),_xll.RiskName(("Forecast"&amp;D2744)))</f>
        <v>81.563502043021828</v>
      </c>
    </row>
    <row r="2745" spans="1:7" x14ac:dyDescent="0.3">
      <c r="A2745" s="31">
        <f t="shared" si="131"/>
        <v>2024</v>
      </c>
      <c r="B2745" s="31">
        <f t="shared" si="132"/>
        <v>11</v>
      </c>
      <c r="C2745" s="31">
        <f t="shared" si="133"/>
        <v>4</v>
      </c>
      <c r="D2745" s="25">
        <f t="shared" si="134"/>
        <v>45616</v>
      </c>
      <c r="F2745" s="32" cm="1">
        <f t="array" aca="1" ref="F2745" ca="1">_xlfn.IFS(G2744&lt;$K$1,_xll.RiskLaplace(0.0022315,0.036816),G2744&gt;$N$1,_xll.RiskLaplace(-0.00024199,0.02329),TRUE,(_xll.RiskLaplace(0.0004749,0.011069)))</f>
        <v>2.0491898830037481E-3</v>
      </c>
      <c r="G2745" s="18" cm="1">
        <f t="array" aca="1" ref="G2745" ca="1">_xll.RiskMakeInput(G2744*(1+F2745),_xll.RiskName(("Forecast"&amp;D2745)))</f>
        <v>81.730641146230738</v>
      </c>
    </row>
    <row r="2746" spans="1:7" x14ac:dyDescent="0.3">
      <c r="A2746" s="31">
        <f t="shared" si="131"/>
        <v>2024</v>
      </c>
      <c r="B2746" s="31">
        <f t="shared" si="132"/>
        <v>11</v>
      </c>
      <c r="C2746" s="31">
        <f t="shared" si="133"/>
        <v>4</v>
      </c>
      <c r="D2746" s="25">
        <f t="shared" si="134"/>
        <v>45617</v>
      </c>
      <c r="F2746" s="32" cm="1">
        <f t="array" aca="1" ref="F2746" ca="1">_xlfn.IFS(G2745&lt;$K$1,_xll.RiskLaplace(0.0022315,0.036816),G2745&gt;$N$1,_xll.RiskLaplace(-0.00024199,0.02329),TRUE,(_xll.RiskLaplace(0.0004749,0.011069)))</f>
        <v>5.4298000171315672E-3</v>
      </c>
      <c r="G2746" s="18" cm="1">
        <f t="array" aca="1" ref="G2746" ca="1">_xll.RiskMakeInput(G2745*(1+F2746),_xll.RiskName(("Forecast"&amp;D2746)))</f>
        <v>82.174422182926719</v>
      </c>
    </row>
    <row r="2747" spans="1:7" x14ac:dyDescent="0.3">
      <c r="A2747" s="31">
        <f t="shared" si="131"/>
        <v>2024</v>
      </c>
      <c r="B2747" s="31">
        <f t="shared" si="132"/>
        <v>11</v>
      </c>
      <c r="C2747" s="31">
        <f t="shared" si="133"/>
        <v>4</v>
      </c>
      <c r="D2747" s="25">
        <f t="shared" si="134"/>
        <v>45618</v>
      </c>
      <c r="F2747" s="32" cm="1">
        <f t="array" aca="1" ref="F2747" ca="1">_xlfn.IFS(G2746&lt;$K$1,_xll.RiskLaplace(0.0022315,0.036816),G2746&gt;$N$1,_xll.RiskLaplace(-0.00024199,0.02329),TRUE,(_xll.RiskLaplace(0.0004749,0.011069)))</f>
        <v>-1.9504300836154405E-3</v>
      </c>
      <c r="G2747" s="18" cm="1">
        <f t="array" aca="1" ref="G2747" ca="1">_xll.RiskMakeInput(G2746*(1+F2747),_xll.RiskName(("Forecast"&amp;D2747)))</f>
        <v>82.014146717797431</v>
      </c>
    </row>
    <row r="2748" spans="1:7" x14ac:dyDescent="0.3">
      <c r="A2748" s="31">
        <f t="shared" si="131"/>
        <v>2024</v>
      </c>
      <c r="B2748" s="31">
        <f t="shared" si="132"/>
        <v>11</v>
      </c>
      <c r="C2748" s="31">
        <f t="shared" si="133"/>
        <v>4</v>
      </c>
      <c r="D2748" s="25">
        <f t="shared" si="134"/>
        <v>45621</v>
      </c>
      <c r="F2748" s="32" cm="1">
        <f t="array" aca="1" ref="F2748" ca="1">_xlfn.IFS(G2747&lt;$K$1,_xll.RiskLaplace(0.0022315,0.036816),G2747&gt;$N$1,_xll.RiskLaplace(-0.00024199,0.02329),TRUE,(_xll.RiskLaplace(0.0004749,0.011069)))</f>
        <v>2.1269224906034019E-3</v>
      </c>
      <c r="G2748" s="18" cm="1">
        <f t="array" aca="1" ref="G2748" ca="1">_xll.RiskMakeInput(G2747*(1+F2748),_xll.RiskName(("Forecast"&amp;D2748)))</f>
        <v>82.188584450999159</v>
      </c>
    </row>
    <row r="2749" spans="1:7" x14ac:dyDescent="0.3">
      <c r="A2749" s="31">
        <f t="shared" si="131"/>
        <v>2024</v>
      </c>
      <c r="B2749" s="31">
        <f t="shared" si="132"/>
        <v>11</v>
      </c>
      <c r="C2749" s="31">
        <f t="shared" si="133"/>
        <v>4</v>
      </c>
      <c r="D2749" s="25">
        <f t="shared" si="134"/>
        <v>45622</v>
      </c>
      <c r="F2749" s="32" cm="1">
        <f t="array" aca="1" ref="F2749" ca="1">_xlfn.IFS(G2748&lt;$K$1,_xll.RiskLaplace(0.0022315,0.036816),G2748&gt;$N$1,_xll.RiskLaplace(-0.00024199,0.02329),TRUE,(_xll.RiskLaplace(0.0004749,0.011069)))</f>
        <v>-2.4107118559586428E-3</v>
      </c>
      <c r="G2749" s="18" cm="1">
        <f t="array" aca="1" ref="G2749" ca="1">_xll.RiskMakeInput(G2748*(1+F2749),_xll.RiskName(("Forecast"&amp;D2749)))</f>
        <v>81.99045145603867</v>
      </c>
    </row>
    <row r="2750" spans="1:7" x14ac:dyDescent="0.3">
      <c r="A2750" s="31">
        <f t="shared" si="131"/>
        <v>2024</v>
      </c>
      <c r="B2750" s="31">
        <f t="shared" si="132"/>
        <v>11</v>
      </c>
      <c r="C2750" s="31">
        <f t="shared" si="133"/>
        <v>4</v>
      </c>
      <c r="D2750" s="25">
        <f t="shared" si="134"/>
        <v>45623</v>
      </c>
      <c r="F2750" s="32" cm="1">
        <f t="array" aca="1" ref="F2750" ca="1">_xlfn.IFS(G2749&lt;$K$1,_xll.RiskLaplace(0.0022315,0.036816),G2749&gt;$N$1,_xll.RiskLaplace(-0.00024199,0.02329),TRUE,(_xll.RiskLaplace(0.0004749,0.011069)))</f>
        <v>3.2095895043999742E-3</v>
      </c>
      <c r="G2750" s="18" cm="1">
        <f t="array" aca="1" ref="G2750" ca="1">_xll.RiskMakeInput(G2749*(1+F2750),_xll.RiskName(("Forecast"&amp;D2750)))</f>
        <v>82.253607148492989</v>
      </c>
    </row>
    <row r="2751" spans="1:7" x14ac:dyDescent="0.3">
      <c r="A2751" s="31">
        <f t="shared" si="131"/>
        <v>2024</v>
      </c>
      <c r="B2751" s="31">
        <f t="shared" si="132"/>
        <v>11</v>
      </c>
      <c r="C2751" s="31">
        <f t="shared" si="133"/>
        <v>4</v>
      </c>
      <c r="D2751" s="25">
        <f t="shared" si="134"/>
        <v>45624</v>
      </c>
      <c r="F2751" s="32" cm="1">
        <f t="array" aca="1" ref="F2751" ca="1">_xlfn.IFS(G2750&lt;$K$1,_xll.RiskLaplace(0.0022315,0.036816),G2750&gt;$N$1,_xll.RiskLaplace(-0.00024199,0.02329),TRUE,(_xll.RiskLaplace(0.0004749,0.011069)))</f>
        <v>1.8407776307230363E-2</v>
      </c>
      <c r="G2751" s="18" cm="1">
        <f t="array" aca="1" ref="G2751" ca="1">_xll.RiskMakeInput(G2750*(1+F2751),_xll.RiskName(("Forecast"&amp;D2751)))</f>
        <v>83.767713149345255</v>
      </c>
    </row>
    <row r="2752" spans="1:7" x14ac:dyDescent="0.3">
      <c r="A2752" s="31">
        <f t="shared" si="131"/>
        <v>2024</v>
      </c>
      <c r="B2752" s="31">
        <f t="shared" si="132"/>
        <v>11</v>
      </c>
      <c r="C2752" s="31">
        <f t="shared" si="133"/>
        <v>4</v>
      </c>
      <c r="D2752" s="25">
        <f t="shared" si="134"/>
        <v>45625</v>
      </c>
      <c r="F2752" s="32" cm="1">
        <f t="array" aca="1" ref="F2752" ca="1">_xlfn.IFS(G2751&lt;$K$1,_xll.RiskLaplace(0.0022315,0.036816),G2751&gt;$N$1,_xll.RiskLaplace(-0.00024199,0.02329),TRUE,(_xll.RiskLaplace(0.0004749,0.011069)))</f>
        <v>8.6707700166092656E-3</v>
      </c>
      <c r="G2752" s="18" cm="1">
        <f t="array" aca="1" ref="G2752" ca="1">_xll.RiskMakeInput(G2751*(1+F2752),_xll.RiskName(("Forecast"&amp;D2752)))</f>
        <v>84.494043724880527</v>
      </c>
    </row>
    <row r="2753" spans="1:7" x14ac:dyDescent="0.3">
      <c r="A2753" s="31">
        <f t="shared" si="131"/>
        <v>2024</v>
      </c>
      <c r="B2753" s="31">
        <f t="shared" si="132"/>
        <v>12</v>
      </c>
      <c r="C2753" s="31">
        <f t="shared" si="133"/>
        <v>4</v>
      </c>
      <c r="D2753" s="25">
        <f t="shared" si="134"/>
        <v>45628</v>
      </c>
      <c r="F2753" s="32" cm="1">
        <f t="array" aca="1" ref="F2753" ca="1">_xlfn.IFS(G2752&lt;$K$1,_xll.RiskLaplace(0.0022315,0.036816),G2752&gt;$N$1,_xll.RiskLaplace(-0.00024199,0.02329),TRUE,(_xll.RiskLaplace(0.0004749,0.011069)))</f>
        <v>6.5600058018691863E-3</v>
      </c>
      <c r="G2753" s="18" cm="1">
        <f t="array" aca="1" ref="G2753" ca="1">_xll.RiskMakeInput(G2752*(1+F2753),_xll.RiskName(("Forecast"&amp;D2753)))</f>
        <v>85.048325141939131</v>
      </c>
    </row>
    <row r="2754" spans="1:7" x14ac:dyDescent="0.3">
      <c r="A2754" s="31">
        <f t="shared" si="131"/>
        <v>2024</v>
      </c>
      <c r="B2754" s="31">
        <f t="shared" si="132"/>
        <v>12</v>
      </c>
      <c r="C2754" s="31">
        <f t="shared" si="133"/>
        <v>4</v>
      </c>
      <c r="D2754" s="25">
        <f t="shared" si="134"/>
        <v>45629</v>
      </c>
      <c r="F2754" s="32" cm="1">
        <f t="array" aca="1" ref="F2754" ca="1">_xlfn.IFS(G2753&lt;$K$1,_xll.RiskLaplace(0.0022315,0.036816),G2753&gt;$N$1,_xll.RiskLaplace(-0.00024199,0.02329),TRUE,(_xll.RiskLaplace(0.0004749,0.011069)))</f>
        <v>8.910537334235098E-5</v>
      </c>
      <c r="G2754" s="18" cm="1">
        <f t="array" aca="1" ref="G2754" ca="1">_xll.RiskMakeInput(G2753*(1+F2754),_xll.RiskName(("Forecast"&amp;D2754)))</f>
        <v>85.055903404703045</v>
      </c>
    </row>
    <row r="2755" spans="1:7" x14ac:dyDescent="0.3">
      <c r="A2755" s="31">
        <f t="shared" si="131"/>
        <v>2024</v>
      </c>
      <c r="B2755" s="31">
        <f t="shared" si="132"/>
        <v>12</v>
      </c>
      <c r="C2755" s="31">
        <f t="shared" si="133"/>
        <v>4</v>
      </c>
      <c r="D2755" s="25">
        <f t="shared" si="134"/>
        <v>45630</v>
      </c>
      <c r="F2755" s="32" cm="1">
        <f t="array" aca="1" ref="F2755" ca="1">_xlfn.IFS(G2754&lt;$K$1,_xll.RiskLaplace(0.0022315,0.036816),G2754&gt;$N$1,_xll.RiskLaplace(-0.00024199,0.02329),TRUE,(_xll.RiskLaplace(0.0004749,0.011069)))</f>
        <v>-1.2466629496170249E-2</v>
      </c>
      <c r="G2755" s="18" cm="1">
        <f t="array" aca="1" ref="G2755" ca="1">_xll.RiskMakeInput(G2754*(1+F2755),_xll.RiskName(("Forecast"&amp;D2755)))</f>
        <v>83.995542970494569</v>
      </c>
    </row>
    <row r="2756" spans="1:7" x14ac:dyDescent="0.3">
      <c r="A2756" s="31">
        <f t="shared" si="131"/>
        <v>2024</v>
      </c>
      <c r="B2756" s="31">
        <f t="shared" si="132"/>
        <v>12</v>
      </c>
      <c r="C2756" s="31">
        <f t="shared" si="133"/>
        <v>4</v>
      </c>
      <c r="D2756" s="25">
        <f t="shared" si="134"/>
        <v>45631</v>
      </c>
      <c r="F2756" s="32" cm="1">
        <f t="array" aca="1" ref="F2756" ca="1">_xlfn.IFS(G2755&lt;$K$1,_xll.RiskLaplace(0.0022315,0.036816),G2755&gt;$N$1,_xll.RiskLaplace(-0.00024199,0.02329),TRUE,(_xll.RiskLaplace(0.0004749,0.011069)))</f>
        <v>4.2670459385032094E-4</v>
      </c>
      <c r="G2756" s="18" cm="1">
        <f t="array" aca="1" ref="G2756" ca="1">_xll.RiskMakeInput(G2755*(1+F2756),_xll.RiskName(("Forecast"&amp;D2756)))</f>
        <v>84.031384254543042</v>
      </c>
    </row>
    <row r="2757" spans="1:7" x14ac:dyDescent="0.3">
      <c r="A2757" s="31">
        <f t="shared" ref="A2757:A2820" si="135">YEAR(D2757)</f>
        <v>2024</v>
      </c>
      <c r="B2757" s="31">
        <f t="shared" ref="B2757:B2820" si="136">MONTH(D2757)</f>
        <v>12</v>
      </c>
      <c r="C2757" s="31">
        <f t="shared" ref="C2757:C2820" si="137">ROUNDUP(B2757/3,0)</f>
        <v>4</v>
      </c>
      <c r="D2757" s="25">
        <f t="shared" si="134"/>
        <v>45632</v>
      </c>
      <c r="F2757" s="32" cm="1">
        <f t="array" aca="1" ref="F2757" ca="1">_xlfn.IFS(G2756&lt;$K$1,_xll.RiskLaplace(0.0022315,0.036816),G2756&gt;$N$1,_xll.RiskLaplace(-0.00024199,0.02329),TRUE,(_xll.RiskLaplace(0.0004749,0.011069)))</f>
        <v>-9.6489013749243892E-4</v>
      </c>
      <c r="G2757" s="18" cm="1">
        <f t="array" aca="1" ref="G2757" ca="1">_xll.RiskMakeInput(G2756*(1+F2757),_xll.RiskName(("Forecast"&amp;D2757)))</f>
        <v>83.950303200636</v>
      </c>
    </row>
    <row r="2758" spans="1:7" x14ac:dyDescent="0.3">
      <c r="A2758" s="31">
        <f t="shared" si="135"/>
        <v>2024</v>
      </c>
      <c r="B2758" s="31">
        <f t="shared" si="136"/>
        <v>12</v>
      </c>
      <c r="C2758" s="31">
        <f t="shared" si="137"/>
        <v>4</v>
      </c>
      <c r="D2758" s="25">
        <f t="shared" si="134"/>
        <v>45635</v>
      </c>
      <c r="F2758" s="32" cm="1">
        <f t="array" aca="1" ref="F2758" ca="1">_xlfn.IFS(G2757&lt;$K$1,_xll.RiskLaplace(0.0022315,0.036816),G2757&gt;$N$1,_xll.RiskLaplace(-0.00024199,0.02329),TRUE,(_xll.RiskLaplace(0.0004749,0.011069)))</f>
        <v>-2.6213370241835472E-3</v>
      </c>
      <c r="G2758" s="18" cm="1">
        <f t="array" aca="1" ref="G2758" ca="1">_xll.RiskMakeInput(G2757*(1+F2758),_xll.RiskName(("Forecast"&amp;D2758)))</f>
        <v>83.73024116266474</v>
      </c>
    </row>
    <row r="2759" spans="1:7" x14ac:dyDescent="0.3">
      <c r="A2759" s="31">
        <f t="shared" si="135"/>
        <v>2024</v>
      </c>
      <c r="B2759" s="31">
        <f t="shared" si="136"/>
        <v>12</v>
      </c>
      <c r="C2759" s="31">
        <f t="shared" si="137"/>
        <v>4</v>
      </c>
      <c r="D2759" s="25">
        <f t="shared" si="134"/>
        <v>45636</v>
      </c>
      <c r="F2759" s="32" cm="1">
        <f t="array" aca="1" ref="F2759" ca="1">_xlfn.IFS(G2758&lt;$K$1,_xll.RiskLaplace(0.0022315,0.036816),G2758&gt;$N$1,_xll.RiskLaplace(-0.00024199,0.02329),TRUE,(_xll.RiskLaplace(0.0004749,0.011069)))</f>
        <v>5.5965364064134056E-3</v>
      </c>
      <c r="G2759" s="18" cm="1">
        <f t="array" aca="1" ref="G2759" ca="1">_xll.RiskMakeInput(G2758*(1+F2759),_xll.RiskName(("Forecast"&amp;D2759)))</f>
        <v>84.198840505649372</v>
      </c>
    </row>
    <row r="2760" spans="1:7" x14ac:dyDescent="0.3">
      <c r="A2760" s="31">
        <f t="shared" si="135"/>
        <v>2024</v>
      </c>
      <c r="B2760" s="31">
        <f t="shared" si="136"/>
        <v>12</v>
      </c>
      <c r="C2760" s="31">
        <f t="shared" si="137"/>
        <v>4</v>
      </c>
      <c r="D2760" s="25">
        <f t="shared" si="134"/>
        <v>45637</v>
      </c>
      <c r="F2760" s="32" cm="1">
        <f t="array" aca="1" ref="F2760" ca="1">_xlfn.IFS(G2759&lt;$K$1,_xll.RiskLaplace(0.0022315,0.036816),G2759&gt;$N$1,_xll.RiskLaplace(-0.00024199,0.02329),TRUE,(_xll.RiskLaplace(0.0004749,0.011069)))</f>
        <v>1.079038877273006E-2</v>
      </c>
      <c r="G2760" s="18" cm="1">
        <f t="array" aca="1" ref="G2760" ca="1">_xll.RiskMakeInput(G2759*(1+F2760),_xll.RiskName(("Forecast"&amp;D2760)))</f>
        <v>85.10737872891842</v>
      </c>
    </row>
    <row r="2761" spans="1:7" x14ac:dyDescent="0.3">
      <c r="A2761" s="31">
        <f t="shared" si="135"/>
        <v>2024</v>
      </c>
      <c r="B2761" s="31">
        <f t="shared" si="136"/>
        <v>12</v>
      </c>
      <c r="C2761" s="31">
        <f t="shared" si="137"/>
        <v>4</v>
      </c>
      <c r="D2761" s="25">
        <f t="shared" si="134"/>
        <v>45638</v>
      </c>
      <c r="F2761" s="32" cm="1">
        <f t="array" aca="1" ref="F2761" ca="1">_xlfn.IFS(G2760&lt;$K$1,_xll.RiskLaplace(0.0022315,0.036816),G2760&gt;$N$1,_xll.RiskLaplace(-0.00024199,0.02329),TRUE,(_xll.RiskLaplace(0.0004749,0.011069)))</f>
        <v>7.9781604420586238E-3</v>
      </c>
      <c r="G2761" s="18" cm="1">
        <f t="array" aca="1" ref="G2761" ca="1">_xll.RiskMakeInput(G2760*(1+F2761),_xll.RiskName(("Forecast"&amp;D2761)))</f>
        <v>85.786379051220777</v>
      </c>
    </row>
    <row r="2762" spans="1:7" x14ac:dyDescent="0.3">
      <c r="A2762" s="31">
        <f t="shared" si="135"/>
        <v>2024</v>
      </c>
      <c r="B2762" s="31">
        <f t="shared" si="136"/>
        <v>12</v>
      </c>
      <c r="C2762" s="31">
        <f t="shared" si="137"/>
        <v>4</v>
      </c>
      <c r="D2762" s="25">
        <f t="shared" si="134"/>
        <v>45639</v>
      </c>
      <c r="F2762" s="32" cm="1">
        <f t="array" aca="1" ref="F2762" ca="1">_xlfn.IFS(G2761&lt;$K$1,_xll.RiskLaplace(0.0022315,0.036816),G2761&gt;$N$1,_xll.RiskLaplace(-0.00024199,0.02329),TRUE,(_xll.RiskLaplace(0.0004749,0.011069)))</f>
        <v>5.6112650333920225E-3</v>
      </c>
      <c r="G2762" s="18" cm="1">
        <f t="array" aca="1" ref="G2762" ca="1">_xll.RiskMakeInput(G2761*(1+F2762),_xll.RiskName(("Forecast"&amp;D2762)))</f>
        <v>86.267749160332201</v>
      </c>
    </row>
    <row r="2763" spans="1:7" x14ac:dyDescent="0.3">
      <c r="A2763" s="31">
        <f t="shared" si="135"/>
        <v>2024</v>
      </c>
      <c r="B2763" s="31">
        <f t="shared" si="136"/>
        <v>12</v>
      </c>
      <c r="C2763" s="31">
        <f t="shared" si="137"/>
        <v>4</v>
      </c>
      <c r="D2763" s="25">
        <f t="shared" si="134"/>
        <v>45642</v>
      </c>
      <c r="F2763" s="32" cm="1">
        <f t="array" aca="1" ref="F2763" ca="1">_xlfn.IFS(G2762&lt;$K$1,_xll.RiskLaplace(0.0022315,0.036816),G2762&gt;$N$1,_xll.RiskLaplace(-0.00024199,0.02329),TRUE,(_xll.RiskLaplace(0.0004749,0.011069)))</f>
        <v>-8.5383182429534781E-3</v>
      </c>
      <c r="G2763" s="18" cm="1">
        <f t="array" aca="1" ref="G2763" ca="1">_xll.RiskMakeInput(G2762*(1+F2763),_xll.RiskName(("Forecast"&amp;D2763)))</f>
        <v>85.531167663898003</v>
      </c>
    </row>
    <row r="2764" spans="1:7" x14ac:dyDescent="0.3">
      <c r="A2764" s="31">
        <f t="shared" si="135"/>
        <v>2024</v>
      </c>
      <c r="B2764" s="31">
        <f t="shared" si="136"/>
        <v>12</v>
      </c>
      <c r="C2764" s="31">
        <f t="shared" si="137"/>
        <v>4</v>
      </c>
      <c r="D2764" s="25">
        <f t="shared" si="134"/>
        <v>45643</v>
      </c>
      <c r="F2764" s="32" cm="1">
        <f t="array" aca="1" ref="F2764" ca="1">_xlfn.IFS(G2763&lt;$K$1,_xll.RiskLaplace(0.0022315,0.036816),G2763&gt;$N$1,_xll.RiskLaplace(-0.00024199,0.02329),TRUE,(_xll.RiskLaplace(0.0004749,0.011069)))</f>
        <v>-1.836432004703821E-2</v>
      </c>
      <c r="G2764" s="18" cm="1">
        <f t="array" aca="1" ref="G2764" ca="1">_xll.RiskMakeInput(G2763*(1+F2764),_xll.RiskName(("Forecast"&amp;D2764)))</f>
        <v>83.960445926921295</v>
      </c>
    </row>
    <row r="2765" spans="1:7" x14ac:dyDescent="0.3">
      <c r="A2765" s="31">
        <f t="shared" si="135"/>
        <v>2024</v>
      </c>
      <c r="B2765" s="31">
        <f t="shared" si="136"/>
        <v>12</v>
      </c>
      <c r="C2765" s="31">
        <f t="shared" si="137"/>
        <v>4</v>
      </c>
      <c r="D2765" s="25">
        <f t="shared" si="134"/>
        <v>45644</v>
      </c>
      <c r="F2765" s="32" cm="1">
        <f t="array" aca="1" ref="F2765" ca="1">_xlfn.IFS(G2764&lt;$K$1,_xll.RiskLaplace(0.0022315,0.036816),G2764&gt;$N$1,_xll.RiskLaplace(-0.00024199,0.02329),TRUE,(_xll.RiskLaplace(0.0004749,0.011069)))</f>
        <v>-3.8938718284478257E-3</v>
      </c>
      <c r="G2765" s="18" cm="1">
        <f t="array" aca="1" ref="G2765" ca="1">_xll.RiskMakeInput(G2764*(1+F2765),_xll.RiskName(("Forecast"&amp;D2765)))</f>
        <v>83.633514711822542</v>
      </c>
    </row>
    <row r="2766" spans="1:7" x14ac:dyDescent="0.3">
      <c r="A2766" s="31">
        <f t="shared" si="135"/>
        <v>2024</v>
      </c>
      <c r="B2766" s="31">
        <f t="shared" si="136"/>
        <v>12</v>
      </c>
      <c r="C2766" s="31">
        <f t="shared" si="137"/>
        <v>4</v>
      </c>
      <c r="D2766" s="25">
        <f t="shared" si="134"/>
        <v>45645</v>
      </c>
      <c r="F2766" s="32" cm="1">
        <f t="array" aca="1" ref="F2766" ca="1">_xlfn.IFS(G2765&lt;$K$1,_xll.RiskLaplace(0.0022315,0.036816),G2765&gt;$N$1,_xll.RiskLaplace(-0.00024199,0.02329),TRUE,(_xll.RiskLaplace(0.0004749,0.011069)))</f>
        <v>1.195899640716494E-2</v>
      </c>
      <c r="G2766" s="18" cm="1">
        <f t="array" aca="1" ref="G2766" ca="1">_xll.RiskMakeInput(G2765*(1+F2766),_xll.RiskName(("Forecast"&amp;D2766)))</f>
        <v>84.633687613779799</v>
      </c>
    </row>
    <row r="2767" spans="1:7" x14ac:dyDescent="0.3">
      <c r="A2767" s="31">
        <f t="shared" si="135"/>
        <v>2024</v>
      </c>
      <c r="B2767" s="31">
        <f t="shared" si="136"/>
        <v>12</v>
      </c>
      <c r="C2767" s="31">
        <f t="shared" si="137"/>
        <v>4</v>
      </c>
      <c r="D2767" s="25">
        <f t="shared" si="134"/>
        <v>45646</v>
      </c>
      <c r="F2767" s="32" cm="1">
        <f t="array" aca="1" ref="F2767" ca="1">_xlfn.IFS(G2766&lt;$K$1,_xll.RiskLaplace(0.0022315,0.036816),G2766&gt;$N$1,_xll.RiskLaplace(-0.00024199,0.02329),TRUE,(_xll.RiskLaplace(0.0004749,0.011069)))</f>
        <v>1.031879821390543E-4</v>
      </c>
      <c r="G2767" s="18" cm="1">
        <f t="array" aca="1" ref="G2767" ca="1">_xll.RiskMakeInput(G2766*(1+F2767),_xll.RiskName(("Forecast"&amp;D2767)))</f>
        <v>84.642420793225654</v>
      </c>
    </row>
    <row r="2768" spans="1:7" x14ac:dyDescent="0.3">
      <c r="A2768" s="31">
        <f t="shared" si="135"/>
        <v>2024</v>
      </c>
      <c r="B2768" s="31">
        <f t="shared" si="136"/>
        <v>12</v>
      </c>
      <c r="C2768" s="31">
        <f t="shared" si="137"/>
        <v>4</v>
      </c>
      <c r="D2768" s="25">
        <f t="shared" si="134"/>
        <v>45649</v>
      </c>
      <c r="F2768" s="32" cm="1">
        <f t="array" aca="1" ref="F2768" ca="1">_xlfn.IFS(G2767&lt;$K$1,_xll.RiskLaplace(0.0022315,0.036816),G2767&gt;$N$1,_xll.RiskLaplace(-0.00024199,0.02329),TRUE,(_xll.RiskLaplace(0.0004749,0.011069)))</f>
        <v>7.9161185368853675E-3</v>
      </c>
      <c r="G2768" s="18" cm="1">
        <f t="array" aca="1" ref="G2768" ca="1">_xll.RiskMakeInput(G2767*(1+F2768),_xll.RiskName(("Forecast"&amp;D2768)))</f>
        <v>85.312460229473771</v>
      </c>
    </row>
    <row r="2769" spans="1:7" x14ac:dyDescent="0.3">
      <c r="A2769" s="31">
        <f t="shared" si="135"/>
        <v>2024</v>
      </c>
      <c r="B2769" s="31">
        <f t="shared" si="136"/>
        <v>12</v>
      </c>
      <c r="C2769" s="31">
        <f t="shared" si="137"/>
        <v>4</v>
      </c>
      <c r="D2769" s="25">
        <f t="shared" si="134"/>
        <v>45650</v>
      </c>
      <c r="F2769" s="32" cm="1">
        <f t="array" aca="1" ref="F2769" ca="1">_xlfn.IFS(G2768&lt;$K$1,_xll.RiskLaplace(0.0022315,0.036816),G2768&gt;$N$1,_xll.RiskLaplace(-0.00024199,0.02329),TRUE,(_xll.RiskLaplace(0.0004749,0.011069)))</f>
        <v>3.1469753204924947E-3</v>
      </c>
      <c r="G2769" s="18" cm="1">
        <f t="array" aca="1" ref="G2769" ca="1">_xll.RiskMakeInput(G2768*(1+F2769),_xll.RiskName(("Forecast"&amp;D2769)))</f>
        <v>85.58093643634642</v>
      </c>
    </row>
    <row r="2770" spans="1:7" x14ac:dyDescent="0.3">
      <c r="A2770" s="31">
        <f t="shared" si="135"/>
        <v>2024</v>
      </c>
      <c r="B2770" s="31">
        <f t="shared" si="136"/>
        <v>12</v>
      </c>
      <c r="C2770" s="31">
        <f t="shared" si="137"/>
        <v>4</v>
      </c>
      <c r="D2770" s="25">
        <f t="shared" si="134"/>
        <v>45651</v>
      </c>
      <c r="F2770" s="32" cm="1">
        <f t="array" aca="1" ref="F2770" ca="1">_xlfn.IFS(G2769&lt;$K$1,_xll.RiskLaplace(0.0022315,0.036816),G2769&gt;$N$1,_xll.RiskLaplace(-0.00024199,0.02329),TRUE,(_xll.RiskLaplace(0.0004749,0.011069)))</f>
        <v>1.5613600416837345E-3</v>
      </c>
      <c r="G2770" s="18" cm="1">
        <f t="array" aca="1" ref="G2770" ca="1">_xll.RiskMakeInput(G2769*(1+F2770),_xll.RiskName(("Forecast"&amp;D2770)))</f>
        <v>85.714559090828004</v>
      </c>
    </row>
    <row r="2771" spans="1:7" x14ac:dyDescent="0.3">
      <c r="A2771" s="31">
        <f t="shared" si="135"/>
        <v>2024</v>
      </c>
      <c r="B2771" s="31">
        <f t="shared" si="136"/>
        <v>12</v>
      </c>
      <c r="C2771" s="31">
        <f t="shared" si="137"/>
        <v>4</v>
      </c>
      <c r="D2771" s="25">
        <f t="shared" si="134"/>
        <v>45652</v>
      </c>
      <c r="F2771" s="32" cm="1">
        <f t="array" aca="1" ref="F2771" ca="1">_xlfn.IFS(G2770&lt;$K$1,_xll.RiskLaplace(0.0022315,0.036816),G2770&gt;$N$1,_xll.RiskLaplace(-0.00024199,0.02329),TRUE,(_xll.RiskLaplace(0.0004749,0.011069)))</f>
        <v>-1.3190479856413843E-3</v>
      </c>
      <c r="G2771" s="18" cm="1">
        <f t="array" aca="1" ref="G2771" ca="1">_xll.RiskMakeInput(G2770*(1+F2771),_xll.RiskName(("Forecast"&amp;D2771)))</f>
        <v>85.601497474319103</v>
      </c>
    </row>
    <row r="2772" spans="1:7" x14ac:dyDescent="0.3">
      <c r="A2772" s="31">
        <f t="shared" si="135"/>
        <v>2024</v>
      </c>
      <c r="B2772" s="31">
        <f t="shared" si="136"/>
        <v>12</v>
      </c>
      <c r="C2772" s="31">
        <f t="shared" si="137"/>
        <v>4</v>
      </c>
      <c r="D2772" s="25">
        <f t="shared" si="134"/>
        <v>45653</v>
      </c>
      <c r="F2772" s="32" cm="1">
        <f t="array" aca="1" ref="F2772" ca="1">_xlfn.IFS(G2771&lt;$K$1,_xll.RiskLaplace(0.0022315,0.036816),G2771&gt;$N$1,_xll.RiskLaplace(-0.00024199,0.02329),TRUE,(_xll.RiskLaplace(0.0004749,0.011069)))</f>
        <v>5.9875218539088759E-3</v>
      </c>
      <c r="G2772" s="18" cm="1">
        <f t="array" aca="1" ref="G2772" ca="1">_xll.RiskMakeInput(G2771*(1+F2772),_xll.RiskName(("Forecast"&amp;D2772)))</f>
        <v>86.114038311173914</v>
      </c>
    </row>
    <row r="2773" spans="1:7" x14ac:dyDescent="0.3">
      <c r="A2773" s="31">
        <f t="shared" si="135"/>
        <v>2024</v>
      </c>
      <c r="B2773" s="31">
        <f t="shared" si="136"/>
        <v>12</v>
      </c>
      <c r="C2773" s="31">
        <f t="shared" si="137"/>
        <v>4</v>
      </c>
      <c r="D2773" s="25">
        <f t="shared" si="134"/>
        <v>45656</v>
      </c>
      <c r="F2773" s="32" cm="1">
        <f t="array" aca="1" ref="F2773" ca="1">_xlfn.IFS(G2772&lt;$K$1,_xll.RiskLaplace(0.0022315,0.036816),G2772&gt;$N$1,_xll.RiskLaplace(-0.00024199,0.02329),TRUE,(_xll.RiskLaplace(0.0004749,0.011069)))</f>
        <v>1.2999767928708843E-2</v>
      </c>
      <c r="G2773" s="18" cm="1">
        <f t="array" aca="1" ref="G2773" ca="1">_xll.RiskMakeInput(G2772*(1+F2773),_xll.RiskName(("Forecast"&amp;D2773)))</f>
        <v>87.233500824623121</v>
      </c>
    </row>
    <row r="2774" spans="1:7" x14ac:dyDescent="0.3">
      <c r="A2774" s="31">
        <f t="shared" si="135"/>
        <v>2024</v>
      </c>
      <c r="B2774" s="31">
        <f t="shared" si="136"/>
        <v>12</v>
      </c>
      <c r="C2774" s="31">
        <f t="shared" si="137"/>
        <v>4</v>
      </c>
      <c r="D2774" s="25">
        <f t="shared" si="134"/>
        <v>45657</v>
      </c>
      <c r="F2774" s="32" cm="1">
        <f t="array" aca="1" ref="F2774" ca="1">_xlfn.IFS(G2773&lt;$K$1,_xll.RiskLaplace(0.0022315,0.036816),G2773&gt;$N$1,_xll.RiskLaplace(-0.00024199,0.02329),TRUE,(_xll.RiskLaplace(0.0004749,0.011069)))</f>
        <v>-3.8866017226176016E-3</v>
      </c>
      <c r="G2774" s="18" cm="1">
        <f t="array" aca="1" ref="G2774" ca="1">_xll.RiskMakeInput(G2773*(1+F2774),_xll.RiskName(("Forecast"&amp;D2774)))</f>
        <v>86.894458950048175</v>
      </c>
    </row>
    <row r="2775" spans="1:7" x14ac:dyDescent="0.3">
      <c r="A2775" s="31">
        <f t="shared" si="135"/>
        <v>2025</v>
      </c>
      <c r="B2775" s="31">
        <f t="shared" si="136"/>
        <v>1</v>
      </c>
      <c r="C2775" s="31">
        <f t="shared" si="137"/>
        <v>1</v>
      </c>
      <c r="D2775" s="25">
        <f t="shared" ref="D2775:D2838" si="138">WORKDAY(D2774,1)</f>
        <v>45658</v>
      </c>
      <c r="F2775" s="32" cm="1">
        <f t="array" aca="1" ref="F2775" ca="1">_xlfn.IFS(G2774&lt;$K$1,_xll.RiskLaplace(0.0022315,0.036816),G2774&gt;$N$1,_xll.RiskLaplace(-0.00024199,0.02329),TRUE,(_xll.RiskLaplace(0.0004749,0.011069)))</f>
        <v>1.7801568430365008E-2</v>
      </c>
      <c r="G2775" s="18" cm="1">
        <f t="array" aca="1" ref="G2775" ca="1">_xll.RiskMakeInput(G2774*(1+F2775),_xll.RiskName(("Forecast"&amp;D2775)))</f>
        <v>88.441316607266998</v>
      </c>
    </row>
    <row r="2776" spans="1:7" x14ac:dyDescent="0.3">
      <c r="A2776" s="31">
        <f t="shared" si="135"/>
        <v>2025</v>
      </c>
      <c r="B2776" s="31">
        <f t="shared" si="136"/>
        <v>1</v>
      </c>
      <c r="C2776" s="31">
        <f t="shared" si="137"/>
        <v>1</v>
      </c>
      <c r="D2776" s="25">
        <f t="shared" si="138"/>
        <v>45659</v>
      </c>
      <c r="F2776" s="32" cm="1">
        <f t="array" aca="1" ref="F2776" ca="1">_xlfn.IFS(G2775&lt;$K$1,_xll.RiskLaplace(0.0022315,0.036816),G2775&gt;$N$1,_xll.RiskLaplace(-0.00024199,0.02329),TRUE,(_xll.RiskLaplace(0.0004749,0.011069)))</f>
        <v>-2.8073547548979701E-4</v>
      </c>
      <c r="G2776" s="18" cm="1">
        <f t="array" aca="1" ref="G2776" ca="1">_xll.RiskMakeInput(G2775*(1+F2776),_xll.RiskName(("Forecast"&amp;D2776)))</f>
        <v>88.416487992196309</v>
      </c>
    </row>
    <row r="2777" spans="1:7" x14ac:dyDescent="0.3">
      <c r="A2777" s="31">
        <f t="shared" si="135"/>
        <v>2025</v>
      </c>
      <c r="B2777" s="31">
        <f t="shared" si="136"/>
        <v>1</v>
      </c>
      <c r="C2777" s="31">
        <f t="shared" si="137"/>
        <v>1</v>
      </c>
      <c r="D2777" s="25">
        <f t="shared" si="138"/>
        <v>45660</v>
      </c>
      <c r="F2777" s="32" cm="1">
        <f t="array" aca="1" ref="F2777" ca="1">_xlfn.IFS(G2776&lt;$K$1,_xll.RiskLaplace(0.0022315,0.036816),G2776&gt;$N$1,_xll.RiskLaplace(-0.00024199,0.02329),TRUE,(_xll.RiskLaplace(0.0004749,0.011069)))</f>
        <v>-6.1009872448124685E-3</v>
      </c>
      <c r="G2777" s="18" cm="1">
        <f t="array" aca="1" ref="G2777" ca="1">_xll.RiskMakeInput(G2776*(1+F2777),_xll.RiskName(("Forecast"&amp;D2777)))</f>
        <v>87.8770601267248</v>
      </c>
    </row>
    <row r="2778" spans="1:7" x14ac:dyDescent="0.3">
      <c r="A2778" s="31">
        <f t="shared" si="135"/>
        <v>2025</v>
      </c>
      <c r="B2778" s="31">
        <f t="shared" si="136"/>
        <v>1</v>
      </c>
      <c r="C2778" s="31">
        <f t="shared" si="137"/>
        <v>1</v>
      </c>
      <c r="D2778" s="25">
        <f t="shared" si="138"/>
        <v>45663</v>
      </c>
      <c r="F2778" s="32" cm="1">
        <f t="array" aca="1" ref="F2778" ca="1">_xlfn.IFS(G2777&lt;$K$1,_xll.RiskLaplace(0.0022315,0.036816),G2777&gt;$N$1,_xll.RiskLaplace(-0.00024199,0.02329),TRUE,(_xll.RiskLaplace(0.0004749,0.011069)))</f>
        <v>-1.1602497937499642E-2</v>
      </c>
      <c r="G2778" s="18" cm="1">
        <f t="array" aca="1" ref="G2778" ca="1">_xll.RiskMakeInput(G2777*(1+F2778),_xll.RiskName(("Forecast"&amp;D2778)))</f>
        <v>86.85746671785094</v>
      </c>
    </row>
    <row r="2779" spans="1:7" x14ac:dyDescent="0.3">
      <c r="A2779" s="31">
        <f t="shared" si="135"/>
        <v>2025</v>
      </c>
      <c r="B2779" s="31">
        <f t="shared" si="136"/>
        <v>1</v>
      </c>
      <c r="C2779" s="31">
        <f t="shared" si="137"/>
        <v>1</v>
      </c>
      <c r="D2779" s="25">
        <f t="shared" si="138"/>
        <v>45664</v>
      </c>
      <c r="F2779" s="32" cm="1">
        <f t="array" aca="1" ref="F2779" ca="1">_xlfn.IFS(G2778&lt;$K$1,_xll.RiskLaplace(0.0022315,0.036816),G2778&gt;$N$1,_xll.RiskLaplace(-0.00024199,0.02329),TRUE,(_xll.RiskLaplace(0.0004749,0.011069)))</f>
        <v>1.692687004516525E-2</v>
      </c>
      <c r="G2779" s="18" cm="1">
        <f t="array" aca="1" ref="G2779" ca="1">_xll.RiskMakeInput(G2778*(1+F2779),_xll.RiskName(("Forecast"&amp;D2779)))</f>
        <v>88.327691769436271</v>
      </c>
    </row>
    <row r="2780" spans="1:7" x14ac:dyDescent="0.3">
      <c r="A2780" s="31">
        <f t="shared" si="135"/>
        <v>2025</v>
      </c>
      <c r="B2780" s="31">
        <f t="shared" si="136"/>
        <v>1</v>
      </c>
      <c r="C2780" s="31">
        <f t="shared" si="137"/>
        <v>1</v>
      </c>
      <c r="D2780" s="25">
        <f t="shared" si="138"/>
        <v>45665</v>
      </c>
      <c r="F2780" s="32" cm="1">
        <f t="array" aca="1" ref="F2780" ca="1">_xlfn.IFS(G2779&lt;$K$1,_xll.RiskLaplace(0.0022315,0.036816),G2779&gt;$N$1,_xll.RiskLaplace(-0.00024199,0.02329),TRUE,(_xll.RiskLaplace(0.0004749,0.011069)))</f>
        <v>-7.780574987005757E-4</v>
      </c>
      <c r="G2780" s="18" cm="1">
        <f t="array" aca="1" ref="G2780" ca="1">_xll.RiskMakeInput(G2779*(1+F2780),_xll.RiskName(("Forecast"&amp;D2780)))</f>
        <v>88.258967746512155</v>
      </c>
    </row>
    <row r="2781" spans="1:7" x14ac:dyDescent="0.3">
      <c r="A2781" s="31">
        <f t="shared" si="135"/>
        <v>2025</v>
      </c>
      <c r="B2781" s="31">
        <f t="shared" si="136"/>
        <v>1</v>
      </c>
      <c r="C2781" s="31">
        <f t="shared" si="137"/>
        <v>1</v>
      </c>
      <c r="D2781" s="25">
        <f t="shared" si="138"/>
        <v>45666</v>
      </c>
      <c r="F2781" s="32" cm="1">
        <f t="array" aca="1" ref="F2781" ca="1">_xlfn.IFS(G2780&lt;$K$1,_xll.RiskLaplace(0.0022315,0.036816),G2780&gt;$N$1,_xll.RiskLaplace(-0.00024199,0.02329),TRUE,(_xll.RiskLaplace(0.0004749,0.011069)))</f>
        <v>1.1669924341739179E-2</v>
      </c>
      <c r="G2781" s="18" cm="1">
        <f t="array" aca="1" ref="G2781" ca="1">_xll.RiskMakeInput(G2780*(1+F2781),_xll.RiskName(("Forecast"&amp;D2781)))</f>
        <v>89.288943222593943</v>
      </c>
    </row>
    <row r="2782" spans="1:7" x14ac:dyDescent="0.3">
      <c r="A2782" s="31">
        <f t="shared" si="135"/>
        <v>2025</v>
      </c>
      <c r="B2782" s="31">
        <f t="shared" si="136"/>
        <v>1</v>
      </c>
      <c r="C2782" s="31">
        <f t="shared" si="137"/>
        <v>1</v>
      </c>
      <c r="D2782" s="25">
        <f t="shared" si="138"/>
        <v>45667</v>
      </c>
      <c r="F2782" s="32" cm="1">
        <f t="array" aca="1" ref="F2782" ca="1">_xlfn.IFS(G2781&lt;$K$1,_xll.RiskLaplace(0.0022315,0.036816),G2781&gt;$N$1,_xll.RiskLaplace(-0.00024199,0.02329),TRUE,(_xll.RiskLaplace(0.0004749,0.011069)))</f>
        <v>5.3624577041853031E-3</v>
      </c>
      <c r="G2782" s="18" cm="1">
        <f t="array" aca="1" ref="G2782" ca="1">_xll.RiskMakeInput(G2781*(1+F2782),_xll.RiskName(("Forecast"&amp;D2782)))</f>
        <v>89.767751404076506</v>
      </c>
    </row>
    <row r="2783" spans="1:7" x14ac:dyDescent="0.3">
      <c r="A2783" s="31">
        <f t="shared" si="135"/>
        <v>2025</v>
      </c>
      <c r="B2783" s="31">
        <f t="shared" si="136"/>
        <v>1</v>
      </c>
      <c r="C2783" s="31">
        <f t="shared" si="137"/>
        <v>1</v>
      </c>
      <c r="D2783" s="25">
        <f t="shared" si="138"/>
        <v>45670</v>
      </c>
      <c r="F2783" s="32" cm="1">
        <f t="array" aca="1" ref="F2783" ca="1">_xlfn.IFS(G2782&lt;$K$1,_xll.RiskLaplace(0.0022315,0.036816),G2782&gt;$N$1,_xll.RiskLaplace(-0.00024199,0.02329),TRUE,(_xll.RiskLaplace(0.0004749,0.011069)))</f>
        <v>2.4157540610840896E-3</v>
      </c>
      <c r="G2783" s="18" cm="1">
        <f t="array" aca="1" ref="G2783" ca="1">_xll.RiskMakeInput(G2782*(1+F2783),_xll.RiskName(("Forecast"&amp;D2783)))</f>
        <v>89.984608214085284</v>
      </c>
    </row>
    <row r="2784" spans="1:7" x14ac:dyDescent="0.3">
      <c r="A2784" s="31">
        <f t="shared" si="135"/>
        <v>2025</v>
      </c>
      <c r="B2784" s="31">
        <f t="shared" si="136"/>
        <v>1</v>
      </c>
      <c r="C2784" s="31">
        <f t="shared" si="137"/>
        <v>1</v>
      </c>
      <c r="D2784" s="25">
        <f t="shared" si="138"/>
        <v>45671</v>
      </c>
      <c r="F2784" s="32" cm="1">
        <f t="array" aca="1" ref="F2784" ca="1">_xlfn.IFS(G2783&lt;$K$1,_xll.RiskLaplace(0.0022315,0.036816),G2783&gt;$N$1,_xll.RiskLaplace(-0.00024199,0.02329),TRUE,(_xll.RiskLaplace(0.0004749,0.011069)))</f>
        <v>6.6482336679942727E-3</v>
      </c>
      <c r="G2784" s="18" cm="1">
        <f t="array" aca="1" ref="G2784" ca="1">_xll.RiskMakeInput(G2783*(1+F2784),_xll.RiskName(("Forecast"&amp;D2784)))</f>
        <v>90.582846916015441</v>
      </c>
    </row>
    <row r="2785" spans="1:7" x14ac:dyDescent="0.3">
      <c r="A2785" s="31">
        <f t="shared" si="135"/>
        <v>2025</v>
      </c>
      <c r="B2785" s="31">
        <f t="shared" si="136"/>
        <v>1</v>
      </c>
      <c r="C2785" s="31">
        <f t="shared" si="137"/>
        <v>1</v>
      </c>
      <c r="D2785" s="25">
        <f t="shared" si="138"/>
        <v>45672</v>
      </c>
      <c r="F2785" s="32" cm="1">
        <f t="array" aca="1" ref="F2785" ca="1">_xlfn.IFS(G2784&lt;$K$1,_xll.RiskLaplace(0.0022315,0.036816),G2784&gt;$N$1,_xll.RiskLaplace(-0.00024199,0.02329),TRUE,(_xll.RiskLaplace(0.0004749,0.011069)))</f>
        <v>3.2542210763521158E-2</v>
      </c>
      <c r="G2785" s="18" cm="1">
        <f t="array" aca="1" ref="G2785" ca="1">_xll.RiskMakeInput(G2784*(1+F2785),_xll.RiskName(("Forecast"&amp;D2785)))</f>
        <v>93.530613011916188</v>
      </c>
    </row>
    <row r="2786" spans="1:7" x14ac:dyDescent="0.3">
      <c r="A2786" s="31">
        <f t="shared" si="135"/>
        <v>2025</v>
      </c>
      <c r="B2786" s="31">
        <f t="shared" si="136"/>
        <v>1</v>
      </c>
      <c r="C2786" s="31">
        <f t="shared" si="137"/>
        <v>1</v>
      </c>
      <c r="D2786" s="25">
        <f t="shared" si="138"/>
        <v>45673</v>
      </c>
      <c r="F2786" s="32" cm="1">
        <f t="array" aca="1" ref="F2786" ca="1">_xlfn.IFS(G2785&lt;$K$1,_xll.RiskLaplace(0.0022315,0.036816),G2785&gt;$N$1,_xll.RiskLaplace(-0.00024199,0.02329),TRUE,(_xll.RiskLaplace(0.0004749,0.011069)))</f>
        <v>1.3754489326854105E-3</v>
      </c>
      <c r="G2786" s="18" cm="1">
        <f t="array" aca="1" ref="G2786" ca="1">_xll.RiskMakeInput(G2785*(1+F2786),_xll.RiskName(("Forecast"&amp;D2786)))</f>
        <v>93.659259593756843</v>
      </c>
    </row>
    <row r="2787" spans="1:7" x14ac:dyDescent="0.3">
      <c r="A2787" s="31">
        <f t="shared" si="135"/>
        <v>2025</v>
      </c>
      <c r="B2787" s="31">
        <f t="shared" si="136"/>
        <v>1</v>
      </c>
      <c r="C2787" s="31">
        <f t="shared" si="137"/>
        <v>1</v>
      </c>
      <c r="D2787" s="25">
        <f t="shared" si="138"/>
        <v>45674</v>
      </c>
      <c r="F2787" s="32" cm="1">
        <f t="array" aca="1" ref="F2787" ca="1">_xlfn.IFS(G2786&lt;$K$1,_xll.RiskLaplace(0.0022315,0.036816),G2786&gt;$N$1,_xll.RiskLaplace(-0.00024199,0.02329),TRUE,(_xll.RiskLaplace(0.0004749,0.011069)))</f>
        <v>3.1814562665405453E-4</v>
      </c>
      <c r="G2787" s="18" cm="1">
        <f t="array" aca="1" ref="G2787" ca="1">_xll.RiskMakeInput(G2786*(1+F2787),_xll.RiskName(("Forecast"&amp;D2787)))</f>
        <v>93.689056877592265</v>
      </c>
    </row>
    <row r="2788" spans="1:7" x14ac:dyDescent="0.3">
      <c r="A2788" s="31">
        <f t="shared" si="135"/>
        <v>2025</v>
      </c>
      <c r="B2788" s="31">
        <f t="shared" si="136"/>
        <v>1</v>
      </c>
      <c r="C2788" s="31">
        <f t="shared" si="137"/>
        <v>1</v>
      </c>
      <c r="D2788" s="25">
        <f t="shared" si="138"/>
        <v>45677</v>
      </c>
      <c r="F2788" s="32" cm="1">
        <f t="array" aca="1" ref="F2788" ca="1">_xlfn.IFS(G2787&lt;$K$1,_xll.RiskLaplace(0.0022315,0.036816),G2787&gt;$N$1,_xll.RiskLaplace(-0.00024199,0.02329),TRUE,(_xll.RiskLaplace(0.0004749,0.011069)))</f>
        <v>-9.3816910683994902E-3</v>
      </c>
      <c r="G2788" s="18" cm="1">
        <f t="array" aca="1" ref="G2788" ca="1">_xll.RiskMakeInput(G2787*(1+F2788),_xll.RiskName(("Forecast"&amp;D2788)))</f>
        <v>92.810095089476988</v>
      </c>
    </row>
    <row r="2789" spans="1:7" x14ac:dyDescent="0.3">
      <c r="A2789" s="31">
        <f t="shared" si="135"/>
        <v>2025</v>
      </c>
      <c r="B2789" s="31">
        <f t="shared" si="136"/>
        <v>1</v>
      </c>
      <c r="C2789" s="31">
        <f t="shared" si="137"/>
        <v>1</v>
      </c>
      <c r="D2789" s="25">
        <f t="shared" si="138"/>
        <v>45678</v>
      </c>
      <c r="F2789" s="32" cm="1">
        <f t="array" aca="1" ref="F2789" ca="1">_xlfn.IFS(G2788&lt;$K$1,_xll.RiskLaplace(0.0022315,0.036816),G2788&gt;$N$1,_xll.RiskLaplace(-0.00024199,0.02329),TRUE,(_xll.RiskLaplace(0.0004749,0.011069)))</f>
        <v>2.77476428279123E-3</v>
      </c>
      <c r="G2789" s="18" cm="1">
        <f t="array" aca="1" ref="G2789" ca="1">_xll.RiskMakeInput(G2788*(1+F2789),_xll.RiskName(("Forecast"&amp;D2789)))</f>
        <v>93.067621226413735</v>
      </c>
    </row>
    <row r="2790" spans="1:7" x14ac:dyDescent="0.3">
      <c r="A2790" s="31">
        <f t="shared" si="135"/>
        <v>2025</v>
      </c>
      <c r="B2790" s="31">
        <f t="shared" si="136"/>
        <v>1</v>
      </c>
      <c r="C2790" s="31">
        <f t="shared" si="137"/>
        <v>1</v>
      </c>
      <c r="D2790" s="25">
        <f t="shared" si="138"/>
        <v>45679</v>
      </c>
      <c r="F2790" s="32" cm="1">
        <f t="array" aca="1" ref="F2790" ca="1">_xlfn.IFS(G2789&lt;$K$1,_xll.RiskLaplace(0.0022315,0.036816),G2789&gt;$N$1,_xll.RiskLaplace(-0.00024199,0.02329),TRUE,(_xll.RiskLaplace(0.0004749,0.011069)))</f>
        <v>1.6193292726795087E-2</v>
      </c>
      <c r="G2790" s="18" cm="1">
        <f t="array" aca="1" ref="G2790" ca="1">_xll.RiskMakeInput(G2789*(1+F2790),_xll.RiskName(("Forecast"&amp;D2790)))</f>
        <v>94.57469246031954</v>
      </c>
    </row>
    <row r="2791" spans="1:7" x14ac:dyDescent="0.3">
      <c r="A2791" s="31">
        <f t="shared" si="135"/>
        <v>2025</v>
      </c>
      <c r="B2791" s="31">
        <f t="shared" si="136"/>
        <v>1</v>
      </c>
      <c r="C2791" s="31">
        <f t="shared" si="137"/>
        <v>1</v>
      </c>
      <c r="D2791" s="25">
        <f t="shared" si="138"/>
        <v>45680</v>
      </c>
      <c r="F2791" s="32" cm="1">
        <f t="array" aca="1" ref="F2791" ca="1">_xlfn.IFS(G2790&lt;$K$1,_xll.RiskLaplace(0.0022315,0.036816),G2790&gt;$N$1,_xll.RiskLaplace(-0.00024199,0.02329),TRUE,(_xll.RiskLaplace(0.0004749,0.011069)))</f>
        <v>-3.5756892410709934E-3</v>
      </c>
      <c r="G2791" s="18" cm="1">
        <f t="array" aca="1" ref="G2791" ca="1">_xll.RiskMakeInput(G2790*(1+F2791),_xll.RiskName(("Forecast"&amp;D2791)))</f>
        <v>94.236522750011574</v>
      </c>
    </row>
    <row r="2792" spans="1:7" x14ac:dyDescent="0.3">
      <c r="A2792" s="31">
        <f t="shared" si="135"/>
        <v>2025</v>
      </c>
      <c r="B2792" s="31">
        <f t="shared" si="136"/>
        <v>1</v>
      </c>
      <c r="C2792" s="31">
        <f t="shared" si="137"/>
        <v>1</v>
      </c>
      <c r="D2792" s="25">
        <f t="shared" si="138"/>
        <v>45681</v>
      </c>
      <c r="F2792" s="32" cm="1">
        <f t="array" aca="1" ref="F2792" ca="1">_xlfn.IFS(G2791&lt;$K$1,_xll.RiskLaplace(0.0022315,0.036816),G2791&gt;$N$1,_xll.RiskLaplace(-0.00024199,0.02329),TRUE,(_xll.RiskLaplace(0.0004749,0.011069)))</f>
        <v>8.1127573817298786E-3</v>
      </c>
      <c r="G2792" s="18" cm="1">
        <f t="array" aca="1" ref="G2792" ca="1">_xll.RiskMakeInput(G2791*(1+F2792),_xll.RiskName(("Forecast"&amp;D2792)))</f>
        <v>95.00104079558028</v>
      </c>
    </row>
    <row r="2793" spans="1:7" x14ac:dyDescent="0.3">
      <c r="A2793" s="31">
        <f t="shared" si="135"/>
        <v>2025</v>
      </c>
      <c r="B2793" s="31">
        <f t="shared" si="136"/>
        <v>1</v>
      </c>
      <c r="C2793" s="31">
        <f t="shared" si="137"/>
        <v>1</v>
      </c>
      <c r="D2793" s="25">
        <f t="shared" si="138"/>
        <v>45684</v>
      </c>
      <c r="F2793" s="32" cm="1">
        <f t="array" aca="1" ref="F2793" ca="1">_xlfn.IFS(G2792&lt;$K$1,_xll.RiskLaplace(0.0022315,0.036816),G2792&gt;$N$1,_xll.RiskLaplace(-0.00024199,0.02329),TRUE,(_xll.RiskLaplace(0.0004749,0.011069)))</f>
        <v>-2.5346014110798877E-2</v>
      </c>
      <c r="G2793" s="18" cm="1">
        <f t="array" aca="1" ref="G2793" ca="1">_xll.RiskMakeInput(G2792*(1+F2793),_xll.RiskName(("Forecast"&amp;D2793)))</f>
        <v>92.593143075034931</v>
      </c>
    </row>
    <row r="2794" spans="1:7" x14ac:dyDescent="0.3">
      <c r="A2794" s="31">
        <f t="shared" si="135"/>
        <v>2025</v>
      </c>
      <c r="B2794" s="31">
        <f t="shared" si="136"/>
        <v>1</v>
      </c>
      <c r="C2794" s="31">
        <f t="shared" si="137"/>
        <v>1</v>
      </c>
      <c r="D2794" s="25">
        <f t="shared" si="138"/>
        <v>45685</v>
      </c>
      <c r="F2794" s="32" cm="1">
        <f t="array" aca="1" ref="F2794" ca="1">_xlfn.IFS(G2793&lt;$K$1,_xll.RiskLaplace(0.0022315,0.036816),G2793&gt;$N$1,_xll.RiskLaplace(-0.00024199,0.02329),TRUE,(_xll.RiskLaplace(0.0004749,0.011069)))</f>
        <v>3.3210809976081279E-2</v>
      </c>
      <c r="G2794" s="18" cm="1">
        <f t="array" aca="1" ref="G2794" ca="1">_xll.RiskMakeInput(G2793*(1+F2794),_xll.RiskName(("Forecast"&amp;D2794)))</f>
        <v>95.668236354788021</v>
      </c>
    </row>
    <row r="2795" spans="1:7" x14ac:dyDescent="0.3">
      <c r="A2795" s="31">
        <f t="shared" si="135"/>
        <v>2025</v>
      </c>
      <c r="B2795" s="31">
        <f t="shared" si="136"/>
        <v>1</v>
      </c>
      <c r="C2795" s="31">
        <f t="shared" si="137"/>
        <v>1</v>
      </c>
      <c r="D2795" s="25">
        <f t="shared" si="138"/>
        <v>45686</v>
      </c>
      <c r="F2795" s="32" cm="1">
        <f t="array" aca="1" ref="F2795" ca="1">_xlfn.IFS(G2794&lt;$K$1,_xll.RiskLaplace(0.0022315,0.036816),G2794&gt;$N$1,_xll.RiskLaplace(-0.00024199,0.02329),TRUE,(_xll.RiskLaplace(0.0004749,0.011069)))</f>
        <v>3.4803707956907126E-2</v>
      </c>
      <c r="G2795" s="18" cm="1">
        <f t="array" aca="1" ref="G2795" ca="1">_xll.RiskMakeInput(G2794*(1+F2795),_xll.RiskName(("Forecast"&amp;D2795)))</f>
        <v>98.997845713632415</v>
      </c>
    </row>
    <row r="2796" spans="1:7" x14ac:dyDescent="0.3">
      <c r="A2796" s="31">
        <f t="shared" si="135"/>
        <v>2025</v>
      </c>
      <c r="B2796" s="31">
        <f t="shared" si="136"/>
        <v>1</v>
      </c>
      <c r="C2796" s="31">
        <f t="shared" si="137"/>
        <v>1</v>
      </c>
      <c r="D2796" s="25">
        <f t="shared" si="138"/>
        <v>45687</v>
      </c>
      <c r="F2796" s="32" cm="1">
        <f t="array" aca="1" ref="F2796" ca="1">_xlfn.IFS(G2795&lt;$K$1,_xll.RiskLaplace(0.0022315,0.036816),G2795&gt;$N$1,_xll.RiskLaplace(-0.00024199,0.02329),TRUE,(_xll.RiskLaplace(0.0004749,0.011069)))</f>
        <v>1.0207722689177129E-2</v>
      </c>
      <c r="G2796" s="18" cm="1">
        <f t="array" aca="1" ref="G2796" ca="1">_xll.RiskMakeInput(G2795*(1+F2796),_xll.RiskName(("Forecast"&amp;D2796)))</f>
        <v>100.0083882695031</v>
      </c>
    </row>
    <row r="2797" spans="1:7" x14ac:dyDescent="0.3">
      <c r="A2797" s="31">
        <f t="shared" si="135"/>
        <v>2025</v>
      </c>
      <c r="B2797" s="31">
        <f t="shared" si="136"/>
        <v>1</v>
      </c>
      <c r="C2797" s="31">
        <f t="shared" si="137"/>
        <v>1</v>
      </c>
      <c r="D2797" s="25">
        <f t="shared" si="138"/>
        <v>45688</v>
      </c>
      <c r="F2797" s="32" cm="1">
        <f t="array" aca="1" ref="F2797" ca="1">_xlfn.IFS(G2796&lt;$K$1,_xll.RiskLaplace(0.0022315,0.036816),G2796&gt;$N$1,_xll.RiskLaplace(-0.00024199,0.02329),TRUE,(_xll.RiskLaplace(0.0004749,0.011069)))</f>
        <v>1.7436015427607223E-2</v>
      </c>
      <c r="G2797" s="18" cm="1">
        <f t="array" aca="1" ref="G2797" ca="1">_xll.RiskMakeInput(G2796*(1+F2797),_xll.RiskName(("Forecast"&amp;D2797)))</f>
        <v>101.75213607026029</v>
      </c>
    </row>
    <row r="2798" spans="1:7" x14ac:dyDescent="0.3">
      <c r="A2798" s="31">
        <f t="shared" si="135"/>
        <v>2025</v>
      </c>
      <c r="B2798" s="31">
        <f t="shared" si="136"/>
        <v>2</v>
      </c>
      <c r="C2798" s="31">
        <f t="shared" si="137"/>
        <v>1</v>
      </c>
      <c r="D2798" s="25">
        <f t="shared" si="138"/>
        <v>45691</v>
      </c>
      <c r="F2798" s="32" cm="1">
        <f t="array" aca="1" ref="F2798" ca="1">_xlfn.IFS(G2797&lt;$K$1,_xll.RiskLaplace(0.0022315,0.036816),G2797&gt;$N$1,_xll.RiskLaplace(-0.00024199,0.02329),TRUE,(_xll.RiskLaplace(0.0004749,0.011069)))</f>
        <v>-2.5995733352672083E-2</v>
      </c>
      <c r="G2798" s="18" cm="1">
        <f t="array" aca="1" ref="G2798" ca="1">_xll.RiskMakeInput(G2797*(1+F2798),_xll.RiskName(("Forecast"&amp;D2798)))</f>
        <v>99.107014672912996</v>
      </c>
    </row>
    <row r="2799" spans="1:7" x14ac:dyDescent="0.3">
      <c r="A2799" s="31">
        <f t="shared" si="135"/>
        <v>2025</v>
      </c>
      <c r="B2799" s="31">
        <f t="shared" si="136"/>
        <v>2</v>
      </c>
      <c r="C2799" s="31">
        <f t="shared" si="137"/>
        <v>1</v>
      </c>
      <c r="D2799" s="25">
        <f t="shared" si="138"/>
        <v>45692</v>
      </c>
      <c r="F2799" s="32" cm="1">
        <f t="array" aca="1" ref="F2799" ca="1">_xlfn.IFS(G2798&lt;$K$1,_xll.RiskLaplace(0.0022315,0.036816),G2798&gt;$N$1,_xll.RiskLaplace(-0.00024199,0.02329),TRUE,(_xll.RiskLaplace(0.0004749,0.011069)))</f>
        <v>-5.4057582366276024E-4</v>
      </c>
      <c r="G2799" s="18" cm="1">
        <f t="array" aca="1" ref="G2799" ca="1">_xll.RiskMakeInput(G2798*(1+F2799),_xll.RiskName(("Forecast"&amp;D2799)))</f>
        <v>99.053439816825431</v>
      </c>
    </row>
    <row r="2800" spans="1:7" x14ac:dyDescent="0.3">
      <c r="A2800" s="31">
        <f t="shared" si="135"/>
        <v>2025</v>
      </c>
      <c r="B2800" s="31">
        <f t="shared" si="136"/>
        <v>2</v>
      </c>
      <c r="C2800" s="31">
        <f t="shared" si="137"/>
        <v>1</v>
      </c>
      <c r="D2800" s="25">
        <f t="shared" si="138"/>
        <v>45693</v>
      </c>
      <c r="F2800" s="32" cm="1">
        <f t="array" aca="1" ref="F2800" ca="1">_xlfn.IFS(G2799&lt;$K$1,_xll.RiskLaplace(0.0022315,0.036816),G2799&gt;$N$1,_xll.RiskLaplace(-0.00024199,0.02329),TRUE,(_xll.RiskLaplace(0.0004749,0.011069)))</f>
        <v>4.7173907826977826E-3</v>
      </c>
      <c r="G2800" s="18" cm="1">
        <f t="array" aca="1" ref="G2800" ca="1">_xll.RiskMakeInput(G2799*(1+F2800),_xll.RiskName(("Forecast"&amp;D2800)))</f>
        <v>99.520713600811845</v>
      </c>
    </row>
    <row r="2801" spans="1:7" x14ac:dyDescent="0.3">
      <c r="A2801" s="31">
        <f t="shared" si="135"/>
        <v>2025</v>
      </c>
      <c r="B2801" s="31">
        <f t="shared" si="136"/>
        <v>2</v>
      </c>
      <c r="C2801" s="31">
        <f t="shared" si="137"/>
        <v>1</v>
      </c>
      <c r="D2801" s="25">
        <f t="shared" si="138"/>
        <v>45694</v>
      </c>
      <c r="F2801" s="32" cm="1">
        <f t="array" aca="1" ref="F2801" ca="1">_xlfn.IFS(G2800&lt;$K$1,_xll.RiskLaplace(0.0022315,0.036816),G2800&gt;$N$1,_xll.RiskLaplace(-0.00024199,0.02329),TRUE,(_xll.RiskLaplace(0.0004749,0.011069)))</f>
        <v>-1.6258222551313655E-3</v>
      </c>
      <c r="G2801" s="18" cm="1">
        <f t="array" aca="1" ref="G2801" ca="1">_xll.RiskMakeInput(G2800*(1+F2801),_xll.RiskName(("Forecast"&amp;D2801)))</f>
        <v>99.358910609793085</v>
      </c>
    </row>
    <row r="2802" spans="1:7" x14ac:dyDescent="0.3">
      <c r="A2802" s="31">
        <f t="shared" si="135"/>
        <v>2025</v>
      </c>
      <c r="B2802" s="31">
        <f t="shared" si="136"/>
        <v>2</v>
      </c>
      <c r="C2802" s="31">
        <f t="shared" si="137"/>
        <v>1</v>
      </c>
      <c r="D2802" s="25">
        <f t="shared" si="138"/>
        <v>45695</v>
      </c>
      <c r="F2802" s="32" cm="1">
        <f t="array" aca="1" ref="F2802" ca="1">_xlfn.IFS(G2801&lt;$K$1,_xll.RiskLaplace(0.0022315,0.036816),G2801&gt;$N$1,_xll.RiskLaplace(-0.00024199,0.02329),TRUE,(_xll.RiskLaplace(0.0004749,0.011069)))</f>
        <v>-2.2517794808725556E-2</v>
      </c>
      <c r="G2802" s="18" cm="1">
        <f t="array" aca="1" ref="G2802" ca="1">_xll.RiskMakeInput(G2801*(1+F2802),_xll.RiskName(("Forecast"&amp;D2802)))</f>
        <v>97.121567048263259</v>
      </c>
    </row>
    <row r="2803" spans="1:7" x14ac:dyDescent="0.3">
      <c r="A2803" s="31">
        <f t="shared" si="135"/>
        <v>2025</v>
      </c>
      <c r="B2803" s="31">
        <f t="shared" si="136"/>
        <v>2</v>
      </c>
      <c r="C2803" s="31">
        <f t="shared" si="137"/>
        <v>1</v>
      </c>
      <c r="D2803" s="25">
        <f t="shared" si="138"/>
        <v>45698</v>
      </c>
      <c r="F2803" s="32" cm="1">
        <f t="array" aca="1" ref="F2803" ca="1">_xlfn.IFS(G2802&lt;$K$1,_xll.RiskLaplace(0.0022315,0.036816),G2802&gt;$N$1,_xll.RiskLaplace(-0.00024199,0.02329),TRUE,(_xll.RiskLaplace(0.0004749,0.011069)))</f>
        <v>-2.2539334970908608E-2</v>
      </c>
      <c r="G2803" s="18" cm="1">
        <f t="array" aca="1" ref="G2803" ca="1">_xll.RiskMakeInput(G2802*(1+F2803),_xll.RiskName(("Forecast"&amp;D2803)))</f>
        <v>94.932511515662895</v>
      </c>
    </row>
    <row r="2804" spans="1:7" x14ac:dyDescent="0.3">
      <c r="A2804" s="31">
        <f t="shared" si="135"/>
        <v>2025</v>
      </c>
      <c r="B2804" s="31">
        <f t="shared" si="136"/>
        <v>2</v>
      </c>
      <c r="C2804" s="31">
        <f t="shared" si="137"/>
        <v>1</v>
      </c>
      <c r="D2804" s="25">
        <f t="shared" si="138"/>
        <v>45699</v>
      </c>
      <c r="F2804" s="32" cm="1">
        <f t="array" aca="1" ref="F2804" ca="1">_xlfn.IFS(G2803&lt;$K$1,_xll.RiskLaplace(0.0022315,0.036816),G2803&gt;$N$1,_xll.RiskLaplace(-0.00024199,0.02329),TRUE,(_xll.RiskLaplace(0.0004749,0.011069)))</f>
        <v>-1.1111295567273437E-2</v>
      </c>
      <c r="G2804" s="18" cm="1">
        <f t="array" aca="1" ref="G2804" ca="1">_xll.RiskMakeInput(G2803*(1+F2804),_xll.RiskName(("Forecast"&amp;D2804)))</f>
        <v>93.877688321268778</v>
      </c>
    </row>
    <row r="2805" spans="1:7" x14ac:dyDescent="0.3">
      <c r="A2805" s="31">
        <f t="shared" si="135"/>
        <v>2025</v>
      </c>
      <c r="B2805" s="31">
        <f t="shared" si="136"/>
        <v>2</v>
      </c>
      <c r="C2805" s="31">
        <f t="shared" si="137"/>
        <v>1</v>
      </c>
      <c r="D2805" s="25">
        <f t="shared" si="138"/>
        <v>45700</v>
      </c>
      <c r="F2805" s="32" cm="1">
        <f t="array" aca="1" ref="F2805" ca="1">_xlfn.IFS(G2804&lt;$K$1,_xll.RiskLaplace(0.0022315,0.036816),G2804&gt;$N$1,_xll.RiskLaplace(-0.00024199,0.02329),TRUE,(_xll.RiskLaplace(0.0004749,0.011069)))</f>
        <v>1.01858740906086E-2</v>
      </c>
      <c r="G2805" s="18" cm="1">
        <f t="array" aca="1" ref="G2805" ca="1">_xll.RiskMakeInput(G2804*(1+F2805),_xll.RiskName(("Forecast"&amp;D2805)))</f>
        <v>94.83391463442662</v>
      </c>
    </row>
    <row r="2806" spans="1:7" x14ac:dyDescent="0.3">
      <c r="A2806" s="31">
        <f t="shared" si="135"/>
        <v>2025</v>
      </c>
      <c r="B2806" s="31">
        <f t="shared" si="136"/>
        <v>2</v>
      </c>
      <c r="C2806" s="31">
        <f t="shared" si="137"/>
        <v>1</v>
      </c>
      <c r="D2806" s="25">
        <f t="shared" si="138"/>
        <v>45701</v>
      </c>
      <c r="F2806" s="32" cm="1">
        <f t="array" aca="1" ref="F2806" ca="1">_xlfn.IFS(G2805&lt;$K$1,_xll.RiskLaplace(0.0022315,0.036816),G2805&gt;$N$1,_xll.RiskLaplace(-0.00024199,0.02329),TRUE,(_xll.RiskLaplace(0.0004749,0.011069)))</f>
        <v>-1.4755452907381904E-3</v>
      </c>
      <c r="G2806" s="18" cm="1">
        <f t="array" aca="1" ref="G2806" ca="1">_xll.RiskMakeInput(G2805*(1+F2806),_xll.RiskName(("Forecast"&amp;D2806)))</f>
        <v>94.693982898285526</v>
      </c>
    </row>
    <row r="2807" spans="1:7" x14ac:dyDescent="0.3">
      <c r="A2807" s="31">
        <f t="shared" si="135"/>
        <v>2025</v>
      </c>
      <c r="B2807" s="31">
        <f t="shared" si="136"/>
        <v>2</v>
      </c>
      <c r="C2807" s="31">
        <f t="shared" si="137"/>
        <v>1</v>
      </c>
      <c r="D2807" s="25">
        <f t="shared" si="138"/>
        <v>45702</v>
      </c>
      <c r="F2807" s="32" cm="1">
        <f t="array" aca="1" ref="F2807" ca="1">_xlfn.IFS(G2806&lt;$K$1,_xll.RiskLaplace(0.0022315,0.036816),G2806&gt;$N$1,_xll.RiskLaplace(-0.00024199,0.02329),TRUE,(_xll.RiskLaplace(0.0004749,0.011069)))</f>
        <v>1.0494549458507996E-2</v>
      </c>
      <c r="G2807" s="18" cm="1">
        <f t="array" aca="1" ref="G2807" ca="1">_xll.RiskMakeInput(G2806*(1+F2807),_xll.RiskName(("Forecast"&amp;D2807)))</f>
        <v>95.687753585234702</v>
      </c>
    </row>
    <row r="2808" spans="1:7" x14ac:dyDescent="0.3">
      <c r="A2808" s="31">
        <f t="shared" si="135"/>
        <v>2025</v>
      </c>
      <c r="B2808" s="31">
        <f t="shared" si="136"/>
        <v>2</v>
      </c>
      <c r="C2808" s="31">
        <f t="shared" si="137"/>
        <v>1</v>
      </c>
      <c r="D2808" s="25">
        <f t="shared" si="138"/>
        <v>45705</v>
      </c>
      <c r="F2808" s="32" cm="1">
        <f t="array" aca="1" ref="F2808" ca="1">_xlfn.IFS(G2807&lt;$K$1,_xll.RiskLaplace(0.0022315,0.036816),G2807&gt;$N$1,_xll.RiskLaplace(-0.00024199,0.02329),TRUE,(_xll.RiskLaplace(0.0004749,0.011069)))</f>
        <v>1.2467729031817856E-2</v>
      </c>
      <c r="G2808" s="18" cm="1">
        <f t="array" aca="1" ref="G2808" ca="1">_xll.RiskMakeInput(G2807*(1+F2808),_xll.RiskName(("Forecast"&amp;D2808)))</f>
        <v>96.880762568598755</v>
      </c>
    </row>
    <row r="2809" spans="1:7" x14ac:dyDescent="0.3">
      <c r="A2809" s="31">
        <f t="shared" si="135"/>
        <v>2025</v>
      </c>
      <c r="B2809" s="31">
        <f t="shared" si="136"/>
        <v>2</v>
      </c>
      <c r="C2809" s="31">
        <f t="shared" si="137"/>
        <v>1</v>
      </c>
      <c r="D2809" s="25">
        <f t="shared" si="138"/>
        <v>45706</v>
      </c>
      <c r="F2809" s="32" cm="1">
        <f t="array" aca="1" ref="F2809" ca="1">_xlfn.IFS(G2808&lt;$K$1,_xll.RiskLaplace(0.0022315,0.036816),G2808&gt;$N$1,_xll.RiskLaplace(-0.00024199,0.02329),TRUE,(_xll.RiskLaplace(0.0004749,0.011069)))</f>
        <v>-5.7974482264373239E-3</v>
      </c>
      <c r="G2809" s="18" cm="1">
        <f t="array" aca="1" ref="G2809" ca="1">_xll.RiskMakeInput(G2808*(1+F2809),_xll.RiskName(("Forecast"&amp;D2809)))</f>
        <v>96.319101363469528</v>
      </c>
    </row>
    <row r="2810" spans="1:7" x14ac:dyDescent="0.3">
      <c r="A2810" s="31">
        <f t="shared" si="135"/>
        <v>2025</v>
      </c>
      <c r="B2810" s="31">
        <f t="shared" si="136"/>
        <v>2</v>
      </c>
      <c r="C2810" s="31">
        <f t="shared" si="137"/>
        <v>1</v>
      </c>
      <c r="D2810" s="25">
        <f t="shared" si="138"/>
        <v>45707</v>
      </c>
      <c r="F2810" s="32" cm="1">
        <f t="array" aca="1" ref="F2810" ca="1">_xlfn.IFS(G2809&lt;$K$1,_xll.RiskLaplace(0.0022315,0.036816),G2809&gt;$N$1,_xll.RiskLaplace(-0.00024199,0.02329),TRUE,(_xll.RiskLaplace(0.0004749,0.011069)))</f>
        <v>-2.4413237842971832E-2</v>
      </c>
      <c r="G2810" s="18" cm="1">
        <f t="array" aca="1" ref="G2810" ca="1">_xll.RiskMakeInput(G2809*(1+F2810),_xll.RiskName(("Forecast"&amp;D2810)))</f>
        <v>93.967640233061843</v>
      </c>
    </row>
    <row r="2811" spans="1:7" x14ac:dyDescent="0.3">
      <c r="A2811" s="31">
        <f t="shared" si="135"/>
        <v>2025</v>
      </c>
      <c r="B2811" s="31">
        <f t="shared" si="136"/>
        <v>2</v>
      </c>
      <c r="C2811" s="31">
        <f t="shared" si="137"/>
        <v>1</v>
      </c>
      <c r="D2811" s="25">
        <f t="shared" si="138"/>
        <v>45708</v>
      </c>
      <c r="F2811" s="32" cm="1">
        <f t="array" aca="1" ref="F2811" ca="1">_xlfn.IFS(G2810&lt;$K$1,_xll.RiskLaplace(0.0022315,0.036816),G2810&gt;$N$1,_xll.RiskLaplace(-0.00024199,0.02329),TRUE,(_xll.RiskLaplace(0.0004749,0.011069)))</f>
        <v>-9.6462622651693093E-3</v>
      </c>
      <c r="G2811" s="18" cm="1">
        <f t="array" aca="1" ref="G2811" ca="1">_xll.RiskMakeInput(G2810*(1+F2811),_xll.RiskName(("Forecast"&amp;D2811)))</f>
        <v>93.06120373093465</v>
      </c>
    </row>
    <row r="2812" spans="1:7" x14ac:dyDescent="0.3">
      <c r="A2812" s="31">
        <f t="shared" si="135"/>
        <v>2025</v>
      </c>
      <c r="B2812" s="31">
        <f t="shared" si="136"/>
        <v>2</v>
      </c>
      <c r="C2812" s="31">
        <f t="shared" si="137"/>
        <v>1</v>
      </c>
      <c r="D2812" s="25">
        <f t="shared" si="138"/>
        <v>45709</v>
      </c>
      <c r="F2812" s="32" cm="1">
        <f t="array" aca="1" ref="F2812" ca="1">_xlfn.IFS(G2811&lt;$K$1,_xll.RiskLaplace(0.0022315,0.036816),G2811&gt;$N$1,_xll.RiskLaplace(-0.00024199,0.02329),TRUE,(_xll.RiskLaplace(0.0004749,0.011069)))</f>
        <v>1.0795250705451419E-2</v>
      </c>
      <c r="G2812" s="18" cm="1">
        <f t="array" aca="1" ref="G2812" ca="1">_xll.RiskMakeInput(G2811*(1+F2812),_xll.RiskName(("Forecast"&amp;D2812)))</f>
        <v>94.065822756161182</v>
      </c>
    </row>
    <row r="2813" spans="1:7" x14ac:dyDescent="0.3">
      <c r="A2813" s="31">
        <f t="shared" si="135"/>
        <v>2025</v>
      </c>
      <c r="B2813" s="31">
        <f t="shared" si="136"/>
        <v>2</v>
      </c>
      <c r="C2813" s="31">
        <f t="shared" si="137"/>
        <v>1</v>
      </c>
      <c r="D2813" s="25">
        <f t="shared" si="138"/>
        <v>45712</v>
      </c>
      <c r="F2813" s="32" cm="1">
        <f t="array" aca="1" ref="F2813" ca="1">_xlfn.IFS(G2812&lt;$K$1,_xll.RiskLaplace(0.0022315,0.036816),G2812&gt;$N$1,_xll.RiskLaplace(-0.00024199,0.02329),TRUE,(_xll.RiskLaplace(0.0004749,0.011069)))</f>
        <v>-8.9033405828538668E-3</v>
      </c>
      <c r="G2813" s="18" cm="1">
        <f t="array" aca="1" ref="G2813" ca="1">_xll.RiskMakeInput(G2812*(1+F2813),_xll.RiskName(("Forecast"&amp;D2813)))</f>
        <v>93.228322698956703</v>
      </c>
    </row>
    <row r="2814" spans="1:7" x14ac:dyDescent="0.3">
      <c r="A2814" s="31">
        <f t="shared" si="135"/>
        <v>2025</v>
      </c>
      <c r="B2814" s="31">
        <f t="shared" si="136"/>
        <v>2</v>
      </c>
      <c r="C2814" s="31">
        <f t="shared" si="137"/>
        <v>1</v>
      </c>
      <c r="D2814" s="25">
        <f t="shared" si="138"/>
        <v>45713</v>
      </c>
      <c r="F2814" s="32" cm="1">
        <f t="array" aca="1" ref="F2814" ca="1">_xlfn.IFS(G2813&lt;$K$1,_xll.RiskLaplace(0.0022315,0.036816),G2813&gt;$N$1,_xll.RiskLaplace(-0.00024199,0.02329),TRUE,(_xll.RiskLaplace(0.0004749,0.011069)))</f>
        <v>1.8064815502514182E-3</v>
      </c>
      <c r="G2814" s="18" cm="1">
        <f t="array" aca="1" ref="G2814" ca="1">_xll.RiskMakeInput(G2813*(1+F2814),_xll.RiskName(("Forecast"&amp;D2814)))</f>
        <v>93.396737943873248</v>
      </c>
    </row>
    <row r="2815" spans="1:7" x14ac:dyDescent="0.3">
      <c r="A2815" s="31">
        <f t="shared" si="135"/>
        <v>2025</v>
      </c>
      <c r="B2815" s="31">
        <f t="shared" si="136"/>
        <v>2</v>
      </c>
      <c r="C2815" s="31">
        <f t="shared" si="137"/>
        <v>1</v>
      </c>
      <c r="D2815" s="25">
        <f t="shared" si="138"/>
        <v>45714</v>
      </c>
      <c r="F2815" s="32" cm="1">
        <f t="array" aca="1" ref="F2815" ca="1">_xlfn.IFS(G2814&lt;$K$1,_xll.RiskLaplace(0.0022315,0.036816),G2814&gt;$N$1,_xll.RiskLaplace(-0.00024199,0.02329),TRUE,(_xll.RiskLaplace(0.0004749,0.011069)))</f>
        <v>9.6920562220289292E-3</v>
      </c>
      <c r="G2815" s="18" cm="1">
        <f t="array" aca="1" ref="G2815" ca="1">_xll.RiskMakeInput(G2814*(1+F2815),_xll.RiskName(("Forecast"&amp;D2815)))</f>
        <v>94.301944378979357</v>
      </c>
    </row>
    <row r="2816" spans="1:7" x14ac:dyDescent="0.3">
      <c r="A2816" s="31">
        <f t="shared" si="135"/>
        <v>2025</v>
      </c>
      <c r="B2816" s="31">
        <f t="shared" si="136"/>
        <v>2</v>
      </c>
      <c r="C2816" s="31">
        <f t="shared" si="137"/>
        <v>1</v>
      </c>
      <c r="D2816" s="25">
        <f t="shared" si="138"/>
        <v>45715</v>
      </c>
      <c r="F2816" s="32" cm="1">
        <f t="array" aca="1" ref="F2816" ca="1">_xlfn.IFS(G2815&lt;$K$1,_xll.RiskLaplace(0.0022315,0.036816),G2815&gt;$N$1,_xll.RiskLaplace(-0.00024199,0.02329),TRUE,(_xll.RiskLaplace(0.0004749,0.011069)))</f>
        <v>3.717362442155047E-3</v>
      </c>
      <c r="G2816" s="18" cm="1">
        <f t="array" aca="1" ref="G2816" ca="1">_xll.RiskMakeInput(G2815*(1+F2816),_xll.RiskName(("Forecast"&amp;D2816)))</f>
        <v>94.652498885235985</v>
      </c>
    </row>
    <row r="2817" spans="1:7" x14ac:dyDescent="0.3">
      <c r="A2817" s="31">
        <f t="shared" si="135"/>
        <v>2025</v>
      </c>
      <c r="B2817" s="31">
        <f t="shared" si="136"/>
        <v>2</v>
      </c>
      <c r="C2817" s="31">
        <f t="shared" si="137"/>
        <v>1</v>
      </c>
      <c r="D2817" s="25">
        <f t="shared" si="138"/>
        <v>45716</v>
      </c>
      <c r="F2817" s="32" cm="1">
        <f t="array" aca="1" ref="F2817" ca="1">_xlfn.IFS(G2816&lt;$K$1,_xll.RiskLaplace(0.0022315,0.036816),G2816&gt;$N$1,_xll.RiskLaplace(-0.00024199,0.02329),TRUE,(_xll.RiskLaplace(0.0004749,0.011069)))</f>
        <v>4.1556888564862958E-4</v>
      </c>
      <c r="G2817" s="18" cm="1">
        <f t="array" aca="1" ref="G2817" ca="1">_xll.RiskMakeInput(G2816*(1+F2817),_xll.RiskName(("Forecast"&amp;D2817)))</f>
        <v>94.69183351872158</v>
      </c>
    </row>
    <row r="2818" spans="1:7" x14ac:dyDescent="0.3">
      <c r="A2818" s="31">
        <f t="shared" si="135"/>
        <v>2025</v>
      </c>
      <c r="B2818" s="31">
        <f t="shared" si="136"/>
        <v>3</v>
      </c>
      <c r="C2818" s="31">
        <f t="shared" si="137"/>
        <v>1</v>
      </c>
      <c r="D2818" s="25">
        <f t="shared" si="138"/>
        <v>45719</v>
      </c>
      <c r="F2818" s="32" cm="1">
        <f t="array" aca="1" ref="F2818" ca="1">_xlfn.IFS(G2817&lt;$K$1,_xll.RiskLaplace(0.0022315,0.036816),G2817&gt;$N$1,_xll.RiskLaplace(-0.00024199,0.02329),TRUE,(_xll.RiskLaplace(0.0004749,0.011069)))</f>
        <v>-5.1774001383427502E-4</v>
      </c>
      <c r="G2818" s="18" cm="1">
        <f t="array" aca="1" ref="G2818" ca="1">_xll.RiskMakeInput(G2817*(1+F2818),_xll.RiskName(("Forecast"&amp;D2818)))</f>
        <v>94.642807767525596</v>
      </c>
    </row>
    <row r="2819" spans="1:7" x14ac:dyDescent="0.3">
      <c r="A2819" s="31">
        <f t="shared" si="135"/>
        <v>2025</v>
      </c>
      <c r="B2819" s="31">
        <f t="shared" si="136"/>
        <v>3</v>
      </c>
      <c r="C2819" s="31">
        <f t="shared" si="137"/>
        <v>1</v>
      </c>
      <c r="D2819" s="25">
        <f t="shared" si="138"/>
        <v>45720</v>
      </c>
      <c r="F2819" s="32" cm="1">
        <f t="array" aca="1" ref="F2819" ca="1">_xlfn.IFS(G2818&lt;$K$1,_xll.RiskLaplace(0.0022315,0.036816),G2818&gt;$N$1,_xll.RiskLaplace(-0.00024199,0.02329),TRUE,(_xll.RiskLaplace(0.0004749,0.011069)))</f>
        <v>4.2302171544565947E-3</v>
      </c>
      <c r="G2819" s="18" cm="1">
        <f t="array" aca="1" ref="G2819" ca="1">_xll.RiskMakeInput(G2818*(1+F2819),_xll.RiskName(("Forecast"&amp;D2819)))</f>
        <v>95.043167396489721</v>
      </c>
    </row>
    <row r="2820" spans="1:7" x14ac:dyDescent="0.3">
      <c r="A2820" s="31">
        <f t="shared" si="135"/>
        <v>2025</v>
      </c>
      <c r="B2820" s="31">
        <f t="shared" si="136"/>
        <v>3</v>
      </c>
      <c r="C2820" s="31">
        <f t="shared" si="137"/>
        <v>1</v>
      </c>
      <c r="D2820" s="25">
        <f t="shared" si="138"/>
        <v>45721</v>
      </c>
      <c r="F2820" s="32" cm="1">
        <f t="array" aca="1" ref="F2820" ca="1">_xlfn.IFS(G2819&lt;$K$1,_xll.RiskLaplace(0.0022315,0.036816),G2819&gt;$N$1,_xll.RiskLaplace(-0.00024199,0.02329),TRUE,(_xll.RiskLaplace(0.0004749,0.011069)))</f>
        <v>3.3868257351535633E-2</v>
      </c>
      <c r="G2820" s="18" cm="1">
        <f t="array" aca="1" ref="G2820" ca="1">_xll.RiskMakeInput(G2819*(1+F2820),_xll.RiskName(("Forecast"&amp;D2820)))</f>
        <v>98.262113849379119</v>
      </c>
    </row>
    <row r="2821" spans="1:7" x14ac:dyDescent="0.3">
      <c r="A2821" s="31">
        <f t="shared" ref="A2821:A2884" si="139">YEAR(D2821)</f>
        <v>2025</v>
      </c>
      <c r="B2821" s="31">
        <f t="shared" ref="B2821:B2884" si="140">MONTH(D2821)</f>
        <v>3</v>
      </c>
      <c r="C2821" s="31">
        <f t="shared" ref="C2821:C2884" si="141">ROUNDUP(B2821/3,0)</f>
        <v>1</v>
      </c>
      <c r="D2821" s="25">
        <f t="shared" si="138"/>
        <v>45722</v>
      </c>
      <c r="F2821" s="32" cm="1">
        <f t="array" aca="1" ref="F2821" ca="1">_xlfn.IFS(G2820&lt;$K$1,_xll.RiskLaplace(0.0022315,0.036816),G2820&gt;$N$1,_xll.RiskLaplace(-0.00024199,0.02329),TRUE,(_xll.RiskLaplace(0.0004749,0.011069)))</f>
        <v>-2.8030166267365954E-2</v>
      </c>
      <c r="G2821" s="18" cm="1">
        <f t="array" aca="1" ref="G2821" ca="1">_xll.RiskMakeInput(G2820*(1+F2821),_xll.RiskName(("Forecast"&amp;D2821)))</f>
        <v>95.507810460398176</v>
      </c>
    </row>
    <row r="2822" spans="1:7" x14ac:dyDescent="0.3">
      <c r="A2822" s="31">
        <f t="shared" si="139"/>
        <v>2025</v>
      </c>
      <c r="B2822" s="31">
        <f t="shared" si="140"/>
        <v>3</v>
      </c>
      <c r="C2822" s="31">
        <f t="shared" si="141"/>
        <v>1</v>
      </c>
      <c r="D2822" s="25">
        <f t="shared" si="138"/>
        <v>45723</v>
      </c>
      <c r="F2822" s="32" cm="1">
        <f t="array" aca="1" ref="F2822" ca="1">_xlfn.IFS(G2821&lt;$K$1,_xll.RiskLaplace(0.0022315,0.036816),G2821&gt;$N$1,_xll.RiskLaplace(-0.00024199,0.02329),TRUE,(_xll.RiskLaplace(0.0004749,0.011069)))</f>
        <v>1.4244029399862152E-2</v>
      </c>
      <c r="G2822" s="18" cm="1">
        <f t="array" aca="1" ref="G2822" ca="1">_xll.RiskMakeInput(G2821*(1+F2822),_xll.RiskName(("Forecast"&amp;D2822)))</f>
        <v>96.868226520512565</v>
      </c>
    </row>
    <row r="2823" spans="1:7" x14ac:dyDescent="0.3">
      <c r="A2823" s="31">
        <f t="shared" si="139"/>
        <v>2025</v>
      </c>
      <c r="B2823" s="31">
        <f t="shared" si="140"/>
        <v>3</v>
      </c>
      <c r="C2823" s="31">
        <f t="shared" si="141"/>
        <v>1</v>
      </c>
      <c r="D2823" s="25">
        <f t="shared" si="138"/>
        <v>45726</v>
      </c>
      <c r="F2823" s="32" cm="1">
        <f t="array" aca="1" ref="F2823" ca="1">_xlfn.IFS(G2822&lt;$K$1,_xll.RiskLaplace(0.0022315,0.036816),G2822&gt;$N$1,_xll.RiskLaplace(-0.00024199,0.02329),TRUE,(_xll.RiskLaplace(0.0004749,0.011069)))</f>
        <v>4.6492613891474955E-3</v>
      </c>
      <c r="G2823" s="18" cm="1">
        <f t="array" aca="1" ref="G2823" ca="1">_xll.RiskMakeInput(G2822*(1+F2823),_xll.RiskName(("Forecast"&amp;D2823)))</f>
        <v>97.318592225909583</v>
      </c>
    </row>
    <row r="2824" spans="1:7" x14ac:dyDescent="0.3">
      <c r="A2824" s="31">
        <f t="shared" si="139"/>
        <v>2025</v>
      </c>
      <c r="B2824" s="31">
        <f t="shared" si="140"/>
        <v>3</v>
      </c>
      <c r="C2824" s="31">
        <f t="shared" si="141"/>
        <v>1</v>
      </c>
      <c r="D2824" s="25">
        <f t="shared" si="138"/>
        <v>45727</v>
      </c>
      <c r="F2824" s="32" cm="1">
        <f t="array" aca="1" ref="F2824" ca="1">_xlfn.IFS(G2823&lt;$K$1,_xll.RiskLaplace(0.0022315,0.036816),G2823&gt;$N$1,_xll.RiskLaplace(-0.00024199,0.02329),TRUE,(_xll.RiskLaplace(0.0004749,0.011069)))</f>
        <v>2.8644727419949754E-2</v>
      </c>
      <c r="G2824" s="18" cm="1">
        <f t="array" aca="1" ref="G2824" ca="1">_xll.RiskMakeInput(G2823*(1+F2824),_xll.RiskName(("Forecast"&amp;D2824)))</f>
        <v>100.106256773114</v>
      </c>
    </row>
    <row r="2825" spans="1:7" x14ac:dyDescent="0.3">
      <c r="A2825" s="31">
        <f t="shared" si="139"/>
        <v>2025</v>
      </c>
      <c r="B2825" s="31">
        <f t="shared" si="140"/>
        <v>3</v>
      </c>
      <c r="C2825" s="31">
        <f t="shared" si="141"/>
        <v>1</v>
      </c>
      <c r="D2825" s="25">
        <f t="shared" si="138"/>
        <v>45728</v>
      </c>
      <c r="F2825" s="32" cm="1">
        <f t="array" aca="1" ref="F2825" ca="1">_xlfn.IFS(G2824&lt;$K$1,_xll.RiskLaplace(0.0022315,0.036816),G2824&gt;$N$1,_xll.RiskLaplace(-0.00024199,0.02329),TRUE,(_xll.RiskLaplace(0.0004749,0.011069)))</f>
        <v>-3.8679989606694332E-2</v>
      </c>
      <c r="G2825" s="18" cm="1">
        <f t="array" aca="1" ref="G2825" ca="1">_xll.RiskMakeInput(G2824*(1+F2825),_xll.RiskName(("Forecast"&amp;D2825)))</f>
        <v>96.234147801564873</v>
      </c>
    </row>
    <row r="2826" spans="1:7" x14ac:dyDescent="0.3">
      <c r="A2826" s="31">
        <f t="shared" si="139"/>
        <v>2025</v>
      </c>
      <c r="B2826" s="31">
        <f t="shared" si="140"/>
        <v>3</v>
      </c>
      <c r="C2826" s="31">
        <f t="shared" si="141"/>
        <v>1</v>
      </c>
      <c r="D2826" s="25">
        <f t="shared" si="138"/>
        <v>45729</v>
      </c>
      <c r="F2826" s="32" cm="1">
        <f t="array" aca="1" ref="F2826" ca="1">_xlfn.IFS(G2825&lt;$K$1,_xll.RiskLaplace(0.0022315,0.036816),G2825&gt;$N$1,_xll.RiskLaplace(-0.00024199,0.02329),TRUE,(_xll.RiskLaplace(0.0004749,0.011069)))</f>
        <v>3.0874891885185256E-2</v>
      </c>
      <c r="G2826" s="18" cm="1">
        <f t="array" aca="1" ref="G2826" ca="1">_xll.RiskMakeInput(G2825*(1+F2826),_xll.RiskName(("Forecast"&amp;D2826)))</f>
        <v>99.20536671060114</v>
      </c>
    </row>
    <row r="2827" spans="1:7" x14ac:dyDescent="0.3">
      <c r="A2827" s="31">
        <f t="shared" si="139"/>
        <v>2025</v>
      </c>
      <c r="B2827" s="31">
        <f t="shared" si="140"/>
        <v>3</v>
      </c>
      <c r="C2827" s="31">
        <f t="shared" si="141"/>
        <v>1</v>
      </c>
      <c r="D2827" s="25">
        <f t="shared" si="138"/>
        <v>45730</v>
      </c>
      <c r="F2827" s="32" cm="1">
        <f t="array" aca="1" ref="F2827" ca="1">_xlfn.IFS(G2826&lt;$K$1,_xll.RiskLaplace(0.0022315,0.036816),G2826&gt;$N$1,_xll.RiskLaplace(-0.00024199,0.02329),TRUE,(_xll.RiskLaplace(0.0004749,0.011069)))</f>
        <v>1.2717030682111073E-2</v>
      </c>
      <c r="G2827" s="18" cm="1">
        <f t="array" aca="1" ref="G2827" ca="1">_xll.RiskMakeInput(G2826*(1+F2827),_xll.RiskName(("Forecast"&amp;D2827)))</f>
        <v>100.46696440288994</v>
      </c>
    </row>
    <row r="2828" spans="1:7" x14ac:dyDescent="0.3">
      <c r="A2828" s="31">
        <f t="shared" si="139"/>
        <v>2025</v>
      </c>
      <c r="B2828" s="31">
        <f t="shared" si="140"/>
        <v>3</v>
      </c>
      <c r="C2828" s="31">
        <f t="shared" si="141"/>
        <v>1</v>
      </c>
      <c r="D2828" s="25">
        <f t="shared" si="138"/>
        <v>45733</v>
      </c>
      <c r="F2828" s="32" cm="1">
        <f t="array" aca="1" ref="F2828" ca="1">_xlfn.IFS(G2827&lt;$K$1,_xll.RiskLaplace(0.0022315,0.036816),G2827&gt;$N$1,_xll.RiskLaplace(-0.00024199,0.02329),TRUE,(_xll.RiskLaplace(0.0004749,0.011069)))</f>
        <v>-3.8608303685866759E-3</v>
      </c>
      <c r="G2828" s="18" cm="1">
        <f t="array" aca="1" ref="G2828" ca="1">_xll.RiskMakeInput(G2827*(1+F2828),_xll.RiskName(("Forecast"&amp;D2828)))</f>
        <v>100.07907849568355</v>
      </c>
    </row>
    <row r="2829" spans="1:7" x14ac:dyDescent="0.3">
      <c r="A2829" s="31">
        <f t="shared" si="139"/>
        <v>2025</v>
      </c>
      <c r="B2829" s="31">
        <f t="shared" si="140"/>
        <v>3</v>
      </c>
      <c r="C2829" s="31">
        <f t="shared" si="141"/>
        <v>1</v>
      </c>
      <c r="D2829" s="25">
        <f t="shared" si="138"/>
        <v>45734</v>
      </c>
      <c r="F2829" s="32" cm="1">
        <f t="array" aca="1" ref="F2829" ca="1">_xlfn.IFS(G2828&lt;$K$1,_xll.RiskLaplace(0.0022315,0.036816),G2828&gt;$N$1,_xll.RiskLaplace(-0.00024199,0.02329),TRUE,(_xll.RiskLaplace(0.0004749,0.011069)))</f>
        <v>1.9956836935171481E-2</v>
      </c>
      <c r="G2829" s="18" cm="1">
        <f t="array" aca="1" ref="G2829" ca="1">_xll.RiskMakeInput(G2828*(1+F2829),_xll.RiskName(("Forecast"&amp;D2829)))</f>
        <v>102.07634034584413</v>
      </c>
    </row>
    <row r="2830" spans="1:7" x14ac:dyDescent="0.3">
      <c r="A2830" s="31">
        <f t="shared" si="139"/>
        <v>2025</v>
      </c>
      <c r="B2830" s="31">
        <f t="shared" si="140"/>
        <v>3</v>
      </c>
      <c r="C2830" s="31">
        <f t="shared" si="141"/>
        <v>1</v>
      </c>
      <c r="D2830" s="25">
        <f t="shared" si="138"/>
        <v>45735</v>
      </c>
      <c r="F2830" s="32" cm="1">
        <f t="array" aca="1" ref="F2830" ca="1">_xlfn.IFS(G2829&lt;$K$1,_xll.RiskLaplace(0.0022315,0.036816),G2829&gt;$N$1,_xll.RiskLaplace(-0.00024199,0.02329),TRUE,(_xll.RiskLaplace(0.0004749,0.011069)))</f>
        <v>-1.5821480914780351E-2</v>
      </c>
      <c r="G2830" s="18" cm="1">
        <f t="array" aca="1" ref="G2830" ca="1">_xll.RiskMakeInput(G2829*(1+F2830),_xll.RiskName(("Forecast"&amp;D2830)))</f>
        <v>100.46134147521174</v>
      </c>
    </row>
    <row r="2831" spans="1:7" x14ac:dyDescent="0.3">
      <c r="A2831" s="31">
        <f t="shared" si="139"/>
        <v>2025</v>
      </c>
      <c r="B2831" s="31">
        <f t="shared" si="140"/>
        <v>3</v>
      </c>
      <c r="C2831" s="31">
        <f t="shared" si="141"/>
        <v>1</v>
      </c>
      <c r="D2831" s="25">
        <f t="shared" si="138"/>
        <v>45736</v>
      </c>
      <c r="F2831" s="32" cm="1">
        <f t="array" aca="1" ref="F2831" ca="1">_xlfn.IFS(G2830&lt;$K$1,_xll.RiskLaplace(0.0022315,0.036816),G2830&gt;$N$1,_xll.RiskLaplace(-0.00024199,0.02329),TRUE,(_xll.RiskLaplace(0.0004749,0.011069)))</f>
        <v>2.4794626919610453E-3</v>
      </c>
      <c r="G2831" s="18" cm="1">
        <f t="array" aca="1" ref="G2831" ca="1">_xll.RiskMakeInput(G2830*(1+F2831),_xll.RiskName(("Forecast"&amp;D2831)))</f>
        <v>100.71043162338388</v>
      </c>
    </row>
    <row r="2832" spans="1:7" x14ac:dyDescent="0.3">
      <c r="A2832" s="31">
        <f t="shared" si="139"/>
        <v>2025</v>
      </c>
      <c r="B2832" s="31">
        <f t="shared" si="140"/>
        <v>3</v>
      </c>
      <c r="C2832" s="31">
        <f t="shared" si="141"/>
        <v>1</v>
      </c>
      <c r="D2832" s="25">
        <f t="shared" si="138"/>
        <v>45737</v>
      </c>
      <c r="F2832" s="32" cm="1">
        <f t="array" aca="1" ref="F2832" ca="1">_xlfn.IFS(G2831&lt;$K$1,_xll.RiskLaplace(0.0022315,0.036816),G2831&gt;$N$1,_xll.RiskLaplace(-0.00024199,0.02329),TRUE,(_xll.RiskLaplace(0.0004749,0.011069)))</f>
        <v>-7.7795524311846127E-3</v>
      </c>
      <c r="G2832" s="18" cm="1">
        <f t="array" aca="1" ref="G2832" ca="1">_xll.RiskMakeInput(G2831*(1+F2832),_xll.RiskName(("Forecast"&amp;D2832)))</f>
        <v>99.926949540202529</v>
      </c>
    </row>
    <row r="2833" spans="1:7" x14ac:dyDescent="0.3">
      <c r="A2833" s="31">
        <f t="shared" si="139"/>
        <v>2025</v>
      </c>
      <c r="B2833" s="31">
        <f t="shared" si="140"/>
        <v>3</v>
      </c>
      <c r="C2833" s="31">
        <f t="shared" si="141"/>
        <v>1</v>
      </c>
      <c r="D2833" s="25">
        <f t="shared" si="138"/>
        <v>45740</v>
      </c>
      <c r="F2833" s="32" cm="1">
        <f t="array" aca="1" ref="F2833" ca="1">_xlfn.IFS(G2832&lt;$K$1,_xll.RiskLaplace(0.0022315,0.036816),G2832&gt;$N$1,_xll.RiskLaplace(-0.00024199,0.02329),TRUE,(_xll.RiskLaplace(0.0004749,0.011069)))</f>
        <v>-2.1428222742517341E-3</v>
      </c>
      <c r="G2833" s="18" cm="1">
        <f t="array" aca="1" ref="G2833" ca="1">_xll.RiskMakeInput(G2832*(1+F2833),_xll.RiskName(("Forecast"&amp;D2833)))</f>
        <v>99.712823846929751</v>
      </c>
    </row>
    <row r="2834" spans="1:7" x14ac:dyDescent="0.3">
      <c r="A2834" s="31">
        <f t="shared" si="139"/>
        <v>2025</v>
      </c>
      <c r="B2834" s="31">
        <f t="shared" si="140"/>
        <v>3</v>
      </c>
      <c r="C2834" s="31">
        <f t="shared" si="141"/>
        <v>1</v>
      </c>
      <c r="D2834" s="25">
        <f t="shared" si="138"/>
        <v>45741</v>
      </c>
      <c r="F2834" s="32" cm="1">
        <f t="array" aca="1" ref="F2834" ca="1">_xlfn.IFS(G2833&lt;$K$1,_xll.RiskLaplace(0.0022315,0.036816),G2833&gt;$N$1,_xll.RiskLaplace(-0.00024199,0.02329),TRUE,(_xll.RiskLaplace(0.0004749,0.011069)))</f>
        <v>3.1724089763207147E-2</v>
      </c>
      <c r="G2834" s="18" cm="1">
        <f t="array" aca="1" ref="G2834" ca="1">_xll.RiskMakeInput(G2833*(1+F2834),_xll.RiskName(("Forecast"&amp;D2834)))</f>
        <v>102.87612242119262</v>
      </c>
    </row>
    <row r="2835" spans="1:7" x14ac:dyDescent="0.3">
      <c r="A2835" s="31">
        <f t="shared" si="139"/>
        <v>2025</v>
      </c>
      <c r="B2835" s="31">
        <f t="shared" si="140"/>
        <v>3</v>
      </c>
      <c r="C2835" s="31">
        <f t="shared" si="141"/>
        <v>1</v>
      </c>
      <c r="D2835" s="25">
        <f t="shared" si="138"/>
        <v>45742</v>
      </c>
      <c r="F2835" s="32" cm="1">
        <f t="array" aca="1" ref="F2835" ca="1">_xlfn.IFS(G2834&lt;$K$1,_xll.RiskLaplace(0.0022315,0.036816),G2834&gt;$N$1,_xll.RiskLaplace(-0.00024199,0.02329),TRUE,(_xll.RiskLaplace(0.0004749,0.011069)))</f>
        <v>-3.4010829322595852E-3</v>
      </c>
      <c r="G2835" s="18" cm="1">
        <f t="array" aca="1" ref="G2835" ca="1">_xll.RiskMakeInput(G2834*(1+F2835),_xll.RiskName(("Forecast"&amp;D2835)))</f>
        <v>102.52623219708885</v>
      </c>
    </row>
    <row r="2836" spans="1:7" x14ac:dyDescent="0.3">
      <c r="A2836" s="31">
        <f t="shared" si="139"/>
        <v>2025</v>
      </c>
      <c r="B2836" s="31">
        <f t="shared" si="140"/>
        <v>3</v>
      </c>
      <c r="C2836" s="31">
        <f t="shared" si="141"/>
        <v>1</v>
      </c>
      <c r="D2836" s="25">
        <f t="shared" si="138"/>
        <v>45743</v>
      </c>
      <c r="F2836" s="32" cm="1">
        <f t="array" aca="1" ref="F2836" ca="1">_xlfn.IFS(G2835&lt;$K$1,_xll.RiskLaplace(0.0022315,0.036816),G2835&gt;$N$1,_xll.RiskLaplace(-0.00024199,0.02329),TRUE,(_xll.RiskLaplace(0.0004749,0.011069)))</f>
        <v>-2.7014036562785636E-2</v>
      </c>
      <c r="G2836" s="18" cm="1">
        <f t="array" aca="1" ref="G2836" ca="1">_xll.RiskMakeInput(G2835*(1+F2836),_xll.RiskName(("Forecast"&amp;D2836)))</f>
        <v>99.756584811872031</v>
      </c>
    </row>
    <row r="2837" spans="1:7" x14ac:dyDescent="0.3">
      <c r="A2837" s="31">
        <f t="shared" si="139"/>
        <v>2025</v>
      </c>
      <c r="B2837" s="31">
        <f t="shared" si="140"/>
        <v>3</v>
      </c>
      <c r="C2837" s="31">
        <f t="shared" si="141"/>
        <v>1</v>
      </c>
      <c r="D2837" s="25">
        <f t="shared" si="138"/>
        <v>45744</v>
      </c>
      <c r="F2837" s="32" cm="1">
        <f t="array" aca="1" ref="F2837" ca="1">_xlfn.IFS(G2836&lt;$K$1,_xll.RiskLaplace(0.0022315,0.036816),G2836&gt;$N$1,_xll.RiskLaplace(-0.00024199,0.02329),TRUE,(_xll.RiskLaplace(0.0004749,0.011069)))</f>
        <v>-2.0890192775666633E-2</v>
      </c>
      <c r="G2837" s="18" cm="1">
        <f t="array" aca="1" ref="G2837" ca="1">_xll.RiskMakeInput(G2836*(1+F2837),_xll.RiskName(("Forecast"&amp;D2837)))</f>
        <v>97.672650524509891</v>
      </c>
    </row>
    <row r="2838" spans="1:7" x14ac:dyDescent="0.3">
      <c r="A2838" s="31">
        <f t="shared" si="139"/>
        <v>2025</v>
      </c>
      <c r="B2838" s="31">
        <f t="shared" si="140"/>
        <v>3</v>
      </c>
      <c r="C2838" s="31">
        <f t="shared" si="141"/>
        <v>1</v>
      </c>
      <c r="D2838" s="25">
        <f t="shared" si="138"/>
        <v>45747</v>
      </c>
      <c r="F2838" s="32" cm="1">
        <f t="array" aca="1" ref="F2838" ca="1">_xlfn.IFS(G2837&lt;$K$1,_xll.RiskLaplace(0.0022315,0.036816),G2837&gt;$N$1,_xll.RiskLaplace(-0.00024199,0.02329),TRUE,(_xll.RiskLaplace(0.0004749,0.011069)))</f>
        <v>3.8232947694494829E-3</v>
      </c>
      <c r="G2838" s="18" cm="1">
        <f t="array" aca="1" ref="G2838" ca="1">_xll.RiskMakeInput(G2837*(1+F2838),_xll.RiskName(("Forecast"&amp;D2838)))</f>
        <v>98.046081858378514</v>
      </c>
    </row>
    <row r="2839" spans="1:7" x14ac:dyDescent="0.3">
      <c r="A2839" s="31">
        <f t="shared" si="139"/>
        <v>2025</v>
      </c>
      <c r="B2839" s="31">
        <f t="shared" si="140"/>
        <v>4</v>
      </c>
      <c r="C2839" s="31">
        <f t="shared" si="141"/>
        <v>2</v>
      </c>
      <c r="D2839" s="25">
        <f t="shared" ref="D2839:D2902" si="142">WORKDAY(D2838,1)</f>
        <v>45748</v>
      </c>
      <c r="F2839" s="32" cm="1">
        <f t="array" aca="1" ref="F2839" ca="1">_xlfn.IFS(G2838&lt;$K$1,_xll.RiskLaplace(0.0022315,0.036816),G2838&gt;$N$1,_xll.RiskLaplace(-0.00024199,0.02329),TRUE,(_xll.RiskLaplace(0.0004749,0.011069)))</f>
        <v>-5.2573201904615912E-3</v>
      </c>
      <c r="G2839" s="18" cm="1">
        <f t="array" aca="1" ref="G2839" ca="1">_xll.RiskMakeInput(G2838*(1+F2839),_xll.RiskName(("Forecast"&amp;D2839)))</f>
        <v>97.530622212628813</v>
      </c>
    </row>
    <row r="2840" spans="1:7" x14ac:dyDescent="0.3">
      <c r="A2840" s="31">
        <f t="shared" si="139"/>
        <v>2025</v>
      </c>
      <c r="B2840" s="31">
        <f t="shared" si="140"/>
        <v>4</v>
      </c>
      <c r="C2840" s="31">
        <f t="shared" si="141"/>
        <v>2</v>
      </c>
      <c r="D2840" s="25">
        <f t="shared" si="142"/>
        <v>45749</v>
      </c>
      <c r="F2840" s="32" cm="1">
        <f t="array" aca="1" ref="F2840" ca="1">_xlfn.IFS(G2839&lt;$K$1,_xll.RiskLaplace(0.0022315,0.036816),G2839&gt;$N$1,_xll.RiskLaplace(-0.00024199,0.02329),TRUE,(_xll.RiskLaplace(0.0004749,0.011069)))</f>
        <v>-1.3135974068646064E-2</v>
      </c>
      <c r="G2840" s="18" cm="1">
        <f t="array" aca="1" ref="G2840" ca="1">_xll.RiskMakeInput(G2839*(1+F2840),_xll.RiskName(("Forecast"&amp;D2840)))</f>
        <v>96.249462488344804</v>
      </c>
    </row>
    <row r="2841" spans="1:7" x14ac:dyDescent="0.3">
      <c r="A2841" s="31">
        <f t="shared" si="139"/>
        <v>2025</v>
      </c>
      <c r="B2841" s="31">
        <f t="shared" si="140"/>
        <v>4</v>
      </c>
      <c r="C2841" s="31">
        <f t="shared" si="141"/>
        <v>2</v>
      </c>
      <c r="D2841" s="25">
        <f t="shared" si="142"/>
        <v>45750</v>
      </c>
      <c r="F2841" s="32" cm="1">
        <f t="array" aca="1" ref="F2841" ca="1">_xlfn.IFS(G2840&lt;$K$1,_xll.RiskLaplace(0.0022315,0.036816),G2840&gt;$N$1,_xll.RiskLaplace(-0.00024199,0.02329),TRUE,(_xll.RiskLaplace(0.0004749,0.011069)))</f>
        <v>-1.3690606030905989E-2</v>
      </c>
      <c r="G2841" s="18" cm="1">
        <f t="array" aca="1" ref="G2841" ca="1">_xll.RiskMakeInput(G2840*(1+F2841),_xll.RiskName(("Forecast"&amp;D2841)))</f>
        <v>94.931749016730407</v>
      </c>
    </row>
    <row r="2842" spans="1:7" x14ac:dyDescent="0.3">
      <c r="A2842" s="31">
        <f t="shared" si="139"/>
        <v>2025</v>
      </c>
      <c r="B2842" s="31">
        <f t="shared" si="140"/>
        <v>4</v>
      </c>
      <c r="C2842" s="31">
        <f t="shared" si="141"/>
        <v>2</v>
      </c>
      <c r="D2842" s="25">
        <f t="shared" si="142"/>
        <v>45751</v>
      </c>
      <c r="F2842" s="32" cm="1">
        <f t="array" aca="1" ref="F2842" ca="1">_xlfn.IFS(G2841&lt;$K$1,_xll.RiskLaplace(0.0022315,0.036816),G2841&gt;$N$1,_xll.RiskLaplace(-0.00024199,0.02329),TRUE,(_xll.RiskLaplace(0.0004749,0.011069)))</f>
        <v>3.1197597436956694E-3</v>
      </c>
      <c r="G2842" s="18" cm="1">
        <f t="array" aca="1" ref="G2842" ca="1">_xll.RiskMakeInput(G2841*(1+F2842),_xll.RiskName(("Forecast"&amp;D2842)))</f>
        <v>95.227913265711422</v>
      </c>
    </row>
    <row r="2843" spans="1:7" x14ac:dyDescent="0.3">
      <c r="A2843" s="31">
        <f t="shared" si="139"/>
        <v>2025</v>
      </c>
      <c r="B2843" s="31">
        <f t="shared" si="140"/>
        <v>4</v>
      </c>
      <c r="C2843" s="31">
        <f t="shared" si="141"/>
        <v>2</v>
      </c>
      <c r="D2843" s="25">
        <f t="shared" si="142"/>
        <v>45754</v>
      </c>
      <c r="F2843" s="32" cm="1">
        <f t="array" aca="1" ref="F2843" ca="1">_xlfn.IFS(G2842&lt;$K$1,_xll.RiskLaplace(0.0022315,0.036816),G2842&gt;$N$1,_xll.RiskLaplace(-0.00024199,0.02329),TRUE,(_xll.RiskLaplace(0.0004749,0.011069)))</f>
        <v>1.658089283343863E-2</v>
      </c>
      <c r="G2843" s="18" cm="1">
        <f t="array" aca="1" ref="G2843" ca="1">_xll.RiskMakeInput(G2842*(1+F2843),_xll.RiskName(("Forecast"&amp;D2843)))</f>
        <v>96.80687709032216</v>
      </c>
    </row>
    <row r="2844" spans="1:7" x14ac:dyDescent="0.3">
      <c r="A2844" s="31">
        <f t="shared" si="139"/>
        <v>2025</v>
      </c>
      <c r="B2844" s="31">
        <f t="shared" si="140"/>
        <v>4</v>
      </c>
      <c r="C2844" s="31">
        <f t="shared" si="141"/>
        <v>2</v>
      </c>
      <c r="D2844" s="25">
        <f t="shared" si="142"/>
        <v>45755</v>
      </c>
      <c r="F2844" s="32" cm="1">
        <f t="array" aca="1" ref="F2844" ca="1">_xlfn.IFS(G2843&lt;$K$1,_xll.RiskLaplace(0.0022315,0.036816),G2843&gt;$N$1,_xll.RiskLaplace(-0.00024199,0.02329),TRUE,(_xll.RiskLaplace(0.0004749,0.011069)))</f>
        <v>-3.1533810405509437E-4</v>
      </c>
      <c r="G2844" s="18" cm="1">
        <f t="array" aca="1" ref="G2844" ca="1">_xll.RiskMakeInput(G2843*(1+F2844),_xll.RiskName(("Forecast"&amp;D2844)))</f>
        <v>96.776350193241015</v>
      </c>
    </row>
    <row r="2845" spans="1:7" x14ac:dyDescent="0.3">
      <c r="A2845" s="31">
        <f t="shared" si="139"/>
        <v>2025</v>
      </c>
      <c r="B2845" s="31">
        <f t="shared" si="140"/>
        <v>4</v>
      </c>
      <c r="C2845" s="31">
        <f t="shared" si="141"/>
        <v>2</v>
      </c>
      <c r="D2845" s="25">
        <f t="shared" si="142"/>
        <v>45756</v>
      </c>
      <c r="F2845" s="32" cm="1">
        <f t="array" aca="1" ref="F2845" ca="1">_xlfn.IFS(G2844&lt;$K$1,_xll.RiskLaplace(0.0022315,0.036816),G2844&gt;$N$1,_xll.RiskLaplace(-0.00024199,0.02329),TRUE,(_xll.RiskLaplace(0.0004749,0.011069)))</f>
        <v>-1.796768858025069E-2</v>
      </c>
      <c r="G2845" s="18" cm="1">
        <f t="array" aca="1" ref="G2845" ca="1">_xll.RiskMakeInput(G2844*(1+F2845),_xll.RiskName(("Forecast"&amp;D2845)))</f>
        <v>95.037502871035585</v>
      </c>
    </row>
    <row r="2846" spans="1:7" x14ac:dyDescent="0.3">
      <c r="A2846" s="31">
        <f t="shared" si="139"/>
        <v>2025</v>
      </c>
      <c r="B2846" s="31">
        <f t="shared" si="140"/>
        <v>4</v>
      </c>
      <c r="C2846" s="31">
        <f t="shared" si="141"/>
        <v>2</v>
      </c>
      <c r="D2846" s="25">
        <f t="shared" si="142"/>
        <v>45757</v>
      </c>
      <c r="F2846" s="32" cm="1">
        <f t="array" aca="1" ref="F2846" ca="1">_xlfn.IFS(G2845&lt;$K$1,_xll.RiskLaplace(0.0022315,0.036816),G2845&gt;$N$1,_xll.RiskLaplace(-0.00024199,0.02329),TRUE,(_xll.RiskLaplace(0.0004749,0.011069)))</f>
        <v>-8.3101840195082131E-5</v>
      </c>
      <c r="G2846" s="18" cm="1">
        <f t="array" aca="1" ref="G2846" ca="1">_xll.RiskMakeInput(G2845*(1+F2846),_xll.RiskName(("Forecast"&amp;D2846)))</f>
        <v>95.029605079659447</v>
      </c>
    </row>
    <row r="2847" spans="1:7" x14ac:dyDescent="0.3">
      <c r="A2847" s="31">
        <f t="shared" si="139"/>
        <v>2025</v>
      </c>
      <c r="B2847" s="31">
        <f t="shared" si="140"/>
        <v>4</v>
      </c>
      <c r="C2847" s="31">
        <f t="shared" si="141"/>
        <v>2</v>
      </c>
      <c r="D2847" s="25">
        <f t="shared" si="142"/>
        <v>45758</v>
      </c>
      <c r="F2847" s="32" cm="1">
        <f t="array" aca="1" ref="F2847" ca="1">_xlfn.IFS(G2846&lt;$K$1,_xll.RiskLaplace(0.0022315,0.036816),G2846&gt;$N$1,_xll.RiskLaplace(-0.00024199,0.02329),TRUE,(_xll.RiskLaplace(0.0004749,0.011069)))</f>
        <v>-9.2654877876667161E-4</v>
      </c>
      <c r="G2847" s="18" cm="1">
        <f t="array" aca="1" ref="G2847" ca="1">_xll.RiskMakeInput(G2846*(1+F2847),_xll.RiskName(("Forecast"&amp;D2847)))</f>
        <v>94.941555515126211</v>
      </c>
    </row>
    <row r="2848" spans="1:7" x14ac:dyDescent="0.3">
      <c r="A2848" s="31">
        <f t="shared" si="139"/>
        <v>2025</v>
      </c>
      <c r="B2848" s="31">
        <f t="shared" si="140"/>
        <v>4</v>
      </c>
      <c r="C2848" s="31">
        <f t="shared" si="141"/>
        <v>2</v>
      </c>
      <c r="D2848" s="25">
        <f t="shared" si="142"/>
        <v>45761</v>
      </c>
      <c r="F2848" s="32" cm="1">
        <f t="array" aca="1" ref="F2848" ca="1">_xlfn.IFS(G2847&lt;$K$1,_xll.RiskLaplace(0.0022315,0.036816),G2847&gt;$N$1,_xll.RiskLaplace(-0.00024199,0.02329),TRUE,(_xll.RiskLaplace(0.0004749,0.011069)))</f>
        <v>7.6827399789926548E-4</v>
      </c>
      <c r="G2848" s="18" cm="1">
        <f t="array" aca="1" ref="G2848" ca="1">_xll.RiskMakeInput(G2847*(1+F2848),_xll.RiskName(("Forecast"&amp;D2848)))</f>
        <v>95.014496643548597</v>
      </c>
    </row>
    <row r="2849" spans="1:7" x14ac:dyDescent="0.3">
      <c r="A2849" s="31">
        <f t="shared" si="139"/>
        <v>2025</v>
      </c>
      <c r="B2849" s="31">
        <f t="shared" si="140"/>
        <v>4</v>
      </c>
      <c r="C2849" s="31">
        <f t="shared" si="141"/>
        <v>2</v>
      </c>
      <c r="D2849" s="25">
        <f t="shared" si="142"/>
        <v>45762</v>
      </c>
      <c r="F2849" s="32" cm="1">
        <f t="array" aca="1" ref="F2849" ca="1">_xlfn.IFS(G2848&lt;$K$1,_xll.RiskLaplace(0.0022315,0.036816),G2848&gt;$N$1,_xll.RiskLaplace(-0.00024199,0.02329),TRUE,(_xll.RiskLaplace(0.0004749,0.011069)))</f>
        <v>-2.419062177789174E-2</v>
      </c>
      <c r="G2849" s="18" cm="1">
        <f t="array" aca="1" ref="G2849" ca="1">_xll.RiskMakeInput(G2848*(1+F2849),_xll.RiskName(("Forecast"&amp;D2849)))</f>
        <v>92.716036891827741</v>
      </c>
    </row>
    <row r="2850" spans="1:7" x14ac:dyDescent="0.3">
      <c r="A2850" s="31">
        <f t="shared" si="139"/>
        <v>2025</v>
      </c>
      <c r="B2850" s="31">
        <f t="shared" si="140"/>
        <v>4</v>
      </c>
      <c r="C2850" s="31">
        <f t="shared" si="141"/>
        <v>2</v>
      </c>
      <c r="D2850" s="25">
        <f t="shared" si="142"/>
        <v>45763</v>
      </c>
      <c r="F2850" s="32" cm="1">
        <f t="array" aca="1" ref="F2850" ca="1">_xlfn.IFS(G2849&lt;$K$1,_xll.RiskLaplace(0.0022315,0.036816),G2849&gt;$N$1,_xll.RiskLaplace(-0.00024199,0.02329),TRUE,(_xll.RiskLaplace(0.0004749,0.011069)))</f>
        <v>-6.9907959550376967E-3</v>
      </c>
      <c r="G2850" s="18" cm="1">
        <f t="array" aca="1" ref="G2850" ca="1">_xll.RiskMakeInput(G2849*(1+F2850),_xll.RiskName(("Forecast"&amp;D2850)))</f>
        <v>92.067877996157222</v>
      </c>
    </row>
    <row r="2851" spans="1:7" x14ac:dyDescent="0.3">
      <c r="A2851" s="31">
        <f t="shared" si="139"/>
        <v>2025</v>
      </c>
      <c r="B2851" s="31">
        <f t="shared" si="140"/>
        <v>4</v>
      </c>
      <c r="C2851" s="31">
        <f t="shared" si="141"/>
        <v>2</v>
      </c>
      <c r="D2851" s="25">
        <f t="shared" si="142"/>
        <v>45764</v>
      </c>
      <c r="F2851" s="32" cm="1">
        <f t="array" aca="1" ref="F2851" ca="1">_xlfn.IFS(G2850&lt;$K$1,_xll.RiskLaplace(0.0022315,0.036816),G2850&gt;$N$1,_xll.RiskLaplace(-0.00024199,0.02329),TRUE,(_xll.RiskLaplace(0.0004749,0.011069)))</f>
        <v>-1.0060567096657728E-2</v>
      </c>
      <c r="G2851" s="18" cm="1">
        <f t="array" aca="1" ref="G2851" ca="1">_xll.RiskMakeInput(G2850*(1+F2851),_xll.RiskName(("Forecast"&amp;D2851)))</f>
        <v>91.141622932129991</v>
      </c>
    </row>
    <row r="2852" spans="1:7" x14ac:dyDescent="0.3">
      <c r="A2852" s="31">
        <f t="shared" si="139"/>
        <v>2025</v>
      </c>
      <c r="B2852" s="31">
        <f t="shared" si="140"/>
        <v>4</v>
      </c>
      <c r="C2852" s="31">
        <f t="shared" si="141"/>
        <v>2</v>
      </c>
      <c r="D2852" s="25">
        <f t="shared" si="142"/>
        <v>45765</v>
      </c>
      <c r="F2852" s="32" cm="1">
        <f t="array" aca="1" ref="F2852" ca="1">_xlfn.IFS(G2851&lt;$K$1,_xll.RiskLaplace(0.0022315,0.036816),G2851&gt;$N$1,_xll.RiskLaplace(-0.00024199,0.02329),TRUE,(_xll.RiskLaplace(0.0004749,0.011069)))</f>
        <v>5.544477479832409E-3</v>
      </c>
      <c r="G2852" s="18" cm="1">
        <f t="array" aca="1" ref="G2852" ca="1">_xll.RiskMakeInput(G2851*(1+F2852),_xll.RiskName(("Forecast"&amp;D2852)))</f>
        <v>91.646955607952549</v>
      </c>
    </row>
    <row r="2853" spans="1:7" x14ac:dyDescent="0.3">
      <c r="A2853" s="31">
        <f t="shared" si="139"/>
        <v>2025</v>
      </c>
      <c r="B2853" s="31">
        <f t="shared" si="140"/>
        <v>4</v>
      </c>
      <c r="C2853" s="31">
        <f t="shared" si="141"/>
        <v>2</v>
      </c>
      <c r="D2853" s="25">
        <f t="shared" si="142"/>
        <v>45768</v>
      </c>
      <c r="F2853" s="32" cm="1">
        <f t="array" aca="1" ref="F2853" ca="1">_xlfn.IFS(G2852&lt;$K$1,_xll.RiskLaplace(0.0022315,0.036816),G2852&gt;$N$1,_xll.RiskLaplace(-0.00024199,0.02329),TRUE,(_xll.RiskLaplace(0.0004749,0.011069)))</f>
        <v>1.0797946331175525E-2</v>
      </c>
      <c r="G2853" s="18" cm="1">
        <f t="array" aca="1" ref="G2853" ca="1">_xll.RiskMakeInput(G2852*(1+F2853),_xll.RiskName(("Forecast"&amp;D2853)))</f>
        <v>92.636554516022855</v>
      </c>
    </row>
    <row r="2854" spans="1:7" x14ac:dyDescent="0.3">
      <c r="A2854" s="31">
        <f t="shared" si="139"/>
        <v>2025</v>
      </c>
      <c r="B2854" s="31">
        <f t="shared" si="140"/>
        <v>4</v>
      </c>
      <c r="C2854" s="31">
        <f t="shared" si="141"/>
        <v>2</v>
      </c>
      <c r="D2854" s="25">
        <f t="shared" si="142"/>
        <v>45769</v>
      </c>
      <c r="F2854" s="32" cm="1">
        <f t="array" aca="1" ref="F2854" ca="1">_xlfn.IFS(G2853&lt;$K$1,_xll.RiskLaplace(0.0022315,0.036816),G2853&gt;$N$1,_xll.RiskLaplace(-0.00024199,0.02329),TRUE,(_xll.RiskLaplace(0.0004749,0.011069)))</f>
        <v>-2.4420086507824109E-3</v>
      </c>
      <c r="G2854" s="18" cm="1">
        <f t="array" aca="1" ref="G2854" ca="1">_xll.RiskMakeInput(G2853*(1+F2854),_xll.RiskName(("Forecast"&amp;D2854)))</f>
        <v>92.410335248516049</v>
      </c>
    </row>
    <row r="2855" spans="1:7" x14ac:dyDescent="0.3">
      <c r="A2855" s="31">
        <f t="shared" si="139"/>
        <v>2025</v>
      </c>
      <c r="B2855" s="31">
        <f t="shared" si="140"/>
        <v>4</v>
      </c>
      <c r="C2855" s="31">
        <f t="shared" si="141"/>
        <v>2</v>
      </c>
      <c r="D2855" s="25">
        <f t="shared" si="142"/>
        <v>45770</v>
      </c>
      <c r="F2855" s="32" cm="1">
        <f t="array" aca="1" ref="F2855" ca="1">_xlfn.IFS(G2854&lt;$K$1,_xll.RiskLaplace(0.0022315,0.036816),G2854&gt;$N$1,_xll.RiskLaplace(-0.00024199,0.02329),TRUE,(_xll.RiskLaplace(0.0004749,0.011069)))</f>
        <v>-1.3844997768858816E-2</v>
      </c>
      <c r="G2855" s="18" cm="1">
        <f t="array" aca="1" ref="G2855" ca="1">_xll.RiskMakeInput(G2854*(1+F2855),_xll.RiskName(("Forecast"&amp;D2855)))</f>
        <v>91.13091436318085</v>
      </c>
    </row>
    <row r="2856" spans="1:7" x14ac:dyDescent="0.3">
      <c r="A2856" s="31">
        <f t="shared" si="139"/>
        <v>2025</v>
      </c>
      <c r="B2856" s="31">
        <f t="shared" si="140"/>
        <v>4</v>
      </c>
      <c r="C2856" s="31">
        <f t="shared" si="141"/>
        <v>2</v>
      </c>
      <c r="D2856" s="25">
        <f t="shared" si="142"/>
        <v>45771</v>
      </c>
      <c r="F2856" s="32" cm="1">
        <f t="array" aca="1" ref="F2856" ca="1">_xlfn.IFS(G2855&lt;$K$1,_xll.RiskLaplace(0.0022315,0.036816),G2855&gt;$N$1,_xll.RiskLaplace(-0.00024199,0.02329),TRUE,(_xll.RiskLaplace(0.0004749,0.011069)))</f>
        <v>3.2708888083991909E-3</v>
      </c>
      <c r="G2856" s="18" cm="1">
        <f t="array" aca="1" ref="G2856" ca="1">_xll.RiskMakeInput(G2855*(1+F2856),_xll.RiskName(("Forecast"&amp;D2856)))</f>
        <v>91.428993451070568</v>
      </c>
    </row>
    <row r="2857" spans="1:7" x14ac:dyDescent="0.3">
      <c r="A2857" s="31">
        <f t="shared" si="139"/>
        <v>2025</v>
      </c>
      <c r="B2857" s="31">
        <f t="shared" si="140"/>
        <v>4</v>
      </c>
      <c r="C2857" s="31">
        <f t="shared" si="141"/>
        <v>2</v>
      </c>
      <c r="D2857" s="25">
        <f t="shared" si="142"/>
        <v>45772</v>
      </c>
      <c r="F2857" s="32" cm="1">
        <f t="array" aca="1" ref="F2857" ca="1">_xlfn.IFS(G2856&lt;$K$1,_xll.RiskLaplace(0.0022315,0.036816),G2856&gt;$N$1,_xll.RiskLaplace(-0.00024199,0.02329),TRUE,(_xll.RiskLaplace(0.0004749,0.011069)))</f>
        <v>-6.8180279078597691E-3</v>
      </c>
      <c r="G2857" s="18" cm="1">
        <f t="array" aca="1" ref="G2857" ca="1">_xll.RiskMakeInput(G2856*(1+F2857),_xll.RiskName(("Forecast"&amp;D2857)))</f>
        <v>90.805628022133632</v>
      </c>
    </row>
    <row r="2858" spans="1:7" x14ac:dyDescent="0.3">
      <c r="A2858" s="31">
        <f t="shared" si="139"/>
        <v>2025</v>
      </c>
      <c r="B2858" s="31">
        <f t="shared" si="140"/>
        <v>4</v>
      </c>
      <c r="C2858" s="31">
        <f t="shared" si="141"/>
        <v>2</v>
      </c>
      <c r="D2858" s="25">
        <f t="shared" si="142"/>
        <v>45775</v>
      </c>
      <c r="F2858" s="32" cm="1">
        <f t="array" aca="1" ref="F2858" ca="1">_xlfn.IFS(G2857&lt;$K$1,_xll.RiskLaplace(0.0022315,0.036816),G2857&gt;$N$1,_xll.RiskLaplace(-0.00024199,0.02329),TRUE,(_xll.RiskLaplace(0.0004749,0.011069)))</f>
        <v>-8.1369476068850061E-3</v>
      </c>
      <c r="G2858" s="18" cm="1">
        <f t="array" aca="1" ref="G2858" ca="1">_xll.RiskMakeInput(G2857*(1+F2858),_xll.RiskName(("Forecast"&amp;D2858)))</f>
        <v>90.066747384507238</v>
      </c>
    </row>
    <row r="2859" spans="1:7" x14ac:dyDescent="0.3">
      <c r="A2859" s="31">
        <f t="shared" si="139"/>
        <v>2025</v>
      </c>
      <c r="B2859" s="31">
        <f t="shared" si="140"/>
        <v>4</v>
      </c>
      <c r="C2859" s="31">
        <f t="shared" si="141"/>
        <v>2</v>
      </c>
      <c r="D2859" s="25">
        <f t="shared" si="142"/>
        <v>45776</v>
      </c>
      <c r="F2859" s="32" cm="1">
        <f t="array" aca="1" ref="F2859" ca="1">_xlfn.IFS(G2858&lt;$K$1,_xll.RiskLaplace(0.0022315,0.036816),G2858&gt;$N$1,_xll.RiskLaplace(-0.00024199,0.02329),TRUE,(_xll.RiskLaplace(0.0004749,0.011069)))</f>
        <v>1.6692527668847232E-3</v>
      </c>
      <c r="G2859" s="18" cm="1">
        <f t="array" aca="1" ref="G2859" ca="1">_xll.RiskMakeInput(G2858*(1+F2859),_xll.RiskName(("Forecast"&amp;D2859)))</f>
        <v>90.217091551783128</v>
      </c>
    </row>
    <row r="2860" spans="1:7" x14ac:dyDescent="0.3">
      <c r="A2860" s="31">
        <f t="shared" si="139"/>
        <v>2025</v>
      </c>
      <c r="B2860" s="31">
        <f t="shared" si="140"/>
        <v>4</v>
      </c>
      <c r="C2860" s="31">
        <f t="shared" si="141"/>
        <v>2</v>
      </c>
      <c r="D2860" s="25">
        <f t="shared" si="142"/>
        <v>45777</v>
      </c>
      <c r="F2860" s="32" cm="1">
        <f t="array" aca="1" ref="F2860" ca="1">_xlfn.IFS(G2859&lt;$K$1,_xll.RiskLaplace(0.0022315,0.036816),G2859&gt;$N$1,_xll.RiskLaplace(-0.00024199,0.02329),TRUE,(_xll.RiskLaplace(0.0004749,0.011069)))</f>
        <v>-2.2010699482167269E-3</v>
      </c>
      <c r="G2860" s="18" cm="1">
        <f t="array" aca="1" ref="G2860" ca="1">_xll.RiskMakeInput(G2859*(1+F2860),_xll.RiskName(("Forecast"&amp;D2860)))</f>
        <v>90.018517422752979</v>
      </c>
    </row>
    <row r="2861" spans="1:7" x14ac:dyDescent="0.3">
      <c r="A2861" s="31">
        <f t="shared" si="139"/>
        <v>2025</v>
      </c>
      <c r="B2861" s="31">
        <f t="shared" si="140"/>
        <v>5</v>
      </c>
      <c r="C2861" s="31">
        <f t="shared" si="141"/>
        <v>2</v>
      </c>
      <c r="D2861" s="25">
        <f t="shared" si="142"/>
        <v>45778</v>
      </c>
      <c r="F2861" s="32" cm="1">
        <f t="array" aca="1" ref="F2861" ca="1">_xlfn.IFS(G2860&lt;$K$1,_xll.RiskLaplace(0.0022315,0.036816),G2860&gt;$N$1,_xll.RiskLaplace(-0.00024199,0.02329),TRUE,(_xll.RiskLaplace(0.0004749,0.011069)))</f>
        <v>-1.6043829098363414E-2</v>
      </c>
      <c r="G2861" s="18" cm="1">
        <f t="array" aca="1" ref="G2861" ca="1">_xll.RiskMakeInput(G2860*(1+F2861),_xll.RiskName(("Forecast"&amp;D2861)))</f>
        <v>88.574275713534277</v>
      </c>
    </row>
    <row r="2862" spans="1:7" x14ac:dyDescent="0.3">
      <c r="A2862" s="31">
        <f t="shared" si="139"/>
        <v>2025</v>
      </c>
      <c r="B2862" s="31">
        <f t="shared" si="140"/>
        <v>5</v>
      </c>
      <c r="C2862" s="31">
        <f t="shared" si="141"/>
        <v>2</v>
      </c>
      <c r="D2862" s="25">
        <f t="shared" si="142"/>
        <v>45779</v>
      </c>
      <c r="F2862" s="32" cm="1">
        <f t="array" aca="1" ref="F2862" ca="1">_xlfn.IFS(G2861&lt;$K$1,_xll.RiskLaplace(0.0022315,0.036816),G2861&gt;$N$1,_xll.RiskLaplace(-0.00024199,0.02329),TRUE,(_xll.RiskLaplace(0.0004749,0.011069)))</f>
        <v>-2.0044997740115339E-2</v>
      </c>
      <c r="G2862" s="18" cm="1">
        <f t="array" aca="1" ref="G2862" ca="1">_xll.RiskMakeInput(G2861*(1+F2862),_xll.RiskName(("Forecast"&amp;D2862)))</f>
        <v>86.798804557024127</v>
      </c>
    </row>
    <row r="2863" spans="1:7" x14ac:dyDescent="0.3">
      <c r="A2863" s="31">
        <f t="shared" si="139"/>
        <v>2025</v>
      </c>
      <c r="B2863" s="31">
        <f t="shared" si="140"/>
        <v>5</v>
      </c>
      <c r="C2863" s="31">
        <f t="shared" si="141"/>
        <v>2</v>
      </c>
      <c r="D2863" s="25">
        <f t="shared" si="142"/>
        <v>45782</v>
      </c>
      <c r="F2863" s="32" cm="1">
        <f t="array" aca="1" ref="F2863" ca="1">_xlfn.IFS(G2862&lt;$K$1,_xll.RiskLaplace(0.0022315,0.036816),G2862&gt;$N$1,_xll.RiskLaplace(-0.00024199,0.02329),TRUE,(_xll.RiskLaplace(0.0004749,0.011069)))</f>
        <v>-1.7767166633660385E-3</v>
      </c>
      <c r="G2863" s="18" cm="1">
        <f t="array" aca="1" ref="G2863" ca="1">_xll.RiskMakeInput(G2862*(1+F2863),_xll.RiskName(("Forecast"&amp;D2863)))</f>
        <v>86.644587674607408</v>
      </c>
    </row>
    <row r="2864" spans="1:7" x14ac:dyDescent="0.3">
      <c r="A2864" s="31">
        <f t="shared" si="139"/>
        <v>2025</v>
      </c>
      <c r="B2864" s="31">
        <f t="shared" si="140"/>
        <v>5</v>
      </c>
      <c r="C2864" s="31">
        <f t="shared" si="141"/>
        <v>2</v>
      </c>
      <c r="D2864" s="25">
        <f t="shared" si="142"/>
        <v>45783</v>
      </c>
      <c r="F2864" s="32" cm="1">
        <f t="array" aca="1" ref="F2864" ca="1">_xlfn.IFS(G2863&lt;$K$1,_xll.RiskLaplace(0.0022315,0.036816),G2863&gt;$N$1,_xll.RiskLaplace(-0.00024199,0.02329),TRUE,(_xll.RiskLaplace(0.0004749,0.011069)))</f>
        <v>1.3838472836900191E-4</v>
      </c>
      <c r="G2864" s="18" cm="1">
        <f t="array" aca="1" ref="G2864" ca="1">_xll.RiskMakeInput(G2863*(1+F2864),_xll.RiskName(("Forecast"&amp;D2864)))</f>
        <v>86.656577962337394</v>
      </c>
    </row>
    <row r="2865" spans="1:7" x14ac:dyDescent="0.3">
      <c r="A2865" s="31">
        <f t="shared" si="139"/>
        <v>2025</v>
      </c>
      <c r="B2865" s="31">
        <f t="shared" si="140"/>
        <v>5</v>
      </c>
      <c r="C2865" s="31">
        <f t="shared" si="141"/>
        <v>2</v>
      </c>
      <c r="D2865" s="25">
        <f t="shared" si="142"/>
        <v>45784</v>
      </c>
      <c r="F2865" s="32" cm="1">
        <f t="array" aca="1" ref="F2865" ca="1">_xlfn.IFS(G2864&lt;$K$1,_xll.RiskLaplace(0.0022315,0.036816),G2864&gt;$N$1,_xll.RiskLaplace(-0.00024199,0.02329),TRUE,(_xll.RiskLaplace(0.0004749,0.011069)))</f>
        <v>-1.4228575121687986E-2</v>
      </c>
      <c r="G2865" s="18" cm="1">
        <f t="array" aca="1" ref="G2865" ca="1">_xll.RiskMakeInput(G2864*(1+F2865),_xll.RiskName(("Forecast"&amp;D2865)))</f>
        <v>85.423578333011861</v>
      </c>
    </row>
    <row r="2866" spans="1:7" x14ac:dyDescent="0.3">
      <c r="A2866" s="31">
        <f t="shared" si="139"/>
        <v>2025</v>
      </c>
      <c r="B2866" s="31">
        <f t="shared" si="140"/>
        <v>5</v>
      </c>
      <c r="C2866" s="31">
        <f t="shared" si="141"/>
        <v>2</v>
      </c>
      <c r="D2866" s="25">
        <f t="shared" si="142"/>
        <v>45785</v>
      </c>
      <c r="F2866" s="32" cm="1">
        <f t="array" aca="1" ref="F2866" ca="1">_xlfn.IFS(G2865&lt;$K$1,_xll.RiskLaplace(0.0022315,0.036816),G2865&gt;$N$1,_xll.RiskLaplace(-0.00024199,0.02329),TRUE,(_xll.RiskLaplace(0.0004749,0.011069)))</f>
        <v>-3.3231418649858173E-3</v>
      </c>
      <c r="G2866" s="18" cm="1">
        <f t="array" aca="1" ref="G2866" ca="1">_xll.RiskMakeInput(G2865*(1+F2866),_xll.RiskName(("Forecast"&amp;D2866)))</f>
        <v>85.139703663596535</v>
      </c>
    </row>
    <row r="2867" spans="1:7" x14ac:dyDescent="0.3">
      <c r="A2867" s="31">
        <f t="shared" si="139"/>
        <v>2025</v>
      </c>
      <c r="B2867" s="31">
        <f t="shared" si="140"/>
        <v>5</v>
      </c>
      <c r="C2867" s="31">
        <f t="shared" si="141"/>
        <v>2</v>
      </c>
      <c r="D2867" s="25">
        <f t="shared" si="142"/>
        <v>45786</v>
      </c>
      <c r="F2867" s="32" cm="1">
        <f t="array" aca="1" ref="F2867" ca="1">_xlfn.IFS(G2866&lt;$K$1,_xll.RiskLaplace(0.0022315,0.036816),G2866&gt;$N$1,_xll.RiskLaplace(-0.00024199,0.02329),TRUE,(_xll.RiskLaplace(0.0004749,0.011069)))</f>
        <v>4.4997772501253032E-3</v>
      </c>
      <c r="G2867" s="18" cm="1">
        <f t="array" aca="1" ref="G2867" ca="1">_xll.RiskMakeInput(G2866*(1+F2867),_xll.RiskName(("Forecast"&amp;D2867)))</f>
        <v>85.522813365224408</v>
      </c>
    </row>
    <row r="2868" spans="1:7" x14ac:dyDescent="0.3">
      <c r="A2868" s="31">
        <f t="shared" si="139"/>
        <v>2025</v>
      </c>
      <c r="B2868" s="31">
        <f t="shared" si="140"/>
        <v>5</v>
      </c>
      <c r="C2868" s="31">
        <f t="shared" si="141"/>
        <v>2</v>
      </c>
      <c r="D2868" s="25">
        <f t="shared" si="142"/>
        <v>45789</v>
      </c>
      <c r="F2868" s="32" cm="1">
        <f t="array" aca="1" ref="F2868" ca="1">_xlfn.IFS(G2867&lt;$K$1,_xll.RiskLaplace(0.0022315,0.036816),G2867&gt;$N$1,_xll.RiskLaplace(-0.00024199,0.02329),TRUE,(_xll.RiskLaplace(0.0004749,0.011069)))</f>
        <v>1.9394886632355889E-3</v>
      </c>
      <c r="G2868" s="18" cm="1">
        <f t="array" aca="1" ref="G2868" ca="1">_xll.RiskMakeInput(G2867*(1+F2868),_xll.RiskName(("Forecast"&amp;D2868)))</f>
        <v>85.688683892194277</v>
      </c>
    </row>
    <row r="2869" spans="1:7" x14ac:dyDescent="0.3">
      <c r="A2869" s="31">
        <f t="shared" si="139"/>
        <v>2025</v>
      </c>
      <c r="B2869" s="31">
        <f t="shared" si="140"/>
        <v>5</v>
      </c>
      <c r="C2869" s="31">
        <f t="shared" si="141"/>
        <v>2</v>
      </c>
      <c r="D2869" s="25">
        <f t="shared" si="142"/>
        <v>45790</v>
      </c>
      <c r="F2869" s="32" cm="1">
        <f t="array" aca="1" ref="F2869" ca="1">_xlfn.IFS(G2868&lt;$K$1,_xll.RiskLaplace(0.0022315,0.036816),G2868&gt;$N$1,_xll.RiskLaplace(-0.00024199,0.02329),TRUE,(_xll.RiskLaplace(0.0004749,0.011069)))</f>
        <v>-1.3524113771423894E-2</v>
      </c>
      <c r="G2869" s="18" cm="1">
        <f t="array" aca="1" ref="G2869" ca="1">_xll.RiskMakeInput(G2868*(1+F2869),_xll.RiskName(("Forecast"&amp;D2869)))</f>
        <v>84.529820382312664</v>
      </c>
    </row>
    <row r="2870" spans="1:7" x14ac:dyDescent="0.3">
      <c r="A2870" s="31">
        <f t="shared" si="139"/>
        <v>2025</v>
      </c>
      <c r="B2870" s="31">
        <f t="shared" si="140"/>
        <v>5</v>
      </c>
      <c r="C2870" s="31">
        <f t="shared" si="141"/>
        <v>2</v>
      </c>
      <c r="D2870" s="25">
        <f t="shared" si="142"/>
        <v>45791</v>
      </c>
      <c r="F2870" s="32" cm="1">
        <f t="array" aca="1" ref="F2870" ca="1">_xlfn.IFS(G2869&lt;$K$1,_xll.RiskLaplace(0.0022315,0.036816),G2869&gt;$N$1,_xll.RiskLaplace(-0.00024199,0.02329),TRUE,(_xll.RiskLaplace(0.0004749,0.011069)))</f>
        <v>-1.1065355391546662E-2</v>
      </c>
      <c r="G2870" s="18" cm="1">
        <f t="array" aca="1" ref="G2870" ca="1">_xll.RiskMakeInput(G2869*(1+F2870),_xll.RiskName(("Forecast"&amp;D2870)))</f>
        <v>83.594467878598778</v>
      </c>
    </row>
    <row r="2871" spans="1:7" x14ac:dyDescent="0.3">
      <c r="A2871" s="31">
        <f t="shared" si="139"/>
        <v>2025</v>
      </c>
      <c r="B2871" s="31">
        <f t="shared" si="140"/>
        <v>5</v>
      </c>
      <c r="C2871" s="31">
        <f t="shared" si="141"/>
        <v>2</v>
      </c>
      <c r="D2871" s="25">
        <f t="shared" si="142"/>
        <v>45792</v>
      </c>
      <c r="F2871" s="32" cm="1">
        <f t="array" aca="1" ref="F2871" ca="1">_xlfn.IFS(G2870&lt;$K$1,_xll.RiskLaplace(0.0022315,0.036816),G2870&gt;$N$1,_xll.RiskLaplace(-0.00024199,0.02329),TRUE,(_xll.RiskLaplace(0.0004749,0.011069)))</f>
        <v>7.139585299960359E-3</v>
      </c>
      <c r="G2871" s="18" cm="1">
        <f t="array" aca="1" ref="G2871" ca="1">_xll.RiskMakeInput(G2870*(1+F2871),_xll.RiskName(("Forecast"&amp;D2871)))</f>
        <v>84.191297712622827</v>
      </c>
    </row>
    <row r="2872" spans="1:7" x14ac:dyDescent="0.3">
      <c r="A2872" s="31">
        <f t="shared" si="139"/>
        <v>2025</v>
      </c>
      <c r="B2872" s="31">
        <f t="shared" si="140"/>
        <v>5</v>
      </c>
      <c r="C2872" s="31">
        <f t="shared" si="141"/>
        <v>2</v>
      </c>
      <c r="D2872" s="25">
        <f t="shared" si="142"/>
        <v>45793</v>
      </c>
      <c r="F2872" s="32" cm="1">
        <f t="array" aca="1" ref="F2872" ca="1">_xlfn.IFS(G2871&lt;$K$1,_xll.RiskLaplace(0.0022315,0.036816),G2871&gt;$N$1,_xll.RiskLaplace(-0.00024199,0.02329),TRUE,(_xll.RiskLaplace(0.0004749,0.011069)))</f>
        <v>1.1659128314983643E-2</v>
      </c>
      <c r="G2872" s="18" cm="1">
        <f t="array" aca="1" ref="G2872" ca="1">_xll.RiskMakeInput(G2871*(1+F2872),_xll.RiskName(("Forecast"&amp;D2872)))</f>
        <v>85.17289485565928</v>
      </c>
    </row>
    <row r="2873" spans="1:7" x14ac:dyDescent="0.3">
      <c r="A2873" s="31">
        <f t="shared" si="139"/>
        <v>2025</v>
      </c>
      <c r="B2873" s="31">
        <f t="shared" si="140"/>
        <v>5</v>
      </c>
      <c r="C2873" s="31">
        <f t="shared" si="141"/>
        <v>2</v>
      </c>
      <c r="D2873" s="25">
        <f t="shared" si="142"/>
        <v>45796</v>
      </c>
      <c r="F2873" s="32" cm="1">
        <f t="array" aca="1" ref="F2873" ca="1">_xlfn.IFS(G2872&lt;$K$1,_xll.RiskLaplace(0.0022315,0.036816),G2872&gt;$N$1,_xll.RiskLaplace(-0.00024199,0.02329),TRUE,(_xll.RiskLaplace(0.0004749,0.011069)))</f>
        <v>-1.9867338565166936E-2</v>
      </c>
      <c r="G2873" s="18" cm="1">
        <f t="array" aca="1" ref="G2873" ca="1">_xll.RiskMakeInput(G2872*(1+F2873),_xll.RiskName(("Forecast"&amp;D2873)))</f>
        <v>83.480736116986535</v>
      </c>
    </row>
    <row r="2874" spans="1:7" x14ac:dyDescent="0.3">
      <c r="A2874" s="31">
        <f t="shared" si="139"/>
        <v>2025</v>
      </c>
      <c r="B2874" s="31">
        <f t="shared" si="140"/>
        <v>5</v>
      </c>
      <c r="C2874" s="31">
        <f t="shared" si="141"/>
        <v>2</v>
      </c>
      <c r="D2874" s="25">
        <f t="shared" si="142"/>
        <v>45797</v>
      </c>
      <c r="F2874" s="32" cm="1">
        <f t="array" aca="1" ref="F2874" ca="1">_xlfn.IFS(G2873&lt;$K$1,_xll.RiskLaplace(0.0022315,0.036816),G2873&gt;$N$1,_xll.RiskLaplace(-0.00024199,0.02329),TRUE,(_xll.RiskLaplace(0.0004749,0.011069)))</f>
        <v>9.8662772735935581E-5</v>
      </c>
      <c r="G2874" s="18" cm="1">
        <f t="array" aca="1" ref="G2874" ca="1">_xll.RiskMakeInput(G2873*(1+F2874),_xll.RiskName(("Forecast"&amp;D2874)))</f>
        <v>83.48897255788188</v>
      </c>
    </row>
    <row r="2875" spans="1:7" x14ac:dyDescent="0.3">
      <c r="A2875" s="31">
        <f t="shared" si="139"/>
        <v>2025</v>
      </c>
      <c r="B2875" s="31">
        <f t="shared" si="140"/>
        <v>5</v>
      </c>
      <c r="C2875" s="31">
        <f t="shared" si="141"/>
        <v>2</v>
      </c>
      <c r="D2875" s="25">
        <f t="shared" si="142"/>
        <v>45798</v>
      </c>
      <c r="F2875" s="32" cm="1">
        <f t="array" aca="1" ref="F2875" ca="1">_xlfn.IFS(G2874&lt;$K$1,_xll.RiskLaplace(0.0022315,0.036816),G2874&gt;$N$1,_xll.RiskLaplace(-0.00024199,0.02329),TRUE,(_xll.RiskLaplace(0.0004749,0.011069)))</f>
        <v>-1.8425670323426117E-2</v>
      </c>
      <c r="G2875" s="18" cm="1">
        <f t="array" aca="1" ref="G2875" ca="1">_xll.RiskMakeInput(G2874*(1+F2875),_xll.RiskName(("Forecast"&amp;D2875)))</f>
        <v>81.950632273888772</v>
      </c>
    </row>
    <row r="2876" spans="1:7" x14ac:dyDescent="0.3">
      <c r="A2876" s="31">
        <f t="shared" si="139"/>
        <v>2025</v>
      </c>
      <c r="B2876" s="31">
        <f t="shared" si="140"/>
        <v>5</v>
      </c>
      <c r="C2876" s="31">
        <f t="shared" si="141"/>
        <v>2</v>
      </c>
      <c r="D2876" s="25">
        <f t="shared" si="142"/>
        <v>45799</v>
      </c>
      <c r="F2876" s="32" cm="1">
        <f t="array" aca="1" ref="F2876" ca="1">_xlfn.IFS(G2875&lt;$K$1,_xll.RiskLaplace(0.0022315,0.036816),G2875&gt;$N$1,_xll.RiskLaplace(-0.00024199,0.02329),TRUE,(_xll.RiskLaplace(0.0004749,0.011069)))</f>
        <v>-1.17303451689064E-3</v>
      </c>
      <c r="G2876" s="18" cm="1">
        <f t="array" aca="1" ref="G2876" ca="1">_xll.RiskMakeInput(G2875*(1+F2876),_xll.RiskName(("Forecast"&amp;D2876)))</f>
        <v>81.854501353550489</v>
      </c>
    </row>
    <row r="2877" spans="1:7" x14ac:dyDescent="0.3">
      <c r="A2877" s="31">
        <f t="shared" si="139"/>
        <v>2025</v>
      </c>
      <c r="B2877" s="31">
        <f t="shared" si="140"/>
        <v>5</v>
      </c>
      <c r="C2877" s="31">
        <f t="shared" si="141"/>
        <v>2</v>
      </c>
      <c r="D2877" s="25">
        <f t="shared" si="142"/>
        <v>45800</v>
      </c>
      <c r="F2877" s="32" cm="1">
        <f t="array" aca="1" ref="F2877" ca="1">_xlfn.IFS(G2876&lt;$K$1,_xll.RiskLaplace(0.0022315,0.036816),G2876&gt;$N$1,_xll.RiskLaplace(-0.00024199,0.02329),TRUE,(_xll.RiskLaplace(0.0004749,0.011069)))</f>
        <v>-1.9084511725734219E-3</v>
      </c>
      <c r="G2877" s="18" cm="1">
        <f t="array" aca="1" ref="G2877" ca="1">_xll.RiskMakeInput(G2876*(1+F2877),_xll.RiskName(("Forecast"&amp;D2877)))</f>
        <v>81.698286034461887</v>
      </c>
    </row>
    <row r="2878" spans="1:7" x14ac:dyDescent="0.3">
      <c r="A2878" s="31">
        <f t="shared" si="139"/>
        <v>2025</v>
      </c>
      <c r="B2878" s="31">
        <f t="shared" si="140"/>
        <v>5</v>
      </c>
      <c r="C2878" s="31">
        <f t="shared" si="141"/>
        <v>2</v>
      </c>
      <c r="D2878" s="25">
        <f t="shared" si="142"/>
        <v>45803</v>
      </c>
      <c r="F2878" s="32" cm="1">
        <f t="array" aca="1" ref="F2878" ca="1">_xlfn.IFS(G2877&lt;$K$1,_xll.RiskLaplace(0.0022315,0.036816),G2877&gt;$N$1,_xll.RiskLaplace(-0.00024199,0.02329),TRUE,(_xll.RiskLaplace(0.0004749,0.011069)))</f>
        <v>5.1924759207958228E-2</v>
      </c>
      <c r="G2878" s="18" cm="1">
        <f t="array" aca="1" ref="G2878" ca="1">_xll.RiskMakeInput(G2877*(1+F2878),_xll.RiskName(("Forecast"&amp;D2878)))</f>
        <v>85.940449864504217</v>
      </c>
    </row>
    <row r="2879" spans="1:7" x14ac:dyDescent="0.3">
      <c r="A2879" s="31">
        <f t="shared" si="139"/>
        <v>2025</v>
      </c>
      <c r="B2879" s="31">
        <f t="shared" si="140"/>
        <v>5</v>
      </c>
      <c r="C2879" s="31">
        <f t="shared" si="141"/>
        <v>2</v>
      </c>
      <c r="D2879" s="25">
        <f t="shared" si="142"/>
        <v>45804</v>
      </c>
      <c r="F2879" s="32" cm="1">
        <f t="array" aca="1" ref="F2879" ca="1">_xlfn.IFS(G2878&lt;$K$1,_xll.RiskLaplace(0.0022315,0.036816),G2878&gt;$N$1,_xll.RiskLaplace(-0.00024199,0.02329),TRUE,(_xll.RiskLaplace(0.0004749,0.011069)))</f>
        <v>2.1845290668747338E-3</v>
      </c>
      <c r="G2879" s="18" cm="1">
        <f t="array" aca="1" ref="G2879" ca="1">_xll.RiskMakeInput(G2878*(1+F2879),_xll.RiskName(("Forecast"&amp;D2879)))</f>
        <v>86.128189275253519</v>
      </c>
    </row>
    <row r="2880" spans="1:7" x14ac:dyDescent="0.3">
      <c r="A2880" s="31">
        <f t="shared" si="139"/>
        <v>2025</v>
      </c>
      <c r="B2880" s="31">
        <f t="shared" si="140"/>
        <v>5</v>
      </c>
      <c r="C2880" s="31">
        <f t="shared" si="141"/>
        <v>2</v>
      </c>
      <c r="D2880" s="25">
        <f t="shared" si="142"/>
        <v>45805</v>
      </c>
      <c r="F2880" s="32" cm="1">
        <f t="array" aca="1" ref="F2880" ca="1">_xlfn.IFS(G2879&lt;$K$1,_xll.RiskLaplace(0.0022315,0.036816),G2879&gt;$N$1,_xll.RiskLaplace(-0.00024199,0.02329),TRUE,(_xll.RiskLaplace(0.0004749,0.011069)))</f>
        <v>-1.6455922284617439E-3</v>
      </c>
      <c r="G2880" s="18" cm="1">
        <f t="array" aca="1" ref="G2880" ca="1">_xll.RiskMakeInput(G2879*(1+F2880),_xll.RiskName(("Forecast"&amp;D2880)))</f>
        <v>85.986457396330678</v>
      </c>
    </row>
    <row r="2881" spans="1:7" x14ac:dyDescent="0.3">
      <c r="A2881" s="31">
        <f t="shared" si="139"/>
        <v>2025</v>
      </c>
      <c r="B2881" s="31">
        <f t="shared" si="140"/>
        <v>5</v>
      </c>
      <c r="C2881" s="31">
        <f t="shared" si="141"/>
        <v>2</v>
      </c>
      <c r="D2881" s="25">
        <f t="shared" si="142"/>
        <v>45806</v>
      </c>
      <c r="F2881" s="32" cm="1">
        <f t="array" aca="1" ref="F2881" ca="1">_xlfn.IFS(G2880&lt;$K$1,_xll.RiskLaplace(0.0022315,0.036816),G2880&gt;$N$1,_xll.RiskLaplace(-0.00024199,0.02329),TRUE,(_xll.RiskLaplace(0.0004749,0.011069)))</f>
        <v>-5.68614718423843E-3</v>
      </c>
      <c r="G2881" s="18" cm="1">
        <f t="array" aca="1" ref="G2881" ca="1">_xll.RiskMakeInput(G2880*(1+F2881),_xll.RiskName(("Forecast"&amp;D2881)))</f>
        <v>85.497525743723898</v>
      </c>
    </row>
    <row r="2882" spans="1:7" x14ac:dyDescent="0.3">
      <c r="A2882" s="31">
        <f t="shared" si="139"/>
        <v>2025</v>
      </c>
      <c r="B2882" s="31">
        <f t="shared" si="140"/>
        <v>5</v>
      </c>
      <c r="C2882" s="31">
        <f t="shared" si="141"/>
        <v>2</v>
      </c>
      <c r="D2882" s="25">
        <f t="shared" si="142"/>
        <v>45807</v>
      </c>
      <c r="F2882" s="32" cm="1">
        <f t="array" aca="1" ref="F2882" ca="1">_xlfn.IFS(G2881&lt;$K$1,_xll.RiskLaplace(0.0022315,0.036816),G2881&gt;$N$1,_xll.RiskLaplace(-0.00024199,0.02329),TRUE,(_xll.RiskLaplace(0.0004749,0.011069)))</f>
        <v>1.1256974392983983E-2</v>
      </c>
      <c r="G2882" s="18" cm="1">
        <f t="array" aca="1" ref="G2882" ca="1">_xll.RiskMakeInput(G2881*(1+F2882),_xll.RiskName(("Forecast"&amp;D2882)))</f>
        <v>86.459969201684487</v>
      </c>
    </row>
    <row r="2883" spans="1:7" x14ac:dyDescent="0.3">
      <c r="A2883" s="31">
        <f t="shared" si="139"/>
        <v>2025</v>
      </c>
      <c r="B2883" s="31">
        <f t="shared" si="140"/>
        <v>6</v>
      </c>
      <c r="C2883" s="31">
        <f t="shared" si="141"/>
        <v>2</v>
      </c>
      <c r="D2883" s="25">
        <f t="shared" si="142"/>
        <v>45810</v>
      </c>
      <c r="F2883" s="32" cm="1">
        <f t="array" aca="1" ref="F2883" ca="1">_xlfn.IFS(G2882&lt;$K$1,_xll.RiskLaplace(0.0022315,0.036816),G2882&gt;$N$1,_xll.RiskLaplace(-0.00024199,0.02329),TRUE,(_xll.RiskLaplace(0.0004749,0.011069)))</f>
        <v>8.0168635768166456E-3</v>
      </c>
      <c r="G2883" s="18" cm="1">
        <f t="array" aca="1" ref="G2883" ca="1">_xll.RiskMakeInput(G2882*(1+F2883),_xll.RiskName(("Forecast"&amp;D2883)))</f>
        <v>87.153106979630167</v>
      </c>
    </row>
    <row r="2884" spans="1:7" x14ac:dyDescent="0.3">
      <c r="A2884" s="31">
        <f t="shared" si="139"/>
        <v>2025</v>
      </c>
      <c r="B2884" s="31">
        <f t="shared" si="140"/>
        <v>6</v>
      </c>
      <c r="C2884" s="31">
        <f t="shared" si="141"/>
        <v>2</v>
      </c>
      <c r="D2884" s="25">
        <f t="shared" si="142"/>
        <v>45811</v>
      </c>
      <c r="F2884" s="32" cm="1">
        <f t="array" aca="1" ref="F2884" ca="1">_xlfn.IFS(G2883&lt;$K$1,_xll.RiskLaplace(0.0022315,0.036816),G2883&gt;$N$1,_xll.RiskLaplace(-0.00024199,0.02329),TRUE,(_xll.RiskLaplace(0.0004749,0.011069)))</f>
        <v>-1.8062927467636363E-3</v>
      </c>
      <c r="G2884" s="18" cm="1">
        <f t="array" aca="1" ref="G2884" ca="1">_xll.RiskMakeInput(G2883*(1+F2884),_xll.RiskName(("Forecast"&amp;D2884)))</f>
        <v>86.995682954634944</v>
      </c>
    </row>
    <row r="2885" spans="1:7" x14ac:dyDescent="0.3">
      <c r="A2885" s="31">
        <f t="shared" ref="A2885:A2948" si="143">YEAR(D2885)</f>
        <v>2025</v>
      </c>
      <c r="B2885" s="31">
        <f t="shared" ref="B2885:B2948" si="144">MONTH(D2885)</f>
        <v>6</v>
      </c>
      <c r="C2885" s="31">
        <f t="shared" ref="C2885:C2948" si="145">ROUNDUP(B2885/3,0)</f>
        <v>2</v>
      </c>
      <c r="D2885" s="25">
        <f t="shared" si="142"/>
        <v>45812</v>
      </c>
      <c r="F2885" s="32" cm="1">
        <f t="array" aca="1" ref="F2885" ca="1">_xlfn.IFS(G2884&lt;$K$1,_xll.RiskLaplace(0.0022315,0.036816),G2884&gt;$N$1,_xll.RiskLaplace(-0.00024199,0.02329),TRUE,(_xll.RiskLaplace(0.0004749,0.011069)))</f>
        <v>-1.7531220514434141E-2</v>
      </c>
      <c r="G2885" s="18" cm="1">
        <f t="array" aca="1" ref="G2885" ca="1">_xll.RiskMakeInput(G2884*(1+F2885),_xll.RiskName(("Forecast"&amp;D2885)))</f>
        <v>85.470542452953438</v>
      </c>
    </row>
    <row r="2886" spans="1:7" x14ac:dyDescent="0.3">
      <c r="A2886" s="31">
        <f t="shared" si="143"/>
        <v>2025</v>
      </c>
      <c r="B2886" s="31">
        <f t="shared" si="144"/>
        <v>6</v>
      </c>
      <c r="C2886" s="31">
        <f t="shared" si="145"/>
        <v>2</v>
      </c>
      <c r="D2886" s="25">
        <f t="shared" si="142"/>
        <v>45813</v>
      </c>
      <c r="F2886" s="32" cm="1">
        <f t="array" aca="1" ref="F2886" ca="1">_xlfn.IFS(G2885&lt;$K$1,_xll.RiskLaplace(0.0022315,0.036816),G2885&gt;$N$1,_xll.RiskLaplace(-0.00024199,0.02329),TRUE,(_xll.RiskLaplace(0.0004749,0.011069)))</f>
        <v>6.1652831602439385E-3</v>
      </c>
      <c r="G2886" s="18" cm="1">
        <f t="array" aca="1" ref="G2886" ca="1">_xll.RiskMakeInput(G2885*(1+F2886),_xll.RiskName(("Forecast"&amp;D2886)))</f>
        <v>85.997492549035542</v>
      </c>
    </row>
    <row r="2887" spans="1:7" x14ac:dyDescent="0.3">
      <c r="A2887" s="31">
        <f t="shared" si="143"/>
        <v>2025</v>
      </c>
      <c r="B2887" s="31">
        <f t="shared" si="144"/>
        <v>6</v>
      </c>
      <c r="C2887" s="31">
        <f t="shared" si="145"/>
        <v>2</v>
      </c>
      <c r="D2887" s="25">
        <f t="shared" si="142"/>
        <v>45814</v>
      </c>
      <c r="F2887" s="32" cm="1">
        <f t="array" aca="1" ref="F2887" ca="1">_xlfn.IFS(G2886&lt;$K$1,_xll.RiskLaplace(0.0022315,0.036816),G2886&gt;$N$1,_xll.RiskLaplace(-0.00024199,0.02329),TRUE,(_xll.RiskLaplace(0.0004749,0.011069)))</f>
        <v>-2.2063127369138961E-2</v>
      </c>
      <c r="G2887" s="18" cm="1">
        <f t="array" aca="1" ref="G2887" ca="1">_xll.RiskMakeInput(G2886*(1+F2887),_xll.RiskName(("Forecast"&amp;D2887)))</f>
        <v>84.100118917499586</v>
      </c>
    </row>
    <row r="2888" spans="1:7" x14ac:dyDescent="0.3">
      <c r="A2888" s="31">
        <f t="shared" si="143"/>
        <v>2025</v>
      </c>
      <c r="B2888" s="31">
        <f t="shared" si="144"/>
        <v>6</v>
      </c>
      <c r="C2888" s="31">
        <f t="shared" si="145"/>
        <v>2</v>
      </c>
      <c r="D2888" s="25">
        <f t="shared" si="142"/>
        <v>45817</v>
      </c>
      <c r="F2888" s="32" cm="1">
        <f t="array" aca="1" ref="F2888" ca="1">_xlfn.IFS(G2887&lt;$K$1,_xll.RiskLaplace(0.0022315,0.036816),G2887&gt;$N$1,_xll.RiskLaplace(-0.00024199,0.02329),TRUE,(_xll.RiskLaplace(0.0004749,0.011069)))</f>
        <v>7.1439618996832705E-3</v>
      </c>
      <c r="G2888" s="18" cm="1">
        <f t="array" aca="1" ref="G2888" ca="1">_xll.RiskMakeInput(G2887*(1+F2888),_xll.RiskName(("Forecast"&amp;D2888)))</f>
        <v>84.700926962805042</v>
      </c>
    </row>
    <row r="2889" spans="1:7" x14ac:dyDescent="0.3">
      <c r="A2889" s="31">
        <f t="shared" si="143"/>
        <v>2025</v>
      </c>
      <c r="B2889" s="31">
        <f t="shared" si="144"/>
        <v>6</v>
      </c>
      <c r="C2889" s="31">
        <f t="shared" si="145"/>
        <v>2</v>
      </c>
      <c r="D2889" s="25">
        <f t="shared" si="142"/>
        <v>45818</v>
      </c>
      <c r="F2889" s="32" cm="1">
        <f t="array" aca="1" ref="F2889" ca="1">_xlfn.IFS(G2888&lt;$K$1,_xll.RiskLaplace(0.0022315,0.036816),G2888&gt;$N$1,_xll.RiskLaplace(-0.00024199,0.02329),TRUE,(_xll.RiskLaplace(0.0004749,0.011069)))</f>
        <v>4.3800689155657178E-3</v>
      </c>
      <c r="G2889" s="18" cm="1">
        <f t="array" aca="1" ref="G2889" ca="1">_xll.RiskMakeInput(G2888*(1+F2889),_xll.RiskName(("Forecast"&amp;D2889)))</f>
        <v>85.071922860114427</v>
      </c>
    </row>
    <row r="2890" spans="1:7" x14ac:dyDescent="0.3">
      <c r="A2890" s="31">
        <f t="shared" si="143"/>
        <v>2025</v>
      </c>
      <c r="B2890" s="31">
        <f t="shared" si="144"/>
        <v>6</v>
      </c>
      <c r="C2890" s="31">
        <f t="shared" si="145"/>
        <v>2</v>
      </c>
      <c r="D2890" s="25">
        <f t="shared" si="142"/>
        <v>45819</v>
      </c>
      <c r="F2890" s="32" cm="1">
        <f t="array" aca="1" ref="F2890" ca="1">_xlfn.IFS(G2889&lt;$K$1,_xll.RiskLaplace(0.0022315,0.036816),G2889&gt;$N$1,_xll.RiskLaplace(-0.00024199,0.02329),TRUE,(_xll.RiskLaplace(0.0004749,0.011069)))</f>
        <v>-2.5364715677471243E-3</v>
      </c>
      <c r="G2890" s="18" cm="1">
        <f t="array" aca="1" ref="G2890" ca="1">_xll.RiskMakeInput(G2889*(1+F2890),_xll.RiskName(("Forecast"&amp;D2890)))</f>
        <v>84.856140346566164</v>
      </c>
    </row>
    <row r="2891" spans="1:7" x14ac:dyDescent="0.3">
      <c r="A2891" s="31">
        <f t="shared" si="143"/>
        <v>2025</v>
      </c>
      <c r="B2891" s="31">
        <f t="shared" si="144"/>
        <v>6</v>
      </c>
      <c r="C2891" s="31">
        <f t="shared" si="145"/>
        <v>2</v>
      </c>
      <c r="D2891" s="25">
        <f t="shared" si="142"/>
        <v>45820</v>
      </c>
      <c r="F2891" s="32" cm="1">
        <f t="array" aca="1" ref="F2891" ca="1">_xlfn.IFS(G2890&lt;$K$1,_xll.RiskLaplace(0.0022315,0.036816),G2890&gt;$N$1,_xll.RiskLaplace(-0.00024199,0.02329),TRUE,(_xll.RiskLaplace(0.0004749,0.011069)))</f>
        <v>-9.9010805054318366E-3</v>
      </c>
      <c r="G2891" s="18" cm="1">
        <f t="array" aca="1" ref="G2891" ca="1">_xll.RiskMakeInput(G2890*(1+F2891),_xll.RiskName(("Forecast"&amp;D2891)))</f>
        <v>84.015972869614586</v>
      </c>
    </row>
    <row r="2892" spans="1:7" x14ac:dyDescent="0.3">
      <c r="A2892" s="31">
        <f t="shared" si="143"/>
        <v>2025</v>
      </c>
      <c r="B2892" s="31">
        <f t="shared" si="144"/>
        <v>6</v>
      </c>
      <c r="C2892" s="31">
        <f t="shared" si="145"/>
        <v>2</v>
      </c>
      <c r="D2892" s="25">
        <f t="shared" si="142"/>
        <v>45821</v>
      </c>
      <c r="F2892" s="32" cm="1">
        <f t="array" aca="1" ref="F2892" ca="1">_xlfn.IFS(G2891&lt;$K$1,_xll.RiskLaplace(0.0022315,0.036816),G2891&gt;$N$1,_xll.RiskLaplace(-0.00024199,0.02329),TRUE,(_xll.RiskLaplace(0.0004749,0.011069)))</f>
        <v>3.7422837317488986E-4</v>
      </c>
      <c r="G2892" s="18" cm="1">
        <f t="array" aca="1" ref="G2892" ca="1">_xll.RiskMakeInput(G2891*(1+F2892),_xll.RiskName(("Forecast"&amp;D2892)))</f>
        <v>84.047414030462292</v>
      </c>
    </row>
    <row r="2893" spans="1:7" x14ac:dyDescent="0.3">
      <c r="A2893" s="31">
        <f t="shared" si="143"/>
        <v>2025</v>
      </c>
      <c r="B2893" s="31">
        <f t="shared" si="144"/>
        <v>6</v>
      </c>
      <c r="C2893" s="31">
        <f t="shared" si="145"/>
        <v>2</v>
      </c>
      <c r="D2893" s="25">
        <f t="shared" si="142"/>
        <v>45824</v>
      </c>
      <c r="F2893" s="32" cm="1">
        <f t="array" aca="1" ref="F2893" ca="1">_xlfn.IFS(G2892&lt;$K$1,_xll.RiskLaplace(0.0022315,0.036816),G2892&gt;$N$1,_xll.RiskLaplace(-0.00024199,0.02329),TRUE,(_xll.RiskLaplace(0.0004749,0.011069)))</f>
        <v>1.1609260972949662E-2</v>
      </c>
      <c r="G2893" s="18" cm="1">
        <f t="array" aca="1" ref="G2893" ca="1">_xll.RiskMakeInput(G2892*(1+F2893),_xll.RiskName(("Forecast"&amp;D2893)))</f>
        <v>85.023142394043475</v>
      </c>
    </row>
    <row r="2894" spans="1:7" x14ac:dyDescent="0.3">
      <c r="A2894" s="31">
        <f t="shared" si="143"/>
        <v>2025</v>
      </c>
      <c r="B2894" s="31">
        <f t="shared" si="144"/>
        <v>6</v>
      </c>
      <c r="C2894" s="31">
        <f t="shared" si="145"/>
        <v>2</v>
      </c>
      <c r="D2894" s="25">
        <f t="shared" si="142"/>
        <v>45825</v>
      </c>
      <c r="F2894" s="32" cm="1">
        <f t="array" aca="1" ref="F2894" ca="1">_xlfn.IFS(G2893&lt;$K$1,_xll.RiskLaplace(0.0022315,0.036816),G2893&gt;$N$1,_xll.RiskLaplace(-0.00024199,0.02329),TRUE,(_xll.RiskLaplace(0.0004749,0.011069)))</f>
        <v>1.6739981638952333E-2</v>
      </c>
      <c r="G2894" s="18" cm="1">
        <f t="array" aca="1" ref="G2894" ca="1">_xll.RiskMakeInput(G2893*(1+F2894),_xll.RiskName(("Forecast"&amp;D2894)))</f>
        <v>86.446428236605797</v>
      </c>
    </row>
    <row r="2895" spans="1:7" x14ac:dyDescent="0.3">
      <c r="A2895" s="31">
        <f t="shared" si="143"/>
        <v>2025</v>
      </c>
      <c r="B2895" s="31">
        <f t="shared" si="144"/>
        <v>6</v>
      </c>
      <c r="C2895" s="31">
        <f t="shared" si="145"/>
        <v>2</v>
      </c>
      <c r="D2895" s="25">
        <f t="shared" si="142"/>
        <v>45826</v>
      </c>
      <c r="F2895" s="32" cm="1">
        <f t="array" aca="1" ref="F2895" ca="1">_xlfn.IFS(G2894&lt;$K$1,_xll.RiskLaplace(0.0022315,0.036816),G2894&gt;$N$1,_xll.RiskLaplace(-0.00024199,0.02329),TRUE,(_xll.RiskLaplace(0.0004749,0.011069)))</f>
        <v>1.9740058452157861E-2</v>
      </c>
      <c r="G2895" s="18" cm="1">
        <f t="array" aca="1" ref="G2895" ca="1">_xll.RiskMakeInput(G2894*(1+F2895),_xll.RiskName(("Forecast"&amp;D2895)))</f>
        <v>88.152885782976668</v>
      </c>
    </row>
    <row r="2896" spans="1:7" x14ac:dyDescent="0.3">
      <c r="A2896" s="31">
        <f t="shared" si="143"/>
        <v>2025</v>
      </c>
      <c r="B2896" s="31">
        <f t="shared" si="144"/>
        <v>6</v>
      </c>
      <c r="C2896" s="31">
        <f t="shared" si="145"/>
        <v>2</v>
      </c>
      <c r="D2896" s="25">
        <f t="shared" si="142"/>
        <v>45827</v>
      </c>
      <c r="F2896" s="32" cm="1">
        <f t="array" aca="1" ref="F2896" ca="1">_xlfn.IFS(G2895&lt;$K$1,_xll.RiskLaplace(0.0022315,0.036816),G2895&gt;$N$1,_xll.RiskLaplace(-0.00024199,0.02329),TRUE,(_xll.RiskLaplace(0.0004749,0.011069)))</f>
        <v>-1.1082503636478983E-2</v>
      </c>
      <c r="G2896" s="18" cm="1">
        <f t="array" aca="1" ref="G2896" ca="1">_xll.RiskMakeInput(G2895*(1+F2896),_xll.RiskName(("Forecast"&amp;D2896)))</f>
        <v>87.175931105720707</v>
      </c>
    </row>
    <row r="2897" spans="1:7" x14ac:dyDescent="0.3">
      <c r="A2897" s="31">
        <f t="shared" si="143"/>
        <v>2025</v>
      </c>
      <c r="B2897" s="31">
        <f t="shared" si="144"/>
        <v>6</v>
      </c>
      <c r="C2897" s="31">
        <f t="shared" si="145"/>
        <v>2</v>
      </c>
      <c r="D2897" s="25">
        <f t="shared" si="142"/>
        <v>45828</v>
      </c>
      <c r="F2897" s="32" cm="1">
        <f t="array" aca="1" ref="F2897" ca="1">_xlfn.IFS(G2896&lt;$K$1,_xll.RiskLaplace(0.0022315,0.036816),G2896&gt;$N$1,_xll.RiskLaplace(-0.00024199,0.02329),TRUE,(_xll.RiskLaplace(0.0004749,0.011069)))</f>
        <v>1.9971128363387707E-2</v>
      </c>
      <c r="G2897" s="18" cm="1">
        <f t="array" aca="1" ref="G2897" ca="1">_xll.RiskMakeInput(G2896*(1+F2897),_xll.RiskName(("Forecast"&amp;D2897)))</f>
        <v>88.916932816030894</v>
      </c>
    </row>
    <row r="2898" spans="1:7" x14ac:dyDescent="0.3">
      <c r="A2898" s="31">
        <f t="shared" si="143"/>
        <v>2025</v>
      </c>
      <c r="B2898" s="31">
        <f t="shared" si="144"/>
        <v>6</v>
      </c>
      <c r="C2898" s="31">
        <f t="shared" si="145"/>
        <v>2</v>
      </c>
      <c r="D2898" s="25">
        <f t="shared" si="142"/>
        <v>45831</v>
      </c>
      <c r="F2898" s="32" cm="1">
        <f t="array" aca="1" ref="F2898" ca="1">_xlfn.IFS(G2897&lt;$K$1,_xll.RiskLaplace(0.0022315,0.036816),G2897&gt;$N$1,_xll.RiskLaplace(-0.00024199,0.02329),TRUE,(_xll.RiskLaplace(0.0004749,0.011069)))</f>
        <v>1.0655622764836224E-2</v>
      </c>
      <c r="G2898" s="18" cm="1">
        <f t="array" aca="1" ref="G2898" ca="1">_xll.RiskMakeInput(G2897*(1+F2898),_xll.RiskName(("Forecast"&amp;D2898)))</f>
        <v>89.864398109524799</v>
      </c>
    </row>
    <row r="2899" spans="1:7" x14ac:dyDescent="0.3">
      <c r="A2899" s="31">
        <f t="shared" si="143"/>
        <v>2025</v>
      </c>
      <c r="B2899" s="31">
        <f t="shared" si="144"/>
        <v>6</v>
      </c>
      <c r="C2899" s="31">
        <f t="shared" si="145"/>
        <v>2</v>
      </c>
      <c r="D2899" s="25">
        <f t="shared" si="142"/>
        <v>45832</v>
      </c>
      <c r="F2899" s="32" cm="1">
        <f t="array" aca="1" ref="F2899" ca="1">_xlfn.IFS(G2898&lt;$K$1,_xll.RiskLaplace(0.0022315,0.036816),G2898&gt;$N$1,_xll.RiskLaplace(-0.00024199,0.02329),TRUE,(_xll.RiskLaplace(0.0004749,0.011069)))</f>
        <v>-3.4971806199689932E-3</v>
      </c>
      <c r="G2899" s="18" cm="1">
        <f t="array" aca="1" ref="G2899" ca="1">_xll.RiskMakeInput(G2898*(1+F2899),_xll.RiskName(("Forecast"&amp;D2899)))</f>
        <v>89.550126078030999</v>
      </c>
    </row>
    <row r="2900" spans="1:7" x14ac:dyDescent="0.3">
      <c r="A2900" s="31">
        <f t="shared" si="143"/>
        <v>2025</v>
      </c>
      <c r="B2900" s="31">
        <f t="shared" si="144"/>
        <v>6</v>
      </c>
      <c r="C2900" s="31">
        <f t="shared" si="145"/>
        <v>2</v>
      </c>
      <c r="D2900" s="25">
        <f t="shared" si="142"/>
        <v>45833</v>
      </c>
      <c r="F2900" s="32" cm="1">
        <f t="array" aca="1" ref="F2900" ca="1">_xlfn.IFS(G2899&lt;$K$1,_xll.RiskLaplace(0.0022315,0.036816),G2899&gt;$N$1,_xll.RiskLaplace(-0.00024199,0.02329),TRUE,(_xll.RiskLaplace(0.0004749,0.011069)))</f>
        <v>7.0742491153270273E-4</v>
      </c>
      <c r="G2900" s="18" cm="1">
        <f t="array" aca="1" ref="G2900" ca="1">_xll.RiskMakeInput(G2899*(1+F2900),_xll.RiskName(("Forecast"&amp;D2900)))</f>
        <v>89.613476068049494</v>
      </c>
    </row>
    <row r="2901" spans="1:7" x14ac:dyDescent="0.3">
      <c r="A2901" s="31">
        <f t="shared" si="143"/>
        <v>2025</v>
      </c>
      <c r="B2901" s="31">
        <f t="shared" si="144"/>
        <v>6</v>
      </c>
      <c r="C2901" s="31">
        <f t="shared" si="145"/>
        <v>2</v>
      </c>
      <c r="D2901" s="25">
        <f t="shared" si="142"/>
        <v>45834</v>
      </c>
      <c r="F2901" s="32" cm="1">
        <f t="array" aca="1" ref="F2901" ca="1">_xlfn.IFS(G2900&lt;$K$1,_xll.RiskLaplace(0.0022315,0.036816),G2900&gt;$N$1,_xll.RiskLaplace(-0.00024199,0.02329),TRUE,(_xll.RiskLaplace(0.0004749,0.011069)))</f>
        <v>-2.051319403902914E-2</v>
      </c>
      <c r="G2901" s="18" cm="1">
        <f t="array" aca="1" ref="G2901" ca="1">_xll.RiskMakeInput(G2900*(1+F2901),_xll.RiskName(("Forecast"&amp;D2901)))</f>
        <v>87.775217444953697</v>
      </c>
    </row>
    <row r="2902" spans="1:7" x14ac:dyDescent="0.3">
      <c r="A2902" s="31">
        <f t="shared" si="143"/>
        <v>2025</v>
      </c>
      <c r="B2902" s="31">
        <f t="shared" si="144"/>
        <v>6</v>
      </c>
      <c r="C2902" s="31">
        <f t="shared" si="145"/>
        <v>2</v>
      </c>
      <c r="D2902" s="25">
        <f t="shared" si="142"/>
        <v>45835</v>
      </c>
      <c r="F2902" s="32" cm="1">
        <f t="array" aca="1" ref="F2902" ca="1">_xlfn.IFS(G2901&lt;$K$1,_xll.RiskLaplace(0.0022315,0.036816),G2901&gt;$N$1,_xll.RiskLaplace(-0.00024199,0.02329),TRUE,(_xll.RiskLaplace(0.0004749,0.011069)))</f>
        <v>-4.7946708650734927E-4</v>
      </c>
      <c r="G2902" s="18" cm="1">
        <f t="array" aca="1" ref="G2902" ca="1">_xll.RiskMakeInput(G2901*(1+F2902),_xll.RiskName(("Forecast"&amp;D2902)))</f>
        <v>87.733132117177817</v>
      </c>
    </row>
    <row r="2903" spans="1:7" x14ac:dyDescent="0.3">
      <c r="A2903" s="31">
        <f t="shared" si="143"/>
        <v>2025</v>
      </c>
      <c r="B2903" s="31">
        <f t="shared" si="144"/>
        <v>6</v>
      </c>
      <c r="C2903" s="31">
        <f t="shared" si="145"/>
        <v>2</v>
      </c>
      <c r="D2903" s="25">
        <f t="shared" ref="D2903:D2966" si="146">WORKDAY(D2902,1)</f>
        <v>45838</v>
      </c>
      <c r="F2903" s="32" cm="1">
        <f t="array" aca="1" ref="F2903" ca="1">_xlfn.IFS(G2902&lt;$K$1,_xll.RiskLaplace(0.0022315,0.036816),G2902&gt;$N$1,_xll.RiskLaplace(-0.00024199,0.02329),TRUE,(_xll.RiskLaplace(0.0004749,0.011069)))</f>
        <v>-7.0669371405123098E-3</v>
      </c>
      <c r="G2903" s="18" cm="1">
        <f t="array" aca="1" ref="G2903" ca="1">_xll.RiskMakeInput(G2902*(1+F2903),_xll.RiskName(("Forecast"&amp;D2903)))</f>
        <v>87.113127587365454</v>
      </c>
    </row>
    <row r="2904" spans="1:7" x14ac:dyDescent="0.3">
      <c r="A2904" s="31">
        <f t="shared" si="143"/>
        <v>2025</v>
      </c>
      <c r="B2904" s="31">
        <f t="shared" si="144"/>
        <v>7</v>
      </c>
      <c r="C2904" s="31">
        <f t="shared" si="145"/>
        <v>3</v>
      </c>
      <c r="D2904" s="25">
        <f t="shared" si="146"/>
        <v>45839</v>
      </c>
      <c r="F2904" s="32" cm="1">
        <f t="array" aca="1" ref="F2904" ca="1">_xlfn.IFS(G2903&lt;$K$1,_xll.RiskLaplace(0.0022315,0.036816),G2903&gt;$N$1,_xll.RiskLaplace(-0.00024199,0.02329),TRUE,(_xll.RiskLaplace(0.0004749,0.011069)))</f>
        <v>2.6312644603621823E-3</v>
      </c>
      <c r="G2904" s="18" cm="1">
        <f t="array" aca="1" ref="G2904" ca="1">_xll.RiskMakeInput(G2903*(1+F2904),_xll.RiskName(("Forecast"&amp;D2904)))</f>
        <v>87.342345264017084</v>
      </c>
    </row>
    <row r="2905" spans="1:7" x14ac:dyDescent="0.3">
      <c r="A2905" s="31">
        <f t="shared" si="143"/>
        <v>2025</v>
      </c>
      <c r="B2905" s="31">
        <f t="shared" si="144"/>
        <v>7</v>
      </c>
      <c r="C2905" s="31">
        <f t="shared" si="145"/>
        <v>3</v>
      </c>
      <c r="D2905" s="25">
        <f t="shared" si="146"/>
        <v>45840</v>
      </c>
      <c r="F2905" s="32" cm="1">
        <f t="array" aca="1" ref="F2905" ca="1">_xlfn.IFS(G2904&lt;$K$1,_xll.RiskLaplace(0.0022315,0.036816),G2904&gt;$N$1,_xll.RiskLaplace(-0.00024199,0.02329),TRUE,(_xll.RiskLaplace(0.0004749,0.011069)))</f>
        <v>-2.6056427714263652E-2</v>
      </c>
      <c r="G2905" s="18" cm="1">
        <f t="array" aca="1" ref="G2905" ca="1">_xll.RiskMakeInput(G2904*(1+F2905),_xll.RiskName(("Forecast"&amp;D2905)))</f>
        <v>85.066515758250972</v>
      </c>
    </row>
    <row r="2906" spans="1:7" x14ac:dyDescent="0.3">
      <c r="A2906" s="31">
        <f t="shared" si="143"/>
        <v>2025</v>
      </c>
      <c r="B2906" s="31">
        <f t="shared" si="144"/>
        <v>7</v>
      </c>
      <c r="C2906" s="31">
        <f t="shared" si="145"/>
        <v>3</v>
      </c>
      <c r="D2906" s="25">
        <f t="shared" si="146"/>
        <v>45841</v>
      </c>
      <c r="F2906" s="32" cm="1">
        <f t="array" aca="1" ref="F2906" ca="1">_xlfn.IFS(G2905&lt;$K$1,_xll.RiskLaplace(0.0022315,0.036816),G2905&gt;$N$1,_xll.RiskLaplace(-0.00024199,0.02329),TRUE,(_xll.RiskLaplace(0.0004749,0.011069)))</f>
        <v>-1.1916675327802689E-2</v>
      </c>
      <c r="G2906" s="18" cm="1">
        <f t="array" aca="1" ref="G2906" ca="1">_xll.RiskMakeInput(G2905*(1+F2906),_xll.RiskName(("Forecast"&amp;D2906)))</f>
        <v>84.052805708692475</v>
      </c>
    </row>
    <row r="2907" spans="1:7" x14ac:dyDescent="0.3">
      <c r="A2907" s="31">
        <f t="shared" si="143"/>
        <v>2025</v>
      </c>
      <c r="B2907" s="31">
        <f t="shared" si="144"/>
        <v>7</v>
      </c>
      <c r="C2907" s="31">
        <f t="shared" si="145"/>
        <v>3</v>
      </c>
      <c r="D2907" s="25">
        <f t="shared" si="146"/>
        <v>45842</v>
      </c>
      <c r="F2907" s="32" cm="1">
        <f t="array" aca="1" ref="F2907" ca="1">_xlfn.IFS(G2906&lt;$K$1,_xll.RiskLaplace(0.0022315,0.036816),G2906&gt;$N$1,_xll.RiskLaplace(-0.00024199,0.02329),TRUE,(_xll.RiskLaplace(0.0004749,0.011069)))</f>
        <v>6.1996333166011346E-3</v>
      </c>
      <c r="G2907" s="18" cm="1">
        <f t="array" aca="1" ref="G2907" ca="1">_xll.RiskMakeInput(G2906*(1+F2907),_xll.RiskName(("Forecast"&amp;D2907)))</f>
        <v>84.573902283317892</v>
      </c>
    </row>
    <row r="2908" spans="1:7" x14ac:dyDescent="0.3">
      <c r="A2908" s="31">
        <f t="shared" si="143"/>
        <v>2025</v>
      </c>
      <c r="B2908" s="31">
        <f t="shared" si="144"/>
        <v>7</v>
      </c>
      <c r="C2908" s="31">
        <f t="shared" si="145"/>
        <v>3</v>
      </c>
      <c r="D2908" s="25">
        <f t="shared" si="146"/>
        <v>45845</v>
      </c>
      <c r="F2908" s="32" cm="1">
        <f t="array" aca="1" ref="F2908" ca="1">_xlfn.IFS(G2907&lt;$K$1,_xll.RiskLaplace(0.0022315,0.036816),G2907&gt;$N$1,_xll.RiskLaplace(-0.00024199,0.02329),TRUE,(_xll.RiskLaplace(0.0004749,0.011069)))</f>
        <v>3.4087760180960295E-3</v>
      </c>
      <c r="G2908" s="18" cm="1">
        <f t="array" aca="1" ref="G2908" ca="1">_xll.RiskMakeInput(G2907*(1+F2908),_xll.RiskName(("Forecast"&amp;D2908)))</f>
        <v>84.862195773178072</v>
      </c>
    </row>
    <row r="2909" spans="1:7" x14ac:dyDescent="0.3">
      <c r="A2909" s="31">
        <f t="shared" si="143"/>
        <v>2025</v>
      </c>
      <c r="B2909" s="31">
        <f t="shared" si="144"/>
        <v>7</v>
      </c>
      <c r="C2909" s="31">
        <f t="shared" si="145"/>
        <v>3</v>
      </c>
      <c r="D2909" s="25">
        <f t="shared" si="146"/>
        <v>45846</v>
      </c>
      <c r="F2909" s="32" cm="1">
        <f t="array" aca="1" ref="F2909" ca="1">_xlfn.IFS(G2908&lt;$K$1,_xll.RiskLaplace(0.0022315,0.036816),G2908&gt;$N$1,_xll.RiskLaplace(-0.00024199,0.02329),TRUE,(_xll.RiskLaplace(0.0004749,0.011069)))</f>
        <v>7.0988249690427177E-3</v>
      </c>
      <c r="G2909" s="18" cm="1">
        <f t="array" aca="1" ref="G2909" ca="1">_xll.RiskMakeInput(G2908*(1+F2909),_xll.RiskName(("Forecast"&amp;D2909)))</f>
        <v>85.4646176474605</v>
      </c>
    </row>
    <row r="2910" spans="1:7" x14ac:dyDescent="0.3">
      <c r="A2910" s="31">
        <f t="shared" si="143"/>
        <v>2025</v>
      </c>
      <c r="B2910" s="31">
        <f t="shared" si="144"/>
        <v>7</v>
      </c>
      <c r="C2910" s="31">
        <f t="shared" si="145"/>
        <v>3</v>
      </c>
      <c r="D2910" s="25">
        <f t="shared" si="146"/>
        <v>45847</v>
      </c>
      <c r="F2910" s="32" cm="1">
        <f t="array" aca="1" ref="F2910" ca="1">_xlfn.IFS(G2909&lt;$K$1,_xll.RiskLaplace(0.0022315,0.036816),G2909&gt;$N$1,_xll.RiskLaplace(-0.00024199,0.02329),TRUE,(_xll.RiskLaplace(0.0004749,0.011069)))</f>
        <v>-3.5412761019760153E-2</v>
      </c>
      <c r="G2910" s="18" cm="1">
        <f t="array" aca="1" ref="G2910" ca="1">_xll.RiskMakeInput(G2909*(1+F2910),_xll.RiskName(("Forecast"&amp;D2910)))</f>
        <v>82.438079567065813</v>
      </c>
    </row>
    <row r="2911" spans="1:7" x14ac:dyDescent="0.3">
      <c r="A2911" s="31">
        <f t="shared" si="143"/>
        <v>2025</v>
      </c>
      <c r="B2911" s="31">
        <f t="shared" si="144"/>
        <v>7</v>
      </c>
      <c r="C2911" s="31">
        <f t="shared" si="145"/>
        <v>3</v>
      </c>
      <c r="D2911" s="25">
        <f t="shared" si="146"/>
        <v>45848</v>
      </c>
      <c r="F2911" s="32" cm="1">
        <f t="array" aca="1" ref="F2911" ca="1">_xlfn.IFS(G2910&lt;$K$1,_xll.RiskLaplace(0.0022315,0.036816),G2910&gt;$N$1,_xll.RiskLaplace(-0.00024199,0.02329),TRUE,(_xll.RiskLaplace(0.0004749,0.011069)))</f>
        <v>1.2375733903216789E-2</v>
      </c>
      <c r="G2911" s="18" cm="1">
        <f t="array" aca="1" ref="G2911" ca="1">_xll.RiskMakeInput(G2910*(1+F2911),_xll.RiskName(("Forecast"&amp;D2911)))</f>
        <v>83.458311303280041</v>
      </c>
    </row>
    <row r="2912" spans="1:7" x14ac:dyDescent="0.3">
      <c r="A2912" s="31">
        <f t="shared" si="143"/>
        <v>2025</v>
      </c>
      <c r="B2912" s="31">
        <f t="shared" si="144"/>
        <v>7</v>
      </c>
      <c r="C2912" s="31">
        <f t="shared" si="145"/>
        <v>3</v>
      </c>
      <c r="D2912" s="25">
        <f t="shared" si="146"/>
        <v>45849</v>
      </c>
      <c r="F2912" s="32" cm="1">
        <f t="array" aca="1" ref="F2912" ca="1">_xlfn.IFS(G2911&lt;$K$1,_xll.RiskLaplace(0.0022315,0.036816),G2911&gt;$N$1,_xll.RiskLaplace(-0.00024199,0.02329),TRUE,(_xll.RiskLaplace(0.0004749,0.011069)))</f>
        <v>2.8722693811329358E-2</v>
      </c>
      <c r="G2912" s="18" cm="1">
        <f t="array" aca="1" ref="G2912" ca="1">_xll.RiskMakeInput(G2911*(1+F2912),_xll.RiskName(("Forecast"&amp;D2912)))</f>
        <v>85.855458824854765</v>
      </c>
    </row>
    <row r="2913" spans="1:7" x14ac:dyDescent="0.3">
      <c r="A2913" s="31">
        <f t="shared" si="143"/>
        <v>2025</v>
      </c>
      <c r="B2913" s="31">
        <f t="shared" si="144"/>
        <v>7</v>
      </c>
      <c r="C2913" s="31">
        <f t="shared" si="145"/>
        <v>3</v>
      </c>
      <c r="D2913" s="25">
        <f t="shared" si="146"/>
        <v>45852</v>
      </c>
      <c r="F2913" s="32" cm="1">
        <f t="array" aca="1" ref="F2913" ca="1">_xlfn.IFS(G2912&lt;$K$1,_xll.RiskLaplace(0.0022315,0.036816),G2912&gt;$N$1,_xll.RiskLaplace(-0.00024199,0.02329),TRUE,(_xll.RiskLaplace(0.0004749,0.011069)))</f>
        <v>-1.1374528190125384E-2</v>
      </c>
      <c r="G2913" s="18" cm="1">
        <f t="array" aca="1" ref="G2913" ca="1">_xll.RiskMakeInput(G2912*(1+F2913),_xll.RiskName(("Forecast"&amp;D2913)))</f>
        <v>84.878893488175308</v>
      </c>
    </row>
    <row r="2914" spans="1:7" x14ac:dyDescent="0.3">
      <c r="A2914" s="31">
        <f t="shared" si="143"/>
        <v>2025</v>
      </c>
      <c r="B2914" s="31">
        <f t="shared" si="144"/>
        <v>7</v>
      </c>
      <c r="C2914" s="31">
        <f t="shared" si="145"/>
        <v>3</v>
      </c>
      <c r="D2914" s="25">
        <f t="shared" si="146"/>
        <v>45853</v>
      </c>
      <c r="F2914" s="32" cm="1">
        <f t="array" aca="1" ref="F2914" ca="1">_xlfn.IFS(G2913&lt;$K$1,_xll.RiskLaplace(0.0022315,0.036816),G2913&gt;$N$1,_xll.RiskLaplace(-0.00024199,0.02329),TRUE,(_xll.RiskLaplace(0.0004749,0.011069)))</f>
        <v>-2.0983879921783145E-3</v>
      </c>
      <c r="G2914" s="18" cm="1">
        <f t="array" aca="1" ref="G2914" ca="1">_xll.RiskMakeInput(G2913*(1+F2914),_xll.RiskName(("Forecast"&amp;D2914)))</f>
        <v>84.70078463729034</v>
      </c>
    </row>
    <row r="2915" spans="1:7" x14ac:dyDescent="0.3">
      <c r="A2915" s="31">
        <f t="shared" si="143"/>
        <v>2025</v>
      </c>
      <c r="B2915" s="31">
        <f t="shared" si="144"/>
        <v>7</v>
      </c>
      <c r="C2915" s="31">
        <f t="shared" si="145"/>
        <v>3</v>
      </c>
      <c r="D2915" s="25">
        <f t="shared" si="146"/>
        <v>45854</v>
      </c>
      <c r="F2915" s="32" cm="1">
        <f t="array" aca="1" ref="F2915" ca="1">_xlfn.IFS(G2914&lt;$K$1,_xll.RiskLaplace(0.0022315,0.036816),G2914&gt;$N$1,_xll.RiskLaplace(-0.00024199,0.02329),TRUE,(_xll.RiskLaplace(0.0004749,0.011069)))</f>
        <v>6.1150829084325072E-3</v>
      </c>
      <c r="G2915" s="18" cm="1">
        <f t="array" aca="1" ref="G2915" ca="1">_xll.RiskMakeInput(G2914*(1+F2915),_xll.RiskName(("Forecast"&amp;D2915)))</f>
        <v>85.218736957756647</v>
      </c>
    </row>
    <row r="2916" spans="1:7" x14ac:dyDescent="0.3">
      <c r="A2916" s="31">
        <f t="shared" si="143"/>
        <v>2025</v>
      </c>
      <c r="B2916" s="31">
        <f t="shared" si="144"/>
        <v>7</v>
      </c>
      <c r="C2916" s="31">
        <f t="shared" si="145"/>
        <v>3</v>
      </c>
      <c r="D2916" s="25">
        <f t="shared" si="146"/>
        <v>45855</v>
      </c>
      <c r="F2916" s="32" cm="1">
        <f t="array" aca="1" ref="F2916" ca="1">_xlfn.IFS(G2915&lt;$K$1,_xll.RiskLaplace(0.0022315,0.036816),G2915&gt;$N$1,_xll.RiskLaplace(-0.00024199,0.02329),TRUE,(_xll.RiskLaplace(0.0004749,0.011069)))</f>
        <v>-1.8841637740598344E-2</v>
      </c>
      <c r="G2916" s="18" cm="1">
        <f t="array" aca="1" ref="G2916" ca="1">_xll.RiskMakeInput(G2915*(1+F2916),_xll.RiskName(("Forecast"&amp;D2916)))</f>
        <v>83.613076387287265</v>
      </c>
    </row>
    <row r="2917" spans="1:7" x14ac:dyDescent="0.3">
      <c r="A2917" s="31">
        <f t="shared" si="143"/>
        <v>2025</v>
      </c>
      <c r="B2917" s="31">
        <f t="shared" si="144"/>
        <v>7</v>
      </c>
      <c r="C2917" s="31">
        <f t="shared" si="145"/>
        <v>3</v>
      </c>
      <c r="D2917" s="25">
        <f t="shared" si="146"/>
        <v>45856</v>
      </c>
      <c r="F2917" s="32" cm="1">
        <f t="array" aca="1" ref="F2917" ca="1">_xlfn.IFS(G2916&lt;$K$1,_xll.RiskLaplace(0.0022315,0.036816),G2916&gt;$N$1,_xll.RiskLaplace(-0.00024199,0.02329),TRUE,(_xll.RiskLaplace(0.0004749,0.011069)))</f>
        <v>1.5676324382611789E-3</v>
      </c>
      <c r="G2917" s="18" cm="1">
        <f t="array" aca="1" ref="G2917" ca="1">_xll.RiskMakeInput(G2916*(1+F2917),_xll.RiskName(("Forecast"&amp;D2917)))</f>
        <v>83.744150958094792</v>
      </c>
    </row>
    <row r="2918" spans="1:7" x14ac:dyDescent="0.3">
      <c r="A2918" s="31">
        <f t="shared" si="143"/>
        <v>2025</v>
      </c>
      <c r="B2918" s="31">
        <f t="shared" si="144"/>
        <v>7</v>
      </c>
      <c r="C2918" s="31">
        <f t="shared" si="145"/>
        <v>3</v>
      </c>
      <c r="D2918" s="25">
        <f t="shared" si="146"/>
        <v>45859</v>
      </c>
      <c r="F2918" s="32" cm="1">
        <f t="array" aca="1" ref="F2918" ca="1">_xlfn.IFS(G2917&lt;$K$1,_xll.RiskLaplace(0.0022315,0.036816),G2917&gt;$N$1,_xll.RiskLaplace(-0.00024199,0.02329),TRUE,(_xll.RiskLaplace(0.0004749,0.011069)))</f>
        <v>5.6836465656135565E-3</v>
      </c>
      <c r="G2918" s="18" cm="1">
        <f t="array" aca="1" ref="G2918" ca="1">_xll.RiskMakeInput(G2917*(1+F2918),_xll.RiskName(("Forecast"&amp;D2918)))</f>
        <v>84.220123114077992</v>
      </c>
    </row>
    <row r="2919" spans="1:7" x14ac:dyDescent="0.3">
      <c r="A2919" s="31">
        <f t="shared" si="143"/>
        <v>2025</v>
      </c>
      <c r="B2919" s="31">
        <f t="shared" si="144"/>
        <v>7</v>
      </c>
      <c r="C2919" s="31">
        <f t="shared" si="145"/>
        <v>3</v>
      </c>
      <c r="D2919" s="25">
        <f t="shared" si="146"/>
        <v>45860</v>
      </c>
      <c r="F2919" s="32" cm="1">
        <f t="array" aca="1" ref="F2919" ca="1">_xlfn.IFS(G2918&lt;$K$1,_xll.RiskLaplace(0.0022315,0.036816),G2918&gt;$N$1,_xll.RiskLaplace(-0.00024199,0.02329),TRUE,(_xll.RiskLaplace(0.0004749,0.011069)))</f>
        <v>2.2272397988659758E-2</v>
      </c>
      <c r="G2919" s="18" cm="1">
        <f t="array" aca="1" ref="G2919" ca="1">_xll.RiskMakeInput(G2918*(1+F2919),_xll.RiskName(("Forecast"&amp;D2919)))</f>
        <v>86.095907214728655</v>
      </c>
    </row>
    <row r="2920" spans="1:7" x14ac:dyDescent="0.3">
      <c r="A2920" s="31">
        <f t="shared" si="143"/>
        <v>2025</v>
      </c>
      <c r="B2920" s="31">
        <f t="shared" si="144"/>
        <v>7</v>
      </c>
      <c r="C2920" s="31">
        <f t="shared" si="145"/>
        <v>3</v>
      </c>
      <c r="D2920" s="25">
        <f t="shared" si="146"/>
        <v>45861</v>
      </c>
      <c r="F2920" s="32" cm="1">
        <f t="array" aca="1" ref="F2920" ca="1">_xlfn.IFS(G2919&lt;$K$1,_xll.RiskLaplace(0.0022315,0.036816),G2919&gt;$N$1,_xll.RiskLaplace(-0.00024199,0.02329),TRUE,(_xll.RiskLaplace(0.0004749,0.011069)))</f>
        <v>-2.5442657363385905E-2</v>
      </c>
      <c r="G2920" s="18" cm="1">
        <f t="array" aca="1" ref="G2920" ca="1">_xll.RiskMakeInput(G2919*(1+F2920),_xll.RiskName(("Forecast"&amp;D2920)))</f>
        <v>83.905398547074455</v>
      </c>
    </row>
    <row r="2921" spans="1:7" x14ac:dyDescent="0.3">
      <c r="A2921" s="31">
        <f t="shared" si="143"/>
        <v>2025</v>
      </c>
      <c r="B2921" s="31">
        <f t="shared" si="144"/>
        <v>7</v>
      </c>
      <c r="C2921" s="31">
        <f t="shared" si="145"/>
        <v>3</v>
      </c>
      <c r="D2921" s="25">
        <f t="shared" si="146"/>
        <v>45862</v>
      </c>
      <c r="F2921" s="32" cm="1">
        <f t="array" aca="1" ref="F2921" ca="1">_xlfn.IFS(G2920&lt;$K$1,_xll.RiskLaplace(0.0022315,0.036816),G2920&gt;$N$1,_xll.RiskLaplace(-0.00024199,0.02329),TRUE,(_xll.RiskLaplace(0.0004749,0.011069)))</f>
        <v>9.4718352902339788E-3</v>
      </c>
      <c r="G2921" s="18" cm="1">
        <f t="array" aca="1" ref="G2921" ca="1">_xll.RiskMakeInput(G2920*(1+F2921),_xll.RiskName(("Forecast"&amp;D2921)))</f>
        <v>84.700136662073774</v>
      </c>
    </row>
    <row r="2922" spans="1:7" x14ac:dyDescent="0.3">
      <c r="A2922" s="31">
        <f t="shared" si="143"/>
        <v>2025</v>
      </c>
      <c r="B2922" s="31">
        <f t="shared" si="144"/>
        <v>7</v>
      </c>
      <c r="C2922" s="31">
        <f t="shared" si="145"/>
        <v>3</v>
      </c>
      <c r="D2922" s="25">
        <f t="shared" si="146"/>
        <v>45863</v>
      </c>
      <c r="F2922" s="32" cm="1">
        <f t="array" aca="1" ref="F2922" ca="1">_xlfn.IFS(G2921&lt;$K$1,_xll.RiskLaplace(0.0022315,0.036816),G2921&gt;$N$1,_xll.RiskLaplace(-0.00024199,0.02329),TRUE,(_xll.RiskLaplace(0.0004749,0.011069)))</f>
        <v>2.5468654747356273E-3</v>
      </c>
      <c r="G2922" s="18" cm="1">
        <f t="array" aca="1" ref="G2922" ca="1">_xll.RiskMakeInput(G2921*(1+F2922),_xll.RiskName(("Forecast"&amp;D2922)))</f>
        <v>84.915856515843799</v>
      </c>
    </row>
    <row r="2923" spans="1:7" x14ac:dyDescent="0.3">
      <c r="A2923" s="31">
        <f t="shared" si="143"/>
        <v>2025</v>
      </c>
      <c r="B2923" s="31">
        <f t="shared" si="144"/>
        <v>7</v>
      </c>
      <c r="C2923" s="31">
        <f t="shared" si="145"/>
        <v>3</v>
      </c>
      <c r="D2923" s="25">
        <f t="shared" si="146"/>
        <v>45866</v>
      </c>
      <c r="F2923" s="32" cm="1">
        <f t="array" aca="1" ref="F2923" ca="1">_xlfn.IFS(G2922&lt;$K$1,_xll.RiskLaplace(0.0022315,0.036816),G2922&gt;$N$1,_xll.RiskLaplace(-0.00024199,0.02329),TRUE,(_xll.RiskLaplace(0.0004749,0.011069)))</f>
        <v>-3.7623259365800001E-3</v>
      </c>
      <c r="G2923" s="18" cm="1">
        <f t="array" aca="1" ref="G2923" ca="1">_xll.RiskMakeInput(G2922*(1+F2923),_xll.RiskName(("Forecast"&amp;D2923)))</f>
        <v>84.596375386447335</v>
      </c>
    </row>
    <row r="2924" spans="1:7" x14ac:dyDescent="0.3">
      <c r="A2924" s="31">
        <f t="shared" si="143"/>
        <v>2025</v>
      </c>
      <c r="B2924" s="31">
        <f t="shared" si="144"/>
        <v>7</v>
      </c>
      <c r="C2924" s="31">
        <f t="shared" si="145"/>
        <v>3</v>
      </c>
      <c r="D2924" s="25">
        <f t="shared" si="146"/>
        <v>45867</v>
      </c>
      <c r="F2924" s="32" cm="1">
        <f t="array" aca="1" ref="F2924" ca="1">_xlfn.IFS(G2923&lt;$K$1,_xll.RiskLaplace(0.0022315,0.036816),G2923&gt;$N$1,_xll.RiskLaplace(-0.00024199,0.02329),TRUE,(_xll.RiskLaplace(0.0004749,0.011069)))</f>
        <v>5.933081028376001E-3</v>
      </c>
      <c r="G2924" s="18" cm="1">
        <f t="array" aca="1" ref="G2924" ca="1">_xll.RiskMakeInput(G2923*(1+F2924),_xll.RiskName(("Forecast"&amp;D2924)))</f>
        <v>85.098292536322035</v>
      </c>
    </row>
    <row r="2925" spans="1:7" x14ac:dyDescent="0.3">
      <c r="A2925" s="31">
        <f t="shared" si="143"/>
        <v>2025</v>
      </c>
      <c r="B2925" s="31">
        <f t="shared" si="144"/>
        <v>7</v>
      </c>
      <c r="C2925" s="31">
        <f t="shared" si="145"/>
        <v>3</v>
      </c>
      <c r="D2925" s="25">
        <f t="shared" si="146"/>
        <v>45868</v>
      </c>
      <c r="F2925" s="32" cm="1">
        <f t="array" aca="1" ref="F2925" ca="1">_xlfn.IFS(G2924&lt;$K$1,_xll.RiskLaplace(0.0022315,0.036816),G2924&gt;$N$1,_xll.RiskLaplace(-0.00024199,0.02329),TRUE,(_xll.RiskLaplace(0.0004749,0.011069)))</f>
        <v>9.3815718540541399E-3</v>
      </c>
      <c r="G2925" s="18" cm="1">
        <f t="array" aca="1" ref="G2925" ca="1">_xll.RiskMakeInput(G2924*(1+F2925),_xll.RiskName(("Forecast"&amp;D2925)))</f>
        <v>85.896648282408862</v>
      </c>
    </row>
    <row r="2926" spans="1:7" x14ac:dyDescent="0.3">
      <c r="A2926" s="31">
        <f t="shared" si="143"/>
        <v>2025</v>
      </c>
      <c r="B2926" s="31">
        <f t="shared" si="144"/>
        <v>7</v>
      </c>
      <c r="C2926" s="31">
        <f t="shared" si="145"/>
        <v>3</v>
      </c>
      <c r="D2926" s="25">
        <f t="shared" si="146"/>
        <v>45869</v>
      </c>
      <c r="F2926" s="32" cm="1">
        <f t="array" aca="1" ref="F2926" ca="1">_xlfn.IFS(G2925&lt;$K$1,_xll.RiskLaplace(0.0022315,0.036816),G2925&gt;$N$1,_xll.RiskLaplace(-0.00024199,0.02329),TRUE,(_xll.RiskLaplace(0.0004749,0.011069)))</f>
        <v>-9.7824939171552213E-3</v>
      </c>
      <c r="G2926" s="18" cm="1">
        <f t="array" aca="1" ref="G2926" ca="1">_xll.RiskMakeInput(G2925*(1+F2926),_xll.RiskName(("Forecast"&amp;D2926)))</f>
        <v>85.056364843082179</v>
      </c>
    </row>
    <row r="2927" spans="1:7" x14ac:dyDescent="0.3">
      <c r="A2927" s="31">
        <f t="shared" si="143"/>
        <v>2025</v>
      </c>
      <c r="B2927" s="31">
        <f t="shared" si="144"/>
        <v>8</v>
      </c>
      <c r="C2927" s="31">
        <f t="shared" si="145"/>
        <v>3</v>
      </c>
      <c r="D2927" s="25">
        <f t="shared" si="146"/>
        <v>45870</v>
      </c>
      <c r="F2927" s="32" cm="1">
        <f t="array" aca="1" ref="F2927" ca="1">_xlfn.IFS(G2926&lt;$K$1,_xll.RiskLaplace(0.0022315,0.036816),G2926&gt;$N$1,_xll.RiskLaplace(-0.00024199,0.02329),TRUE,(_xll.RiskLaplace(0.0004749,0.011069)))</f>
        <v>-1.611450439349265E-2</v>
      </c>
      <c r="G2927" s="18" cm="1">
        <f t="array" aca="1" ref="G2927" ca="1">_xll.RiskMakeInput(G2926*(1+F2927),_xll.RiskName(("Forecast"&amp;D2927)))</f>
        <v>83.685723678123821</v>
      </c>
    </row>
    <row r="2928" spans="1:7" x14ac:dyDescent="0.3">
      <c r="A2928" s="31">
        <f t="shared" si="143"/>
        <v>2025</v>
      </c>
      <c r="B2928" s="31">
        <f t="shared" si="144"/>
        <v>8</v>
      </c>
      <c r="C2928" s="31">
        <f t="shared" si="145"/>
        <v>3</v>
      </c>
      <c r="D2928" s="25">
        <f t="shared" si="146"/>
        <v>45873</v>
      </c>
      <c r="F2928" s="32" cm="1">
        <f t="array" aca="1" ref="F2928" ca="1">_xlfn.IFS(G2927&lt;$K$1,_xll.RiskLaplace(0.0022315,0.036816),G2927&gt;$N$1,_xll.RiskLaplace(-0.00024199,0.02329),TRUE,(_xll.RiskLaplace(0.0004749,0.011069)))</f>
        <v>4.4349154331515261E-3</v>
      </c>
      <c r="G2928" s="18" cm="1">
        <f t="array" aca="1" ref="G2928" ca="1">_xll.RiskMakeInput(G2927*(1+F2928),_xll.RiskName(("Forecast"&amp;D2928)))</f>
        <v>84.056862785598383</v>
      </c>
    </row>
    <row r="2929" spans="1:7" x14ac:dyDescent="0.3">
      <c r="A2929" s="31">
        <f t="shared" si="143"/>
        <v>2025</v>
      </c>
      <c r="B2929" s="31">
        <f t="shared" si="144"/>
        <v>8</v>
      </c>
      <c r="C2929" s="31">
        <f t="shared" si="145"/>
        <v>3</v>
      </c>
      <c r="D2929" s="25">
        <f t="shared" si="146"/>
        <v>45874</v>
      </c>
      <c r="F2929" s="32" cm="1">
        <f t="array" aca="1" ref="F2929" ca="1">_xlfn.IFS(G2928&lt;$K$1,_xll.RiskLaplace(0.0022315,0.036816),G2928&gt;$N$1,_xll.RiskLaplace(-0.00024199,0.02329),TRUE,(_xll.RiskLaplace(0.0004749,0.011069)))</f>
        <v>2.8319021972659461E-3</v>
      </c>
      <c r="G2929" s="18" cm="1">
        <f t="array" aca="1" ref="G2929" ca="1">_xll.RiskMakeInput(G2928*(1+F2929),_xll.RiskName(("Forecast"&amp;D2929)))</f>
        <v>84.294903600016212</v>
      </c>
    </row>
    <row r="2930" spans="1:7" x14ac:dyDescent="0.3">
      <c r="A2930" s="31">
        <f t="shared" si="143"/>
        <v>2025</v>
      </c>
      <c r="B2930" s="31">
        <f t="shared" si="144"/>
        <v>8</v>
      </c>
      <c r="C2930" s="31">
        <f t="shared" si="145"/>
        <v>3</v>
      </c>
      <c r="D2930" s="25">
        <f t="shared" si="146"/>
        <v>45875</v>
      </c>
      <c r="F2930" s="32" cm="1">
        <f t="array" aca="1" ref="F2930" ca="1">_xlfn.IFS(G2929&lt;$K$1,_xll.RiskLaplace(0.0022315,0.036816),G2929&gt;$N$1,_xll.RiskLaplace(-0.00024199,0.02329),TRUE,(_xll.RiskLaplace(0.0004749,0.011069)))</f>
        <v>8.4795122426272965E-3</v>
      </c>
      <c r="G2930" s="18" cm="1">
        <f t="array" aca="1" ref="G2930" ca="1">_xll.RiskMakeInput(G2929*(1+F2930),_xll.RiskName(("Forecast"&amp;D2930)))</f>
        <v>85.009683267083645</v>
      </c>
    </row>
    <row r="2931" spans="1:7" x14ac:dyDescent="0.3">
      <c r="A2931" s="31">
        <f t="shared" si="143"/>
        <v>2025</v>
      </c>
      <c r="B2931" s="31">
        <f t="shared" si="144"/>
        <v>8</v>
      </c>
      <c r="C2931" s="31">
        <f t="shared" si="145"/>
        <v>3</v>
      </c>
      <c r="D2931" s="25">
        <f t="shared" si="146"/>
        <v>45876</v>
      </c>
      <c r="F2931" s="32" cm="1">
        <f t="array" aca="1" ref="F2931" ca="1">_xlfn.IFS(G2930&lt;$K$1,_xll.RiskLaplace(0.0022315,0.036816),G2930&gt;$N$1,_xll.RiskLaplace(-0.00024199,0.02329),TRUE,(_xll.RiskLaplace(0.0004749,0.011069)))</f>
        <v>-2.0392420240844415E-2</v>
      </c>
      <c r="G2931" s="18" cm="1">
        <f t="array" aca="1" ref="G2931" ca="1">_xll.RiskMakeInput(G2930*(1+F2931),_xll.RiskName(("Forecast"&amp;D2931)))</f>
        <v>83.276130081360193</v>
      </c>
    </row>
    <row r="2932" spans="1:7" x14ac:dyDescent="0.3">
      <c r="A2932" s="31">
        <f t="shared" si="143"/>
        <v>2025</v>
      </c>
      <c r="B2932" s="31">
        <f t="shared" si="144"/>
        <v>8</v>
      </c>
      <c r="C2932" s="31">
        <f t="shared" si="145"/>
        <v>3</v>
      </c>
      <c r="D2932" s="25">
        <f t="shared" si="146"/>
        <v>45877</v>
      </c>
      <c r="F2932" s="32" cm="1">
        <f t="array" aca="1" ref="F2932" ca="1">_xlfn.IFS(G2931&lt;$K$1,_xll.RiskLaplace(0.0022315,0.036816),G2931&gt;$N$1,_xll.RiskLaplace(-0.00024199,0.02329),TRUE,(_xll.RiskLaplace(0.0004749,0.011069)))</f>
        <v>4.4769126349219306E-3</v>
      </c>
      <c r="G2932" s="18" cm="1">
        <f t="array" aca="1" ref="G2932" ca="1">_xll.RiskMakeInput(G2931*(1+F2932),_xll.RiskName(("Forecast"&amp;D2932)))</f>
        <v>83.648950040308847</v>
      </c>
    </row>
    <row r="2933" spans="1:7" x14ac:dyDescent="0.3">
      <c r="A2933" s="31">
        <f t="shared" si="143"/>
        <v>2025</v>
      </c>
      <c r="B2933" s="31">
        <f t="shared" si="144"/>
        <v>8</v>
      </c>
      <c r="C2933" s="31">
        <f t="shared" si="145"/>
        <v>3</v>
      </c>
      <c r="D2933" s="25">
        <f t="shared" si="146"/>
        <v>45880</v>
      </c>
      <c r="F2933" s="32" cm="1">
        <f t="array" aca="1" ref="F2933" ca="1">_xlfn.IFS(G2932&lt;$K$1,_xll.RiskLaplace(0.0022315,0.036816),G2932&gt;$N$1,_xll.RiskLaplace(-0.00024199,0.02329),TRUE,(_xll.RiskLaplace(0.0004749,0.011069)))</f>
        <v>3.5190979461907253E-3</v>
      </c>
      <c r="G2933" s="18" cm="1">
        <f t="array" aca="1" ref="G2933" ca="1">_xll.RiskMakeInput(G2932*(1+F2933),_xll.RiskName(("Forecast"&amp;D2933)))</f>
        <v>83.943318888596707</v>
      </c>
    </row>
    <row r="2934" spans="1:7" x14ac:dyDescent="0.3">
      <c r="A2934" s="31">
        <f t="shared" si="143"/>
        <v>2025</v>
      </c>
      <c r="B2934" s="31">
        <f t="shared" si="144"/>
        <v>8</v>
      </c>
      <c r="C2934" s="31">
        <f t="shared" si="145"/>
        <v>3</v>
      </c>
      <c r="D2934" s="25">
        <f t="shared" si="146"/>
        <v>45881</v>
      </c>
      <c r="F2934" s="32" cm="1">
        <f t="array" aca="1" ref="F2934" ca="1">_xlfn.IFS(G2933&lt;$K$1,_xll.RiskLaplace(0.0022315,0.036816),G2933&gt;$N$1,_xll.RiskLaplace(-0.00024199,0.02329),TRUE,(_xll.RiskLaplace(0.0004749,0.011069)))</f>
        <v>1.6279969351248483E-3</v>
      </c>
      <c r="G2934" s="18" cm="1">
        <f t="array" aca="1" ref="G2934" ca="1">_xll.RiskMakeInput(G2933*(1+F2934),_xll.RiskName(("Forecast"&amp;D2934)))</f>
        <v>84.079978354471564</v>
      </c>
    </row>
    <row r="2935" spans="1:7" x14ac:dyDescent="0.3">
      <c r="A2935" s="31">
        <f t="shared" si="143"/>
        <v>2025</v>
      </c>
      <c r="B2935" s="31">
        <f t="shared" si="144"/>
        <v>8</v>
      </c>
      <c r="C2935" s="31">
        <f t="shared" si="145"/>
        <v>3</v>
      </c>
      <c r="D2935" s="25">
        <f t="shared" si="146"/>
        <v>45882</v>
      </c>
      <c r="F2935" s="32" cm="1">
        <f t="array" aca="1" ref="F2935" ca="1">_xlfn.IFS(G2934&lt;$K$1,_xll.RiskLaplace(0.0022315,0.036816),G2934&gt;$N$1,_xll.RiskLaplace(-0.00024199,0.02329),TRUE,(_xll.RiskLaplace(0.0004749,0.011069)))</f>
        <v>1.5943422377206636E-2</v>
      </c>
      <c r="G2935" s="18" cm="1">
        <f t="array" aca="1" ref="G2935" ca="1">_xll.RiskMakeInput(G2934*(1+F2935),_xll.RiskName(("Forecast"&amp;D2935)))</f>
        <v>85.420500962843292</v>
      </c>
    </row>
    <row r="2936" spans="1:7" x14ac:dyDescent="0.3">
      <c r="A2936" s="31">
        <f t="shared" si="143"/>
        <v>2025</v>
      </c>
      <c r="B2936" s="31">
        <f t="shared" si="144"/>
        <v>8</v>
      </c>
      <c r="C2936" s="31">
        <f t="shared" si="145"/>
        <v>3</v>
      </c>
      <c r="D2936" s="25">
        <f t="shared" si="146"/>
        <v>45883</v>
      </c>
      <c r="F2936" s="32" cm="1">
        <f t="array" aca="1" ref="F2936" ca="1">_xlfn.IFS(G2935&lt;$K$1,_xll.RiskLaplace(0.0022315,0.036816),G2935&gt;$N$1,_xll.RiskLaplace(-0.00024199,0.02329),TRUE,(_xll.RiskLaplace(0.0004749,0.011069)))</f>
        <v>9.1730958764437535E-3</v>
      </c>
      <c r="G2936" s="18" cm="1">
        <f t="array" aca="1" ref="G2936" ca="1">_xll.RiskMakeInput(G2935*(1+F2936),_xll.RiskName(("Forecast"&amp;D2936)))</f>
        <v>86.204071407989318</v>
      </c>
    </row>
    <row r="2937" spans="1:7" x14ac:dyDescent="0.3">
      <c r="A2937" s="31">
        <f t="shared" si="143"/>
        <v>2025</v>
      </c>
      <c r="B2937" s="31">
        <f t="shared" si="144"/>
        <v>8</v>
      </c>
      <c r="C2937" s="31">
        <f t="shared" si="145"/>
        <v>3</v>
      </c>
      <c r="D2937" s="25">
        <f t="shared" si="146"/>
        <v>45884</v>
      </c>
      <c r="F2937" s="32" cm="1">
        <f t="array" aca="1" ref="F2937" ca="1">_xlfn.IFS(G2936&lt;$K$1,_xll.RiskLaplace(0.0022315,0.036816),G2936&gt;$N$1,_xll.RiskLaplace(-0.00024199,0.02329),TRUE,(_xll.RiskLaplace(0.0004749,0.011069)))</f>
        <v>1.8170449515357436E-2</v>
      </c>
      <c r="G2937" s="18" cm="1">
        <f t="array" aca="1" ref="G2937" ca="1">_xll.RiskMakeInput(G2936*(1+F2937),_xll.RiskName(("Forecast"&amp;D2937)))</f>
        <v>87.770438135526447</v>
      </c>
    </row>
    <row r="2938" spans="1:7" x14ac:dyDescent="0.3">
      <c r="A2938" s="31">
        <f t="shared" si="143"/>
        <v>2025</v>
      </c>
      <c r="B2938" s="31">
        <f t="shared" si="144"/>
        <v>8</v>
      </c>
      <c r="C2938" s="31">
        <f t="shared" si="145"/>
        <v>3</v>
      </c>
      <c r="D2938" s="25">
        <f t="shared" si="146"/>
        <v>45887</v>
      </c>
      <c r="F2938" s="32" cm="1">
        <f t="array" aca="1" ref="F2938" ca="1">_xlfn.IFS(G2937&lt;$K$1,_xll.RiskLaplace(0.0022315,0.036816),G2937&gt;$N$1,_xll.RiskLaplace(-0.00024199,0.02329),TRUE,(_xll.RiskLaplace(0.0004749,0.011069)))</f>
        <v>-5.3339069602076935E-5</v>
      </c>
      <c r="G2938" s="18" cm="1">
        <f t="array" aca="1" ref="G2938" ca="1">_xll.RiskMakeInput(G2937*(1+F2938),_xll.RiskName(("Forecast"&amp;D2938)))</f>
        <v>87.765756542017741</v>
      </c>
    </row>
    <row r="2939" spans="1:7" x14ac:dyDescent="0.3">
      <c r="A2939" s="31">
        <f t="shared" si="143"/>
        <v>2025</v>
      </c>
      <c r="B2939" s="31">
        <f t="shared" si="144"/>
        <v>8</v>
      </c>
      <c r="C2939" s="31">
        <f t="shared" si="145"/>
        <v>3</v>
      </c>
      <c r="D2939" s="25">
        <f t="shared" si="146"/>
        <v>45888</v>
      </c>
      <c r="F2939" s="32" cm="1">
        <f t="array" aca="1" ref="F2939" ca="1">_xlfn.IFS(G2938&lt;$K$1,_xll.RiskLaplace(0.0022315,0.036816),G2938&gt;$N$1,_xll.RiskLaplace(-0.00024199,0.02329),TRUE,(_xll.RiskLaplace(0.0004749,0.011069)))</f>
        <v>1.12581796988353E-2</v>
      </c>
      <c r="G2939" s="18" cm="1">
        <f t="array" aca="1" ref="G2939" ca="1">_xll.RiskMakeInput(G2938*(1+F2939),_xll.RiskName(("Forecast"&amp;D2939)))</f>
        <v>88.753839200572017</v>
      </c>
    </row>
    <row r="2940" spans="1:7" x14ac:dyDescent="0.3">
      <c r="A2940" s="31">
        <f t="shared" si="143"/>
        <v>2025</v>
      </c>
      <c r="B2940" s="31">
        <f t="shared" si="144"/>
        <v>8</v>
      </c>
      <c r="C2940" s="31">
        <f t="shared" si="145"/>
        <v>3</v>
      </c>
      <c r="D2940" s="25">
        <f t="shared" si="146"/>
        <v>45889</v>
      </c>
      <c r="F2940" s="32" cm="1">
        <f t="array" aca="1" ref="F2940" ca="1">_xlfn.IFS(G2939&lt;$K$1,_xll.RiskLaplace(0.0022315,0.036816),G2939&gt;$N$1,_xll.RiskLaplace(-0.00024199,0.02329),TRUE,(_xll.RiskLaplace(0.0004749,0.011069)))</f>
        <v>-2.7488099115573039E-2</v>
      </c>
      <c r="G2940" s="18" cm="1">
        <f t="array" aca="1" ref="G2940" ca="1">_xll.RiskMakeInput(G2939*(1+F2940),_xll.RiskName(("Forecast"&amp;D2940)))</f>
        <v>86.314164871739067</v>
      </c>
    </row>
    <row r="2941" spans="1:7" x14ac:dyDescent="0.3">
      <c r="A2941" s="31">
        <f t="shared" si="143"/>
        <v>2025</v>
      </c>
      <c r="B2941" s="31">
        <f t="shared" si="144"/>
        <v>8</v>
      </c>
      <c r="C2941" s="31">
        <f t="shared" si="145"/>
        <v>3</v>
      </c>
      <c r="D2941" s="25">
        <f t="shared" si="146"/>
        <v>45890</v>
      </c>
      <c r="F2941" s="32" cm="1">
        <f t="array" aca="1" ref="F2941" ca="1">_xlfn.IFS(G2940&lt;$K$1,_xll.RiskLaplace(0.0022315,0.036816),G2940&gt;$N$1,_xll.RiskLaplace(-0.00024199,0.02329),TRUE,(_xll.RiskLaplace(0.0004749,0.011069)))</f>
        <v>2.0690826321307101E-3</v>
      </c>
      <c r="G2941" s="18" cm="1">
        <f t="array" aca="1" ref="G2941" ca="1">_xll.RiskMakeInput(G2940*(1+F2941),_xll.RiskName(("Forecast"&amp;D2941)))</f>
        <v>86.492756011182053</v>
      </c>
    </row>
    <row r="2942" spans="1:7" x14ac:dyDescent="0.3">
      <c r="A2942" s="31">
        <f t="shared" si="143"/>
        <v>2025</v>
      </c>
      <c r="B2942" s="31">
        <f t="shared" si="144"/>
        <v>8</v>
      </c>
      <c r="C2942" s="31">
        <f t="shared" si="145"/>
        <v>3</v>
      </c>
      <c r="D2942" s="25">
        <f t="shared" si="146"/>
        <v>45891</v>
      </c>
      <c r="F2942" s="32" cm="1">
        <f t="array" aca="1" ref="F2942" ca="1">_xlfn.IFS(G2941&lt;$K$1,_xll.RiskLaplace(0.0022315,0.036816),G2941&gt;$N$1,_xll.RiskLaplace(-0.00024199,0.02329),TRUE,(_xll.RiskLaplace(0.0004749,0.011069)))</f>
        <v>5.1289358478528706E-3</v>
      </c>
      <c r="G2942" s="18" cm="1">
        <f t="array" aca="1" ref="G2942" ca="1">_xll.RiskMakeInput(G2941*(1+F2942),_xll.RiskName(("Forecast"&amp;D2942)))</f>
        <v>86.936371808067392</v>
      </c>
    </row>
    <row r="2943" spans="1:7" x14ac:dyDescent="0.3">
      <c r="A2943" s="31">
        <f t="shared" si="143"/>
        <v>2025</v>
      </c>
      <c r="B2943" s="31">
        <f t="shared" si="144"/>
        <v>8</v>
      </c>
      <c r="C2943" s="31">
        <f t="shared" si="145"/>
        <v>3</v>
      </c>
      <c r="D2943" s="25">
        <f t="shared" si="146"/>
        <v>45894</v>
      </c>
      <c r="F2943" s="32" cm="1">
        <f t="array" aca="1" ref="F2943" ca="1">_xlfn.IFS(G2942&lt;$K$1,_xll.RiskLaplace(0.0022315,0.036816),G2942&gt;$N$1,_xll.RiskLaplace(-0.00024199,0.02329),TRUE,(_xll.RiskLaplace(0.0004749,0.011069)))</f>
        <v>8.9961817796689828E-3</v>
      </c>
      <c r="G2943" s="18" cm="1">
        <f t="array" aca="1" ref="G2943" ca="1">_xll.RiskMakeInput(G2942*(1+F2943),_xll.RiskName(("Forecast"&amp;D2943)))</f>
        <v>87.718467212117645</v>
      </c>
    </row>
    <row r="2944" spans="1:7" x14ac:dyDescent="0.3">
      <c r="A2944" s="31">
        <f t="shared" si="143"/>
        <v>2025</v>
      </c>
      <c r="B2944" s="31">
        <f t="shared" si="144"/>
        <v>8</v>
      </c>
      <c r="C2944" s="31">
        <f t="shared" si="145"/>
        <v>3</v>
      </c>
      <c r="D2944" s="25">
        <f t="shared" si="146"/>
        <v>45895</v>
      </c>
      <c r="F2944" s="32" cm="1">
        <f t="array" aca="1" ref="F2944" ca="1">_xlfn.IFS(G2943&lt;$K$1,_xll.RiskLaplace(0.0022315,0.036816),G2943&gt;$N$1,_xll.RiskLaplace(-0.00024199,0.02329),TRUE,(_xll.RiskLaplace(0.0004749,0.011069)))</f>
        <v>1.2223779542863019E-3</v>
      </c>
      <c r="G2944" s="18" cm="1">
        <f t="array" aca="1" ref="G2944" ca="1">_xll.RiskMakeInput(G2943*(1+F2944),_xll.RiskName(("Forecast"&amp;D2944)))</f>
        <v>87.825692332621529</v>
      </c>
    </row>
    <row r="2945" spans="1:7" x14ac:dyDescent="0.3">
      <c r="A2945" s="31">
        <f t="shared" si="143"/>
        <v>2025</v>
      </c>
      <c r="B2945" s="31">
        <f t="shared" si="144"/>
        <v>8</v>
      </c>
      <c r="C2945" s="31">
        <f t="shared" si="145"/>
        <v>3</v>
      </c>
      <c r="D2945" s="25">
        <f t="shared" si="146"/>
        <v>45896</v>
      </c>
      <c r="F2945" s="32" cm="1">
        <f t="array" aca="1" ref="F2945" ca="1">_xlfn.IFS(G2944&lt;$K$1,_xll.RiskLaplace(0.0022315,0.036816),G2944&gt;$N$1,_xll.RiskLaplace(-0.00024199,0.02329),TRUE,(_xll.RiskLaplace(0.0004749,0.011069)))</f>
        <v>-3.9298456765206928E-2</v>
      </c>
      <c r="G2945" s="18" cm="1">
        <f t="array" aca="1" ref="G2945" ca="1">_xll.RiskMakeInput(G2944*(1+F2945),_xll.RiskName(("Forecast"&amp;D2945)))</f>
        <v>84.374278159613638</v>
      </c>
    </row>
    <row r="2946" spans="1:7" x14ac:dyDescent="0.3">
      <c r="A2946" s="31">
        <f t="shared" si="143"/>
        <v>2025</v>
      </c>
      <c r="B2946" s="31">
        <f t="shared" si="144"/>
        <v>8</v>
      </c>
      <c r="C2946" s="31">
        <f t="shared" si="145"/>
        <v>3</v>
      </c>
      <c r="D2946" s="25">
        <f t="shared" si="146"/>
        <v>45897</v>
      </c>
      <c r="F2946" s="32" cm="1">
        <f t="array" aca="1" ref="F2946" ca="1">_xlfn.IFS(G2945&lt;$K$1,_xll.RiskLaplace(0.0022315,0.036816),G2945&gt;$N$1,_xll.RiskLaplace(-0.00024199,0.02329),TRUE,(_xll.RiskLaplace(0.0004749,0.011069)))</f>
        <v>-5.1646502252931841E-3</v>
      </c>
      <c r="G2946" s="18" cm="1">
        <f t="array" aca="1" ref="G2946" ca="1">_xll.RiskMakeInput(G2945*(1+F2946),_xll.RiskName(("Forecast"&amp;D2946)))</f>
        <v>83.938514524907632</v>
      </c>
    </row>
    <row r="2947" spans="1:7" x14ac:dyDescent="0.3">
      <c r="A2947" s="31">
        <f t="shared" si="143"/>
        <v>2025</v>
      </c>
      <c r="B2947" s="31">
        <f t="shared" si="144"/>
        <v>8</v>
      </c>
      <c r="C2947" s="31">
        <f t="shared" si="145"/>
        <v>3</v>
      </c>
      <c r="D2947" s="25">
        <f t="shared" si="146"/>
        <v>45898</v>
      </c>
      <c r="F2947" s="32" cm="1">
        <f t="array" aca="1" ref="F2947" ca="1">_xlfn.IFS(G2946&lt;$K$1,_xll.RiskLaplace(0.0022315,0.036816),G2946&gt;$N$1,_xll.RiskLaplace(-0.00024199,0.02329),TRUE,(_xll.RiskLaplace(0.0004749,0.011069)))</f>
        <v>1.2910287413092168E-2</v>
      </c>
      <c r="G2947" s="18" cm="1">
        <f t="array" aca="1" ref="G2947" ca="1">_xll.RiskMakeInput(G2946*(1+F2947),_xll.RiskName(("Forecast"&amp;D2947)))</f>
        <v>85.0221848724522</v>
      </c>
    </row>
    <row r="2948" spans="1:7" x14ac:dyDescent="0.3">
      <c r="A2948" s="31">
        <f t="shared" si="143"/>
        <v>2025</v>
      </c>
      <c r="B2948" s="31">
        <f t="shared" si="144"/>
        <v>9</v>
      </c>
      <c r="C2948" s="31">
        <f t="shared" si="145"/>
        <v>3</v>
      </c>
      <c r="D2948" s="25">
        <f t="shared" si="146"/>
        <v>45901</v>
      </c>
      <c r="F2948" s="32" cm="1">
        <f t="array" aca="1" ref="F2948" ca="1">_xlfn.IFS(G2947&lt;$K$1,_xll.RiskLaplace(0.0022315,0.036816),G2947&gt;$N$1,_xll.RiskLaplace(-0.00024199,0.02329),TRUE,(_xll.RiskLaplace(0.0004749,0.011069)))</f>
        <v>8.8943050073181495E-3</v>
      </c>
      <c r="G2948" s="18" cm="1">
        <f t="array" aca="1" ref="G2948" ca="1">_xll.RiskMakeInput(G2947*(1+F2948),_xll.RiskName(("Forecast"&amp;D2948)))</f>
        <v>85.778398117096387</v>
      </c>
    </row>
    <row r="2949" spans="1:7" x14ac:dyDescent="0.3">
      <c r="A2949" s="31">
        <f t="shared" ref="A2949:A3012" si="147">YEAR(D2949)</f>
        <v>2025</v>
      </c>
      <c r="B2949" s="31">
        <f t="shared" ref="B2949:B3012" si="148">MONTH(D2949)</f>
        <v>9</v>
      </c>
      <c r="C2949" s="31">
        <f t="shared" ref="C2949:C3012" si="149">ROUNDUP(B2949/3,0)</f>
        <v>3</v>
      </c>
      <c r="D2949" s="25">
        <f t="shared" si="146"/>
        <v>45902</v>
      </c>
      <c r="F2949" s="32" cm="1">
        <f t="array" aca="1" ref="F2949" ca="1">_xlfn.IFS(G2948&lt;$K$1,_xll.RiskLaplace(0.0022315,0.036816),G2948&gt;$N$1,_xll.RiskLaplace(-0.00024199,0.02329),TRUE,(_xll.RiskLaplace(0.0004749,0.011069)))</f>
        <v>1.0493417706971087E-2</v>
      </c>
      <c r="G2949" s="18" cm="1">
        <f t="array" aca="1" ref="G2949" ca="1">_xll.RiskMakeInput(G2948*(1+F2949),_xll.RiskName(("Forecast"&amp;D2949)))</f>
        <v>86.678506678773942</v>
      </c>
    </row>
    <row r="2950" spans="1:7" x14ac:dyDescent="0.3">
      <c r="A2950" s="31">
        <f t="shared" si="147"/>
        <v>2025</v>
      </c>
      <c r="B2950" s="31">
        <f t="shared" si="148"/>
        <v>9</v>
      </c>
      <c r="C2950" s="31">
        <f t="shared" si="149"/>
        <v>3</v>
      </c>
      <c r="D2950" s="25">
        <f t="shared" si="146"/>
        <v>45903</v>
      </c>
      <c r="F2950" s="32" cm="1">
        <f t="array" aca="1" ref="F2950" ca="1">_xlfn.IFS(G2949&lt;$K$1,_xll.RiskLaplace(0.0022315,0.036816),G2949&gt;$N$1,_xll.RiskLaplace(-0.00024199,0.02329),TRUE,(_xll.RiskLaplace(0.0004749,0.011069)))</f>
        <v>-1.041735869086477E-2</v>
      </c>
      <c r="G2950" s="18" cm="1">
        <f t="array" aca="1" ref="G2950" ca="1">_xll.RiskMakeInput(G2949*(1+F2950),_xll.RiskName(("Forecast"&amp;D2950)))</f>
        <v>85.775545583912631</v>
      </c>
    </row>
    <row r="2951" spans="1:7" x14ac:dyDescent="0.3">
      <c r="A2951" s="31">
        <f t="shared" si="147"/>
        <v>2025</v>
      </c>
      <c r="B2951" s="31">
        <f t="shared" si="148"/>
        <v>9</v>
      </c>
      <c r="C2951" s="31">
        <f t="shared" si="149"/>
        <v>3</v>
      </c>
      <c r="D2951" s="25">
        <f t="shared" si="146"/>
        <v>45904</v>
      </c>
      <c r="F2951" s="32" cm="1">
        <f t="array" aca="1" ref="F2951" ca="1">_xlfn.IFS(G2950&lt;$K$1,_xll.RiskLaplace(0.0022315,0.036816),G2950&gt;$N$1,_xll.RiskLaplace(-0.00024199,0.02329),TRUE,(_xll.RiskLaplace(0.0004749,0.011069)))</f>
        <v>3.1600803395534331E-2</v>
      </c>
      <c r="G2951" s="18" cm="1">
        <f t="array" aca="1" ref="G2951" ca="1">_xll.RiskMakeInput(G2950*(1+F2951),_xll.RiskName(("Forecast"&amp;D2951)))</f>
        <v>88.486121736054557</v>
      </c>
    </row>
    <row r="2952" spans="1:7" x14ac:dyDescent="0.3">
      <c r="A2952" s="31">
        <f t="shared" si="147"/>
        <v>2025</v>
      </c>
      <c r="B2952" s="31">
        <f t="shared" si="148"/>
        <v>9</v>
      </c>
      <c r="C2952" s="31">
        <f t="shared" si="149"/>
        <v>3</v>
      </c>
      <c r="D2952" s="25">
        <f t="shared" si="146"/>
        <v>45905</v>
      </c>
      <c r="F2952" s="32" cm="1">
        <f t="array" aca="1" ref="F2952" ca="1">_xlfn.IFS(G2951&lt;$K$1,_xll.RiskLaplace(0.0022315,0.036816),G2951&gt;$N$1,_xll.RiskLaplace(-0.00024199,0.02329),TRUE,(_xll.RiskLaplace(0.0004749,0.011069)))</f>
        <v>-5.6153016835524374E-3</v>
      </c>
      <c r="G2952" s="18" cm="1">
        <f t="array" aca="1" ref="G2952" ca="1">_xll.RiskMakeInput(G2951*(1+F2952),_xll.RiskName(("Forecast"&amp;D2952)))</f>
        <v>87.989245467699064</v>
      </c>
    </row>
    <row r="2953" spans="1:7" x14ac:dyDescent="0.3">
      <c r="A2953" s="31">
        <f t="shared" si="147"/>
        <v>2025</v>
      </c>
      <c r="B2953" s="31">
        <f t="shared" si="148"/>
        <v>9</v>
      </c>
      <c r="C2953" s="31">
        <f t="shared" si="149"/>
        <v>3</v>
      </c>
      <c r="D2953" s="25">
        <f t="shared" si="146"/>
        <v>45908</v>
      </c>
      <c r="F2953" s="32" cm="1">
        <f t="array" aca="1" ref="F2953" ca="1">_xlfn.IFS(G2952&lt;$K$1,_xll.RiskLaplace(0.0022315,0.036816),G2952&gt;$N$1,_xll.RiskLaplace(-0.00024199,0.02329),TRUE,(_xll.RiskLaplace(0.0004749,0.011069)))</f>
        <v>-1.0597661564682751E-2</v>
      </c>
      <c r="G2953" s="18" cm="1">
        <f t="array" aca="1" ref="G2953" ca="1">_xll.RiskMakeInput(G2952*(1+F2953),_xll.RiskName(("Forecast"&amp;D2953)))</f>
        <v>87.056765222900594</v>
      </c>
    </row>
    <row r="2954" spans="1:7" x14ac:dyDescent="0.3">
      <c r="A2954" s="31">
        <f t="shared" si="147"/>
        <v>2025</v>
      </c>
      <c r="B2954" s="31">
        <f t="shared" si="148"/>
        <v>9</v>
      </c>
      <c r="C2954" s="31">
        <f t="shared" si="149"/>
        <v>3</v>
      </c>
      <c r="D2954" s="25">
        <f t="shared" si="146"/>
        <v>45909</v>
      </c>
      <c r="F2954" s="32" cm="1">
        <f t="array" aca="1" ref="F2954" ca="1">_xlfn.IFS(G2953&lt;$K$1,_xll.RiskLaplace(0.0022315,0.036816),G2953&gt;$N$1,_xll.RiskLaplace(-0.00024199,0.02329),TRUE,(_xll.RiskLaplace(0.0004749,0.011069)))</f>
        <v>1.5981107640358608E-2</v>
      </c>
      <c r="G2954" s="18" cm="1">
        <f t="array" aca="1" ref="G2954" ca="1">_xll.RiskMakeInput(G2953*(1+F2954),_xll.RiskName(("Forecast"&amp;D2954)))</f>
        <v>88.448028758749203</v>
      </c>
    </row>
    <row r="2955" spans="1:7" x14ac:dyDescent="0.3">
      <c r="A2955" s="31">
        <f t="shared" si="147"/>
        <v>2025</v>
      </c>
      <c r="B2955" s="31">
        <f t="shared" si="148"/>
        <v>9</v>
      </c>
      <c r="C2955" s="31">
        <f t="shared" si="149"/>
        <v>3</v>
      </c>
      <c r="D2955" s="25">
        <f t="shared" si="146"/>
        <v>45910</v>
      </c>
      <c r="F2955" s="32" cm="1">
        <f t="array" aca="1" ref="F2955" ca="1">_xlfn.IFS(G2954&lt;$K$1,_xll.RiskLaplace(0.0022315,0.036816),G2954&gt;$N$1,_xll.RiskLaplace(-0.00024199,0.02329),TRUE,(_xll.RiskLaplace(0.0004749,0.011069)))</f>
        <v>-5.4750883423913778E-3</v>
      </c>
      <c r="G2955" s="18" cm="1">
        <f t="array" aca="1" ref="G2955" ca="1">_xll.RiskMakeInput(G2954*(1+F2955),_xll.RiskName(("Forecast"&amp;D2955)))</f>
        <v>87.963767987584674</v>
      </c>
    </row>
    <row r="2956" spans="1:7" x14ac:dyDescent="0.3">
      <c r="A2956" s="31">
        <f t="shared" si="147"/>
        <v>2025</v>
      </c>
      <c r="B2956" s="31">
        <f t="shared" si="148"/>
        <v>9</v>
      </c>
      <c r="C2956" s="31">
        <f t="shared" si="149"/>
        <v>3</v>
      </c>
      <c r="D2956" s="25">
        <f t="shared" si="146"/>
        <v>45911</v>
      </c>
      <c r="F2956" s="32" cm="1">
        <f t="array" aca="1" ref="F2956" ca="1">_xlfn.IFS(G2955&lt;$K$1,_xll.RiskLaplace(0.0022315,0.036816),G2955&gt;$N$1,_xll.RiskLaplace(-0.00024199,0.02329),TRUE,(_xll.RiskLaplace(0.0004749,0.011069)))</f>
        <v>1.5097183498545108E-4</v>
      </c>
      <c r="G2956" s="18" cm="1">
        <f t="array" aca="1" ref="G2956" ca="1">_xll.RiskMakeInput(G2955*(1+F2956),_xll.RiskName(("Forecast"&amp;D2956)))</f>
        <v>87.97704803904999</v>
      </c>
    </row>
    <row r="2957" spans="1:7" x14ac:dyDescent="0.3">
      <c r="A2957" s="31">
        <f t="shared" si="147"/>
        <v>2025</v>
      </c>
      <c r="B2957" s="31">
        <f t="shared" si="148"/>
        <v>9</v>
      </c>
      <c r="C2957" s="31">
        <f t="shared" si="149"/>
        <v>3</v>
      </c>
      <c r="D2957" s="25">
        <f t="shared" si="146"/>
        <v>45912</v>
      </c>
      <c r="F2957" s="32" cm="1">
        <f t="array" aca="1" ref="F2957" ca="1">_xlfn.IFS(G2956&lt;$K$1,_xll.RiskLaplace(0.0022315,0.036816),G2956&gt;$N$1,_xll.RiskLaplace(-0.00024199,0.02329),TRUE,(_xll.RiskLaplace(0.0004749,0.011069)))</f>
        <v>4.190795684638325E-3</v>
      </c>
      <c r="G2957" s="18" cm="1">
        <f t="array" aca="1" ref="G2957" ca="1">_xll.RiskMakeInput(G2956*(1+F2957),_xll.RiskName(("Forecast"&amp;D2957)))</f>
        <v>88.345741872319252</v>
      </c>
    </row>
    <row r="2958" spans="1:7" x14ac:dyDescent="0.3">
      <c r="A2958" s="31">
        <f t="shared" si="147"/>
        <v>2025</v>
      </c>
      <c r="B2958" s="31">
        <f t="shared" si="148"/>
        <v>9</v>
      </c>
      <c r="C2958" s="31">
        <f t="shared" si="149"/>
        <v>3</v>
      </c>
      <c r="D2958" s="25">
        <f t="shared" si="146"/>
        <v>45915</v>
      </c>
      <c r="F2958" s="32" cm="1">
        <f t="array" aca="1" ref="F2958" ca="1">_xlfn.IFS(G2957&lt;$K$1,_xll.RiskLaplace(0.0022315,0.036816),G2957&gt;$N$1,_xll.RiskLaplace(-0.00024199,0.02329),TRUE,(_xll.RiskLaplace(0.0004749,0.011069)))</f>
        <v>-1.6988285146020059E-2</v>
      </c>
      <c r="G2958" s="18" cm="1">
        <f t="array" aca="1" ref="G2958" ca="1">_xll.RiskMakeInput(G2957*(1+F2958),_xll.RiskName(("Forecast"&amp;D2958)))</f>
        <v>86.844899217955614</v>
      </c>
    </row>
    <row r="2959" spans="1:7" x14ac:dyDescent="0.3">
      <c r="A2959" s="31">
        <f t="shared" si="147"/>
        <v>2025</v>
      </c>
      <c r="B2959" s="31">
        <f t="shared" si="148"/>
        <v>9</v>
      </c>
      <c r="C2959" s="31">
        <f t="shared" si="149"/>
        <v>3</v>
      </c>
      <c r="D2959" s="25">
        <f t="shared" si="146"/>
        <v>45916</v>
      </c>
      <c r="F2959" s="32" cm="1">
        <f t="array" aca="1" ref="F2959" ca="1">_xlfn.IFS(G2958&lt;$K$1,_xll.RiskLaplace(0.0022315,0.036816),G2958&gt;$N$1,_xll.RiskLaplace(-0.00024199,0.02329),TRUE,(_xll.RiskLaplace(0.0004749,0.011069)))</f>
        <v>-9.2760691067944479E-3</v>
      </c>
      <c r="G2959" s="18" cm="1">
        <f t="array" aca="1" ref="G2959" ca="1">_xll.RiskMakeInput(G2958*(1+F2959),_xll.RiskName(("Forecast"&amp;D2959)))</f>
        <v>86.039319931237259</v>
      </c>
    </row>
    <row r="2960" spans="1:7" x14ac:dyDescent="0.3">
      <c r="A2960" s="31">
        <f t="shared" si="147"/>
        <v>2025</v>
      </c>
      <c r="B2960" s="31">
        <f t="shared" si="148"/>
        <v>9</v>
      </c>
      <c r="C2960" s="31">
        <f t="shared" si="149"/>
        <v>3</v>
      </c>
      <c r="D2960" s="25">
        <f t="shared" si="146"/>
        <v>45917</v>
      </c>
      <c r="F2960" s="32" cm="1">
        <f t="array" aca="1" ref="F2960" ca="1">_xlfn.IFS(G2959&lt;$K$1,_xll.RiskLaplace(0.0022315,0.036816),G2959&gt;$N$1,_xll.RiskLaplace(-0.00024199,0.02329),TRUE,(_xll.RiskLaplace(0.0004749,0.011069)))</f>
        <v>-8.4642724465292165E-3</v>
      </c>
      <c r="G2960" s="18" cm="1">
        <f t="array" aca="1" ref="G2960" ca="1">_xll.RiskMakeInput(G2959*(1+F2960),_xll.RiskName(("Forecast"&amp;D2960)))</f>
        <v>85.311059686225178</v>
      </c>
    </row>
    <row r="2961" spans="1:7" x14ac:dyDescent="0.3">
      <c r="A2961" s="31">
        <f t="shared" si="147"/>
        <v>2025</v>
      </c>
      <c r="B2961" s="31">
        <f t="shared" si="148"/>
        <v>9</v>
      </c>
      <c r="C2961" s="31">
        <f t="shared" si="149"/>
        <v>3</v>
      </c>
      <c r="D2961" s="25">
        <f t="shared" si="146"/>
        <v>45918</v>
      </c>
      <c r="F2961" s="32" cm="1">
        <f t="array" aca="1" ref="F2961" ca="1">_xlfn.IFS(G2960&lt;$K$1,_xll.RiskLaplace(0.0022315,0.036816),G2960&gt;$N$1,_xll.RiskLaplace(-0.00024199,0.02329),TRUE,(_xll.RiskLaplace(0.0004749,0.011069)))</f>
        <v>1.2292003317628685E-4</v>
      </c>
      <c r="G2961" s="18" cm="1">
        <f t="array" aca="1" ref="G2961" ca="1">_xll.RiskMakeInput(G2960*(1+F2961),_xll.RiskName(("Forecast"&amp;D2961)))</f>
        <v>85.321546124512111</v>
      </c>
    </row>
    <row r="2962" spans="1:7" x14ac:dyDescent="0.3">
      <c r="A2962" s="31">
        <f t="shared" si="147"/>
        <v>2025</v>
      </c>
      <c r="B2962" s="31">
        <f t="shared" si="148"/>
        <v>9</v>
      </c>
      <c r="C2962" s="31">
        <f t="shared" si="149"/>
        <v>3</v>
      </c>
      <c r="D2962" s="25">
        <f t="shared" si="146"/>
        <v>45919</v>
      </c>
      <c r="F2962" s="32" cm="1">
        <f t="array" aca="1" ref="F2962" ca="1">_xlfn.IFS(G2961&lt;$K$1,_xll.RiskLaplace(0.0022315,0.036816),G2961&gt;$N$1,_xll.RiskLaplace(-0.00024199,0.02329),TRUE,(_xll.RiskLaplace(0.0004749,0.011069)))</f>
        <v>1.0137330360021242E-2</v>
      </c>
      <c r="G2962" s="18" cm="1">
        <f t="array" aca="1" ref="G2962" ca="1">_xll.RiskMakeInput(G2961*(1+F2962),_xll.RiskName(("Forecast"&amp;D2962)))</f>
        <v>86.186478824404077</v>
      </c>
    </row>
    <row r="2963" spans="1:7" x14ac:dyDescent="0.3">
      <c r="A2963" s="31">
        <f t="shared" si="147"/>
        <v>2025</v>
      </c>
      <c r="B2963" s="31">
        <f t="shared" si="148"/>
        <v>9</v>
      </c>
      <c r="C2963" s="31">
        <f t="shared" si="149"/>
        <v>3</v>
      </c>
      <c r="D2963" s="25">
        <f t="shared" si="146"/>
        <v>45922</v>
      </c>
      <c r="F2963" s="32" cm="1">
        <f t="array" aca="1" ref="F2963" ca="1">_xlfn.IFS(G2962&lt;$K$1,_xll.RiskLaplace(0.0022315,0.036816),G2962&gt;$N$1,_xll.RiskLaplace(-0.00024199,0.02329),TRUE,(_xll.RiskLaplace(0.0004749,0.011069)))</f>
        <v>2.6809423028748686E-2</v>
      </c>
      <c r="G2963" s="18" cm="1">
        <f t="array" aca="1" ref="G2963" ca="1">_xll.RiskMakeInput(G2962*(1+F2963),_xll.RiskName(("Forecast"&amp;D2963)))</f>
        <v>88.497088594565824</v>
      </c>
    </row>
    <row r="2964" spans="1:7" x14ac:dyDescent="0.3">
      <c r="A2964" s="31">
        <f t="shared" si="147"/>
        <v>2025</v>
      </c>
      <c r="B2964" s="31">
        <f t="shared" si="148"/>
        <v>9</v>
      </c>
      <c r="C2964" s="31">
        <f t="shared" si="149"/>
        <v>3</v>
      </c>
      <c r="D2964" s="25">
        <f t="shared" si="146"/>
        <v>45923</v>
      </c>
      <c r="F2964" s="32" cm="1">
        <f t="array" aca="1" ref="F2964" ca="1">_xlfn.IFS(G2963&lt;$K$1,_xll.RiskLaplace(0.0022315,0.036816),G2963&gt;$N$1,_xll.RiskLaplace(-0.00024199,0.02329),TRUE,(_xll.RiskLaplace(0.0004749,0.011069)))</f>
        <v>1.2932392678144238E-2</v>
      </c>
      <c r="G2964" s="18" cm="1">
        <f t="array" aca="1" ref="G2964" ca="1">_xll.RiskMakeInput(G2963*(1+F2964),_xll.RiskName(("Forecast"&amp;D2964)))</f>
        <v>89.641567695143266</v>
      </c>
    </row>
    <row r="2965" spans="1:7" x14ac:dyDescent="0.3">
      <c r="A2965" s="31">
        <f t="shared" si="147"/>
        <v>2025</v>
      </c>
      <c r="B2965" s="31">
        <f t="shared" si="148"/>
        <v>9</v>
      </c>
      <c r="C2965" s="31">
        <f t="shared" si="149"/>
        <v>3</v>
      </c>
      <c r="D2965" s="25">
        <f t="shared" si="146"/>
        <v>45924</v>
      </c>
      <c r="F2965" s="32" cm="1">
        <f t="array" aca="1" ref="F2965" ca="1">_xlfn.IFS(G2964&lt;$K$1,_xll.RiskLaplace(0.0022315,0.036816),G2964&gt;$N$1,_xll.RiskLaplace(-0.00024199,0.02329),TRUE,(_xll.RiskLaplace(0.0004749,0.011069)))</f>
        <v>6.1033414019312261E-3</v>
      </c>
      <c r="G2965" s="18" cm="1">
        <f t="array" aca="1" ref="G2965" ca="1">_xll.RiskMakeInput(G2964*(1+F2965),_xll.RiskName(("Forecast"&amp;D2965)))</f>
        <v>90.18868078659105</v>
      </c>
    </row>
    <row r="2966" spans="1:7" x14ac:dyDescent="0.3">
      <c r="A2966" s="31">
        <f t="shared" si="147"/>
        <v>2025</v>
      </c>
      <c r="B2966" s="31">
        <f t="shared" si="148"/>
        <v>9</v>
      </c>
      <c r="C2966" s="31">
        <f t="shared" si="149"/>
        <v>3</v>
      </c>
      <c r="D2966" s="25">
        <f t="shared" si="146"/>
        <v>45925</v>
      </c>
      <c r="F2966" s="32" cm="1">
        <f t="array" aca="1" ref="F2966" ca="1">_xlfn.IFS(G2965&lt;$K$1,_xll.RiskLaplace(0.0022315,0.036816),G2965&gt;$N$1,_xll.RiskLaplace(-0.00024199,0.02329),TRUE,(_xll.RiskLaplace(0.0004749,0.011069)))</f>
        <v>7.5045214946066344E-3</v>
      </c>
      <c r="G2966" s="18" cm="1">
        <f t="array" aca="1" ref="G2966" ca="1">_xll.RiskMakeInput(G2965*(1+F2966),_xll.RiskName(("Forecast"&amp;D2966)))</f>
        <v>90.865503680124235</v>
      </c>
    </row>
    <row r="2967" spans="1:7" x14ac:dyDescent="0.3">
      <c r="A2967" s="31">
        <f t="shared" si="147"/>
        <v>2025</v>
      </c>
      <c r="B2967" s="31">
        <f t="shared" si="148"/>
        <v>9</v>
      </c>
      <c r="C2967" s="31">
        <f t="shared" si="149"/>
        <v>3</v>
      </c>
      <c r="D2967" s="25">
        <f t="shared" ref="D2967:D3017" si="150">WORKDAY(D2966,1)</f>
        <v>45926</v>
      </c>
      <c r="F2967" s="32" cm="1">
        <f t="array" aca="1" ref="F2967" ca="1">_xlfn.IFS(G2966&lt;$K$1,_xll.RiskLaplace(0.0022315,0.036816),G2966&gt;$N$1,_xll.RiskLaplace(-0.00024199,0.02329),TRUE,(_xll.RiskLaplace(0.0004749,0.011069)))</f>
        <v>5.7188394758665422E-3</v>
      </c>
      <c r="G2967" s="18" cm="1">
        <f t="array" aca="1" ref="G2967" ca="1">_xll.RiskMakeInput(G2966*(1+F2967),_xll.RiskName(("Forecast"&amp;D2967)))</f>
        <v>91.38514890956462</v>
      </c>
    </row>
    <row r="2968" spans="1:7" x14ac:dyDescent="0.3">
      <c r="A2968" s="31">
        <f t="shared" si="147"/>
        <v>2025</v>
      </c>
      <c r="B2968" s="31">
        <f t="shared" si="148"/>
        <v>9</v>
      </c>
      <c r="C2968" s="31">
        <f t="shared" si="149"/>
        <v>3</v>
      </c>
      <c r="D2968" s="25">
        <f t="shared" si="150"/>
        <v>45929</v>
      </c>
      <c r="F2968" s="32" cm="1">
        <f t="array" aca="1" ref="F2968" ca="1">_xlfn.IFS(G2967&lt;$K$1,_xll.RiskLaplace(0.0022315,0.036816),G2967&gt;$N$1,_xll.RiskLaplace(-0.00024199,0.02329),TRUE,(_xll.RiskLaplace(0.0004749,0.011069)))</f>
        <v>-1.1982939321399723E-2</v>
      </c>
      <c r="G2968" s="18" cm="1">
        <f t="array" aca="1" ref="G2968" ca="1">_xll.RiskMakeInput(G2967*(1+F2968),_xll.RiskName(("Forecast"&amp;D2968)))</f>
        <v>90.290086215304228</v>
      </c>
    </row>
    <row r="2969" spans="1:7" x14ac:dyDescent="0.3">
      <c r="A2969" s="31">
        <f t="shared" si="147"/>
        <v>2025</v>
      </c>
      <c r="B2969" s="31">
        <f t="shared" si="148"/>
        <v>9</v>
      </c>
      <c r="C2969" s="31">
        <f t="shared" si="149"/>
        <v>3</v>
      </c>
      <c r="D2969" s="25">
        <f t="shared" si="150"/>
        <v>45930</v>
      </c>
      <c r="F2969" s="32" cm="1">
        <f t="array" aca="1" ref="F2969" ca="1">_xlfn.IFS(G2968&lt;$K$1,_xll.RiskLaplace(0.0022315,0.036816),G2968&gt;$N$1,_xll.RiskLaplace(-0.00024199,0.02329),TRUE,(_xll.RiskLaplace(0.0004749,0.011069)))</f>
        <v>-9.1432719515783113E-4</v>
      </c>
      <c r="G2969" s="18" cm="1">
        <f t="array" aca="1" ref="G2969" ca="1">_xll.RiskMakeInput(G2968*(1+F2969),_xll.RiskName(("Forecast"&amp;D2969)))</f>
        <v>90.207531534024426</v>
      </c>
    </row>
    <row r="2970" spans="1:7" x14ac:dyDescent="0.3">
      <c r="A2970" s="31">
        <f t="shared" si="147"/>
        <v>2025</v>
      </c>
      <c r="B2970" s="31">
        <f t="shared" si="148"/>
        <v>10</v>
      </c>
      <c r="C2970" s="31">
        <f t="shared" si="149"/>
        <v>4</v>
      </c>
      <c r="D2970" s="25">
        <f t="shared" si="150"/>
        <v>45931</v>
      </c>
      <c r="F2970" s="32" cm="1">
        <f t="array" aca="1" ref="F2970" ca="1">_xlfn.IFS(G2969&lt;$K$1,_xll.RiskLaplace(0.0022315,0.036816),G2969&gt;$N$1,_xll.RiskLaplace(-0.00024199,0.02329),TRUE,(_xll.RiskLaplace(0.0004749,0.011069)))</f>
        <v>4.0055323976427469E-3</v>
      </c>
      <c r="G2970" s="18" cm="1">
        <f t="array" aca="1" ref="G2970" ca="1">_xll.RiskMakeInput(G2969*(1+F2970),_xll.RiskName(("Forecast"&amp;D2970)))</f>
        <v>90.56886072409533</v>
      </c>
    </row>
    <row r="2971" spans="1:7" x14ac:dyDescent="0.3">
      <c r="A2971" s="31">
        <f t="shared" si="147"/>
        <v>2025</v>
      </c>
      <c r="B2971" s="31">
        <f t="shared" si="148"/>
        <v>10</v>
      </c>
      <c r="C2971" s="31">
        <f t="shared" si="149"/>
        <v>4</v>
      </c>
      <c r="D2971" s="25">
        <f t="shared" si="150"/>
        <v>45932</v>
      </c>
      <c r="F2971" s="32" cm="1">
        <f t="array" aca="1" ref="F2971" ca="1">_xlfn.IFS(G2970&lt;$K$1,_xll.RiskLaplace(0.0022315,0.036816),G2970&gt;$N$1,_xll.RiskLaplace(-0.00024199,0.02329),TRUE,(_xll.RiskLaplace(0.0004749,0.011069)))</f>
        <v>1.0290628264546272E-2</v>
      </c>
      <c r="G2971" s="18" cm="1">
        <f t="array" aca="1" ref="G2971" ca="1">_xll.RiskMakeInput(G2970*(1+F2971),_xll.RiskName(("Forecast"&amp;D2971)))</f>
        <v>91.500871202150464</v>
      </c>
    </row>
    <row r="2972" spans="1:7" x14ac:dyDescent="0.3">
      <c r="A2972" s="31">
        <f t="shared" si="147"/>
        <v>2025</v>
      </c>
      <c r="B2972" s="31">
        <f t="shared" si="148"/>
        <v>10</v>
      </c>
      <c r="C2972" s="31">
        <f t="shared" si="149"/>
        <v>4</v>
      </c>
      <c r="D2972" s="25">
        <f t="shared" si="150"/>
        <v>45933</v>
      </c>
      <c r="F2972" s="32" cm="1">
        <f t="array" aca="1" ref="F2972" ca="1">_xlfn.IFS(G2971&lt;$K$1,_xll.RiskLaplace(0.0022315,0.036816),G2971&gt;$N$1,_xll.RiskLaplace(-0.00024199,0.02329),TRUE,(_xll.RiskLaplace(0.0004749,0.011069)))</f>
        <v>1.799582895579634E-2</v>
      </c>
      <c r="G2972" s="18" cm="1">
        <f t="array" aca="1" ref="G2972" ca="1">_xll.RiskMakeInput(G2971*(1+F2972),_xll.RiskName(("Forecast"&amp;D2972)))</f>
        <v>93.147505229610729</v>
      </c>
    </row>
    <row r="2973" spans="1:7" x14ac:dyDescent="0.3">
      <c r="A2973" s="31">
        <f t="shared" si="147"/>
        <v>2025</v>
      </c>
      <c r="B2973" s="31">
        <f t="shared" si="148"/>
        <v>10</v>
      </c>
      <c r="C2973" s="31">
        <f t="shared" si="149"/>
        <v>4</v>
      </c>
      <c r="D2973" s="25">
        <f t="shared" si="150"/>
        <v>45936</v>
      </c>
      <c r="F2973" s="32" cm="1">
        <f t="array" aca="1" ref="F2973" ca="1">_xlfn.IFS(G2972&lt;$K$1,_xll.RiskLaplace(0.0022315,0.036816),G2972&gt;$N$1,_xll.RiskLaplace(-0.00024199,0.02329),TRUE,(_xll.RiskLaplace(0.0004749,0.011069)))</f>
        <v>2.0124871788154156E-2</v>
      </c>
      <c r="G2973" s="18" cm="1">
        <f t="array" aca="1" ref="G2973" ca="1">_xll.RiskMakeInput(G2972*(1+F2973),_xll.RiskName(("Forecast"&amp;D2973)))</f>
        <v>95.02208682974306</v>
      </c>
    </row>
    <row r="2974" spans="1:7" x14ac:dyDescent="0.3">
      <c r="A2974" s="31">
        <f t="shared" si="147"/>
        <v>2025</v>
      </c>
      <c r="B2974" s="31">
        <f t="shared" si="148"/>
        <v>10</v>
      </c>
      <c r="C2974" s="31">
        <f t="shared" si="149"/>
        <v>4</v>
      </c>
      <c r="D2974" s="25">
        <f t="shared" si="150"/>
        <v>45937</v>
      </c>
      <c r="F2974" s="32" cm="1">
        <f t="array" aca="1" ref="F2974" ca="1">_xlfn.IFS(G2973&lt;$K$1,_xll.RiskLaplace(0.0022315,0.036816),G2973&gt;$N$1,_xll.RiskLaplace(-0.00024199,0.02329),TRUE,(_xll.RiskLaplace(0.0004749,0.011069)))</f>
        <v>-3.8396461954302984E-2</v>
      </c>
      <c r="G2974" s="18" cm="1">
        <f t="array" aca="1" ref="G2974" ca="1">_xll.RiskMakeInput(G2973*(1+F2974),_xll.RiskName(("Forecast"&amp;D2974)))</f>
        <v>91.373574887966356</v>
      </c>
    </row>
    <row r="2975" spans="1:7" x14ac:dyDescent="0.3">
      <c r="A2975" s="31">
        <f t="shared" si="147"/>
        <v>2025</v>
      </c>
      <c r="B2975" s="31">
        <f t="shared" si="148"/>
        <v>10</v>
      </c>
      <c r="C2975" s="31">
        <f t="shared" si="149"/>
        <v>4</v>
      </c>
      <c r="D2975" s="25">
        <f t="shared" si="150"/>
        <v>45938</v>
      </c>
      <c r="F2975" s="32" cm="1">
        <f t="array" aca="1" ref="F2975" ca="1">_xlfn.IFS(G2974&lt;$K$1,_xll.RiskLaplace(0.0022315,0.036816),G2974&gt;$N$1,_xll.RiskLaplace(-0.00024199,0.02329),TRUE,(_xll.RiskLaplace(0.0004749,0.011069)))</f>
        <v>1.0753997973297664E-2</v>
      </c>
      <c r="G2975" s="18" cm="1">
        <f t="array" aca="1" ref="G2975" ca="1">_xll.RiskMakeInput(G2974*(1+F2975),_xll.RiskName(("Forecast"&amp;D2975)))</f>
        <v>92.356206127124494</v>
      </c>
    </row>
    <row r="2976" spans="1:7" x14ac:dyDescent="0.3">
      <c r="A2976" s="31">
        <f t="shared" si="147"/>
        <v>2025</v>
      </c>
      <c r="B2976" s="31">
        <f t="shared" si="148"/>
        <v>10</v>
      </c>
      <c r="C2976" s="31">
        <f t="shared" si="149"/>
        <v>4</v>
      </c>
      <c r="D2976" s="25">
        <f t="shared" si="150"/>
        <v>45939</v>
      </c>
      <c r="F2976" s="32" cm="1">
        <f t="array" aca="1" ref="F2976" ca="1">_xlfn.IFS(G2975&lt;$K$1,_xll.RiskLaplace(0.0022315,0.036816),G2975&gt;$N$1,_xll.RiskLaplace(-0.00024199,0.02329),TRUE,(_xll.RiskLaplace(0.0004749,0.011069)))</f>
        <v>-5.6090492247941361E-3</v>
      </c>
      <c r="G2976" s="18" cm="1">
        <f t="array" aca="1" ref="G2976" ca="1">_xll.RiskMakeInput(G2975*(1+F2976),_xll.RiskName(("Forecast"&amp;D2976)))</f>
        <v>91.83817562074222</v>
      </c>
    </row>
    <row r="2977" spans="1:7" x14ac:dyDescent="0.3">
      <c r="A2977" s="31">
        <f t="shared" si="147"/>
        <v>2025</v>
      </c>
      <c r="B2977" s="31">
        <f t="shared" si="148"/>
        <v>10</v>
      </c>
      <c r="C2977" s="31">
        <f t="shared" si="149"/>
        <v>4</v>
      </c>
      <c r="D2977" s="25">
        <f t="shared" si="150"/>
        <v>45940</v>
      </c>
      <c r="F2977" s="32" cm="1">
        <f t="array" aca="1" ref="F2977" ca="1">_xlfn.IFS(G2976&lt;$K$1,_xll.RiskLaplace(0.0022315,0.036816),G2976&gt;$N$1,_xll.RiskLaplace(-0.00024199,0.02329),TRUE,(_xll.RiskLaplace(0.0004749,0.011069)))</f>
        <v>8.168138022990911E-4</v>
      </c>
      <c r="G2977" s="18" cm="1">
        <f t="array" aca="1" ref="G2977" ca="1">_xll.RiskMakeInput(G2976*(1+F2977),_xll.RiskName(("Forecast"&amp;D2977)))</f>
        <v>91.913190310167209</v>
      </c>
    </row>
    <row r="2978" spans="1:7" x14ac:dyDescent="0.3">
      <c r="A2978" s="31">
        <f t="shared" si="147"/>
        <v>2025</v>
      </c>
      <c r="B2978" s="31">
        <f t="shared" si="148"/>
        <v>10</v>
      </c>
      <c r="C2978" s="31">
        <f t="shared" si="149"/>
        <v>4</v>
      </c>
      <c r="D2978" s="25">
        <f t="shared" si="150"/>
        <v>45943</v>
      </c>
      <c r="F2978" s="32" cm="1">
        <f t="array" aca="1" ref="F2978" ca="1">_xlfn.IFS(G2977&lt;$K$1,_xll.RiskLaplace(0.0022315,0.036816),G2977&gt;$N$1,_xll.RiskLaplace(-0.00024199,0.02329),TRUE,(_xll.RiskLaplace(0.0004749,0.011069)))</f>
        <v>4.702503416932775E-3</v>
      </c>
      <c r="G2978" s="18" cm="1">
        <f t="array" aca="1" ref="G2978" ca="1">_xll.RiskMakeInput(G2977*(1+F2978),_xll.RiskName(("Forecast"&amp;D2978)))</f>
        <v>92.34541240166196</v>
      </c>
    </row>
    <row r="2979" spans="1:7" x14ac:dyDescent="0.3">
      <c r="A2979" s="31">
        <f t="shared" si="147"/>
        <v>2025</v>
      </c>
      <c r="B2979" s="31">
        <f t="shared" si="148"/>
        <v>10</v>
      </c>
      <c r="C2979" s="31">
        <f t="shared" si="149"/>
        <v>4</v>
      </c>
      <c r="D2979" s="25">
        <f t="shared" si="150"/>
        <v>45944</v>
      </c>
      <c r="F2979" s="32" cm="1">
        <f t="array" aca="1" ref="F2979" ca="1">_xlfn.IFS(G2978&lt;$K$1,_xll.RiskLaplace(0.0022315,0.036816),G2978&gt;$N$1,_xll.RiskLaplace(-0.00024199,0.02329),TRUE,(_xll.RiskLaplace(0.0004749,0.011069)))</f>
        <v>2.1993551255717462E-3</v>
      </c>
      <c r="G2979" s="18" cm="1">
        <f t="array" aca="1" ref="G2979" ca="1">_xll.RiskMakeInput(G2978*(1+F2979),_xll.RiskName(("Forecast"&amp;D2979)))</f>
        <v>92.548512757750586</v>
      </c>
    </row>
    <row r="2980" spans="1:7" x14ac:dyDescent="0.3">
      <c r="A2980" s="31">
        <f t="shared" si="147"/>
        <v>2025</v>
      </c>
      <c r="B2980" s="31">
        <f t="shared" si="148"/>
        <v>10</v>
      </c>
      <c r="C2980" s="31">
        <f t="shared" si="149"/>
        <v>4</v>
      </c>
      <c r="D2980" s="25">
        <f t="shared" si="150"/>
        <v>45945</v>
      </c>
      <c r="F2980" s="32" cm="1">
        <f t="array" aca="1" ref="F2980" ca="1">_xlfn.IFS(G2979&lt;$K$1,_xll.RiskLaplace(0.0022315,0.036816),G2979&gt;$N$1,_xll.RiskLaplace(-0.00024199,0.02329),TRUE,(_xll.RiskLaplace(0.0004749,0.011069)))</f>
        <v>7.8288516172620708E-3</v>
      </c>
      <c r="G2980" s="18" cm="1">
        <f t="array" aca="1" ref="G2980" ca="1">_xll.RiskMakeInput(G2979*(1+F2980),_xll.RiskName(("Forecast"&amp;D2980)))</f>
        <v>93.273061331529291</v>
      </c>
    </row>
    <row r="2981" spans="1:7" x14ac:dyDescent="0.3">
      <c r="A2981" s="31">
        <f t="shared" si="147"/>
        <v>2025</v>
      </c>
      <c r="B2981" s="31">
        <f t="shared" si="148"/>
        <v>10</v>
      </c>
      <c r="C2981" s="31">
        <f t="shared" si="149"/>
        <v>4</v>
      </c>
      <c r="D2981" s="25">
        <f t="shared" si="150"/>
        <v>45946</v>
      </c>
      <c r="F2981" s="32" cm="1">
        <f t="array" aca="1" ref="F2981" ca="1">_xlfn.IFS(G2980&lt;$K$1,_xll.RiskLaplace(0.0022315,0.036816),G2980&gt;$N$1,_xll.RiskLaplace(-0.00024199,0.02329),TRUE,(_xll.RiskLaplace(0.0004749,0.011069)))</f>
        <v>3.0217332157863656E-2</v>
      </c>
      <c r="G2981" s="18" cm="1">
        <f t="array" aca="1" ref="G2981" ca="1">_xll.RiskMakeInput(G2980*(1+F2981),_xll.RiskName(("Forecast"&amp;D2981)))</f>
        <v>96.091524407164897</v>
      </c>
    </row>
    <row r="2982" spans="1:7" x14ac:dyDescent="0.3">
      <c r="A2982" s="31">
        <f t="shared" si="147"/>
        <v>2025</v>
      </c>
      <c r="B2982" s="31">
        <f t="shared" si="148"/>
        <v>10</v>
      </c>
      <c r="C2982" s="31">
        <f t="shared" si="149"/>
        <v>4</v>
      </c>
      <c r="D2982" s="25">
        <f t="shared" si="150"/>
        <v>45947</v>
      </c>
      <c r="F2982" s="32" cm="1">
        <f t="array" aca="1" ref="F2982" ca="1">_xlfn.IFS(G2981&lt;$K$1,_xll.RiskLaplace(0.0022315,0.036816),G2981&gt;$N$1,_xll.RiskLaplace(-0.00024199,0.02329),TRUE,(_xll.RiskLaplace(0.0004749,0.011069)))</f>
        <v>2.113565348258863E-2</v>
      </c>
      <c r="G2982" s="18" cm="1">
        <f t="array" aca="1" ref="G2982" ca="1">_xll.RiskMakeInput(G2981*(1+F2982),_xll.RiskName(("Forecast"&amp;D2982)))</f>
        <v>98.122481569648443</v>
      </c>
    </row>
    <row r="2983" spans="1:7" x14ac:dyDescent="0.3">
      <c r="A2983" s="31">
        <f t="shared" si="147"/>
        <v>2025</v>
      </c>
      <c r="B2983" s="31">
        <f t="shared" si="148"/>
        <v>10</v>
      </c>
      <c r="C2983" s="31">
        <f t="shared" si="149"/>
        <v>4</v>
      </c>
      <c r="D2983" s="25">
        <f t="shared" si="150"/>
        <v>45950</v>
      </c>
      <c r="F2983" s="32" cm="1">
        <f t="array" aca="1" ref="F2983" ca="1">_xlfn.IFS(G2982&lt;$K$1,_xll.RiskLaplace(0.0022315,0.036816),G2982&gt;$N$1,_xll.RiskLaplace(-0.00024199,0.02329),TRUE,(_xll.RiskLaplace(0.0004749,0.011069)))</f>
        <v>5.3567555624191828E-3</v>
      </c>
      <c r="G2983" s="18" cm="1">
        <f t="array" aca="1" ref="G2983" ca="1">_xll.RiskMakeInput(G2982*(1+F2983),_xll.RiskName(("Forecast"&amp;D2983)))</f>
        <v>98.648099718595034</v>
      </c>
    </row>
    <row r="2984" spans="1:7" x14ac:dyDescent="0.3">
      <c r="A2984" s="31">
        <f t="shared" si="147"/>
        <v>2025</v>
      </c>
      <c r="B2984" s="31">
        <f t="shared" si="148"/>
        <v>10</v>
      </c>
      <c r="C2984" s="31">
        <f t="shared" si="149"/>
        <v>4</v>
      </c>
      <c r="D2984" s="25">
        <f t="shared" si="150"/>
        <v>45951</v>
      </c>
      <c r="F2984" s="32" cm="1">
        <f t="array" aca="1" ref="F2984" ca="1">_xlfn.IFS(G2983&lt;$K$1,_xll.RiskLaplace(0.0022315,0.036816),G2983&gt;$N$1,_xll.RiskLaplace(-0.00024199,0.02329),TRUE,(_xll.RiskLaplace(0.0004749,0.011069)))</f>
        <v>1.8466445147351376E-2</v>
      </c>
      <c r="G2984" s="18" cm="1">
        <f t="array" aca="1" ref="G2984" ca="1">_xll.RiskMakeInput(G2983*(1+F2984),_xll.RiskName(("Forecast"&amp;D2984)))</f>
        <v>100.46977944093891</v>
      </c>
    </row>
    <row r="2985" spans="1:7" x14ac:dyDescent="0.3">
      <c r="A2985" s="31">
        <f t="shared" si="147"/>
        <v>2025</v>
      </c>
      <c r="B2985" s="31">
        <f t="shared" si="148"/>
        <v>10</v>
      </c>
      <c r="C2985" s="31">
        <f t="shared" si="149"/>
        <v>4</v>
      </c>
      <c r="D2985" s="25">
        <f t="shared" si="150"/>
        <v>45952</v>
      </c>
      <c r="F2985" s="32" cm="1">
        <f t="array" aca="1" ref="F2985" ca="1">_xlfn.IFS(G2984&lt;$K$1,_xll.RiskLaplace(0.0022315,0.036816),G2984&gt;$N$1,_xll.RiskLaplace(-0.00024199,0.02329),TRUE,(_xll.RiskLaplace(0.0004749,0.011069)))</f>
        <v>2.2959960256181512E-2</v>
      </c>
      <c r="G2985" s="18" cm="1">
        <f t="array" aca="1" ref="G2985" ca="1">_xll.RiskMakeInput(G2984*(1+F2985),_xll.RiskName(("Forecast"&amp;D2985)))</f>
        <v>102.77656158385018</v>
      </c>
    </row>
    <row r="2986" spans="1:7" x14ac:dyDescent="0.3">
      <c r="A2986" s="31">
        <f t="shared" si="147"/>
        <v>2025</v>
      </c>
      <c r="B2986" s="31">
        <f t="shared" si="148"/>
        <v>10</v>
      </c>
      <c r="C2986" s="31">
        <f t="shared" si="149"/>
        <v>4</v>
      </c>
      <c r="D2986" s="25">
        <f t="shared" si="150"/>
        <v>45953</v>
      </c>
      <c r="F2986" s="32" cm="1">
        <f t="array" aca="1" ref="F2986" ca="1">_xlfn.IFS(G2985&lt;$K$1,_xll.RiskLaplace(0.0022315,0.036816),G2985&gt;$N$1,_xll.RiskLaplace(-0.00024199,0.02329),TRUE,(_xll.RiskLaplace(0.0004749,0.011069)))</f>
        <v>8.2748267364721496E-3</v>
      </c>
      <c r="G2986" s="18" cm="1">
        <f t="array" aca="1" ref="G2986" ca="1">_xll.RiskMakeInput(G2985*(1+F2986),_xll.RiskName(("Forecast"&amp;D2986)))</f>
        <v>103.62701982352689</v>
      </c>
    </row>
    <row r="2987" spans="1:7" x14ac:dyDescent="0.3">
      <c r="A2987" s="31">
        <f t="shared" si="147"/>
        <v>2025</v>
      </c>
      <c r="B2987" s="31">
        <f t="shared" si="148"/>
        <v>10</v>
      </c>
      <c r="C2987" s="31">
        <f t="shared" si="149"/>
        <v>4</v>
      </c>
      <c r="D2987" s="25">
        <f t="shared" si="150"/>
        <v>45954</v>
      </c>
      <c r="F2987" s="32" cm="1">
        <f t="array" aca="1" ref="F2987" ca="1">_xlfn.IFS(G2986&lt;$K$1,_xll.RiskLaplace(0.0022315,0.036816),G2986&gt;$N$1,_xll.RiskLaplace(-0.00024199,0.02329),TRUE,(_xll.RiskLaplace(0.0004749,0.011069)))</f>
        <v>-6.624818135649641E-3</v>
      </c>
      <c r="G2987" s="18" cm="1">
        <f t="array" aca="1" ref="G2987" ca="1">_xll.RiskMakeInput(G2986*(1+F2987),_xll.RiskName(("Forecast"&amp;D2987)))</f>
        <v>102.94050966325666</v>
      </c>
    </row>
    <row r="2988" spans="1:7" x14ac:dyDescent="0.3">
      <c r="A2988" s="31">
        <f t="shared" si="147"/>
        <v>2025</v>
      </c>
      <c r="B2988" s="31">
        <f t="shared" si="148"/>
        <v>10</v>
      </c>
      <c r="C2988" s="31">
        <f t="shared" si="149"/>
        <v>4</v>
      </c>
      <c r="D2988" s="25">
        <f t="shared" si="150"/>
        <v>45957</v>
      </c>
      <c r="F2988" s="32" cm="1">
        <f t="array" aca="1" ref="F2988" ca="1">_xlfn.IFS(G2987&lt;$K$1,_xll.RiskLaplace(0.0022315,0.036816),G2987&gt;$N$1,_xll.RiskLaplace(-0.00024199,0.02329),TRUE,(_xll.RiskLaplace(0.0004749,0.011069)))</f>
        <v>-2.1975530809298236E-2</v>
      </c>
      <c r="G2988" s="18" cm="1">
        <f t="array" aca="1" ref="G2988" ca="1">_xll.RiskMakeInput(G2987*(1+F2988),_xll.RiskName(("Forecast"&amp;D2988)))</f>
        <v>100.6783373216269</v>
      </c>
    </row>
    <row r="2989" spans="1:7" x14ac:dyDescent="0.3">
      <c r="A2989" s="31">
        <f t="shared" si="147"/>
        <v>2025</v>
      </c>
      <c r="B2989" s="31">
        <f t="shared" si="148"/>
        <v>10</v>
      </c>
      <c r="C2989" s="31">
        <f t="shared" si="149"/>
        <v>4</v>
      </c>
      <c r="D2989" s="25">
        <f t="shared" si="150"/>
        <v>45958</v>
      </c>
      <c r="F2989" s="32" cm="1">
        <f t="array" aca="1" ref="F2989" ca="1">_xlfn.IFS(G2988&lt;$K$1,_xll.RiskLaplace(0.0022315,0.036816),G2988&gt;$N$1,_xll.RiskLaplace(-0.00024199,0.02329),TRUE,(_xll.RiskLaplace(0.0004749,0.011069)))</f>
        <v>-8.1732134690077722E-3</v>
      </c>
      <c r="G2989" s="18" cm="1">
        <f t="array" aca="1" ref="G2989" ca="1">_xll.RiskMakeInput(G2988*(1+F2989),_xll.RiskName(("Forecast"&amp;D2989)))</f>
        <v>99.855471778992467</v>
      </c>
    </row>
    <row r="2990" spans="1:7" x14ac:dyDescent="0.3">
      <c r="A2990" s="31">
        <f t="shared" si="147"/>
        <v>2025</v>
      </c>
      <c r="B2990" s="31">
        <f t="shared" si="148"/>
        <v>10</v>
      </c>
      <c r="C2990" s="31">
        <f t="shared" si="149"/>
        <v>4</v>
      </c>
      <c r="D2990" s="25">
        <f t="shared" si="150"/>
        <v>45959</v>
      </c>
      <c r="F2990" s="32" cm="1">
        <f t="array" aca="1" ref="F2990" ca="1">_xlfn.IFS(G2989&lt;$K$1,_xll.RiskLaplace(0.0022315,0.036816),G2989&gt;$N$1,_xll.RiskLaplace(-0.00024199,0.02329),TRUE,(_xll.RiskLaplace(0.0004749,0.011069)))</f>
        <v>-1.5016495612512462E-2</v>
      </c>
      <c r="G2990" s="18" cm="1">
        <f t="array" aca="1" ref="G2990" ca="1">_xll.RiskMakeInput(G2989*(1+F2990),_xll.RiskName(("Forecast"&amp;D2990)))</f>
        <v>98.355992525137864</v>
      </c>
    </row>
    <row r="2991" spans="1:7" x14ac:dyDescent="0.3">
      <c r="A2991" s="31">
        <f t="shared" si="147"/>
        <v>2025</v>
      </c>
      <c r="B2991" s="31">
        <f t="shared" si="148"/>
        <v>10</v>
      </c>
      <c r="C2991" s="31">
        <f t="shared" si="149"/>
        <v>4</v>
      </c>
      <c r="D2991" s="25">
        <f t="shared" si="150"/>
        <v>45960</v>
      </c>
      <c r="F2991" s="32" cm="1">
        <f t="array" aca="1" ref="F2991" ca="1">_xlfn.IFS(G2990&lt;$K$1,_xll.RiskLaplace(0.0022315,0.036816),G2990&gt;$N$1,_xll.RiskLaplace(-0.00024199,0.02329),TRUE,(_xll.RiskLaplace(0.0004749,0.011069)))</f>
        <v>-4.99470166871884E-2</v>
      </c>
      <c r="G2991" s="18" cm="1">
        <f t="array" aca="1" ref="G2991" ca="1">_xll.RiskMakeInput(G2990*(1+F2991),_xll.RiskName(("Forecast"&amp;D2991)))</f>
        <v>93.443404125199834</v>
      </c>
    </row>
    <row r="2992" spans="1:7" x14ac:dyDescent="0.3">
      <c r="A2992" s="31">
        <f t="shared" si="147"/>
        <v>2025</v>
      </c>
      <c r="B2992" s="31">
        <f t="shared" si="148"/>
        <v>10</v>
      </c>
      <c r="C2992" s="31">
        <f t="shared" si="149"/>
        <v>4</v>
      </c>
      <c r="D2992" s="25">
        <f t="shared" si="150"/>
        <v>45961</v>
      </c>
      <c r="F2992" s="32" cm="1">
        <f t="array" aca="1" ref="F2992" ca="1">_xlfn.IFS(G2991&lt;$K$1,_xll.RiskLaplace(0.0022315,0.036816),G2991&gt;$N$1,_xll.RiskLaplace(-0.00024199,0.02329),TRUE,(_xll.RiskLaplace(0.0004749,0.011069)))</f>
        <v>-2.6217193661083465E-3</v>
      </c>
      <c r="G2992" s="18" cm="1">
        <f t="array" aca="1" ref="G2992" ca="1">_xll.RiskMakeInput(G2991*(1+F2992),_xll.RiskName(("Forecast"&amp;D2992)))</f>
        <v>93.198421742969714</v>
      </c>
    </row>
    <row r="2993" spans="1:7" x14ac:dyDescent="0.3">
      <c r="A2993" s="31">
        <f t="shared" si="147"/>
        <v>2025</v>
      </c>
      <c r="B2993" s="31">
        <f t="shared" si="148"/>
        <v>11</v>
      </c>
      <c r="C2993" s="31">
        <f t="shared" si="149"/>
        <v>4</v>
      </c>
      <c r="D2993" s="25">
        <f t="shared" si="150"/>
        <v>45964</v>
      </c>
      <c r="F2993" s="32" cm="1">
        <f t="array" aca="1" ref="F2993" ca="1">_xlfn.IFS(G2992&lt;$K$1,_xll.RiskLaplace(0.0022315,0.036816),G2992&gt;$N$1,_xll.RiskLaplace(-0.00024199,0.02329),TRUE,(_xll.RiskLaplace(0.0004749,0.011069)))</f>
        <v>-4.2679829927436174E-3</v>
      </c>
      <c r="G2993" s="18" cm="1">
        <f t="array" aca="1" ref="G2993" ca="1">_xll.RiskMakeInput(G2992*(1+F2993),_xll.RiskName(("Forecast"&amp;D2993)))</f>
        <v>92.80065246402016</v>
      </c>
    </row>
    <row r="2994" spans="1:7" x14ac:dyDescent="0.3">
      <c r="A2994" s="31">
        <f t="shared" si="147"/>
        <v>2025</v>
      </c>
      <c r="B2994" s="31">
        <f t="shared" si="148"/>
        <v>11</v>
      </c>
      <c r="C2994" s="31">
        <f t="shared" si="149"/>
        <v>4</v>
      </c>
      <c r="D2994" s="25">
        <f t="shared" si="150"/>
        <v>45965</v>
      </c>
      <c r="F2994" s="32" cm="1">
        <f t="array" aca="1" ref="F2994" ca="1">_xlfn.IFS(G2993&lt;$K$1,_xll.RiskLaplace(0.0022315,0.036816),G2993&gt;$N$1,_xll.RiskLaplace(-0.00024199,0.02329),TRUE,(_xll.RiskLaplace(0.0004749,0.011069)))</f>
        <v>3.3062780949457268E-3</v>
      </c>
      <c r="G2994" s="18" cm="1">
        <f t="array" aca="1" ref="G2994" ca="1">_xll.RiskMakeInput(G2993*(1+F2994),_xll.RiskName(("Forecast"&amp;D2994)))</f>
        <v>93.10747722845862</v>
      </c>
    </row>
    <row r="2995" spans="1:7" x14ac:dyDescent="0.3">
      <c r="A2995" s="31">
        <f t="shared" si="147"/>
        <v>2025</v>
      </c>
      <c r="B2995" s="31">
        <f t="shared" si="148"/>
        <v>11</v>
      </c>
      <c r="C2995" s="31">
        <f t="shared" si="149"/>
        <v>4</v>
      </c>
      <c r="D2995" s="25">
        <f t="shared" si="150"/>
        <v>45966</v>
      </c>
      <c r="F2995" s="32" cm="1">
        <f t="array" aca="1" ref="F2995" ca="1">_xlfn.IFS(G2994&lt;$K$1,_xll.RiskLaplace(0.0022315,0.036816),G2994&gt;$N$1,_xll.RiskLaplace(-0.00024199,0.02329),TRUE,(_xll.RiskLaplace(0.0004749,0.011069)))</f>
        <v>7.9585683894946441E-3</v>
      </c>
      <c r="G2995" s="18" cm="1">
        <f t="array" aca="1" ref="G2995" ca="1">_xll.RiskMakeInput(G2994*(1+F2995),_xll.RiskName(("Forecast"&amp;D2995)))</f>
        <v>93.848479453554631</v>
      </c>
    </row>
    <row r="2996" spans="1:7" x14ac:dyDescent="0.3">
      <c r="A2996" s="31">
        <f t="shared" si="147"/>
        <v>2025</v>
      </c>
      <c r="B2996" s="31">
        <f t="shared" si="148"/>
        <v>11</v>
      </c>
      <c r="C2996" s="31">
        <f t="shared" si="149"/>
        <v>4</v>
      </c>
      <c r="D2996" s="25">
        <f t="shared" si="150"/>
        <v>45967</v>
      </c>
      <c r="F2996" s="32" cm="1">
        <f t="array" aca="1" ref="F2996" ca="1">_xlfn.IFS(G2995&lt;$K$1,_xll.RiskLaplace(0.0022315,0.036816),G2995&gt;$N$1,_xll.RiskLaplace(-0.00024199,0.02329),TRUE,(_xll.RiskLaplace(0.0004749,0.011069)))</f>
        <v>1.3005189781374197E-3</v>
      </c>
      <c r="G2996" s="18" cm="1">
        <f t="array" aca="1" ref="G2996" ca="1">_xll.RiskMakeInput(G2995*(1+F2996),_xll.RiskName(("Forecast"&amp;D2996)))</f>
        <v>93.970531182153323</v>
      </c>
    </row>
    <row r="2997" spans="1:7" x14ac:dyDescent="0.3">
      <c r="A2997" s="31">
        <f t="shared" si="147"/>
        <v>2025</v>
      </c>
      <c r="B2997" s="31">
        <f t="shared" si="148"/>
        <v>11</v>
      </c>
      <c r="C2997" s="31">
        <f t="shared" si="149"/>
        <v>4</v>
      </c>
      <c r="D2997" s="25">
        <f t="shared" si="150"/>
        <v>45968</v>
      </c>
      <c r="F2997" s="32" cm="1">
        <f t="array" aca="1" ref="F2997" ca="1">_xlfn.IFS(G2996&lt;$K$1,_xll.RiskLaplace(0.0022315,0.036816),G2996&gt;$N$1,_xll.RiskLaplace(-0.00024199,0.02329),TRUE,(_xll.RiskLaplace(0.0004749,0.011069)))</f>
        <v>-8.6551325291476331E-3</v>
      </c>
      <c r="G2997" s="18" cm="1">
        <f t="array" aca="1" ref="G2997" ca="1">_xll.RiskMakeInput(G2996*(1+F2997),_xll.RiskName(("Forecast"&amp;D2997)))</f>
        <v>93.15720378093738</v>
      </c>
    </row>
    <row r="2998" spans="1:7" x14ac:dyDescent="0.3">
      <c r="A2998" s="31">
        <f t="shared" si="147"/>
        <v>2025</v>
      </c>
      <c r="B2998" s="31">
        <f t="shared" si="148"/>
        <v>11</v>
      </c>
      <c r="C2998" s="31">
        <f t="shared" si="149"/>
        <v>4</v>
      </c>
      <c r="D2998" s="25">
        <f t="shared" si="150"/>
        <v>45971</v>
      </c>
      <c r="F2998" s="32" cm="1">
        <f t="array" aca="1" ref="F2998" ca="1">_xlfn.IFS(G2997&lt;$K$1,_xll.RiskLaplace(0.0022315,0.036816),G2997&gt;$N$1,_xll.RiskLaplace(-0.00024199,0.02329),TRUE,(_xll.RiskLaplace(0.0004749,0.011069)))</f>
        <v>1.1023675288442414E-2</v>
      </c>
      <c r="G2998" s="18" cm="1">
        <f t="array" aca="1" ref="G2998" ca="1">_xll.RiskMakeInput(G2997*(1+F2998),_xll.RiskName(("Forecast"&amp;D2998)))</f>
        <v>94.184138546197701</v>
      </c>
    </row>
    <row r="2999" spans="1:7" x14ac:dyDescent="0.3">
      <c r="A2999" s="31">
        <f t="shared" si="147"/>
        <v>2025</v>
      </c>
      <c r="B2999" s="31">
        <f t="shared" si="148"/>
        <v>11</v>
      </c>
      <c r="C2999" s="31">
        <f t="shared" si="149"/>
        <v>4</v>
      </c>
      <c r="D2999" s="25">
        <f t="shared" si="150"/>
        <v>45972</v>
      </c>
      <c r="F2999" s="32" cm="1">
        <f t="array" aca="1" ref="F2999" ca="1">_xlfn.IFS(G2998&lt;$K$1,_xll.RiskLaplace(0.0022315,0.036816),G2998&gt;$N$1,_xll.RiskLaplace(-0.00024199,0.02329),TRUE,(_xll.RiskLaplace(0.0004749,0.011069)))</f>
        <v>-1.1994538936618221E-3</v>
      </c>
      <c r="G2999" s="18" cm="1">
        <f t="array" aca="1" ref="G2999" ca="1">_xll.RiskMakeInput(G2998*(1+F2999),_xll.RiskName(("Forecast"&amp;D2999)))</f>
        <v>94.071169014497286</v>
      </c>
    </row>
    <row r="3000" spans="1:7" x14ac:dyDescent="0.3">
      <c r="A3000" s="31">
        <f t="shared" si="147"/>
        <v>2025</v>
      </c>
      <c r="B3000" s="31">
        <f t="shared" si="148"/>
        <v>11</v>
      </c>
      <c r="C3000" s="31">
        <f t="shared" si="149"/>
        <v>4</v>
      </c>
      <c r="D3000" s="25">
        <f t="shared" si="150"/>
        <v>45973</v>
      </c>
      <c r="F3000" s="32" cm="1">
        <f t="array" aca="1" ref="F3000" ca="1">_xlfn.IFS(G2999&lt;$K$1,_xll.RiskLaplace(0.0022315,0.036816),G2999&gt;$N$1,_xll.RiskLaplace(-0.00024199,0.02329),TRUE,(_xll.RiskLaplace(0.0004749,0.011069)))</f>
        <v>-7.3762534045131948E-3</v>
      </c>
      <c r="G3000" s="18" cm="1">
        <f t="array" aca="1" ref="G3000" ca="1">_xll.RiskMakeInput(G2999*(1+F3000),_xll.RiskName(("Forecast"&amp;D3000)))</f>
        <v>93.377276233787569</v>
      </c>
    </row>
    <row r="3001" spans="1:7" x14ac:dyDescent="0.3">
      <c r="A3001" s="31">
        <f t="shared" si="147"/>
        <v>2025</v>
      </c>
      <c r="B3001" s="31">
        <f t="shared" si="148"/>
        <v>11</v>
      </c>
      <c r="C3001" s="31">
        <f t="shared" si="149"/>
        <v>4</v>
      </c>
      <c r="D3001" s="25">
        <f t="shared" si="150"/>
        <v>45974</v>
      </c>
      <c r="F3001" s="32" cm="1">
        <f t="array" aca="1" ref="F3001" ca="1">_xlfn.IFS(G3000&lt;$K$1,_xll.RiskLaplace(0.0022315,0.036816),G3000&gt;$N$1,_xll.RiskLaplace(-0.00024199,0.02329),TRUE,(_xll.RiskLaplace(0.0004749,0.011069)))</f>
        <v>2.2333464870612892E-2</v>
      </c>
      <c r="G3001" s="18" cm="1">
        <f t="array" aca="1" ref="G3001" ca="1">_xll.RiskMakeInput(G3000*(1+F3001),_xll.RiskName(("Forecast"&amp;D3001)))</f>
        <v>95.462714352268378</v>
      </c>
    </row>
    <row r="3002" spans="1:7" x14ac:dyDescent="0.3">
      <c r="A3002" s="31">
        <f t="shared" si="147"/>
        <v>2025</v>
      </c>
      <c r="B3002" s="31">
        <f t="shared" si="148"/>
        <v>11</v>
      </c>
      <c r="C3002" s="31">
        <f t="shared" si="149"/>
        <v>4</v>
      </c>
      <c r="D3002" s="25">
        <f t="shared" si="150"/>
        <v>45975</v>
      </c>
      <c r="F3002" s="32" cm="1">
        <f t="array" aca="1" ref="F3002" ca="1">_xlfn.IFS(G3001&lt;$K$1,_xll.RiskLaplace(0.0022315,0.036816),G3001&gt;$N$1,_xll.RiskLaplace(-0.00024199,0.02329),TRUE,(_xll.RiskLaplace(0.0004749,0.011069)))</f>
        <v>-2.3881056325989566E-2</v>
      </c>
      <c r="G3002" s="18" cm="1">
        <f t="array" aca="1" ref="G3002" ca="1">_xll.RiskMakeInput(G3001*(1+F3002),_xll.RiskName(("Forecast"&amp;D3002)))</f>
        <v>93.182963893790003</v>
      </c>
    </row>
    <row r="3003" spans="1:7" x14ac:dyDescent="0.3">
      <c r="A3003" s="31">
        <f t="shared" si="147"/>
        <v>2025</v>
      </c>
      <c r="B3003" s="31">
        <f t="shared" si="148"/>
        <v>11</v>
      </c>
      <c r="C3003" s="31">
        <f t="shared" si="149"/>
        <v>4</v>
      </c>
      <c r="D3003" s="25">
        <f t="shared" si="150"/>
        <v>45978</v>
      </c>
      <c r="F3003" s="32" cm="1">
        <f t="array" aca="1" ref="F3003" ca="1">_xlfn.IFS(G3002&lt;$K$1,_xll.RiskLaplace(0.0022315,0.036816),G3002&gt;$N$1,_xll.RiskLaplace(-0.00024199,0.02329),TRUE,(_xll.RiskLaplace(0.0004749,0.011069)))</f>
        <v>-2.2053936438126082E-3</v>
      </c>
      <c r="G3003" s="18" cm="1">
        <f t="array" aca="1" ref="G3003" ca="1">_xll.RiskMakeInput(G3002*(1+F3003),_xll.RiskName(("Forecast"&amp;D3003)))</f>
        <v>92.977458777507024</v>
      </c>
    </row>
    <row r="3004" spans="1:7" x14ac:dyDescent="0.3">
      <c r="A3004" s="31">
        <f t="shared" si="147"/>
        <v>2025</v>
      </c>
      <c r="B3004" s="31">
        <f t="shared" si="148"/>
        <v>11</v>
      </c>
      <c r="C3004" s="31">
        <f t="shared" si="149"/>
        <v>4</v>
      </c>
      <c r="D3004" s="25">
        <f t="shared" si="150"/>
        <v>45979</v>
      </c>
      <c r="F3004" s="32" cm="1">
        <f t="array" aca="1" ref="F3004" ca="1">_xlfn.IFS(G3003&lt;$K$1,_xll.RiskLaplace(0.0022315,0.036816),G3003&gt;$N$1,_xll.RiskLaplace(-0.00024199,0.02329),TRUE,(_xll.RiskLaplace(0.0004749,0.011069)))</f>
        <v>8.0035443324055799E-5</v>
      </c>
      <c r="G3004" s="18" cm="1">
        <f t="array" aca="1" ref="G3004" ca="1">_xll.RiskMakeInput(G3003*(1+F3004),_xll.RiskName(("Forecast"&amp;D3004)))</f>
        <v>92.984900269639439</v>
      </c>
    </row>
    <row r="3005" spans="1:7" x14ac:dyDescent="0.3">
      <c r="A3005" s="31">
        <f t="shared" si="147"/>
        <v>2025</v>
      </c>
      <c r="B3005" s="31">
        <f t="shared" si="148"/>
        <v>11</v>
      </c>
      <c r="C3005" s="31">
        <f t="shared" si="149"/>
        <v>4</v>
      </c>
      <c r="D3005" s="25">
        <f t="shared" si="150"/>
        <v>45980</v>
      </c>
      <c r="F3005" s="32" cm="1">
        <f t="array" aca="1" ref="F3005" ca="1">_xlfn.IFS(G3004&lt;$K$1,_xll.RiskLaplace(0.0022315,0.036816),G3004&gt;$N$1,_xll.RiskLaplace(-0.00024199,0.02329),TRUE,(_xll.RiskLaplace(0.0004749,0.011069)))</f>
        <v>9.065816255867205E-3</v>
      </c>
      <c r="G3005" s="18" cm="1">
        <f t="array" aca="1" ref="G3005" ca="1">_xll.RiskMakeInput(G3004*(1+F3005),_xll.RiskName(("Forecast"&amp;D3005)))</f>
        <v>93.827884290054129</v>
      </c>
    </row>
    <row r="3006" spans="1:7" x14ac:dyDescent="0.3">
      <c r="A3006" s="31">
        <f t="shared" si="147"/>
        <v>2025</v>
      </c>
      <c r="B3006" s="31">
        <f t="shared" si="148"/>
        <v>11</v>
      </c>
      <c r="C3006" s="31">
        <f t="shared" si="149"/>
        <v>4</v>
      </c>
      <c r="D3006" s="25">
        <f t="shared" si="150"/>
        <v>45981</v>
      </c>
      <c r="F3006" s="32" cm="1">
        <f t="array" aca="1" ref="F3006" ca="1">_xlfn.IFS(G3005&lt;$K$1,_xll.RiskLaplace(0.0022315,0.036816),G3005&gt;$N$1,_xll.RiskLaplace(-0.00024199,0.02329),TRUE,(_xll.RiskLaplace(0.0004749,0.011069)))</f>
        <v>3.5290611572706895E-3</v>
      </c>
      <c r="G3006" s="18" cm="1">
        <f t="array" aca="1" ref="G3006" ca="1">_xll.RiskMakeInput(G3005*(1+F3006),_xll.RiskName(("Forecast"&amp;D3006)))</f>
        <v>94.159008631971048</v>
      </c>
    </row>
    <row r="3007" spans="1:7" x14ac:dyDescent="0.3">
      <c r="A3007" s="31">
        <f t="shared" si="147"/>
        <v>2025</v>
      </c>
      <c r="B3007" s="31">
        <f t="shared" si="148"/>
        <v>11</v>
      </c>
      <c r="C3007" s="31">
        <f t="shared" si="149"/>
        <v>4</v>
      </c>
      <c r="D3007" s="25">
        <f t="shared" si="150"/>
        <v>45982</v>
      </c>
      <c r="F3007" s="32" cm="1">
        <f t="array" aca="1" ref="F3007" ca="1">_xlfn.IFS(G3006&lt;$K$1,_xll.RiskLaplace(0.0022315,0.036816),G3006&gt;$N$1,_xll.RiskLaplace(-0.00024199,0.02329),TRUE,(_xll.RiskLaplace(0.0004749,0.011069)))</f>
        <v>1.2344715740677395E-2</v>
      </c>
      <c r="G3007" s="18" cm="1">
        <f t="array" aca="1" ref="G3007" ca="1">_xll.RiskMakeInput(G3006*(1+F3007),_xll.RiskName(("Forecast"&amp;D3007)))</f>
        <v>95.321374827956717</v>
      </c>
    </row>
    <row r="3008" spans="1:7" x14ac:dyDescent="0.3">
      <c r="A3008" s="31">
        <f t="shared" si="147"/>
        <v>2025</v>
      </c>
      <c r="B3008" s="31">
        <f t="shared" si="148"/>
        <v>11</v>
      </c>
      <c r="C3008" s="31">
        <f t="shared" si="149"/>
        <v>4</v>
      </c>
      <c r="D3008" s="25">
        <f t="shared" si="150"/>
        <v>45985</v>
      </c>
      <c r="F3008" s="32" cm="1">
        <f t="array" aca="1" ref="F3008" ca="1">_xlfn.IFS(G3007&lt;$K$1,_xll.RiskLaplace(0.0022315,0.036816),G3007&gt;$N$1,_xll.RiskLaplace(-0.00024199,0.02329),TRUE,(_xll.RiskLaplace(0.0004749,0.011069)))</f>
        <v>6.1516066512608256E-2</v>
      </c>
      <c r="G3008" s="18" cm="1">
        <f t="array" aca="1" ref="G3008" ca="1">_xll.RiskMakeInput(G3007*(1+F3008),_xll.RiskName(("Forecast"&amp;D3008)))</f>
        <v>101.18517086194656</v>
      </c>
    </row>
    <row r="3009" spans="1:7" x14ac:dyDescent="0.3">
      <c r="A3009" s="31">
        <f t="shared" si="147"/>
        <v>2025</v>
      </c>
      <c r="B3009" s="31">
        <f t="shared" si="148"/>
        <v>11</v>
      </c>
      <c r="C3009" s="31">
        <f t="shared" si="149"/>
        <v>4</v>
      </c>
      <c r="D3009" s="25">
        <f t="shared" si="150"/>
        <v>45986</v>
      </c>
      <c r="F3009" s="32" cm="1">
        <f t="array" aca="1" ref="F3009" ca="1">_xlfn.IFS(G3008&lt;$K$1,_xll.RiskLaplace(0.0022315,0.036816),G3008&gt;$N$1,_xll.RiskLaplace(-0.00024199,0.02329),TRUE,(_xll.RiskLaplace(0.0004749,0.011069)))</f>
        <v>1.1035251931433091E-4</v>
      </c>
      <c r="G3009" s="18" cm="1">
        <f t="array" aca="1" ref="G3009" ca="1">_xll.RiskMakeInput(G3008*(1+F3009),_xll.RiskName(("Forecast"&amp;D3009)))</f>
        <v>101.19633690046842</v>
      </c>
    </row>
    <row r="3010" spans="1:7" x14ac:dyDescent="0.3">
      <c r="A3010" s="31">
        <f t="shared" si="147"/>
        <v>2025</v>
      </c>
      <c r="B3010" s="31">
        <f t="shared" si="148"/>
        <v>11</v>
      </c>
      <c r="C3010" s="31">
        <f t="shared" si="149"/>
        <v>4</v>
      </c>
      <c r="D3010" s="25">
        <f t="shared" si="150"/>
        <v>45987</v>
      </c>
      <c r="F3010" s="32" cm="1">
        <f t="array" aca="1" ref="F3010" ca="1">_xlfn.IFS(G3009&lt;$K$1,_xll.RiskLaplace(0.0022315,0.036816),G3009&gt;$N$1,_xll.RiskLaplace(-0.00024199,0.02329),TRUE,(_xll.RiskLaplace(0.0004749,0.011069)))</f>
        <v>2.7596797593229482E-2</v>
      </c>
      <c r="G3010" s="18" cm="1">
        <f t="array" aca="1" ref="G3010" ca="1">_xll.RiskMakeInput(G3009*(1+F3010),_xll.RiskName(("Forecast"&amp;D3010)))</f>
        <v>103.98903172708691</v>
      </c>
    </row>
    <row r="3011" spans="1:7" x14ac:dyDescent="0.3">
      <c r="A3011" s="31">
        <f t="shared" si="147"/>
        <v>2025</v>
      </c>
      <c r="B3011" s="31">
        <f t="shared" si="148"/>
        <v>11</v>
      </c>
      <c r="C3011" s="31">
        <f t="shared" si="149"/>
        <v>4</v>
      </c>
      <c r="D3011" s="25">
        <f t="shared" si="150"/>
        <v>45988</v>
      </c>
      <c r="F3011" s="32" cm="1">
        <f t="array" aca="1" ref="F3011" ca="1">_xlfn.IFS(G3010&lt;$K$1,_xll.RiskLaplace(0.0022315,0.036816),G3010&gt;$N$1,_xll.RiskLaplace(-0.00024199,0.02329),TRUE,(_xll.RiskLaplace(0.0004749,0.011069)))</f>
        <v>-1.7675114980232293E-2</v>
      </c>
      <c r="G3011" s="18" cm="1">
        <f t="array" aca="1" ref="G3011" ca="1">_xll.RiskMakeInput(G3010*(1+F3011),_xll.RiskName(("Forecast"&amp;D3011)))</f>
        <v>102.15101363462762</v>
      </c>
    </row>
    <row r="3012" spans="1:7" x14ac:dyDescent="0.3">
      <c r="A3012" s="31">
        <f t="shared" si="147"/>
        <v>2025</v>
      </c>
      <c r="B3012" s="31">
        <f t="shared" si="148"/>
        <v>11</v>
      </c>
      <c r="C3012" s="31">
        <f t="shared" si="149"/>
        <v>4</v>
      </c>
      <c r="D3012" s="25">
        <f t="shared" si="150"/>
        <v>45989</v>
      </c>
      <c r="F3012" s="32" cm="1">
        <f t="array" aca="1" ref="F3012" ca="1">_xlfn.IFS(G3011&lt;$K$1,_xll.RiskLaplace(0.0022315,0.036816),G3011&gt;$N$1,_xll.RiskLaplace(-0.00024199,0.02329),TRUE,(_xll.RiskLaplace(0.0004749,0.011069)))</f>
        <v>3.5694882612690962E-3</v>
      </c>
      <c r="G3012" s="18" cm="1">
        <f t="array" aca="1" ref="G3012" ca="1">_xll.RiskMakeInput(G3011*(1+F3012),_xll.RiskName(("Forecast"&amp;D3012)))</f>
        <v>102.51564047867316</v>
      </c>
    </row>
    <row r="3013" spans="1:7" x14ac:dyDescent="0.3">
      <c r="A3013" s="31">
        <f t="shared" ref="A3013:A3017" si="151">YEAR(D3013)</f>
        <v>2025</v>
      </c>
      <c r="B3013" s="31">
        <f t="shared" ref="B3013:B3017" si="152">MONTH(D3013)</f>
        <v>12</v>
      </c>
      <c r="C3013" s="31">
        <f t="shared" ref="C3013:C3034" si="153">ROUNDUP(B3013/3,0)</f>
        <v>4</v>
      </c>
      <c r="D3013" s="25">
        <f t="shared" si="150"/>
        <v>45992</v>
      </c>
      <c r="F3013" s="32" cm="1">
        <f t="array" aca="1" ref="F3013" ca="1">_xlfn.IFS(G3012&lt;$K$1,_xll.RiskLaplace(0.0022315,0.036816),G3012&gt;$N$1,_xll.RiskLaplace(-0.00024199,0.02329),TRUE,(_xll.RiskLaplace(0.0004749,0.011069)))</f>
        <v>-4.9593907097600937E-3</v>
      </c>
      <c r="G3013" s="18" cm="1">
        <f t="array" aca="1" ref="G3013" ca="1">_xll.RiskMakeInput(G3012*(1+F3013),_xll.RiskName(("Forecast"&amp;D3013)))</f>
        <v>102.00722536367812</v>
      </c>
    </row>
    <row r="3014" spans="1:7" x14ac:dyDescent="0.3">
      <c r="A3014" s="31">
        <f t="shared" si="151"/>
        <v>2025</v>
      </c>
      <c r="B3014" s="31">
        <f t="shared" si="152"/>
        <v>12</v>
      </c>
      <c r="C3014" s="31">
        <f t="shared" si="153"/>
        <v>4</v>
      </c>
      <c r="D3014" s="25">
        <f t="shared" si="150"/>
        <v>45993</v>
      </c>
      <c r="F3014" s="32" cm="1">
        <f t="array" aca="1" ref="F3014" ca="1">_xlfn.IFS(G3013&lt;$K$1,_xll.RiskLaplace(0.0022315,0.036816),G3013&gt;$N$1,_xll.RiskLaplace(-0.00024199,0.02329),TRUE,(_xll.RiskLaplace(0.0004749,0.011069)))</f>
        <v>1.7452344951787189E-2</v>
      </c>
      <c r="G3014" s="18" cm="1">
        <f t="array" aca="1" ref="G3014" ca="1">_xll.RiskMakeInput(G3013*(1+F3014),_xll.RiskName(("Forecast"&amp;D3014)))</f>
        <v>103.78749064829972</v>
      </c>
    </row>
    <row r="3015" spans="1:7" x14ac:dyDescent="0.3">
      <c r="A3015" s="31">
        <f t="shared" si="151"/>
        <v>2025</v>
      </c>
      <c r="B3015" s="31">
        <f t="shared" si="152"/>
        <v>12</v>
      </c>
      <c r="C3015" s="31">
        <f t="shared" si="153"/>
        <v>4</v>
      </c>
      <c r="D3015" s="25">
        <f t="shared" si="150"/>
        <v>45994</v>
      </c>
      <c r="F3015" s="32" cm="1">
        <f t="array" aca="1" ref="F3015" ca="1">_xlfn.IFS(G3014&lt;$K$1,_xll.RiskLaplace(0.0022315,0.036816),G3014&gt;$N$1,_xll.RiskLaplace(-0.00024199,0.02329),TRUE,(_xll.RiskLaplace(0.0004749,0.011069)))</f>
        <v>-2.1474573473797838E-2</v>
      </c>
      <c r="G3015" s="18" cm="1">
        <f t="array" aca="1" ref="G3015" ca="1">_xll.RiskMakeInput(G3014*(1+F3015),_xll.RiskName(("Forecast"&amp;D3015)))</f>
        <v>101.5586985547117</v>
      </c>
    </row>
    <row r="3016" spans="1:7" x14ac:dyDescent="0.3">
      <c r="A3016" s="31">
        <f t="shared" si="151"/>
        <v>2025</v>
      </c>
      <c r="B3016" s="31">
        <f t="shared" si="152"/>
        <v>12</v>
      </c>
      <c r="C3016" s="31">
        <f t="shared" si="153"/>
        <v>4</v>
      </c>
      <c r="D3016" s="25">
        <f t="shared" si="150"/>
        <v>45995</v>
      </c>
      <c r="F3016" s="32" cm="1">
        <f t="array" aca="1" ref="F3016" ca="1">_xlfn.IFS(G3015&lt;$K$1,_xll.RiskLaplace(0.0022315,0.036816),G3015&gt;$N$1,_xll.RiskLaplace(-0.00024199,0.02329),TRUE,(_xll.RiskLaplace(0.0004749,0.011069)))</f>
        <v>8.5065254708073787E-2</v>
      </c>
      <c r="G3016" s="18" cm="1">
        <f t="array" aca="1" ref="G3016" ca="1">_xll.RiskMakeInput(G3015*(1+F3016),_xll.RiskName(("Forecast"&amp;D3016)))</f>
        <v>110.19781511508872</v>
      </c>
    </row>
    <row r="3017" spans="1:7" x14ac:dyDescent="0.3">
      <c r="A3017" s="31">
        <f t="shared" si="151"/>
        <v>2025</v>
      </c>
      <c r="B3017" s="31">
        <f t="shared" si="152"/>
        <v>12</v>
      </c>
      <c r="C3017" s="31">
        <f t="shared" si="153"/>
        <v>4</v>
      </c>
      <c r="D3017" s="25">
        <f t="shared" si="150"/>
        <v>45996</v>
      </c>
      <c r="F3017" s="32" cm="1">
        <f t="array" aca="1" ref="F3017" ca="1">_xlfn.IFS(G3016&lt;$K$1,_xll.RiskLaplace(0.0022315,0.036816),G3016&gt;$N$1,_xll.RiskLaplace(-0.00024199,0.02329),TRUE,(_xll.RiskLaplace(0.0004749,0.011069)))</f>
        <v>-3.9749385700964214E-3</v>
      </c>
      <c r="G3017" s="18" cm="1">
        <f t="array" aca="1" ref="G3017" ca="1">_xll.RiskMakeInput(G3016*(1+F3017),_xll.RiskName(("Forecast"&amp;D3017)))</f>
        <v>109.75978556944739</v>
      </c>
    </row>
    <row r="3018" spans="1:7" x14ac:dyDescent="0.3">
      <c r="A3018" s="31">
        <f t="shared" ref="A3018:A3034" si="154">YEAR(D3018)</f>
        <v>2025</v>
      </c>
      <c r="B3018" s="31">
        <f t="shared" ref="B3018:B3034" si="155">MONTH(D3018)</f>
        <v>12</v>
      </c>
      <c r="C3018" s="31">
        <f t="shared" si="153"/>
        <v>4</v>
      </c>
      <c r="D3018" s="25">
        <f t="shared" ref="D3018:D3034" si="156">WORKDAY(D3017,1)</f>
        <v>45999</v>
      </c>
      <c r="F3018" s="32" cm="1">
        <f t="array" aca="1" ref="F3018" ca="1">_xlfn.IFS(G3017&lt;$K$1,_xll.RiskLaplace(0.0022315,0.036816),G3017&gt;$N$1,_xll.RiskLaplace(-0.00024199,0.02329),TRUE,(_xll.RiskLaplace(0.0004749,0.011069)))</f>
        <v>-3.4614156257496795E-2</v>
      </c>
      <c r="G3018" s="18" cm="1">
        <f t="array" aca="1" ref="G3018" ca="1">_xll.RiskMakeInput(G3017*(1+F3018),_xll.RiskName(("Forecast"&amp;D3018)))</f>
        <v>105.9605432009572</v>
      </c>
    </row>
    <row r="3019" spans="1:7" x14ac:dyDescent="0.3">
      <c r="A3019" s="31">
        <f t="shared" si="154"/>
        <v>2025</v>
      </c>
      <c r="B3019" s="31">
        <f t="shared" si="155"/>
        <v>12</v>
      </c>
      <c r="C3019" s="31">
        <f t="shared" si="153"/>
        <v>4</v>
      </c>
      <c r="D3019" s="25">
        <f t="shared" si="156"/>
        <v>46000</v>
      </c>
      <c r="F3019" s="32" cm="1">
        <f t="array" aca="1" ref="F3019" ca="1">_xlfn.IFS(G3018&lt;$K$1,_xll.RiskLaplace(0.0022315,0.036816),G3018&gt;$N$1,_xll.RiskLaplace(-0.00024199,0.02329),TRUE,(_xll.RiskLaplace(0.0004749,0.011069)))</f>
        <v>-9.6933993199134032E-3</v>
      </c>
      <c r="G3019" s="18" cm="1">
        <f t="array" aca="1" ref="G3019" ca="1">_xll.RiskMakeInput(G3018*(1+F3019),_xll.RiskName(("Forecast"&amp;D3019)))</f>
        <v>104.93342534355538</v>
      </c>
    </row>
    <row r="3020" spans="1:7" x14ac:dyDescent="0.3">
      <c r="A3020" s="31">
        <f t="shared" si="154"/>
        <v>2025</v>
      </c>
      <c r="B3020" s="31">
        <f t="shared" si="155"/>
        <v>12</v>
      </c>
      <c r="C3020" s="31">
        <f t="shared" si="153"/>
        <v>4</v>
      </c>
      <c r="D3020" s="25">
        <f t="shared" si="156"/>
        <v>46001</v>
      </c>
      <c r="F3020" s="32" cm="1">
        <f t="array" aca="1" ref="F3020" ca="1">_xlfn.IFS(G3019&lt;$K$1,_xll.RiskLaplace(0.0022315,0.036816),G3019&gt;$N$1,_xll.RiskLaplace(-0.00024199,0.02329),TRUE,(_xll.RiskLaplace(0.0004749,0.011069)))</f>
        <v>-3.0467206703685124E-2</v>
      </c>
      <c r="G3020" s="18" cm="1">
        <f t="array" aca="1" ref="G3020" ca="1">_xll.RiskMakeInput(G3019*(1+F3020),_xll.RiskName(("Forecast"&amp;D3020)))</f>
        <v>101.73639698348758</v>
      </c>
    </row>
    <row r="3021" spans="1:7" x14ac:dyDescent="0.3">
      <c r="A3021" s="31">
        <f t="shared" si="154"/>
        <v>2025</v>
      </c>
      <c r="B3021" s="31">
        <f t="shared" si="155"/>
        <v>12</v>
      </c>
      <c r="C3021" s="31">
        <f t="shared" si="153"/>
        <v>4</v>
      </c>
      <c r="D3021" s="25">
        <f t="shared" si="156"/>
        <v>46002</v>
      </c>
      <c r="F3021" s="32" cm="1">
        <f t="array" aca="1" ref="F3021" ca="1">_xlfn.IFS(G3020&lt;$K$1,_xll.RiskLaplace(0.0022315,0.036816),G3020&gt;$N$1,_xll.RiskLaplace(-0.00024199,0.02329),TRUE,(_xll.RiskLaplace(0.0004749,0.011069)))</f>
        <v>-1.6642837164031733E-2</v>
      </c>
      <c r="G3021" s="18" cm="1">
        <f t="array" aca="1" ref="G3021" ca="1">_xll.RiskMakeInput(G3020*(1+F3021),_xll.RiskName(("Forecast"&amp;D3021)))</f>
        <v>100.04321469483611</v>
      </c>
    </row>
    <row r="3022" spans="1:7" x14ac:dyDescent="0.3">
      <c r="A3022" s="31">
        <f t="shared" si="154"/>
        <v>2025</v>
      </c>
      <c r="B3022" s="31">
        <f t="shared" si="155"/>
        <v>12</v>
      </c>
      <c r="C3022" s="31">
        <f t="shared" si="153"/>
        <v>4</v>
      </c>
      <c r="D3022" s="25">
        <f t="shared" si="156"/>
        <v>46003</v>
      </c>
      <c r="F3022" s="32" cm="1">
        <f t="array" aca="1" ref="F3022" ca="1">_xlfn.IFS(G3021&lt;$K$1,_xll.RiskLaplace(0.0022315,0.036816),G3021&gt;$N$1,_xll.RiskLaplace(-0.00024199,0.02329),TRUE,(_xll.RiskLaplace(0.0004749,0.011069)))</f>
        <v>-7.5067325958463058E-3</v>
      </c>
      <c r="G3022" s="18" cm="1">
        <f t="array" aca="1" ref="G3022" ca="1">_xll.RiskMakeInput(G3021*(1+F3022),_xll.RiskName(("Forecast"&amp;D3022)))</f>
        <v>99.292217034093127</v>
      </c>
    </row>
    <row r="3023" spans="1:7" x14ac:dyDescent="0.3">
      <c r="A3023" s="31">
        <f t="shared" si="154"/>
        <v>2025</v>
      </c>
      <c r="B3023" s="31">
        <f t="shared" si="155"/>
        <v>12</v>
      </c>
      <c r="C3023" s="31">
        <f t="shared" si="153"/>
        <v>4</v>
      </c>
      <c r="D3023" s="25">
        <f t="shared" si="156"/>
        <v>46006</v>
      </c>
      <c r="F3023" s="32" cm="1">
        <f t="array" aca="1" ref="F3023" ca="1">_xlfn.IFS(G3022&lt;$K$1,_xll.RiskLaplace(0.0022315,0.036816),G3022&gt;$N$1,_xll.RiskLaplace(-0.00024199,0.02329),TRUE,(_xll.RiskLaplace(0.0004749,0.011069)))</f>
        <v>-1.0134891299912806E-2</v>
      </c>
      <c r="G3023" s="18" cm="1">
        <f t="array" aca="1" ref="G3023" ca="1">_xll.RiskMakeInput(G3022*(1+F3023),_xll.RiskName(("Forecast"&amp;D3023)))</f>
        <v>98.285901207525242</v>
      </c>
    </row>
    <row r="3024" spans="1:7" x14ac:dyDescent="0.3">
      <c r="A3024" s="31">
        <f t="shared" si="154"/>
        <v>2025</v>
      </c>
      <c r="B3024" s="31">
        <f t="shared" si="155"/>
        <v>12</v>
      </c>
      <c r="C3024" s="31">
        <f t="shared" si="153"/>
        <v>4</v>
      </c>
      <c r="D3024" s="25">
        <f t="shared" si="156"/>
        <v>46007</v>
      </c>
      <c r="F3024" s="32" cm="1">
        <f t="array" aca="1" ref="F3024" ca="1">_xlfn.IFS(G3023&lt;$K$1,_xll.RiskLaplace(0.0022315,0.036816),G3023&gt;$N$1,_xll.RiskLaplace(-0.00024199,0.02329),TRUE,(_xll.RiskLaplace(0.0004749,0.011069)))</f>
        <v>-9.672619847011921E-3</v>
      </c>
      <c r="G3024" s="18" cm="1">
        <f t="array" aca="1" ref="G3024" ca="1">_xll.RiskMakeInput(G3023*(1+F3024),_xll.RiskName(("Forecast"&amp;D3024)))</f>
        <v>97.335219048823873</v>
      </c>
    </row>
    <row r="3025" spans="1:8" x14ac:dyDescent="0.3">
      <c r="A3025" s="31">
        <f t="shared" si="154"/>
        <v>2025</v>
      </c>
      <c r="B3025" s="31">
        <f t="shared" si="155"/>
        <v>12</v>
      </c>
      <c r="C3025" s="31">
        <f t="shared" si="153"/>
        <v>4</v>
      </c>
      <c r="D3025" s="25">
        <f t="shared" si="156"/>
        <v>46008</v>
      </c>
      <c r="F3025" s="32" cm="1">
        <f t="array" aca="1" ref="F3025" ca="1">_xlfn.IFS(G3024&lt;$K$1,_xll.RiskLaplace(0.0022315,0.036816),G3024&gt;$N$1,_xll.RiskLaplace(-0.00024199,0.02329),TRUE,(_xll.RiskLaplace(0.0004749,0.011069)))</f>
        <v>9.0919451308310601E-3</v>
      </c>
      <c r="G3025" s="18" cm="1">
        <f t="array" aca="1" ref="G3025" ca="1">_xll.RiskMakeInput(G3024*(1+F3025),_xll.RiskName(("Forecast"&amp;D3025)))</f>
        <v>98.220185519713212</v>
      </c>
    </row>
    <row r="3026" spans="1:8" x14ac:dyDescent="0.3">
      <c r="A3026" s="31">
        <f t="shared" si="154"/>
        <v>2025</v>
      </c>
      <c r="B3026" s="31">
        <f t="shared" si="155"/>
        <v>12</v>
      </c>
      <c r="C3026" s="31">
        <f t="shared" si="153"/>
        <v>4</v>
      </c>
      <c r="D3026" s="25">
        <f t="shared" si="156"/>
        <v>46009</v>
      </c>
      <c r="F3026" s="32" cm="1">
        <f t="array" aca="1" ref="F3026" ca="1">_xlfn.IFS(G3025&lt;$K$1,_xll.RiskLaplace(0.0022315,0.036816),G3025&gt;$N$1,_xll.RiskLaplace(-0.00024199,0.02329),TRUE,(_xll.RiskLaplace(0.0004749,0.011069)))</f>
        <v>-3.9744142624469608E-3</v>
      </c>
      <c r="G3026" s="18" cm="1">
        <f t="array" aca="1" ref="G3026" ca="1">_xll.RiskMakeInput(G3025*(1+F3026),_xll.RiskName(("Forecast"&amp;D3026)))</f>
        <v>97.829817813523476</v>
      </c>
    </row>
    <row r="3027" spans="1:8" x14ac:dyDescent="0.3">
      <c r="A3027" s="31">
        <f t="shared" si="154"/>
        <v>2025</v>
      </c>
      <c r="B3027" s="31">
        <f t="shared" si="155"/>
        <v>12</v>
      </c>
      <c r="C3027" s="31">
        <f t="shared" si="153"/>
        <v>4</v>
      </c>
      <c r="D3027" s="25">
        <f t="shared" si="156"/>
        <v>46010</v>
      </c>
      <c r="F3027" s="32" cm="1">
        <f t="array" aca="1" ref="F3027" ca="1">_xlfn.IFS(G3026&lt;$K$1,_xll.RiskLaplace(0.0022315,0.036816),G3026&gt;$N$1,_xll.RiskLaplace(-0.00024199,0.02329),TRUE,(_xll.RiskLaplace(0.0004749,0.011069)))</f>
        <v>-2.3142994299600221E-3</v>
      </c>
      <c r="G3027" s="18" cm="1">
        <f t="array" aca="1" ref="G3027" ca="1">_xll.RiskMakeInput(G3026*(1+F3027),_xll.RiskName(("Forecast"&amp;D3027)))</f>
        <v>97.603410321924557</v>
      </c>
    </row>
    <row r="3028" spans="1:8" x14ac:dyDescent="0.3">
      <c r="A3028" s="31">
        <f t="shared" si="154"/>
        <v>2025</v>
      </c>
      <c r="B3028" s="31">
        <f t="shared" si="155"/>
        <v>12</v>
      </c>
      <c r="C3028" s="31">
        <f t="shared" si="153"/>
        <v>4</v>
      </c>
      <c r="D3028" s="25">
        <f t="shared" si="156"/>
        <v>46013</v>
      </c>
      <c r="F3028" s="32" cm="1">
        <f t="array" aca="1" ref="F3028" ca="1">_xlfn.IFS(G3027&lt;$K$1,_xll.RiskLaplace(0.0022315,0.036816),G3027&gt;$N$1,_xll.RiskLaplace(-0.00024199,0.02329),TRUE,(_xll.RiskLaplace(0.0004749,0.011069)))</f>
        <v>3.0148586931006147E-3</v>
      </c>
      <c r="G3028" s="18" cm="1">
        <f t="array" aca="1" ref="G3028" ca="1">_xll.RiskMakeInput(G3027*(1+F3028),_xll.RiskName(("Forecast"&amp;D3028)))</f>
        <v>97.897670812009892</v>
      </c>
    </row>
    <row r="3029" spans="1:8" x14ac:dyDescent="0.3">
      <c r="A3029" s="31">
        <f t="shared" si="154"/>
        <v>2025</v>
      </c>
      <c r="B3029" s="31">
        <f t="shared" si="155"/>
        <v>12</v>
      </c>
      <c r="C3029" s="31">
        <f t="shared" si="153"/>
        <v>4</v>
      </c>
      <c r="D3029" s="25">
        <f t="shared" si="156"/>
        <v>46014</v>
      </c>
      <c r="F3029" s="32" cm="1">
        <f t="array" aca="1" ref="F3029" ca="1">_xlfn.IFS(G3028&lt;$K$1,_xll.RiskLaplace(0.0022315,0.036816),G3028&gt;$N$1,_xll.RiskLaplace(-0.00024199,0.02329),TRUE,(_xll.RiskLaplace(0.0004749,0.011069)))</f>
        <v>-3.5952698252101419E-4</v>
      </c>
      <c r="G3029" s="18" cm="1">
        <f t="array" aca="1" ref="G3029" ca="1">_xll.RiskMakeInput(G3028*(1+F3029),_xll.RiskName(("Forecast"&amp;D3029)))</f>
        <v>97.862473957827007</v>
      </c>
    </row>
    <row r="3030" spans="1:8" x14ac:dyDescent="0.3">
      <c r="A3030" s="31">
        <f t="shared" si="154"/>
        <v>2025</v>
      </c>
      <c r="B3030" s="31">
        <f t="shared" si="155"/>
        <v>12</v>
      </c>
      <c r="C3030" s="31">
        <f t="shared" si="153"/>
        <v>4</v>
      </c>
      <c r="D3030" s="25">
        <f t="shared" si="156"/>
        <v>46015</v>
      </c>
      <c r="F3030" s="32" cm="1">
        <f t="array" aca="1" ref="F3030" ca="1">_xlfn.IFS(G3029&lt;$K$1,_xll.RiskLaplace(0.0022315,0.036816),G3029&gt;$N$1,_xll.RiskLaplace(-0.00024199,0.02329),TRUE,(_xll.RiskLaplace(0.0004749,0.011069)))</f>
        <v>-2.6139251959821984E-3</v>
      </c>
      <c r="G3030" s="18" cm="1">
        <f t="array" aca="1" ref="G3030" ca="1">_xll.RiskMakeInput(G3029*(1+F3030),_xll.RiskName(("Forecast"&amp;D3030)))</f>
        <v>97.606668771407485</v>
      </c>
    </row>
    <row r="3031" spans="1:8" x14ac:dyDescent="0.3">
      <c r="A3031" s="31">
        <f t="shared" si="154"/>
        <v>2025</v>
      </c>
      <c r="B3031" s="31">
        <f t="shared" si="155"/>
        <v>12</v>
      </c>
      <c r="C3031" s="31">
        <f t="shared" si="153"/>
        <v>4</v>
      </c>
      <c r="D3031" s="25">
        <f t="shared" si="156"/>
        <v>46016</v>
      </c>
      <c r="F3031" s="32" cm="1">
        <f t="array" aca="1" ref="F3031" ca="1">_xlfn.IFS(G3030&lt;$K$1,_xll.RiskLaplace(0.0022315,0.036816),G3030&gt;$N$1,_xll.RiskLaplace(-0.00024199,0.02329),TRUE,(_xll.RiskLaplace(0.0004749,0.011069)))</f>
        <v>4.1408259565411257E-3</v>
      </c>
      <c r="G3031" s="18" cm="1">
        <f t="array" aca="1" ref="G3031" ca="1">_xll.RiskMakeInput(G3030*(1+F3031),_xll.RiskName(("Forecast"&amp;D3031)))</f>
        <v>98.010840998987646</v>
      </c>
    </row>
    <row r="3032" spans="1:8" x14ac:dyDescent="0.3">
      <c r="A3032" s="31">
        <f t="shared" si="154"/>
        <v>2025</v>
      </c>
      <c r="B3032" s="31">
        <f t="shared" si="155"/>
        <v>12</v>
      </c>
      <c r="C3032" s="31">
        <f t="shared" si="153"/>
        <v>4</v>
      </c>
      <c r="D3032" s="25">
        <f t="shared" si="156"/>
        <v>46017</v>
      </c>
      <c r="F3032" s="32" cm="1">
        <f t="array" aca="1" ref="F3032" ca="1">_xlfn.IFS(G3031&lt;$K$1,_xll.RiskLaplace(0.0022315,0.036816),G3031&gt;$N$1,_xll.RiskLaplace(-0.00024199,0.02329),TRUE,(_xll.RiskLaplace(0.0004749,0.011069)))</f>
        <v>-1.3532641271543144E-2</v>
      </c>
      <c r="G3032" s="18" cm="1">
        <f t="array" aca="1" ref="G3032" ca="1">_xll.RiskMakeInput(G3031*(1+F3032),_xll.RiskName(("Forecast"&amp;D3032)))</f>
        <v>96.684495447026094</v>
      </c>
    </row>
    <row r="3033" spans="1:8" x14ac:dyDescent="0.3">
      <c r="A3033" s="31">
        <f t="shared" si="154"/>
        <v>2025</v>
      </c>
      <c r="B3033" s="31">
        <f t="shared" si="155"/>
        <v>12</v>
      </c>
      <c r="C3033" s="31">
        <f t="shared" si="153"/>
        <v>4</v>
      </c>
      <c r="D3033" s="25">
        <f t="shared" si="156"/>
        <v>46020</v>
      </c>
      <c r="F3033" s="32" cm="1">
        <f t="array" aca="1" ref="F3033" ca="1">_xlfn.IFS(G3032&lt;$K$1,_xll.RiskLaplace(0.0022315,0.036816),G3032&gt;$N$1,_xll.RiskLaplace(-0.00024199,0.02329),TRUE,(_xll.RiskLaplace(0.0004749,0.011069)))</f>
        <v>8.9646494299474785E-3</v>
      </c>
      <c r="G3033" s="18" cm="1">
        <f t="array" aca="1" ref="G3033" ca="1">_xll.RiskMakeInput(G3032*(1+F3033),_xll.RiskName(("Forecast"&amp;D3033)))</f>
        <v>97.551238054020047</v>
      </c>
    </row>
    <row r="3034" spans="1:8" x14ac:dyDescent="0.3">
      <c r="A3034" s="31">
        <f t="shared" si="154"/>
        <v>2025</v>
      </c>
      <c r="B3034" s="31">
        <f t="shared" si="155"/>
        <v>12</v>
      </c>
      <c r="C3034" s="31">
        <f t="shared" si="153"/>
        <v>4</v>
      </c>
      <c r="D3034" s="25">
        <f t="shared" si="156"/>
        <v>46021</v>
      </c>
      <c r="F3034" s="32" cm="1">
        <f t="array" aca="1" ref="F3034" ca="1">_xlfn.IFS(G3033&lt;$K$1,_xll.RiskLaplace(0.0022315,0.036816),G3033&gt;$N$1,_xll.RiskLaplace(-0.00024199,0.02329),TRUE,(_xll.RiskLaplace(0.0004749,0.011069)))</f>
        <v>-2.8557231207616943E-2</v>
      </c>
      <c r="G3034" s="18" cm="1">
        <f t="array" aca="1" ref="G3034" ca="1">_xll.RiskMakeInput(G3033*(1+F3034),_xll.RiskName(("Forecast"&amp;D3034)))</f>
        <v>94.765444794322107</v>
      </c>
      <c r="H3034" s="15" t="s">
        <v>34</v>
      </c>
    </row>
  </sheetData>
  <conditionalFormatting sqref="M4:M27 M30:M31 F2517:G3034">
    <cfRule type="expression" dxfId="11" priority="1" stopIfTrue="1">
      <formula>RiskColorCellsSimOutput</formula>
    </cfRule>
    <cfRule type="expression" dxfId="10" priority="2" stopIfTrue="1">
      <formula>RiskColorCellsSimInput</formula>
    </cfRule>
    <cfRule type="expression" dxfId="9" priority="3" stopIfTrue="1">
      <formula>RiskColorCellsSimStatistics</formula>
    </cfRule>
  </conditionalFormatting>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4B5986-226D-4302-A0E8-D6BDACEDA0D9}">
  <dimension ref="A1:J3018"/>
  <sheetViews>
    <sheetView showGridLines="0" workbookViewId="0">
      <selection activeCell="A2" sqref="A2"/>
    </sheetView>
  </sheetViews>
  <sheetFormatPr defaultRowHeight="14.4" x14ac:dyDescent="0.3"/>
  <cols>
    <col min="4" max="4" width="14.44140625" customWidth="1"/>
    <col min="13" max="13" width="12.109375" bestFit="1" customWidth="1"/>
  </cols>
  <sheetData>
    <row r="1" spans="1:10" x14ac:dyDescent="0.3">
      <c r="D1" s="6"/>
      <c r="E1" s="1"/>
    </row>
    <row r="2" spans="1:10" x14ac:dyDescent="0.3">
      <c r="D2" s="6"/>
      <c r="E2" s="2"/>
    </row>
    <row r="3" spans="1:10" x14ac:dyDescent="0.3">
      <c r="A3" s="15" t="s">
        <v>26</v>
      </c>
      <c r="B3" s="15" t="s">
        <v>27</v>
      </c>
      <c r="C3" s="15" t="s">
        <v>28</v>
      </c>
      <c r="D3" s="6" t="s">
        <v>0</v>
      </c>
      <c r="E3" s="2" t="s">
        <v>4</v>
      </c>
      <c r="F3" s="15"/>
      <c r="G3" s="15" t="s">
        <v>26</v>
      </c>
      <c r="H3" s="15" t="s">
        <v>27</v>
      </c>
      <c r="I3" s="15" t="s">
        <v>0</v>
      </c>
      <c r="J3" s="15" t="s">
        <v>29</v>
      </c>
    </row>
    <row r="4" spans="1:10" x14ac:dyDescent="0.3">
      <c r="A4" s="16">
        <f>YEAR(D4)</f>
        <v>2014</v>
      </c>
      <c r="B4" s="16">
        <f>MONTH(D4)</f>
        <v>1</v>
      </c>
      <c r="C4" s="16">
        <f>ROUNDUP(B4/3,0)</f>
        <v>1</v>
      </c>
      <c r="D4" s="14">
        <v>41641</v>
      </c>
      <c r="E4" s="4">
        <v>95.44</v>
      </c>
      <c r="G4" s="19">
        <v>2024</v>
      </c>
      <c r="H4" s="19">
        <v>1</v>
      </c>
      <c r="I4" s="20">
        <f>--(H4&amp;"/01/"&amp;G4)</f>
        <v>45292</v>
      </c>
      <c r="J4" s="21" cm="1">
        <f t="array" aca="1" ref="J4" ca="1">_xll.RiskOutput(,$J$3,1)+AVERAGEIFS($E$2519:$E$3018,$A$2519:$A$3018,G4,$B$2519:$B$3018,H4)</f>
        <v>75.117150711105651</v>
      </c>
    </row>
    <row r="5" spans="1:10" x14ac:dyDescent="0.3">
      <c r="A5" s="16">
        <f t="shared" ref="A5:A16" si="0">YEAR(D5)</f>
        <v>2014</v>
      </c>
      <c r="B5" s="16">
        <f t="shared" ref="B5:B16" si="1">MONTH(D5)</f>
        <v>1</v>
      </c>
      <c r="C5" s="16">
        <f t="shared" ref="C5:C68" si="2">ROUNDUP(B5/3,0)</f>
        <v>1</v>
      </c>
      <c r="D5" s="14">
        <v>41642</v>
      </c>
      <c r="E5" s="4">
        <v>93.96</v>
      </c>
      <c r="G5" s="19">
        <v>2024</v>
      </c>
      <c r="H5" s="19">
        <v>2</v>
      </c>
      <c r="I5" s="20">
        <f t="shared" ref="I5:I27" si="3">--(H5&amp;"/01/"&amp;G5)</f>
        <v>45323</v>
      </c>
      <c r="J5" s="21" cm="1">
        <f t="array" aca="1" ref="J5" ca="1">_xll.RiskOutput(,$J$3,2)+AVERAGEIFS($E$2519:$E$3018,$A$2519:$A$3018,G5,$B$2519:$B$3018,H5)</f>
        <v>73.973429776268787</v>
      </c>
    </row>
    <row r="6" spans="1:10" x14ac:dyDescent="0.3">
      <c r="A6" s="16">
        <f t="shared" si="0"/>
        <v>2014</v>
      </c>
      <c r="B6" s="16">
        <f t="shared" si="1"/>
        <v>1</v>
      </c>
      <c r="C6" s="16">
        <f t="shared" si="2"/>
        <v>1</v>
      </c>
      <c r="D6" s="14">
        <v>41645</v>
      </c>
      <c r="E6" s="4">
        <v>93.43</v>
      </c>
      <c r="G6" s="19">
        <v>2024</v>
      </c>
      <c r="H6" s="19">
        <v>3</v>
      </c>
      <c r="I6" s="20">
        <f t="shared" si="3"/>
        <v>45352</v>
      </c>
      <c r="J6" s="21" cm="1">
        <f t="array" aca="1" ref="J6" ca="1">_xll.RiskOutput(,$J$3,3)+AVERAGEIFS($E$2519:$E$3018,$A$2519:$A$3018,G6,$B$2519:$B$3018,H6)</f>
        <v>82.19554748810161</v>
      </c>
    </row>
    <row r="7" spans="1:10" x14ac:dyDescent="0.3">
      <c r="A7" s="16">
        <f t="shared" si="0"/>
        <v>2014</v>
      </c>
      <c r="B7" s="16">
        <f t="shared" si="1"/>
        <v>1</v>
      </c>
      <c r="C7" s="16">
        <f t="shared" si="2"/>
        <v>1</v>
      </c>
      <c r="D7" s="14">
        <v>41646</v>
      </c>
      <c r="E7" s="4">
        <v>93.67</v>
      </c>
      <c r="G7" s="19">
        <v>2024</v>
      </c>
      <c r="H7" s="19">
        <v>4</v>
      </c>
      <c r="I7" s="20">
        <f t="shared" si="3"/>
        <v>45383</v>
      </c>
      <c r="J7" s="21" cm="1">
        <f t="array" aca="1" ref="J7" ca="1">_xll.RiskOutput(,$J$3,4)+AVERAGEIFS($E$2519:$E$3018,$A$2519:$A$3018,G7,$B$2519:$B$3018,H7)</f>
        <v>90.970372589990504</v>
      </c>
    </row>
    <row r="8" spans="1:10" x14ac:dyDescent="0.3">
      <c r="A8" s="16">
        <f t="shared" si="0"/>
        <v>2014</v>
      </c>
      <c r="B8" s="16">
        <f t="shared" si="1"/>
        <v>1</v>
      </c>
      <c r="C8" s="16">
        <f t="shared" si="2"/>
        <v>1</v>
      </c>
      <c r="D8" s="14">
        <v>41647</v>
      </c>
      <c r="E8" s="4">
        <v>92.33</v>
      </c>
      <c r="G8" s="19">
        <v>2024</v>
      </c>
      <c r="H8" s="19">
        <v>5</v>
      </c>
      <c r="I8" s="20">
        <f t="shared" si="3"/>
        <v>45413</v>
      </c>
      <c r="J8" s="21" cm="1">
        <f t="array" aca="1" ref="J8" ca="1">_xll.RiskOutput(,$J$3,5)+AVERAGEIFS($E$2519:$E$3018,$A$2519:$A$3018,G8,$B$2519:$B$3018,H8)</f>
        <v>99.708163846533438</v>
      </c>
    </row>
    <row r="9" spans="1:10" x14ac:dyDescent="0.3">
      <c r="A9" s="16">
        <f t="shared" si="0"/>
        <v>2014</v>
      </c>
      <c r="B9" s="16">
        <f t="shared" si="1"/>
        <v>1</v>
      </c>
      <c r="C9" s="16">
        <f t="shared" si="2"/>
        <v>1</v>
      </c>
      <c r="D9" s="14">
        <v>41648</v>
      </c>
      <c r="E9" s="4">
        <v>91.66</v>
      </c>
      <c r="G9" s="19">
        <v>2024</v>
      </c>
      <c r="H9" s="19">
        <v>6</v>
      </c>
      <c r="I9" s="20">
        <f t="shared" si="3"/>
        <v>45444</v>
      </c>
      <c r="J9" s="21" cm="1">
        <f t="array" aca="1" ref="J9" ca="1">_xll.RiskOutput(,$J$3,6)+AVERAGEIFS($E$2519:$E$3018,$A$2519:$A$3018,G9,$B$2519:$B$3018,H9)</f>
        <v>106.68321784517848</v>
      </c>
    </row>
    <row r="10" spans="1:10" x14ac:dyDescent="0.3">
      <c r="A10" s="16">
        <f t="shared" si="0"/>
        <v>2014</v>
      </c>
      <c r="B10" s="16">
        <f t="shared" si="1"/>
        <v>1</v>
      </c>
      <c r="C10" s="16">
        <f t="shared" si="2"/>
        <v>1</v>
      </c>
      <c r="D10" s="14">
        <v>41649</v>
      </c>
      <c r="E10" s="4">
        <v>92.72</v>
      </c>
      <c r="G10" s="19">
        <v>2024</v>
      </c>
      <c r="H10" s="19">
        <v>7</v>
      </c>
      <c r="I10" s="20">
        <f t="shared" si="3"/>
        <v>45474</v>
      </c>
      <c r="J10" s="21" cm="1">
        <f t="array" aca="1" ref="J10" ca="1">_xll.RiskOutput(,$J$3,7)+AVERAGEIFS($E$2519:$E$3018,$A$2519:$A$3018,G10,$B$2519:$B$3018,H10)</f>
        <v>115.23471242875675</v>
      </c>
    </row>
    <row r="11" spans="1:10" x14ac:dyDescent="0.3">
      <c r="A11" s="16">
        <f t="shared" si="0"/>
        <v>2014</v>
      </c>
      <c r="B11" s="16">
        <f t="shared" si="1"/>
        <v>1</v>
      </c>
      <c r="C11" s="16">
        <f t="shared" si="2"/>
        <v>1</v>
      </c>
      <c r="D11" s="14">
        <v>41652</v>
      </c>
      <c r="E11" s="4">
        <v>91.8</v>
      </c>
      <c r="G11" s="19">
        <v>2024</v>
      </c>
      <c r="H11" s="19">
        <v>8</v>
      </c>
      <c r="I11" s="20">
        <f t="shared" si="3"/>
        <v>45505</v>
      </c>
      <c r="J11" s="21" cm="1">
        <f t="array" aca="1" ref="J11" ca="1">_xll.RiskOutput(,$J$3,8)+AVERAGEIFS($E$2519:$E$3018,$A$2519:$A$3018,G11,$B$2519:$B$3018,H11)</f>
        <v>122.040716634611</v>
      </c>
    </row>
    <row r="12" spans="1:10" x14ac:dyDescent="0.3">
      <c r="A12" s="16">
        <f t="shared" si="0"/>
        <v>2014</v>
      </c>
      <c r="B12" s="16">
        <f t="shared" si="1"/>
        <v>1</v>
      </c>
      <c r="C12" s="16">
        <f t="shared" si="2"/>
        <v>1</v>
      </c>
      <c r="D12" s="14">
        <v>41653</v>
      </c>
      <c r="E12" s="4">
        <v>92.59</v>
      </c>
      <c r="G12" s="19">
        <v>2024</v>
      </c>
      <c r="H12" s="19">
        <v>9</v>
      </c>
      <c r="I12" s="20">
        <f t="shared" si="3"/>
        <v>45536</v>
      </c>
      <c r="J12" s="21" cm="1">
        <f t="array" aca="1" ref="J12" ca="1">_xll.RiskOutput(,$J$3,9)+AVERAGEIFS($E$2519:$E$3018,$A$2519:$A$3018,G12,$B$2519:$B$3018,H12)</f>
        <v>131.04876256484502</v>
      </c>
    </row>
    <row r="13" spans="1:10" x14ac:dyDescent="0.3">
      <c r="A13" s="16">
        <f t="shared" si="0"/>
        <v>2014</v>
      </c>
      <c r="B13" s="16">
        <f t="shared" si="1"/>
        <v>1</v>
      </c>
      <c r="C13" s="16">
        <f t="shared" si="2"/>
        <v>1</v>
      </c>
      <c r="D13" s="14">
        <v>41654</v>
      </c>
      <c r="E13" s="4">
        <v>94.17</v>
      </c>
      <c r="G13" s="19">
        <v>2024</v>
      </c>
      <c r="H13" s="19">
        <v>10</v>
      </c>
      <c r="I13" s="20">
        <f t="shared" si="3"/>
        <v>45566</v>
      </c>
      <c r="J13" s="21" cm="1">
        <f t="array" aca="1" ref="J13" ca="1">_xll.RiskOutput(,$J$3,10)+AVERAGEIFS($E$2519:$E$3018,$A$2519:$A$3018,G13,$B$2519:$B$3018,H13)</f>
        <v>139.23181515492425</v>
      </c>
    </row>
    <row r="14" spans="1:10" x14ac:dyDescent="0.3">
      <c r="A14" s="16">
        <f t="shared" si="0"/>
        <v>2014</v>
      </c>
      <c r="B14" s="16">
        <f t="shared" si="1"/>
        <v>1</v>
      </c>
      <c r="C14" s="16">
        <f t="shared" si="2"/>
        <v>1</v>
      </c>
      <c r="D14" s="14">
        <v>41655</v>
      </c>
      <c r="E14" s="4">
        <v>93.96</v>
      </c>
      <c r="G14" s="19">
        <v>2024</v>
      </c>
      <c r="H14" s="19">
        <v>11</v>
      </c>
      <c r="I14" s="20">
        <f t="shared" si="3"/>
        <v>45597</v>
      </c>
      <c r="J14" s="21" cm="1">
        <f t="array" aca="1" ref="J14" ca="1">_xll.RiskOutput(,$J$3,11)+AVERAGEIFS($E$2519:$E$3018,$A$2519:$A$3018,G14,$B$2519:$B$3018,H14)</f>
        <v>142.6623609007782</v>
      </c>
    </row>
    <row r="15" spans="1:10" x14ac:dyDescent="0.3">
      <c r="A15" s="16">
        <f t="shared" si="0"/>
        <v>2014</v>
      </c>
      <c r="B15" s="16">
        <f t="shared" si="1"/>
        <v>1</v>
      </c>
      <c r="C15" s="16">
        <f t="shared" si="2"/>
        <v>1</v>
      </c>
      <c r="D15" s="14">
        <v>41656</v>
      </c>
      <c r="E15" s="4">
        <v>94.37</v>
      </c>
      <c r="G15" s="19">
        <v>2024</v>
      </c>
      <c r="H15" s="19">
        <v>12</v>
      </c>
      <c r="I15" s="20">
        <f t="shared" si="3"/>
        <v>45627</v>
      </c>
      <c r="J15" s="21" cm="1">
        <f t="array" aca="1" ref="J15" ca="1">_xll.RiskOutput(,$J$3,12)+AVERAGEIFS($E$2519:$E$3018,$A$2519:$A$3018,G15,$B$2519:$B$3018,H15)</f>
        <v>140.69814267964384</v>
      </c>
    </row>
    <row r="16" spans="1:10" x14ac:dyDescent="0.3">
      <c r="A16" s="16">
        <f t="shared" si="0"/>
        <v>2014</v>
      </c>
      <c r="B16" s="16">
        <f t="shared" si="1"/>
        <v>1</v>
      </c>
      <c r="C16" s="16">
        <f t="shared" si="2"/>
        <v>1</v>
      </c>
      <c r="D16" s="14">
        <v>41660</v>
      </c>
      <c r="E16" s="4">
        <v>94.99</v>
      </c>
      <c r="G16" s="19">
        <v>2025</v>
      </c>
      <c r="H16" s="19">
        <v>1</v>
      </c>
      <c r="I16" s="20">
        <f t="shared" si="3"/>
        <v>45658</v>
      </c>
      <c r="J16" s="21" cm="1">
        <f t="array" aca="1" ref="J16" ca="1">_xll.RiskOutput(,$J$3,13)+AVERAGEIFS($E$2519:$E$3018,$A$2519:$A$3018,G16,$B$2519:$B$3018,H16)</f>
        <v>145.30872203603991</v>
      </c>
    </row>
    <row r="17" spans="1:10" x14ac:dyDescent="0.3">
      <c r="A17" s="16">
        <f t="shared" ref="A17:A80" si="4">YEAR(D17)</f>
        <v>2014</v>
      </c>
      <c r="B17" s="16">
        <f t="shared" ref="B17:B80" si="5">MONTH(D17)</f>
        <v>1</v>
      </c>
      <c r="C17" s="16">
        <f t="shared" si="2"/>
        <v>1</v>
      </c>
      <c r="D17" s="14">
        <v>41661</v>
      </c>
      <c r="E17" s="4">
        <v>96.73</v>
      </c>
      <c r="G17" s="19">
        <v>2025</v>
      </c>
      <c r="H17" s="19">
        <v>2</v>
      </c>
      <c r="I17" s="20">
        <f t="shared" si="3"/>
        <v>45689</v>
      </c>
      <c r="J17" s="21" cm="1">
        <f t="array" aca="1" ref="J17" ca="1">_xll.RiskOutput(,$J$3,14)+AVERAGEIFS($E$2519:$E$3018,$A$2519:$A$3018,G17,$B$2519:$B$3018,H17)</f>
        <v>137.8241179476093</v>
      </c>
    </row>
    <row r="18" spans="1:10" x14ac:dyDescent="0.3">
      <c r="A18" s="16">
        <f t="shared" si="4"/>
        <v>2014</v>
      </c>
      <c r="B18" s="16">
        <f t="shared" si="5"/>
        <v>1</v>
      </c>
      <c r="C18" s="16">
        <f t="shared" si="2"/>
        <v>1</v>
      </c>
      <c r="D18" s="14">
        <v>41662</v>
      </c>
      <c r="E18" s="4">
        <v>97.32</v>
      </c>
      <c r="G18" s="19">
        <v>2025</v>
      </c>
      <c r="H18" s="19">
        <v>3</v>
      </c>
      <c r="I18" s="20">
        <f t="shared" si="3"/>
        <v>45717</v>
      </c>
      <c r="J18" s="21" cm="1">
        <f t="array" aca="1" ref="J18" ca="1">_xll.RiskOutput(,$J$3,15)+AVERAGEIFS($E$2519:$E$3018,$A$2519:$A$3018,G18,$B$2519:$B$3018,H18)</f>
        <v>129.46655095930083</v>
      </c>
    </row>
    <row r="19" spans="1:10" x14ac:dyDescent="0.3">
      <c r="A19" s="16">
        <f t="shared" si="4"/>
        <v>2014</v>
      </c>
      <c r="B19" s="16">
        <f t="shared" si="5"/>
        <v>1</v>
      </c>
      <c r="C19" s="16">
        <f t="shared" si="2"/>
        <v>1</v>
      </c>
      <c r="D19" s="14">
        <v>41663</v>
      </c>
      <c r="E19" s="4">
        <v>96.64</v>
      </c>
      <c r="G19" s="19">
        <v>2025</v>
      </c>
      <c r="H19" s="19">
        <v>4</v>
      </c>
      <c r="I19" s="20">
        <f t="shared" si="3"/>
        <v>45748</v>
      </c>
      <c r="J19" s="21" cm="1">
        <f t="array" aca="1" ref="J19" ca="1">_xll.RiskOutput(,$J$3,16)+AVERAGEIFS($E$2519:$E$3018,$A$2519:$A$3018,G19,$B$2519:$B$3018,H19)</f>
        <v>121.25124021010937</v>
      </c>
    </row>
    <row r="20" spans="1:10" x14ac:dyDescent="0.3">
      <c r="A20" s="16">
        <f t="shared" si="4"/>
        <v>2014</v>
      </c>
      <c r="B20" s="16">
        <f t="shared" si="5"/>
        <v>1</v>
      </c>
      <c r="C20" s="16">
        <f t="shared" si="2"/>
        <v>1</v>
      </c>
      <c r="D20" s="14">
        <v>41666</v>
      </c>
      <c r="E20" s="4">
        <v>95.72</v>
      </c>
      <c r="G20" s="19">
        <v>2025</v>
      </c>
      <c r="H20" s="19">
        <v>5</v>
      </c>
      <c r="I20" s="20">
        <f t="shared" si="3"/>
        <v>45778</v>
      </c>
      <c r="J20" s="21" cm="1">
        <f t="array" aca="1" ref="J20" ca="1">_xll.RiskOutput(,$J$3,17)+AVERAGEIFS($E$2519:$E$3018,$A$2519:$A$3018,G20,$B$2519:$B$3018,H20)</f>
        <v>119.69383491789387</v>
      </c>
    </row>
    <row r="21" spans="1:10" x14ac:dyDescent="0.3">
      <c r="A21" s="16">
        <f t="shared" si="4"/>
        <v>2014</v>
      </c>
      <c r="B21" s="16">
        <f t="shared" si="5"/>
        <v>1</v>
      </c>
      <c r="C21" s="16">
        <f t="shared" si="2"/>
        <v>1</v>
      </c>
      <c r="D21" s="14">
        <v>41667</v>
      </c>
      <c r="E21" s="4">
        <v>97.41</v>
      </c>
      <c r="G21" s="19">
        <v>2025</v>
      </c>
      <c r="H21" s="19">
        <v>6</v>
      </c>
      <c r="I21" s="20">
        <f t="shared" si="3"/>
        <v>45809</v>
      </c>
      <c r="J21" s="21" cm="1">
        <f t="array" aca="1" ref="J21" ca="1">_xll.RiskOutput(,$J$3,18)+AVERAGEIFS($E$2519:$E$3018,$A$2519:$A$3018,G21,$B$2519:$B$3018,H21)</f>
        <v>121.45801728303836</v>
      </c>
    </row>
    <row r="22" spans="1:10" x14ac:dyDescent="0.3">
      <c r="A22" s="16">
        <f t="shared" si="4"/>
        <v>2014</v>
      </c>
      <c r="B22" s="16">
        <f t="shared" si="5"/>
        <v>1</v>
      </c>
      <c r="C22" s="16">
        <f t="shared" si="2"/>
        <v>1</v>
      </c>
      <c r="D22" s="14">
        <v>41668</v>
      </c>
      <c r="E22" s="4">
        <v>97.36</v>
      </c>
      <c r="G22" s="19">
        <v>2025</v>
      </c>
      <c r="H22" s="19">
        <v>7</v>
      </c>
      <c r="I22" s="20">
        <f t="shared" si="3"/>
        <v>45839</v>
      </c>
      <c r="J22" s="21" cm="1">
        <f t="array" aca="1" ref="J22" ca="1">_xll.RiskOutput(,$J$3,19)+AVERAGEIFS($E$2519:$E$3018,$A$2519:$A$3018,G22,$B$2519:$B$3018,H22)</f>
        <v>134.63794980054365</v>
      </c>
    </row>
    <row r="23" spans="1:10" x14ac:dyDescent="0.3">
      <c r="A23" s="16">
        <f t="shared" si="4"/>
        <v>2014</v>
      </c>
      <c r="B23" s="16">
        <f t="shared" si="5"/>
        <v>1</v>
      </c>
      <c r="C23" s="16">
        <f t="shared" si="2"/>
        <v>1</v>
      </c>
      <c r="D23" s="14">
        <v>41669</v>
      </c>
      <c r="E23" s="4">
        <v>98.23</v>
      </c>
      <c r="G23" s="19">
        <v>2025</v>
      </c>
      <c r="H23" s="19">
        <v>8</v>
      </c>
      <c r="I23" s="20">
        <f t="shared" si="3"/>
        <v>45870</v>
      </c>
      <c r="J23" s="21" cm="1">
        <f t="array" aca="1" ref="J23" ca="1">_xll.RiskOutput(,$J$3,20)+AVERAGEIFS($E$2519:$E$3018,$A$2519:$A$3018,G23,$B$2519:$B$3018,H23)</f>
        <v>143.54000573511786</v>
      </c>
    </row>
    <row r="24" spans="1:10" x14ac:dyDescent="0.3">
      <c r="A24" s="16">
        <f t="shared" si="4"/>
        <v>2014</v>
      </c>
      <c r="B24" s="16">
        <f t="shared" si="5"/>
        <v>1</v>
      </c>
      <c r="C24" s="16">
        <f t="shared" si="2"/>
        <v>1</v>
      </c>
      <c r="D24" s="14">
        <v>41670</v>
      </c>
      <c r="E24" s="4">
        <v>97.49</v>
      </c>
      <c r="G24" s="19">
        <v>2025</v>
      </c>
      <c r="H24" s="19">
        <v>9</v>
      </c>
      <c r="I24" s="20">
        <f t="shared" si="3"/>
        <v>45901</v>
      </c>
      <c r="J24" s="21" cm="1">
        <f t="array" aca="1" ref="J24" ca="1">_xll.RiskOutput(,$J$3,21)+AVERAGEIFS($E$2519:$E$3018,$A$2519:$A$3018,G24,$B$2519:$B$3018,H24)</f>
        <v>144.55710523068294</v>
      </c>
    </row>
    <row r="25" spans="1:10" x14ac:dyDescent="0.3">
      <c r="A25" s="16">
        <f t="shared" si="4"/>
        <v>2014</v>
      </c>
      <c r="B25" s="16">
        <f t="shared" si="5"/>
        <v>2</v>
      </c>
      <c r="C25" s="16">
        <f t="shared" si="2"/>
        <v>1</v>
      </c>
      <c r="D25" s="14">
        <v>41673</v>
      </c>
      <c r="E25" s="4">
        <v>96.43</v>
      </c>
      <c r="G25" s="19">
        <v>2025</v>
      </c>
      <c r="H25" s="19">
        <v>10</v>
      </c>
      <c r="I25" s="20">
        <f t="shared" si="3"/>
        <v>45931</v>
      </c>
      <c r="J25" s="21" cm="1">
        <f t="array" aca="1" ref="J25" ca="1">_xll.RiskOutput(,$J$3,22)+AVERAGEIFS($E$2519:$E$3018,$A$2519:$A$3018,G25,$B$2519:$B$3018,H25)</f>
        <v>147.33096225724768</v>
      </c>
    </row>
    <row r="26" spans="1:10" x14ac:dyDescent="0.3">
      <c r="A26" s="16">
        <f t="shared" si="4"/>
        <v>2014</v>
      </c>
      <c r="B26" s="16">
        <f t="shared" si="5"/>
        <v>2</v>
      </c>
      <c r="C26" s="16">
        <f t="shared" si="2"/>
        <v>1</v>
      </c>
      <c r="D26" s="14">
        <v>41674</v>
      </c>
      <c r="E26" s="4">
        <v>97.19</v>
      </c>
      <c r="G26" s="19">
        <v>2025</v>
      </c>
      <c r="H26" s="19">
        <v>11</v>
      </c>
      <c r="I26" s="20">
        <f t="shared" si="3"/>
        <v>45962</v>
      </c>
      <c r="J26" s="21" cm="1">
        <f t="array" aca="1" ref="J26" ca="1">_xll.RiskOutput(,$J$3,23)+AVERAGEIFS($E$2519:$E$3018,$A$2519:$A$3018,G26,$B$2519:$B$3018,H26)</f>
        <v>155.07808894585335</v>
      </c>
    </row>
    <row r="27" spans="1:10" x14ac:dyDescent="0.3">
      <c r="A27" s="16">
        <f t="shared" si="4"/>
        <v>2014</v>
      </c>
      <c r="B27" s="16">
        <f t="shared" si="5"/>
        <v>2</v>
      </c>
      <c r="C27" s="16">
        <f t="shared" si="2"/>
        <v>1</v>
      </c>
      <c r="D27" s="14">
        <v>41675</v>
      </c>
      <c r="E27" s="4">
        <v>97.38</v>
      </c>
      <c r="G27" s="19">
        <v>2025</v>
      </c>
      <c r="H27" s="19">
        <v>12</v>
      </c>
      <c r="I27" s="20">
        <f t="shared" si="3"/>
        <v>45992</v>
      </c>
      <c r="J27" s="21" cm="1">
        <f t="array" aca="1" ref="J27" ca="1">_xll.RiskOutput(,$J$3,24)+AVERAGEIFS($E$2519:$E$3018,$A$2519:$A$3018,G27,$B$2519:$B$3018,H27)</f>
        <v>153.89805473315201</v>
      </c>
    </row>
    <row r="28" spans="1:10" x14ac:dyDescent="0.3">
      <c r="A28" s="16">
        <f t="shared" si="4"/>
        <v>2014</v>
      </c>
      <c r="B28" s="16">
        <f t="shared" si="5"/>
        <v>2</v>
      </c>
      <c r="C28" s="16">
        <f t="shared" si="2"/>
        <v>1</v>
      </c>
      <c r="D28" s="14">
        <v>41676</v>
      </c>
      <c r="E28" s="4">
        <v>97.84</v>
      </c>
    </row>
    <row r="29" spans="1:10" x14ac:dyDescent="0.3">
      <c r="A29" s="16">
        <f t="shared" si="4"/>
        <v>2014</v>
      </c>
      <c r="B29" s="16">
        <f t="shared" si="5"/>
        <v>2</v>
      </c>
      <c r="C29" s="16">
        <f t="shared" si="2"/>
        <v>1</v>
      </c>
      <c r="D29" s="14">
        <v>41677</v>
      </c>
      <c r="E29" s="4">
        <v>99.88</v>
      </c>
      <c r="G29" s="40" t="s">
        <v>90</v>
      </c>
      <c r="H29" s="39"/>
      <c r="I29" s="39"/>
      <c r="J29" s="39"/>
    </row>
    <row r="30" spans="1:10" x14ac:dyDescent="0.3">
      <c r="A30" s="16">
        <f t="shared" si="4"/>
        <v>2014</v>
      </c>
      <c r="B30" s="16">
        <f t="shared" si="5"/>
        <v>2</v>
      </c>
      <c r="C30" s="16">
        <f t="shared" si="2"/>
        <v>1</v>
      </c>
      <c r="D30" s="14">
        <v>41680</v>
      </c>
      <c r="E30" s="4">
        <v>100.06</v>
      </c>
      <c r="G30" s="12" t="s">
        <v>93</v>
      </c>
      <c r="J30" s="21" cm="1">
        <f t="array" aca="1" ref="J30" ca="1">_xll.RiskOutput()+AVERAGE(J4:J15)</f>
        <v>109.96369938506145</v>
      </c>
    </row>
    <row r="31" spans="1:10" x14ac:dyDescent="0.3">
      <c r="A31" s="16">
        <f t="shared" si="4"/>
        <v>2014</v>
      </c>
      <c r="B31" s="16">
        <f t="shared" si="5"/>
        <v>2</v>
      </c>
      <c r="C31" s="16">
        <f t="shared" si="2"/>
        <v>1</v>
      </c>
      <c r="D31" s="14">
        <v>41681</v>
      </c>
      <c r="E31" s="4">
        <v>99.94</v>
      </c>
      <c r="G31" s="12" t="s">
        <v>92</v>
      </c>
      <c r="J31" s="21" cm="1">
        <f t="array" aca="1" ref="J31" ca="1">_xll.RiskOutput()+AVERAGE(J16:J27)</f>
        <v>137.83705417138245</v>
      </c>
    </row>
    <row r="32" spans="1:10" x14ac:dyDescent="0.3">
      <c r="A32" s="16">
        <f t="shared" si="4"/>
        <v>2014</v>
      </c>
      <c r="B32" s="16">
        <f t="shared" si="5"/>
        <v>2</v>
      </c>
      <c r="C32" s="16">
        <f t="shared" si="2"/>
        <v>1</v>
      </c>
      <c r="D32" s="14">
        <v>41682</v>
      </c>
      <c r="E32" s="4">
        <v>100.37</v>
      </c>
    </row>
    <row r="33" spans="1:5" x14ac:dyDescent="0.3">
      <c r="A33" s="16">
        <f t="shared" si="4"/>
        <v>2014</v>
      </c>
      <c r="B33" s="16">
        <f t="shared" si="5"/>
        <v>2</v>
      </c>
      <c r="C33" s="16">
        <f t="shared" si="2"/>
        <v>1</v>
      </c>
      <c r="D33" s="14">
        <v>41683</v>
      </c>
      <c r="E33" s="4">
        <v>100.35</v>
      </c>
    </row>
    <row r="34" spans="1:5" x14ac:dyDescent="0.3">
      <c r="A34" s="16">
        <f t="shared" si="4"/>
        <v>2014</v>
      </c>
      <c r="B34" s="16">
        <f t="shared" si="5"/>
        <v>2</v>
      </c>
      <c r="C34" s="16">
        <f t="shared" si="2"/>
        <v>1</v>
      </c>
      <c r="D34" s="14">
        <v>41684</v>
      </c>
      <c r="E34" s="4">
        <v>100.3</v>
      </c>
    </row>
    <row r="35" spans="1:5" x14ac:dyDescent="0.3">
      <c r="A35" s="16">
        <f t="shared" si="4"/>
        <v>2014</v>
      </c>
      <c r="B35" s="16">
        <f t="shared" si="5"/>
        <v>2</v>
      </c>
      <c r="C35" s="16">
        <f t="shared" si="2"/>
        <v>1</v>
      </c>
      <c r="D35" s="14">
        <v>41688</v>
      </c>
      <c r="E35" s="4">
        <v>102.43</v>
      </c>
    </row>
    <row r="36" spans="1:5" x14ac:dyDescent="0.3">
      <c r="A36" s="16">
        <f t="shared" si="4"/>
        <v>2014</v>
      </c>
      <c r="B36" s="16">
        <f t="shared" si="5"/>
        <v>2</v>
      </c>
      <c r="C36" s="16">
        <f t="shared" si="2"/>
        <v>1</v>
      </c>
      <c r="D36" s="14">
        <v>41689</v>
      </c>
      <c r="E36" s="4">
        <v>103.31</v>
      </c>
    </row>
    <row r="37" spans="1:5" x14ac:dyDescent="0.3">
      <c r="A37" s="16">
        <f t="shared" si="4"/>
        <v>2014</v>
      </c>
      <c r="B37" s="16">
        <f t="shared" si="5"/>
        <v>2</v>
      </c>
      <c r="C37" s="16">
        <f t="shared" si="2"/>
        <v>1</v>
      </c>
      <c r="D37" s="14">
        <v>41690</v>
      </c>
      <c r="E37" s="4">
        <v>102.92</v>
      </c>
    </row>
    <row r="38" spans="1:5" x14ac:dyDescent="0.3">
      <c r="A38" s="16">
        <f t="shared" si="4"/>
        <v>2014</v>
      </c>
      <c r="B38" s="16">
        <f t="shared" si="5"/>
        <v>2</v>
      </c>
      <c r="C38" s="16">
        <f t="shared" si="2"/>
        <v>1</v>
      </c>
      <c r="D38" s="14">
        <v>41691</v>
      </c>
      <c r="E38" s="4">
        <v>102.2</v>
      </c>
    </row>
    <row r="39" spans="1:5" x14ac:dyDescent="0.3">
      <c r="A39" s="16">
        <f t="shared" si="4"/>
        <v>2014</v>
      </c>
      <c r="B39" s="16">
        <f t="shared" si="5"/>
        <v>2</v>
      </c>
      <c r="C39" s="16">
        <f t="shared" si="2"/>
        <v>1</v>
      </c>
      <c r="D39" s="14">
        <v>41694</v>
      </c>
      <c r="E39" s="4">
        <v>102.82</v>
      </c>
    </row>
    <row r="40" spans="1:5" x14ac:dyDescent="0.3">
      <c r="A40" s="16">
        <f t="shared" si="4"/>
        <v>2014</v>
      </c>
      <c r="B40" s="16">
        <f t="shared" si="5"/>
        <v>2</v>
      </c>
      <c r="C40" s="16">
        <f t="shared" si="2"/>
        <v>1</v>
      </c>
      <c r="D40" s="14">
        <v>41695</v>
      </c>
      <c r="E40" s="4">
        <v>101.83</v>
      </c>
    </row>
    <row r="41" spans="1:5" x14ac:dyDescent="0.3">
      <c r="A41" s="16">
        <f t="shared" si="4"/>
        <v>2014</v>
      </c>
      <c r="B41" s="16">
        <f t="shared" si="5"/>
        <v>2</v>
      </c>
      <c r="C41" s="16">
        <f t="shared" si="2"/>
        <v>1</v>
      </c>
      <c r="D41" s="14">
        <v>41696</v>
      </c>
      <c r="E41" s="4">
        <v>102.59</v>
      </c>
    </row>
    <row r="42" spans="1:5" x14ac:dyDescent="0.3">
      <c r="A42" s="16">
        <f t="shared" si="4"/>
        <v>2014</v>
      </c>
      <c r="B42" s="16">
        <f t="shared" si="5"/>
        <v>2</v>
      </c>
      <c r="C42" s="16">
        <f t="shared" si="2"/>
        <v>1</v>
      </c>
      <c r="D42" s="14">
        <v>41697</v>
      </c>
      <c r="E42" s="4">
        <v>102.4</v>
      </c>
    </row>
    <row r="43" spans="1:5" x14ac:dyDescent="0.3">
      <c r="A43" s="16">
        <f t="shared" si="4"/>
        <v>2014</v>
      </c>
      <c r="B43" s="16">
        <f t="shared" si="5"/>
        <v>2</v>
      </c>
      <c r="C43" s="16">
        <f t="shared" si="2"/>
        <v>1</v>
      </c>
      <c r="D43" s="14">
        <v>41698</v>
      </c>
      <c r="E43" s="4">
        <v>102.59</v>
      </c>
    </row>
    <row r="44" spans="1:5" x14ac:dyDescent="0.3">
      <c r="A44" s="16">
        <f t="shared" si="4"/>
        <v>2014</v>
      </c>
      <c r="B44" s="16">
        <f t="shared" si="5"/>
        <v>3</v>
      </c>
      <c r="C44" s="16">
        <f t="shared" si="2"/>
        <v>1</v>
      </c>
      <c r="D44" s="14">
        <v>41701</v>
      </c>
      <c r="E44" s="4">
        <v>104.92</v>
      </c>
    </row>
    <row r="45" spans="1:5" x14ac:dyDescent="0.3">
      <c r="A45" s="16">
        <f t="shared" si="4"/>
        <v>2014</v>
      </c>
      <c r="B45" s="16">
        <f t="shared" si="5"/>
        <v>3</v>
      </c>
      <c r="C45" s="16">
        <f t="shared" si="2"/>
        <v>1</v>
      </c>
      <c r="D45" s="14">
        <v>41702</v>
      </c>
      <c r="E45" s="4">
        <v>103.33</v>
      </c>
    </row>
    <row r="46" spans="1:5" x14ac:dyDescent="0.3">
      <c r="A46" s="16">
        <f t="shared" si="4"/>
        <v>2014</v>
      </c>
      <c r="B46" s="16">
        <f t="shared" si="5"/>
        <v>3</v>
      </c>
      <c r="C46" s="16">
        <f t="shared" si="2"/>
        <v>1</v>
      </c>
      <c r="D46" s="14">
        <v>41703</v>
      </c>
      <c r="E46" s="4">
        <v>101.45</v>
      </c>
    </row>
    <row r="47" spans="1:5" x14ac:dyDescent="0.3">
      <c r="A47" s="16">
        <f t="shared" si="4"/>
        <v>2014</v>
      </c>
      <c r="B47" s="16">
        <f t="shared" si="5"/>
        <v>3</v>
      </c>
      <c r="C47" s="16">
        <f t="shared" si="2"/>
        <v>1</v>
      </c>
      <c r="D47" s="14">
        <v>41704</v>
      </c>
      <c r="E47" s="4">
        <v>101.56</v>
      </c>
    </row>
    <row r="48" spans="1:5" x14ac:dyDescent="0.3">
      <c r="A48" s="16">
        <f t="shared" si="4"/>
        <v>2014</v>
      </c>
      <c r="B48" s="16">
        <f t="shared" si="5"/>
        <v>3</v>
      </c>
      <c r="C48" s="16">
        <f t="shared" si="2"/>
        <v>1</v>
      </c>
      <c r="D48" s="14">
        <v>41705</v>
      </c>
      <c r="E48" s="4">
        <v>102.58</v>
      </c>
    </row>
    <row r="49" spans="1:5" x14ac:dyDescent="0.3">
      <c r="A49" s="16">
        <f t="shared" si="4"/>
        <v>2014</v>
      </c>
      <c r="B49" s="16">
        <f t="shared" si="5"/>
        <v>3</v>
      </c>
      <c r="C49" s="16">
        <f t="shared" si="2"/>
        <v>1</v>
      </c>
      <c r="D49" s="14">
        <v>41708</v>
      </c>
      <c r="E49" s="4">
        <v>101.12</v>
      </c>
    </row>
    <row r="50" spans="1:5" x14ac:dyDescent="0.3">
      <c r="A50" s="16">
        <f t="shared" si="4"/>
        <v>2014</v>
      </c>
      <c r="B50" s="16">
        <f t="shared" si="5"/>
        <v>3</v>
      </c>
      <c r="C50" s="16">
        <f t="shared" si="2"/>
        <v>1</v>
      </c>
      <c r="D50" s="14">
        <v>41709</v>
      </c>
      <c r="E50" s="4">
        <v>100.03</v>
      </c>
    </row>
    <row r="51" spans="1:5" x14ac:dyDescent="0.3">
      <c r="A51" s="16">
        <f t="shared" si="4"/>
        <v>2014</v>
      </c>
      <c r="B51" s="16">
        <f t="shared" si="5"/>
        <v>3</v>
      </c>
      <c r="C51" s="16">
        <f t="shared" si="2"/>
        <v>1</v>
      </c>
      <c r="D51" s="14">
        <v>41710</v>
      </c>
      <c r="E51" s="4">
        <v>97.99</v>
      </c>
    </row>
    <row r="52" spans="1:5" x14ac:dyDescent="0.3">
      <c r="A52" s="16">
        <f t="shared" si="4"/>
        <v>2014</v>
      </c>
      <c r="B52" s="16">
        <f t="shared" si="5"/>
        <v>3</v>
      </c>
      <c r="C52" s="16">
        <f t="shared" si="2"/>
        <v>1</v>
      </c>
      <c r="D52" s="14">
        <v>41711</v>
      </c>
      <c r="E52" s="4">
        <v>98.2</v>
      </c>
    </row>
    <row r="53" spans="1:5" x14ac:dyDescent="0.3">
      <c r="A53" s="16">
        <f t="shared" si="4"/>
        <v>2014</v>
      </c>
      <c r="B53" s="16">
        <f t="shared" si="5"/>
        <v>3</v>
      </c>
      <c r="C53" s="16">
        <f t="shared" si="2"/>
        <v>1</v>
      </c>
      <c r="D53" s="14">
        <v>41712</v>
      </c>
      <c r="E53" s="4">
        <v>98.89</v>
      </c>
    </row>
    <row r="54" spans="1:5" x14ac:dyDescent="0.3">
      <c r="A54" s="16">
        <f t="shared" si="4"/>
        <v>2014</v>
      </c>
      <c r="B54" s="16">
        <f t="shared" si="5"/>
        <v>3</v>
      </c>
      <c r="C54" s="16">
        <f t="shared" si="2"/>
        <v>1</v>
      </c>
      <c r="D54" s="14">
        <v>41715</v>
      </c>
      <c r="E54" s="4">
        <v>98.08</v>
      </c>
    </row>
    <row r="55" spans="1:5" x14ac:dyDescent="0.3">
      <c r="A55" s="16">
        <f t="shared" si="4"/>
        <v>2014</v>
      </c>
      <c r="B55" s="16">
        <f t="shared" si="5"/>
        <v>3</v>
      </c>
      <c r="C55" s="16">
        <f t="shared" si="2"/>
        <v>1</v>
      </c>
      <c r="D55" s="14">
        <v>41716</v>
      </c>
      <c r="E55" s="4">
        <v>99.7</v>
      </c>
    </row>
    <row r="56" spans="1:5" x14ac:dyDescent="0.3">
      <c r="A56" s="16">
        <f t="shared" si="4"/>
        <v>2014</v>
      </c>
      <c r="B56" s="16">
        <f t="shared" si="5"/>
        <v>3</v>
      </c>
      <c r="C56" s="16">
        <f t="shared" si="2"/>
        <v>1</v>
      </c>
      <c r="D56" s="14">
        <v>41717</v>
      </c>
      <c r="E56" s="4">
        <v>100.37</v>
      </c>
    </row>
    <row r="57" spans="1:5" x14ac:dyDescent="0.3">
      <c r="A57" s="16">
        <f t="shared" si="4"/>
        <v>2014</v>
      </c>
      <c r="B57" s="16">
        <f t="shared" si="5"/>
        <v>3</v>
      </c>
      <c r="C57" s="16">
        <f t="shared" si="2"/>
        <v>1</v>
      </c>
      <c r="D57" s="14">
        <v>41718</v>
      </c>
      <c r="E57" s="4">
        <v>99.43</v>
      </c>
    </row>
    <row r="58" spans="1:5" x14ac:dyDescent="0.3">
      <c r="A58" s="16">
        <f t="shared" si="4"/>
        <v>2014</v>
      </c>
      <c r="B58" s="16">
        <f t="shared" si="5"/>
        <v>3</v>
      </c>
      <c r="C58" s="16">
        <f t="shared" si="2"/>
        <v>1</v>
      </c>
      <c r="D58" s="14">
        <v>41719</v>
      </c>
      <c r="E58" s="4">
        <v>99.46</v>
      </c>
    </row>
    <row r="59" spans="1:5" x14ac:dyDescent="0.3">
      <c r="A59" s="16">
        <f t="shared" si="4"/>
        <v>2014</v>
      </c>
      <c r="B59" s="16">
        <f t="shared" si="5"/>
        <v>3</v>
      </c>
      <c r="C59" s="16">
        <f t="shared" si="2"/>
        <v>1</v>
      </c>
      <c r="D59" s="14">
        <v>41722</v>
      </c>
      <c r="E59" s="4">
        <v>99.6</v>
      </c>
    </row>
    <row r="60" spans="1:5" x14ac:dyDescent="0.3">
      <c r="A60" s="16">
        <f t="shared" si="4"/>
        <v>2014</v>
      </c>
      <c r="B60" s="16">
        <f t="shared" si="5"/>
        <v>3</v>
      </c>
      <c r="C60" s="16">
        <f t="shared" si="2"/>
        <v>1</v>
      </c>
      <c r="D60" s="14">
        <v>41723</v>
      </c>
      <c r="E60" s="4">
        <v>99.19</v>
      </c>
    </row>
    <row r="61" spans="1:5" x14ac:dyDescent="0.3">
      <c r="A61" s="16">
        <f t="shared" si="4"/>
        <v>2014</v>
      </c>
      <c r="B61" s="16">
        <f t="shared" si="5"/>
        <v>3</v>
      </c>
      <c r="C61" s="16">
        <f t="shared" si="2"/>
        <v>1</v>
      </c>
      <c r="D61" s="14">
        <v>41724</v>
      </c>
      <c r="E61" s="4">
        <v>100.26</v>
      </c>
    </row>
    <row r="62" spans="1:5" x14ac:dyDescent="0.3">
      <c r="A62" s="16">
        <f t="shared" si="4"/>
        <v>2014</v>
      </c>
      <c r="B62" s="16">
        <f t="shared" si="5"/>
        <v>3</v>
      </c>
      <c r="C62" s="16">
        <f t="shared" si="2"/>
        <v>1</v>
      </c>
      <c r="D62" s="14">
        <v>41725</v>
      </c>
      <c r="E62" s="4">
        <v>101.28</v>
      </c>
    </row>
    <row r="63" spans="1:5" x14ac:dyDescent="0.3">
      <c r="A63" s="16">
        <f t="shared" si="4"/>
        <v>2014</v>
      </c>
      <c r="B63" s="16">
        <f t="shared" si="5"/>
        <v>3</v>
      </c>
      <c r="C63" s="16">
        <f t="shared" si="2"/>
        <v>1</v>
      </c>
      <c r="D63" s="14">
        <v>41726</v>
      </c>
      <c r="E63" s="4">
        <v>101.67</v>
      </c>
    </row>
    <row r="64" spans="1:5" x14ac:dyDescent="0.3">
      <c r="A64" s="16">
        <f t="shared" si="4"/>
        <v>2014</v>
      </c>
      <c r="B64" s="16">
        <f t="shared" si="5"/>
        <v>3</v>
      </c>
      <c r="C64" s="16">
        <f t="shared" si="2"/>
        <v>1</v>
      </c>
      <c r="D64" s="14">
        <v>41729</v>
      </c>
      <c r="E64" s="4">
        <v>101.58</v>
      </c>
    </row>
    <row r="65" spans="1:5" x14ac:dyDescent="0.3">
      <c r="A65" s="16">
        <f t="shared" si="4"/>
        <v>2014</v>
      </c>
      <c r="B65" s="16">
        <f t="shared" si="5"/>
        <v>4</v>
      </c>
      <c r="C65" s="16">
        <f t="shared" si="2"/>
        <v>2</v>
      </c>
      <c r="D65" s="14">
        <v>41730</v>
      </c>
      <c r="E65" s="4">
        <v>99.74</v>
      </c>
    </row>
    <row r="66" spans="1:5" x14ac:dyDescent="0.3">
      <c r="A66" s="16">
        <f t="shared" si="4"/>
        <v>2014</v>
      </c>
      <c r="B66" s="16">
        <f t="shared" si="5"/>
        <v>4</v>
      </c>
      <c r="C66" s="16">
        <f t="shared" si="2"/>
        <v>2</v>
      </c>
      <c r="D66" s="14">
        <v>41731</v>
      </c>
      <c r="E66" s="4">
        <v>99.62</v>
      </c>
    </row>
    <row r="67" spans="1:5" x14ac:dyDescent="0.3">
      <c r="A67" s="16">
        <f t="shared" si="4"/>
        <v>2014</v>
      </c>
      <c r="B67" s="16">
        <f t="shared" si="5"/>
        <v>4</v>
      </c>
      <c r="C67" s="16">
        <f t="shared" si="2"/>
        <v>2</v>
      </c>
      <c r="D67" s="14">
        <v>41732</v>
      </c>
      <c r="E67" s="4">
        <v>100.29</v>
      </c>
    </row>
    <row r="68" spans="1:5" x14ac:dyDescent="0.3">
      <c r="A68" s="16">
        <f t="shared" si="4"/>
        <v>2014</v>
      </c>
      <c r="B68" s="16">
        <f t="shared" si="5"/>
        <v>4</v>
      </c>
      <c r="C68" s="16">
        <f t="shared" si="2"/>
        <v>2</v>
      </c>
      <c r="D68" s="14">
        <v>41733</v>
      </c>
      <c r="E68" s="4">
        <v>101.14</v>
      </c>
    </row>
    <row r="69" spans="1:5" x14ac:dyDescent="0.3">
      <c r="A69" s="16">
        <f t="shared" si="4"/>
        <v>2014</v>
      </c>
      <c r="B69" s="16">
        <f t="shared" si="5"/>
        <v>4</v>
      </c>
      <c r="C69" s="16">
        <f t="shared" ref="C69:C132" si="6">ROUNDUP(B69/3,0)</f>
        <v>2</v>
      </c>
      <c r="D69" s="14">
        <v>41736</v>
      </c>
      <c r="E69" s="4">
        <v>100.44</v>
      </c>
    </row>
    <row r="70" spans="1:5" x14ac:dyDescent="0.3">
      <c r="A70" s="16">
        <f t="shared" si="4"/>
        <v>2014</v>
      </c>
      <c r="B70" s="16">
        <f t="shared" si="5"/>
        <v>4</v>
      </c>
      <c r="C70" s="16">
        <f t="shared" si="6"/>
        <v>2</v>
      </c>
      <c r="D70" s="14">
        <v>41737</v>
      </c>
      <c r="E70" s="4">
        <v>102.56</v>
      </c>
    </row>
    <row r="71" spans="1:5" x14ac:dyDescent="0.3">
      <c r="A71" s="16">
        <f t="shared" si="4"/>
        <v>2014</v>
      </c>
      <c r="B71" s="16">
        <f t="shared" si="5"/>
        <v>4</v>
      </c>
      <c r="C71" s="16">
        <f t="shared" si="6"/>
        <v>2</v>
      </c>
      <c r="D71" s="14">
        <v>41738</v>
      </c>
      <c r="E71" s="4">
        <v>103.6</v>
      </c>
    </row>
    <row r="72" spans="1:5" x14ac:dyDescent="0.3">
      <c r="A72" s="16">
        <f t="shared" si="4"/>
        <v>2014</v>
      </c>
      <c r="B72" s="16">
        <f t="shared" si="5"/>
        <v>4</v>
      </c>
      <c r="C72" s="16">
        <f t="shared" si="6"/>
        <v>2</v>
      </c>
      <c r="D72" s="14">
        <v>41739</v>
      </c>
      <c r="E72" s="4">
        <v>103.4</v>
      </c>
    </row>
    <row r="73" spans="1:5" x14ac:dyDescent="0.3">
      <c r="A73" s="16">
        <f t="shared" si="4"/>
        <v>2014</v>
      </c>
      <c r="B73" s="16">
        <f t="shared" si="5"/>
        <v>4</v>
      </c>
      <c r="C73" s="16">
        <f t="shared" si="6"/>
        <v>2</v>
      </c>
      <c r="D73" s="14">
        <v>41740</v>
      </c>
      <c r="E73" s="4">
        <v>103.74</v>
      </c>
    </row>
    <row r="74" spans="1:5" x14ac:dyDescent="0.3">
      <c r="A74" s="16">
        <f t="shared" si="4"/>
        <v>2014</v>
      </c>
      <c r="B74" s="16">
        <f t="shared" si="5"/>
        <v>4</v>
      </c>
      <c r="C74" s="16">
        <f t="shared" si="6"/>
        <v>2</v>
      </c>
      <c r="D74" s="14">
        <v>41743</v>
      </c>
      <c r="E74" s="4">
        <v>104.05</v>
      </c>
    </row>
    <row r="75" spans="1:5" x14ac:dyDescent="0.3">
      <c r="A75" s="16">
        <f t="shared" si="4"/>
        <v>2014</v>
      </c>
      <c r="B75" s="16">
        <f t="shared" si="5"/>
        <v>4</v>
      </c>
      <c r="C75" s="16">
        <f t="shared" si="6"/>
        <v>2</v>
      </c>
      <c r="D75" s="14">
        <v>41744</v>
      </c>
      <c r="E75" s="4">
        <v>103.75</v>
      </c>
    </row>
    <row r="76" spans="1:5" x14ac:dyDescent="0.3">
      <c r="A76" s="16">
        <f t="shared" si="4"/>
        <v>2014</v>
      </c>
      <c r="B76" s="16">
        <f t="shared" si="5"/>
        <v>4</v>
      </c>
      <c r="C76" s="16">
        <f t="shared" si="6"/>
        <v>2</v>
      </c>
      <c r="D76" s="14">
        <v>41745</v>
      </c>
      <c r="E76" s="4">
        <v>103.76</v>
      </c>
    </row>
    <row r="77" spans="1:5" x14ac:dyDescent="0.3">
      <c r="A77" s="16">
        <f t="shared" si="4"/>
        <v>2014</v>
      </c>
      <c r="B77" s="16">
        <f t="shared" si="5"/>
        <v>4</v>
      </c>
      <c r="C77" s="16">
        <f t="shared" si="6"/>
        <v>2</v>
      </c>
      <c r="D77" s="14">
        <v>41746</v>
      </c>
      <c r="E77" s="4">
        <v>104.3</v>
      </c>
    </row>
    <row r="78" spans="1:5" x14ac:dyDescent="0.3">
      <c r="A78" s="16">
        <f t="shared" si="4"/>
        <v>2014</v>
      </c>
      <c r="B78" s="16">
        <f t="shared" si="5"/>
        <v>4</v>
      </c>
      <c r="C78" s="16">
        <f t="shared" si="6"/>
        <v>2</v>
      </c>
      <c r="D78" s="14">
        <v>41750</v>
      </c>
      <c r="E78" s="4">
        <v>104.37</v>
      </c>
    </row>
    <row r="79" spans="1:5" x14ac:dyDescent="0.3">
      <c r="A79" s="16">
        <f t="shared" si="4"/>
        <v>2014</v>
      </c>
      <c r="B79" s="16">
        <f t="shared" si="5"/>
        <v>4</v>
      </c>
      <c r="C79" s="16">
        <f t="shared" si="6"/>
        <v>2</v>
      </c>
      <c r="D79" s="14">
        <v>41751</v>
      </c>
      <c r="E79" s="4">
        <v>102.13</v>
      </c>
    </row>
    <row r="80" spans="1:5" x14ac:dyDescent="0.3">
      <c r="A80" s="16">
        <f t="shared" si="4"/>
        <v>2014</v>
      </c>
      <c r="B80" s="16">
        <f t="shared" si="5"/>
        <v>4</v>
      </c>
      <c r="C80" s="16">
        <f t="shared" si="6"/>
        <v>2</v>
      </c>
      <c r="D80" s="14">
        <v>41752</v>
      </c>
      <c r="E80" s="4">
        <v>101.44</v>
      </c>
    </row>
    <row r="81" spans="1:5" x14ac:dyDescent="0.3">
      <c r="A81" s="16">
        <f t="shared" ref="A81:A144" si="7">YEAR(D81)</f>
        <v>2014</v>
      </c>
      <c r="B81" s="16">
        <f t="shared" ref="B81:B144" si="8">MONTH(D81)</f>
        <v>4</v>
      </c>
      <c r="C81" s="16">
        <f t="shared" si="6"/>
        <v>2</v>
      </c>
      <c r="D81" s="14">
        <v>41753</v>
      </c>
      <c r="E81" s="4">
        <v>101.94</v>
      </c>
    </row>
    <row r="82" spans="1:5" x14ac:dyDescent="0.3">
      <c r="A82" s="16">
        <f t="shared" si="7"/>
        <v>2014</v>
      </c>
      <c r="B82" s="16">
        <f t="shared" si="8"/>
        <v>4</v>
      </c>
      <c r="C82" s="16">
        <f t="shared" si="6"/>
        <v>2</v>
      </c>
      <c r="D82" s="14">
        <v>41754</v>
      </c>
      <c r="E82" s="4">
        <v>100.6</v>
      </c>
    </row>
    <row r="83" spans="1:5" x14ac:dyDescent="0.3">
      <c r="A83" s="16">
        <f t="shared" si="7"/>
        <v>2014</v>
      </c>
      <c r="B83" s="16">
        <f t="shared" si="8"/>
        <v>4</v>
      </c>
      <c r="C83" s="16">
        <f t="shared" si="6"/>
        <v>2</v>
      </c>
      <c r="D83" s="14">
        <v>41757</v>
      </c>
      <c r="E83" s="4">
        <v>100.84</v>
      </c>
    </row>
    <row r="84" spans="1:5" x14ac:dyDescent="0.3">
      <c r="A84" s="16">
        <f t="shared" si="7"/>
        <v>2014</v>
      </c>
      <c r="B84" s="16">
        <f t="shared" si="8"/>
        <v>4</v>
      </c>
      <c r="C84" s="16">
        <f t="shared" si="6"/>
        <v>2</v>
      </c>
      <c r="D84" s="14">
        <v>41758</v>
      </c>
      <c r="E84" s="4">
        <v>101.28</v>
      </c>
    </row>
    <row r="85" spans="1:5" x14ac:dyDescent="0.3">
      <c r="A85" s="16">
        <f t="shared" si="7"/>
        <v>2014</v>
      </c>
      <c r="B85" s="16">
        <f t="shared" si="8"/>
        <v>4</v>
      </c>
      <c r="C85" s="16">
        <f t="shared" si="6"/>
        <v>2</v>
      </c>
      <c r="D85" s="14">
        <v>41759</v>
      </c>
      <c r="E85" s="4">
        <v>99.74</v>
      </c>
    </row>
    <row r="86" spans="1:5" x14ac:dyDescent="0.3">
      <c r="A86" s="16">
        <f t="shared" si="7"/>
        <v>2014</v>
      </c>
      <c r="B86" s="16">
        <f t="shared" si="8"/>
        <v>5</v>
      </c>
      <c r="C86" s="16">
        <f t="shared" si="6"/>
        <v>2</v>
      </c>
      <c r="D86" s="14">
        <v>41760</v>
      </c>
      <c r="E86" s="4">
        <v>99.42</v>
      </c>
    </row>
    <row r="87" spans="1:5" x14ac:dyDescent="0.3">
      <c r="A87" s="16">
        <f t="shared" si="7"/>
        <v>2014</v>
      </c>
      <c r="B87" s="16">
        <f t="shared" si="8"/>
        <v>5</v>
      </c>
      <c r="C87" s="16">
        <f t="shared" si="6"/>
        <v>2</v>
      </c>
      <c r="D87" s="14">
        <v>41761</v>
      </c>
      <c r="E87" s="4">
        <v>99.76</v>
      </c>
    </row>
    <row r="88" spans="1:5" x14ac:dyDescent="0.3">
      <c r="A88" s="16">
        <f t="shared" si="7"/>
        <v>2014</v>
      </c>
      <c r="B88" s="16">
        <f t="shared" si="8"/>
        <v>5</v>
      </c>
      <c r="C88" s="16">
        <f t="shared" si="6"/>
        <v>2</v>
      </c>
      <c r="D88" s="14">
        <v>41764</v>
      </c>
      <c r="E88" s="4">
        <v>99.48</v>
      </c>
    </row>
    <row r="89" spans="1:5" x14ac:dyDescent="0.3">
      <c r="A89" s="16">
        <f t="shared" si="7"/>
        <v>2014</v>
      </c>
      <c r="B89" s="16">
        <f t="shared" si="8"/>
        <v>5</v>
      </c>
      <c r="C89" s="16">
        <f t="shared" si="6"/>
        <v>2</v>
      </c>
      <c r="D89" s="14">
        <v>41765</v>
      </c>
      <c r="E89" s="4">
        <v>99.5</v>
      </c>
    </row>
    <row r="90" spans="1:5" x14ac:dyDescent="0.3">
      <c r="A90" s="16">
        <f t="shared" si="7"/>
        <v>2014</v>
      </c>
      <c r="B90" s="16">
        <f t="shared" si="8"/>
        <v>5</v>
      </c>
      <c r="C90" s="16">
        <f t="shared" si="6"/>
        <v>2</v>
      </c>
      <c r="D90" s="14">
        <v>41766</v>
      </c>
      <c r="E90" s="4">
        <v>100.77</v>
      </c>
    </row>
    <row r="91" spans="1:5" x14ac:dyDescent="0.3">
      <c r="A91" s="16">
        <f t="shared" si="7"/>
        <v>2014</v>
      </c>
      <c r="B91" s="16">
        <f t="shared" si="8"/>
        <v>5</v>
      </c>
      <c r="C91" s="16">
        <f t="shared" si="6"/>
        <v>2</v>
      </c>
      <c r="D91" s="14">
        <v>41767</v>
      </c>
      <c r="E91" s="4">
        <v>100.26</v>
      </c>
    </row>
    <row r="92" spans="1:5" x14ac:dyDescent="0.3">
      <c r="A92" s="16">
        <f t="shared" si="7"/>
        <v>2014</v>
      </c>
      <c r="B92" s="16">
        <f t="shared" si="8"/>
        <v>5</v>
      </c>
      <c r="C92" s="16">
        <f t="shared" si="6"/>
        <v>2</v>
      </c>
      <c r="D92" s="14">
        <v>41768</v>
      </c>
      <c r="E92" s="4">
        <v>99.99</v>
      </c>
    </row>
    <row r="93" spans="1:5" x14ac:dyDescent="0.3">
      <c r="A93" s="16">
        <f t="shared" si="7"/>
        <v>2014</v>
      </c>
      <c r="B93" s="16">
        <f t="shared" si="8"/>
        <v>5</v>
      </c>
      <c r="C93" s="16">
        <f t="shared" si="6"/>
        <v>2</v>
      </c>
      <c r="D93" s="14">
        <v>41771</v>
      </c>
      <c r="E93" s="4">
        <v>100.59</v>
      </c>
    </row>
    <row r="94" spans="1:5" x14ac:dyDescent="0.3">
      <c r="A94" s="16">
        <f t="shared" si="7"/>
        <v>2014</v>
      </c>
      <c r="B94" s="16">
        <f t="shared" si="8"/>
        <v>5</v>
      </c>
      <c r="C94" s="16">
        <f t="shared" si="6"/>
        <v>2</v>
      </c>
      <c r="D94" s="14">
        <v>41772</v>
      </c>
      <c r="E94" s="4">
        <v>101.7</v>
      </c>
    </row>
    <row r="95" spans="1:5" x14ac:dyDescent="0.3">
      <c r="A95" s="16">
        <f t="shared" si="7"/>
        <v>2014</v>
      </c>
      <c r="B95" s="16">
        <f t="shared" si="8"/>
        <v>5</v>
      </c>
      <c r="C95" s="16">
        <f t="shared" si="6"/>
        <v>2</v>
      </c>
      <c r="D95" s="14">
        <v>41773</v>
      </c>
      <c r="E95" s="4">
        <v>102.37</v>
      </c>
    </row>
    <row r="96" spans="1:5" x14ac:dyDescent="0.3">
      <c r="A96" s="16">
        <f t="shared" si="7"/>
        <v>2014</v>
      </c>
      <c r="B96" s="16">
        <f t="shared" si="8"/>
        <v>5</v>
      </c>
      <c r="C96" s="16">
        <f t="shared" si="6"/>
        <v>2</v>
      </c>
      <c r="D96" s="14">
        <v>41774</v>
      </c>
      <c r="E96" s="4">
        <v>101.5</v>
      </c>
    </row>
    <row r="97" spans="1:5" x14ac:dyDescent="0.3">
      <c r="A97" s="16">
        <f t="shared" si="7"/>
        <v>2014</v>
      </c>
      <c r="B97" s="16">
        <f t="shared" si="8"/>
        <v>5</v>
      </c>
      <c r="C97" s="16">
        <f t="shared" si="6"/>
        <v>2</v>
      </c>
      <c r="D97" s="14">
        <v>41775</v>
      </c>
      <c r="E97" s="4">
        <v>102.02</v>
      </c>
    </row>
    <row r="98" spans="1:5" x14ac:dyDescent="0.3">
      <c r="A98" s="16">
        <f t="shared" si="7"/>
        <v>2014</v>
      </c>
      <c r="B98" s="16">
        <f t="shared" si="8"/>
        <v>5</v>
      </c>
      <c r="C98" s="16">
        <f t="shared" si="6"/>
        <v>2</v>
      </c>
      <c r="D98" s="14">
        <v>41778</v>
      </c>
      <c r="E98" s="4">
        <v>102.61</v>
      </c>
    </row>
    <row r="99" spans="1:5" x14ac:dyDescent="0.3">
      <c r="A99" s="16">
        <f t="shared" si="7"/>
        <v>2014</v>
      </c>
      <c r="B99" s="16">
        <f t="shared" si="8"/>
        <v>5</v>
      </c>
      <c r="C99" s="16">
        <f t="shared" si="6"/>
        <v>2</v>
      </c>
      <c r="D99" s="14">
        <v>41779</v>
      </c>
      <c r="E99" s="4">
        <v>102.44</v>
      </c>
    </row>
    <row r="100" spans="1:5" x14ac:dyDescent="0.3">
      <c r="A100" s="16">
        <f t="shared" si="7"/>
        <v>2014</v>
      </c>
      <c r="B100" s="16">
        <f t="shared" si="8"/>
        <v>5</v>
      </c>
      <c r="C100" s="16">
        <f t="shared" si="6"/>
        <v>2</v>
      </c>
      <c r="D100" s="14">
        <v>41780</v>
      </c>
      <c r="E100" s="4">
        <v>104.07</v>
      </c>
    </row>
    <row r="101" spans="1:5" x14ac:dyDescent="0.3">
      <c r="A101" s="16">
        <f t="shared" si="7"/>
        <v>2014</v>
      </c>
      <c r="B101" s="16">
        <f t="shared" si="8"/>
        <v>5</v>
      </c>
      <c r="C101" s="16">
        <f t="shared" si="6"/>
        <v>2</v>
      </c>
      <c r="D101" s="14">
        <v>41781</v>
      </c>
      <c r="E101" s="4">
        <v>103.74</v>
      </c>
    </row>
    <row r="102" spans="1:5" x14ac:dyDescent="0.3">
      <c r="A102" s="16">
        <f t="shared" si="7"/>
        <v>2014</v>
      </c>
      <c r="B102" s="16">
        <f t="shared" si="8"/>
        <v>5</v>
      </c>
      <c r="C102" s="16">
        <f t="shared" si="6"/>
        <v>2</v>
      </c>
      <c r="D102" s="14">
        <v>41782</v>
      </c>
      <c r="E102" s="4">
        <v>104.35</v>
      </c>
    </row>
    <row r="103" spans="1:5" x14ac:dyDescent="0.3">
      <c r="A103" s="16">
        <f t="shared" si="7"/>
        <v>2014</v>
      </c>
      <c r="B103" s="16">
        <f t="shared" si="8"/>
        <v>5</v>
      </c>
      <c r="C103" s="16">
        <f t="shared" si="6"/>
        <v>2</v>
      </c>
      <c r="D103" s="14">
        <v>41786</v>
      </c>
      <c r="E103" s="4">
        <v>104.11</v>
      </c>
    </row>
    <row r="104" spans="1:5" x14ac:dyDescent="0.3">
      <c r="A104" s="16">
        <f t="shared" si="7"/>
        <v>2014</v>
      </c>
      <c r="B104" s="16">
        <f t="shared" si="8"/>
        <v>5</v>
      </c>
      <c r="C104" s="16">
        <f t="shared" si="6"/>
        <v>2</v>
      </c>
      <c r="D104" s="14">
        <v>41787</v>
      </c>
      <c r="E104" s="4">
        <v>102.72</v>
      </c>
    </row>
    <row r="105" spans="1:5" x14ac:dyDescent="0.3">
      <c r="A105" s="16">
        <f t="shared" si="7"/>
        <v>2014</v>
      </c>
      <c r="B105" s="16">
        <f t="shared" si="8"/>
        <v>5</v>
      </c>
      <c r="C105" s="16">
        <f t="shared" si="6"/>
        <v>2</v>
      </c>
      <c r="D105" s="14">
        <v>41788</v>
      </c>
      <c r="E105" s="4">
        <v>103.58</v>
      </c>
    </row>
    <row r="106" spans="1:5" x14ac:dyDescent="0.3">
      <c r="A106" s="16">
        <f t="shared" si="7"/>
        <v>2014</v>
      </c>
      <c r="B106" s="16">
        <f t="shared" si="8"/>
        <v>5</v>
      </c>
      <c r="C106" s="16">
        <f t="shared" si="6"/>
        <v>2</v>
      </c>
      <c r="D106" s="14">
        <v>41789</v>
      </c>
      <c r="E106" s="4">
        <v>102.71</v>
      </c>
    </row>
    <row r="107" spans="1:5" x14ac:dyDescent="0.3">
      <c r="A107" s="16">
        <f t="shared" si="7"/>
        <v>2014</v>
      </c>
      <c r="B107" s="16">
        <f t="shared" si="8"/>
        <v>6</v>
      </c>
      <c r="C107" s="16">
        <f t="shared" si="6"/>
        <v>2</v>
      </c>
      <c r="D107" s="14">
        <v>41792</v>
      </c>
      <c r="E107" s="4">
        <v>102.47</v>
      </c>
    </row>
    <row r="108" spans="1:5" x14ac:dyDescent="0.3">
      <c r="A108" s="16">
        <f t="shared" si="7"/>
        <v>2014</v>
      </c>
      <c r="B108" s="16">
        <f t="shared" si="8"/>
        <v>6</v>
      </c>
      <c r="C108" s="16">
        <f t="shared" si="6"/>
        <v>2</v>
      </c>
      <c r="D108" s="14">
        <v>41793</v>
      </c>
      <c r="E108" s="4">
        <v>102.66</v>
      </c>
    </row>
    <row r="109" spans="1:5" x14ac:dyDescent="0.3">
      <c r="A109" s="16">
        <f t="shared" si="7"/>
        <v>2014</v>
      </c>
      <c r="B109" s="16">
        <f t="shared" si="8"/>
        <v>6</v>
      </c>
      <c r="C109" s="16">
        <f t="shared" si="6"/>
        <v>2</v>
      </c>
      <c r="D109" s="14">
        <v>41794</v>
      </c>
      <c r="E109" s="4">
        <v>102.64</v>
      </c>
    </row>
    <row r="110" spans="1:5" x14ac:dyDescent="0.3">
      <c r="A110" s="16">
        <f t="shared" si="7"/>
        <v>2014</v>
      </c>
      <c r="B110" s="16">
        <f t="shared" si="8"/>
        <v>6</v>
      </c>
      <c r="C110" s="16">
        <f t="shared" si="6"/>
        <v>2</v>
      </c>
      <c r="D110" s="14">
        <v>41795</v>
      </c>
      <c r="E110" s="4">
        <v>102.48</v>
      </c>
    </row>
    <row r="111" spans="1:5" x14ac:dyDescent="0.3">
      <c r="A111" s="16">
        <f t="shared" si="7"/>
        <v>2014</v>
      </c>
      <c r="B111" s="16">
        <f t="shared" si="8"/>
        <v>6</v>
      </c>
      <c r="C111" s="16">
        <f t="shared" si="6"/>
        <v>2</v>
      </c>
      <c r="D111" s="14">
        <v>41796</v>
      </c>
      <c r="E111" s="4">
        <v>102.66</v>
      </c>
    </row>
    <row r="112" spans="1:5" x14ac:dyDescent="0.3">
      <c r="A112" s="16">
        <f t="shared" si="7"/>
        <v>2014</v>
      </c>
      <c r="B112" s="16">
        <f t="shared" si="8"/>
        <v>6</v>
      </c>
      <c r="C112" s="16">
        <f t="shared" si="6"/>
        <v>2</v>
      </c>
      <c r="D112" s="14">
        <v>41799</v>
      </c>
      <c r="E112" s="4">
        <v>104.41</v>
      </c>
    </row>
    <row r="113" spans="1:5" x14ac:dyDescent="0.3">
      <c r="A113" s="16">
        <f t="shared" si="7"/>
        <v>2014</v>
      </c>
      <c r="B113" s="16">
        <f t="shared" si="8"/>
        <v>6</v>
      </c>
      <c r="C113" s="16">
        <f t="shared" si="6"/>
        <v>2</v>
      </c>
      <c r="D113" s="14">
        <v>41800</v>
      </c>
      <c r="E113" s="4">
        <v>104.35</v>
      </c>
    </row>
    <row r="114" spans="1:5" x14ac:dyDescent="0.3">
      <c r="A114" s="16">
        <f t="shared" si="7"/>
        <v>2014</v>
      </c>
      <c r="B114" s="16">
        <f t="shared" si="8"/>
        <v>6</v>
      </c>
      <c r="C114" s="16">
        <f t="shared" si="6"/>
        <v>2</v>
      </c>
      <c r="D114" s="14">
        <v>41801</v>
      </c>
      <c r="E114" s="4">
        <v>104.4</v>
      </c>
    </row>
    <row r="115" spans="1:5" x14ac:dyDescent="0.3">
      <c r="A115" s="16">
        <f t="shared" si="7"/>
        <v>2014</v>
      </c>
      <c r="B115" s="16">
        <f t="shared" si="8"/>
        <v>6</v>
      </c>
      <c r="C115" s="16">
        <f t="shared" si="6"/>
        <v>2</v>
      </c>
      <c r="D115" s="14">
        <v>41802</v>
      </c>
      <c r="E115" s="4">
        <v>106.53</v>
      </c>
    </row>
    <row r="116" spans="1:5" x14ac:dyDescent="0.3">
      <c r="A116" s="16">
        <f t="shared" si="7"/>
        <v>2014</v>
      </c>
      <c r="B116" s="16">
        <f t="shared" si="8"/>
        <v>6</v>
      </c>
      <c r="C116" s="16">
        <f t="shared" si="6"/>
        <v>2</v>
      </c>
      <c r="D116" s="14">
        <v>41803</v>
      </c>
      <c r="E116" s="4">
        <v>106.91</v>
      </c>
    </row>
    <row r="117" spans="1:5" x14ac:dyDescent="0.3">
      <c r="A117" s="16">
        <f t="shared" si="7"/>
        <v>2014</v>
      </c>
      <c r="B117" s="16">
        <f t="shared" si="8"/>
        <v>6</v>
      </c>
      <c r="C117" s="16">
        <f t="shared" si="6"/>
        <v>2</v>
      </c>
      <c r="D117" s="14">
        <v>41806</v>
      </c>
      <c r="E117" s="4">
        <v>106.9</v>
      </c>
    </row>
    <row r="118" spans="1:5" x14ac:dyDescent="0.3">
      <c r="A118" s="16">
        <f t="shared" si="7"/>
        <v>2014</v>
      </c>
      <c r="B118" s="16">
        <f t="shared" si="8"/>
        <v>6</v>
      </c>
      <c r="C118" s="16">
        <f t="shared" si="6"/>
        <v>2</v>
      </c>
      <c r="D118" s="14">
        <v>41807</v>
      </c>
      <c r="E118" s="4">
        <v>106.36</v>
      </c>
    </row>
    <row r="119" spans="1:5" x14ac:dyDescent="0.3">
      <c r="A119" s="16">
        <f t="shared" si="7"/>
        <v>2014</v>
      </c>
      <c r="B119" s="16">
        <f t="shared" si="8"/>
        <v>6</v>
      </c>
      <c r="C119" s="16">
        <f t="shared" si="6"/>
        <v>2</v>
      </c>
      <c r="D119" s="14">
        <v>41808</v>
      </c>
      <c r="E119" s="4">
        <v>105.97</v>
      </c>
    </row>
    <row r="120" spans="1:5" x14ac:dyDescent="0.3">
      <c r="A120" s="16">
        <f t="shared" si="7"/>
        <v>2014</v>
      </c>
      <c r="B120" s="16">
        <f t="shared" si="8"/>
        <v>6</v>
      </c>
      <c r="C120" s="16">
        <f t="shared" si="6"/>
        <v>2</v>
      </c>
      <c r="D120" s="14">
        <v>41809</v>
      </c>
      <c r="E120" s="4">
        <v>106.43</v>
      </c>
    </row>
    <row r="121" spans="1:5" x14ac:dyDescent="0.3">
      <c r="A121" s="16">
        <f t="shared" si="7"/>
        <v>2014</v>
      </c>
      <c r="B121" s="16">
        <f t="shared" si="8"/>
        <v>6</v>
      </c>
      <c r="C121" s="16">
        <f t="shared" si="6"/>
        <v>2</v>
      </c>
      <c r="D121" s="14">
        <v>41810</v>
      </c>
      <c r="E121" s="4">
        <v>107.26</v>
      </c>
    </row>
    <row r="122" spans="1:5" x14ac:dyDescent="0.3">
      <c r="A122" s="16">
        <f t="shared" si="7"/>
        <v>2014</v>
      </c>
      <c r="B122" s="16">
        <f t="shared" si="8"/>
        <v>6</v>
      </c>
      <c r="C122" s="16">
        <f t="shared" si="6"/>
        <v>2</v>
      </c>
      <c r="D122" s="14">
        <v>41813</v>
      </c>
      <c r="E122" s="4">
        <v>106.17</v>
      </c>
    </row>
    <row r="123" spans="1:5" x14ac:dyDescent="0.3">
      <c r="A123" s="16">
        <f t="shared" si="7"/>
        <v>2014</v>
      </c>
      <c r="B123" s="16">
        <f t="shared" si="8"/>
        <v>6</v>
      </c>
      <c r="C123" s="16">
        <f t="shared" si="6"/>
        <v>2</v>
      </c>
      <c r="D123" s="14">
        <v>41814</v>
      </c>
      <c r="E123" s="4">
        <v>106.03</v>
      </c>
    </row>
    <row r="124" spans="1:5" x14ac:dyDescent="0.3">
      <c r="A124" s="16">
        <f t="shared" si="7"/>
        <v>2014</v>
      </c>
      <c r="B124" s="16">
        <f t="shared" si="8"/>
        <v>6</v>
      </c>
      <c r="C124" s="16">
        <f t="shared" si="6"/>
        <v>2</v>
      </c>
      <c r="D124" s="14">
        <v>41815</v>
      </c>
      <c r="E124" s="4">
        <v>106.5</v>
      </c>
    </row>
    <row r="125" spans="1:5" x14ac:dyDescent="0.3">
      <c r="A125" s="16">
        <f t="shared" si="7"/>
        <v>2014</v>
      </c>
      <c r="B125" s="16">
        <f t="shared" si="8"/>
        <v>6</v>
      </c>
      <c r="C125" s="16">
        <f t="shared" si="6"/>
        <v>2</v>
      </c>
      <c r="D125" s="14">
        <v>41816</v>
      </c>
      <c r="E125" s="4">
        <v>105.84</v>
      </c>
    </row>
    <row r="126" spans="1:5" x14ac:dyDescent="0.3">
      <c r="A126" s="16">
        <f t="shared" si="7"/>
        <v>2014</v>
      </c>
      <c r="B126" s="16">
        <f t="shared" si="8"/>
        <v>6</v>
      </c>
      <c r="C126" s="16">
        <f t="shared" si="6"/>
        <v>2</v>
      </c>
      <c r="D126" s="14">
        <v>41817</v>
      </c>
      <c r="E126" s="4">
        <v>105.74</v>
      </c>
    </row>
    <row r="127" spans="1:5" x14ac:dyDescent="0.3">
      <c r="A127" s="16">
        <f t="shared" si="7"/>
        <v>2014</v>
      </c>
      <c r="B127" s="16">
        <f t="shared" si="8"/>
        <v>6</v>
      </c>
      <c r="C127" s="16">
        <f t="shared" si="6"/>
        <v>2</v>
      </c>
      <c r="D127" s="14">
        <v>41820</v>
      </c>
      <c r="E127" s="4">
        <v>105.37</v>
      </c>
    </row>
    <row r="128" spans="1:5" x14ac:dyDescent="0.3">
      <c r="A128" s="16">
        <f t="shared" si="7"/>
        <v>2014</v>
      </c>
      <c r="B128" s="16">
        <f t="shared" si="8"/>
        <v>7</v>
      </c>
      <c r="C128" s="16">
        <f t="shared" si="6"/>
        <v>3</v>
      </c>
      <c r="D128" s="14">
        <v>41821</v>
      </c>
      <c r="E128" s="4">
        <v>105.34</v>
      </c>
    </row>
    <row r="129" spans="1:5" x14ac:dyDescent="0.3">
      <c r="A129" s="16">
        <f t="shared" si="7"/>
        <v>2014</v>
      </c>
      <c r="B129" s="16">
        <f t="shared" si="8"/>
        <v>7</v>
      </c>
      <c r="C129" s="16">
        <f t="shared" si="6"/>
        <v>3</v>
      </c>
      <c r="D129" s="14">
        <v>41822</v>
      </c>
      <c r="E129" s="4">
        <v>104.48</v>
      </c>
    </row>
    <row r="130" spans="1:5" x14ac:dyDescent="0.3">
      <c r="A130" s="16">
        <f t="shared" si="7"/>
        <v>2014</v>
      </c>
      <c r="B130" s="16">
        <f t="shared" si="8"/>
        <v>7</v>
      </c>
      <c r="C130" s="16">
        <f t="shared" si="6"/>
        <v>3</v>
      </c>
      <c r="D130" s="14">
        <v>41823</v>
      </c>
      <c r="E130" s="4">
        <v>104.06</v>
      </c>
    </row>
    <row r="131" spans="1:5" x14ac:dyDescent="0.3">
      <c r="A131" s="16">
        <f t="shared" si="7"/>
        <v>2014</v>
      </c>
      <c r="B131" s="16">
        <f t="shared" si="8"/>
        <v>7</v>
      </c>
      <c r="C131" s="16">
        <f t="shared" si="6"/>
        <v>3</v>
      </c>
      <c r="D131" s="14">
        <v>41827</v>
      </c>
      <c r="E131" s="4">
        <v>103.53</v>
      </c>
    </row>
    <row r="132" spans="1:5" x14ac:dyDescent="0.3">
      <c r="A132" s="16">
        <f t="shared" si="7"/>
        <v>2014</v>
      </c>
      <c r="B132" s="16">
        <f t="shared" si="8"/>
        <v>7</v>
      </c>
      <c r="C132" s="16">
        <f t="shared" si="6"/>
        <v>3</v>
      </c>
      <c r="D132" s="14">
        <v>41828</v>
      </c>
      <c r="E132" s="4">
        <v>103.4</v>
      </c>
    </row>
    <row r="133" spans="1:5" x14ac:dyDescent="0.3">
      <c r="A133" s="16">
        <f t="shared" si="7"/>
        <v>2014</v>
      </c>
      <c r="B133" s="16">
        <f t="shared" si="8"/>
        <v>7</v>
      </c>
      <c r="C133" s="16">
        <f t="shared" ref="C133:C196" si="9">ROUNDUP(B133/3,0)</f>
        <v>3</v>
      </c>
      <c r="D133" s="14">
        <v>41829</v>
      </c>
      <c r="E133" s="4">
        <v>102.29</v>
      </c>
    </row>
    <row r="134" spans="1:5" x14ac:dyDescent="0.3">
      <c r="A134" s="16">
        <f t="shared" si="7"/>
        <v>2014</v>
      </c>
      <c r="B134" s="16">
        <f t="shared" si="8"/>
        <v>7</v>
      </c>
      <c r="C134" s="16">
        <f t="shared" si="9"/>
        <v>3</v>
      </c>
      <c r="D134" s="14">
        <v>41830</v>
      </c>
      <c r="E134" s="4">
        <v>102.93</v>
      </c>
    </row>
    <row r="135" spans="1:5" x14ac:dyDescent="0.3">
      <c r="A135" s="16">
        <f t="shared" si="7"/>
        <v>2014</v>
      </c>
      <c r="B135" s="16">
        <f t="shared" si="8"/>
        <v>7</v>
      </c>
      <c r="C135" s="16">
        <f t="shared" si="9"/>
        <v>3</v>
      </c>
      <c r="D135" s="14">
        <v>41831</v>
      </c>
      <c r="E135" s="4">
        <v>100.83</v>
      </c>
    </row>
    <row r="136" spans="1:5" x14ac:dyDescent="0.3">
      <c r="A136" s="16">
        <f t="shared" si="7"/>
        <v>2014</v>
      </c>
      <c r="B136" s="16">
        <f t="shared" si="8"/>
        <v>7</v>
      </c>
      <c r="C136" s="16">
        <f t="shared" si="9"/>
        <v>3</v>
      </c>
      <c r="D136" s="14">
        <v>41834</v>
      </c>
      <c r="E136" s="4">
        <v>100.91</v>
      </c>
    </row>
    <row r="137" spans="1:5" x14ac:dyDescent="0.3">
      <c r="A137" s="16">
        <f t="shared" si="7"/>
        <v>2014</v>
      </c>
      <c r="B137" s="16">
        <f t="shared" si="8"/>
        <v>7</v>
      </c>
      <c r="C137" s="16">
        <f t="shared" si="9"/>
        <v>3</v>
      </c>
      <c r="D137" s="14">
        <v>41835</v>
      </c>
      <c r="E137" s="4">
        <v>99.96</v>
      </c>
    </row>
    <row r="138" spans="1:5" x14ac:dyDescent="0.3">
      <c r="A138" s="16">
        <f t="shared" si="7"/>
        <v>2014</v>
      </c>
      <c r="B138" s="16">
        <f t="shared" si="8"/>
        <v>7</v>
      </c>
      <c r="C138" s="16">
        <f t="shared" si="9"/>
        <v>3</v>
      </c>
      <c r="D138" s="14">
        <v>41836</v>
      </c>
      <c r="E138" s="4">
        <v>101.2</v>
      </c>
    </row>
    <row r="139" spans="1:5" x14ac:dyDescent="0.3">
      <c r="A139" s="16">
        <f t="shared" si="7"/>
        <v>2014</v>
      </c>
      <c r="B139" s="16">
        <f t="shared" si="8"/>
        <v>7</v>
      </c>
      <c r="C139" s="16">
        <f t="shared" si="9"/>
        <v>3</v>
      </c>
      <c r="D139" s="14">
        <v>41837</v>
      </c>
      <c r="E139" s="4">
        <v>103.19</v>
      </c>
    </row>
    <row r="140" spans="1:5" x14ac:dyDescent="0.3">
      <c r="A140" s="16">
        <f t="shared" si="7"/>
        <v>2014</v>
      </c>
      <c r="B140" s="16">
        <f t="shared" si="8"/>
        <v>7</v>
      </c>
      <c r="C140" s="16">
        <f t="shared" si="9"/>
        <v>3</v>
      </c>
      <c r="D140" s="14">
        <v>41838</v>
      </c>
      <c r="E140" s="4">
        <v>103.13</v>
      </c>
    </row>
    <row r="141" spans="1:5" x14ac:dyDescent="0.3">
      <c r="A141" s="16">
        <f t="shared" si="7"/>
        <v>2014</v>
      </c>
      <c r="B141" s="16">
        <f t="shared" si="8"/>
        <v>7</v>
      </c>
      <c r="C141" s="16">
        <f t="shared" si="9"/>
        <v>3</v>
      </c>
      <c r="D141" s="14">
        <v>41841</v>
      </c>
      <c r="E141" s="4">
        <v>104.59</v>
      </c>
    </row>
    <row r="142" spans="1:5" x14ac:dyDescent="0.3">
      <c r="A142" s="16">
        <f t="shared" si="7"/>
        <v>2014</v>
      </c>
      <c r="B142" s="16">
        <f t="shared" si="8"/>
        <v>7</v>
      </c>
      <c r="C142" s="16">
        <f t="shared" si="9"/>
        <v>3</v>
      </c>
      <c r="D142" s="14">
        <v>41842</v>
      </c>
      <c r="E142" s="4">
        <v>104.42</v>
      </c>
    </row>
    <row r="143" spans="1:5" x14ac:dyDescent="0.3">
      <c r="A143" s="16">
        <f t="shared" si="7"/>
        <v>2014</v>
      </c>
      <c r="B143" s="16">
        <f t="shared" si="8"/>
        <v>7</v>
      </c>
      <c r="C143" s="16">
        <f t="shared" si="9"/>
        <v>3</v>
      </c>
      <c r="D143" s="14">
        <v>41843</v>
      </c>
      <c r="E143" s="4">
        <v>103.12</v>
      </c>
    </row>
    <row r="144" spans="1:5" x14ac:dyDescent="0.3">
      <c r="A144" s="16">
        <f t="shared" si="7"/>
        <v>2014</v>
      </c>
      <c r="B144" s="16">
        <f t="shared" si="8"/>
        <v>7</v>
      </c>
      <c r="C144" s="16">
        <f t="shared" si="9"/>
        <v>3</v>
      </c>
      <c r="D144" s="14">
        <v>41844</v>
      </c>
      <c r="E144" s="4">
        <v>102.07</v>
      </c>
    </row>
    <row r="145" spans="1:5" x14ac:dyDescent="0.3">
      <c r="A145" s="16">
        <f t="shared" ref="A145:A208" si="10">YEAR(D145)</f>
        <v>2014</v>
      </c>
      <c r="B145" s="16">
        <f t="shared" ref="B145:B208" si="11">MONTH(D145)</f>
        <v>7</v>
      </c>
      <c r="C145" s="16">
        <f t="shared" si="9"/>
        <v>3</v>
      </c>
      <c r="D145" s="14">
        <v>41845</v>
      </c>
      <c r="E145" s="4">
        <v>102.09</v>
      </c>
    </row>
    <row r="146" spans="1:5" x14ac:dyDescent="0.3">
      <c r="A146" s="16">
        <f t="shared" si="10"/>
        <v>2014</v>
      </c>
      <c r="B146" s="16">
        <f t="shared" si="11"/>
        <v>7</v>
      </c>
      <c r="C146" s="16">
        <f t="shared" si="9"/>
        <v>3</v>
      </c>
      <c r="D146" s="14">
        <v>41848</v>
      </c>
      <c r="E146" s="4">
        <v>101.67</v>
      </c>
    </row>
    <row r="147" spans="1:5" x14ac:dyDescent="0.3">
      <c r="A147" s="16">
        <f t="shared" si="10"/>
        <v>2014</v>
      </c>
      <c r="B147" s="16">
        <f t="shared" si="11"/>
        <v>7</v>
      </c>
      <c r="C147" s="16">
        <f t="shared" si="9"/>
        <v>3</v>
      </c>
      <c r="D147" s="14">
        <v>41849</v>
      </c>
      <c r="E147" s="4">
        <v>100.97</v>
      </c>
    </row>
    <row r="148" spans="1:5" x14ac:dyDescent="0.3">
      <c r="A148" s="16">
        <f t="shared" si="10"/>
        <v>2014</v>
      </c>
      <c r="B148" s="16">
        <f t="shared" si="11"/>
        <v>7</v>
      </c>
      <c r="C148" s="16">
        <f t="shared" si="9"/>
        <v>3</v>
      </c>
      <c r="D148" s="14">
        <v>41850</v>
      </c>
      <c r="E148" s="4">
        <v>100.27</v>
      </c>
    </row>
    <row r="149" spans="1:5" x14ac:dyDescent="0.3">
      <c r="A149" s="16">
        <f t="shared" si="10"/>
        <v>2014</v>
      </c>
      <c r="B149" s="16">
        <f t="shared" si="11"/>
        <v>7</v>
      </c>
      <c r="C149" s="16">
        <f t="shared" si="9"/>
        <v>3</v>
      </c>
      <c r="D149" s="14">
        <v>41851</v>
      </c>
      <c r="E149" s="4">
        <v>98.17</v>
      </c>
    </row>
    <row r="150" spans="1:5" x14ac:dyDescent="0.3">
      <c r="A150" s="16">
        <f t="shared" si="10"/>
        <v>2014</v>
      </c>
      <c r="B150" s="16">
        <f t="shared" si="11"/>
        <v>8</v>
      </c>
      <c r="C150" s="16">
        <f t="shared" si="9"/>
        <v>3</v>
      </c>
      <c r="D150" s="14">
        <v>41852</v>
      </c>
      <c r="E150" s="4">
        <v>97.88</v>
      </c>
    </row>
    <row r="151" spans="1:5" x14ac:dyDescent="0.3">
      <c r="A151" s="16">
        <f t="shared" si="10"/>
        <v>2014</v>
      </c>
      <c r="B151" s="16">
        <f t="shared" si="11"/>
        <v>8</v>
      </c>
      <c r="C151" s="16">
        <f t="shared" si="9"/>
        <v>3</v>
      </c>
      <c r="D151" s="14">
        <v>41855</v>
      </c>
      <c r="E151" s="4">
        <v>98.29</v>
      </c>
    </row>
    <row r="152" spans="1:5" x14ac:dyDescent="0.3">
      <c r="A152" s="16">
        <f t="shared" si="10"/>
        <v>2014</v>
      </c>
      <c r="B152" s="16">
        <f t="shared" si="11"/>
        <v>8</v>
      </c>
      <c r="C152" s="16">
        <f t="shared" si="9"/>
        <v>3</v>
      </c>
      <c r="D152" s="14">
        <v>41856</v>
      </c>
      <c r="E152" s="4">
        <v>97.38</v>
      </c>
    </row>
    <row r="153" spans="1:5" x14ac:dyDescent="0.3">
      <c r="A153" s="16">
        <f t="shared" si="10"/>
        <v>2014</v>
      </c>
      <c r="B153" s="16">
        <f t="shared" si="11"/>
        <v>8</v>
      </c>
      <c r="C153" s="16">
        <f t="shared" si="9"/>
        <v>3</v>
      </c>
      <c r="D153" s="14">
        <v>41857</v>
      </c>
      <c r="E153" s="4">
        <v>96.92</v>
      </c>
    </row>
    <row r="154" spans="1:5" x14ac:dyDescent="0.3">
      <c r="A154" s="16">
        <f t="shared" si="10"/>
        <v>2014</v>
      </c>
      <c r="B154" s="16">
        <f t="shared" si="11"/>
        <v>8</v>
      </c>
      <c r="C154" s="16">
        <f t="shared" si="9"/>
        <v>3</v>
      </c>
      <c r="D154" s="14">
        <v>41858</v>
      </c>
      <c r="E154" s="4">
        <v>97.34</v>
      </c>
    </row>
    <row r="155" spans="1:5" x14ac:dyDescent="0.3">
      <c r="A155" s="16">
        <f t="shared" si="10"/>
        <v>2014</v>
      </c>
      <c r="B155" s="16">
        <f t="shared" si="11"/>
        <v>8</v>
      </c>
      <c r="C155" s="16">
        <f t="shared" si="9"/>
        <v>3</v>
      </c>
      <c r="D155" s="14">
        <v>41859</v>
      </c>
      <c r="E155" s="4">
        <v>97.65</v>
      </c>
    </row>
    <row r="156" spans="1:5" x14ac:dyDescent="0.3">
      <c r="A156" s="16">
        <f t="shared" si="10"/>
        <v>2014</v>
      </c>
      <c r="B156" s="16">
        <f t="shared" si="11"/>
        <v>8</v>
      </c>
      <c r="C156" s="16">
        <f t="shared" si="9"/>
        <v>3</v>
      </c>
      <c r="D156" s="14">
        <v>41862</v>
      </c>
      <c r="E156" s="4">
        <v>98.08</v>
      </c>
    </row>
    <row r="157" spans="1:5" x14ac:dyDescent="0.3">
      <c r="A157" s="16">
        <f t="shared" si="10"/>
        <v>2014</v>
      </c>
      <c r="B157" s="16">
        <f t="shared" si="11"/>
        <v>8</v>
      </c>
      <c r="C157" s="16">
        <f t="shared" si="9"/>
        <v>3</v>
      </c>
      <c r="D157" s="14">
        <v>41863</v>
      </c>
      <c r="E157" s="4">
        <v>97.37</v>
      </c>
    </row>
    <row r="158" spans="1:5" x14ac:dyDescent="0.3">
      <c r="A158" s="16">
        <f t="shared" si="10"/>
        <v>2014</v>
      </c>
      <c r="B158" s="16">
        <f t="shared" si="11"/>
        <v>8</v>
      </c>
      <c r="C158" s="16">
        <f t="shared" si="9"/>
        <v>3</v>
      </c>
      <c r="D158" s="14">
        <v>41864</v>
      </c>
      <c r="E158" s="4">
        <v>97.59</v>
      </c>
    </row>
    <row r="159" spans="1:5" x14ac:dyDescent="0.3">
      <c r="A159" s="16">
        <f t="shared" si="10"/>
        <v>2014</v>
      </c>
      <c r="B159" s="16">
        <f t="shared" si="11"/>
        <v>8</v>
      </c>
      <c r="C159" s="16">
        <f t="shared" si="9"/>
        <v>3</v>
      </c>
      <c r="D159" s="14">
        <v>41865</v>
      </c>
      <c r="E159" s="4">
        <v>95.58</v>
      </c>
    </row>
    <row r="160" spans="1:5" x14ac:dyDescent="0.3">
      <c r="A160" s="16">
        <f t="shared" si="10"/>
        <v>2014</v>
      </c>
      <c r="B160" s="16">
        <f t="shared" si="11"/>
        <v>8</v>
      </c>
      <c r="C160" s="16">
        <f t="shared" si="9"/>
        <v>3</v>
      </c>
      <c r="D160" s="14">
        <v>41866</v>
      </c>
      <c r="E160" s="4">
        <v>97.35</v>
      </c>
    </row>
    <row r="161" spans="1:5" x14ac:dyDescent="0.3">
      <c r="A161" s="16">
        <f t="shared" si="10"/>
        <v>2014</v>
      </c>
      <c r="B161" s="16">
        <f t="shared" si="11"/>
        <v>8</v>
      </c>
      <c r="C161" s="16">
        <f t="shared" si="9"/>
        <v>3</v>
      </c>
      <c r="D161" s="14">
        <v>41869</v>
      </c>
      <c r="E161" s="4">
        <v>96.41</v>
      </c>
    </row>
    <row r="162" spans="1:5" x14ac:dyDescent="0.3">
      <c r="A162" s="16">
        <f t="shared" si="10"/>
        <v>2014</v>
      </c>
      <c r="B162" s="16">
        <f t="shared" si="11"/>
        <v>8</v>
      </c>
      <c r="C162" s="16">
        <f t="shared" si="9"/>
        <v>3</v>
      </c>
      <c r="D162" s="14">
        <v>41870</v>
      </c>
      <c r="E162" s="4">
        <v>94.48</v>
      </c>
    </row>
    <row r="163" spans="1:5" x14ac:dyDescent="0.3">
      <c r="A163" s="16">
        <f t="shared" si="10"/>
        <v>2014</v>
      </c>
      <c r="B163" s="16">
        <f t="shared" si="11"/>
        <v>8</v>
      </c>
      <c r="C163" s="16">
        <f t="shared" si="9"/>
        <v>3</v>
      </c>
      <c r="D163" s="14">
        <v>41871</v>
      </c>
      <c r="E163" s="4">
        <v>96.07</v>
      </c>
    </row>
    <row r="164" spans="1:5" x14ac:dyDescent="0.3">
      <c r="A164" s="16">
        <f t="shared" si="10"/>
        <v>2014</v>
      </c>
      <c r="B164" s="16">
        <f t="shared" si="11"/>
        <v>8</v>
      </c>
      <c r="C164" s="16">
        <f t="shared" si="9"/>
        <v>3</v>
      </c>
      <c r="D164" s="14">
        <v>41872</v>
      </c>
      <c r="E164" s="4">
        <v>93.96</v>
      </c>
    </row>
    <row r="165" spans="1:5" x14ac:dyDescent="0.3">
      <c r="A165" s="16">
        <f t="shared" si="10"/>
        <v>2014</v>
      </c>
      <c r="B165" s="16">
        <f t="shared" si="11"/>
        <v>8</v>
      </c>
      <c r="C165" s="16">
        <f t="shared" si="9"/>
        <v>3</v>
      </c>
      <c r="D165" s="14">
        <v>41873</v>
      </c>
      <c r="E165" s="4">
        <v>93.65</v>
      </c>
    </row>
    <row r="166" spans="1:5" x14ac:dyDescent="0.3">
      <c r="A166" s="16">
        <f t="shared" si="10"/>
        <v>2014</v>
      </c>
      <c r="B166" s="16">
        <f t="shared" si="11"/>
        <v>8</v>
      </c>
      <c r="C166" s="16">
        <f t="shared" si="9"/>
        <v>3</v>
      </c>
      <c r="D166" s="14">
        <v>41876</v>
      </c>
      <c r="E166" s="4">
        <v>93.35</v>
      </c>
    </row>
    <row r="167" spans="1:5" x14ac:dyDescent="0.3">
      <c r="A167" s="16">
        <f t="shared" si="10"/>
        <v>2014</v>
      </c>
      <c r="B167" s="16">
        <f t="shared" si="11"/>
        <v>8</v>
      </c>
      <c r="C167" s="16">
        <f t="shared" si="9"/>
        <v>3</v>
      </c>
      <c r="D167" s="14">
        <v>41877</v>
      </c>
      <c r="E167" s="4">
        <v>93.86</v>
      </c>
    </row>
    <row r="168" spans="1:5" x14ac:dyDescent="0.3">
      <c r="A168" s="16">
        <f t="shared" si="10"/>
        <v>2014</v>
      </c>
      <c r="B168" s="16">
        <f t="shared" si="11"/>
        <v>8</v>
      </c>
      <c r="C168" s="16">
        <f t="shared" si="9"/>
        <v>3</v>
      </c>
      <c r="D168" s="14">
        <v>41878</v>
      </c>
      <c r="E168" s="4">
        <v>93.88</v>
      </c>
    </row>
    <row r="169" spans="1:5" x14ac:dyDescent="0.3">
      <c r="A169" s="16">
        <f t="shared" si="10"/>
        <v>2014</v>
      </c>
      <c r="B169" s="16">
        <f t="shared" si="11"/>
        <v>8</v>
      </c>
      <c r="C169" s="16">
        <f t="shared" si="9"/>
        <v>3</v>
      </c>
      <c r="D169" s="14">
        <v>41879</v>
      </c>
      <c r="E169" s="4">
        <v>94.55</v>
      </c>
    </row>
    <row r="170" spans="1:5" x14ac:dyDescent="0.3">
      <c r="A170" s="16">
        <f t="shared" si="10"/>
        <v>2014</v>
      </c>
      <c r="B170" s="16">
        <f t="shared" si="11"/>
        <v>8</v>
      </c>
      <c r="C170" s="16">
        <f t="shared" si="9"/>
        <v>3</v>
      </c>
      <c r="D170" s="14">
        <v>41880</v>
      </c>
      <c r="E170" s="4">
        <v>95.96</v>
      </c>
    </row>
    <row r="171" spans="1:5" x14ac:dyDescent="0.3">
      <c r="A171" s="16">
        <f t="shared" si="10"/>
        <v>2014</v>
      </c>
      <c r="B171" s="16">
        <f t="shared" si="11"/>
        <v>9</v>
      </c>
      <c r="C171" s="16">
        <f t="shared" si="9"/>
        <v>3</v>
      </c>
      <c r="D171" s="14">
        <v>41884</v>
      </c>
      <c r="E171" s="4">
        <v>92.88</v>
      </c>
    </row>
    <row r="172" spans="1:5" x14ac:dyDescent="0.3">
      <c r="A172" s="16">
        <f t="shared" si="10"/>
        <v>2014</v>
      </c>
      <c r="B172" s="16">
        <f t="shared" si="11"/>
        <v>9</v>
      </c>
      <c r="C172" s="16">
        <f t="shared" si="9"/>
        <v>3</v>
      </c>
      <c r="D172" s="14">
        <v>41885</v>
      </c>
      <c r="E172" s="4">
        <v>95.54</v>
      </c>
    </row>
    <row r="173" spans="1:5" x14ac:dyDescent="0.3">
      <c r="A173" s="16">
        <f t="shared" si="10"/>
        <v>2014</v>
      </c>
      <c r="B173" s="16">
        <f t="shared" si="11"/>
        <v>9</v>
      </c>
      <c r="C173" s="16">
        <f t="shared" si="9"/>
        <v>3</v>
      </c>
      <c r="D173" s="14">
        <v>41886</v>
      </c>
      <c r="E173" s="4">
        <v>94.45</v>
      </c>
    </row>
    <row r="174" spans="1:5" x14ac:dyDescent="0.3">
      <c r="A174" s="16">
        <f t="shared" si="10"/>
        <v>2014</v>
      </c>
      <c r="B174" s="16">
        <f t="shared" si="11"/>
        <v>9</v>
      </c>
      <c r="C174" s="16">
        <f t="shared" si="9"/>
        <v>3</v>
      </c>
      <c r="D174" s="14">
        <v>41887</v>
      </c>
      <c r="E174" s="4">
        <v>93.29</v>
      </c>
    </row>
    <row r="175" spans="1:5" x14ac:dyDescent="0.3">
      <c r="A175" s="16">
        <f t="shared" si="10"/>
        <v>2014</v>
      </c>
      <c r="B175" s="16">
        <f t="shared" si="11"/>
        <v>9</v>
      </c>
      <c r="C175" s="16">
        <f t="shared" si="9"/>
        <v>3</v>
      </c>
      <c r="D175" s="14">
        <v>41890</v>
      </c>
      <c r="E175" s="4">
        <v>92.66</v>
      </c>
    </row>
    <row r="176" spans="1:5" x14ac:dyDescent="0.3">
      <c r="A176" s="16">
        <f t="shared" si="10"/>
        <v>2014</v>
      </c>
      <c r="B176" s="16">
        <f t="shared" si="11"/>
        <v>9</v>
      </c>
      <c r="C176" s="16">
        <f t="shared" si="9"/>
        <v>3</v>
      </c>
      <c r="D176" s="14">
        <v>41891</v>
      </c>
      <c r="E176" s="4">
        <v>92.75</v>
      </c>
    </row>
    <row r="177" spans="1:5" x14ac:dyDescent="0.3">
      <c r="A177" s="16">
        <f t="shared" si="10"/>
        <v>2014</v>
      </c>
      <c r="B177" s="16">
        <f t="shared" si="11"/>
        <v>9</v>
      </c>
      <c r="C177" s="16">
        <f t="shared" si="9"/>
        <v>3</v>
      </c>
      <c r="D177" s="14">
        <v>41892</v>
      </c>
      <c r="E177" s="4">
        <v>91.67</v>
      </c>
    </row>
    <row r="178" spans="1:5" x14ac:dyDescent="0.3">
      <c r="A178" s="16">
        <f t="shared" si="10"/>
        <v>2014</v>
      </c>
      <c r="B178" s="16">
        <f t="shared" si="11"/>
        <v>9</v>
      </c>
      <c r="C178" s="16">
        <f t="shared" si="9"/>
        <v>3</v>
      </c>
      <c r="D178" s="14">
        <v>41893</v>
      </c>
      <c r="E178" s="4">
        <v>92.83</v>
      </c>
    </row>
    <row r="179" spans="1:5" x14ac:dyDescent="0.3">
      <c r="A179" s="16">
        <f t="shared" si="10"/>
        <v>2014</v>
      </c>
      <c r="B179" s="16">
        <f t="shared" si="11"/>
        <v>9</v>
      </c>
      <c r="C179" s="16">
        <f t="shared" si="9"/>
        <v>3</v>
      </c>
      <c r="D179" s="14">
        <v>41894</v>
      </c>
      <c r="E179" s="4">
        <v>92.27</v>
      </c>
    </row>
    <row r="180" spans="1:5" x14ac:dyDescent="0.3">
      <c r="A180" s="16">
        <f t="shared" si="10"/>
        <v>2014</v>
      </c>
      <c r="B180" s="16">
        <f t="shared" si="11"/>
        <v>9</v>
      </c>
      <c r="C180" s="16">
        <f t="shared" si="9"/>
        <v>3</v>
      </c>
      <c r="D180" s="14">
        <v>41897</v>
      </c>
      <c r="E180" s="4">
        <v>92.92</v>
      </c>
    </row>
    <row r="181" spans="1:5" x14ac:dyDescent="0.3">
      <c r="A181" s="16">
        <f t="shared" si="10"/>
        <v>2014</v>
      </c>
      <c r="B181" s="16">
        <f t="shared" si="11"/>
        <v>9</v>
      </c>
      <c r="C181" s="16">
        <f t="shared" si="9"/>
        <v>3</v>
      </c>
      <c r="D181" s="14">
        <v>41898</v>
      </c>
      <c r="E181" s="4">
        <v>94.88</v>
      </c>
    </row>
    <row r="182" spans="1:5" x14ac:dyDescent="0.3">
      <c r="A182" s="16">
        <f t="shared" si="10"/>
        <v>2014</v>
      </c>
      <c r="B182" s="16">
        <f t="shared" si="11"/>
        <v>9</v>
      </c>
      <c r="C182" s="16">
        <f t="shared" si="9"/>
        <v>3</v>
      </c>
      <c r="D182" s="14">
        <v>41899</v>
      </c>
      <c r="E182" s="4">
        <v>94.42</v>
      </c>
    </row>
    <row r="183" spans="1:5" x14ac:dyDescent="0.3">
      <c r="A183" s="16">
        <f t="shared" si="10"/>
        <v>2014</v>
      </c>
      <c r="B183" s="16">
        <f t="shared" si="11"/>
        <v>9</v>
      </c>
      <c r="C183" s="16">
        <f t="shared" si="9"/>
        <v>3</v>
      </c>
      <c r="D183" s="14">
        <v>41900</v>
      </c>
      <c r="E183" s="4">
        <v>93.07</v>
      </c>
    </row>
    <row r="184" spans="1:5" x14ac:dyDescent="0.3">
      <c r="A184" s="16">
        <f t="shared" si="10"/>
        <v>2014</v>
      </c>
      <c r="B184" s="16">
        <f t="shared" si="11"/>
        <v>9</v>
      </c>
      <c r="C184" s="16">
        <f t="shared" si="9"/>
        <v>3</v>
      </c>
      <c r="D184" s="14">
        <v>41901</v>
      </c>
      <c r="E184" s="4">
        <v>92.41</v>
      </c>
    </row>
    <row r="185" spans="1:5" x14ac:dyDescent="0.3">
      <c r="A185" s="16">
        <f t="shared" si="10"/>
        <v>2014</v>
      </c>
      <c r="B185" s="16">
        <f t="shared" si="11"/>
        <v>9</v>
      </c>
      <c r="C185" s="16">
        <f t="shared" si="9"/>
        <v>3</v>
      </c>
      <c r="D185" s="14">
        <v>41904</v>
      </c>
      <c r="E185" s="4">
        <v>91.52</v>
      </c>
    </row>
    <row r="186" spans="1:5" x14ac:dyDescent="0.3">
      <c r="A186" s="16">
        <f t="shared" si="10"/>
        <v>2014</v>
      </c>
      <c r="B186" s="16">
        <f t="shared" si="11"/>
        <v>9</v>
      </c>
      <c r="C186" s="16">
        <f t="shared" si="9"/>
        <v>3</v>
      </c>
      <c r="D186" s="14">
        <v>41905</v>
      </c>
      <c r="E186" s="4">
        <v>91.56</v>
      </c>
    </row>
    <row r="187" spans="1:5" x14ac:dyDescent="0.3">
      <c r="A187" s="16">
        <f t="shared" si="10"/>
        <v>2014</v>
      </c>
      <c r="B187" s="16">
        <f t="shared" si="11"/>
        <v>9</v>
      </c>
      <c r="C187" s="16">
        <f t="shared" si="9"/>
        <v>3</v>
      </c>
      <c r="D187" s="14">
        <v>41906</v>
      </c>
      <c r="E187" s="4">
        <v>92.8</v>
      </c>
    </row>
    <row r="188" spans="1:5" x14ac:dyDescent="0.3">
      <c r="A188" s="16">
        <f t="shared" si="10"/>
        <v>2014</v>
      </c>
      <c r="B188" s="16">
        <f t="shared" si="11"/>
        <v>9</v>
      </c>
      <c r="C188" s="16">
        <f t="shared" si="9"/>
        <v>3</v>
      </c>
      <c r="D188" s="14">
        <v>41907</v>
      </c>
      <c r="E188" s="4">
        <v>92.53</v>
      </c>
    </row>
    <row r="189" spans="1:5" x14ac:dyDescent="0.3">
      <c r="A189" s="16">
        <f t="shared" si="10"/>
        <v>2014</v>
      </c>
      <c r="B189" s="16">
        <f t="shared" si="11"/>
        <v>9</v>
      </c>
      <c r="C189" s="16">
        <f t="shared" si="9"/>
        <v>3</v>
      </c>
      <c r="D189" s="14">
        <v>41908</v>
      </c>
      <c r="E189" s="4">
        <v>93.54</v>
      </c>
    </row>
    <row r="190" spans="1:5" x14ac:dyDescent="0.3">
      <c r="A190" s="16">
        <f t="shared" si="10"/>
        <v>2014</v>
      </c>
      <c r="B190" s="16">
        <f t="shared" si="11"/>
        <v>9</v>
      </c>
      <c r="C190" s="16">
        <f t="shared" si="9"/>
        <v>3</v>
      </c>
      <c r="D190" s="14">
        <v>41911</v>
      </c>
      <c r="E190" s="4">
        <v>94.57</v>
      </c>
    </row>
    <row r="191" spans="1:5" x14ac:dyDescent="0.3">
      <c r="A191" s="16">
        <f t="shared" si="10"/>
        <v>2014</v>
      </c>
      <c r="B191" s="16">
        <f t="shared" si="11"/>
        <v>9</v>
      </c>
      <c r="C191" s="16">
        <f t="shared" si="9"/>
        <v>3</v>
      </c>
      <c r="D191" s="14">
        <v>41912</v>
      </c>
      <c r="E191" s="4">
        <v>91.16</v>
      </c>
    </row>
    <row r="192" spans="1:5" x14ac:dyDescent="0.3">
      <c r="A192" s="16">
        <f t="shared" si="10"/>
        <v>2014</v>
      </c>
      <c r="B192" s="16">
        <f t="shared" si="11"/>
        <v>10</v>
      </c>
      <c r="C192" s="16">
        <f t="shared" si="9"/>
        <v>4</v>
      </c>
      <c r="D192" s="14">
        <v>41913</v>
      </c>
      <c r="E192" s="4">
        <v>90.73</v>
      </c>
    </row>
    <row r="193" spans="1:5" x14ac:dyDescent="0.3">
      <c r="A193" s="16">
        <f t="shared" si="10"/>
        <v>2014</v>
      </c>
      <c r="B193" s="16">
        <f t="shared" si="11"/>
        <v>10</v>
      </c>
      <c r="C193" s="16">
        <f t="shared" si="9"/>
        <v>4</v>
      </c>
      <c r="D193" s="14">
        <v>41914</v>
      </c>
      <c r="E193" s="4">
        <v>91.01</v>
      </c>
    </row>
    <row r="194" spans="1:5" x14ac:dyDescent="0.3">
      <c r="A194" s="16">
        <f t="shared" si="10"/>
        <v>2014</v>
      </c>
      <c r="B194" s="16">
        <f t="shared" si="11"/>
        <v>10</v>
      </c>
      <c r="C194" s="16">
        <f t="shared" si="9"/>
        <v>4</v>
      </c>
      <c r="D194" s="14">
        <v>41915</v>
      </c>
      <c r="E194" s="4">
        <v>89.74</v>
      </c>
    </row>
    <row r="195" spans="1:5" x14ac:dyDescent="0.3">
      <c r="A195" s="16">
        <f t="shared" si="10"/>
        <v>2014</v>
      </c>
      <c r="B195" s="16">
        <f t="shared" si="11"/>
        <v>10</v>
      </c>
      <c r="C195" s="16">
        <f t="shared" si="9"/>
        <v>4</v>
      </c>
      <c r="D195" s="14">
        <v>41918</v>
      </c>
      <c r="E195" s="4">
        <v>90.34</v>
      </c>
    </row>
    <row r="196" spans="1:5" x14ac:dyDescent="0.3">
      <c r="A196" s="16">
        <f t="shared" si="10"/>
        <v>2014</v>
      </c>
      <c r="B196" s="16">
        <f t="shared" si="11"/>
        <v>10</v>
      </c>
      <c r="C196" s="16">
        <f t="shared" si="9"/>
        <v>4</v>
      </c>
      <c r="D196" s="14">
        <v>41919</v>
      </c>
      <c r="E196" s="4">
        <v>88.85</v>
      </c>
    </row>
    <row r="197" spans="1:5" x14ac:dyDescent="0.3">
      <c r="A197" s="16">
        <f t="shared" si="10"/>
        <v>2014</v>
      </c>
      <c r="B197" s="16">
        <f t="shared" si="11"/>
        <v>10</v>
      </c>
      <c r="C197" s="16">
        <f t="shared" ref="C197:C260" si="12">ROUNDUP(B197/3,0)</f>
        <v>4</v>
      </c>
      <c r="D197" s="14">
        <v>41920</v>
      </c>
      <c r="E197" s="4">
        <v>87.31</v>
      </c>
    </row>
    <row r="198" spans="1:5" x14ac:dyDescent="0.3">
      <c r="A198" s="16">
        <f t="shared" si="10"/>
        <v>2014</v>
      </c>
      <c r="B198" s="16">
        <f t="shared" si="11"/>
        <v>10</v>
      </c>
      <c r="C198" s="16">
        <f t="shared" si="12"/>
        <v>4</v>
      </c>
      <c r="D198" s="14">
        <v>41921</v>
      </c>
      <c r="E198" s="4">
        <v>85.77</v>
      </c>
    </row>
    <row r="199" spans="1:5" x14ac:dyDescent="0.3">
      <c r="A199" s="16">
        <f t="shared" si="10"/>
        <v>2014</v>
      </c>
      <c r="B199" s="16">
        <f t="shared" si="11"/>
        <v>10</v>
      </c>
      <c r="C199" s="16">
        <f t="shared" si="12"/>
        <v>4</v>
      </c>
      <c r="D199" s="14">
        <v>41922</v>
      </c>
      <c r="E199" s="4">
        <v>85.82</v>
      </c>
    </row>
    <row r="200" spans="1:5" x14ac:dyDescent="0.3">
      <c r="A200" s="16">
        <f t="shared" si="10"/>
        <v>2014</v>
      </c>
      <c r="B200" s="16">
        <f t="shared" si="11"/>
        <v>10</v>
      </c>
      <c r="C200" s="16">
        <f t="shared" si="12"/>
        <v>4</v>
      </c>
      <c r="D200" s="14">
        <v>41925</v>
      </c>
      <c r="E200" s="4">
        <v>85.74</v>
      </c>
    </row>
    <row r="201" spans="1:5" x14ac:dyDescent="0.3">
      <c r="A201" s="16">
        <f t="shared" si="10"/>
        <v>2014</v>
      </c>
      <c r="B201" s="16">
        <f t="shared" si="11"/>
        <v>10</v>
      </c>
      <c r="C201" s="16">
        <f t="shared" si="12"/>
        <v>4</v>
      </c>
      <c r="D201" s="14">
        <v>41926</v>
      </c>
      <c r="E201" s="4">
        <v>81.84</v>
      </c>
    </row>
    <row r="202" spans="1:5" x14ac:dyDescent="0.3">
      <c r="A202" s="16">
        <f t="shared" si="10"/>
        <v>2014</v>
      </c>
      <c r="B202" s="16">
        <f t="shared" si="11"/>
        <v>10</v>
      </c>
      <c r="C202" s="16">
        <f t="shared" si="12"/>
        <v>4</v>
      </c>
      <c r="D202" s="14">
        <v>41927</v>
      </c>
      <c r="E202" s="4">
        <v>81.78</v>
      </c>
    </row>
    <row r="203" spans="1:5" x14ac:dyDescent="0.3">
      <c r="A203" s="16">
        <f t="shared" si="10"/>
        <v>2014</v>
      </c>
      <c r="B203" s="16">
        <f t="shared" si="11"/>
        <v>10</v>
      </c>
      <c r="C203" s="16">
        <f t="shared" si="12"/>
        <v>4</v>
      </c>
      <c r="D203" s="14">
        <v>41928</v>
      </c>
      <c r="E203" s="4">
        <v>82.7</v>
      </c>
    </row>
    <row r="204" spans="1:5" x14ac:dyDescent="0.3">
      <c r="A204" s="16">
        <f t="shared" si="10"/>
        <v>2014</v>
      </c>
      <c r="B204" s="16">
        <f t="shared" si="11"/>
        <v>10</v>
      </c>
      <c r="C204" s="16">
        <f t="shared" si="12"/>
        <v>4</v>
      </c>
      <c r="D204" s="14">
        <v>41929</v>
      </c>
      <c r="E204" s="4">
        <v>82.75</v>
      </c>
    </row>
    <row r="205" spans="1:5" x14ac:dyDescent="0.3">
      <c r="A205" s="16">
        <f t="shared" si="10"/>
        <v>2014</v>
      </c>
      <c r="B205" s="16">
        <f t="shared" si="11"/>
        <v>10</v>
      </c>
      <c r="C205" s="16">
        <f t="shared" si="12"/>
        <v>4</v>
      </c>
      <c r="D205" s="14">
        <v>41932</v>
      </c>
      <c r="E205" s="4">
        <v>82.71</v>
      </c>
    </row>
    <row r="206" spans="1:5" x14ac:dyDescent="0.3">
      <c r="A206" s="16">
        <f t="shared" si="10"/>
        <v>2014</v>
      </c>
      <c r="B206" s="16">
        <f t="shared" si="11"/>
        <v>10</v>
      </c>
      <c r="C206" s="16">
        <f t="shared" si="12"/>
        <v>4</v>
      </c>
      <c r="D206" s="14">
        <v>41933</v>
      </c>
      <c r="E206" s="4">
        <v>82.81</v>
      </c>
    </row>
    <row r="207" spans="1:5" x14ac:dyDescent="0.3">
      <c r="A207" s="16">
        <f t="shared" si="10"/>
        <v>2014</v>
      </c>
      <c r="B207" s="16">
        <f t="shared" si="11"/>
        <v>10</v>
      </c>
      <c r="C207" s="16">
        <f t="shared" si="12"/>
        <v>4</v>
      </c>
      <c r="D207" s="14">
        <v>41934</v>
      </c>
      <c r="E207" s="4">
        <v>80.52</v>
      </c>
    </row>
    <row r="208" spans="1:5" x14ac:dyDescent="0.3">
      <c r="A208" s="16">
        <f t="shared" si="10"/>
        <v>2014</v>
      </c>
      <c r="B208" s="16">
        <f t="shared" si="11"/>
        <v>10</v>
      </c>
      <c r="C208" s="16">
        <f t="shared" si="12"/>
        <v>4</v>
      </c>
      <c r="D208" s="14">
        <v>41935</v>
      </c>
      <c r="E208" s="4">
        <v>82.09</v>
      </c>
    </row>
    <row r="209" spans="1:5" x14ac:dyDescent="0.3">
      <c r="A209" s="16">
        <f t="shared" ref="A209:A272" si="13">YEAR(D209)</f>
        <v>2014</v>
      </c>
      <c r="B209" s="16">
        <f t="shared" ref="B209:B272" si="14">MONTH(D209)</f>
        <v>10</v>
      </c>
      <c r="C209" s="16">
        <f t="shared" si="12"/>
        <v>4</v>
      </c>
      <c r="D209" s="14">
        <v>41936</v>
      </c>
      <c r="E209" s="4">
        <v>81.010000000000005</v>
      </c>
    </row>
    <row r="210" spans="1:5" x14ac:dyDescent="0.3">
      <c r="A210" s="16">
        <f t="shared" si="13"/>
        <v>2014</v>
      </c>
      <c r="B210" s="16">
        <f t="shared" si="14"/>
        <v>10</v>
      </c>
      <c r="C210" s="16">
        <f t="shared" si="12"/>
        <v>4</v>
      </c>
      <c r="D210" s="14">
        <v>41939</v>
      </c>
      <c r="E210" s="4">
        <v>81</v>
      </c>
    </row>
    <row r="211" spans="1:5" x14ac:dyDescent="0.3">
      <c r="A211" s="16">
        <f t="shared" si="13"/>
        <v>2014</v>
      </c>
      <c r="B211" s="16">
        <f t="shared" si="14"/>
        <v>10</v>
      </c>
      <c r="C211" s="16">
        <f t="shared" si="12"/>
        <v>4</v>
      </c>
      <c r="D211" s="14">
        <v>41940</v>
      </c>
      <c r="E211" s="4">
        <v>81.42</v>
      </c>
    </row>
    <row r="212" spans="1:5" x14ac:dyDescent="0.3">
      <c r="A212" s="16">
        <f t="shared" si="13"/>
        <v>2014</v>
      </c>
      <c r="B212" s="16">
        <f t="shared" si="14"/>
        <v>10</v>
      </c>
      <c r="C212" s="16">
        <f t="shared" si="12"/>
        <v>4</v>
      </c>
      <c r="D212" s="14">
        <v>41941</v>
      </c>
      <c r="E212" s="4">
        <v>82.2</v>
      </c>
    </row>
    <row r="213" spans="1:5" x14ac:dyDescent="0.3">
      <c r="A213" s="16">
        <f t="shared" si="13"/>
        <v>2014</v>
      </c>
      <c r="B213" s="16">
        <f t="shared" si="14"/>
        <v>10</v>
      </c>
      <c r="C213" s="16">
        <f t="shared" si="12"/>
        <v>4</v>
      </c>
      <c r="D213" s="14">
        <v>41942</v>
      </c>
      <c r="E213" s="4">
        <v>81.12</v>
      </c>
    </row>
    <row r="214" spans="1:5" x14ac:dyDescent="0.3">
      <c r="A214" s="16">
        <f t="shared" si="13"/>
        <v>2014</v>
      </c>
      <c r="B214" s="16">
        <f t="shared" si="14"/>
        <v>10</v>
      </c>
      <c r="C214" s="16">
        <f t="shared" si="12"/>
        <v>4</v>
      </c>
      <c r="D214" s="14">
        <v>41943</v>
      </c>
      <c r="E214" s="4">
        <v>80.540000000000006</v>
      </c>
    </row>
    <row r="215" spans="1:5" x14ac:dyDescent="0.3">
      <c r="A215" s="16">
        <f t="shared" si="13"/>
        <v>2014</v>
      </c>
      <c r="B215" s="16">
        <f t="shared" si="14"/>
        <v>11</v>
      </c>
      <c r="C215" s="16">
        <f t="shared" si="12"/>
        <v>4</v>
      </c>
      <c r="D215" s="14">
        <v>41946</v>
      </c>
      <c r="E215" s="4">
        <v>78.78</v>
      </c>
    </row>
    <row r="216" spans="1:5" x14ac:dyDescent="0.3">
      <c r="A216" s="16">
        <f t="shared" si="13"/>
        <v>2014</v>
      </c>
      <c r="B216" s="16">
        <f t="shared" si="14"/>
        <v>11</v>
      </c>
      <c r="C216" s="16">
        <f t="shared" si="12"/>
        <v>4</v>
      </c>
      <c r="D216" s="14">
        <v>41947</v>
      </c>
      <c r="E216" s="4">
        <v>77.19</v>
      </c>
    </row>
    <row r="217" spans="1:5" x14ac:dyDescent="0.3">
      <c r="A217" s="16">
        <f t="shared" si="13"/>
        <v>2014</v>
      </c>
      <c r="B217" s="16">
        <f t="shared" si="14"/>
        <v>11</v>
      </c>
      <c r="C217" s="16">
        <f t="shared" si="12"/>
        <v>4</v>
      </c>
      <c r="D217" s="14">
        <v>41948</v>
      </c>
      <c r="E217" s="4">
        <v>78.680000000000007</v>
      </c>
    </row>
    <row r="218" spans="1:5" x14ac:dyDescent="0.3">
      <c r="A218" s="16">
        <f t="shared" si="13"/>
        <v>2014</v>
      </c>
      <c r="B218" s="16">
        <f t="shared" si="14"/>
        <v>11</v>
      </c>
      <c r="C218" s="16">
        <f t="shared" si="12"/>
        <v>4</v>
      </c>
      <c r="D218" s="14">
        <v>41949</v>
      </c>
      <c r="E218" s="4">
        <v>77.91</v>
      </c>
    </row>
    <row r="219" spans="1:5" x14ac:dyDescent="0.3">
      <c r="A219" s="16">
        <f t="shared" si="13"/>
        <v>2014</v>
      </c>
      <c r="B219" s="16">
        <f t="shared" si="14"/>
        <v>11</v>
      </c>
      <c r="C219" s="16">
        <f t="shared" si="12"/>
        <v>4</v>
      </c>
      <c r="D219" s="14">
        <v>41950</v>
      </c>
      <c r="E219" s="4">
        <v>78.650000000000006</v>
      </c>
    </row>
    <row r="220" spans="1:5" x14ac:dyDescent="0.3">
      <c r="A220" s="16">
        <f t="shared" si="13"/>
        <v>2014</v>
      </c>
      <c r="B220" s="16">
        <f t="shared" si="14"/>
        <v>11</v>
      </c>
      <c r="C220" s="16">
        <f t="shared" si="12"/>
        <v>4</v>
      </c>
      <c r="D220" s="14">
        <v>41953</v>
      </c>
      <c r="E220" s="4">
        <v>77.400000000000006</v>
      </c>
    </row>
    <row r="221" spans="1:5" x14ac:dyDescent="0.3">
      <c r="A221" s="16">
        <f t="shared" si="13"/>
        <v>2014</v>
      </c>
      <c r="B221" s="16">
        <f t="shared" si="14"/>
        <v>11</v>
      </c>
      <c r="C221" s="16">
        <f t="shared" si="12"/>
        <v>4</v>
      </c>
      <c r="D221" s="14">
        <v>41954</v>
      </c>
      <c r="E221" s="4">
        <v>77.94</v>
      </c>
    </row>
    <row r="222" spans="1:5" x14ac:dyDescent="0.3">
      <c r="A222" s="16">
        <f t="shared" si="13"/>
        <v>2014</v>
      </c>
      <c r="B222" s="16">
        <f t="shared" si="14"/>
        <v>11</v>
      </c>
      <c r="C222" s="16">
        <f t="shared" si="12"/>
        <v>4</v>
      </c>
      <c r="D222" s="14">
        <v>41955</v>
      </c>
      <c r="E222" s="4">
        <v>77.180000000000007</v>
      </c>
    </row>
    <row r="223" spans="1:5" x14ac:dyDescent="0.3">
      <c r="A223" s="16">
        <f t="shared" si="13"/>
        <v>2014</v>
      </c>
      <c r="B223" s="16">
        <f t="shared" si="14"/>
        <v>11</v>
      </c>
      <c r="C223" s="16">
        <f t="shared" si="12"/>
        <v>4</v>
      </c>
      <c r="D223" s="14">
        <v>41956</v>
      </c>
      <c r="E223" s="4">
        <v>74.209999999999994</v>
      </c>
    </row>
    <row r="224" spans="1:5" x14ac:dyDescent="0.3">
      <c r="A224" s="16">
        <f t="shared" si="13"/>
        <v>2014</v>
      </c>
      <c r="B224" s="16">
        <f t="shared" si="14"/>
        <v>11</v>
      </c>
      <c r="C224" s="16">
        <f t="shared" si="12"/>
        <v>4</v>
      </c>
      <c r="D224" s="14">
        <v>41957</v>
      </c>
      <c r="E224" s="4">
        <v>75.819999999999993</v>
      </c>
    </row>
    <row r="225" spans="1:5" x14ac:dyDescent="0.3">
      <c r="A225" s="16">
        <f t="shared" si="13"/>
        <v>2014</v>
      </c>
      <c r="B225" s="16">
        <f t="shared" si="14"/>
        <v>11</v>
      </c>
      <c r="C225" s="16">
        <f t="shared" si="12"/>
        <v>4</v>
      </c>
      <c r="D225" s="14">
        <v>41960</v>
      </c>
      <c r="E225" s="4">
        <v>75.64</v>
      </c>
    </row>
    <row r="226" spans="1:5" x14ac:dyDescent="0.3">
      <c r="A226" s="16">
        <f t="shared" si="13"/>
        <v>2014</v>
      </c>
      <c r="B226" s="16">
        <f t="shared" si="14"/>
        <v>11</v>
      </c>
      <c r="C226" s="16">
        <f t="shared" si="12"/>
        <v>4</v>
      </c>
      <c r="D226" s="14">
        <v>41961</v>
      </c>
      <c r="E226" s="4">
        <v>74.61</v>
      </c>
    </row>
    <row r="227" spans="1:5" x14ac:dyDescent="0.3">
      <c r="A227" s="16">
        <f t="shared" si="13"/>
        <v>2014</v>
      </c>
      <c r="B227" s="16">
        <f t="shared" si="14"/>
        <v>11</v>
      </c>
      <c r="C227" s="16">
        <f t="shared" si="12"/>
        <v>4</v>
      </c>
      <c r="D227" s="14">
        <v>41962</v>
      </c>
      <c r="E227" s="4">
        <v>74.58</v>
      </c>
    </row>
    <row r="228" spans="1:5" x14ac:dyDescent="0.3">
      <c r="A228" s="16">
        <f t="shared" si="13"/>
        <v>2014</v>
      </c>
      <c r="B228" s="16">
        <f t="shared" si="14"/>
        <v>11</v>
      </c>
      <c r="C228" s="16">
        <f t="shared" si="12"/>
        <v>4</v>
      </c>
      <c r="D228" s="14">
        <v>41963</v>
      </c>
      <c r="E228" s="4">
        <v>75.58</v>
      </c>
    </row>
    <row r="229" spans="1:5" x14ac:dyDescent="0.3">
      <c r="A229" s="16">
        <f t="shared" si="13"/>
        <v>2014</v>
      </c>
      <c r="B229" s="16">
        <f t="shared" si="14"/>
        <v>11</v>
      </c>
      <c r="C229" s="16">
        <f t="shared" si="12"/>
        <v>4</v>
      </c>
      <c r="D229" s="14">
        <v>41964</v>
      </c>
      <c r="E229" s="4">
        <v>76.510000000000005</v>
      </c>
    </row>
    <row r="230" spans="1:5" x14ac:dyDescent="0.3">
      <c r="A230" s="16">
        <f t="shared" si="13"/>
        <v>2014</v>
      </c>
      <c r="B230" s="16">
        <f t="shared" si="14"/>
        <v>11</v>
      </c>
      <c r="C230" s="16">
        <f t="shared" si="12"/>
        <v>4</v>
      </c>
      <c r="D230" s="14">
        <v>41967</v>
      </c>
      <c r="E230" s="4">
        <v>75.78</v>
      </c>
    </row>
    <row r="231" spans="1:5" x14ac:dyDescent="0.3">
      <c r="A231" s="16">
        <f t="shared" si="13"/>
        <v>2014</v>
      </c>
      <c r="B231" s="16">
        <f t="shared" si="14"/>
        <v>11</v>
      </c>
      <c r="C231" s="16">
        <f t="shared" si="12"/>
        <v>4</v>
      </c>
      <c r="D231" s="14">
        <v>41968</v>
      </c>
      <c r="E231" s="4">
        <v>74.09</v>
      </c>
    </row>
    <row r="232" spans="1:5" x14ac:dyDescent="0.3">
      <c r="A232" s="16">
        <f t="shared" si="13"/>
        <v>2014</v>
      </c>
      <c r="B232" s="16">
        <f t="shared" si="14"/>
        <v>11</v>
      </c>
      <c r="C232" s="16">
        <f t="shared" si="12"/>
        <v>4</v>
      </c>
      <c r="D232" s="14">
        <v>41969</v>
      </c>
      <c r="E232" s="4">
        <v>73.69</v>
      </c>
    </row>
    <row r="233" spans="1:5" x14ac:dyDescent="0.3">
      <c r="A233" s="16">
        <f t="shared" si="13"/>
        <v>2014</v>
      </c>
      <c r="B233" s="16">
        <f t="shared" si="14"/>
        <v>11</v>
      </c>
      <c r="C233" s="16">
        <f t="shared" si="12"/>
        <v>4</v>
      </c>
      <c r="D233" s="14">
        <v>41971</v>
      </c>
      <c r="E233" s="4">
        <v>66.150000000000006</v>
      </c>
    </row>
    <row r="234" spans="1:5" x14ac:dyDescent="0.3">
      <c r="A234" s="16">
        <f t="shared" si="13"/>
        <v>2014</v>
      </c>
      <c r="B234" s="16">
        <f t="shared" si="14"/>
        <v>12</v>
      </c>
      <c r="C234" s="16">
        <f t="shared" si="12"/>
        <v>4</v>
      </c>
      <c r="D234" s="14">
        <v>41974</v>
      </c>
      <c r="E234" s="4">
        <v>69</v>
      </c>
    </row>
    <row r="235" spans="1:5" x14ac:dyDescent="0.3">
      <c r="A235" s="16">
        <f t="shared" si="13"/>
        <v>2014</v>
      </c>
      <c r="B235" s="16">
        <f t="shared" si="14"/>
        <v>12</v>
      </c>
      <c r="C235" s="16">
        <f t="shared" si="12"/>
        <v>4</v>
      </c>
      <c r="D235" s="14">
        <v>41975</v>
      </c>
      <c r="E235" s="4">
        <v>66.88</v>
      </c>
    </row>
    <row r="236" spans="1:5" x14ac:dyDescent="0.3">
      <c r="A236" s="16">
        <f t="shared" si="13"/>
        <v>2014</v>
      </c>
      <c r="B236" s="16">
        <f t="shared" si="14"/>
        <v>12</v>
      </c>
      <c r="C236" s="16">
        <f t="shared" si="12"/>
        <v>4</v>
      </c>
      <c r="D236" s="14">
        <v>41976</v>
      </c>
      <c r="E236" s="4">
        <v>67.38</v>
      </c>
    </row>
    <row r="237" spans="1:5" x14ac:dyDescent="0.3">
      <c r="A237" s="16">
        <f t="shared" si="13"/>
        <v>2014</v>
      </c>
      <c r="B237" s="16">
        <f t="shared" si="14"/>
        <v>12</v>
      </c>
      <c r="C237" s="16">
        <f t="shared" si="12"/>
        <v>4</v>
      </c>
      <c r="D237" s="14">
        <v>41977</v>
      </c>
      <c r="E237" s="4">
        <v>66.81</v>
      </c>
    </row>
    <row r="238" spans="1:5" x14ac:dyDescent="0.3">
      <c r="A238" s="16">
        <f t="shared" si="13"/>
        <v>2014</v>
      </c>
      <c r="B238" s="16">
        <f t="shared" si="14"/>
        <v>12</v>
      </c>
      <c r="C238" s="16">
        <f t="shared" si="12"/>
        <v>4</v>
      </c>
      <c r="D238" s="14">
        <v>41978</v>
      </c>
      <c r="E238" s="4">
        <v>65.84</v>
      </c>
    </row>
    <row r="239" spans="1:5" x14ac:dyDescent="0.3">
      <c r="A239" s="16">
        <f t="shared" si="13"/>
        <v>2014</v>
      </c>
      <c r="B239" s="16">
        <f t="shared" si="14"/>
        <v>12</v>
      </c>
      <c r="C239" s="16">
        <f t="shared" si="12"/>
        <v>4</v>
      </c>
      <c r="D239" s="14">
        <v>41981</v>
      </c>
      <c r="E239" s="4">
        <v>63.05</v>
      </c>
    </row>
    <row r="240" spans="1:5" x14ac:dyDescent="0.3">
      <c r="A240" s="16">
        <f t="shared" si="13"/>
        <v>2014</v>
      </c>
      <c r="B240" s="16">
        <f t="shared" si="14"/>
        <v>12</v>
      </c>
      <c r="C240" s="16">
        <f t="shared" si="12"/>
        <v>4</v>
      </c>
      <c r="D240" s="14">
        <v>41982</v>
      </c>
      <c r="E240" s="4">
        <v>63.82</v>
      </c>
    </row>
    <row r="241" spans="1:5" x14ac:dyDescent="0.3">
      <c r="A241" s="16">
        <f t="shared" si="13"/>
        <v>2014</v>
      </c>
      <c r="B241" s="16">
        <f t="shared" si="14"/>
        <v>12</v>
      </c>
      <c r="C241" s="16">
        <f t="shared" si="12"/>
        <v>4</v>
      </c>
      <c r="D241" s="14">
        <v>41983</v>
      </c>
      <c r="E241" s="4">
        <v>60.94</v>
      </c>
    </row>
    <row r="242" spans="1:5" x14ac:dyDescent="0.3">
      <c r="A242" s="16">
        <f t="shared" si="13"/>
        <v>2014</v>
      </c>
      <c r="B242" s="16">
        <f t="shared" si="14"/>
        <v>12</v>
      </c>
      <c r="C242" s="16">
        <f t="shared" si="12"/>
        <v>4</v>
      </c>
      <c r="D242" s="14">
        <v>41984</v>
      </c>
      <c r="E242" s="4">
        <v>59.95</v>
      </c>
    </row>
    <row r="243" spans="1:5" x14ac:dyDescent="0.3">
      <c r="A243" s="16">
        <f t="shared" si="13"/>
        <v>2014</v>
      </c>
      <c r="B243" s="16">
        <f t="shared" si="14"/>
        <v>12</v>
      </c>
      <c r="C243" s="16">
        <f t="shared" si="12"/>
        <v>4</v>
      </c>
      <c r="D243" s="14">
        <v>41985</v>
      </c>
      <c r="E243" s="4">
        <v>57.81</v>
      </c>
    </row>
    <row r="244" spans="1:5" x14ac:dyDescent="0.3">
      <c r="A244" s="16">
        <f t="shared" si="13"/>
        <v>2014</v>
      </c>
      <c r="B244" s="16">
        <f t="shared" si="14"/>
        <v>12</v>
      </c>
      <c r="C244" s="16">
        <f t="shared" si="12"/>
        <v>4</v>
      </c>
      <c r="D244" s="14">
        <v>41988</v>
      </c>
      <c r="E244" s="4">
        <v>55.91</v>
      </c>
    </row>
    <row r="245" spans="1:5" x14ac:dyDescent="0.3">
      <c r="A245" s="16">
        <f t="shared" si="13"/>
        <v>2014</v>
      </c>
      <c r="B245" s="16">
        <f t="shared" si="14"/>
        <v>12</v>
      </c>
      <c r="C245" s="16">
        <f t="shared" si="12"/>
        <v>4</v>
      </c>
      <c r="D245" s="14">
        <v>41989</v>
      </c>
      <c r="E245" s="4">
        <v>55.93</v>
      </c>
    </row>
    <row r="246" spans="1:5" x14ac:dyDescent="0.3">
      <c r="A246" s="16">
        <f t="shared" si="13"/>
        <v>2014</v>
      </c>
      <c r="B246" s="16">
        <f t="shared" si="14"/>
        <v>12</v>
      </c>
      <c r="C246" s="16">
        <f t="shared" si="12"/>
        <v>4</v>
      </c>
      <c r="D246" s="14">
        <v>41990</v>
      </c>
      <c r="E246" s="4">
        <v>56.47</v>
      </c>
    </row>
    <row r="247" spans="1:5" x14ac:dyDescent="0.3">
      <c r="A247" s="16">
        <f t="shared" si="13"/>
        <v>2014</v>
      </c>
      <c r="B247" s="16">
        <f t="shared" si="14"/>
        <v>12</v>
      </c>
      <c r="C247" s="16">
        <f t="shared" si="12"/>
        <v>4</v>
      </c>
      <c r="D247" s="14">
        <v>41991</v>
      </c>
      <c r="E247" s="4">
        <v>54.11</v>
      </c>
    </row>
    <row r="248" spans="1:5" x14ac:dyDescent="0.3">
      <c r="A248" s="16">
        <f t="shared" si="13"/>
        <v>2014</v>
      </c>
      <c r="B248" s="16">
        <f t="shared" si="14"/>
        <v>12</v>
      </c>
      <c r="C248" s="16">
        <f t="shared" si="12"/>
        <v>4</v>
      </c>
      <c r="D248" s="14">
        <v>41992</v>
      </c>
      <c r="E248" s="4">
        <v>56.52</v>
      </c>
    </row>
    <row r="249" spans="1:5" x14ac:dyDescent="0.3">
      <c r="A249" s="16">
        <f t="shared" si="13"/>
        <v>2014</v>
      </c>
      <c r="B249" s="16">
        <f t="shared" si="14"/>
        <v>12</v>
      </c>
      <c r="C249" s="16">
        <f t="shared" si="12"/>
        <v>4</v>
      </c>
      <c r="D249" s="14">
        <v>41995</v>
      </c>
      <c r="E249" s="4">
        <v>55.26</v>
      </c>
    </row>
    <row r="250" spans="1:5" x14ac:dyDescent="0.3">
      <c r="A250" s="16">
        <f t="shared" si="13"/>
        <v>2014</v>
      </c>
      <c r="B250" s="16">
        <f t="shared" si="14"/>
        <v>12</v>
      </c>
      <c r="C250" s="16">
        <f t="shared" si="12"/>
        <v>4</v>
      </c>
      <c r="D250" s="14">
        <v>41996</v>
      </c>
      <c r="E250" s="4">
        <v>57.12</v>
      </c>
    </row>
    <row r="251" spans="1:5" x14ac:dyDescent="0.3">
      <c r="A251" s="16">
        <f t="shared" si="13"/>
        <v>2014</v>
      </c>
      <c r="B251" s="16">
        <f t="shared" si="14"/>
        <v>12</v>
      </c>
      <c r="C251" s="16">
        <f t="shared" si="12"/>
        <v>4</v>
      </c>
      <c r="D251" s="14">
        <v>41997</v>
      </c>
      <c r="E251" s="4">
        <v>55.84</v>
      </c>
    </row>
    <row r="252" spans="1:5" x14ac:dyDescent="0.3">
      <c r="A252" s="16">
        <f t="shared" si="13"/>
        <v>2014</v>
      </c>
      <c r="B252" s="16">
        <f t="shared" si="14"/>
        <v>12</v>
      </c>
      <c r="C252" s="16">
        <f t="shared" si="12"/>
        <v>4</v>
      </c>
      <c r="D252" s="14">
        <v>41999</v>
      </c>
      <c r="E252" s="4">
        <v>54.73</v>
      </c>
    </row>
    <row r="253" spans="1:5" x14ac:dyDescent="0.3">
      <c r="A253" s="16">
        <f t="shared" si="13"/>
        <v>2014</v>
      </c>
      <c r="B253" s="16">
        <f t="shared" si="14"/>
        <v>12</v>
      </c>
      <c r="C253" s="16">
        <f t="shared" si="12"/>
        <v>4</v>
      </c>
      <c r="D253" s="14">
        <v>42002</v>
      </c>
      <c r="E253" s="4">
        <v>53.61</v>
      </c>
    </row>
    <row r="254" spans="1:5" x14ac:dyDescent="0.3">
      <c r="A254" s="16">
        <f t="shared" si="13"/>
        <v>2014</v>
      </c>
      <c r="B254" s="16">
        <f t="shared" si="14"/>
        <v>12</v>
      </c>
      <c r="C254" s="16">
        <f t="shared" si="12"/>
        <v>4</v>
      </c>
      <c r="D254" s="14">
        <v>42003</v>
      </c>
      <c r="E254" s="4">
        <v>54.12</v>
      </c>
    </row>
    <row r="255" spans="1:5" x14ac:dyDescent="0.3">
      <c r="A255" s="16">
        <f t="shared" si="13"/>
        <v>2014</v>
      </c>
      <c r="B255" s="16">
        <f t="shared" si="14"/>
        <v>12</v>
      </c>
      <c r="C255" s="16">
        <f t="shared" si="12"/>
        <v>4</v>
      </c>
      <c r="D255" s="14">
        <v>42004</v>
      </c>
      <c r="E255" s="4">
        <v>53.27</v>
      </c>
    </row>
    <row r="256" spans="1:5" x14ac:dyDescent="0.3">
      <c r="A256" s="16">
        <f t="shared" si="13"/>
        <v>2015</v>
      </c>
      <c r="B256" s="16">
        <f t="shared" si="14"/>
        <v>1</v>
      </c>
      <c r="C256" s="16">
        <f t="shared" si="12"/>
        <v>1</v>
      </c>
      <c r="D256" s="14">
        <v>42006</v>
      </c>
      <c r="E256" s="4">
        <v>52.69</v>
      </c>
    </row>
    <row r="257" spans="1:5" x14ac:dyDescent="0.3">
      <c r="A257" s="16">
        <f t="shared" si="13"/>
        <v>2015</v>
      </c>
      <c r="B257" s="16">
        <f t="shared" si="14"/>
        <v>1</v>
      </c>
      <c r="C257" s="16">
        <f t="shared" si="12"/>
        <v>1</v>
      </c>
      <c r="D257" s="14">
        <v>42009</v>
      </c>
      <c r="E257" s="4">
        <v>50.04</v>
      </c>
    </row>
    <row r="258" spans="1:5" x14ac:dyDescent="0.3">
      <c r="A258" s="16">
        <f t="shared" si="13"/>
        <v>2015</v>
      </c>
      <c r="B258" s="16">
        <f t="shared" si="14"/>
        <v>1</v>
      </c>
      <c r="C258" s="16">
        <f t="shared" si="12"/>
        <v>1</v>
      </c>
      <c r="D258" s="14">
        <v>42010</v>
      </c>
      <c r="E258" s="4">
        <v>47.93</v>
      </c>
    </row>
    <row r="259" spans="1:5" x14ac:dyDescent="0.3">
      <c r="A259" s="16">
        <f t="shared" si="13"/>
        <v>2015</v>
      </c>
      <c r="B259" s="16">
        <f t="shared" si="14"/>
        <v>1</v>
      </c>
      <c r="C259" s="16">
        <f t="shared" si="12"/>
        <v>1</v>
      </c>
      <c r="D259" s="14">
        <v>42011</v>
      </c>
      <c r="E259" s="4">
        <v>48.65</v>
      </c>
    </row>
    <row r="260" spans="1:5" x14ac:dyDescent="0.3">
      <c r="A260" s="16">
        <f t="shared" si="13"/>
        <v>2015</v>
      </c>
      <c r="B260" s="16">
        <f t="shared" si="14"/>
        <v>1</v>
      </c>
      <c r="C260" s="16">
        <f t="shared" si="12"/>
        <v>1</v>
      </c>
      <c r="D260" s="14">
        <v>42012</v>
      </c>
      <c r="E260" s="4">
        <v>48.79</v>
      </c>
    </row>
    <row r="261" spans="1:5" x14ac:dyDescent="0.3">
      <c r="A261" s="16">
        <f t="shared" si="13"/>
        <v>2015</v>
      </c>
      <c r="B261" s="16">
        <f t="shared" si="14"/>
        <v>1</v>
      </c>
      <c r="C261" s="16">
        <f t="shared" ref="C261:C324" si="15">ROUNDUP(B261/3,0)</f>
        <v>1</v>
      </c>
      <c r="D261" s="14">
        <v>42013</v>
      </c>
      <c r="E261" s="4">
        <v>48.36</v>
      </c>
    </row>
    <row r="262" spans="1:5" x14ac:dyDescent="0.3">
      <c r="A262" s="16">
        <f t="shared" si="13"/>
        <v>2015</v>
      </c>
      <c r="B262" s="16">
        <f t="shared" si="14"/>
        <v>1</v>
      </c>
      <c r="C262" s="16">
        <f t="shared" si="15"/>
        <v>1</v>
      </c>
      <c r="D262" s="14">
        <v>42016</v>
      </c>
      <c r="E262" s="4">
        <v>46.07</v>
      </c>
    </row>
    <row r="263" spans="1:5" x14ac:dyDescent="0.3">
      <c r="A263" s="16">
        <f t="shared" si="13"/>
        <v>2015</v>
      </c>
      <c r="B263" s="16">
        <f t="shared" si="14"/>
        <v>1</v>
      </c>
      <c r="C263" s="16">
        <f t="shared" si="15"/>
        <v>1</v>
      </c>
      <c r="D263" s="14">
        <v>42017</v>
      </c>
      <c r="E263" s="4">
        <v>45.89</v>
      </c>
    </row>
    <row r="264" spans="1:5" x14ac:dyDescent="0.3">
      <c r="A264" s="16">
        <f t="shared" si="13"/>
        <v>2015</v>
      </c>
      <c r="B264" s="16">
        <f t="shared" si="14"/>
        <v>1</v>
      </c>
      <c r="C264" s="16">
        <f t="shared" si="15"/>
        <v>1</v>
      </c>
      <c r="D264" s="14">
        <v>42018</v>
      </c>
      <c r="E264" s="4">
        <v>48.48</v>
      </c>
    </row>
    <row r="265" spans="1:5" x14ac:dyDescent="0.3">
      <c r="A265" s="16">
        <f t="shared" si="13"/>
        <v>2015</v>
      </c>
      <c r="B265" s="16">
        <f t="shared" si="14"/>
        <v>1</v>
      </c>
      <c r="C265" s="16">
        <f t="shared" si="15"/>
        <v>1</v>
      </c>
      <c r="D265" s="14">
        <v>42019</v>
      </c>
      <c r="E265" s="4">
        <v>46.25</v>
      </c>
    </row>
    <row r="266" spans="1:5" x14ac:dyDescent="0.3">
      <c r="A266" s="16">
        <f t="shared" si="13"/>
        <v>2015</v>
      </c>
      <c r="B266" s="16">
        <f t="shared" si="14"/>
        <v>1</v>
      </c>
      <c r="C266" s="16">
        <f t="shared" si="15"/>
        <v>1</v>
      </c>
      <c r="D266" s="14">
        <v>42020</v>
      </c>
      <c r="E266" s="4">
        <v>48.69</v>
      </c>
    </row>
    <row r="267" spans="1:5" x14ac:dyDescent="0.3">
      <c r="A267" s="16">
        <f t="shared" si="13"/>
        <v>2015</v>
      </c>
      <c r="B267" s="16">
        <f t="shared" si="14"/>
        <v>1</v>
      </c>
      <c r="C267" s="16">
        <f t="shared" si="15"/>
        <v>1</v>
      </c>
      <c r="D267" s="14">
        <v>42024</v>
      </c>
      <c r="E267" s="4">
        <v>46.39</v>
      </c>
    </row>
    <row r="268" spans="1:5" x14ac:dyDescent="0.3">
      <c r="A268" s="16">
        <f t="shared" si="13"/>
        <v>2015</v>
      </c>
      <c r="B268" s="16">
        <f t="shared" si="14"/>
        <v>1</v>
      </c>
      <c r="C268" s="16">
        <f t="shared" si="15"/>
        <v>1</v>
      </c>
      <c r="D268" s="14">
        <v>42025</v>
      </c>
      <c r="E268" s="4">
        <v>47.78</v>
      </c>
    </row>
    <row r="269" spans="1:5" x14ac:dyDescent="0.3">
      <c r="A269" s="16">
        <f t="shared" si="13"/>
        <v>2015</v>
      </c>
      <c r="B269" s="16">
        <f t="shared" si="14"/>
        <v>1</v>
      </c>
      <c r="C269" s="16">
        <f t="shared" si="15"/>
        <v>1</v>
      </c>
      <c r="D269" s="14">
        <v>42026</v>
      </c>
      <c r="E269" s="4">
        <v>46.31</v>
      </c>
    </row>
    <row r="270" spans="1:5" x14ac:dyDescent="0.3">
      <c r="A270" s="16">
        <f t="shared" si="13"/>
        <v>2015</v>
      </c>
      <c r="B270" s="16">
        <f t="shared" si="14"/>
        <v>1</v>
      </c>
      <c r="C270" s="16">
        <f t="shared" si="15"/>
        <v>1</v>
      </c>
      <c r="D270" s="14">
        <v>42027</v>
      </c>
      <c r="E270" s="4">
        <v>45.59</v>
      </c>
    </row>
    <row r="271" spans="1:5" x14ac:dyDescent="0.3">
      <c r="A271" s="16">
        <f t="shared" si="13"/>
        <v>2015</v>
      </c>
      <c r="B271" s="16">
        <f t="shared" si="14"/>
        <v>1</v>
      </c>
      <c r="C271" s="16">
        <f t="shared" si="15"/>
        <v>1</v>
      </c>
      <c r="D271" s="14">
        <v>42030</v>
      </c>
      <c r="E271" s="4">
        <v>45.15</v>
      </c>
    </row>
    <row r="272" spans="1:5" x14ac:dyDescent="0.3">
      <c r="A272" s="16">
        <f t="shared" si="13"/>
        <v>2015</v>
      </c>
      <c r="B272" s="16">
        <f t="shared" si="14"/>
        <v>1</v>
      </c>
      <c r="C272" s="16">
        <f t="shared" si="15"/>
        <v>1</v>
      </c>
      <c r="D272" s="14">
        <v>42031</v>
      </c>
      <c r="E272" s="4">
        <v>46.23</v>
      </c>
    </row>
    <row r="273" spans="1:5" x14ac:dyDescent="0.3">
      <c r="A273" s="16">
        <f t="shared" ref="A273:A336" si="16">YEAR(D273)</f>
        <v>2015</v>
      </c>
      <c r="B273" s="16">
        <f t="shared" ref="B273:B336" si="17">MONTH(D273)</f>
        <v>1</v>
      </c>
      <c r="C273" s="16">
        <f t="shared" si="15"/>
        <v>1</v>
      </c>
      <c r="D273" s="14">
        <v>42032</v>
      </c>
      <c r="E273" s="4">
        <v>44.45</v>
      </c>
    </row>
    <row r="274" spans="1:5" x14ac:dyDescent="0.3">
      <c r="A274" s="16">
        <f t="shared" si="16"/>
        <v>2015</v>
      </c>
      <c r="B274" s="16">
        <f t="shared" si="17"/>
        <v>1</v>
      </c>
      <c r="C274" s="16">
        <f t="shared" si="15"/>
        <v>1</v>
      </c>
      <c r="D274" s="14">
        <v>42033</v>
      </c>
      <c r="E274" s="4">
        <v>44.53</v>
      </c>
    </row>
    <row r="275" spans="1:5" x14ac:dyDescent="0.3">
      <c r="A275" s="16">
        <f t="shared" si="16"/>
        <v>2015</v>
      </c>
      <c r="B275" s="16">
        <f t="shared" si="17"/>
        <v>1</v>
      </c>
      <c r="C275" s="16">
        <f t="shared" si="15"/>
        <v>1</v>
      </c>
      <c r="D275" s="14">
        <v>42034</v>
      </c>
      <c r="E275" s="4">
        <v>48.24</v>
      </c>
    </row>
    <row r="276" spans="1:5" x14ac:dyDescent="0.3">
      <c r="A276" s="16">
        <f t="shared" si="16"/>
        <v>2015</v>
      </c>
      <c r="B276" s="16">
        <f t="shared" si="17"/>
        <v>2</v>
      </c>
      <c r="C276" s="16">
        <f t="shared" si="15"/>
        <v>1</v>
      </c>
      <c r="D276" s="14">
        <v>42037</v>
      </c>
      <c r="E276" s="4">
        <v>49.57</v>
      </c>
    </row>
    <row r="277" spans="1:5" x14ac:dyDescent="0.3">
      <c r="A277" s="16">
        <f t="shared" si="16"/>
        <v>2015</v>
      </c>
      <c r="B277" s="16">
        <f t="shared" si="17"/>
        <v>2</v>
      </c>
      <c r="C277" s="16">
        <f t="shared" si="15"/>
        <v>1</v>
      </c>
      <c r="D277" s="14">
        <v>42038</v>
      </c>
      <c r="E277" s="4">
        <v>53.05</v>
      </c>
    </row>
    <row r="278" spans="1:5" x14ac:dyDescent="0.3">
      <c r="A278" s="16">
        <f t="shared" si="16"/>
        <v>2015</v>
      </c>
      <c r="B278" s="16">
        <f t="shared" si="17"/>
        <v>2</v>
      </c>
      <c r="C278" s="16">
        <f t="shared" si="15"/>
        <v>1</v>
      </c>
      <c r="D278" s="14">
        <v>42039</v>
      </c>
      <c r="E278" s="4">
        <v>48.45</v>
      </c>
    </row>
    <row r="279" spans="1:5" x14ac:dyDescent="0.3">
      <c r="A279" s="16">
        <f t="shared" si="16"/>
        <v>2015</v>
      </c>
      <c r="B279" s="16">
        <f t="shared" si="17"/>
        <v>2</v>
      </c>
      <c r="C279" s="16">
        <f t="shared" si="15"/>
        <v>1</v>
      </c>
      <c r="D279" s="14">
        <v>42040</v>
      </c>
      <c r="E279" s="4">
        <v>50.48</v>
      </c>
    </row>
    <row r="280" spans="1:5" x14ac:dyDescent="0.3">
      <c r="A280" s="16">
        <f t="shared" si="16"/>
        <v>2015</v>
      </c>
      <c r="B280" s="16">
        <f t="shared" si="17"/>
        <v>2</v>
      </c>
      <c r="C280" s="16">
        <f t="shared" si="15"/>
        <v>1</v>
      </c>
      <c r="D280" s="14">
        <v>42041</v>
      </c>
      <c r="E280" s="4">
        <v>51.69</v>
      </c>
    </row>
    <row r="281" spans="1:5" x14ac:dyDescent="0.3">
      <c r="A281" s="16">
        <f t="shared" si="16"/>
        <v>2015</v>
      </c>
      <c r="B281" s="16">
        <f t="shared" si="17"/>
        <v>2</v>
      </c>
      <c r="C281" s="16">
        <f t="shared" si="15"/>
        <v>1</v>
      </c>
      <c r="D281" s="14">
        <v>42044</v>
      </c>
      <c r="E281" s="4">
        <v>52.86</v>
      </c>
    </row>
    <row r="282" spans="1:5" x14ac:dyDescent="0.3">
      <c r="A282" s="16">
        <f t="shared" si="16"/>
        <v>2015</v>
      </c>
      <c r="B282" s="16">
        <f t="shared" si="17"/>
        <v>2</v>
      </c>
      <c r="C282" s="16">
        <f t="shared" si="15"/>
        <v>1</v>
      </c>
      <c r="D282" s="14">
        <v>42045</v>
      </c>
      <c r="E282" s="4">
        <v>50.02</v>
      </c>
    </row>
    <row r="283" spans="1:5" x14ac:dyDescent="0.3">
      <c r="A283" s="16">
        <f t="shared" si="16"/>
        <v>2015</v>
      </c>
      <c r="B283" s="16">
        <f t="shared" si="17"/>
        <v>2</v>
      </c>
      <c r="C283" s="16">
        <f t="shared" si="15"/>
        <v>1</v>
      </c>
      <c r="D283" s="14">
        <v>42046</v>
      </c>
      <c r="E283" s="4">
        <v>48.84</v>
      </c>
    </row>
    <row r="284" spans="1:5" x14ac:dyDescent="0.3">
      <c r="A284" s="16">
        <f t="shared" si="16"/>
        <v>2015</v>
      </c>
      <c r="B284" s="16">
        <f t="shared" si="17"/>
        <v>2</v>
      </c>
      <c r="C284" s="16">
        <f t="shared" si="15"/>
        <v>1</v>
      </c>
      <c r="D284" s="14">
        <v>42047</v>
      </c>
      <c r="E284" s="4">
        <v>51.21</v>
      </c>
    </row>
    <row r="285" spans="1:5" x14ac:dyDescent="0.3">
      <c r="A285" s="16">
        <f t="shared" si="16"/>
        <v>2015</v>
      </c>
      <c r="B285" s="16">
        <f t="shared" si="17"/>
        <v>2</v>
      </c>
      <c r="C285" s="16">
        <f t="shared" si="15"/>
        <v>1</v>
      </c>
      <c r="D285" s="14">
        <v>42048</v>
      </c>
      <c r="E285" s="4">
        <v>52.78</v>
      </c>
    </row>
    <row r="286" spans="1:5" x14ac:dyDescent="0.3">
      <c r="A286" s="16">
        <f t="shared" si="16"/>
        <v>2015</v>
      </c>
      <c r="B286" s="16">
        <f t="shared" si="17"/>
        <v>2</v>
      </c>
      <c r="C286" s="16">
        <f t="shared" si="15"/>
        <v>1</v>
      </c>
      <c r="D286" s="14">
        <v>42052</v>
      </c>
      <c r="E286" s="4">
        <v>53.53</v>
      </c>
    </row>
    <row r="287" spans="1:5" x14ac:dyDescent="0.3">
      <c r="A287" s="16">
        <f t="shared" si="16"/>
        <v>2015</v>
      </c>
      <c r="B287" s="16">
        <f t="shared" si="17"/>
        <v>2</v>
      </c>
      <c r="C287" s="16">
        <f t="shared" si="15"/>
        <v>1</v>
      </c>
      <c r="D287" s="14">
        <v>42053</v>
      </c>
      <c r="E287" s="4">
        <v>52.14</v>
      </c>
    </row>
    <row r="288" spans="1:5" x14ac:dyDescent="0.3">
      <c r="A288" s="16">
        <f t="shared" si="16"/>
        <v>2015</v>
      </c>
      <c r="B288" s="16">
        <f t="shared" si="17"/>
        <v>2</v>
      </c>
      <c r="C288" s="16">
        <f t="shared" si="15"/>
        <v>1</v>
      </c>
      <c r="D288" s="14">
        <v>42054</v>
      </c>
      <c r="E288" s="4">
        <v>51.16</v>
      </c>
    </row>
    <row r="289" spans="1:5" x14ac:dyDescent="0.3">
      <c r="A289" s="16">
        <f t="shared" si="16"/>
        <v>2015</v>
      </c>
      <c r="B289" s="16">
        <f t="shared" si="17"/>
        <v>2</v>
      </c>
      <c r="C289" s="16">
        <f t="shared" si="15"/>
        <v>1</v>
      </c>
      <c r="D289" s="14">
        <v>42055</v>
      </c>
      <c r="E289" s="4">
        <v>50.34</v>
      </c>
    </row>
    <row r="290" spans="1:5" x14ac:dyDescent="0.3">
      <c r="A290" s="16">
        <f t="shared" si="16"/>
        <v>2015</v>
      </c>
      <c r="B290" s="16">
        <f t="shared" si="17"/>
        <v>2</v>
      </c>
      <c r="C290" s="16">
        <f t="shared" si="15"/>
        <v>1</v>
      </c>
      <c r="D290" s="14">
        <v>42058</v>
      </c>
      <c r="E290" s="4">
        <v>49.45</v>
      </c>
    </row>
    <row r="291" spans="1:5" x14ac:dyDescent="0.3">
      <c r="A291" s="16">
        <f t="shared" si="16"/>
        <v>2015</v>
      </c>
      <c r="B291" s="16">
        <f t="shared" si="17"/>
        <v>2</v>
      </c>
      <c r="C291" s="16">
        <f t="shared" si="15"/>
        <v>1</v>
      </c>
      <c r="D291" s="14">
        <v>42059</v>
      </c>
      <c r="E291" s="4">
        <v>49.28</v>
      </c>
    </row>
    <row r="292" spans="1:5" x14ac:dyDescent="0.3">
      <c r="A292" s="16">
        <f t="shared" si="16"/>
        <v>2015</v>
      </c>
      <c r="B292" s="16">
        <f t="shared" si="17"/>
        <v>2</v>
      </c>
      <c r="C292" s="16">
        <f t="shared" si="15"/>
        <v>1</v>
      </c>
      <c r="D292" s="14">
        <v>42060</v>
      </c>
      <c r="E292" s="4">
        <v>50.99</v>
      </c>
    </row>
    <row r="293" spans="1:5" x14ac:dyDescent="0.3">
      <c r="A293" s="16">
        <f t="shared" si="16"/>
        <v>2015</v>
      </c>
      <c r="B293" s="16">
        <f t="shared" si="17"/>
        <v>2</v>
      </c>
      <c r="C293" s="16">
        <f t="shared" si="15"/>
        <v>1</v>
      </c>
      <c r="D293" s="14">
        <v>42061</v>
      </c>
      <c r="E293" s="4">
        <v>48.17</v>
      </c>
    </row>
    <row r="294" spans="1:5" x14ac:dyDescent="0.3">
      <c r="A294" s="16">
        <f t="shared" si="16"/>
        <v>2015</v>
      </c>
      <c r="B294" s="16">
        <f t="shared" si="17"/>
        <v>2</v>
      </c>
      <c r="C294" s="16">
        <f t="shared" si="15"/>
        <v>1</v>
      </c>
      <c r="D294" s="14">
        <v>42062</v>
      </c>
      <c r="E294" s="4">
        <v>49.76</v>
      </c>
    </row>
    <row r="295" spans="1:5" x14ac:dyDescent="0.3">
      <c r="A295" s="16">
        <f t="shared" si="16"/>
        <v>2015</v>
      </c>
      <c r="B295" s="16">
        <f t="shared" si="17"/>
        <v>3</v>
      </c>
      <c r="C295" s="16">
        <f t="shared" si="15"/>
        <v>1</v>
      </c>
      <c r="D295" s="14">
        <v>42065</v>
      </c>
      <c r="E295" s="4">
        <v>49.59</v>
      </c>
    </row>
    <row r="296" spans="1:5" x14ac:dyDescent="0.3">
      <c r="A296" s="16">
        <f t="shared" si="16"/>
        <v>2015</v>
      </c>
      <c r="B296" s="16">
        <f t="shared" si="17"/>
        <v>3</v>
      </c>
      <c r="C296" s="16">
        <f t="shared" si="15"/>
        <v>1</v>
      </c>
      <c r="D296" s="14">
        <v>42066</v>
      </c>
      <c r="E296" s="4">
        <v>50.52</v>
      </c>
    </row>
    <row r="297" spans="1:5" x14ac:dyDescent="0.3">
      <c r="A297" s="16">
        <f t="shared" si="16"/>
        <v>2015</v>
      </c>
      <c r="B297" s="16">
        <f t="shared" si="17"/>
        <v>3</v>
      </c>
      <c r="C297" s="16">
        <f t="shared" si="15"/>
        <v>1</v>
      </c>
      <c r="D297" s="14">
        <v>42067</v>
      </c>
      <c r="E297" s="4">
        <v>51.53</v>
      </c>
    </row>
    <row r="298" spans="1:5" x14ac:dyDescent="0.3">
      <c r="A298" s="16">
        <f t="shared" si="16"/>
        <v>2015</v>
      </c>
      <c r="B298" s="16">
        <f t="shared" si="17"/>
        <v>3</v>
      </c>
      <c r="C298" s="16">
        <f t="shared" si="15"/>
        <v>1</v>
      </c>
      <c r="D298" s="14">
        <v>42068</v>
      </c>
      <c r="E298" s="4">
        <v>50.76</v>
      </c>
    </row>
    <row r="299" spans="1:5" x14ac:dyDescent="0.3">
      <c r="A299" s="16">
        <f t="shared" si="16"/>
        <v>2015</v>
      </c>
      <c r="B299" s="16">
        <f t="shared" si="17"/>
        <v>3</v>
      </c>
      <c r="C299" s="16">
        <f t="shared" si="15"/>
        <v>1</v>
      </c>
      <c r="D299" s="14">
        <v>42069</v>
      </c>
      <c r="E299" s="4">
        <v>49.61</v>
      </c>
    </row>
    <row r="300" spans="1:5" x14ac:dyDescent="0.3">
      <c r="A300" s="16">
        <f t="shared" si="16"/>
        <v>2015</v>
      </c>
      <c r="B300" s="16">
        <f t="shared" si="17"/>
        <v>3</v>
      </c>
      <c r="C300" s="16">
        <f t="shared" si="15"/>
        <v>1</v>
      </c>
      <c r="D300" s="14">
        <v>42072</v>
      </c>
      <c r="E300" s="4">
        <v>50</v>
      </c>
    </row>
    <row r="301" spans="1:5" x14ac:dyDescent="0.3">
      <c r="A301" s="16">
        <f t="shared" si="16"/>
        <v>2015</v>
      </c>
      <c r="B301" s="16">
        <f t="shared" si="17"/>
        <v>3</v>
      </c>
      <c r="C301" s="16">
        <f t="shared" si="15"/>
        <v>1</v>
      </c>
      <c r="D301" s="14">
        <v>42073</v>
      </c>
      <c r="E301" s="4">
        <v>48.29</v>
      </c>
    </row>
    <row r="302" spans="1:5" x14ac:dyDescent="0.3">
      <c r="A302" s="16">
        <f t="shared" si="16"/>
        <v>2015</v>
      </c>
      <c r="B302" s="16">
        <f t="shared" si="17"/>
        <v>3</v>
      </c>
      <c r="C302" s="16">
        <f t="shared" si="15"/>
        <v>1</v>
      </c>
      <c r="D302" s="14">
        <v>42074</v>
      </c>
      <c r="E302" s="4">
        <v>48.17</v>
      </c>
    </row>
    <row r="303" spans="1:5" x14ac:dyDescent="0.3">
      <c r="A303" s="16">
        <f t="shared" si="16"/>
        <v>2015</v>
      </c>
      <c r="B303" s="16">
        <f t="shared" si="17"/>
        <v>3</v>
      </c>
      <c r="C303" s="16">
        <f t="shared" si="15"/>
        <v>1</v>
      </c>
      <c r="D303" s="14">
        <v>42075</v>
      </c>
      <c r="E303" s="4">
        <v>47.05</v>
      </c>
    </row>
    <row r="304" spans="1:5" x14ac:dyDescent="0.3">
      <c r="A304" s="16">
        <f t="shared" si="16"/>
        <v>2015</v>
      </c>
      <c r="B304" s="16">
        <f t="shared" si="17"/>
        <v>3</v>
      </c>
      <c r="C304" s="16">
        <f t="shared" si="15"/>
        <v>1</v>
      </c>
      <c r="D304" s="14">
        <v>42076</v>
      </c>
      <c r="E304" s="4">
        <v>44.84</v>
      </c>
    </row>
    <row r="305" spans="1:5" x14ac:dyDescent="0.3">
      <c r="A305" s="16">
        <f t="shared" si="16"/>
        <v>2015</v>
      </c>
      <c r="B305" s="16">
        <f t="shared" si="17"/>
        <v>3</v>
      </c>
      <c r="C305" s="16">
        <f t="shared" si="15"/>
        <v>1</v>
      </c>
      <c r="D305" s="14">
        <v>42079</v>
      </c>
      <c r="E305" s="4">
        <v>43.88</v>
      </c>
    </row>
    <row r="306" spans="1:5" x14ac:dyDescent="0.3">
      <c r="A306" s="16">
        <f t="shared" si="16"/>
        <v>2015</v>
      </c>
      <c r="B306" s="16">
        <f t="shared" si="17"/>
        <v>3</v>
      </c>
      <c r="C306" s="16">
        <f t="shared" si="15"/>
        <v>1</v>
      </c>
      <c r="D306" s="14">
        <v>42080</v>
      </c>
      <c r="E306" s="4">
        <v>43.46</v>
      </c>
    </row>
    <row r="307" spans="1:5" x14ac:dyDescent="0.3">
      <c r="A307" s="16">
        <f t="shared" si="16"/>
        <v>2015</v>
      </c>
      <c r="B307" s="16">
        <f t="shared" si="17"/>
        <v>3</v>
      </c>
      <c r="C307" s="16">
        <f t="shared" si="15"/>
        <v>1</v>
      </c>
      <c r="D307" s="14">
        <v>42081</v>
      </c>
      <c r="E307" s="4">
        <v>44.66</v>
      </c>
    </row>
    <row r="308" spans="1:5" x14ac:dyDescent="0.3">
      <c r="A308" s="16">
        <f t="shared" si="16"/>
        <v>2015</v>
      </c>
      <c r="B308" s="16">
        <f t="shared" si="17"/>
        <v>3</v>
      </c>
      <c r="C308" s="16">
        <f t="shared" si="15"/>
        <v>1</v>
      </c>
      <c r="D308" s="14">
        <v>42082</v>
      </c>
      <c r="E308" s="4">
        <v>43.96</v>
      </c>
    </row>
    <row r="309" spans="1:5" x14ac:dyDescent="0.3">
      <c r="A309" s="16">
        <f t="shared" si="16"/>
        <v>2015</v>
      </c>
      <c r="B309" s="16">
        <f t="shared" si="17"/>
        <v>3</v>
      </c>
      <c r="C309" s="16">
        <f t="shared" si="15"/>
        <v>1</v>
      </c>
      <c r="D309" s="14">
        <v>42083</v>
      </c>
      <c r="E309" s="4">
        <v>45.72</v>
      </c>
    </row>
    <row r="310" spans="1:5" x14ac:dyDescent="0.3">
      <c r="A310" s="16">
        <f t="shared" si="16"/>
        <v>2015</v>
      </c>
      <c r="B310" s="16">
        <f t="shared" si="17"/>
        <v>3</v>
      </c>
      <c r="C310" s="16">
        <f t="shared" si="15"/>
        <v>1</v>
      </c>
      <c r="D310" s="14">
        <v>42086</v>
      </c>
      <c r="E310" s="4">
        <v>47.45</v>
      </c>
    </row>
    <row r="311" spans="1:5" x14ac:dyDescent="0.3">
      <c r="A311" s="16">
        <f t="shared" si="16"/>
        <v>2015</v>
      </c>
      <c r="B311" s="16">
        <f t="shared" si="17"/>
        <v>3</v>
      </c>
      <c r="C311" s="16">
        <f t="shared" si="15"/>
        <v>1</v>
      </c>
      <c r="D311" s="14">
        <v>42087</v>
      </c>
      <c r="E311" s="4">
        <v>47.51</v>
      </c>
    </row>
    <row r="312" spans="1:5" x14ac:dyDescent="0.3">
      <c r="A312" s="16">
        <f t="shared" si="16"/>
        <v>2015</v>
      </c>
      <c r="B312" s="16">
        <f t="shared" si="17"/>
        <v>3</v>
      </c>
      <c r="C312" s="16">
        <f t="shared" si="15"/>
        <v>1</v>
      </c>
      <c r="D312" s="14">
        <v>42088</v>
      </c>
      <c r="E312" s="4">
        <v>49.21</v>
      </c>
    </row>
    <row r="313" spans="1:5" x14ac:dyDescent="0.3">
      <c r="A313" s="16">
        <f t="shared" si="16"/>
        <v>2015</v>
      </c>
      <c r="B313" s="16">
        <f t="shared" si="17"/>
        <v>3</v>
      </c>
      <c r="C313" s="16">
        <f t="shared" si="15"/>
        <v>1</v>
      </c>
      <c r="D313" s="14">
        <v>42089</v>
      </c>
      <c r="E313" s="4">
        <v>51.43</v>
      </c>
    </row>
    <row r="314" spans="1:5" x14ac:dyDescent="0.3">
      <c r="A314" s="16">
        <f t="shared" si="16"/>
        <v>2015</v>
      </c>
      <c r="B314" s="16">
        <f t="shared" si="17"/>
        <v>3</v>
      </c>
      <c r="C314" s="16">
        <f t="shared" si="15"/>
        <v>1</v>
      </c>
      <c r="D314" s="14">
        <v>42090</v>
      </c>
      <c r="E314" s="4">
        <v>48.87</v>
      </c>
    </row>
    <row r="315" spans="1:5" x14ac:dyDescent="0.3">
      <c r="A315" s="16">
        <f t="shared" si="16"/>
        <v>2015</v>
      </c>
      <c r="B315" s="16">
        <f t="shared" si="17"/>
        <v>3</v>
      </c>
      <c r="C315" s="16">
        <f t="shared" si="15"/>
        <v>1</v>
      </c>
      <c r="D315" s="14">
        <v>42093</v>
      </c>
      <c r="E315" s="4">
        <v>48.68</v>
      </c>
    </row>
    <row r="316" spans="1:5" x14ac:dyDescent="0.3">
      <c r="A316" s="16">
        <f t="shared" si="16"/>
        <v>2015</v>
      </c>
      <c r="B316" s="16">
        <f t="shared" si="17"/>
        <v>3</v>
      </c>
      <c r="C316" s="16">
        <f t="shared" si="15"/>
        <v>1</v>
      </c>
      <c r="D316" s="14">
        <v>42094</v>
      </c>
      <c r="E316" s="4">
        <v>47.6</v>
      </c>
    </row>
    <row r="317" spans="1:5" x14ac:dyDescent="0.3">
      <c r="A317" s="16">
        <f t="shared" si="16"/>
        <v>2015</v>
      </c>
      <c r="B317" s="16">
        <f t="shared" si="17"/>
        <v>4</v>
      </c>
      <c r="C317" s="16">
        <f t="shared" si="15"/>
        <v>2</v>
      </c>
      <c r="D317" s="14">
        <v>42095</v>
      </c>
      <c r="E317" s="4">
        <v>50.09</v>
      </c>
    </row>
    <row r="318" spans="1:5" x14ac:dyDescent="0.3">
      <c r="A318" s="16">
        <f t="shared" si="16"/>
        <v>2015</v>
      </c>
      <c r="B318" s="16">
        <f t="shared" si="17"/>
        <v>4</v>
      </c>
      <c r="C318" s="16">
        <f t="shared" si="15"/>
        <v>2</v>
      </c>
      <c r="D318" s="14">
        <v>42096</v>
      </c>
      <c r="E318" s="4">
        <v>49.14</v>
      </c>
    </row>
    <row r="319" spans="1:5" x14ac:dyDescent="0.3">
      <c r="A319" s="16">
        <f t="shared" si="16"/>
        <v>2015</v>
      </c>
      <c r="B319" s="16">
        <f t="shared" si="17"/>
        <v>4</v>
      </c>
      <c r="C319" s="16">
        <f t="shared" si="15"/>
        <v>2</v>
      </c>
      <c r="D319" s="14">
        <v>42100</v>
      </c>
      <c r="E319" s="4">
        <v>52.14</v>
      </c>
    </row>
    <row r="320" spans="1:5" x14ac:dyDescent="0.3">
      <c r="A320" s="16">
        <f t="shared" si="16"/>
        <v>2015</v>
      </c>
      <c r="B320" s="16">
        <f t="shared" si="17"/>
        <v>4</v>
      </c>
      <c r="C320" s="16">
        <f t="shared" si="15"/>
        <v>2</v>
      </c>
      <c r="D320" s="14">
        <v>42101</v>
      </c>
      <c r="E320" s="4">
        <v>53.98</v>
      </c>
    </row>
    <row r="321" spans="1:5" x14ac:dyDescent="0.3">
      <c r="A321" s="16">
        <f t="shared" si="16"/>
        <v>2015</v>
      </c>
      <c r="B321" s="16">
        <f t="shared" si="17"/>
        <v>4</v>
      </c>
      <c r="C321" s="16">
        <f t="shared" si="15"/>
        <v>2</v>
      </c>
      <c r="D321" s="14">
        <v>42102</v>
      </c>
      <c r="E321" s="4">
        <v>50.42</v>
      </c>
    </row>
    <row r="322" spans="1:5" x14ac:dyDescent="0.3">
      <c r="A322" s="16">
        <f t="shared" si="16"/>
        <v>2015</v>
      </c>
      <c r="B322" s="16">
        <f t="shared" si="17"/>
        <v>4</v>
      </c>
      <c r="C322" s="16">
        <f t="shared" si="15"/>
        <v>2</v>
      </c>
      <c r="D322" s="14">
        <v>42103</v>
      </c>
      <c r="E322" s="4">
        <v>50.79</v>
      </c>
    </row>
    <row r="323" spans="1:5" x14ac:dyDescent="0.3">
      <c r="A323" s="16">
        <f t="shared" si="16"/>
        <v>2015</v>
      </c>
      <c r="B323" s="16">
        <f t="shared" si="17"/>
        <v>4</v>
      </c>
      <c r="C323" s="16">
        <f t="shared" si="15"/>
        <v>2</v>
      </c>
      <c r="D323" s="14">
        <v>42104</v>
      </c>
      <c r="E323" s="4">
        <v>51.64</v>
      </c>
    </row>
    <row r="324" spans="1:5" x14ac:dyDescent="0.3">
      <c r="A324" s="16">
        <f t="shared" si="16"/>
        <v>2015</v>
      </c>
      <c r="B324" s="16">
        <f t="shared" si="17"/>
        <v>4</v>
      </c>
      <c r="C324" s="16">
        <f t="shared" si="15"/>
        <v>2</v>
      </c>
      <c r="D324" s="14">
        <v>42107</v>
      </c>
      <c r="E324" s="4">
        <v>51.91</v>
      </c>
    </row>
    <row r="325" spans="1:5" x14ac:dyDescent="0.3">
      <c r="A325" s="16">
        <f t="shared" si="16"/>
        <v>2015</v>
      </c>
      <c r="B325" s="16">
        <f t="shared" si="17"/>
        <v>4</v>
      </c>
      <c r="C325" s="16">
        <f t="shared" ref="C325:C388" si="18">ROUNDUP(B325/3,0)</f>
        <v>2</v>
      </c>
      <c r="D325" s="14">
        <v>42108</v>
      </c>
      <c r="E325" s="4">
        <v>53.29</v>
      </c>
    </row>
    <row r="326" spans="1:5" x14ac:dyDescent="0.3">
      <c r="A326" s="16">
        <f t="shared" si="16"/>
        <v>2015</v>
      </c>
      <c r="B326" s="16">
        <f t="shared" si="17"/>
        <v>4</v>
      </c>
      <c r="C326" s="16">
        <f t="shared" si="18"/>
        <v>2</v>
      </c>
      <c r="D326" s="14">
        <v>42109</v>
      </c>
      <c r="E326" s="4">
        <v>56.39</v>
      </c>
    </row>
    <row r="327" spans="1:5" x14ac:dyDescent="0.3">
      <c r="A327" s="16">
        <f t="shared" si="16"/>
        <v>2015</v>
      </c>
      <c r="B327" s="16">
        <f t="shared" si="17"/>
        <v>4</v>
      </c>
      <c r="C327" s="16">
        <f t="shared" si="18"/>
        <v>2</v>
      </c>
      <c r="D327" s="14">
        <v>42110</v>
      </c>
      <c r="E327" s="4">
        <v>56.71</v>
      </c>
    </row>
    <row r="328" spans="1:5" x14ac:dyDescent="0.3">
      <c r="A328" s="16">
        <f t="shared" si="16"/>
        <v>2015</v>
      </c>
      <c r="B328" s="16">
        <f t="shared" si="17"/>
        <v>4</v>
      </c>
      <c r="C328" s="16">
        <f t="shared" si="18"/>
        <v>2</v>
      </c>
      <c r="D328" s="14">
        <v>42111</v>
      </c>
      <c r="E328" s="4">
        <v>55.74</v>
      </c>
    </row>
    <row r="329" spans="1:5" x14ac:dyDescent="0.3">
      <c r="A329" s="16">
        <f t="shared" si="16"/>
        <v>2015</v>
      </c>
      <c r="B329" s="16">
        <f t="shared" si="17"/>
        <v>4</v>
      </c>
      <c r="C329" s="16">
        <f t="shared" si="18"/>
        <v>2</v>
      </c>
      <c r="D329" s="14">
        <v>42114</v>
      </c>
      <c r="E329" s="4">
        <v>56.38</v>
      </c>
    </row>
    <row r="330" spans="1:5" x14ac:dyDescent="0.3">
      <c r="A330" s="16">
        <f t="shared" si="16"/>
        <v>2015</v>
      </c>
      <c r="B330" s="16">
        <f t="shared" si="17"/>
        <v>4</v>
      </c>
      <c r="C330" s="16">
        <f t="shared" si="18"/>
        <v>2</v>
      </c>
      <c r="D330" s="14">
        <v>42115</v>
      </c>
      <c r="E330" s="4">
        <v>55.26</v>
      </c>
    </row>
    <row r="331" spans="1:5" x14ac:dyDescent="0.3">
      <c r="A331" s="16">
        <f t="shared" si="16"/>
        <v>2015</v>
      </c>
      <c r="B331" s="16">
        <f t="shared" si="17"/>
        <v>4</v>
      </c>
      <c r="C331" s="16">
        <f t="shared" si="18"/>
        <v>2</v>
      </c>
      <c r="D331" s="14">
        <v>42116</v>
      </c>
      <c r="E331" s="4">
        <v>56.16</v>
      </c>
    </row>
    <row r="332" spans="1:5" x14ac:dyDescent="0.3">
      <c r="A332" s="16">
        <f t="shared" si="16"/>
        <v>2015</v>
      </c>
      <c r="B332" s="16">
        <f t="shared" si="17"/>
        <v>4</v>
      </c>
      <c r="C332" s="16">
        <f t="shared" si="18"/>
        <v>2</v>
      </c>
      <c r="D332" s="14">
        <v>42117</v>
      </c>
      <c r="E332" s="4">
        <v>57.74</v>
      </c>
    </row>
    <row r="333" spans="1:5" x14ac:dyDescent="0.3">
      <c r="A333" s="16">
        <f t="shared" si="16"/>
        <v>2015</v>
      </c>
      <c r="B333" s="16">
        <f t="shared" si="17"/>
        <v>4</v>
      </c>
      <c r="C333" s="16">
        <f t="shared" si="18"/>
        <v>2</v>
      </c>
      <c r="D333" s="14">
        <v>42118</v>
      </c>
      <c r="E333" s="4">
        <v>57.15</v>
      </c>
    </row>
    <row r="334" spans="1:5" x14ac:dyDescent="0.3">
      <c r="A334" s="16">
        <f t="shared" si="16"/>
        <v>2015</v>
      </c>
      <c r="B334" s="16">
        <f t="shared" si="17"/>
        <v>4</v>
      </c>
      <c r="C334" s="16">
        <f t="shared" si="18"/>
        <v>2</v>
      </c>
      <c r="D334" s="14">
        <v>42121</v>
      </c>
      <c r="E334" s="4">
        <v>56.99</v>
      </c>
    </row>
    <row r="335" spans="1:5" x14ac:dyDescent="0.3">
      <c r="A335" s="16">
        <f t="shared" si="16"/>
        <v>2015</v>
      </c>
      <c r="B335" s="16">
        <f t="shared" si="17"/>
        <v>4</v>
      </c>
      <c r="C335" s="16">
        <f t="shared" si="18"/>
        <v>2</v>
      </c>
      <c r="D335" s="14">
        <v>42122</v>
      </c>
      <c r="E335" s="4">
        <v>57.06</v>
      </c>
    </row>
    <row r="336" spans="1:5" x14ac:dyDescent="0.3">
      <c r="A336" s="16">
        <f t="shared" si="16"/>
        <v>2015</v>
      </c>
      <c r="B336" s="16">
        <f t="shared" si="17"/>
        <v>4</v>
      </c>
      <c r="C336" s="16">
        <f t="shared" si="18"/>
        <v>2</v>
      </c>
      <c r="D336" s="14">
        <v>42123</v>
      </c>
      <c r="E336" s="4">
        <v>58.58</v>
      </c>
    </row>
    <row r="337" spans="1:5" x14ac:dyDescent="0.3">
      <c r="A337" s="16">
        <f t="shared" ref="A337:A400" si="19">YEAR(D337)</f>
        <v>2015</v>
      </c>
      <c r="B337" s="16">
        <f t="shared" ref="B337:B400" si="20">MONTH(D337)</f>
        <v>4</v>
      </c>
      <c r="C337" s="16">
        <f t="shared" si="18"/>
        <v>2</v>
      </c>
      <c r="D337" s="14">
        <v>42124</v>
      </c>
      <c r="E337" s="4">
        <v>59.63</v>
      </c>
    </row>
    <row r="338" spans="1:5" x14ac:dyDescent="0.3">
      <c r="A338" s="16">
        <f t="shared" si="19"/>
        <v>2015</v>
      </c>
      <c r="B338" s="16">
        <f t="shared" si="20"/>
        <v>5</v>
      </c>
      <c r="C338" s="16">
        <f t="shared" si="18"/>
        <v>2</v>
      </c>
      <c r="D338" s="14">
        <v>42125</v>
      </c>
      <c r="E338" s="4">
        <v>59.15</v>
      </c>
    </row>
    <row r="339" spans="1:5" x14ac:dyDescent="0.3">
      <c r="A339" s="16">
        <f t="shared" si="19"/>
        <v>2015</v>
      </c>
      <c r="B339" s="16">
        <f t="shared" si="20"/>
        <v>5</v>
      </c>
      <c r="C339" s="16">
        <f t="shared" si="18"/>
        <v>2</v>
      </c>
      <c r="D339" s="14">
        <v>42128</v>
      </c>
      <c r="E339" s="4">
        <v>58.93</v>
      </c>
    </row>
    <row r="340" spans="1:5" x14ac:dyDescent="0.3">
      <c r="A340" s="16">
        <f t="shared" si="19"/>
        <v>2015</v>
      </c>
      <c r="B340" s="16">
        <f t="shared" si="20"/>
        <v>5</v>
      </c>
      <c r="C340" s="16">
        <f t="shared" si="18"/>
        <v>2</v>
      </c>
      <c r="D340" s="14">
        <v>42129</v>
      </c>
      <c r="E340" s="4">
        <v>60.4</v>
      </c>
    </row>
    <row r="341" spans="1:5" x14ac:dyDescent="0.3">
      <c r="A341" s="16">
        <f t="shared" si="19"/>
        <v>2015</v>
      </c>
      <c r="B341" s="16">
        <f t="shared" si="20"/>
        <v>5</v>
      </c>
      <c r="C341" s="16">
        <f t="shared" si="18"/>
        <v>2</v>
      </c>
      <c r="D341" s="14">
        <v>42130</v>
      </c>
      <c r="E341" s="4">
        <v>60.93</v>
      </c>
    </row>
    <row r="342" spans="1:5" x14ac:dyDescent="0.3">
      <c r="A342" s="16">
        <f t="shared" si="19"/>
        <v>2015</v>
      </c>
      <c r="B342" s="16">
        <f t="shared" si="20"/>
        <v>5</v>
      </c>
      <c r="C342" s="16">
        <f t="shared" si="18"/>
        <v>2</v>
      </c>
      <c r="D342" s="14">
        <v>42131</v>
      </c>
      <c r="E342" s="4">
        <v>58.94</v>
      </c>
    </row>
    <row r="343" spans="1:5" x14ac:dyDescent="0.3">
      <c r="A343" s="16">
        <f t="shared" si="19"/>
        <v>2015</v>
      </c>
      <c r="B343" s="16">
        <f t="shared" si="20"/>
        <v>5</v>
      </c>
      <c r="C343" s="16">
        <f t="shared" si="18"/>
        <v>2</v>
      </c>
      <c r="D343" s="14">
        <v>42132</v>
      </c>
      <c r="E343" s="4">
        <v>59.39</v>
      </c>
    </row>
    <row r="344" spans="1:5" x14ac:dyDescent="0.3">
      <c r="A344" s="16">
        <f t="shared" si="19"/>
        <v>2015</v>
      </c>
      <c r="B344" s="16">
        <f t="shared" si="20"/>
        <v>5</v>
      </c>
      <c r="C344" s="16">
        <f t="shared" si="18"/>
        <v>2</v>
      </c>
      <c r="D344" s="14">
        <v>42135</v>
      </c>
      <c r="E344" s="4">
        <v>59.25</v>
      </c>
    </row>
    <row r="345" spans="1:5" x14ac:dyDescent="0.3">
      <c r="A345" s="16">
        <f t="shared" si="19"/>
        <v>2015</v>
      </c>
      <c r="B345" s="16">
        <f t="shared" si="20"/>
        <v>5</v>
      </c>
      <c r="C345" s="16">
        <f t="shared" si="18"/>
        <v>2</v>
      </c>
      <c r="D345" s="14">
        <v>42136</v>
      </c>
      <c r="E345" s="4">
        <v>60.75</v>
      </c>
    </row>
    <row r="346" spans="1:5" x14ac:dyDescent="0.3">
      <c r="A346" s="16">
        <f t="shared" si="19"/>
        <v>2015</v>
      </c>
      <c r="B346" s="16">
        <f t="shared" si="20"/>
        <v>5</v>
      </c>
      <c r="C346" s="16">
        <f t="shared" si="18"/>
        <v>2</v>
      </c>
      <c r="D346" s="14">
        <v>42137</v>
      </c>
      <c r="E346" s="4">
        <v>60.5</v>
      </c>
    </row>
    <row r="347" spans="1:5" x14ac:dyDescent="0.3">
      <c r="A347" s="16">
        <f t="shared" si="19"/>
        <v>2015</v>
      </c>
      <c r="B347" s="16">
        <f t="shared" si="20"/>
        <v>5</v>
      </c>
      <c r="C347" s="16">
        <f t="shared" si="18"/>
        <v>2</v>
      </c>
      <c r="D347" s="14">
        <v>42138</v>
      </c>
      <c r="E347" s="4">
        <v>59.88</v>
      </c>
    </row>
    <row r="348" spans="1:5" x14ac:dyDescent="0.3">
      <c r="A348" s="16">
        <f t="shared" si="19"/>
        <v>2015</v>
      </c>
      <c r="B348" s="16">
        <f t="shared" si="20"/>
        <v>5</v>
      </c>
      <c r="C348" s="16">
        <f t="shared" si="18"/>
        <v>2</v>
      </c>
      <c r="D348" s="14">
        <v>42139</v>
      </c>
      <c r="E348" s="4">
        <v>59.69</v>
      </c>
    </row>
    <row r="349" spans="1:5" x14ac:dyDescent="0.3">
      <c r="A349" s="16">
        <f t="shared" si="19"/>
        <v>2015</v>
      </c>
      <c r="B349" s="16">
        <f t="shared" si="20"/>
        <v>5</v>
      </c>
      <c r="C349" s="16">
        <f t="shared" si="18"/>
        <v>2</v>
      </c>
      <c r="D349" s="14">
        <v>42142</v>
      </c>
      <c r="E349" s="4">
        <v>59.43</v>
      </c>
    </row>
    <row r="350" spans="1:5" x14ac:dyDescent="0.3">
      <c r="A350" s="16">
        <f t="shared" si="19"/>
        <v>2015</v>
      </c>
      <c r="B350" s="16">
        <f t="shared" si="20"/>
        <v>5</v>
      </c>
      <c r="C350" s="16">
        <f t="shared" si="18"/>
        <v>2</v>
      </c>
      <c r="D350" s="14">
        <v>42143</v>
      </c>
      <c r="E350" s="4">
        <v>57.26</v>
      </c>
    </row>
    <row r="351" spans="1:5" x14ac:dyDescent="0.3">
      <c r="A351" s="16">
        <f t="shared" si="19"/>
        <v>2015</v>
      </c>
      <c r="B351" s="16">
        <f t="shared" si="20"/>
        <v>5</v>
      </c>
      <c r="C351" s="16">
        <f t="shared" si="18"/>
        <v>2</v>
      </c>
      <c r="D351" s="14">
        <v>42144</v>
      </c>
      <c r="E351" s="4">
        <v>58.98</v>
      </c>
    </row>
    <row r="352" spans="1:5" x14ac:dyDescent="0.3">
      <c r="A352" s="16">
        <f t="shared" si="19"/>
        <v>2015</v>
      </c>
      <c r="B352" s="16">
        <f t="shared" si="20"/>
        <v>5</v>
      </c>
      <c r="C352" s="16">
        <f t="shared" si="18"/>
        <v>2</v>
      </c>
      <c r="D352" s="14">
        <v>42145</v>
      </c>
      <c r="E352" s="4">
        <v>60.72</v>
      </c>
    </row>
    <row r="353" spans="1:5" x14ac:dyDescent="0.3">
      <c r="A353" s="16">
        <f t="shared" si="19"/>
        <v>2015</v>
      </c>
      <c r="B353" s="16">
        <f t="shared" si="20"/>
        <v>5</v>
      </c>
      <c r="C353" s="16">
        <f t="shared" si="18"/>
        <v>2</v>
      </c>
      <c r="D353" s="14">
        <v>42146</v>
      </c>
      <c r="E353" s="4">
        <v>59.72</v>
      </c>
    </row>
    <row r="354" spans="1:5" x14ac:dyDescent="0.3">
      <c r="A354" s="16">
        <f t="shared" si="19"/>
        <v>2015</v>
      </c>
      <c r="B354" s="16">
        <f t="shared" si="20"/>
        <v>5</v>
      </c>
      <c r="C354" s="16">
        <f t="shared" si="18"/>
        <v>2</v>
      </c>
      <c r="D354" s="14">
        <v>42150</v>
      </c>
      <c r="E354" s="4">
        <v>58.03</v>
      </c>
    </row>
    <row r="355" spans="1:5" x14ac:dyDescent="0.3">
      <c r="A355" s="16">
        <f t="shared" si="19"/>
        <v>2015</v>
      </c>
      <c r="B355" s="16">
        <f t="shared" si="20"/>
        <v>5</v>
      </c>
      <c r="C355" s="16">
        <f t="shared" si="18"/>
        <v>2</v>
      </c>
      <c r="D355" s="14">
        <v>42151</v>
      </c>
      <c r="E355" s="4">
        <v>57.51</v>
      </c>
    </row>
    <row r="356" spans="1:5" x14ac:dyDescent="0.3">
      <c r="A356" s="16">
        <f t="shared" si="19"/>
        <v>2015</v>
      </c>
      <c r="B356" s="16">
        <f t="shared" si="20"/>
        <v>5</v>
      </c>
      <c r="C356" s="16">
        <f t="shared" si="18"/>
        <v>2</v>
      </c>
      <c r="D356" s="14">
        <v>42152</v>
      </c>
      <c r="E356" s="4">
        <v>57.68</v>
      </c>
    </row>
    <row r="357" spans="1:5" x14ac:dyDescent="0.3">
      <c r="A357" s="16">
        <f t="shared" si="19"/>
        <v>2015</v>
      </c>
      <c r="B357" s="16">
        <f t="shared" si="20"/>
        <v>5</v>
      </c>
      <c r="C357" s="16">
        <f t="shared" si="18"/>
        <v>2</v>
      </c>
      <c r="D357" s="14">
        <v>42153</v>
      </c>
      <c r="E357" s="4">
        <v>60.3</v>
      </c>
    </row>
    <row r="358" spans="1:5" x14ac:dyDescent="0.3">
      <c r="A358" s="16">
        <f t="shared" si="19"/>
        <v>2015</v>
      </c>
      <c r="B358" s="16">
        <f t="shared" si="20"/>
        <v>6</v>
      </c>
      <c r="C358" s="16">
        <f t="shared" si="18"/>
        <v>2</v>
      </c>
      <c r="D358" s="14">
        <v>42156</v>
      </c>
      <c r="E358" s="4">
        <v>60.2</v>
      </c>
    </row>
    <row r="359" spans="1:5" x14ac:dyDescent="0.3">
      <c r="A359" s="16">
        <f t="shared" si="19"/>
        <v>2015</v>
      </c>
      <c r="B359" s="16">
        <f t="shared" si="20"/>
        <v>6</v>
      </c>
      <c r="C359" s="16">
        <f t="shared" si="18"/>
        <v>2</v>
      </c>
      <c r="D359" s="14">
        <v>42157</v>
      </c>
      <c r="E359" s="4">
        <v>61.26</v>
      </c>
    </row>
    <row r="360" spans="1:5" x14ac:dyDescent="0.3">
      <c r="A360" s="16">
        <f t="shared" si="19"/>
        <v>2015</v>
      </c>
      <c r="B360" s="16">
        <f t="shared" si="20"/>
        <v>6</v>
      </c>
      <c r="C360" s="16">
        <f t="shared" si="18"/>
        <v>2</v>
      </c>
      <c r="D360" s="14">
        <v>42158</v>
      </c>
      <c r="E360" s="4">
        <v>59.64</v>
      </c>
    </row>
    <row r="361" spans="1:5" x14ac:dyDescent="0.3">
      <c r="A361" s="16">
        <f t="shared" si="19"/>
        <v>2015</v>
      </c>
      <c r="B361" s="16">
        <f t="shared" si="20"/>
        <v>6</v>
      </c>
      <c r="C361" s="16">
        <f t="shared" si="18"/>
        <v>2</v>
      </c>
      <c r="D361" s="14">
        <v>42159</v>
      </c>
      <c r="E361" s="4">
        <v>58</v>
      </c>
    </row>
    <row r="362" spans="1:5" x14ac:dyDescent="0.3">
      <c r="A362" s="16">
        <f t="shared" si="19"/>
        <v>2015</v>
      </c>
      <c r="B362" s="16">
        <f t="shared" si="20"/>
        <v>6</v>
      </c>
      <c r="C362" s="16">
        <f t="shared" si="18"/>
        <v>2</v>
      </c>
      <c r="D362" s="14">
        <v>42160</v>
      </c>
      <c r="E362" s="4">
        <v>59.13</v>
      </c>
    </row>
    <row r="363" spans="1:5" x14ac:dyDescent="0.3">
      <c r="A363" s="16">
        <f t="shared" si="19"/>
        <v>2015</v>
      </c>
      <c r="B363" s="16">
        <f t="shared" si="20"/>
        <v>6</v>
      </c>
      <c r="C363" s="16">
        <f t="shared" si="18"/>
        <v>2</v>
      </c>
      <c r="D363" s="14">
        <v>42163</v>
      </c>
      <c r="E363" s="4">
        <v>58.14</v>
      </c>
    </row>
    <row r="364" spans="1:5" x14ac:dyDescent="0.3">
      <c r="A364" s="16">
        <f t="shared" si="19"/>
        <v>2015</v>
      </c>
      <c r="B364" s="16">
        <f t="shared" si="20"/>
        <v>6</v>
      </c>
      <c r="C364" s="16">
        <f t="shared" si="18"/>
        <v>2</v>
      </c>
      <c r="D364" s="14">
        <v>42164</v>
      </c>
      <c r="E364" s="4">
        <v>60.14</v>
      </c>
    </row>
    <row r="365" spans="1:5" x14ac:dyDescent="0.3">
      <c r="A365" s="16">
        <f t="shared" si="19"/>
        <v>2015</v>
      </c>
      <c r="B365" s="16">
        <f t="shared" si="20"/>
        <v>6</v>
      </c>
      <c r="C365" s="16">
        <f t="shared" si="18"/>
        <v>2</v>
      </c>
      <c r="D365" s="14">
        <v>42165</v>
      </c>
      <c r="E365" s="4">
        <v>61.43</v>
      </c>
    </row>
    <row r="366" spans="1:5" x14ac:dyDescent="0.3">
      <c r="A366" s="16">
        <f t="shared" si="19"/>
        <v>2015</v>
      </c>
      <c r="B366" s="16">
        <f t="shared" si="20"/>
        <v>6</v>
      </c>
      <c r="C366" s="16">
        <f t="shared" si="18"/>
        <v>2</v>
      </c>
      <c r="D366" s="14">
        <v>42166</v>
      </c>
      <c r="E366" s="4">
        <v>60.77</v>
      </c>
    </row>
    <row r="367" spans="1:5" x14ac:dyDescent="0.3">
      <c r="A367" s="16">
        <f t="shared" si="19"/>
        <v>2015</v>
      </c>
      <c r="B367" s="16">
        <f t="shared" si="20"/>
        <v>6</v>
      </c>
      <c r="C367" s="16">
        <f t="shared" si="18"/>
        <v>2</v>
      </c>
      <c r="D367" s="14">
        <v>42167</v>
      </c>
      <c r="E367" s="4">
        <v>59.96</v>
      </c>
    </row>
    <row r="368" spans="1:5" x14ac:dyDescent="0.3">
      <c r="A368" s="16">
        <f t="shared" si="19"/>
        <v>2015</v>
      </c>
      <c r="B368" s="16">
        <f t="shared" si="20"/>
        <v>6</v>
      </c>
      <c r="C368" s="16">
        <f t="shared" si="18"/>
        <v>2</v>
      </c>
      <c r="D368" s="14">
        <v>42170</v>
      </c>
      <c r="E368" s="4">
        <v>59.52</v>
      </c>
    </row>
    <row r="369" spans="1:5" x14ac:dyDescent="0.3">
      <c r="A369" s="16">
        <f t="shared" si="19"/>
        <v>2015</v>
      </c>
      <c r="B369" s="16">
        <f t="shared" si="20"/>
        <v>6</v>
      </c>
      <c r="C369" s="16">
        <f t="shared" si="18"/>
        <v>2</v>
      </c>
      <c r="D369" s="14">
        <v>42171</v>
      </c>
      <c r="E369" s="4">
        <v>59.97</v>
      </c>
    </row>
    <row r="370" spans="1:5" x14ac:dyDescent="0.3">
      <c r="A370" s="16">
        <f t="shared" si="19"/>
        <v>2015</v>
      </c>
      <c r="B370" s="16">
        <f t="shared" si="20"/>
        <v>6</v>
      </c>
      <c r="C370" s="16">
        <f t="shared" si="18"/>
        <v>2</v>
      </c>
      <c r="D370" s="14">
        <v>42172</v>
      </c>
      <c r="E370" s="4">
        <v>59.92</v>
      </c>
    </row>
    <row r="371" spans="1:5" x14ac:dyDescent="0.3">
      <c r="A371" s="16">
        <f t="shared" si="19"/>
        <v>2015</v>
      </c>
      <c r="B371" s="16">
        <f t="shared" si="20"/>
        <v>6</v>
      </c>
      <c r="C371" s="16">
        <f t="shared" si="18"/>
        <v>2</v>
      </c>
      <c r="D371" s="14">
        <v>42173</v>
      </c>
      <c r="E371" s="4">
        <v>60.45</v>
      </c>
    </row>
    <row r="372" spans="1:5" x14ac:dyDescent="0.3">
      <c r="A372" s="16">
        <f t="shared" si="19"/>
        <v>2015</v>
      </c>
      <c r="B372" s="16">
        <f t="shared" si="20"/>
        <v>6</v>
      </c>
      <c r="C372" s="16">
        <f t="shared" si="18"/>
        <v>2</v>
      </c>
      <c r="D372" s="14">
        <v>42174</v>
      </c>
      <c r="E372" s="4">
        <v>59.61</v>
      </c>
    </row>
    <row r="373" spans="1:5" x14ac:dyDescent="0.3">
      <c r="A373" s="16">
        <f t="shared" si="19"/>
        <v>2015</v>
      </c>
      <c r="B373" s="16">
        <f t="shared" si="20"/>
        <v>6</v>
      </c>
      <c r="C373" s="16">
        <f t="shared" si="18"/>
        <v>2</v>
      </c>
      <c r="D373" s="14">
        <v>42177</v>
      </c>
      <c r="E373" s="4">
        <v>59.68</v>
      </c>
    </row>
    <row r="374" spans="1:5" x14ac:dyDescent="0.3">
      <c r="A374" s="16">
        <f t="shared" si="19"/>
        <v>2015</v>
      </c>
      <c r="B374" s="16">
        <f t="shared" si="20"/>
        <v>6</v>
      </c>
      <c r="C374" s="16">
        <f t="shared" si="18"/>
        <v>2</v>
      </c>
      <c r="D374" s="14">
        <v>42178</v>
      </c>
      <c r="E374" s="4">
        <v>61.01</v>
      </c>
    </row>
    <row r="375" spans="1:5" x14ac:dyDescent="0.3">
      <c r="A375" s="16">
        <f t="shared" si="19"/>
        <v>2015</v>
      </c>
      <c r="B375" s="16">
        <f t="shared" si="20"/>
        <v>6</v>
      </c>
      <c r="C375" s="16">
        <f t="shared" si="18"/>
        <v>2</v>
      </c>
      <c r="D375" s="14">
        <v>42179</v>
      </c>
      <c r="E375" s="4">
        <v>60.27</v>
      </c>
    </row>
    <row r="376" spans="1:5" x14ac:dyDescent="0.3">
      <c r="A376" s="16">
        <f t="shared" si="19"/>
        <v>2015</v>
      </c>
      <c r="B376" s="16">
        <f t="shared" si="20"/>
        <v>6</v>
      </c>
      <c r="C376" s="16">
        <f t="shared" si="18"/>
        <v>2</v>
      </c>
      <c r="D376" s="14">
        <v>42180</v>
      </c>
      <c r="E376" s="4">
        <v>59.7</v>
      </c>
    </row>
    <row r="377" spans="1:5" x14ac:dyDescent="0.3">
      <c r="A377" s="16">
        <f t="shared" si="19"/>
        <v>2015</v>
      </c>
      <c r="B377" s="16">
        <f t="shared" si="20"/>
        <v>6</v>
      </c>
      <c r="C377" s="16">
        <f t="shared" si="18"/>
        <v>2</v>
      </c>
      <c r="D377" s="14">
        <v>42181</v>
      </c>
      <c r="E377" s="4">
        <v>59.63</v>
      </c>
    </row>
    <row r="378" spans="1:5" x14ac:dyDescent="0.3">
      <c r="A378" s="16">
        <f t="shared" si="19"/>
        <v>2015</v>
      </c>
      <c r="B378" s="16">
        <f t="shared" si="20"/>
        <v>6</v>
      </c>
      <c r="C378" s="16">
        <f t="shared" si="18"/>
        <v>2</v>
      </c>
      <c r="D378" s="14">
        <v>42184</v>
      </c>
      <c r="E378" s="4">
        <v>58.33</v>
      </c>
    </row>
    <row r="379" spans="1:5" x14ac:dyDescent="0.3">
      <c r="A379" s="16">
        <f t="shared" si="19"/>
        <v>2015</v>
      </c>
      <c r="B379" s="16">
        <f t="shared" si="20"/>
        <v>6</v>
      </c>
      <c r="C379" s="16">
        <f t="shared" si="18"/>
        <v>2</v>
      </c>
      <c r="D379" s="14">
        <v>42185</v>
      </c>
      <c r="E379" s="4">
        <v>59.47</v>
      </c>
    </row>
    <row r="380" spans="1:5" x14ac:dyDescent="0.3">
      <c r="A380" s="16">
        <f t="shared" si="19"/>
        <v>2015</v>
      </c>
      <c r="B380" s="16">
        <f t="shared" si="20"/>
        <v>7</v>
      </c>
      <c r="C380" s="16">
        <f t="shared" si="18"/>
        <v>3</v>
      </c>
      <c r="D380" s="14">
        <v>42186</v>
      </c>
      <c r="E380" s="4">
        <v>56.96</v>
      </c>
    </row>
    <row r="381" spans="1:5" x14ac:dyDescent="0.3">
      <c r="A381" s="16">
        <f t="shared" si="19"/>
        <v>2015</v>
      </c>
      <c r="B381" s="16">
        <f t="shared" si="20"/>
        <v>7</v>
      </c>
      <c r="C381" s="16">
        <f t="shared" si="18"/>
        <v>3</v>
      </c>
      <c r="D381" s="14">
        <v>42187</v>
      </c>
      <c r="E381" s="4">
        <v>56.93</v>
      </c>
    </row>
    <row r="382" spans="1:5" x14ac:dyDescent="0.3">
      <c r="A382" s="16">
        <f t="shared" si="19"/>
        <v>2015</v>
      </c>
      <c r="B382" s="16">
        <f t="shared" si="20"/>
        <v>7</v>
      </c>
      <c r="C382" s="16">
        <f t="shared" si="18"/>
        <v>3</v>
      </c>
      <c r="D382" s="14">
        <v>42191</v>
      </c>
      <c r="E382" s="4">
        <v>52.53</v>
      </c>
    </row>
    <row r="383" spans="1:5" x14ac:dyDescent="0.3">
      <c r="A383" s="16">
        <f t="shared" si="19"/>
        <v>2015</v>
      </c>
      <c r="B383" s="16">
        <f t="shared" si="20"/>
        <v>7</v>
      </c>
      <c r="C383" s="16">
        <f t="shared" si="18"/>
        <v>3</v>
      </c>
      <c r="D383" s="14">
        <v>42192</v>
      </c>
      <c r="E383" s="4">
        <v>52.33</v>
      </c>
    </row>
    <row r="384" spans="1:5" x14ac:dyDescent="0.3">
      <c r="A384" s="16">
        <f t="shared" si="19"/>
        <v>2015</v>
      </c>
      <c r="B384" s="16">
        <f t="shared" si="20"/>
        <v>7</v>
      </c>
      <c r="C384" s="16">
        <f t="shared" si="18"/>
        <v>3</v>
      </c>
      <c r="D384" s="14">
        <v>42193</v>
      </c>
      <c r="E384" s="4">
        <v>51.65</v>
      </c>
    </row>
    <row r="385" spans="1:5" x14ac:dyDescent="0.3">
      <c r="A385" s="16">
        <f t="shared" si="19"/>
        <v>2015</v>
      </c>
      <c r="B385" s="16">
        <f t="shared" si="20"/>
        <v>7</v>
      </c>
      <c r="C385" s="16">
        <f t="shared" si="18"/>
        <v>3</v>
      </c>
      <c r="D385" s="14">
        <v>42194</v>
      </c>
      <c r="E385" s="4">
        <v>52.78</v>
      </c>
    </row>
    <row r="386" spans="1:5" x14ac:dyDescent="0.3">
      <c r="A386" s="16">
        <f t="shared" si="19"/>
        <v>2015</v>
      </c>
      <c r="B386" s="16">
        <f t="shared" si="20"/>
        <v>7</v>
      </c>
      <c r="C386" s="16">
        <f t="shared" si="18"/>
        <v>3</v>
      </c>
      <c r="D386" s="14">
        <v>42195</v>
      </c>
      <c r="E386" s="4">
        <v>52.74</v>
      </c>
    </row>
    <row r="387" spans="1:5" x14ac:dyDescent="0.3">
      <c r="A387" s="16">
        <f t="shared" si="19"/>
        <v>2015</v>
      </c>
      <c r="B387" s="16">
        <f t="shared" si="20"/>
        <v>7</v>
      </c>
      <c r="C387" s="16">
        <f t="shared" si="18"/>
        <v>3</v>
      </c>
      <c r="D387" s="14">
        <v>42198</v>
      </c>
      <c r="E387" s="4">
        <v>52.2</v>
      </c>
    </row>
    <row r="388" spans="1:5" x14ac:dyDescent="0.3">
      <c r="A388" s="16">
        <f t="shared" si="19"/>
        <v>2015</v>
      </c>
      <c r="B388" s="16">
        <f t="shared" si="20"/>
        <v>7</v>
      </c>
      <c r="C388" s="16">
        <f t="shared" si="18"/>
        <v>3</v>
      </c>
      <c r="D388" s="14">
        <v>42199</v>
      </c>
      <c r="E388" s="4">
        <v>53.04</v>
      </c>
    </row>
    <row r="389" spans="1:5" x14ac:dyDescent="0.3">
      <c r="A389" s="16">
        <f t="shared" si="19"/>
        <v>2015</v>
      </c>
      <c r="B389" s="16">
        <f t="shared" si="20"/>
        <v>7</v>
      </c>
      <c r="C389" s="16">
        <f t="shared" ref="C389:C452" si="21">ROUNDUP(B389/3,0)</f>
        <v>3</v>
      </c>
      <c r="D389" s="14">
        <v>42200</v>
      </c>
      <c r="E389" s="4">
        <v>51.41</v>
      </c>
    </row>
    <row r="390" spans="1:5" x14ac:dyDescent="0.3">
      <c r="A390" s="16">
        <f t="shared" si="19"/>
        <v>2015</v>
      </c>
      <c r="B390" s="16">
        <f t="shared" si="20"/>
        <v>7</v>
      </c>
      <c r="C390" s="16">
        <f t="shared" si="21"/>
        <v>3</v>
      </c>
      <c r="D390" s="14">
        <v>42201</v>
      </c>
      <c r="E390" s="4">
        <v>50.91</v>
      </c>
    </row>
    <row r="391" spans="1:5" x14ac:dyDescent="0.3">
      <c r="A391" s="16">
        <f t="shared" si="19"/>
        <v>2015</v>
      </c>
      <c r="B391" s="16">
        <f t="shared" si="20"/>
        <v>7</v>
      </c>
      <c r="C391" s="16">
        <f t="shared" si="21"/>
        <v>3</v>
      </c>
      <c r="D391" s="14">
        <v>42202</v>
      </c>
      <c r="E391" s="4">
        <v>50.89</v>
      </c>
    </row>
    <row r="392" spans="1:5" x14ac:dyDescent="0.3">
      <c r="A392" s="16">
        <f t="shared" si="19"/>
        <v>2015</v>
      </c>
      <c r="B392" s="16">
        <f t="shared" si="20"/>
        <v>7</v>
      </c>
      <c r="C392" s="16">
        <f t="shared" si="21"/>
        <v>3</v>
      </c>
      <c r="D392" s="14">
        <v>42205</v>
      </c>
      <c r="E392" s="4">
        <v>50.15</v>
      </c>
    </row>
    <row r="393" spans="1:5" x14ac:dyDescent="0.3">
      <c r="A393" s="16">
        <f t="shared" si="19"/>
        <v>2015</v>
      </c>
      <c r="B393" s="16">
        <f t="shared" si="20"/>
        <v>7</v>
      </c>
      <c r="C393" s="16">
        <f t="shared" si="21"/>
        <v>3</v>
      </c>
      <c r="D393" s="14">
        <v>42206</v>
      </c>
      <c r="E393" s="4">
        <v>50.36</v>
      </c>
    </row>
    <row r="394" spans="1:5" x14ac:dyDescent="0.3">
      <c r="A394" s="16">
        <f t="shared" si="19"/>
        <v>2015</v>
      </c>
      <c r="B394" s="16">
        <f t="shared" si="20"/>
        <v>7</v>
      </c>
      <c r="C394" s="16">
        <f t="shared" si="21"/>
        <v>3</v>
      </c>
      <c r="D394" s="14">
        <v>42207</v>
      </c>
      <c r="E394" s="4">
        <v>49.19</v>
      </c>
    </row>
    <row r="395" spans="1:5" x14ac:dyDescent="0.3">
      <c r="A395" s="16">
        <f t="shared" si="19"/>
        <v>2015</v>
      </c>
      <c r="B395" s="16">
        <f t="shared" si="20"/>
        <v>7</v>
      </c>
      <c r="C395" s="16">
        <f t="shared" si="21"/>
        <v>3</v>
      </c>
      <c r="D395" s="14">
        <v>42208</v>
      </c>
      <c r="E395" s="4">
        <v>48.45</v>
      </c>
    </row>
    <row r="396" spans="1:5" x14ac:dyDescent="0.3">
      <c r="A396" s="16">
        <f t="shared" si="19"/>
        <v>2015</v>
      </c>
      <c r="B396" s="16">
        <f t="shared" si="20"/>
        <v>7</v>
      </c>
      <c r="C396" s="16">
        <f t="shared" si="21"/>
        <v>3</v>
      </c>
      <c r="D396" s="14">
        <v>42209</v>
      </c>
      <c r="E396" s="4">
        <v>48.14</v>
      </c>
    </row>
    <row r="397" spans="1:5" x14ac:dyDescent="0.3">
      <c r="A397" s="16">
        <f t="shared" si="19"/>
        <v>2015</v>
      </c>
      <c r="B397" s="16">
        <f t="shared" si="20"/>
        <v>7</v>
      </c>
      <c r="C397" s="16">
        <f t="shared" si="21"/>
        <v>3</v>
      </c>
      <c r="D397" s="14">
        <v>42212</v>
      </c>
      <c r="E397" s="4">
        <v>47.39</v>
      </c>
    </row>
    <row r="398" spans="1:5" x14ac:dyDescent="0.3">
      <c r="A398" s="16">
        <f t="shared" si="19"/>
        <v>2015</v>
      </c>
      <c r="B398" s="16">
        <f t="shared" si="20"/>
        <v>7</v>
      </c>
      <c r="C398" s="16">
        <f t="shared" si="21"/>
        <v>3</v>
      </c>
      <c r="D398" s="14">
        <v>42213</v>
      </c>
      <c r="E398" s="4">
        <v>47.98</v>
      </c>
    </row>
    <row r="399" spans="1:5" x14ac:dyDescent="0.3">
      <c r="A399" s="16">
        <f t="shared" si="19"/>
        <v>2015</v>
      </c>
      <c r="B399" s="16">
        <f t="shared" si="20"/>
        <v>7</v>
      </c>
      <c r="C399" s="16">
        <f t="shared" si="21"/>
        <v>3</v>
      </c>
      <c r="D399" s="14">
        <v>42214</v>
      </c>
      <c r="E399" s="4">
        <v>48.79</v>
      </c>
    </row>
    <row r="400" spans="1:5" x14ac:dyDescent="0.3">
      <c r="A400" s="16">
        <f t="shared" si="19"/>
        <v>2015</v>
      </c>
      <c r="B400" s="16">
        <f t="shared" si="20"/>
        <v>7</v>
      </c>
      <c r="C400" s="16">
        <f t="shared" si="21"/>
        <v>3</v>
      </c>
      <c r="D400" s="14">
        <v>42215</v>
      </c>
      <c r="E400" s="4">
        <v>48.52</v>
      </c>
    </row>
    <row r="401" spans="1:5" x14ac:dyDescent="0.3">
      <c r="A401" s="16">
        <f t="shared" ref="A401:A464" si="22">YEAR(D401)</f>
        <v>2015</v>
      </c>
      <c r="B401" s="16">
        <f t="shared" ref="B401:B464" si="23">MONTH(D401)</f>
        <v>7</v>
      </c>
      <c r="C401" s="16">
        <f t="shared" si="21"/>
        <v>3</v>
      </c>
      <c r="D401" s="14">
        <v>42216</v>
      </c>
      <c r="E401" s="4">
        <v>47.12</v>
      </c>
    </row>
    <row r="402" spans="1:5" x14ac:dyDescent="0.3">
      <c r="A402" s="16">
        <f t="shared" si="22"/>
        <v>2015</v>
      </c>
      <c r="B402" s="16">
        <f t="shared" si="23"/>
        <v>8</v>
      </c>
      <c r="C402" s="16">
        <f t="shared" si="21"/>
        <v>3</v>
      </c>
      <c r="D402" s="14">
        <v>42219</v>
      </c>
      <c r="E402" s="4">
        <v>45.17</v>
      </c>
    </row>
    <row r="403" spans="1:5" x14ac:dyDescent="0.3">
      <c r="A403" s="16">
        <f t="shared" si="22"/>
        <v>2015</v>
      </c>
      <c r="B403" s="16">
        <f t="shared" si="23"/>
        <v>8</v>
      </c>
      <c r="C403" s="16">
        <f t="shared" si="21"/>
        <v>3</v>
      </c>
      <c r="D403" s="14">
        <v>42220</v>
      </c>
      <c r="E403" s="4">
        <v>45.74</v>
      </c>
    </row>
    <row r="404" spans="1:5" x14ac:dyDescent="0.3">
      <c r="A404" s="16">
        <f t="shared" si="22"/>
        <v>2015</v>
      </c>
      <c r="B404" s="16">
        <f t="shared" si="23"/>
        <v>8</v>
      </c>
      <c r="C404" s="16">
        <f t="shared" si="21"/>
        <v>3</v>
      </c>
      <c r="D404" s="14">
        <v>42221</v>
      </c>
      <c r="E404" s="4">
        <v>45.15</v>
      </c>
    </row>
    <row r="405" spans="1:5" x14ac:dyDescent="0.3">
      <c r="A405" s="16">
        <f t="shared" si="22"/>
        <v>2015</v>
      </c>
      <c r="B405" s="16">
        <f t="shared" si="23"/>
        <v>8</v>
      </c>
      <c r="C405" s="16">
        <f t="shared" si="21"/>
        <v>3</v>
      </c>
      <c r="D405" s="14">
        <v>42222</v>
      </c>
      <c r="E405" s="4">
        <v>44.66</v>
      </c>
    </row>
    <row r="406" spans="1:5" x14ac:dyDescent="0.3">
      <c r="A406" s="16">
        <f t="shared" si="22"/>
        <v>2015</v>
      </c>
      <c r="B406" s="16">
        <f t="shared" si="23"/>
        <v>8</v>
      </c>
      <c r="C406" s="16">
        <f t="shared" si="21"/>
        <v>3</v>
      </c>
      <c r="D406" s="14">
        <v>42223</v>
      </c>
      <c r="E406" s="4">
        <v>43.87</v>
      </c>
    </row>
    <row r="407" spans="1:5" x14ac:dyDescent="0.3">
      <c r="A407" s="16">
        <f t="shared" si="22"/>
        <v>2015</v>
      </c>
      <c r="B407" s="16">
        <f t="shared" si="23"/>
        <v>8</v>
      </c>
      <c r="C407" s="16">
        <f t="shared" si="21"/>
        <v>3</v>
      </c>
      <c r="D407" s="14">
        <v>42226</v>
      </c>
      <c r="E407" s="4">
        <v>44.96</v>
      </c>
    </row>
    <row r="408" spans="1:5" x14ac:dyDescent="0.3">
      <c r="A408" s="16">
        <f t="shared" si="22"/>
        <v>2015</v>
      </c>
      <c r="B408" s="16">
        <f t="shared" si="23"/>
        <v>8</v>
      </c>
      <c r="C408" s="16">
        <f t="shared" si="21"/>
        <v>3</v>
      </c>
      <c r="D408" s="14">
        <v>42227</v>
      </c>
      <c r="E408" s="4">
        <v>43.08</v>
      </c>
    </row>
    <row r="409" spans="1:5" x14ac:dyDescent="0.3">
      <c r="A409" s="16">
        <f t="shared" si="22"/>
        <v>2015</v>
      </c>
      <c r="B409" s="16">
        <f t="shared" si="23"/>
        <v>8</v>
      </c>
      <c r="C409" s="16">
        <f t="shared" si="21"/>
        <v>3</v>
      </c>
      <c r="D409" s="14">
        <v>42228</v>
      </c>
      <c r="E409" s="4">
        <v>43.3</v>
      </c>
    </row>
    <row r="410" spans="1:5" x14ac:dyDescent="0.3">
      <c r="A410" s="16">
        <f t="shared" si="22"/>
        <v>2015</v>
      </c>
      <c r="B410" s="16">
        <f t="shared" si="23"/>
        <v>8</v>
      </c>
      <c r="C410" s="16">
        <f t="shared" si="21"/>
        <v>3</v>
      </c>
      <c r="D410" s="14">
        <v>42229</v>
      </c>
      <c r="E410" s="4">
        <v>42.23</v>
      </c>
    </row>
    <row r="411" spans="1:5" x14ac:dyDescent="0.3">
      <c r="A411" s="16">
        <f t="shared" si="22"/>
        <v>2015</v>
      </c>
      <c r="B411" s="16">
        <f t="shared" si="23"/>
        <v>8</v>
      </c>
      <c r="C411" s="16">
        <f t="shared" si="21"/>
        <v>3</v>
      </c>
      <c r="D411" s="14">
        <v>42230</v>
      </c>
      <c r="E411" s="4">
        <v>42.5</v>
      </c>
    </row>
    <row r="412" spans="1:5" x14ac:dyDescent="0.3">
      <c r="A412" s="16">
        <f t="shared" si="22"/>
        <v>2015</v>
      </c>
      <c r="B412" s="16">
        <f t="shared" si="23"/>
        <v>8</v>
      </c>
      <c r="C412" s="16">
        <f t="shared" si="21"/>
        <v>3</v>
      </c>
      <c r="D412" s="14">
        <v>42233</v>
      </c>
      <c r="E412" s="4">
        <v>41.87</v>
      </c>
    </row>
    <row r="413" spans="1:5" x14ac:dyDescent="0.3">
      <c r="A413" s="16">
        <f t="shared" si="22"/>
        <v>2015</v>
      </c>
      <c r="B413" s="16">
        <f t="shared" si="23"/>
        <v>8</v>
      </c>
      <c r="C413" s="16">
        <f t="shared" si="21"/>
        <v>3</v>
      </c>
      <c r="D413" s="14">
        <v>42234</v>
      </c>
      <c r="E413" s="4">
        <v>42.62</v>
      </c>
    </row>
    <row r="414" spans="1:5" x14ac:dyDescent="0.3">
      <c r="A414" s="16">
        <f t="shared" si="22"/>
        <v>2015</v>
      </c>
      <c r="B414" s="16">
        <f t="shared" si="23"/>
        <v>8</v>
      </c>
      <c r="C414" s="16">
        <f t="shared" si="21"/>
        <v>3</v>
      </c>
      <c r="D414" s="14">
        <v>42235</v>
      </c>
      <c r="E414" s="4">
        <v>40.799999999999997</v>
      </c>
    </row>
    <row r="415" spans="1:5" x14ac:dyDescent="0.3">
      <c r="A415" s="16">
        <f t="shared" si="22"/>
        <v>2015</v>
      </c>
      <c r="B415" s="16">
        <f t="shared" si="23"/>
        <v>8</v>
      </c>
      <c r="C415" s="16">
        <f t="shared" si="21"/>
        <v>3</v>
      </c>
      <c r="D415" s="14">
        <v>42236</v>
      </c>
      <c r="E415" s="4">
        <v>41.14</v>
      </c>
    </row>
    <row r="416" spans="1:5" x14ac:dyDescent="0.3">
      <c r="A416" s="16">
        <f t="shared" si="22"/>
        <v>2015</v>
      </c>
      <c r="B416" s="16">
        <f t="shared" si="23"/>
        <v>8</v>
      </c>
      <c r="C416" s="16">
        <f t="shared" si="21"/>
        <v>3</v>
      </c>
      <c r="D416" s="14">
        <v>42237</v>
      </c>
      <c r="E416" s="4">
        <v>40.450000000000003</v>
      </c>
    </row>
    <row r="417" spans="1:5" x14ac:dyDescent="0.3">
      <c r="A417" s="16">
        <f t="shared" si="22"/>
        <v>2015</v>
      </c>
      <c r="B417" s="16">
        <f t="shared" si="23"/>
        <v>8</v>
      </c>
      <c r="C417" s="16">
        <f t="shared" si="21"/>
        <v>3</v>
      </c>
      <c r="D417" s="14">
        <v>42240</v>
      </c>
      <c r="E417" s="4">
        <v>38.24</v>
      </c>
    </row>
    <row r="418" spans="1:5" x14ac:dyDescent="0.3">
      <c r="A418" s="16">
        <f t="shared" si="22"/>
        <v>2015</v>
      </c>
      <c r="B418" s="16">
        <f t="shared" si="23"/>
        <v>8</v>
      </c>
      <c r="C418" s="16">
        <f t="shared" si="21"/>
        <v>3</v>
      </c>
      <c r="D418" s="14">
        <v>42241</v>
      </c>
      <c r="E418" s="4">
        <v>39.31</v>
      </c>
    </row>
    <row r="419" spans="1:5" x14ac:dyDescent="0.3">
      <c r="A419" s="16">
        <f t="shared" si="22"/>
        <v>2015</v>
      </c>
      <c r="B419" s="16">
        <f t="shared" si="23"/>
        <v>8</v>
      </c>
      <c r="C419" s="16">
        <f t="shared" si="21"/>
        <v>3</v>
      </c>
      <c r="D419" s="14">
        <v>42242</v>
      </c>
      <c r="E419" s="4">
        <v>38.6</v>
      </c>
    </row>
    <row r="420" spans="1:5" x14ac:dyDescent="0.3">
      <c r="A420" s="16">
        <f t="shared" si="22"/>
        <v>2015</v>
      </c>
      <c r="B420" s="16">
        <f t="shared" si="23"/>
        <v>8</v>
      </c>
      <c r="C420" s="16">
        <f t="shared" si="21"/>
        <v>3</v>
      </c>
      <c r="D420" s="14">
        <v>42243</v>
      </c>
      <c r="E420" s="4">
        <v>42.56</v>
      </c>
    </row>
    <row r="421" spans="1:5" x14ac:dyDescent="0.3">
      <c r="A421" s="16">
        <f t="shared" si="22"/>
        <v>2015</v>
      </c>
      <c r="B421" s="16">
        <f t="shared" si="23"/>
        <v>8</v>
      </c>
      <c r="C421" s="16">
        <f t="shared" si="21"/>
        <v>3</v>
      </c>
      <c r="D421" s="14">
        <v>42244</v>
      </c>
      <c r="E421" s="4">
        <v>45.22</v>
      </c>
    </row>
    <row r="422" spans="1:5" x14ac:dyDescent="0.3">
      <c r="A422" s="16">
        <f t="shared" si="22"/>
        <v>2015</v>
      </c>
      <c r="B422" s="16">
        <f t="shared" si="23"/>
        <v>8</v>
      </c>
      <c r="C422" s="16">
        <f t="shared" si="21"/>
        <v>3</v>
      </c>
      <c r="D422" s="14">
        <v>42247</v>
      </c>
      <c r="E422" s="4">
        <v>49.2</v>
      </c>
    </row>
    <row r="423" spans="1:5" x14ac:dyDescent="0.3">
      <c r="A423" s="16">
        <f t="shared" si="22"/>
        <v>2015</v>
      </c>
      <c r="B423" s="16">
        <f t="shared" si="23"/>
        <v>9</v>
      </c>
      <c r="C423" s="16">
        <f t="shared" si="21"/>
        <v>3</v>
      </c>
      <c r="D423" s="14">
        <v>42248</v>
      </c>
      <c r="E423" s="4">
        <v>45.41</v>
      </c>
    </row>
    <row r="424" spans="1:5" x14ac:dyDescent="0.3">
      <c r="A424" s="16">
        <f t="shared" si="22"/>
        <v>2015</v>
      </c>
      <c r="B424" s="16">
        <f t="shared" si="23"/>
        <v>9</v>
      </c>
      <c r="C424" s="16">
        <f t="shared" si="21"/>
        <v>3</v>
      </c>
      <c r="D424" s="14">
        <v>42249</v>
      </c>
      <c r="E424" s="4">
        <v>46.25</v>
      </c>
    </row>
    <row r="425" spans="1:5" x14ac:dyDescent="0.3">
      <c r="A425" s="16">
        <f t="shared" si="22"/>
        <v>2015</v>
      </c>
      <c r="B425" s="16">
        <f t="shared" si="23"/>
        <v>9</v>
      </c>
      <c r="C425" s="16">
        <f t="shared" si="21"/>
        <v>3</v>
      </c>
      <c r="D425" s="14">
        <v>42250</v>
      </c>
      <c r="E425" s="4">
        <v>46.75</v>
      </c>
    </row>
    <row r="426" spans="1:5" x14ac:dyDescent="0.3">
      <c r="A426" s="16">
        <f t="shared" si="22"/>
        <v>2015</v>
      </c>
      <c r="B426" s="16">
        <f t="shared" si="23"/>
        <v>9</v>
      </c>
      <c r="C426" s="16">
        <f t="shared" si="21"/>
        <v>3</v>
      </c>
      <c r="D426" s="14">
        <v>42251</v>
      </c>
      <c r="E426" s="4">
        <v>46.05</v>
      </c>
    </row>
    <row r="427" spans="1:5" x14ac:dyDescent="0.3">
      <c r="A427" s="16">
        <f t="shared" si="22"/>
        <v>2015</v>
      </c>
      <c r="B427" s="16">
        <f t="shared" si="23"/>
        <v>9</v>
      </c>
      <c r="C427" s="16">
        <f t="shared" si="21"/>
        <v>3</v>
      </c>
      <c r="D427" s="14">
        <v>42255</v>
      </c>
      <c r="E427" s="4">
        <v>45.94</v>
      </c>
    </row>
    <row r="428" spans="1:5" x14ac:dyDescent="0.3">
      <c r="A428" s="16">
        <f t="shared" si="22"/>
        <v>2015</v>
      </c>
      <c r="B428" s="16">
        <f t="shared" si="23"/>
        <v>9</v>
      </c>
      <c r="C428" s="16">
        <f t="shared" si="21"/>
        <v>3</v>
      </c>
      <c r="D428" s="14">
        <v>42256</v>
      </c>
      <c r="E428" s="4">
        <v>44.15</v>
      </c>
    </row>
    <row r="429" spans="1:5" x14ac:dyDescent="0.3">
      <c r="A429" s="16">
        <f t="shared" si="22"/>
        <v>2015</v>
      </c>
      <c r="B429" s="16">
        <f t="shared" si="23"/>
        <v>9</v>
      </c>
      <c r="C429" s="16">
        <f t="shared" si="21"/>
        <v>3</v>
      </c>
      <c r="D429" s="14">
        <v>42257</v>
      </c>
      <c r="E429" s="4">
        <v>45.92</v>
      </c>
    </row>
    <row r="430" spans="1:5" x14ac:dyDescent="0.3">
      <c r="A430" s="16">
        <f t="shared" si="22"/>
        <v>2015</v>
      </c>
      <c r="B430" s="16">
        <f t="shared" si="23"/>
        <v>9</v>
      </c>
      <c r="C430" s="16">
        <f t="shared" si="21"/>
        <v>3</v>
      </c>
      <c r="D430" s="14">
        <v>42258</v>
      </c>
      <c r="E430" s="4">
        <v>44.63</v>
      </c>
    </row>
    <row r="431" spans="1:5" x14ac:dyDescent="0.3">
      <c r="A431" s="16">
        <f t="shared" si="22"/>
        <v>2015</v>
      </c>
      <c r="B431" s="16">
        <f t="shared" si="23"/>
        <v>9</v>
      </c>
      <c r="C431" s="16">
        <f t="shared" si="21"/>
        <v>3</v>
      </c>
      <c r="D431" s="14">
        <v>42261</v>
      </c>
      <c r="E431" s="4">
        <v>44</v>
      </c>
    </row>
    <row r="432" spans="1:5" x14ac:dyDescent="0.3">
      <c r="A432" s="16">
        <f t="shared" si="22"/>
        <v>2015</v>
      </c>
      <c r="B432" s="16">
        <f t="shared" si="23"/>
        <v>9</v>
      </c>
      <c r="C432" s="16">
        <f t="shared" si="21"/>
        <v>3</v>
      </c>
      <c r="D432" s="14">
        <v>42262</v>
      </c>
      <c r="E432" s="4">
        <v>44.59</v>
      </c>
    </row>
    <row r="433" spans="1:5" x14ac:dyDescent="0.3">
      <c r="A433" s="16">
        <f t="shared" si="22"/>
        <v>2015</v>
      </c>
      <c r="B433" s="16">
        <f t="shared" si="23"/>
        <v>9</v>
      </c>
      <c r="C433" s="16">
        <f t="shared" si="21"/>
        <v>3</v>
      </c>
      <c r="D433" s="14">
        <v>42263</v>
      </c>
      <c r="E433" s="4">
        <v>47.15</v>
      </c>
    </row>
    <row r="434" spans="1:5" x14ac:dyDescent="0.3">
      <c r="A434" s="16">
        <f t="shared" si="22"/>
        <v>2015</v>
      </c>
      <c r="B434" s="16">
        <f t="shared" si="23"/>
        <v>9</v>
      </c>
      <c r="C434" s="16">
        <f t="shared" si="21"/>
        <v>3</v>
      </c>
      <c r="D434" s="14">
        <v>42264</v>
      </c>
      <c r="E434" s="4">
        <v>46.9</v>
      </c>
    </row>
    <row r="435" spans="1:5" x14ac:dyDescent="0.3">
      <c r="A435" s="16">
        <f t="shared" si="22"/>
        <v>2015</v>
      </c>
      <c r="B435" s="16">
        <f t="shared" si="23"/>
        <v>9</v>
      </c>
      <c r="C435" s="16">
        <f t="shared" si="21"/>
        <v>3</v>
      </c>
      <c r="D435" s="14">
        <v>42265</v>
      </c>
      <c r="E435" s="4">
        <v>44.68</v>
      </c>
    </row>
    <row r="436" spans="1:5" x14ac:dyDescent="0.3">
      <c r="A436" s="16">
        <f t="shared" si="22"/>
        <v>2015</v>
      </c>
      <c r="B436" s="16">
        <f t="shared" si="23"/>
        <v>9</v>
      </c>
      <c r="C436" s="16">
        <f t="shared" si="21"/>
        <v>3</v>
      </c>
      <c r="D436" s="14">
        <v>42268</v>
      </c>
      <c r="E436" s="4">
        <v>46.68</v>
      </c>
    </row>
    <row r="437" spans="1:5" x14ac:dyDescent="0.3">
      <c r="A437" s="16">
        <f t="shared" si="22"/>
        <v>2015</v>
      </c>
      <c r="B437" s="16">
        <f t="shared" si="23"/>
        <v>9</v>
      </c>
      <c r="C437" s="16">
        <f t="shared" si="21"/>
        <v>3</v>
      </c>
      <c r="D437" s="14">
        <v>42269</v>
      </c>
      <c r="E437" s="4">
        <v>45.83</v>
      </c>
    </row>
    <row r="438" spans="1:5" x14ac:dyDescent="0.3">
      <c r="A438" s="16">
        <f t="shared" si="22"/>
        <v>2015</v>
      </c>
      <c r="B438" s="16">
        <f t="shared" si="23"/>
        <v>9</v>
      </c>
      <c r="C438" s="16">
        <f t="shared" si="21"/>
        <v>3</v>
      </c>
      <c r="D438" s="14">
        <v>42270</v>
      </c>
      <c r="E438" s="4">
        <v>44.48</v>
      </c>
    </row>
    <row r="439" spans="1:5" x14ac:dyDescent="0.3">
      <c r="A439" s="16">
        <f t="shared" si="22"/>
        <v>2015</v>
      </c>
      <c r="B439" s="16">
        <f t="shared" si="23"/>
        <v>9</v>
      </c>
      <c r="C439" s="16">
        <f t="shared" si="21"/>
        <v>3</v>
      </c>
      <c r="D439" s="14">
        <v>42271</v>
      </c>
      <c r="E439" s="4">
        <v>44.91</v>
      </c>
    </row>
    <row r="440" spans="1:5" x14ac:dyDescent="0.3">
      <c r="A440" s="16">
        <f t="shared" si="22"/>
        <v>2015</v>
      </c>
      <c r="B440" s="16">
        <f t="shared" si="23"/>
        <v>9</v>
      </c>
      <c r="C440" s="16">
        <f t="shared" si="21"/>
        <v>3</v>
      </c>
      <c r="D440" s="14">
        <v>42272</v>
      </c>
      <c r="E440" s="4">
        <v>45.7</v>
      </c>
    </row>
    <row r="441" spans="1:5" x14ac:dyDescent="0.3">
      <c r="A441" s="16">
        <f t="shared" si="22"/>
        <v>2015</v>
      </c>
      <c r="B441" s="16">
        <f t="shared" si="23"/>
        <v>9</v>
      </c>
      <c r="C441" s="16">
        <f t="shared" si="21"/>
        <v>3</v>
      </c>
      <c r="D441" s="14">
        <v>42275</v>
      </c>
      <c r="E441" s="4">
        <v>44.43</v>
      </c>
    </row>
    <row r="442" spans="1:5" x14ac:dyDescent="0.3">
      <c r="A442" s="16">
        <f t="shared" si="22"/>
        <v>2015</v>
      </c>
      <c r="B442" s="16">
        <f t="shared" si="23"/>
        <v>9</v>
      </c>
      <c r="C442" s="16">
        <f t="shared" si="21"/>
        <v>3</v>
      </c>
      <c r="D442" s="14">
        <v>42276</v>
      </c>
      <c r="E442" s="4">
        <v>45.23</v>
      </c>
    </row>
    <row r="443" spans="1:5" x14ac:dyDescent="0.3">
      <c r="A443" s="16">
        <f t="shared" si="22"/>
        <v>2015</v>
      </c>
      <c r="B443" s="16">
        <f t="shared" si="23"/>
        <v>9</v>
      </c>
      <c r="C443" s="16">
        <f t="shared" si="21"/>
        <v>3</v>
      </c>
      <c r="D443" s="14">
        <v>42277</v>
      </c>
      <c r="E443" s="4">
        <v>45.09</v>
      </c>
    </row>
    <row r="444" spans="1:5" x14ac:dyDescent="0.3">
      <c r="A444" s="16">
        <f t="shared" si="22"/>
        <v>2015</v>
      </c>
      <c r="B444" s="16">
        <f t="shared" si="23"/>
        <v>10</v>
      </c>
      <c r="C444" s="16">
        <f t="shared" si="21"/>
        <v>4</v>
      </c>
      <c r="D444" s="14">
        <v>42278</v>
      </c>
      <c r="E444" s="4">
        <v>44.74</v>
      </c>
    </row>
    <row r="445" spans="1:5" x14ac:dyDescent="0.3">
      <c r="A445" s="16">
        <f t="shared" si="22"/>
        <v>2015</v>
      </c>
      <c r="B445" s="16">
        <f t="shared" si="23"/>
        <v>10</v>
      </c>
      <c r="C445" s="16">
        <f t="shared" si="21"/>
        <v>4</v>
      </c>
      <c r="D445" s="14">
        <v>42279</v>
      </c>
      <c r="E445" s="4">
        <v>45.54</v>
      </c>
    </row>
    <row r="446" spans="1:5" x14ac:dyDescent="0.3">
      <c r="A446" s="16">
        <f t="shared" si="22"/>
        <v>2015</v>
      </c>
      <c r="B446" s="16">
        <f t="shared" si="23"/>
        <v>10</v>
      </c>
      <c r="C446" s="16">
        <f t="shared" si="21"/>
        <v>4</v>
      </c>
      <c r="D446" s="14">
        <v>42282</v>
      </c>
      <c r="E446" s="4">
        <v>46.26</v>
      </c>
    </row>
    <row r="447" spans="1:5" x14ac:dyDescent="0.3">
      <c r="A447" s="16">
        <f t="shared" si="22"/>
        <v>2015</v>
      </c>
      <c r="B447" s="16">
        <f t="shared" si="23"/>
        <v>10</v>
      </c>
      <c r="C447" s="16">
        <f t="shared" si="21"/>
        <v>4</v>
      </c>
      <c r="D447" s="14">
        <v>42283</v>
      </c>
      <c r="E447" s="4">
        <v>48.53</v>
      </c>
    </row>
    <row r="448" spans="1:5" x14ac:dyDescent="0.3">
      <c r="A448" s="16">
        <f t="shared" si="22"/>
        <v>2015</v>
      </c>
      <c r="B448" s="16">
        <f t="shared" si="23"/>
        <v>10</v>
      </c>
      <c r="C448" s="16">
        <f t="shared" si="21"/>
        <v>4</v>
      </c>
      <c r="D448" s="14">
        <v>42284</v>
      </c>
      <c r="E448" s="4">
        <v>47.81</v>
      </c>
    </row>
    <row r="449" spans="1:5" x14ac:dyDescent="0.3">
      <c r="A449" s="16">
        <f t="shared" si="22"/>
        <v>2015</v>
      </c>
      <c r="B449" s="16">
        <f t="shared" si="23"/>
        <v>10</v>
      </c>
      <c r="C449" s="16">
        <f t="shared" si="21"/>
        <v>4</v>
      </c>
      <c r="D449" s="14">
        <v>42285</v>
      </c>
      <c r="E449" s="4">
        <v>49.43</v>
      </c>
    </row>
    <row r="450" spans="1:5" x14ac:dyDescent="0.3">
      <c r="A450" s="16">
        <f t="shared" si="22"/>
        <v>2015</v>
      </c>
      <c r="B450" s="16">
        <f t="shared" si="23"/>
        <v>10</v>
      </c>
      <c r="C450" s="16">
        <f t="shared" si="21"/>
        <v>4</v>
      </c>
      <c r="D450" s="14">
        <v>42286</v>
      </c>
      <c r="E450" s="4">
        <v>49.63</v>
      </c>
    </row>
    <row r="451" spans="1:5" x14ac:dyDescent="0.3">
      <c r="A451" s="16">
        <f t="shared" si="22"/>
        <v>2015</v>
      </c>
      <c r="B451" s="16">
        <f t="shared" si="23"/>
        <v>10</v>
      </c>
      <c r="C451" s="16">
        <f t="shared" si="21"/>
        <v>4</v>
      </c>
      <c r="D451" s="14">
        <v>42289</v>
      </c>
      <c r="E451" s="4">
        <v>47.1</v>
      </c>
    </row>
    <row r="452" spans="1:5" x14ac:dyDescent="0.3">
      <c r="A452" s="16">
        <f t="shared" si="22"/>
        <v>2015</v>
      </c>
      <c r="B452" s="16">
        <f t="shared" si="23"/>
        <v>10</v>
      </c>
      <c r="C452" s="16">
        <f t="shared" si="21"/>
        <v>4</v>
      </c>
      <c r="D452" s="14">
        <v>42290</v>
      </c>
      <c r="E452" s="4">
        <v>46.66</v>
      </c>
    </row>
    <row r="453" spans="1:5" x14ac:dyDescent="0.3">
      <c r="A453" s="16">
        <f t="shared" si="22"/>
        <v>2015</v>
      </c>
      <c r="B453" s="16">
        <f t="shared" si="23"/>
        <v>10</v>
      </c>
      <c r="C453" s="16">
        <f t="shared" ref="C453:C516" si="24">ROUNDUP(B453/3,0)</f>
        <v>4</v>
      </c>
      <c r="D453" s="14">
        <v>42291</v>
      </c>
      <c r="E453" s="4">
        <v>46.64</v>
      </c>
    </row>
    <row r="454" spans="1:5" x14ac:dyDescent="0.3">
      <c r="A454" s="16">
        <f t="shared" si="22"/>
        <v>2015</v>
      </c>
      <c r="B454" s="16">
        <f t="shared" si="23"/>
        <v>10</v>
      </c>
      <c r="C454" s="16">
        <f t="shared" si="24"/>
        <v>4</v>
      </c>
      <c r="D454" s="14">
        <v>42292</v>
      </c>
      <c r="E454" s="4">
        <v>46.38</v>
      </c>
    </row>
    <row r="455" spans="1:5" x14ac:dyDescent="0.3">
      <c r="A455" s="16">
        <f t="shared" si="22"/>
        <v>2015</v>
      </c>
      <c r="B455" s="16">
        <f t="shared" si="23"/>
        <v>10</v>
      </c>
      <c r="C455" s="16">
        <f t="shared" si="24"/>
        <v>4</v>
      </c>
      <c r="D455" s="14">
        <v>42293</v>
      </c>
      <c r="E455" s="4">
        <v>47.26</v>
      </c>
    </row>
    <row r="456" spans="1:5" x14ac:dyDescent="0.3">
      <c r="A456" s="16">
        <f t="shared" si="22"/>
        <v>2015</v>
      </c>
      <c r="B456" s="16">
        <f t="shared" si="23"/>
        <v>10</v>
      </c>
      <c r="C456" s="16">
        <f t="shared" si="24"/>
        <v>4</v>
      </c>
      <c r="D456" s="14">
        <v>42296</v>
      </c>
      <c r="E456" s="4">
        <v>45.89</v>
      </c>
    </row>
    <row r="457" spans="1:5" x14ac:dyDescent="0.3">
      <c r="A457" s="16">
        <f t="shared" si="22"/>
        <v>2015</v>
      </c>
      <c r="B457" s="16">
        <f t="shared" si="23"/>
        <v>10</v>
      </c>
      <c r="C457" s="16">
        <f t="shared" si="24"/>
        <v>4</v>
      </c>
      <c r="D457" s="14">
        <v>42297</v>
      </c>
      <c r="E457" s="4">
        <v>45.55</v>
      </c>
    </row>
    <row r="458" spans="1:5" x14ac:dyDescent="0.3">
      <c r="A458" s="16">
        <f t="shared" si="22"/>
        <v>2015</v>
      </c>
      <c r="B458" s="16">
        <f t="shared" si="23"/>
        <v>10</v>
      </c>
      <c r="C458" s="16">
        <f t="shared" si="24"/>
        <v>4</v>
      </c>
      <c r="D458" s="14">
        <v>42298</v>
      </c>
      <c r="E458" s="4">
        <v>45.2</v>
      </c>
    </row>
    <row r="459" spans="1:5" x14ac:dyDescent="0.3">
      <c r="A459" s="16">
        <f t="shared" si="22"/>
        <v>2015</v>
      </c>
      <c r="B459" s="16">
        <f t="shared" si="23"/>
        <v>10</v>
      </c>
      <c r="C459" s="16">
        <f t="shared" si="24"/>
        <v>4</v>
      </c>
      <c r="D459" s="14">
        <v>42299</v>
      </c>
      <c r="E459" s="4">
        <v>45.38</v>
      </c>
    </row>
    <row r="460" spans="1:5" x14ac:dyDescent="0.3">
      <c r="A460" s="16">
        <f t="shared" si="22"/>
        <v>2015</v>
      </c>
      <c r="B460" s="16">
        <f t="shared" si="23"/>
        <v>10</v>
      </c>
      <c r="C460" s="16">
        <f t="shared" si="24"/>
        <v>4</v>
      </c>
      <c r="D460" s="14">
        <v>42300</v>
      </c>
      <c r="E460" s="4">
        <v>44.6</v>
      </c>
    </row>
    <row r="461" spans="1:5" x14ac:dyDescent="0.3">
      <c r="A461" s="16">
        <f t="shared" si="22"/>
        <v>2015</v>
      </c>
      <c r="B461" s="16">
        <f t="shared" si="23"/>
        <v>10</v>
      </c>
      <c r="C461" s="16">
        <f t="shared" si="24"/>
        <v>4</v>
      </c>
      <c r="D461" s="14">
        <v>42303</v>
      </c>
      <c r="E461" s="4">
        <v>43.98</v>
      </c>
    </row>
    <row r="462" spans="1:5" x14ac:dyDescent="0.3">
      <c r="A462" s="16">
        <f t="shared" si="22"/>
        <v>2015</v>
      </c>
      <c r="B462" s="16">
        <f t="shared" si="23"/>
        <v>10</v>
      </c>
      <c r="C462" s="16">
        <f t="shared" si="24"/>
        <v>4</v>
      </c>
      <c r="D462" s="14">
        <v>42304</v>
      </c>
      <c r="E462" s="4">
        <v>43.2</v>
      </c>
    </row>
    <row r="463" spans="1:5" x14ac:dyDescent="0.3">
      <c r="A463" s="16">
        <f t="shared" si="22"/>
        <v>2015</v>
      </c>
      <c r="B463" s="16">
        <f t="shared" si="23"/>
        <v>10</v>
      </c>
      <c r="C463" s="16">
        <f t="shared" si="24"/>
        <v>4</v>
      </c>
      <c r="D463" s="14">
        <v>42305</v>
      </c>
      <c r="E463" s="4">
        <v>45.94</v>
      </c>
    </row>
    <row r="464" spans="1:5" x14ac:dyDescent="0.3">
      <c r="A464" s="16">
        <f t="shared" si="22"/>
        <v>2015</v>
      </c>
      <c r="B464" s="16">
        <f t="shared" si="23"/>
        <v>10</v>
      </c>
      <c r="C464" s="16">
        <f t="shared" si="24"/>
        <v>4</v>
      </c>
      <c r="D464" s="14">
        <v>42306</v>
      </c>
      <c r="E464" s="4">
        <v>46.06</v>
      </c>
    </row>
    <row r="465" spans="1:5" x14ac:dyDescent="0.3">
      <c r="A465" s="16">
        <f t="shared" ref="A465:A528" si="25">YEAR(D465)</f>
        <v>2015</v>
      </c>
      <c r="B465" s="16">
        <f t="shared" ref="B465:B528" si="26">MONTH(D465)</f>
        <v>10</v>
      </c>
      <c r="C465" s="16">
        <f t="shared" si="24"/>
        <v>4</v>
      </c>
      <c r="D465" s="14">
        <v>42307</v>
      </c>
      <c r="E465" s="4">
        <v>46.59</v>
      </c>
    </row>
    <row r="466" spans="1:5" x14ac:dyDescent="0.3">
      <c r="A466" s="16">
        <f t="shared" si="25"/>
        <v>2015</v>
      </c>
      <c r="B466" s="16">
        <f t="shared" si="26"/>
        <v>11</v>
      </c>
      <c r="C466" s="16">
        <f t="shared" si="24"/>
        <v>4</v>
      </c>
      <c r="D466" s="14">
        <v>42310</v>
      </c>
      <c r="E466" s="4">
        <v>46.14</v>
      </c>
    </row>
    <row r="467" spans="1:5" x14ac:dyDescent="0.3">
      <c r="A467" s="16">
        <f t="shared" si="25"/>
        <v>2015</v>
      </c>
      <c r="B467" s="16">
        <f t="shared" si="26"/>
        <v>11</v>
      </c>
      <c r="C467" s="16">
        <f t="shared" si="24"/>
        <v>4</v>
      </c>
      <c r="D467" s="14">
        <v>42311</v>
      </c>
      <c r="E467" s="4">
        <v>47.9</v>
      </c>
    </row>
    <row r="468" spans="1:5" x14ac:dyDescent="0.3">
      <c r="A468" s="16">
        <f t="shared" si="25"/>
        <v>2015</v>
      </c>
      <c r="B468" s="16">
        <f t="shared" si="26"/>
        <v>11</v>
      </c>
      <c r="C468" s="16">
        <f t="shared" si="24"/>
        <v>4</v>
      </c>
      <c r="D468" s="14">
        <v>42312</v>
      </c>
      <c r="E468" s="4">
        <v>46.32</v>
      </c>
    </row>
    <row r="469" spans="1:5" x14ac:dyDescent="0.3">
      <c r="A469" s="16">
        <f t="shared" si="25"/>
        <v>2015</v>
      </c>
      <c r="B469" s="16">
        <f t="shared" si="26"/>
        <v>11</v>
      </c>
      <c r="C469" s="16">
        <f t="shared" si="24"/>
        <v>4</v>
      </c>
      <c r="D469" s="14">
        <v>42313</v>
      </c>
      <c r="E469" s="4">
        <v>45.2</v>
      </c>
    </row>
    <row r="470" spans="1:5" x14ac:dyDescent="0.3">
      <c r="A470" s="16">
        <f t="shared" si="25"/>
        <v>2015</v>
      </c>
      <c r="B470" s="16">
        <f t="shared" si="26"/>
        <v>11</v>
      </c>
      <c r="C470" s="16">
        <f t="shared" si="24"/>
        <v>4</v>
      </c>
      <c r="D470" s="14">
        <v>42314</v>
      </c>
      <c r="E470" s="4">
        <v>44.29</v>
      </c>
    </row>
    <row r="471" spans="1:5" x14ac:dyDescent="0.3">
      <c r="A471" s="16">
        <f t="shared" si="25"/>
        <v>2015</v>
      </c>
      <c r="B471" s="16">
        <f t="shared" si="26"/>
        <v>11</v>
      </c>
      <c r="C471" s="16">
        <f t="shared" si="24"/>
        <v>4</v>
      </c>
      <c r="D471" s="14">
        <v>42317</v>
      </c>
      <c r="E471" s="4">
        <v>43.87</v>
      </c>
    </row>
    <row r="472" spans="1:5" x14ac:dyDescent="0.3">
      <c r="A472" s="16">
        <f t="shared" si="25"/>
        <v>2015</v>
      </c>
      <c r="B472" s="16">
        <f t="shared" si="26"/>
        <v>11</v>
      </c>
      <c r="C472" s="16">
        <f t="shared" si="24"/>
        <v>4</v>
      </c>
      <c r="D472" s="14">
        <v>42318</v>
      </c>
      <c r="E472" s="4">
        <v>44.21</v>
      </c>
    </row>
    <row r="473" spans="1:5" x14ac:dyDescent="0.3">
      <c r="A473" s="16">
        <f t="shared" si="25"/>
        <v>2015</v>
      </c>
      <c r="B473" s="16">
        <f t="shared" si="26"/>
        <v>11</v>
      </c>
      <c r="C473" s="16">
        <f t="shared" si="24"/>
        <v>4</v>
      </c>
      <c r="D473" s="14">
        <v>42319</v>
      </c>
      <c r="E473" s="4">
        <v>42.93</v>
      </c>
    </row>
    <row r="474" spans="1:5" x14ac:dyDescent="0.3">
      <c r="A474" s="16">
        <f t="shared" si="25"/>
        <v>2015</v>
      </c>
      <c r="B474" s="16">
        <f t="shared" si="26"/>
        <v>11</v>
      </c>
      <c r="C474" s="16">
        <f t="shared" si="24"/>
        <v>4</v>
      </c>
      <c r="D474" s="14">
        <v>42320</v>
      </c>
      <c r="E474" s="4">
        <v>41.75</v>
      </c>
    </row>
    <row r="475" spans="1:5" x14ac:dyDescent="0.3">
      <c r="A475" s="16">
        <f t="shared" si="25"/>
        <v>2015</v>
      </c>
      <c r="B475" s="16">
        <f t="shared" si="26"/>
        <v>11</v>
      </c>
      <c r="C475" s="16">
        <f t="shared" si="24"/>
        <v>4</v>
      </c>
      <c r="D475" s="14">
        <v>42321</v>
      </c>
      <c r="E475" s="4">
        <v>40.74</v>
      </c>
    </row>
    <row r="476" spans="1:5" x14ac:dyDescent="0.3">
      <c r="A476" s="16">
        <f t="shared" si="25"/>
        <v>2015</v>
      </c>
      <c r="B476" s="16">
        <f t="shared" si="26"/>
        <v>11</v>
      </c>
      <c r="C476" s="16">
        <f t="shared" si="24"/>
        <v>4</v>
      </c>
      <c r="D476" s="14">
        <v>42324</v>
      </c>
      <c r="E476" s="4">
        <v>41.74</v>
      </c>
    </row>
    <row r="477" spans="1:5" x14ac:dyDescent="0.3">
      <c r="A477" s="16">
        <f t="shared" si="25"/>
        <v>2015</v>
      </c>
      <c r="B477" s="16">
        <f t="shared" si="26"/>
        <v>11</v>
      </c>
      <c r="C477" s="16">
        <f t="shared" si="24"/>
        <v>4</v>
      </c>
      <c r="D477" s="14">
        <v>42325</v>
      </c>
      <c r="E477" s="4">
        <v>40.67</v>
      </c>
    </row>
    <row r="478" spans="1:5" x14ac:dyDescent="0.3">
      <c r="A478" s="16">
        <f t="shared" si="25"/>
        <v>2015</v>
      </c>
      <c r="B478" s="16">
        <f t="shared" si="26"/>
        <v>11</v>
      </c>
      <c r="C478" s="16">
        <f t="shared" si="24"/>
        <v>4</v>
      </c>
      <c r="D478" s="14">
        <v>42326</v>
      </c>
      <c r="E478" s="4">
        <v>40.75</v>
      </c>
    </row>
    <row r="479" spans="1:5" x14ac:dyDescent="0.3">
      <c r="A479" s="16">
        <f t="shared" si="25"/>
        <v>2015</v>
      </c>
      <c r="B479" s="16">
        <f t="shared" si="26"/>
        <v>11</v>
      </c>
      <c r="C479" s="16">
        <f t="shared" si="24"/>
        <v>4</v>
      </c>
      <c r="D479" s="14">
        <v>42327</v>
      </c>
      <c r="E479" s="4">
        <v>40.54</v>
      </c>
    </row>
    <row r="480" spans="1:5" x14ac:dyDescent="0.3">
      <c r="A480" s="16">
        <f t="shared" si="25"/>
        <v>2015</v>
      </c>
      <c r="B480" s="16">
        <f t="shared" si="26"/>
        <v>11</v>
      </c>
      <c r="C480" s="16">
        <f t="shared" si="24"/>
        <v>4</v>
      </c>
      <c r="D480" s="14">
        <v>42328</v>
      </c>
      <c r="E480" s="4">
        <v>40.39</v>
      </c>
    </row>
    <row r="481" spans="1:5" x14ac:dyDescent="0.3">
      <c r="A481" s="16">
        <f t="shared" si="25"/>
        <v>2015</v>
      </c>
      <c r="B481" s="16">
        <f t="shared" si="26"/>
        <v>11</v>
      </c>
      <c r="C481" s="16">
        <f t="shared" si="24"/>
        <v>4</v>
      </c>
      <c r="D481" s="14">
        <v>42331</v>
      </c>
      <c r="E481" s="4">
        <v>41.75</v>
      </c>
    </row>
    <row r="482" spans="1:5" x14ac:dyDescent="0.3">
      <c r="A482" s="16">
        <f t="shared" si="25"/>
        <v>2015</v>
      </c>
      <c r="B482" s="16">
        <f t="shared" si="26"/>
        <v>11</v>
      </c>
      <c r="C482" s="16">
        <f t="shared" si="24"/>
        <v>4</v>
      </c>
      <c r="D482" s="14">
        <v>42332</v>
      </c>
      <c r="E482" s="4">
        <v>42.87</v>
      </c>
    </row>
    <row r="483" spans="1:5" x14ac:dyDescent="0.3">
      <c r="A483" s="16">
        <f t="shared" si="25"/>
        <v>2015</v>
      </c>
      <c r="B483" s="16">
        <f t="shared" si="26"/>
        <v>11</v>
      </c>
      <c r="C483" s="16">
        <f t="shared" si="24"/>
        <v>4</v>
      </c>
      <c r="D483" s="14">
        <v>42333</v>
      </c>
      <c r="E483" s="4">
        <v>43.04</v>
      </c>
    </row>
    <row r="484" spans="1:5" x14ac:dyDescent="0.3">
      <c r="A484" s="16">
        <f t="shared" si="25"/>
        <v>2015</v>
      </c>
      <c r="B484" s="16">
        <f t="shared" si="26"/>
        <v>11</v>
      </c>
      <c r="C484" s="16">
        <f t="shared" si="24"/>
        <v>4</v>
      </c>
      <c r="D484" s="14">
        <v>42335</v>
      </c>
      <c r="E484" s="4">
        <v>41.71</v>
      </c>
    </row>
    <row r="485" spans="1:5" x14ac:dyDescent="0.3">
      <c r="A485" s="16">
        <f t="shared" si="25"/>
        <v>2015</v>
      </c>
      <c r="B485" s="16">
        <f t="shared" si="26"/>
        <v>11</v>
      </c>
      <c r="C485" s="16">
        <f t="shared" si="24"/>
        <v>4</v>
      </c>
      <c r="D485" s="14">
        <v>42338</v>
      </c>
      <c r="E485" s="4">
        <v>41.65</v>
      </c>
    </row>
    <row r="486" spans="1:5" x14ac:dyDescent="0.3">
      <c r="A486" s="16">
        <f t="shared" si="25"/>
        <v>2015</v>
      </c>
      <c r="B486" s="16">
        <f t="shared" si="26"/>
        <v>12</v>
      </c>
      <c r="C486" s="16">
        <f t="shared" si="24"/>
        <v>4</v>
      </c>
      <c r="D486" s="14">
        <v>42339</v>
      </c>
      <c r="E486" s="4">
        <v>41.85</v>
      </c>
    </row>
    <row r="487" spans="1:5" x14ac:dyDescent="0.3">
      <c r="A487" s="16">
        <f t="shared" si="25"/>
        <v>2015</v>
      </c>
      <c r="B487" s="16">
        <f t="shared" si="26"/>
        <v>12</v>
      </c>
      <c r="C487" s="16">
        <f t="shared" si="24"/>
        <v>4</v>
      </c>
      <c r="D487" s="14">
        <v>42340</v>
      </c>
      <c r="E487" s="4">
        <v>39.94</v>
      </c>
    </row>
    <row r="488" spans="1:5" x14ac:dyDescent="0.3">
      <c r="A488" s="16">
        <f t="shared" si="25"/>
        <v>2015</v>
      </c>
      <c r="B488" s="16">
        <f t="shared" si="26"/>
        <v>12</v>
      </c>
      <c r="C488" s="16">
        <f t="shared" si="24"/>
        <v>4</v>
      </c>
      <c r="D488" s="14">
        <v>42341</v>
      </c>
      <c r="E488" s="4">
        <v>41.08</v>
      </c>
    </row>
    <row r="489" spans="1:5" x14ac:dyDescent="0.3">
      <c r="A489" s="16">
        <f t="shared" si="25"/>
        <v>2015</v>
      </c>
      <c r="B489" s="16">
        <f t="shared" si="26"/>
        <v>12</v>
      </c>
      <c r="C489" s="16">
        <f t="shared" si="24"/>
        <v>4</v>
      </c>
      <c r="D489" s="14">
        <v>42342</v>
      </c>
      <c r="E489" s="4">
        <v>39.97</v>
      </c>
    </row>
    <row r="490" spans="1:5" x14ac:dyDescent="0.3">
      <c r="A490" s="16">
        <f t="shared" si="25"/>
        <v>2015</v>
      </c>
      <c r="B490" s="16">
        <f t="shared" si="26"/>
        <v>12</v>
      </c>
      <c r="C490" s="16">
        <f t="shared" si="24"/>
        <v>4</v>
      </c>
      <c r="D490" s="14">
        <v>42345</v>
      </c>
      <c r="E490" s="4">
        <v>37.65</v>
      </c>
    </row>
    <row r="491" spans="1:5" x14ac:dyDescent="0.3">
      <c r="A491" s="16">
        <f t="shared" si="25"/>
        <v>2015</v>
      </c>
      <c r="B491" s="16">
        <f t="shared" si="26"/>
        <v>12</v>
      </c>
      <c r="C491" s="16">
        <f t="shared" si="24"/>
        <v>4</v>
      </c>
      <c r="D491" s="14">
        <v>42346</v>
      </c>
      <c r="E491" s="4">
        <v>37.51</v>
      </c>
    </row>
    <row r="492" spans="1:5" x14ac:dyDescent="0.3">
      <c r="A492" s="16">
        <f t="shared" si="25"/>
        <v>2015</v>
      </c>
      <c r="B492" s="16">
        <f t="shared" si="26"/>
        <v>12</v>
      </c>
      <c r="C492" s="16">
        <f t="shared" si="24"/>
        <v>4</v>
      </c>
      <c r="D492" s="14">
        <v>42347</v>
      </c>
      <c r="E492" s="4">
        <v>37.159999999999997</v>
      </c>
    </row>
    <row r="493" spans="1:5" x14ac:dyDescent="0.3">
      <c r="A493" s="16">
        <f t="shared" si="25"/>
        <v>2015</v>
      </c>
      <c r="B493" s="16">
        <f t="shared" si="26"/>
        <v>12</v>
      </c>
      <c r="C493" s="16">
        <f t="shared" si="24"/>
        <v>4</v>
      </c>
      <c r="D493" s="14">
        <v>42348</v>
      </c>
      <c r="E493" s="4">
        <v>36.76</v>
      </c>
    </row>
    <row r="494" spans="1:5" x14ac:dyDescent="0.3">
      <c r="A494" s="16">
        <f t="shared" si="25"/>
        <v>2015</v>
      </c>
      <c r="B494" s="16">
        <f t="shared" si="26"/>
        <v>12</v>
      </c>
      <c r="C494" s="16">
        <f t="shared" si="24"/>
        <v>4</v>
      </c>
      <c r="D494" s="14">
        <v>42349</v>
      </c>
      <c r="E494" s="4">
        <v>35.619999999999997</v>
      </c>
    </row>
    <row r="495" spans="1:5" x14ac:dyDescent="0.3">
      <c r="A495" s="16">
        <f t="shared" si="25"/>
        <v>2015</v>
      </c>
      <c r="B495" s="16">
        <f t="shared" si="26"/>
        <v>12</v>
      </c>
      <c r="C495" s="16">
        <f t="shared" si="24"/>
        <v>4</v>
      </c>
      <c r="D495" s="14">
        <v>42352</v>
      </c>
      <c r="E495" s="4">
        <v>36.31</v>
      </c>
    </row>
    <row r="496" spans="1:5" x14ac:dyDescent="0.3">
      <c r="A496" s="16">
        <f t="shared" si="25"/>
        <v>2015</v>
      </c>
      <c r="B496" s="16">
        <f t="shared" si="26"/>
        <v>12</v>
      </c>
      <c r="C496" s="16">
        <f t="shared" si="24"/>
        <v>4</v>
      </c>
      <c r="D496" s="14">
        <v>42353</v>
      </c>
      <c r="E496" s="4">
        <v>37.35</v>
      </c>
    </row>
    <row r="497" spans="1:5" x14ac:dyDescent="0.3">
      <c r="A497" s="16">
        <f t="shared" si="25"/>
        <v>2015</v>
      </c>
      <c r="B497" s="16">
        <f t="shared" si="26"/>
        <v>12</v>
      </c>
      <c r="C497" s="16">
        <f t="shared" si="24"/>
        <v>4</v>
      </c>
      <c r="D497" s="14">
        <v>42354</v>
      </c>
      <c r="E497" s="4">
        <v>35.520000000000003</v>
      </c>
    </row>
    <row r="498" spans="1:5" x14ac:dyDescent="0.3">
      <c r="A498" s="16">
        <f t="shared" si="25"/>
        <v>2015</v>
      </c>
      <c r="B498" s="16">
        <f t="shared" si="26"/>
        <v>12</v>
      </c>
      <c r="C498" s="16">
        <f t="shared" si="24"/>
        <v>4</v>
      </c>
      <c r="D498" s="14">
        <v>42355</v>
      </c>
      <c r="E498" s="4">
        <v>34.950000000000003</v>
      </c>
    </row>
    <row r="499" spans="1:5" x14ac:dyDescent="0.3">
      <c r="A499" s="16">
        <f t="shared" si="25"/>
        <v>2015</v>
      </c>
      <c r="B499" s="16">
        <f t="shared" si="26"/>
        <v>12</v>
      </c>
      <c r="C499" s="16">
        <f t="shared" si="24"/>
        <v>4</v>
      </c>
      <c r="D499" s="14">
        <v>42356</v>
      </c>
      <c r="E499" s="4">
        <v>34.729999999999997</v>
      </c>
    </row>
    <row r="500" spans="1:5" x14ac:dyDescent="0.3">
      <c r="A500" s="16">
        <f t="shared" si="25"/>
        <v>2015</v>
      </c>
      <c r="B500" s="16">
        <f t="shared" si="26"/>
        <v>12</v>
      </c>
      <c r="C500" s="16">
        <f t="shared" si="24"/>
        <v>4</v>
      </c>
      <c r="D500" s="14">
        <v>42359</v>
      </c>
      <c r="E500" s="4">
        <v>34.74</v>
      </c>
    </row>
    <row r="501" spans="1:5" x14ac:dyDescent="0.3">
      <c r="A501" s="16">
        <f t="shared" si="25"/>
        <v>2015</v>
      </c>
      <c r="B501" s="16">
        <f t="shared" si="26"/>
        <v>12</v>
      </c>
      <c r="C501" s="16">
        <f t="shared" si="24"/>
        <v>4</v>
      </c>
      <c r="D501" s="14">
        <v>42360</v>
      </c>
      <c r="E501" s="4">
        <v>36.14</v>
      </c>
    </row>
    <row r="502" spans="1:5" x14ac:dyDescent="0.3">
      <c r="A502" s="16">
        <f t="shared" si="25"/>
        <v>2015</v>
      </c>
      <c r="B502" s="16">
        <f t="shared" si="26"/>
        <v>12</v>
      </c>
      <c r="C502" s="16">
        <f t="shared" si="24"/>
        <v>4</v>
      </c>
      <c r="D502" s="14">
        <v>42361</v>
      </c>
      <c r="E502" s="4">
        <v>37.5</v>
      </c>
    </row>
    <row r="503" spans="1:5" x14ac:dyDescent="0.3">
      <c r="A503" s="16">
        <f t="shared" si="25"/>
        <v>2015</v>
      </c>
      <c r="B503" s="16">
        <f t="shared" si="26"/>
        <v>12</v>
      </c>
      <c r="C503" s="16">
        <f t="shared" si="24"/>
        <v>4</v>
      </c>
      <c r="D503" s="14">
        <v>42362</v>
      </c>
      <c r="E503" s="4">
        <v>38.1</v>
      </c>
    </row>
    <row r="504" spans="1:5" x14ac:dyDescent="0.3">
      <c r="A504" s="16">
        <f t="shared" si="25"/>
        <v>2015</v>
      </c>
      <c r="B504" s="16">
        <f t="shared" si="26"/>
        <v>12</v>
      </c>
      <c r="C504" s="16">
        <f t="shared" si="24"/>
        <v>4</v>
      </c>
      <c r="D504" s="14">
        <v>42366</v>
      </c>
      <c r="E504" s="4">
        <v>36.81</v>
      </c>
    </row>
    <row r="505" spans="1:5" x14ac:dyDescent="0.3">
      <c r="A505" s="16">
        <f t="shared" si="25"/>
        <v>2015</v>
      </c>
      <c r="B505" s="16">
        <f t="shared" si="26"/>
        <v>12</v>
      </c>
      <c r="C505" s="16">
        <f t="shared" si="24"/>
        <v>4</v>
      </c>
      <c r="D505" s="14">
        <v>42367</v>
      </c>
      <c r="E505" s="4">
        <v>37.869999999999997</v>
      </c>
    </row>
    <row r="506" spans="1:5" x14ac:dyDescent="0.3">
      <c r="A506" s="16">
        <f t="shared" si="25"/>
        <v>2015</v>
      </c>
      <c r="B506" s="16">
        <f t="shared" si="26"/>
        <v>12</v>
      </c>
      <c r="C506" s="16">
        <f t="shared" si="24"/>
        <v>4</v>
      </c>
      <c r="D506" s="14">
        <v>42368</v>
      </c>
      <c r="E506" s="4">
        <v>36.6</v>
      </c>
    </row>
    <row r="507" spans="1:5" x14ac:dyDescent="0.3">
      <c r="A507" s="16">
        <f t="shared" si="25"/>
        <v>2015</v>
      </c>
      <c r="B507" s="16">
        <f t="shared" si="26"/>
        <v>12</v>
      </c>
      <c r="C507" s="16">
        <f t="shared" si="24"/>
        <v>4</v>
      </c>
      <c r="D507" s="14">
        <v>42369</v>
      </c>
      <c r="E507" s="4">
        <v>37.04</v>
      </c>
    </row>
    <row r="508" spans="1:5" x14ac:dyDescent="0.3">
      <c r="A508" s="16">
        <f t="shared" si="25"/>
        <v>2016</v>
      </c>
      <c r="B508" s="16">
        <f t="shared" si="26"/>
        <v>1</v>
      </c>
      <c r="C508" s="16">
        <f t="shared" si="24"/>
        <v>1</v>
      </c>
      <c r="D508" s="14">
        <v>42373</v>
      </c>
      <c r="E508" s="4">
        <v>36.76</v>
      </c>
    </row>
    <row r="509" spans="1:5" x14ac:dyDescent="0.3">
      <c r="A509" s="16">
        <f t="shared" si="25"/>
        <v>2016</v>
      </c>
      <c r="B509" s="16">
        <f t="shared" si="26"/>
        <v>1</v>
      </c>
      <c r="C509" s="16">
        <f t="shared" si="24"/>
        <v>1</v>
      </c>
      <c r="D509" s="14">
        <v>42374</v>
      </c>
      <c r="E509" s="4">
        <v>35.97</v>
      </c>
    </row>
    <row r="510" spans="1:5" x14ac:dyDescent="0.3">
      <c r="A510" s="16">
        <f t="shared" si="25"/>
        <v>2016</v>
      </c>
      <c r="B510" s="16">
        <f t="shared" si="26"/>
        <v>1</v>
      </c>
      <c r="C510" s="16">
        <f t="shared" si="24"/>
        <v>1</v>
      </c>
      <c r="D510" s="14">
        <v>42375</v>
      </c>
      <c r="E510" s="4">
        <v>33.97</v>
      </c>
    </row>
    <row r="511" spans="1:5" x14ac:dyDescent="0.3">
      <c r="A511" s="16">
        <f t="shared" si="25"/>
        <v>2016</v>
      </c>
      <c r="B511" s="16">
        <f t="shared" si="26"/>
        <v>1</v>
      </c>
      <c r="C511" s="16">
        <f t="shared" si="24"/>
        <v>1</v>
      </c>
      <c r="D511" s="14">
        <v>42376</v>
      </c>
      <c r="E511" s="4">
        <v>33.270000000000003</v>
      </c>
    </row>
    <row r="512" spans="1:5" x14ac:dyDescent="0.3">
      <c r="A512" s="16">
        <f t="shared" si="25"/>
        <v>2016</v>
      </c>
      <c r="B512" s="16">
        <f t="shared" si="26"/>
        <v>1</v>
      </c>
      <c r="C512" s="16">
        <f t="shared" si="24"/>
        <v>1</v>
      </c>
      <c r="D512" s="14">
        <v>42377</v>
      </c>
      <c r="E512" s="4">
        <v>33.159999999999997</v>
      </c>
    </row>
    <row r="513" spans="1:5" x14ac:dyDescent="0.3">
      <c r="A513" s="16">
        <f t="shared" si="25"/>
        <v>2016</v>
      </c>
      <c r="B513" s="16">
        <f t="shared" si="26"/>
        <v>1</v>
      </c>
      <c r="C513" s="16">
        <f t="shared" si="24"/>
        <v>1</v>
      </c>
      <c r="D513" s="14">
        <v>42380</v>
      </c>
      <c r="E513" s="4">
        <v>31.41</v>
      </c>
    </row>
    <row r="514" spans="1:5" x14ac:dyDescent="0.3">
      <c r="A514" s="16">
        <f t="shared" si="25"/>
        <v>2016</v>
      </c>
      <c r="B514" s="16">
        <f t="shared" si="26"/>
        <v>1</v>
      </c>
      <c r="C514" s="16">
        <f t="shared" si="24"/>
        <v>1</v>
      </c>
      <c r="D514" s="14">
        <v>42381</v>
      </c>
      <c r="E514" s="4">
        <v>30.44</v>
      </c>
    </row>
    <row r="515" spans="1:5" x14ac:dyDescent="0.3">
      <c r="A515" s="16">
        <f t="shared" si="25"/>
        <v>2016</v>
      </c>
      <c r="B515" s="16">
        <f t="shared" si="26"/>
        <v>1</v>
      </c>
      <c r="C515" s="16">
        <f t="shared" si="24"/>
        <v>1</v>
      </c>
      <c r="D515" s="14">
        <v>42382</v>
      </c>
      <c r="E515" s="4">
        <v>30.48</v>
      </c>
    </row>
    <row r="516" spans="1:5" x14ac:dyDescent="0.3">
      <c r="A516" s="16">
        <f t="shared" si="25"/>
        <v>2016</v>
      </c>
      <c r="B516" s="16">
        <f t="shared" si="26"/>
        <v>1</v>
      </c>
      <c r="C516" s="16">
        <f t="shared" si="24"/>
        <v>1</v>
      </c>
      <c r="D516" s="14">
        <v>42383</v>
      </c>
      <c r="E516" s="4">
        <v>31.2</v>
      </c>
    </row>
    <row r="517" spans="1:5" x14ac:dyDescent="0.3">
      <c r="A517" s="16">
        <f t="shared" si="25"/>
        <v>2016</v>
      </c>
      <c r="B517" s="16">
        <f t="shared" si="26"/>
        <v>1</v>
      </c>
      <c r="C517" s="16">
        <f t="shared" ref="C517:C580" si="27">ROUNDUP(B517/3,0)</f>
        <v>1</v>
      </c>
      <c r="D517" s="14">
        <v>42384</v>
      </c>
      <c r="E517" s="4">
        <v>29.42</v>
      </c>
    </row>
    <row r="518" spans="1:5" x14ac:dyDescent="0.3">
      <c r="A518" s="16">
        <f t="shared" si="25"/>
        <v>2016</v>
      </c>
      <c r="B518" s="16">
        <f t="shared" si="26"/>
        <v>1</v>
      </c>
      <c r="C518" s="16">
        <f t="shared" si="27"/>
        <v>1</v>
      </c>
      <c r="D518" s="14">
        <v>42388</v>
      </c>
      <c r="E518" s="4">
        <v>28.46</v>
      </c>
    </row>
    <row r="519" spans="1:5" x14ac:dyDescent="0.3">
      <c r="A519" s="16">
        <f t="shared" si="25"/>
        <v>2016</v>
      </c>
      <c r="B519" s="16">
        <f t="shared" si="26"/>
        <v>1</v>
      </c>
      <c r="C519" s="16">
        <f t="shared" si="27"/>
        <v>1</v>
      </c>
      <c r="D519" s="14">
        <v>42389</v>
      </c>
      <c r="E519" s="4">
        <v>26.55</v>
      </c>
    </row>
    <row r="520" spans="1:5" x14ac:dyDescent="0.3">
      <c r="A520" s="16">
        <f t="shared" si="25"/>
        <v>2016</v>
      </c>
      <c r="B520" s="16">
        <f t="shared" si="26"/>
        <v>1</v>
      </c>
      <c r="C520" s="16">
        <f t="shared" si="27"/>
        <v>1</v>
      </c>
      <c r="D520" s="14">
        <v>42390</v>
      </c>
      <c r="E520" s="4">
        <v>29.53</v>
      </c>
    </row>
    <row r="521" spans="1:5" x14ac:dyDescent="0.3">
      <c r="A521" s="16">
        <f t="shared" si="25"/>
        <v>2016</v>
      </c>
      <c r="B521" s="16">
        <f t="shared" si="26"/>
        <v>1</v>
      </c>
      <c r="C521" s="16">
        <f t="shared" si="27"/>
        <v>1</v>
      </c>
      <c r="D521" s="14">
        <v>42391</v>
      </c>
      <c r="E521" s="4">
        <v>32.19</v>
      </c>
    </row>
    <row r="522" spans="1:5" x14ac:dyDescent="0.3">
      <c r="A522" s="16">
        <f t="shared" si="25"/>
        <v>2016</v>
      </c>
      <c r="B522" s="16">
        <f t="shared" si="26"/>
        <v>1</v>
      </c>
      <c r="C522" s="16">
        <f t="shared" si="27"/>
        <v>1</v>
      </c>
      <c r="D522" s="14">
        <v>42394</v>
      </c>
      <c r="E522" s="4">
        <v>30.34</v>
      </c>
    </row>
    <row r="523" spans="1:5" x14ac:dyDescent="0.3">
      <c r="A523" s="16">
        <f t="shared" si="25"/>
        <v>2016</v>
      </c>
      <c r="B523" s="16">
        <f t="shared" si="26"/>
        <v>1</v>
      </c>
      <c r="C523" s="16">
        <f t="shared" si="27"/>
        <v>1</v>
      </c>
      <c r="D523" s="14">
        <v>42395</v>
      </c>
      <c r="E523" s="4">
        <v>31.45</v>
      </c>
    </row>
    <row r="524" spans="1:5" x14ac:dyDescent="0.3">
      <c r="A524" s="16">
        <f t="shared" si="25"/>
        <v>2016</v>
      </c>
      <c r="B524" s="16">
        <f t="shared" si="26"/>
        <v>1</v>
      </c>
      <c r="C524" s="16">
        <f t="shared" si="27"/>
        <v>1</v>
      </c>
      <c r="D524" s="14">
        <v>42396</v>
      </c>
      <c r="E524" s="4">
        <v>32.299999999999997</v>
      </c>
    </row>
    <row r="525" spans="1:5" x14ac:dyDescent="0.3">
      <c r="A525" s="16">
        <f t="shared" si="25"/>
        <v>2016</v>
      </c>
      <c r="B525" s="16">
        <f t="shared" si="26"/>
        <v>1</v>
      </c>
      <c r="C525" s="16">
        <f t="shared" si="27"/>
        <v>1</v>
      </c>
      <c r="D525" s="14">
        <v>42397</v>
      </c>
      <c r="E525" s="4">
        <v>33.22</v>
      </c>
    </row>
    <row r="526" spans="1:5" x14ac:dyDescent="0.3">
      <c r="A526" s="16">
        <f t="shared" si="25"/>
        <v>2016</v>
      </c>
      <c r="B526" s="16">
        <f t="shared" si="26"/>
        <v>1</v>
      </c>
      <c r="C526" s="16">
        <f t="shared" si="27"/>
        <v>1</v>
      </c>
      <c r="D526" s="14">
        <v>42398</v>
      </c>
      <c r="E526" s="4">
        <v>33.619999999999997</v>
      </c>
    </row>
    <row r="527" spans="1:5" x14ac:dyDescent="0.3">
      <c r="A527" s="16">
        <f t="shared" si="25"/>
        <v>2016</v>
      </c>
      <c r="B527" s="16">
        <f t="shared" si="26"/>
        <v>2</v>
      </c>
      <c r="C527" s="16">
        <f t="shared" si="27"/>
        <v>1</v>
      </c>
      <c r="D527" s="14">
        <v>42401</v>
      </c>
      <c r="E527" s="4">
        <v>31.62</v>
      </c>
    </row>
    <row r="528" spans="1:5" x14ac:dyDescent="0.3">
      <c r="A528" s="16">
        <f t="shared" si="25"/>
        <v>2016</v>
      </c>
      <c r="B528" s="16">
        <f t="shared" si="26"/>
        <v>2</v>
      </c>
      <c r="C528" s="16">
        <f t="shared" si="27"/>
        <v>1</v>
      </c>
      <c r="D528" s="14">
        <v>42402</v>
      </c>
      <c r="E528" s="4">
        <v>29.88</v>
      </c>
    </row>
    <row r="529" spans="1:5" x14ac:dyDescent="0.3">
      <c r="A529" s="16">
        <f t="shared" ref="A529:A592" si="28">YEAR(D529)</f>
        <v>2016</v>
      </c>
      <c r="B529" s="16">
        <f t="shared" ref="B529:B592" si="29">MONTH(D529)</f>
        <v>2</v>
      </c>
      <c r="C529" s="16">
        <f t="shared" si="27"/>
        <v>1</v>
      </c>
      <c r="D529" s="14">
        <v>42403</v>
      </c>
      <c r="E529" s="4">
        <v>32.28</v>
      </c>
    </row>
    <row r="530" spans="1:5" x14ac:dyDescent="0.3">
      <c r="A530" s="16">
        <f t="shared" si="28"/>
        <v>2016</v>
      </c>
      <c r="B530" s="16">
        <f t="shared" si="29"/>
        <v>2</v>
      </c>
      <c r="C530" s="16">
        <f t="shared" si="27"/>
        <v>1</v>
      </c>
      <c r="D530" s="14">
        <v>42404</v>
      </c>
      <c r="E530" s="4">
        <v>31.72</v>
      </c>
    </row>
    <row r="531" spans="1:5" x14ac:dyDescent="0.3">
      <c r="A531" s="16">
        <f t="shared" si="28"/>
        <v>2016</v>
      </c>
      <c r="B531" s="16">
        <f t="shared" si="29"/>
        <v>2</v>
      </c>
      <c r="C531" s="16">
        <f t="shared" si="27"/>
        <v>1</v>
      </c>
      <c r="D531" s="14">
        <v>42405</v>
      </c>
      <c r="E531" s="4">
        <v>30.89</v>
      </c>
    </row>
    <row r="532" spans="1:5" x14ac:dyDescent="0.3">
      <c r="A532" s="16">
        <f t="shared" si="28"/>
        <v>2016</v>
      </c>
      <c r="B532" s="16">
        <f t="shared" si="29"/>
        <v>2</v>
      </c>
      <c r="C532" s="16">
        <f t="shared" si="27"/>
        <v>1</v>
      </c>
      <c r="D532" s="14">
        <v>42408</v>
      </c>
      <c r="E532" s="4">
        <v>29.69</v>
      </c>
    </row>
    <row r="533" spans="1:5" x14ac:dyDescent="0.3">
      <c r="A533" s="16">
        <f t="shared" si="28"/>
        <v>2016</v>
      </c>
      <c r="B533" s="16">
        <f t="shared" si="29"/>
        <v>2</v>
      </c>
      <c r="C533" s="16">
        <f t="shared" si="27"/>
        <v>1</v>
      </c>
      <c r="D533" s="14">
        <v>42409</v>
      </c>
      <c r="E533" s="4">
        <v>27.94</v>
      </c>
    </row>
    <row r="534" spans="1:5" x14ac:dyDescent="0.3">
      <c r="A534" s="16">
        <f t="shared" si="28"/>
        <v>2016</v>
      </c>
      <c r="B534" s="16">
        <f t="shared" si="29"/>
        <v>2</v>
      </c>
      <c r="C534" s="16">
        <f t="shared" si="27"/>
        <v>1</v>
      </c>
      <c r="D534" s="14">
        <v>42410</v>
      </c>
      <c r="E534" s="4">
        <v>27.45</v>
      </c>
    </row>
    <row r="535" spans="1:5" x14ac:dyDescent="0.3">
      <c r="A535" s="16">
        <f t="shared" si="28"/>
        <v>2016</v>
      </c>
      <c r="B535" s="16">
        <f t="shared" si="29"/>
        <v>2</v>
      </c>
      <c r="C535" s="16">
        <f t="shared" si="27"/>
        <v>1</v>
      </c>
      <c r="D535" s="14">
        <v>42411</v>
      </c>
      <c r="E535" s="4">
        <v>26.21</v>
      </c>
    </row>
    <row r="536" spans="1:5" x14ac:dyDescent="0.3">
      <c r="A536" s="16">
        <f t="shared" si="28"/>
        <v>2016</v>
      </c>
      <c r="B536" s="16">
        <f t="shared" si="29"/>
        <v>2</v>
      </c>
      <c r="C536" s="16">
        <f t="shared" si="27"/>
        <v>1</v>
      </c>
      <c r="D536" s="14">
        <v>42412</v>
      </c>
      <c r="E536" s="4">
        <v>29.44</v>
      </c>
    </row>
    <row r="537" spans="1:5" x14ac:dyDescent="0.3">
      <c r="A537" s="16">
        <f t="shared" si="28"/>
        <v>2016</v>
      </c>
      <c r="B537" s="16">
        <f t="shared" si="29"/>
        <v>2</v>
      </c>
      <c r="C537" s="16">
        <f t="shared" si="27"/>
        <v>1</v>
      </c>
      <c r="D537" s="14">
        <v>42416</v>
      </c>
      <c r="E537" s="4">
        <v>29.04</v>
      </c>
    </row>
    <row r="538" spans="1:5" x14ac:dyDescent="0.3">
      <c r="A538" s="16">
        <f t="shared" si="28"/>
        <v>2016</v>
      </c>
      <c r="B538" s="16">
        <f t="shared" si="29"/>
        <v>2</v>
      </c>
      <c r="C538" s="16">
        <f t="shared" si="27"/>
        <v>1</v>
      </c>
      <c r="D538" s="14">
        <v>42417</v>
      </c>
      <c r="E538" s="4">
        <v>30.66</v>
      </c>
    </row>
    <row r="539" spans="1:5" x14ac:dyDescent="0.3">
      <c r="A539" s="16">
        <f t="shared" si="28"/>
        <v>2016</v>
      </c>
      <c r="B539" s="16">
        <f t="shared" si="29"/>
        <v>2</v>
      </c>
      <c r="C539" s="16">
        <f t="shared" si="27"/>
        <v>1</v>
      </c>
      <c r="D539" s="14">
        <v>42418</v>
      </c>
      <c r="E539" s="4">
        <v>30.77</v>
      </c>
    </row>
    <row r="540" spans="1:5" x14ac:dyDescent="0.3">
      <c r="A540" s="16">
        <f t="shared" si="28"/>
        <v>2016</v>
      </c>
      <c r="B540" s="16">
        <f t="shared" si="29"/>
        <v>2</v>
      </c>
      <c r="C540" s="16">
        <f t="shared" si="27"/>
        <v>1</v>
      </c>
      <c r="D540" s="14">
        <v>42419</v>
      </c>
      <c r="E540" s="4">
        <v>29.64</v>
      </c>
    </row>
    <row r="541" spans="1:5" x14ac:dyDescent="0.3">
      <c r="A541" s="16">
        <f t="shared" si="28"/>
        <v>2016</v>
      </c>
      <c r="B541" s="16">
        <f t="shared" si="29"/>
        <v>2</v>
      </c>
      <c r="C541" s="16">
        <f t="shared" si="27"/>
        <v>1</v>
      </c>
      <c r="D541" s="14">
        <v>42422</v>
      </c>
      <c r="E541" s="4">
        <v>31.48</v>
      </c>
    </row>
    <row r="542" spans="1:5" x14ac:dyDescent="0.3">
      <c r="A542" s="16">
        <f t="shared" si="28"/>
        <v>2016</v>
      </c>
      <c r="B542" s="16">
        <f t="shared" si="29"/>
        <v>2</v>
      </c>
      <c r="C542" s="16">
        <f t="shared" si="27"/>
        <v>1</v>
      </c>
      <c r="D542" s="14">
        <v>42423</v>
      </c>
      <c r="E542" s="4">
        <v>31.87</v>
      </c>
    </row>
    <row r="543" spans="1:5" x14ac:dyDescent="0.3">
      <c r="A543" s="16">
        <f t="shared" si="28"/>
        <v>2016</v>
      </c>
      <c r="B543" s="16">
        <f t="shared" si="29"/>
        <v>2</v>
      </c>
      <c r="C543" s="16">
        <f t="shared" si="27"/>
        <v>1</v>
      </c>
      <c r="D543" s="14">
        <v>42424</v>
      </c>
      <c r="E543" s="4">
        <v>32.15</v>
      </c>
    </row>
    <row r="544" spans="1:5" x14ac:dyDescent="0.3">
      <c r="A544" s="16">
        <f t="shared" si="28"/>
        <v>2016</v>
      </c>
      <c r="B544" s="16">
        <f t="shared" si="29"/>
        <v>2</v>
      </c>
      <c r="C544" s="16">
        <f t="shared" si="27"/>
        <v>1</v>
      </c>
      <c r="D544" s="14">
        <v>42425</v>
      </c>
      <c r="E544" s="4">
        <v>33.07</v>
      </c>
    </row>
    <row r="545" spans="1:5" x14ac:dyDescent="0.3">
      <c r="A545" s="16">
        <f t="shared" si="28"/>
        <v>2016</v>
      </c>
      <c r="B545" s="16">
        <f t="shared" si="29"/>
        <v>2</v>
      </c>
      <c r="C545" s="16">
        <f t="shared" si="27"/>
        <v>1</v>
      </c>
      <c r="D545" s="14">
        <v>42426</v>
      </c>
      <c r="E545" s="4">
        <v>32.78</v>
      </c>
    </row>
    <row r="546" spans="1:5" x14ac:dyDescent="0.3">
      <c r="A546" s="16">
        <f t="shared" si="28"/>
        <v>2016</v>
      </c>
      <c r="B546" s="16">
        <f t="shared" si="29"/>
        <v>2</v>
      </c>
      <c r="C546" s="16">
        <f t="shared" si="27"/>
        <v>1</v>
      </c>
      <c r="D546" s="14">
        <v>42429</v>
      </c>
      <c r="E546" s="4">
        <v>33.75</v>
      </c>
    </row>
    <row r="547" spans="1:5" x14ac:dyDescent="0.3">
      <c r="A547" s="16">
        <f t="shared" si="28"/>
        <v>2016</v>
      </c>
      <c r="B547" s="16">
        <f t="shared" si="29"/>
        <v>3</v>
      </c>
      <c r="C547" s="16">
        <f t="shared" si="27"/>
        <v>1</v>
      </c>
      <c r="D547" s="14">
        <v>42430</v>
      </c>
      <c r="E547" s="4">
        <v>34.4</v>
      </c>
    </row>
    <row r="548" spans="1:5" x14ac:dyDescent="0.3">
      <c r="A548" s="16">
        <f t="shared" si="28"/>
        <v>2016</v>
      </c>
      <c r="B548" s="16">
        <f t="shared" si="29"/>
        <v>3</v>
      </c>
      <c r="C548" s="16">
        <f t="shared" si="27"/>
        <v>1</v>
      </c>
      <c r="D548" s="14">
        <v>42431</v>
      </c>
      <c r="E548" s="4">
        <v>34.659999999999997</v>
      </c>
    </row>
    <row r="549" spans="1:5" x14ac:dyDescent="0.3">
      <c r="A549" s="16">
        <f t="shared" si="28"/>
        <v>2016</v>
      </c>
      <c r="B549" s="16">
        <f t="shared" si="29"/>
        <v>3</v>
      </c>
      <c r="C549" s="16">
        <f t="shared" si="27"/>
        <v>1</v>
      </c>
      <c r="D549" s="14">
        <v>42432</v>
      </c>
      <c r="E549" s="4">
        <v>34.57</v>
      </c>
    </row>
    <row r="550" spans="1:5" x14ac:dyDescent="0.3">
      <c r="A550" s="16">
        <f t="shared" si="28"/>
        <v>2016</v>
      </c>
      <c r="B550" s="16">
        <f t="shared" si="29"/>
        <v>3</v>
      </c>
      <c r="C550" s="16">
        <f t="shared" si="27"/>
        <v>1</v>
      </c>
      <c r="D550" s="14">
        <v>42433</v>
      </c>
      <c r="E550" s="4">
        <v>35.92</v>
      </c>
    </row>
    <row r="551" spans="1:5" x14ac:dyDescent="0.3">
      <c r="A551" s="16">
        <f t="shared" si="28"/>
        <v>2016</v>
      </c>
      <c r="B551" s="16">
        <f t="shared" si="29"/>
        <v>3</v>
      </c>
      <c r="C551" s="16">
        <f t="shared" si="27"/>
        <v>1</v>
      </c>
      <c r="D551" s="14">
        <v>42436</v>
      </c>
      <c r="E551" s="4">
        <v>37.9</v>
      </c>
    </row>
    <row r="552" spans="1:5" x14ac:dyDescent="0.3">
      <c r="A552" s="16">
        <f t="shared" si="28"/>
        <v>2016</v>
      </c>
      <c r="B552" s="16">
        <f t="shared" si="29"/>
        <v>3</v>
      </c>
      <c r="C552" s="16">
        <f t="shared" si="27"/>
        <v>1</v>
      </c>
      <c r="D552" s="14">
        <v>42437</v>
      </c>
      <c r="E552" s="4">
        <v>36.5</v>
      </c>
    </row>
    <row r="553" spans="1:5" x14ac:dyDescent="0.3">
      <c r="A553" s="16">
        <f t="shared" si="28"/>
        <v>2016</v>
      </c>
      <c r="B553" s="16">
        <f t="shared" si="29"/>
        <v>3</v>
      </c>
      <c r="C553" s="16">
        <f t="shared" si="27"/>
        <v>1</v>
      </c>
      <c r="D553" s="14">
        <v>42438</v>
      </c>
      <c r="E553" s="4">
        <v>38.29</v>
      </c>
    </row>
    <row r="554" spans="1:5" x14ac:dyDescent="0.3">
      <c r="A554" s="16">
        <f t="shared" si="28"/>
        <v>2016</v>
      </c>
      <c r="B554" s="16">
        <f t="shared" si="29"/>
        <v>3</v>
      </c>
      <c r="C554" s="16">
        <f t="shared" si="27"/>
        <v>1</v>
      </c>
      <c r="D554" s="14">
        <v>42439</v>
      </c>
      <c r="E554" s="4">
        <v>37.840000000000003</v>
      </c>
    </row>
    <row r="555" spans="1:5" x14ac:dyDescent="0.3">
      <c r="A555" s="16">
        <f t="shared" si="28"/>
        <v>2016</v>
      </c>
      <c r="B555" s="16">
        <f t="shared" si="29"/>
        <v>3</v>
      </c>
      <c r="C555" s="16">
        <f t="shared" si="27"/>
        <v>1</v>
      </c>
      <c r="D555" s="14">
        <v>42440</v>
      </c>
      <c r="E555" s="4">
        <v>38.5</v>
      </c>
    </row>
    <row r="556" spans="1:5" x14ac:dyDescent="0.3">
      <c r="A556" s="16">
        <f t="shared" si="28"/>
        <v>2016</v>
      </c>
      <c r="B556" s="16">
        <f t="shared" si="29"/>
        <v>3</v>
      </c>
      <c r="C556" s="16">
        <f t="shared" si="27"/>
        <v>1</v>
      </c>
      <c r="D556" s="14">
        <v>42443</v>
      </c>
      <c r="E556" s="4">
        <v>37.18</v>
      </c>
    </row>
    <row r="557" spans="1:5" x14ac:dyDescent="0.3">
      <c r="A557" s="16">
        <f t="shared" si="28"/>
        <v>2016</v>
      </c>
      <c r="B557" s="16">
        <f t="shared" si="29"/>
        <v>3</v>
      </c>
      <c r="C557" s="16">
        <f t="shared" si="27"/>
        <v>1</v>
      </c>
      <c r="D557" s="14">
        <v>42444</v>
      </c>
      <c r="E557" s="4">
        <v>36.340000000000003</v>
      </c>
    </row>
    <row r="558" spans="1:5" x14ac:dyDescent="0.3">
      <c r="A558" s="16">
        <f t="shared" si="28"/>
        <v>2016</v>
      </c>
      <c r="B558" s="16">
        <f t="shared" si="29"/>
        <v>3</v>
      </c>
      <c r="C558" s="16">
        <f t="shared" si="27"/>
        <v>1</v>
      </c>
      <c r="D558" s="14">
        <v>42445</v>
      </c>
      <c r="E558" s="4">
        <v>38.46</v>
      </c>
    </row>
    <row r="559" spans="1:5" x14ac:dyDescent="0.3">
      <c r="A559" s="16">
        <f t="shared" si="28"/>
        <v>2016</v>
      </c>
      <c r="B559" s="16">
        <f t="shared" si="29"/>
        <v>3</v>
      </c>
      <c r="C559" s="16">
        <f t="shared" si="27"/>
        <v>1</v>
      </c>
      <c r="D559" s="14">
        <v>42446</v>
      </c>
      <c r="E559" s="4">
        <v>40.200000000000003</v>
      </c>
    </row>
    <row r="560" spans="1:5" x14ac:dyDescent="0.3">
      <c r="A560" s="16">
        <f t="shared" si="28"/>
        <v>2016</v>
      </c>
      <c r="B560" s="16">
        <f t="shared" si="29"/>
        <v>3</v>
      </c>
      <c r="C560" s="16">
        <f t="shared" si="27"/>
        <v>1</v>
      </c>
      <c r="D560" s="14">
        <v>42447</v>
      </c>
      <c r="E560" s="4">
        <v>39.44</v>
      </c>
    </row>
    <row r="561" spans="1:5" x14ac:dyDescent="0.3">
      <c r="A561" s="16">
        <f t="shared" si="28"/>
        <v>2016</v>
      </c>
      <c r="B561" s="16">
        <f t="shared" si="29"/>
        <v>3</v>
      </c>
      <c r="C561" s="16">
        <f t="shared" si="27"/>
        <v>1</v>
      </c>
      <c r="D561" s="14">
        <v>42450</v>
      </c>
      <c r="E561" s="4">
        <v>39.909999999999997</v>
      </c>
    </row>
    <row r="562" spans="1:5" x14ac:dyDescent="0.3">
      <c r="A562" s="16">
        <f t="shared" si="28"/>
        <v>2016</v>
      </c>
      <c r="B562" s="16">
        <f t="shared" si="29"/>
        <v>3</v>
      </c>
      <c r="C562" s="16">
        <f t="shared" si="27"/>
        <v>1</v>
      </c>
      <c r="D562" s="14">
        <v>42451</v>
      </c>
      <c r="E562" s="4">
        <v>41.45</v>
      </c>
    </row>
    <row r="563" spans="1:5" x14ac:dyDescent="0.3">
      <c r="A563" s="16">
        <f t="shared" si="28"/>
        <v>2016</v>
      </c>
      <c r="B563" s="16">
        <f t="shared" si="29"/>
        <v>3</v>
      </c>
      <c r="C563" s="16">
        <f t="shared" si="27"/>
        <v>1</v>
      </c>
      <c r="D563" s="14">
        <v>42452</v>
      </c>
      <c r="E563" s="4">
        <v>39.79</v>
      </c>
    </row>
    <row r="564" spans="1:5" x14ac:dyDescent="0.3">
      <c r="A564" s="16">
        <f t="shared" si="28"/>
        <v>2016</v>
      </c>
      <c r="B564" s="16">
        <f t="shared" si="29"/>
        <v>3</v>
      </c>
      <c r="C564" s="16">
        <f t="shared" si="27"/>
        <v>1</v>
      </c>
      <c r="D564" s="14">
        <v>42453</v>
      </c>
      <c r="E564" s="4">
        <v>39.46</v>
      </c>
    </row>
    <row r="565" spans="1:5" x14ac:dyDescent="0.3">
      <c r="A565" s="16">
        <f t="shared" si="28"/>
        <v>2016</v>
      </c>
      <c r="B565" s="16">
        <f t="shared" si="29"/>
        <v>3</v>
      </c>
      <c r="C565" s="16">
        <f t="shared" si="27"/>
        <v>1</v>
      </c>
      <c r="D565" s="14">
        <v>42457</v>
      </c>
      <c r="E565" s="4">
        <v>39.39</v>
      </c>
    </row>
    <row r="566" spans="1:5" x14ac:dyDescent="0.3">
      <c r="A566" s="16">
        <f t="shared" si="28"/>
        <v>2016</v>
      </c>
      <c r="B566" s="16">
        <f t="shared" si="29"/>
        <v>3</v>
      </c>
      <c r="C566" s="16">
        <f t="shared" si="27"/>
        <v>1</v>
      </c>
      <c r="D566" s="14">
        <v>42458</v>
      </c>
      <c r="E566" s="4">
        <v>38.28</v>
      </c>
    </row>
    <row r="567" spans="1:5" x14ac:dyDescent="0.3">
      <c r="A567" s="16">
        <f t="shared" si="28"/>
        <v>2016</v>
      </c>
      <c r="B567" s="16">
        <f t="shared" si="29"/>
        <v>3</v>
      </c>
      <c r="C567" s="16">
        <f t="shared" si="27"/>
        <v>1</v>
      </c>
      <c r="D567" s="14">
        <v>42459</v>
      </c>
      <c r="E567" s="4">
        <v>38.32</v>
      </c>
    </row>
    <row r="568" spans="1:5" x14ac:dyDescent="0.3">
      <c r="A568" s="16">
        <f t="shared" si="28"/>
        <v>2016</v>
      </c>
      <c r="B568" s="16">
        <f t="shared" si="29"/>
        <v>3</v>
      </c>
      <c r="C568" s="16">
        <f t="shared" si="27"/>
        <v>1</v>
      </c>
      <c r="D568" s="14">
        <v>42460</v>
      </c>
      <c r="E568" s="4">
        <v>38.340000000000003</v>
      </c>
    </row>
    <row r="569" spans="1:5" x14ac:dyDescent="0.3">
      <c r="A569" s="16">
        <f t="shared" si="28"/>
        <v>2016</v>
      </c>
      <c r="B569" s="16">
        <f t="shared" si="29"/>
        <v>4</v>
      </c>
      <c r="C569" s="16">
        <f t="shared" si="27"/>
        <v>2</v>
      </c>
      <c r="D569" s="14">
        <v>42461</v>
      </c>
      <c r="E569" s="4">
        <v>36.79</v>
      </c>
    </row>
    <row r="570" spans="1:5" x14ac:dyDescent="0.3">
      <c r="A570" s="16">
        <f t="shared" si="28"/>
        <v>2016</v>
      </c>
      <c r="B570" s="16">
        <f t="shared" si="29"/>
        <v>4</v>
      </c>
      <c r="C570" s="16">
        <f t="shared" si="27"/>
        <v>2</v>
      </c>
      <c r="D570" s="14">
        <v>42464</v>
      </c>
      <c r="E570" s="4">
        <v>35.700000000000003</v>
      </c>
    </row>
    <row r="571" spans="1:5" x14ac:dyDescent="0.3">
      <c r="A571" s="16">
        <f t="shared" si="28"/>
        <v>2016</v>
      </c>
      <c r="B571" s="16">
        <f t="shared" si="29"/>
        <v>4</v>
      </c>
      <c r="C571" s="16">
        <f t="shared" si="27"/>
        <v>2</v>
      </c>
      <c r="D571" s="14">
        <v>42465</v>
      </c>
      <c r="E571" s="4">
        <v>35.89</v>
      </c>
    </row>
    <row r="572" spans="1:5" x14ac:dyDescent="0.3">
      <c r="A572" s="16">
        <f t="shared" si="28"/>
        <v>2016</v>
      </c>
      <c r="B572" s="16">
        <f t="shared" si="29"/>
        <v>4</v>
      </c>
      <c r="C572" s="16">
        <f t="shared" si="27"/>
        <v>2</v>
      </c>
      <c r="D572" s="14">
        <v>42466</v>
      </c>
      <c r="E572" s="4">
        <v>37.75</v>
      </c>
    </row>
    <row r="573" spans="1:5" x14ac:dyDescent="0.3">
      <c r="A573" s="16">
        <f t="shared" si="28"/>
        <v>2016</v>
      </c>
      <c r="B573" s="16">
        <f t="shared" si="29"/>
        <v>4</v>
      </c>
      <c r="C573" s="16">
        <f t="shared" si="27"/>
        <v>2</v>
      </c>
      <c r="D573" s="14">
        <v>42467</v>
      </c>
      <c r="E573" s="4">
        <v>37.26</v>
      </c>
    </row>
    <row r="574" spans="1:5" x14ac:dyDescent="0.3">
      <c r="A574" s="16">
        <f t="shared" si="28"/>
        <v>2016</v>
      </c>
      <c r="B574" s="16">
        <f t="shared" si="29"/>
        <v>4</v>
      </c>
      <c r="C574" s="16">
        <f t="shared" si="27"/>
        <v>2</v>
      </c>
      <c r="D574" s="14">
        <v>42468</v>
      </c>
      <c r="E574" s="4">
        <v>39.72</v>
      </c>
    </row>
    <row r="575" spans="1:5" x14ac:dyDescent="0.3">
      <c r="A575" s="16">
        <f t="shared" si="28"/>
        <v>2016</v>
      </c>
      <c r="B575" s="16">
        <f t="shared" si="29"/>
        <v>4</v>
      </c>
      <c r="C575" s="16">
        <f t="shared" si="27"/>
        <v>2</v>
      </c>
      <c r="D575" s="14">
        <v>42471</v>
      </c>
      <c r="E575" s="4">
        <v>40.36</v>
      </c>
    </row>
    <row r="576" spans="1:5" x14ac:dyDescent="0.3">
      <c r="A576" s="16">
        <f t="shared" si="28"/>
        <v>2016</v>
      </c>
      <c r="B576" s="16">
        <f t="shared" si="29"/>
        <v>4</v>
      </c>
      <c r="C576" s="16">
        <f t="shared" si="27"/>
        <v>2</v>
      </c>
      <c r="D576" s="14">
        <v>42472</v>
      </c>
      <c r="E576" s="4">
        <v>42.17</v>
      </c>
    </row>
    <row r="577" spans="1:5" x14ac:dyDescent="0.3">
      <c r="A577" s="16">
        <f t="shared" si="28"/>
        <v>2016</v>
      </c>
      <c r="B577" s="16">
        <f t="shared" si="29"/>
        <v>4</v>
      </c>
      <c r="C577" s="16">
        <f t="shared" si="27"/>
        <v>2</v>
      </c>
      <c r="D577" s="14">
        <v>42473</v>
      </c>
      <c r="E577" s="4">
        <v>41.76</v>
      </c>
    </row>
    <row r="578" spans="1:5" x14ac:dyDescent="0.3">
      <c r="A578" s="16">
        <f t="shared" si="28"/>
        <v>2016</v>
      </c>
      <c r="B578" s="16">
        <f t="shared" si="29"/>
        <v>4</v>
      </c>
      <c r="C578" s="16">
        <f t="shared" si="27"/>
        <v>2</v>
      </c>
      <c r="D578" s="14">
        <v>42474</v>
      </c>
      <c r="E578" s="4">
        <v>41.5</v>
      </c>
    </row>
    <row r="579" spans="1:5" x14ac:dyDescent="0.3">
      <c r="A579" s="16">
        <f t="shared" si="28"/>
        <v>2016</v>
      </c>
      <c r="B579" s="16">
        <f t="shared" si="29"/>
        <v>4</v>
      </c>
      <c r="C579" s="16">
        <f t="shared" si="27"/>
        <v>2</v>
      </c>
      <c r="D579" s="14">
        <v>42475</v>
      </c>
      <c r="E579" s="4">
        <v>40.36</v>
      </c>
    </row>
    <row r="580" spans="1:5" x14ac:dyDescent="0.3">
      <c r="A580" s="16">
        <f t="shared" si="28"/>
        <v>2016</v>
      </c>
      <c r="B580" s="16">
        <f t="shared" si="29"/>
        <v>4</v>
      </c>
      <c r="C580" s="16">
        <f t="shared" si="27"/>
        <v>2</v>
      </c>
      <c r="D580" s="14">
        <v>42478</v>
      </c>
      <c r="E580" s="4">
        <v>39.78</v>
      </c>
    </row>
    <row r="581" spans="1:5" x14ac:dyDescent="0.3">
      <c r="A581" s="16">
        <f t="shared" si="28"/>
        <v>2016</v>
      </c>
      <c r="B581" s="16">
        <f t="shared" si="29"/>
        <v>4</v>
      </c>
      <c r="C581" s="16">
        <f t="shared" ref="C581:C644" si="30">ROUNDUP(B581/3,0)</f>
        <v>2</v>
      </c>
      <c r="D581" s="14">
        <v>42479</v>
      </c>
      <c r="E581" s="4">
        <v>41.08</v>
      </c>
    </row>
    <row r="582" spans="1:5" x14ac:dyDescent="0.3">
      <c r="A582" s="16">
        <f t="shared" si="28"/>
        <v>2016</v>
      </c>
      <c r="B582" s="16">
        <f t="shared" si="29"/>
        <v>4</v>
      </c>
      <c r="C582" s="16">
        <f t="shared" si="30"/>
        <v>2</v>
      </c>
      <c r="D582" s="14">
        <v>42480</v>
      </c>
      <c r="E582" s="4">
        <v>42.63</v>
      </c>
    </row>
    <row r="583" spans="1:5" x14ac:dyDescent="0.3">
      <c r="A583" s="16">
        <f t="shared" si="28"/>
        <v>2016</v>
      </c>
      <c r="B583" s="16">
        <f t="shared" si="29"/>
        <v>4</v>
      </c>
      <c r="C583" s="16">
        <f t="shared" si="30"/>
        <v>2</v>
      </c>
      <c r="D583" s="14">
        <v>42481</v>
      </c>
      <c r="E583" s="4">
        <v>43.18</v>
      </c>
    </row>
    <row r="584" spans="1:5" x14ac:dyDescent="0.3">
      <c r="A584" s="16">
        <f t="shared" si="28"/>
        <v>2016</v>
      </c>
      <c r="B584" s="16">
        <f t="shared" si="29"/>
        <v>4</v>
      </c>
      <c r="C584" s="16">
        <f t="shared" si="30"/>
        <v>2</v>
      </c>
      <c r="D584" s="14">
        <v>42482</v>
      </c>
      <c r="E584" s="4">
        <v>43.73</v>
      </c>
    </row>
    <row r="585" spans="1:5" x14ac:dyDescent="0.3">
      <c r="A585" s="16">
        <f t="shared" si="28"/>
        <v>2016</v>
      </c>
      <c r="B585" s="16">
        <f t="shared" si="29"/>
        <v>4</v>
      </c>
      <c r="C585" s="16">
        <f t="shared" si="30"/>
        <v>2</v>
      </c>
      <c r="D585" s="14">
        <v>42485</v>
      </c>
      <c r="E585" s="4">
        <v>42.64</v>
      </c>
    </row>
    <row r="586" spans="1:5" x14ac:dyDescent="0.3">
      <c r="A586" s="16">
        <f t="shared" si="28"/>
        <v>2016</v>
      </c>
      <c r="B586" s="16">
        <f t="shared" si="29"/>
        <v>4</v>
      </c>
      <c r="C586" s="16">
        <f t="shared" si="30"/>
        <v>2</v>
      </c>
      <c r="D586" s="14">
        <v>42486</v>
      </c>
      <c r="E586" s="4">
        <v>44.04</v>
      </c>
    </row>
    <row r="587" spans="1:5" x14ac:dyDescent="0.3">
      <c r="A587" s="16">
        <f t="shared" si="28"/>
        <v>2016</v>
      </c>
      <c r="B587" s="16">
        <f t="shared" si="29"/>
        <v>4</v>
      </c>
      <c r="C587" s="16">
        <f t="shared" si="30"/>
        <v>2</v>
      </c>
      <c r="D587" s="14">
        <v>42487</v>
      </c>
      <c r="E587" s="4">
        <v>45.33</v>
      </c>
    </row>
    <row r="588" spans="1:5" x14ac:dyDescent="0.3">
      <c r="A588" s="16">
        <f t="shared" si="28"/>
        <v>2016</v>
      </c>
      <c r="B588" s="16">
        <f t="shared" si="29"/>
        <v>4</v>
      </c>
      <c r="C588" s="16">
        <f t="shared" si="30"/>
        <v>2</v>
      </c>
      <c r="D588" s="14">
        <v>42488</v>
      </c>
      <c r="E588" s="4">
        <v>46.03</v>
      </c>
    </row>
    <row r="589" spans="1:5" x14ac:dyDescent="0.3">
      <c r="A589" s="16">
        <f t="shared" si="28"/>
        <v>2016</v>
      </c>
      <c r="B589" s="16">
        <f t="shared" si="29"/>
        <v>4</v>
      </c>
      <c r="C589" s="16">
        <f t="shared" si="30"/>
        <v>2</v>
      </c>
      <c r="D589" s="14">
        <v>42489</v>
      </c>
      <c r="E589" s="4">
        <v>45.92</v>
      </c>
    </row>
    <row r="590" spans="1:5" x14ac:dyDescent="0.3">
      <c r="A590" s="16">
        <f t="shared" si="28"/>
        <v>2016</v>
      </c>
      <c r="B590" s="16">
        <f t="shared" si="29"/>
        <v>5</v>
      </c>
      <c r="C590" s="16">
        <f t="shared" si="30"/>
        <v>2</v>
      </c>
      <c r="D590" s="14">
        <v>42492</v>
      </c>
      <c r="E590" s="4">
        <v>44.78</v>
      </c>
    </row>
    <row r="591" spans="1:5" x14ac:dyDescent="0.3">
      <c r="A591" s="16">
        <f t="shared" si="28"/>
        <v>2016</v>
      </c>
      <c r="B591" s="16">
        <f t="shared" si="29"/>
        <v>5</v>
      </c>
      <c r="C591" s="16">
        <f t="shared" si="30"/>
        <v>2</v>
      </c>
      <c r="D591" s="14">
        <v>42493</v>
      </c>
      <c r="E591" s="4">
        <v>43.65</v>
      </c>
    </row>
    <row r="592" spans="1:5" x14ac:dyDescent="0.3">
      <c r="A592" s="16">
        <f t="shared" si="28"/>
        <v>2016</v>
      </c>
      <c r="B592" s="16">
        <f t="shared" si="29"/>
        <v>5</v>
      </c>
      <c r="C592" s="16">
        <f t="shared" si="30"/>
        <v>2</v>
      </c>
      <c r="D592" s="14">
        <v>42494</v>
      </c>
      <c r="E592" s="4">
        <v>43.78</v>
      </c>
    </row>
    <row r="593" spans="1:5" x14ac:dyDescent="0.3">
      <c r="A593" s="16">
        <f t="shared" ref="A593:A656" si="31">YEAR(D593)</f>
        <v>2016</v>
      </c>
      <c r="B593" s="16">
        <f t="shared" ref="B593:B656" si="32">MONTH(D593)</f>
        <v>5</v>
      </c>
      <c r="C593" s="16">
        <f t="shared" si="30"/>
        <v>2</v>
      </c>
      <c r="D593" s="14">
        <v>42495</v>
      </c>
      <c r="E593" s="4">
        <v>44.32</v>
      </c>
    </row>
    <row r="594" spans="1:5" x14ac:dyDescent="0.3">
      <c r="A594" s="16">
        <f t="shared" si="31"/>
        <v>2016</v>
      </c>
      <c r="B594" s="16">
        <f t="shared" si="32"/>
        <v>5</v>
      </c>
      <c r="C594" s="16">
        <f t="shared" si="30"/>
        <v>2</v>
      </c>
      <c r="D594" s="14">
        <v>42496</v>
      </c>
      <c r="E594" s="4">
        <v>44.66</v>
      </c>
    </row>
    <row r="595" spans="1:5" x14ac:dyDescent="0.3">
      <c r="A595" s="16">
        <f t="shared" si="31"/>
        <v>2016</v>
      </c>
      <c r="B595" s="16">
        <f t="shared" si="32"/>
        <v>5</v>
      </c>
      <c r="C595" s="16">
        <f t="shared" si="30"/>
        <v>2</v>
      </c>
      <c r="D595" s="14">
        <v>42499</v>
      </c>
      <c r="E595" s="4">
        <v>43.44</v>
      </c>
    </row>
    <row r="596" spans="1:5" x14ac:dyDescent="0.3">
      <c r="A596" s="16">
        <f t="shared" si="31"/>
        <v>2016</v>
      </c>
      <c r="B596" s="16">
        <f t="shared" si="32"/>
        <v>5</v>
      </c>
      <c r="C596" s="16">
        <f t="shared" si="30"/>
        <v>2</v>
      </c>
      <c r="D596" s="14">
        <v>42500</v>
      </c>
      <c r="E596" s="4">
        <v>44.66</v>
      </c>
    </row>
    <row r="597" spans="1:5" x14ac:dyDescent="0.3">
      <c r="A597" s="16">
        <f t="shared" si="31"/>
        <v>2016</v>
      </c>
      <c r="B597" s="16">
        <f t="shared" si="32"/>
        <v>5</v>
      </c>
      <c r="C597" s="16">
        <f t="shared" si="30"/>
        <v>2</v>
      </c>
      <c r="D597" s="14">
        <v>42501</v>
      </c>
      <c r="E597" s="4">
        <v>46.23</v>
      </c>
    </row>
    <row r="598" spans="1:5" x14ac:dyDescent="0.3">
      <c r="A598" s="16">
        <f t="shared" si="31"/>
        <v>2016</v>
      </c>
      <c r="B598" s="16">
        <f t="shared" si="32"/>
        <v>5</v>
      </c>
      <c r="C598" s="16">
        <f t="shared" si="30"/>
        <v>2</v>
      </c>
      <c r="D598" s="14">
        <v>42502</v>
      </c>
      <c r="E598" s="4">
        <v>46.7</v>
      </c>
    </row>
    <row r="599" spans="1:5" x14ac:dyDescent="0.3">
      <c r="A599" s="16">
        <f t="shared" si="31"/>
        <v>2016</v>
      </c>
      <c r="B599" s="16">
        <f t="shared" si="32"/>
        <v>5</v>
      </c>
      <c r="C599" s="16">
        <f t="shared" si="30"/>
        <v>2</v>
      </c>
      <c r="D599" s="14">
        <v>42503</v>
      </c>
      <c r="E599" s="4">
        <v>46.21</v>
      </c>
    </row>
    <row r="600" spans="1:5" x14ac:dyDescent="0.3">
      <c r="A600" s="16">
        <f t="shared" si="31"/>
        <v>2016</v>
      </c>
      <c r="B600" s="16">
        <f t="shared" si="32"/>
        <v>5</v>
      </c>
      <c r="C600" s="16">
        <f t="shared" si="30"/>
        <v>2</v>
      </c>
      <c r="D600" s="14">
        <v>42506</v>
      </c>
      <c r="E600" s="4">
        <v>47.72</v>
      </c>
    </row>
    <row r="601" spans="1:5" x14ac:dyDescent="0.3">
      <c r="A601" s="16">
        <f t="shared" si="31"/>
        <v>2016</v>
      </c>
      <c r="B601" s="16">
        <f t="shared" si="32"/>
        <v>5</v>
      </c>
      <c r="C601" s="16">
        <f t="shared" si="30"/>
        <v>2</v>
      </c>
      <c r="D601" s="14">
        <v>42507</v>
      </c>
      <c r="E601" s="4">
        <v>48.31</v>
      </c>
    </row>
    <row r="602" spans="1:5" x14ac:dyDescent="0.3">
      <c r="A602" s="16">
        <f t="shared" si="31"/>
        <v>2016</v>
      </c>
      <c r="B602" s="16">
        <f t="shared" si="32"/>
        <v>5</v>
      </c>
      <c r="C602" s="16">
        <f t="shared" si="30"/>
        <v>2</v>
      </c>
      <c r="D602" s="14">
        <v>42508</v>
      </c>
      <c r="E602" s="4">
        <v>48.19</v>
      </c>
    </row>
    <row r="603" spans="1:5" x14ac:dyDescent="0.3">
      <c r="A603" s="16">
        <f t="shared" si="31"/>
        <v>2016</v>
      </c>
      <c r="B603" s="16">
        <f t="shared" si="32"/>
        <v>5</v>
      </c>
      <c r="C603" s="16">
        <f t="shared" si="30"/>
        <v>2</v>
      </c>
      <c r="D603" s="14">
        <v>42509</v>
      </c>
      <c r="E603" s="4">
        <v>48.16</v>
      </c>
    </row>
    <row r="604" spans="1:5" x14ac:dyDescent="0.3">
      <c r="A604" s="16">
        <f t="shared" si="31"/>
        <v>2016</v>
      </c>
      <c r="B604" s="16">
        <f t="shared" si="32"/>
        <v>5</v>
      </c>
      <c r="C604" s="16">
        <f t="shared" si="30"/>
        <v>2</v>
      </c>
      <c r="D604" s="14">
        <v>42510</v>
      </c>
      <c r="E604" s="4">
        <v>47.75</v>
      </c>
    </row>
    <row r="605" spans="1:5" x14ac:dyDescent="0.3">
      <c r="A605" s="16">
        <f t="shared" si="31"/>
        <v>2016</v>
      </c>
      <c r="B605" s="16">
        <f t="shared" si="32"/>
        <v>5</v>
      </c>
      <c r="C605" s="16">
        <f t="shared" si="30"/>
        <v>2</v>
      </c>
      <c r="D605" s="14">
        <v>42513</v>
      </c>
      <c r="E605" s="4">
        <v>48.08</v>
      </c>
    </row>
    <row r="606" spans="1:5" x14ac:dyDescent="0.3">
      <c r="A606" s="16">
        <f t="shared" si="31"/>
        <v>2016</v>
      </c>
      <c r="B606" s="16">
        <f t="shared" si="32"/>
        <v>5</v>
      </c>
      <c r="C606" s="16">
        <f t="shared" si="30"/>
        <v>2</v>
      </c>
      <c r="D606" s="14">
        <v>42514</v>
      </c>
      <c r="E606" s="4">
        <v>48.62</v>
      </c>
    </row>
    <row r="607" spans="1:5" x14ac:dyDescent="0.3">
      <c r="A607" s="16">
        <f t="shared" si="31"/>
        <v>2016</v>
      </c>
      <c r="B607" s="16">
        <f t="shared" si="32"/>
        <v>5</v>
      </c>
      <c r="C607" s="16">
        <f t="shared" si="30"/>
        <v>2</v>
      </c>
      <c r="D607" s="14">
        <v>42515</v>
      </c>
      <c r="E607" s="4">
        <v>49.56</v>
      </c>
    </row>
    <row r="608" spans="1:5" x14ac:dyDescent="0.3">
      <c r="A608" s="16">
        <f t="shared" si="31"/>
        <v>2016</v>
      </c>
      <c r="B608" s="16">
        <f t="shared" si="32"/>
        <v>5</v>
      </c>
      <c r="C608" s="16">
        <f t="shared" si="30"/>
        <v>2</v>
      </c>
      <c r="D608" s="14">
        <v>42516</v>
      </c>
      <c r="E608" s="4">
        <v>49.48</v>
      </c>
    </row>
    <row r="609" spans="1:5" x14ac:dyDescent="0.3">
      <c r="A609" s="16">
        <f t="shared" si="31"/>
        <v>2016</v>
      </c>
      <c r="B609" s="16">
        <f t="shared" si="32"/>
        <v>5</v>
      </c>
      <c r="C609" s="16">
        <f t="shared" si="30"/>
        <v>2</v>
      </c>
      <c r="D609" s="14">
        <v>42517</v>
      </c>
      <c r="E609" s="4">
        <v>49.33</v>
      </c>
    </row>
    <row r="610" spans="1:5" x14ac:dyDescent="0.3">
      <c r="A610" s="16">
        <f t="shared" si="31"/>
        <v>2016</v>
      </c>
      <c r="B610" s="16">
        <f t="shared" si="32"/>
        <v>5</v>
      </c>
      <c r="C610" s="16">
        <f t="shared" si="30"/>
        <v>2</v>
      </c>
      <c r="D610" s="14">
        <v>42521</v>
      </c>
      <c r="E610" s="4">
        <v>49.1</v>
      </c>
    </row>
    <row r="611" spans="1:5" x14ac:dyDescent="0.3">
      <c r="A611" s="16">
        <f t="shared" si="31"/>
        <v>2016</v>
      </c>
      <c r="B611" s="16">
        <f t="shared" si="32"/>
        <v>6</v>
      </c>
      <c r="C611" s="16">
        <f t="shared" si="30"/>
        <v>2</v>
      </c>
      <c r="D611" s="14">
        <v>42522</v>
      </c>
      <c r="E611" s="4">
        <v>49.01</v>
      </c>
    </row>
    <row r="612" spans="1:5" x14ac:dyDescent="0.3">
      <c r="A612" s="16">
        <f t="shared" si="31"/>
        <v>2016</v>
      </c>
      <c r="B612" s="16">
        <f t="shared" si="32"/>
        <v>6</v>
      </c>
      <c r="C612" s="16">
        <f t="shared" si="30"/>
        <v>2</v>
      </c>
      <c r="D612" s="14">
        <v>42523</v>
      </c>
      <c r="E612" s="4">
        <v>49.17</v>
      </c>
    </row>
    <row r="613" spans="1:5" x14ac:dyDescent="0.3">
      <c r="A613" s="16">
        <f t="shared" si="31"/>
        <v>2016</v>
      </c>
      <c r="B613" s="16">
        <f t="shared" si="32"/>
        <v>6</v>
      </c>
      <c r="C613" s="16">
        <f t="shared" si="30"/>
        <v>2</v>
      </c>
      <c r="D613" s="14">
        <v>42524</v>
      </c>
      <c r="E613" s="4">
        <v>48.62</v>
      </c>
    </row>
    <row r="614" spans="1:5" x14ac:dyDescent="0.3">
      <c r="A614" s="16">
        <f t="shared" si="31"/>
        <v>2016</v>
      </c>
      <c r="B614" s="16">
        <f t="shared" si="32"/>
        <v>6</v>
      </c>
      <c r="C614" s="16">
        <f t="shared" si="30"/>
        <v>2</v>
      </c>
      <c r="D614" s="14">
        <v>42527</v>
      </c>
      <c r="E614" s="4">
        <v>49.69</v>
      </c>
    </row>
    <row r="615" spans="1:5" x14ac:dyDescent="0.3">
      <c r="A615" s="16">
        <f t="shared" si="31"/>
        <v>2016</v>
      </c>
      <c r="B615" s="16">
        <f t="shared" si="32"/>
        <v>6</v>
      </c>
      <c r="C615" s="16">
        <f t="shared" si="30"/>
        <v>2</v>
      </c>
      <c r="D615" s="14">
        <v>42528</v>
      </c>
      <c r="E615" s="4">
        <v>50.36</v>
      </c>
    </row>
    <row r="616" spans="1:5" x14ac:dyDescent="0.3">
      <c r="A616" s="16">
        <f t="shared" si="31"/>
        <v>2016</v>
      </c>
      <c r="B616" s="16">
        <f t="shared" si="32"/>
        <v>6</v>
      </c>
      <c r="C616" s="16">
        <f t="shared" si="30"/>
        <v>2</v>
      </c>
      <c r="D616" s="14">
        <v>42529</v>
      </c>
      <c r="E616" s="4">
        <v>51.23</v>
      </c>
    </row>
    <row r="617" spans="1:5" x14ac:dyDescent="0.3">
      <c r="A617" s="16">
        <f t="shared" si="31"/>
        <v>2016</v>
      </c>
      <c r="B617" s="16">
        <f t="shared" si="32"/>
        <v>6</v>
      </c>
      <c r="C617" s="16">
        <f t="shared" si="30"/>
        <v>2</v>
      </c>
      <c r="D617" s="14">
        <v>42530</v>
      </c>
      <c r="E617" s="4">
        <v>50.56</v>
      </c>
    </row>
    <row r="618" spans="1:5" x14ac:dyDescent="0.3">
      <c r="A618" s="16">
        <f t="shared" si="31"/>
        <v>2016</v>
      </c>
      <c r="B618" s="16">
        <f t="shared" si="32"/>
        <v>6</v>
      </c>
      <c r="C618" s="16">
        <f t="shared" si="30"/>
        <v>2</v>
      </c>
      <c r="D618" s="14">
        <v>42531</v>
      </c>
      <c r="E618" s="4">
        <v>49.07</v>
      </c>
    </row>
    <row r="619" spans="1:5" x14ac:dyDescent="0.3">
      <c r="A619" s="16">
        <f t="shared" si="31"/>
        <v>2016</v>
      </c>
      <c r="B619" s="16">
        <f t="shared" si="32"/>
        <v>6</v>
      </c>
      <c r="C619" s="16">
        <f t="shared" si="30"/>
        <v>2</v>
      </c>
      <c r="D619" s="14">
        <v>42534</v>
      </c>
      <c r="E619" s="4">
        <v>48.88</v>
      </c>
    </row>
    <row r="620" spans="1:5" x14ac:dyDescent="0.3">
      <c r="A620" s="16">
        <f t="shared" si="31"/>
        <v>2016</v>
      </c>
      <c r="B620" s="16">
        <f t="shared" si="32"/>
        <v>6</v>
      </c>
      <c r="C620" s="16">
        <f t="shared" si="30"/>
        <v>2</v>
      </c>
      <c r="D620" s="14">
        <v>42535</v>
      </c>
      <c r="E620" s="4">
        <v>48.49</v>
      </c>
    </row>
    <row r="621" spans="1:5" x14ac:dyDescent="0.3">
      <c r="A621" s="16">
        <f t="shared" si="31"/>
        <v>2016</v>
      </c>
      <c r="B621" s="16">
        <f t="shared" si="32"/>
        <v>6</v>
      </c>
      <c r="C621" s="16">
        <f t="shared" si="30"/>
        <v>2</v>
      </c>
      <c r="D621" s="14">
        <v>42536</v>
      </c>
      <c r="E621" s="4">
        <v>48.01</v>
      </c>
    </row>
    <row r="622" spans="1:5" x14ac:dyDescent="0.3">
      <c r="A622" s="16">
        <f t="shared" si="31"/>
        <v>2016</v>
      </c>
      <c r="B622" s="16">
        <f t="shared" si="32"/>
        <v>6</v>
      </c>
      <c r="C622" s="16">
        <f t="shared" si="30"/>
        <v>2</v>
      </c>
      <c r="D622" s="14">
        <v>42537</v>
      </c>
      <c r="E622" s="4">
        <v>46.21</v>
      </c>
    </row>
    <row r="623" spans="1:5" x14ac:dyDescent="0.3">
      <c r="A623" s="16">
        <f t="shared" si="31"/>
        <v>2016</v>
      </c>
      <c r="B623" s="16">
        <f t="shared" si="32"/>
        <v>6</v>
      </c>
      <c r="C623" s="16">
        <f t="shared" si="30"/>
        <v>2</v>
      </c>
      <c r="D623" s="14">
        <v>42538</v>
      </c>
      <c r="E623" s="4">
        <v>47.98</v>
      </c>
    </row>
    <row r="624" spans="1:5" x14ac:dyDescent="0.3">
      <c r="A624" s="16">
        <f t="shared" si="31"/>
        <v>2016</v>
      </c>
      <c r="B624" s="16">
        <f t="shared" si="32"/>
        <v>6</v>
      </c>
      <c r="C624" s="16">
        <f t="shared" si="30"/>
        <v>2</v>
      </c>
      <c r="D624" s="14">
        <v>42541</v>
      </c>
      <c r="E624" s="4">
        <v>49.37</v>
      </c>
    </row>
    <row r="625" spans="1:5" x14ac:dyDescent="0.3">
      <c r="A625" s="16">
        <f t="shared" si="31"/>
        <v>2016</v>
      </c>
      <c r="B625" s="16">
        <f t="shared" si="32"/>
        <v>6</v>
      </c>
      <c r="C625" s="16">
        <f t="shared" si="30"/>
        <v>2</v>
      </c>
      <c r="D625" s="14">
        <v>42542</v>
      </c>
      <c r="E625" s="4">
        <v>48.85</v>
      </c>
    </row>
    <row r="626" spans="1:5" x14ac:dyDescent="0.3">
      <c r="A626" s="16">
        <f t="shared" si="31"/>
        <v>2016</v>
      </c>
      <c r="B626" s="16">
        <f t="shared" si="32"/>
        <v>6</v>
      </c>
      <c r="C626" s="16">
        <f t="shared" si="30"/>
        <v>2</v>
      </c>
      <c r="D626" s="14">
        <v>42543</v>
      </c>
      <c r="E626" s="4">
        <v>49.13</v>
      </c>
    </row>
    <row r="627" spans="1:5" x14ac:dyDescent="0.3">
      <c r="A627" s="16">
        <f t="shared" si="31"/>
        <v>2016</v>
      </c>
      <c r="B627" s="16">
        <f t="shared" si="32"/>
        <v>6</v>
      </c>
      <c r="C627" s="16">
        <f t="shared" si="30"/>
        <v>2</v>
      </c>
      <c r="D627" s="14">
        <v>42544</v>
      </c>
      <c r="E627" s="4">
        <v>50.11</v>
      </c>
    </row>
    <row r="628" spans="1:5" x14ac:dyDescent="0.3">
      <c r="A628" s="16">
        <f t="shared" si="31"/>
        <v>2016</v>
      </c>
      <c r="B628" s="16">
        <f t="shared" si="32"/>
        <v>6</v>
      </c>
      <c r="C628" s="16">
        <f t="shared" si="30"/>
        <v>2</v>
      </c>
      <c r="D628" s="14">
        <v>42545</v>
      </c>
      <c r="E628" s="4">
        <v>47.64</v>
      </c>
    </row>
    <row r="629" spans="1:5" x14ac:dyDescent="0.3">
      <c r="A629" s="16">
        <f t="shared" si="31"/>
        <v>2016</v>
      </c>
      <c r="B629" s="16">
        <f t="shared" si="32"/>
        <v>6</v>
      </c>
      <c r="C629" s="16">
        <f t="shared" si="30"/>
        <v>2</v>
      </c>
      <c r="D629" s="14">
        <v>42548</v>
      </c>
      <c r="E629" s="4">
        <v>46.33</v>
      </c>
    </row>
    <row r="630" spans="1:5" x14ac:dyDescent="0.3">
      <c r="A630" s="16">
        <f t="shared" si="31"/>
        <v>2016</v>
      </c>
      <c r="B630" s="16">
        <f t="shared" si="32"/>
        <v>6</v>
      </c>
      <c r="C630" s="16">
        <f t="shared" si="30"/>
        <v>2</v>
      </c>
      <c r="D630" s="14">
        <v>42549</v>
      </c>
      <c r="E630" s="4">
        <v>47.85</v>
      </c>
    </row>
    <row r="631" spans="1:5" x14ac:dyDescent="0.3">
      <c r="A631" s="16">
        <f t="shared" si="31"/>
        <v>2016</v>
      </c>
      <c r="B631" s="16">
        <f t="shared" si="32"/>
        <v>6</v>
      </c>
      <c r="C631" s="16">
        <f t="shared" si="30"/>
        <v>2</v>
      </c>
      <c r="D631" s="14">
        <v>42550</v>
      </c>
      <c r="E631" s="4">
        <v>49.88</v>
      </c>
    </row>
    <row r="632" spans="1:5" x14ac:dyDescent="0.3">
      <c r="A632" s="16">
        <f t="shared" si="31"/>
        <v>2016</v>
      </c>
      <c r="B632" s="16">
        <f t="shared" si="32"/>
        <v>6</v>
      </c>
      <c r="C632" s="16">
        <f t="shared" si="30"/>
        <v>2</v>
      </c>
      <c r="D632" s="14">
        <v>42551</v>
      </c>
      <c r="E632" s="4">
        <v>48.33</v>
      </c>
    </row>
    <row r="633" spans="1:5" x14ac:dyDescent="0.3">
      <c r="A633" s="16">
        <f t="shared" si="31"/>
        <v>2016</v>
      </c>
      <c r="B633" s="16">
        <f t="shared" si="32"/>
        <v>7</v>
      </c>
      <c r="C633" s="16">
        <f t="shared" si="30"/>
        <v>3</v>
      </c>
      <c r="D633" s="14">
        <v>42552</v>
      </c>
      <c r="E633" s="4">
        <v>48.99</v>
      </c>
    </row>
    <row r="634" spans="1:5" x14ac:dyDescent="0.3">
      <c r="A634" s="16">
        <f t="shared" si="31"/>
        <v>2016</v>
      </c>
      <c r="B634" s="16">
        <f t="shared" si="32"/>
        <v>7</v>
      </c>
      <c r="C634" s="16">
        <f t="shared" si="30"/>
        <v>3</v>
      </c>
      <c r="D634" s="14">
        <v>42556</v>
      </c>
      <c r="E634" s="4">
        <v>46.6</v>
      </c>
    </row>
    <row r="635" spans="1:5" x14ac:dyDescent="0.3">
      <c r="A635" s="16">
        <f t="shared" si="31"/>
        <v>2016</v>
      </c>
      <c r="B635" s="16">
        <f t="shared" si="32"/>
        <v>7</v>
      </c>
      <c r="C635" s="16">
        <f t="shared" si="30"/>
        <v>3</v>
      </c>
      <c r="D635" s="14">
        <v>42557</v>
      </c>
      <c r="E635" s="4">
        <v>47.43</v>
      </c>
    </row>
    <row r="636" spans="1:5" x14ac:dyDescent="0.3">
      <c r="A636" s="16">
        <f t="shared" si="31"/>
        <v>2016</v>
      </c>
      <c r="B636" s="16">
        <f t="shared" si="32"/>
        <v>7</v>
      </c>
      <c r="C636" s="16">
        <f t="shared" si="30"/>
        <v>3</v>
      </c>
      <c r="D636" s="14">
        <v>42558</v>
      </c>
      <c r="E636" s="4">
        <v>45.14</v>
      </c>
    </row>
    <row r="637" spans="1:5" x14ac:dyDescent="0.3">
      <c r="A637" s="16">
        <f t="shared" si="31"/>
        <v>2016</v>
      </c>
      <c r="B637" s="16">
        <f t="shared" si="32"/>
        <v>7</v>
      </c>
      <c r="C637" s="16">
        <f t="shared" si="30"/>
        <v>3</v>
      </c>
      <c r="D637" s="14">
        <v>42559</v>
      </c>
      <c r="E637" s="4">
        <v>45.41</v>
      </c>
    </row>
    <row r="638" spans="1:5" x14ac:dyDescent="0.3">
      <c r="A638" s="16">
        <f t="shared" si="31"/>
        <v>2016</v>
      </c>
      <c r="B638" s="16">
        <f t="shared" si="32"/>
        <v>7</v>
      </c>
      <c r="C638" s="16">
        <f t="shared" si="30"/>
        <v>3</v>
      </c>
      <c r="D638" s="14">
        <v>42562</v>
      </c>
      <c r="E638" s="4">
        <v>44.76</v>
      </c>
    </row>
    <row r="639" spans="1:5" x14ac:dyDescent="0.3">
      <c r="A639" s="16">
        <f t="shared" si="31"/>
        <v>2016</v>
      </c>
      <c r="B639" s="16">
        <f t="shared" si="32"/>
        <v>7</v>
      </c>
      <c r="C639" s="16">
        <f t="shared" si="30"/>
        <v>3</v>
      </c>
      <c r="D639" s="14">
        <v>42563</v>
      </c>
      <c r="E639" s="4">
        <v>46.8</v>
      </c>
    </row>
    <row r="640" spans="1:5" x14ac:dyDescent="0.3">
      <c r="A640" s="16">
        <f t="shared" si="31"/>
        <v>2016</v>
      </c>
      <c r="B640" s="16">
        <f t="shared" si="32"/>
        <v>7</v>
      </c>
      <c r="C640" s="16">
        <f t="shared" si="30"/>
        <v>3</v>
      </c>
      <c r="D640" s="14">
        <v>42564</v>
      </c>
      <c r="E640" s="4">
        <v>44.75</v>
      </c>
    </row>
    <row r="641" spans="1:5" x14ac:dyDescent="0.3">
      <c r="A641" s="16">
        <f t="shared" si="31"/>
        <v>2016</v>
      </c>
      <c r="B641" s="16">
        <f t="shared" si="32"/>
        <v>7</v>
      </c>
      <c r="C641" s="16">
        <f t="shared" si="30"/>
        <v>3</v>
      </c>
      <c r="D641" s="14">
        <v>42565</v>
      </c>
      <c r="E641" s="4">
        <v>45.68</v>
      </c>
    </row>
    <row r="642" spans="1:5" x14ac:dyDescent="0.3">
      <c r="A642" s="16">
        <f t="shared" si="31"/>
        <v>2016</v>
      </c>
      <c r="B642" s="16">
        <f t="shared" si="32"/>
        <v>7</v>
      </c>
      <c r="C642" s="16">
        <f t="shared" si="30"/>
        <v>3</v>
      </c>
      <c r="D642" s="14">
        <v>42566</v>
      </c>
      <c r="E642" s="4">
        <v>45.95</v>
      </c>
    </row>
    <row r="643" spans="1:5" x14ac:dyDescent="0.3">
      <c r="A643" s="16">
        <f t="shared" si="31"/>
        <v>2016</v>
      </c>
      <c r="B643" s="16">
        <f t="shared" si="32"/>
        <v>7</v>
      </c>
      <c r="C643" s="16">
        <f t="shared" si="30"/>
        <v>3</v>
      </c>
      <c r="D643" s="14">
        <v>42569</v>
      </c>
      <c r="E643" s="4">
        <v>45.24</v>
      </c>
    </row>
    <row r="644" spans="1:5" x14ac:dyDescent="0.3">
      <c r="A644" s="16">
        <f t="shared" si="31"/>
        <v>2016</v>
      </c>
      <c r="B644" s="16">
        <f t="shared" si="32"/>
        <v>7</v>
      </c>
      <c r="C644" s="16">
        <f t="shared" si="30"/>
        <v>3</v>
      </c>
      <c r="D644" s="14">
        <v>42570</v>
      </c>
      <c r="E644" s="4">
        <v>44.65</v>
      </c>
    </row>
    <row r="645" spans="1:5" x14ac:dyDescent="0.3">
      <c r="A645" s="16">
        <f t="shared" si="31"/>
        <v>2016</v>
      </c>
      <c r="B645" s="16">
        <f t="shared" si="32"/>
        <v>7</v>
      </c>
      <c r="C645" s="16">
        <f t="shared" ref="C645:C708" si="33">ROUNDUP(B645/3,0)</f>
        <v>3</v>
      </c>
      <c r="D645" s="14">
        <v>42571</v>
      </c>
      <c r="E645" s="4">
        <v>44.94</v>
      </c>
    </row>
    <row r="646" spans="1:5" x14ac:dyDescent="0.3">
      <c r="A646" s="16">
        <f t="shared" si="31"/>
        <v>2016</v>
      </c>
      <c r="B646" s="16">
        <f t="shared" si="32"/>
        <v>7</v>
      </c>
      <c r="C646" s="16">
        <f t="shared" si="33"/>
        <v>3</v>
      </c>
      <c r="D646" s="14">
        <v>42572</v>
      </c>
      <c r="E646" s="4">
        <v>44.75</v>
      </c>
    </row>
    <row r="647" spans="1:5" x14ac:dyDescent="0.3">
      <c r="A647" s="16">
        <f t="shared" si="31"/>
        <v>2016</v>
      </c>
      <c r="B647" s="16">
        <f t="shared" si="32"/>
        <v>7</v>
      </c>
      <c r="C647" s="16">
        <f t="shared" si="33"/>
        <v>3</v>
      </c>
      <c r="D647" s="14">
        <v>42573</v>
      </c>
      <c r="E647" s="4">
        <v>44.19</v>
      </c>
    </row>
    <row r="648" spans="1:5" x14ac:dyDescent="0.3">
      <c r="A648" s="16">
        <f t="shared" si="31"/>
        <v>2016</v>
      </c>
      <c r="B648" s="16">
        <f t="shared" si="32"/>
        <v>7</v>
      </c>
      <c r="C648" s="16">
        <f t="shared" si="33"/>
        <v>3</v>
      </c>
      <c r="D648" s="14">
        <v>42576</v>
      </c>
      <c r="E648" s="4">
        <v>43.13</v>
      </c>
    </row>
    <row r="649" spans="1:5" x14ac:dyDescent="0.3">
      <c r="A649" s="16">
        <f t="shared" si="31"/>
        <v>2016</v>
      </c>
      <c r="B649" s="16">
        <f t="shared" si="32"/>
        <v>7</v>
      </c>
      <c r="C649" s="16">
        <f t="shared" si="33"/>
        <v>3</v>
      </c>
      <c r="D649" s="14">
        <v>42577</v>
      </c>
      <c r="E649" s="4">
        <v>42.92</v>
      </c>
    </row>
    <row r="650" spans="1:5" x14ac:dyDescent="0.3">
      <c r="A650" s="16">
        <f t="shared" si="31"/>
        <v>2016</v>
      </c>
      <c r="B650" s="16">
        <f t="shared" si="32"/>
        <v>7</v>
      </c>
      <c r="C650" s="16">
        <f t="shared" si="33"/>
        <v>3</v>
      </c>
      <c r="D650" s="14">
        <v>42578</v>
      </c>
      <c r="E650" s="4">
        <v>41.92</v>
      </c>
    </row>
    <row r="651" spans="1:5" x14ac:dyDescent="0.3">
      <c r="A651" s="16">
        <f t="shared" si="31"/>
        <v>2016</v>
      </c>
      <c r="B651" s="16">
        <f t="shared" si="32"/>
        <v>7</v>
      </c>
      <c r="C651" s="16">
        <f t="shared" si="33"/>
        <v>3</v>
      </c>
      <c r="D651" s="14">
        <v>42579</v>
      </c>
      <c r="E651" s="4">
        <v>41.14</v>
      </c>
    </row>
    <row r="652" spans="1:5" x14ac:dyDescent="0.3">
      <c r="A652" s="16">
        <f t="shared" si="31"/>
        <v>2016</v>
      </c>
      <c r="B652" s="16">
        <f t="shared" si="32"/>
        <v>7</v>
      </c>
      <c r="C652" s="16">
        <f t="shared" si="33"/>
        <v>3</v>
      </c>
      <c r="D652" s="14">
        <v>42580</v>
      </c>
      <c r="E652" s="4">
        <v>41.6</v>
      </c>
    </row>
    <row r="653" spans="1:5" x14ac:dyDescent="0.3">
      <c r="A653" s="16">
        <f t="shared" si="31"/>
        <v>2016</v>
      </c>
      <c r="B653" s="16">
        <f t="shared" si="32"/>
        <v>8</v>
      </c>
      <c r="C653" s="16">
        <f t="shared" si="33"/>
        <v>3</v>
      </c>
      <c r="D653" s="14">
        <v>42583</v>
      </c>
      <c r="E653" s="4">
        <v>40.06</v>
      </c>
    </row>
    <row r="654" spans="1:5" x14ac:dyDescent="0.3">
      <c r="A654" s="16">
        <f t="shared" si="31"/>
        <v>2016</v>
      </c>
      <c r="B654" s="16">
        <f t="shared" si="32"/>
        <v>8</v>
      </c>
      <c r="C654" s="16">
        <f t="shared" si="33"/>
        <v>3</v>
      </c>
      <c r="D654" s="14">
        <v>42584</v>
      </c>
      <c r="E654" s="4">
        <v>39.51</v>
      </c>
    </row>
    <row r="655" spans="1:5" x14ac:dyDescent="0.3">
      <c r="A655" s="16">
        <f t="shared" si="31"/>
        <v>2016</v>
      </c>
      <c r="B655" s="16">
        <f t="shared" si="32"/>
        <v>8</v>
      </c>
      <c r="C655" s="16">
        <f t="shared" si="33"/>
        <v>3</v>
      </c>
      <c r="D655" s="14">
        <v>42585</v>
      </c>
      <c r="E655" s="4">
        <v>40.83</v>
      </c>
    </row>
    <row r="656" spans="1:5" x14ac:dyDescent="0.3">
      <c r="A656" s="16">
        <f t="shared" si="31"/>
        <v>2016</v>
      </c>
      <c r="B656" s="16">
        <f t="shared" si="32"/>
        <v>8</v>
      </c>
      <c r="C656" s="16">
        <f t="shared" si="33"/>
        <v>3</v>
      </c>
      <c r="D656" s="14">
        <v>42586</v>
      </c>
      <c r="E656" s="4">
        <v>41.93</v>
      </c>
    </row>
    <row r="657" spans="1:5" x14ac:dyDescent="0.3">
      <c r="A657" s="16">
        <f t="shared" ref="A657:A720" si="34">YEAR(D657)</f>
        <v>2016</v>
      </c>
      <c r="B657" s="16">
        <f t="shared" ref="B657:B720" si="35">MONTH(D657)</f>
        <v>8</v>
      </c>
      <c r="C657" s="16">
        <f t="shared" si="33"/>
        <v>3</v>
      </c>
      <c r="D657" s="14">
        <v>42587</v>
      </c>
      <c r="E657" s="4">
        <v>41.8</v>
      </c>
    </row>
    <row r="658" spans="1:5" x14ac:dyDescent="0.3">
      <c r="A658" s="16">
        <f t="shared" si="34"/>
        <v>2016</v>
      </c>
      <c r="B658" s="16">
        <f t="shared" si="35"/>
        <v>8</v>
      </c>
      <c r="C658" s="16">
        <f t="shared" si="33"/>
        <v>3</v>
      </c>
      <c r="D658" s="14">
        <v>42590</v>
      </c>
      <c r="E658" s="4">
        <v>43.02</v>
      </c>
    </row>
    <row r="659" spans="1:5" x14ac:dyDescent="0.3">
      <c r="A659" s="16">
        <f t="shared" si="34"/>
        <v>2016</v>
      </c>
      <c r="B659" s="16">
        <f t="shared" si="35"/>
        <v>8</v>
      </c>
      <c r="C659" s="16">
        <f t="shared" si="33"/>
        <v>3</v>
      </c>
      <c r="D659" s="14">
        <v>42591</v>
      </c>
      <c r="E659" s="4">
        <v>42.77</v>
      </c>
    </row>
    <row r="660" spans="1:5" x14ac:dyDescent="0.3">
      <c r="A660" s="16">
        <f t="shared" si="34"/>
        <v>2016</v>
      </c>
      <c r="B660" s="16">
        <f t="shared" si="35"/>
        <v>8</v>
      </c>
      <c r="C660" s="16">
        <f t="shared" si="33"/>
        <v>3</v>
      </c>
      <c r="D660" s="14">
        <v>42592</v>
      </c>
      <c r="E660" s="4">
        <v>41.71</v>
      </c>
    </row>
    <row r="661" spans="1:5" x14ac:dyDescent="0.3">
      <c r="A661" s="16">
        <f t="shared" si="34"/>
        <v>2016</v>
      </c>
      <c r="B661" s="16">
        <f t="shared" si="35"/>
        <v>8</v>
      </c>
      <c r="C661" s="16">
        <f t="shared" si="33"/>
        <v>3</v>
      </c>
      <c r="D661" s="14">
        <v>42593</v>
      </c>
      <c r="E661" s="4">
        <v>43.49</v>
      </c>
    </row>
    <row r="662" spans="1:5" x14ac:dyDescent="0.3">
      <c r="A662" s="16">
        <f t="shared" si="34"/>
        <v>2016</v>
      </c>
      <c r="B662" s="16">
        <f t="shared" si="35"/>
        <v>8</v>
      </c>
      <c r="C662" s="16">
        <f t="shared" si="33"/>
        <v>3</v>
      </c>
      <c r="D662" s="14">
        <v>42594</v>
      </c>
      <c r="E662" s="4">
        <v>44.49</v>
      </c>
    </row>
    <row r="663" spans="1:5" x14ac:dyDescent="0.3">
      <c r="A663" s="16">
        <f t="shared" si="34"/>
        <v>2016</v>
      </c>
      <c r="B663" s="16">
        <f t="shared" si="35"/>
        <v>8</v>
      </c>
      <c r="C663" s="16">
        <f t="shared" si="33"/>
        <v>3</v>
      </c>
      <c r="D663" s="14">
        <v>42597</v>
      </c>
      <c r="E663" s="4">
        <v>45.74</v>
      </c>
    </row>
    <row r="664" spans="1:5" x14ac:dyDescent="0.3">
      <c r="A664" s="16">
        <f t="shared" si="34"/>
        <v>2016</v>
      </c>
      <c r="B664" s="16">
        <f t="shared" si="35"/>
        <v>8</v>
      </c>
      <c r="C664" s="16">
        <f t="shared" si="33"/>
        <v>3</v>
      </c>
      <c r="D664" s="14">
        <v>42598</v>
      </c>
      <c r="E664" s="4">
        <v>46.58</v>
      </c>
    </row>
    <row r="665" spans="1:5" x14ac:dyDescent="0.3">
      <c r="A665" s="16">
        <f t="shared" si="34"/>
        <v>2016</v>
      </c>
      <c r="B665" s="16">
        <f t="shared" si="35"/>
        <v>8</v>
      </c>
      <c r="C665" s="16">
        <f t="shared" si="33"/>
        <v>3</v>
      </c>
      <c r="D665" s="14">
        <v>42599</v>
      </c>
      <c r="E665" s="4">
        <v>46.79</v>
      </c>
    </row>
    <row r="666" spans="1:5" x14ac:dyDescent="0.3">
      <c r="A666" s="16">
        <f t="shared" si="34"/>
        <v>2016</v>
      </c>
      <c r="B666" s="16">
        <f t="shared" si="35"/>
        <v>8</v>
      </c>
      <c r="C666" s="16">
        <f t="shared" si="33"/>
        <v>3</v>
      </c>
      <c r="D666" s="14">
        <v>42600</v>
      </c>
      <c r="E666" s="4">
        <v>48.22</v>
      </c>
    </row>
    <row r="667" spans="1:5" x14ac:dyDescent="0.3">
      <c r="A667" s="16">
        <f t="shared" si="34"/>
        <v>2016</v>
      </c>
      <c r="B667" s="16">
        <f t="shared" si="35"/>
        <v>8</v>
      </c>
      <c r="C667" s="16">
        <f t="shared" si="33"/>
        <v>3</v>
      </c>
      <c r="D667" s="14">
        <v>42601</v>
      </c>
      <c r="E667" s="4">
        <v>48.52</v>
      </c>
    </row>
    <row r="668" spans="1:5" x14ac:dyDescent="0.3">
      <c r="A668" s="16">
        <f t="shared" si="34"/>
        <v>2016</v>
      </c>
      <c r="B668" s="16">
        <f t="shared" si="35"/>
        <v>8</v>
      </c>
      <c r="C668" s="16">
        <f t="shared" si="33"/>
        <v>3</v>
      </c>
      <c r="D668" s="14">
        <v>42604</v>
      </c>
      <c r="E668" s="4">
        <v>47.05</v>
      </c>
    </row>
    <row r="669" spans="1:5" x14ac:dyDescent="0.3">
      <c r="A669" s="16">
        <f t="shared" si="34"/>
        <v>2016</v>
      </c>
      <c r="B669" s="16">
        <f t="shared" si="35"/>
        <v>8</v>
      </c>
      <c r="C669" s="16">
        <f t="shared" si="33"/>
        <v>3</v>
      </c>
      <c r="D669" s="14">
        <v>42605</v>
      </c>
      <c r="E669" s="4">
        <v>48.1</v>
      </c>
    </row>
    <row r="670" spans="1:5" x14ac:dyDescent="0.3">
      <c r="A670" s="16">
        <f t="shared" si="34"/>
        <v>2016</v>
      </c>
      <c r="B670" s="16">
        <f t="shared" si="35"/>
        <v>8</v>
      </c>
      <c r="C670" s="16">
        <f t="shared" si="33"/>
        <v>3</v>
      </c>
      <c r="D670" s="14">
        <v>42606</v>
      </c>
      <c r="E670" s="4">
        <v>46.77</v>
      </c>
    </row>
    <row r="671" spans="1:5" x14ac:dyDescent="0.3">
      <c r="A671" s="16">
        <f t="shared" si="34"/>
        <v>2016</v>
      </c>
      <c r="B671" s="16">
        <f t="shared" si="35"/>
        <v>8</v>
      </c>
      <c r="C671" s="16">
        <f t="shared" si="33"/>
        <v>3</v>
      </c>
      <c r="D671" s="14">
        <v>42607</v>
      </c>
      <c r="E671" s="4">
        <v>47.33</v>
      </c>
    </row>
    <row r="672" spans="1:5" x14ac:dyDescent="0.3">
      <c r="A672" s="16">
        <f t="shared" si="34"/>
        <v>2016</v>
      </c>
      <c r="B672" s="16">
        <f t="shared" si="35"/>
        <v>8</v>
      </c>
      <c r="C672" s="16">
        <f t="shared" si="33"/>
        <v>3</v>
      </c>
      <c r="D672" s="14">
        <v>42608</v>
      </c>
      <c r="E672" s="4">
        <v>47.64</v>
      </c>
    </row>
    <row r="673" spans="1:5" x14ac:dyDescent="0.3">
      <c r="A673" s="16">
        <f t="shared" si="34"/>
        <v>2016</v>
      </c>
      <c r="B673" s="16">
        <f t="shared" si="35"/>
        <v>8</v>
      </c>
      <c r="C673" s="16">
        <f t="shared" si="33"/>
        <v>3</v>
      </c>
      <c r="D673" s="14">
        <v>42611</v>
      </c>
      <c r="E673" s="4">
        <v>46.98</v>
      </c>
    </row>
    <row r="674" spans="1:5" x14ac:dyDescent="0.3">
      <c r="A674" s="16">
        <f t="shared" si="34"/>
        <v>2016</v>
      </c>
      <c r="B674" s="16">
        <f t="shared" si="35"/>
        <v>8</v>
      </c>
      <c r="C674" s="16">
        <f t="shared" si="33"/>
        <v>3</v>
      </c>
      <c r="D674" s="14">
        <v>42612</v>
      </c>
      <c r="E674" s="4">
        <v>46.35</v>
      </c>
    </row>
    <row r="675" spans="1:5" x14ac:dyDescent="0.3">
      <c r="A675" s="16">
        <f t="shared" si="34"/>
        <v>2016</v>
      </c>
      <c r="B675" s="16">
        <f t="shared" si="35"/>
        <v>8</v>
      </c>
      <c r="C675" s="16">
        <f t="shared" si="33"/>
        <v>3</v>
      </c>
      <c r="D675" s="14">
        <v>42613</v>
      </c>
      <c r="E675" s="4">
        <v>44.7</v>
      </c>
    </row>
    <row r="676" spans="1:5" x14ac:dyDescent="0.3">
      <c r="A676" s="16">
        <f t="shared" si="34"/>
        <v>2016</v>
      </c>
      <c r="B676" s="16">
        <f t="shared" si="35"/>
        <v>9</v>
      </c>
      <c r="C676" s="16">
        <f t="shared" si="33"/>
        <v>3</v>
      </c>
      <c r="D676" s="14">
        <v>42614</v>
      </c>
      <c r="E676" s="4">
        <v>43.16</v>
      </c>
    </row>
    <row r="677" spans="1:5" x14ac:dyDescent="0.3">
      <c r="A677" s="16">
        <f t="shared" si="34"/>
        <v>2016</v>
      </c>
      <c r="B677" s="16">
        <f t="shared" si="35"/>
        <v>9</v>
      </c>
      <c r="C677" s="16">
        <f t="shared" si="33"/>
        <v>3</v>
      </c>
      <c r="D677" s="14">
        <v>42615</v>
      </c>
      <c r="E677" s="4">
        <v>44.44</v>
      </c>
    </row>
    <row r="678" spans="1:5" x14ac:dyDescent="0.3">
      <c r="A678" s="16">
        <f t="shared" si="34"/>
        <v>2016</v>
      </c>
      <c r="B678" s="16">
        <f t="shared" si="35"/>
        <v>9</v>
      </c>
      <c r="C678" s="16">
        <f t="shared" si="33"/>
        <v>3</v>
      </c>
      <c r="D678" s="14">
        <v>42619</v>
      </c>
      <c r="E678" s="4">
        <v>44.83</v>
      </c>
    </row>
    <row r="679" spans="1:5" x14ac:dyDescent="0.3">
      <c r="A679" s="16">
        <f t="shared" si="34"/>
        <v>2016</v>
      </c>
      <c r="B679" s="16">
        <f t="shared" si="35"/>
        <v>9</v>
      </c>
      <c r="C679" s="16">
        <f t="shared" si="33"/>
        <v>3</v>
      </c>
      <c r="D679" s="14">
        <v>42620</v>
      </c>
      <c r="E679" s="4">
        <v>45.5</v>
      </c>
    </row>
    <row r="680" spans="1:5" x14ac:dyDescent="0.3">
      <c r="A680" s="16">
        <f t="shared" si="34"/>
        <v>2016</v>
      </c>
      <c r="B680" s="16">
        <f t="shared" si="35"/>
        <v>9</v>
      </c>
      <c r="C680" s="16">
        <f t="shared" si="33"/>
        <v>3</v>
      </c>
      <c r="D680" s="14">
        <v>42621</v>
      </c>
      <c r="E680" s="4">
        <v>47.62</v>
      </c>
    </row>
    <row r="681" spans="1:5" x14ac:dyDescent="0.3">
      <c r="A681" s="16">
        <f t="shared" si="34"/>
        <v>2016</v>
      </c>
      <c r="B681" s="16">
        <f t="shared" si="35"/>
        <v>9</v>
      </c>
      <c r="C681" s="16">
        <f t="shared" si="33"/>
        <v>3</v>
      </c>
      <c r="D681" s="14">
        <v>42622</v>
      </c>
      <c r="E681" s="4">
        <v>45.88</v>
      </c>
    </row>
    <row r="682" spans="1:5" x14ac:dyDescent="0.3">
      <c r="A682" s="16">
        <f t="shared" si="34"/>
        <v>2016</v>
      </c>
      <c r="B682" s="16">
        <f t="shared" si="35"/>
        <v>9</v>
      </c>
      <c r="C682" s="16">
        <f t="shared" si="33"/>
        <v>3</v>
      </c>
      <c r="D682" s="14">
        <v>42625</v>
      </c>
      <c r="E682" s="4">
        <v>46.29</v>
      </c>
    </row>
    <row r="683" spans="1:5" x14ac:dyDescent="0.3">
      <c r="A683" s="16">
        <f t="shared" si="34"/>
        <v>2016</v>
      </c>
      <c r="B683" s="16">
        <f t="shared" si="35"/>
        <v>9</v>
      </c>
      <c r="C683" s="16">
        <f t="shared" si="33"/>
        <v>3</v>
      </c>
      <c r="D683" s="14">
        <v>42626</v>
      </c>
      <c r="E683" s="4">
        <v>44.9</v>
      </c>
    </row>
    <row r="684" spans="1:5" x14ac:dyDescent="0.3">
      <c r="A684" s="16">
        <f t="shared" si="34"/>
        <v>2016</v>
      </c>
      <c r="B684" s="16">
        <f t="shared" si="35"/>
        <v>9</v>
      </c>
      <c r="C684" s="16">
        <f t="shared" si="33"/>
        <v>3</v>
      </c>
      <c r="D684" s="14">
        <v>42627</v>
      </c>
      <c r="E684" s="4">
        <v>43.58</v>
      </c>
    </row>
    <row r="685" spans="1:5" x14ac:dyDescent="0.3">
      <c r="A685" s="16">
        <f t="shared" si="34"/>
        <v>2016</v>
      </c>
      <c r="B685" s="16">
        <f t="shared" si="35"/>
        <v>9</v>
      </c>
      <c r="C685" s="16">
        <f t="shared" si="33"/>
        <v>3</v>
      </c>
      <c r="D685" s="14">
        <v>42628</v>
      </c>
      <c r="E685" s="4">
        <v>43.91</v>
      </c>
    </row>
    <row r="686" spans="1:5" x14ac:dyDescent="0.3">
      <c r="A686" s="16">
        <f t="shared" si="34"/>
        <v>2016</v>
      </c>
      <c r="B686" s="16">
        <f t="shared" si="35"/>
        <v>9</v>
      </c>
      <c r="C686" s="16">
        <f t="shared" si="33"/>
        <v>3</v>
      </c>
      <c r="D686" s="14">
        <v>42629</v>
      </c>
      <c r="E686" s="4">
        <v>43.03</v>
      </c>
    </row>
    <row r="687" spans="1:5" x14ac:dyDescent="0.3">
      <c r="A687" s="16">
        <f t="shared" si="34"/>
        <v>2016</v>
      </c>
      <c r="B687" s="16">
        <f t="shared" si="35"/>
        <v>9</v>
      </c>
      <c r="C687" s="16">
        <f t="shared" si="33"/>
        <v>3</v>
      </c>
      <c r="D687" s="14">
        <v>42632</v>
      </c>
      <c r="E687" s="4">
        <v>43.3</v>
      </c>
    </row>
    <row r="688" spans="1:5" x14ac:dyDescent="0.3">
      <c r="A688" s="16">
        <f t="shared" si="34"/>
        <v>2016</v>
      </c>
      <c r="B688" s="16">
        <f t="shared" si="35"/>
        <v>9</v>
      </c>
      <c r="C688" s="16">
        <f t="shared" si="33"/>
        <v>3</v>
      </c>
      <c r="D688" s="14">
        <v>42633</v>
      </c>
      <c r="E688" s="4">
        <v>43.44</v>
      </c>
    </row>
    <row r="689" spans="1:5" x14ac:dyDescent="0.3">
      <c r="A689" s="16">
        <f t="shared" si="34"/>
        <v>2016</v>
      </c>
      <c r="B689" s="16">
        <f t="shared" si="35"/>
        <v>9</v>
      </c>
      <c r="C689" s="16">
        <f t="shared" si="33"/>
        <v>3</v>
      </c>
      <c r="D689" s="14">
        <v>42634</v>
      </c>
      <c r="E689" s="4">
        <v>45.34</v>
      </c>
    </row>
    <row r="690" spans="1:5" x14ac:dyDescent="0.3">
      <c r="A690" s="16">
        <f t="shared" si="34"/>
        <v>2016</v>
      </c>
      <c r="B690" s="16">
        <f t="shared" si="35"/>
        <v>9</v>
      </c>
      <c r="C690" s="16">
        <f t="shared" si="33"/>
        <v>3</v>
      </c>
      <c r="D690" s="14">
        <v>42635</v>
      </c>
      <c r="E690" s="4">
        <v>46.32</v>
      </c>
    </row>
    <row r="691" spans="1:5" x14ac:dyDescent="0.3">
      <c r="A691" s="16">
        <f t="shared" si="34"/>
        <v>2016</v>
      </c>
      <c r="B691" s="16">
        <f t="shared" si="35"/>
        <v>9</v>
      </c>
      <c r="C691" s="16">
        <f t="shared" si="33"/>
        <v>3</v>
      </c>
      <c r="D691" s="14">
        <v>42636</v>
      </c>
      <c r="E691" s="4">
        <v>44.48</v>
      </c>
    </row>
    <row r="692" spans="1:5" x14ac:dyDescent="0.3">
      <c r="A692" s="16">
        <f t="shared" si="34"/>
        <v>2016</v>
      </c>
      <c r="B692" s="16">
        <f t="shared" si="35"/>
        <v>9</v>
      </c>
      <c r="C692" s="16">
        <f t="shared" si="33"/>
        <v>3</v>
      </c>
      <c r="D692" s="14">
        <v>42639</v>
      </c>
      <c r="E692" s="4">
        <v>45.93</v>
      </c>
    </row>
    <row r="693" spans="1:5" x14ac:dyDescent="0.3">
      <c r="A693" s="16">
        <f t="shared" si="34"/>
        <v>2016</v>
      </c>
      <c r="B693" s="16">
        <f t="shared" si="35"/>
        <v>9</v>
      </c>
      <c r="C693" s="16">
        <f t="shared" si="33"/>
        <v>3</v>
      </c>
      <c r="D693" s="14">
        <v>42640</v>
      </c>
      <c r="E693" s="4">
        <v>44.67</v>
      </c>
    </row>
    <row r="694" spans="1:5" x14ac:dyDescent="0.3">
      <c r="A694" s="16">
        <f t="shared" si="34"/>
        <v>2016</v>
      </c>
      <c r="B694" s="16">
        <f t="shared" si="35"/>
        <v>9</v>
      </c>
      <c r="C694" s="16">
        <f t="shared" si="33"/>
        <v>3</v>
      </c>
      <c r="D694" s="14">
        <v>42641</v>
      </c>
      <c r="E694" s="4">
        <v>47.05</v>
      </c>
    </row>
    <row r="695" spans="1:5" x14ac:dyDescent="0.3">
      <c r="A695" s="16">
        <f t="shared" si="34"/>
        <v>2016</v>
      </c>
      <c r="B695" s="16">
        <f t="shared" si="35"/>
        <v>9</v>
      </c>
      <c r="C695" s="16">
        <f t="shared" si="33"/>
        <v>3</v>
      </c>
      <c r="D695" s="14">
        <v>42642</v>
      </c>
      <c r="E695" s="4">
        <v>47.83</v>
      </c>
    </row>
    <row r="696" spans="1:5" x14ac:dyDescent="0.3">
      <c r="A696" s="16">
        <f t="shared" si="34"/>
        <v>2016</v>
      </c>
      <c r="B696" s="16">
        <f t="shared" si="35"/>
        <v>9</v>
      </c>
      <c r="C696" s="16">
        <f t="shared" si="33"/>
        <v>3</v>
      </c>
      <c r="D696" s="14">
        <v>42643</v>
      </c>
      <c r="E696" s="4">
        <v>48.24</v>
      </c>
    </row>
    <row r="697" spans="1:5" x14ac:dyDescent="0.3">
      <c r="A697" s="16">
        <f t="shared" si="34"/>
        <v>2016</v>
      </c>
      <c r="B697" s="16">
        <f t="shared" si="35"/>
        <v>10</v>
      </c>
      <c r="C697" s="16">
        <f t="shared" si="33"/>
        <v>4</v>
      </c>
      <c r="D697" s="14">
        <v>42646</v>
      </c>
      <c r="E697" s="4">
        <v>48.81</v>
      </c>
    </row>
    <row r="698" spans="1:5" x14ac:dyDescent="0.3">
      <c r="A698" s="16">
        <f t="shared" si="34"/>
        <v>2016</v>
      </c>
      <c r="B698" s="16">
        <f t="shared" si="35"/>
        <v>10</v>
      </c>
      <c r="C698" s="16">
        <f t="shared" si="33"/>
        <v>4</v>
      </c>
      <c r="D698" s="14">
        <v>42647</v>
      </c>
      <c r="E698" s="4">
        <v>48.69</v>
      </c>
    </row>
    <row r="699" spans="1:5" x14ac:dyDescent="0.3">
      <c r="A699" s="16">
        <f t="shared" si="34"/>
        <v>2016</v>
      </c>
      <c r="B699" s="16">
        <f t="shared" si="35"/>
        <v>10</v>
      </c>
      <c r="C699" s="16">
        <f t="shared" si="33"/>
        <v>4</v>
      </c>
      <c r="D699" s="14">
        <v>42648</v>
      </c>
      <c r="E699" s="4">
        <v>49.83</v>
      </c>
    </row>
    <row r="700" spans="1:5" x14ac:dyDescent="0.3">
      <c r="A700" s="16">
        <f t="shared" si="34"/>
        <v>2016</v>
      </c>
      <c r="B700" s="16">
        <f t="shared" si="35"/>
        <v>10</v>
      </c>
      <c r="C700" s="16">
        <f t="shared" si="33"/>
        <v>4</v>
      </c>
      <c r="D700" s="14">
        <v>42649</v>
      </c>
      <c r="E700" s="4">
        <v>50.44</v>
      </c>
    </row>
    <row r="701" spans="1:5" x14ac:dyDescent="0.3">
      <c r="A701" s="16">
        <f t="shared" si="34"/>
        <v>2016</v>
      </c>
      <c r="B701" s="16">
        <f t="shared" si="35"/>
        <v>10</v>
      </c>
      <c r="C701" s="16">
        <f t="shared" si="33"/>
        <v>4</v>
      </c>
      <c r="D701" s="14">
        <v>42650</v>
      </c>
      <c r="E701" s="4">
        <v>49.81</v>
      </c>
    </row>
    <row r="702" spans="1:5" x14ac:dyDescent="0.3">
      <c r="A702" s="16">
        <f t="shared" si="34"/>
        <v>2016</v>
      </c>
      <c r="B702" s="16">
        <f t="shared" si="35"/>
        <v>10</v>
      </c>
      <c r="C702" s="16">
        <f t="shared" si="33"/>
        <v>4</v>
      </c>
      <c r="D702" s="14">
        <v>42654</v>
      </c>
      <c r="E702" s="4">
        <v>50.79</v>
      </c>
    </row>
    <row r="703" spans="1:5" x14ac:dyDescent="0.3">
      <c r="A703" s="16">
        <f t="shared" si="34"/>
        <v>2016</v>
      </c>
      <c r="B703" s="16">
        <f t="shared" si="35"/>
        <v>10</v>
      </c>
      <c r="C703" s="16">
        <f t="shared" si="33"/>
        <v>4</v>
      </c>
      <c r="D703" s="14">
        <v>42655</v>
      </c>
      <c r="E703" s="4">
        <v>50.18</v>
      </c>
    </row>
    <row r="704" spans="1:5" x14ac:dyDescent="0.3">
      <c r="A704" s="16">
        <f t="shared" si="34"/>
        <v>2016</v>
      </c>
      <c r="B704" s="16">
        <f t="shared" si="35"/>
        <v>10</v>
      </c>
      <c r="C704" s="16">
        <f t="shared" si="33"/>
        <v>4</v>
      </c>
      <c r="D704" s="14">
        <v>42656</v>
      </c>
      <c r="E704" s="4">
        <v>50.44</v>
      </c>
    </row>
    <row r="705" spans="1:5" x14ac:dyDescent="0.3">
      <c r="A705" s="16">
        <f t="shared" si="34"/>
        <v>2016</v>
      </c>
      <c r="B705" s="16">
        <f t="shared" si="35"/>
        <v>10</v>
      </c>
      <c r="C705" s="16">
        <f t="shared" si="33"/>
        <v>4</v>
      </c>
      <c r="D705" s="14">
        <v>42657</v>
      </c>
      <c r="E705" s="4">
        <v>50.35</v>
      </c>
    </row>
    <row r="706" spans="1:5" x14ac:dyDescent="0.3">
      <c r="A706" s="16">
        <f t="shared" si="34"/>
        <v>2016</v>
      </c>
      <c r="B706" s="16">
        <f t="shared" si="35"/>
        <v>10</v>
      </c>
      <c r="C706" s="16">
        <f t="shared" si="33"/>
        <v>4</v>
      </c>
      <c r="D706" s="14">
        <v>42660</v>
      </c>
      <c r="E706" s="4">
        <v>49.94</v>
      </c>
    </row>
    <row r="707" spans="1:5" x14ac:dyDescent="0.3">
      <c r="A707" s="16">
        <f t="shared" si="34"/>
        <v>2016</v>
      </c>
      <c r="B707" s="16">
        <f t="shared" si="35"/>
        <v>10</v>
      </c>
      <c r="C707" s="16">
        <f t="shared" si="33"/>
        <v>4</v>
      </c>
      <c r="D707" s="14">
        <v>42661</v>
      </c>
      <c r="E707" s="4">
        <v>50.29</v>
      </c>
    </row>
    <row r="708" spans="1:5" x14ac:dyDescent="0.3">
      <c r="A708" s="16">
        <f t="shared" si="34"/>
        <v>2016</v>
      </c>
      <c r="B708" s="16">
        <f t="shared" si="35"/>
        <v>10</v>
      </c>
      <c r="C708" s="16">
        <f t="shared" si="33"/>
        <v>4</v>
      </c>
      <c r="D708" s="14">
        <v>42662</v>
      </c>
      <c r="E708" s="4">
        <v>51.6</v>
      </c>
    </row>
    <row r="709" spans="1:5" x14ac:dyDescent="0.3">
      <c r="A709" s="16">
        <f t="shared" si="34"/>
        <v>2016</v>
      </c>
      <c r="B709" s="16">
        <f t="shared" si="35"/>
        <v>10</v>
      </c>
      <c r="C709" s="16">
        <f t="shared" ref="C709:C772" si="36">ROUNDUP(B709/3,0)</f>
        <v>4</v>
      </c>
      <c r="D709" s="14">
        <v>42663</v>
      </c>
      <c r="E709" s="4">
        <v>50.43</v>
      </c>
    </row>
    <row r="710" spans="1:5" x14ac:dyDescent="0.3">
      <c r="A710" s="16">
        <f t="shared" si="34"/>
        <v>2016</v>
      </c>
      <c r="B710" s="16">
        <f t="shared" si="35"/>
        <v>10</v>
      </c>
      <c r="C710" s="16">
        <f t="shared" si="36"/>
        <v>4</v>
      </c>
      <c r="D710" s="14">
        <v>42664</v>
      </c>
      <c r="E710" s="4">
        <v>50.85</v>
      </c>
    </row>
    <row r="711" spans="1:5" x14ac:dyDescent="0.3">
      <c r="A711" s="16">
        <f t="shared" si="34"/>
        <v>2016</v>
      </c>
      <c r="B711" s="16">
        <f t="shared" si="35"/>
        <v>10</v>
      </c>
      <c r="C711" s="16">
        <f t="shared" si="36"/>
        <v>4</v>
      </c>
      <c r="D711" s="14">
        <v>42667</v>
      </c>
      <c r="E711" s="4">
        <v>50.52</v>
      </c>
    </row>
    <row r="712" spans="1:5" x14ac:dyDescent="0.3">
      <c r="A712" s="16">
        <f t="shared" si="34"/>
        <v>2016</v>
      </c>
      <c r="B712" s="16">
        <f t="shared" si="35"/>
        <v>10</v>
      </c>
      <c r="C712" s="16">
        <f t="shared" si="36"/>
        <v>4</v>
      </c>
      <c r="D712" s="14">
        <v>42668</v>
      </c>
      <c r="E712" s="4">
        <v>49.96</v>
      </c>
    </row>
    <row r="713" spans="1:5" x14ac:dyDescent="0.3">
      <c r="A713" s="16">
        <f t="shared" si="34"/>
        <v>2016</v>
      </c>
      <c r="B713" s="16">
        <f t="shared" si="35"/>
        <v>10</v>
      </c>
      <c r="C713" s="16">
        <f t="shared" si="36"/>
        <v>4</v>
      </c>
      <c r="D713" s="14">
        <v>42669</v>
      </c>
      <c r="E713" s="4">
        <v>49.18</v>
      </c>
    </row>
    <row r="714" spans="1:5" x14ac:dyDescent="0.3">
      <c r="A714" s="16">
        <f t="shared" si="34"/>
        <v>2016</v>
      </c>
      <c r="B714" s="16">
        <f t="shared" si="35"/>
        <v>10</v>
      </c>
      <c r="C714" s="16">
        <f t="shared" si="36"/>
        <v>4</v>
      </c>
      <c r="D714" s="14">
        <v>42670</v>
      </c>
      <c r="E714" s="4">
        <v>49.72</v>
      </c>
    </row>
    <row r="715" spans="1:5" x14ac:dyDescent="0.3">
      <c r="A715" s="16">
        <f t="shared" si="34"/>
        <v>2016</v>
      </c>
      <c r="B715" s="16">
        <f t="shared" si="35"/>
        <v>10</v>
      </c>
      <c r="C715" s="16">
        <f t="shared" si="36"/>
        <v>4</v>
      </c>
      <c r="D715" s="14">
        <v>42671</v>
      </c>
      <c r="E715" s="4">
        <v>48.7</v>
      </c>
    </row>
    <row r="716" spans="1:5" x14ac:dyDescent="0.3">
      <c r="A716" s="16">
        <f t="shared" si="34"/>
        <v>2016</v>
      </c>
      <c r="B716" s="16">
        <f t="shared" si="35"/>
        <v>10</v>
      </c>
      <c r="C716" s="16">
        <f t="shared" si="36"/>
        <v>4</v>
      </c>
      <c r="D716" s="14">
        <v>42674</v>
      </c>
      <c r="E716" s="4">
        <v>46.86</v>
      </c>
    </row>
    <row r="717" spans="1:5" x14ac:dyDescent="0.3">
      <c r="A717" s="16">
        <f t="shared" si="34"/>
        <v>2016</v>
      </c>
      <c r="B717" s="16">
        <f t="shared" si="35"/>
        <v>11</v>
      </c>
      <c r="C717" s="16">
        <f t="shared" si="36"/>
        <v>4</v>
      </c>
      <c r="D717" s="14">
        <v>42675</v>
      </c>
      <c r="E717" s="4">
        <v>46.67</v>
      </c>
    </row>
    <row r="718" spans="1:5" x14ac:dyDescent="0.3">
      <c r="A718" s="16">
        <f t="shared" si="34"/>
        <v>2016</v>
      </c>
      <c r="B718" s="16">
        <f t="shared" si="35"/>
        <v>11</v>
      </c>
      <c r="C718" s="16">
        <f t="shared" si="36"/>
        <v>4</v>
      </c>
      <c r="D718" s="14">
        <v>42676</v>
      </c>
      <c r="E718" s="4">
        <v>45.34</v>
      </c>
    </row>
    <row r="719" spans="1:5" x14ac:dyDescent="0.3">
      <c r="A719" s="16">
        <f t="shared" si="34"/>
        <v>2016</v>
      </c>
      <c r="B719" s="16">
        <f t="shared" si="35"/>
        <v>11</v>
      </c>
      <c r="C719" s="16">
        <f t="shared" si="36"/>
        <v>4</v>
      </c>
      <c r="D719" s="14">
        <v>42677</v>
      </c>
      <c r="E719" s="4">
        <v>44.66</v>
      </c>
    </row>
    <row r="720" spans="1:5" x14ac:dyDescent="0.3">
      <c r="A720" s="16">
        <f t="shared" si="34"/>
        <v>2016</v>
      </c>
      <c r="B720" s="16">
        <f t="shared" si="35"/>
        <v>11</v>
      </c>
      <c r="C720" s="16">
        <f t="shared" si="36"/>
        <v>4</v>
      </c>
      <c r="D720" s="14">
        <v>42678</v>
      </c>
      <c r="E720" s="4">
        <v>44.07</v>
      </c>
    </row>
    <row r="721" spans="1:5" x14ac:dyDescent="0.3">
      <c r="A721" s="16">
        <f t="shared" ref="A721:A784" si="37">YEAR(D721)</f>
        <v>2016</v>
      </c>
      <c r="B721" s="16">
        <f t="shared" ref="B721:B784" si="38">MONTH(D721)</f>
        <v>11</v>
      </c>
      <c r="C721" s="16">
        <f t="shared" si="36"/>
        <v>4</v>
      </c>
      <c r="D721" s="14">
        <v>42681</v>
      </c>
      <c r="E721" s="4">
        <v>44.89</v>
      </c>
    </row>
    <row r="722" spans="1:5" x14ac:dyDescent="0.3">
      <c r="A722" s="16">
        <f t="shared" si="37"/>
        <v>2016</v>
      </c>
      <c r="B722" s="16">
        <f t="shared" si="38"/>
        <v>11</v>
      </c>
      <c r="C722" s="16">
        <f t="shared" si="36"/>
        <v>4</v>
      </c>
      <c r="D722" s="14">
        <v>42682</v>
      </c>
      <c r="E722" s="4">
        <v>44.98</v>
      </c>
    </row>
    <row r="723" spans="1:5" x14ac:dyDescent="0.3">
      <c r="A723" s="16">
        <f t="shared" si="37"/>
        <v>2016</v>
      </c>
      <c r="B723" s="16">
        <f t="shared" si="38"/>
        <v>11</v>
      </c>
      <c r="C723" s="16">
        <f t="shared" si="36"/>
        <v>4</v>
      </c>
      <c r="D723" s="14">
        <v>42683</v>
      </c>
      <c r="E723" s="4">
        <v>45.27</v>
      </c>
    </row>
    <row r="724" spans="1:5" x14ac:dyDescent="0.3">
      <c r="A724" s="16">
        <f t="shared" si="37"/>
        <v>2016</v>
      </c>
      <c r="B724" s="16">
        <f t="shared" si="38"/>
        <v>11</v>
      </c>
      <c r="C724" s="16">
        <f t="shared" si="36"/>
        <v>4</v>
      </c>
      <c r="D724" s="14">
        <v>42684</v>
      </c>
      <c r="E724" s="4">
        <v>44.66</v>
      </c>
    </row>
    <row r="725" spans="1:5" x14ac:dyDescent="0.3">
      <c r="A725" s="16">
        <f t="shared" si="37"/>
        <v>2016</v>
      </c>
      <c r="B725" s="16">
        <f t="shared" si="38"/>
        <v>11</v>
      </c>
      <c r="C725" s="16">
        <f t="shared" si="36"/>
        <v>4</v>
      </c>
      <c r="D725" s="14">
        <v>42688</v>
      </c>
      <c r="E725" s="4">
        <v>43.32</v>
      </c>
    </row>
    <row r="726" spans="1:5" x14ac:dyDescent="0.3">
      <c r="A726" s="16">
        <f t="shared" si="37"/>
        <v>2016</v>
      </c>
      <c r="B726" s="16">
        <f t="shared" si="38"/>
        <v>11</v>
      </c>
      <c r="C726" s="16">
        <f t="shared" si="36"/>
        <v>4</v>
      </c>
      <c r="D726" s="14">
        <v>42689</v>
      </c>
      <c r="E726" s="4">
        <v>45.81</v>
      </c>
    </row>
    <row r="727" spans="1:5" x14ac:dyDescent="0.3">
      <c r="A727" s="16">
        <f t="shared" si="37"/>
        <v>2016</v>
      </c>
      <c r="B727" s="16">
        <f t="shared" si="38"/>
        <v>11</v>
      </c>
      <c r="C727" s="16">
        <f t="shared" si="36"/>
        <v>4</v>
      </c>
      <c r="D727" s="14">
        <v>42690</v>
      </c>
      <c r="E727" s="4">
        <v>45.57</v>
      </c>
    </row>
    <row r="728" spans="1:5" x14ac:dyDescent="0.3">
      <c r="A728" s="16">
        <f t="shared" si="37"/>
        <v>2016</v>
      </c>
      <c r="B728" s="16">
        <f t="shared" si="38"/>
        <v>11</v>
      </c>
      <c r="C728" s="16">
        <f t="shared" si="36"/>
        <v>4</v>
      </c>
      <c r="D728" s="14">
        <v>42691</v>
      </c>
      <c r="E728" s="4">
        <v>45.42</v>
      </c>
    </row>
    <row r="729" spans="1:5" x14ac:dyDescent="0.3">
      <c r="A729" s="16">
        <f t="shared" si="37"/>
        <v>2016</v>
      </c>
      <c r="B729" s="16">
        <f t="shared" si="38"/>
        <v>11</v>
      </c>
      <c r="C729" s="16">
        <f t="shared" si="36"/>
        <v>4</v>
      </c>
      <c r="D729" s="14">
        <v>42692</v>
      </c>
      <c r="E729" s="4">
        <v>45.69</v>
      </c>
    </row>
    <row r="730" spans="1:5" x14ac:dyDescent="0.3">
      <c r="A730" s="16">
        <f t="shared" si="37"/>
        <v>2016</v>
      </c>
      <c r="B730" s="16">
        <f t="shared" si="38"/>
        <v>11</v>
      </c>
      <c r="C730" s="16">
        <f t="shared" si="36"/>
        <v>4</v>
      </c>
      <c r="D730" s="14">
        <v>42695</v>
      </c>
      <c r="E730" s="4">
        <v>47.49</v>
      </c>
    </row>
    <row r="731" spans="1:5" x14ac:dyDescent="0.3">
      <c r="A731" s="16">
        <f t="shared" si="37"/>
        <v>2016</v>
      </c>
      <c r="B731" s="16">
        <f t="shared" si="38"/>
        <v>11</v>
      </c>
      <c r="C731" s="16">
        <f t="shared" si="36"/>
        <v>4</v>
      </c>
      <c r="D731" s="14">
        <v>42696</v>
      </c>
      <c r="E731" s="4">
        <v>48.03</v>
      </c>
    </row>
    <row r="732" spans="1:5" x14ac:dyDescent="0.3">
      <c r="A732" s="16">
        <f t="shared" si="37"/>
        <v>2016</v>
      </c>
      <c r="B732" s="16">
        <f t="shared" si="38"/>
        <v>11</v>
      </c>
      <c r="C732" s="16">
        <f t="shared" si="36"/>
        <v>4</v>
      </c>
      <c r="D732" s="14">
        <v>42697</v>
      </c>
      <c r="E732" s="4">
        <v>47.96</v>
      </c>
    </row>
    <row r="733" spans="1:5" x14ac:dyDescent="0.3">
      <c r="A733" s="16">
        <f t="shared" si="37"/>
        <v>2016</v>
      </c>
      <c r="B733" s="16">
        <f t="shared" si="38"/>
        <v>11</v>
      </c>
      <c r="C733" s="16">
        <f t="shared" si="36"/>
        <v>4</v>
      </c>
      <c r="D733" s="14">
        <v>42699</v>
      </c>
      <c r="E733" s="4">
        <v>46.06</v>
      </c>
    </row>
    <row r="734" spans="1:5" x14ac:dyDescent="0.3">
      <c r="A734" s="16">
        <f t="shared" si="37"/>
        <v>2016</v>
      </c>
      <c r="B734" s="16">
        <f t="shared" si="38"/>
        <v>11</v>
      </c>
      <c r="C734" s="16">
        <f t="shared" si="36"/>
        <v>4</v>
      </c>
      <c r="D734" s="14">
        <v>42702</v>
      </c>
      <c r="E734" s="4">
        <v>47.08</v>
      </c>
    </row>
    <row r="735" spans="1:5" x14ac:dyDescent="0.3">
      <c r="A735" s="16">
        <f t="shared" si="37"/>
        <v>2016</v>
      </c>
      <c r="B735" s="16">
        <f t="shared" si="38"/>
        <v>11</v>
      </c>
      <c r="C735" s="16">
        <f t="shared" si="36"/>
        <v>4</v>
      </c>
      <c r="D735" s="14">
        <v>42703</v>
      </c>
      <c r="E735" s="4">
        <v>45.23</v>
      </c>
    </row>
    <row r="736" spans="1:5" x14ac:dyDescent="0.3">
      <c r="A736" s="16">
        <f t="shared" si="37"/>
        <v>2016</v>
      </c>
      <c r="B736" s="16">
        <f t="shared" si="38"/>
        <v>11</v>
      </c>
      <c r="C736" s="16">
        <f t="shared" si="36"/>
        <v>4</v>
      </c>
      <c r="D736" s="14">
        <v>42704</v>
      </c>
      <c r="E736" s="4">
        <v>49.44</v>
      </c>
    </row>
    <row r="737" spans="1:5" x14ac:dyDescent="0.3">
      <c r="A737" s="16">
        <f t="shared" si="37"/>
        <v>2016</v>
      </c>
      <c r="B737" s="16">
        <f t="shared" si="38"/>
        <v>12</v>
      </c>
      <c r="C737" s="16">
        <f t="shared" si="36"/>
        <v>4</v>
      </c>
      <c r="D737" s="14">
        <v>42705</v>
      </c>
      <c r="E737" s="4">
        <v>51.06</v>
      </c>
    </row>
    <row r="738" spans="1:5" x14ac:dyDescent="0.3">
      <c r="A738" s="16">
        <f t="shared" si="37"/>
        <v>2016</v>
      </c>
      <c r="B738" s="16">
        <f t="shared" si="38"/>
        <v>12</v>
      </c>
      <c r="C738" s="16">
        <f t="shared" si="36"/>
        <v>4</v>
      </c>
      <c r="D738" s="14">
        <v>42706</v>
      </c>
      <c r="E738" s="4">
        <v>51.68</v>
      </c>
    </row>
    <row r="739" spans="1:5" x14ac:dyDescent="0.3">
      <c r="A739" s="16">
        <f t="shared" si="37"/>
        <v>2016</v>
      </c>
      <c r="B739" s="16">
        <f t="shared" si="38"/>
        <v>12</v>
      </c>
      <c r="C739" s="16">
        <f t="shared" si="36"/>
        <v>4</v>
      </c>
      <c r="D739" s="14">
        <v>42709</v>
      </c>
      <c r="E739" s="4">
        <v>51.79</v>
      </c>
    </row>
    <row r="740" spans="1:5" x14ac:dyDescent="0.3">
      <c r="A740" s="16">
        <f t="shared" si="37"/>
        <v>2016</v>
      </c>
      <c r="B740" s="16">
        <f t="shared" si="38"/>
        <v>12</v>
      </c>
      <c r="C740" s="16">
        <f t="shared" si="36"/>
        <v>4</v>
      </c>
      <c r="D740" s="14">
        <v>42710</v>
      </c>
      <c r="E740" s="4">
        <v>50.93</v>
      </c>
    </row>
    <row r="741" spans="1:5" x14ac:dyDescent="0.3">
      <c r="A741" s="16">
        <f t="shared" si="37"/>
        <v>2016</v>
      </c>
      <c r="B741" s="16">
        <f t="shared" si="38"/>
        <v>12</v>
      </c>
      <c r="C741" s="16">
        <f t="shared" si="36"/>
        <v>4</v>
      </c>
      <c r="D741" s="14">
        <v>42711</v>
      </c>
      <c r="E741" s="4">
        <v>49.77</v>
      </c>
    </row>
    <row r="742" spans="1:5" x14ac:dyDescent="0.3">
      <c r="A742" s="16">
        <f t="shared" si="37"/>
        <v>2016</v>
      </c>
      <c r="B742" s="16">
        <f t="shared" si="38"/>
        <v>12</v>
      </c>
      <c r="C742" s="16">
        <f t="shared" si="36"/>
        <v>4</v>
      </c>
      <c r="D742" s="14">
        <v>42712</v>
      </c>
      <c r="E742" s="4">
        <v>50.84</v>
      </c>
    </row>
    <row r="743" spans="1:5" x14ac:dyDescent="0.3">
      <c r="A743" s="16">
        <f t="shared" si="37"/>
        <v>2016</v>
      </c>
      <c r="B743" s="16">
        <f t="shared" si="38"/>
        <v>12</v>
      </c>
      <c r="C743" s="16">
        <f t="shared" si="36"/>
        <v>4</v>
      </c>
      <c r="D743" s="14">
        <v>42713</v>
      </c>
      <c r="E743" s="4">
        <v>51.5</v>
      </c>
    </row>
    <row r="744" spans="1:5" x14ac:dyDescent="0.3">
      <c r="A744" s="16">
        <f t="shared" si="37"/>
        <v>2016</v>
      </c>
      <c r="B744" s="16">
        <f t="shared" si="38"/>
        <v>12</v>
      </c>
      <c r="C744" s="16">
        <f t="shared" si="36"/>
        <v>4</v>
      </c>
      <c r="D744" s="14">
        <v>42716</v>
      </c>
      <c r="E744" s="4">
        <v>52.83</v>
      </c>
    </row>
    <row r="745" spans="1:5" x14ac:dyDescent="0.3">
      <c r="A745" s="16">
        <f t="shared" si="37"/>
        <v>2016</v>
      </c>
      <c r="B745" s="16">
        <f t="shared" si="38"/>
        <v>12</v>
      </c>
      <c r="C745" s="16">
        <f t="shared" si="36"/>
        <v>4</v>
      </c>
      <c r="D745" s="14">
        <v>42717</v>
      </c>
      <c r="E745" s="4">
        <v>52.98</v>
      </c>
    </row>
    <row r="746" spans="1:5" x14ac:dyDescent="0.3">
      <c r="A746" s="16">
        <f t="shared" si="37"/>
        <v>2016</v>
      </c>
      <c r="B746" s="16">
        <f t="shared" si="38"/>
        <v>12</v>
      </c>
      <c r="C746" s="16">
        <f t="shared" si="36"/>
        <v>4</v>
      </c>
      <c r="D746" s="14">
        <v>42718</v>
      </c>
      <c r="E746" s="4">
        <v>51.04</v>
      </c>
    </row>
    <row r="747" spans="1:5" x14ac:dyDescent="0.3">
      <c r="A747" s="16">
        <f t="shared" si="37"/>
        <v>2016</v>
      </c>
      <c r="B747" s="16">
        <f t="shared" si="38"/>
        <v>12</v>
      </c>
      <c r="C747" s="16">
        <f t="shared" si="36"/>
        <v>4</v>
      </c>
      <c r="D747" s="14">
        <v>42719</v>
      </c>
      <c r="E747" s="4">
        <v>50.9</v>
      </c>
    </row>
    <row r="748" spans="1:5" x14ac:dyDescent="0.3">
      <c r="A748" s="16">
        <f t="shared" si="37"/>
        <v>2016</v>
      </c>
      <c r="B748" s="16">
        <f t="shared" si="38"/>
        <v>12</v>
      </c>
      <c r="C748" s="16">
        <f t="shared" si="36"/>
        <v>4</v>
      </c>
      <c r="D748" s="14">
        <v>42720</v>
      </c>
      <c r="E748" s="4">
        <v>51.9</v>
      </c>
    </row>
    <row r="749" spans="1:5" x14ac:dyDescent="0.3">
      <c r="A749" s="16">
        <f t="shared" si="37"/>
        <v>2016</v>
      </c>
      <c r="B749" s="16">
        <f t="shared" si="38"/>
        <v>12</v>
      </c>
      <c r="C749" s="16">
        <f t="shared" si="36"/>
        <v>4</v>
      </c>
      <c r="D749" s="14">
        <v>42723</v>
      </c>
      <c r="E749" s="4">
        <v>52.12</v>
      </c>
    </row>
    <row r="750" spans="1:5" x14ac:dyDescent="0.3">
      <c r="A750" s="16">
        <f t="shared" si="37"/>
        <v>2016</v>
      </c>
      <c r="B750" s="16">
        <f t="shared" si="38"/>
        <v>12</v>
      </c>
      <c r="C750" s="16">
        <f t="shared" si="36"/>
        <v>4</v>
      </c>
      <c r="D750" s="14">
        <v>42724</v>
      </c>
      <c r="E750" s="4">
        <v>52.23</v>
      </c>
    </row>
    <row r="751" spans="1:5" x14ac:dyDescent="0.3">
      <c r="A751" s="16">
        <f t="shared" si="37"/>
        <v>2016</v>
      </c>
      <c r="B751" s="16">
        <f t="shared" si="38"/>
        <v>12</v>
      </c>
      <c r="C751" s="16">
        <f t="shared" si="36"/>
        <v>4</v>
      </c>
      <c r="D751" s="14">
        <v>42725</v>
      </c>
      <c r="E751" s="4">
        <v>52.49</v>
      </c>
    </row>
    <row r="752" spans="1:5" x14ac:dyDescent="0.3">
      <c r="A752" s="16">
        <f t="shared" si="37"/>
        <v>2016</v>
      </c>
      <c r="B752" s="16">
        <f t="shared" si="38"/>
        <v>12</v>
      </c>
      <c r="C752" s="16">
        <f t="shared" si="36"/>
        <v>4</v>
      </c>
      <c r="D752" s="14">
        <v>42726</v>
      </c>
      <c r="E752" s="4">
        <v>52.95</v>
      </c>
    </row>
    <row r="753" spans="1:5" x14ac:dyDescent="0.3">
      <c r="A753" s="16">
        <f t="shared" si="37"/>
        <v>2016</v>
      </c>
      <c r="B753" s="16">
        <f t="shared" si="38"/>
        <v>12</v>
      </c>
      <c r="C753" s="16">
        <f t="shared" si="36"/>
        <v>4</v>
      </c>
      <c r="D753" s="14">
        <v>42727</v>
      </c>
      <c r="E753" s="4">
        <v>53.02</v>
      </c>
    </row>
    <row r="754" spans="1:5" x14ac:dyDescent="0.3">
      <c r="A754" s="16">
        <f t="shared" si="37"/>
        <v>2016</v>
      </c>
      <c r="B754" s="16">
        <f t="shared" si="38"/>
        <v>12</v>
      </c>
      <c r="C754" s="16">
        <f t="shared" si="36"/>
        <v>4</v>
      </c>
      <c r="D754" s="14">
        <v>42731</v>
      </c>
      <c r="E754" s="4">
        <v>53.9</v>
      </c>
    </row>
    <row r="755" spans="1:5" x14ac:dyDescent="0.3">
      <c r="A755" s="16">
        <f t="shared" si="37"/>
        <v>2016</v>
      </c>
      <c r="B755" s="16">
        <f t="shared" si="38"/>
        <v>12</v>
      </c>
      <c r="C755" s="16">
        <f t="shared" si="36"/>
        <v>4</v>
      </c>
      <c r="D755" s="14">
        <v>42732</v>
      </c>
      <c r="E755" s="4">
        <v>54.06</v>
      </c>
    </row>
    <row r="756" spans="1:5" x14ac:dyDescent="0.3">
      <c r="A756" s="16">
        <f t="shared" si="37"/>
        <v>2016</v>
      </c>
      <c r="B756" s="16">
        <f t="shared" si="38"/>
        <v>12</v>
      </c>
      <c r="C756" s="16">
        <f t="shared" si="36"/>
        <v>4</v>
      </c>
      <c r="D756" s="14">
        <v>42733</v>
      </c>
      <c r="E756" s="4">
        <v>53.77</v>
      </c>
    </row>
    <row r="757" spans="1:5" x14ac:dyDescent="0.3">
      <c r="A757" s="16">
        <f t="shared" si="37"/>
        <v>2016</v>
      </c>
      <c r="B757" s="16">
        <f t="shared" si="38"/>
        <v>12</v>
      </c>
      <c r="C757" s="16">
        <f t="shared" si="36"/>
        <v>4</v>
      </c>
      <c r="D757" s="14">
        <v>42734</v>
      </c>
      <c r="E757" s="4">
        <v>53.72</v>
      </c>
    </row>
    <row r="758" spans="1:5" x14ac:dyDescent="0.3">
      <c r="A758" s="16">
        <f t="shared" si="37"/>
        <v>2017</v>
      </c>
      <c r="B758" s="16">
        <f t="shared" si="38"/>
        <v>1</v>
      </c>
      <c r="C758" s="16">
        <f t="shared" si="36"/>
        <v>1</v>
      </c>
      <c r="D758" s="14">
        <v>42738</v>
      </c>
      <c r="E758" s="4">
        <v>52.33</v>
      </c>
    </row>
    <row r="759" spans="1:5" x14ac:dyDescent="0.3">
      <c r="A759" s="16">
        <f t="shared" si="37"/>
        <v>2017</v>
      </c>
      <c r="B759" s="16">
        <f t="shared" si="38"/>
        <v>1</v>
      </c>
      <c r="C759" s="16">
        <f t="shared" si="36"/>
        <v>1</v>
      </c>
      <c r="D759" s="14">
        <v>42739</v>
      </c>
      <c r="E759" s="4">
        <v>53.26</v>
      </c>
    </row>
    <row r="760" spans="1:5" x14ac:dyDescent="0.3">
      <c r="A760" s="16">
        <f t="shared" si="37"/>
        <v>2017</v>
      </c>
      <c r="B760" s="16">
        <f t="shared" si="38"/>
        <v>1</v>
      </c>
      <c r="C760" s="16">
        <f t="shared" si="36"/>
        <v>1</v>
      </c>
      <c r="D760" s="14">
        <v>42740</v>
      </c>
      <c r="E760" s="4">
        <v>53.76</v>
      </c>
    </row>
    <row r="761" spans="1:5" x14ac:dyDescent="0.3">
      <c r="A761" s="16">
        <f t="shared" si="37"/>
        <v>2017</v>
      </c>
      <c r="B761" s="16">
        <f t="shared" si="38"/>
        <v>1</v>
      </c>
      <c r="C761" s="16">
        <f t="shared" si="36"/>
        <v>1</v>
      </c>
      <c r="D761" s="14">
        <v>42741</v>
      </c>
      <c r="E761" s="4">
        <v>53.99</v>
      </c>
    </row>
    <row r="762" spans="1:5" x14ac:dyDescent="0.3">
      <c r="A762" s="16">
        <f t="shared" si="37"/>
        <v>2017</v>
      </c>
      <c r="B762" s="16">
        <f t="shared" si="38"/>
        <v>1</v>
      </c>
      <c r="C762" s="16">
        <f t="shared" si="36"/>
        <v>1</v>
      </c>
      <c r="D762" s="14">
        <v>42744</v>
      </c>
      <c r="E762" s="4">
        <v>51.96</v>
      </c>
    </row>
    <row r="763" spans="1:5" x14ac:dyDescent="0.3">
      <c r="A763" s="16">
        <f t="shared" si="37"/>
        <v>2017</v>
      </c>
      <c r="B763" s="16">
        <f t="shared" si="38"/>
        <v>1</v>
      </c>
      <c r="C763" s="16">
        <f t="shared" si="36"/>
        <v>1</v>
      </c>
      <c r="D763" s="14">
        <v>42745</v>
      </c>
      <c r="E763" s="4">
        <v>50.82</v>
      </c>
    </row>
    <row r="764" spans="1:5" x14ac:dyDescent="0.3">
      <c r="A764" s="16">
        <f t="shared" si="37"/>
        <v>2017</v>
      </c>
      <c r="B764" s="16">
        <f t="shared" si="38"/>
        <v>1</v>
      </c>
      <c r="C764" s="16">
        <f t="shared" si="36"/>
        <v>1</v>
      </c>
      <c r="D764" s="14">
        <v>42746</v>
      </c>
      <c r="E764" s="4">
        <v>52.25</v>
      </c>
    </row>
    <row r="765" spans="1:5" x14ac:dyDescent="0.3">
      <c r="A765" s="16">
        <f t="shared" si="37"/>
        <v>2017</v>
      </c>
      <c r="B765" s="16">
        <f t="shared" si="38"/>
        <v>1</v>
      </c>
      <c r="C765" s="16">
        <f t="shared" si="36"/>
        <v>1</v>
      </c>
      <c r="D765" s="14">
        <v>42747</v>
      </c>
      <c r="E765" s="4">
        <v>53.01</v>
      </c>
    </row>
    <row r="766" spans="1:5" x14ac:dyDescent="0.3">
      <c r="A766" s="16">
        <f t="shared" si="37"/>
        <v>2017</v>
      </c>
      <c r="B766" s="16">
        <f t="shared" si="38"/>
        <v>1</v>
      </c>
      <c r="C766" s="16">
        <f t="shared" si="36"/>
        <v>1</v>
      </c>
      <c r="D766" s="14">
        <v>42748</v>
      </c>
      <c r="E766" s="4">
        <v>52.37</v>
      </c>
    </row>
    <row r="767" spans="1:5" x14ac:dyDescent="0.3">
      <c r="A767" s="16">
        <f t="shared" si="37"/>
        <v>2017</v>
      </c>
      <c r="B767" s="16">
        <f t="shared" si="38"/>
        <v>1</v>
      </c>
      <c r="C767" s="16">
        <f t="shared" si="36"/>
        <v>1</v>
      </c>
      <c r="D767" s="14">
        <v>42752</v>
      </c>
      <c r="E767" s="4">
        <v>52.48</v>
      </c>
    </row>
    <row r="768" spans="1:5" x14ac:dyDescent="0.3">
      <c r="A768" s="16">
        <f t="shared" si="37"/>
        <v>2017</v>
      </c>
      <c r="B768" s="16">
        <f t="shared" si="38"/>
        <v>1</v>
      </c>
      <c r="C768" s="16">
        <f t="shared" si="36"/>
        <v>1</v>
      </c>
      <c r="D768" s="14">
        <v>42753</v>
      </c>
      <c r="E768" s="4">
        <v>51.08</v>
      </c>
    </row>
    <row r="769" spans="1:5" x14ac:dyDescent="0.3">
      <c r="A769" s="16">
        <f t="shared" si="37"/>
        <v>2017</v>
      </c>
      <c r="B769" s="16">
        <f t="shared" si="38"/>
        <v>1</v>
      </c>
      <c r="C769" s="16">
        <f t="shared" si="36"/>
        <v>1</v>
      </c>
      <c r="D769" s="14">
        <v>42754</v>
      </c>
      <c r="E769" s="4">
        <v>51.37</v>
      </c>
    </row>
    <row r="770" spans="1:5" x14ac:dyDescent="0.3">
      <c r="A770" s="16">
        <f t="shared" si="37"/>
        <v>2017</v>
      </c>
      <c r="B770" s="16">
        <f t="shared" si="38"/>
        <v>1</v>
      </c>
      <c r="C770" s="16">
        <f t="shared" si="36"/>
        <v>1</v>
      </c>
      <c r="D770" s="14">
        <v>42755</v>
      </c>
      <c r="E770" s="4">
        <v>52.42</v>
      </c>
    </row>
    <row r="771" spans="1:5" x14ac:dyDescent="0.3">
      <c r="A771" s="16">
        <f t="shared" si="37"/>
        <v>2017</v>
      </c>
      <c r="B771" s="16">
        <f t="shared" si="38"/>
        <v>1</v>
      </c>
      <c r="C771" s="16">
        <f t="shared" si="36"/>
        <v>1</v>
      </c>
      <c r="D771" s="14">
        <v>42758</v>
      </c>
      <c r="E771" s="4">
        <v>52.75</v>
      </c>
    </row>
    <row r="772" spans="1:5" x14ac:dyDescent="0.3">
      <c r="A772" s="16">
        <f t="shared" si="37"/>
        <v>2017</v>
      </c>
      <c r="B772" s="16">
        <f t="shared" si="38"/>
        <v>1</v>
      </c>
      <c r="C772" s="16">
        <f t="shared" si="36"/>
        <v>1</v>
      </c>
      <c r="D772" s="14">
        <v>42759</v>
      </c>
      <c r="E772" s="4">
        <v>53.18</v>
      </c>
    </row>
    <row r="773" spans="1:5" x14ac:dyDescent="0.3">
      <c r="A773" s="16">
        <f t="shared" si="37"/>
        <v>2017</v>
      </c>
      <c r="B773" s="16">
        <f t="shared" si="38"/>
        <v>1</v>
      </c>
      <c r="C773" s="16">
        <f t="shared" ref="C773:C836" si="39">ROUNDUP(B773/3,0)</f>
        <v>1</v>
      </c>
      <c r="D773" s="14">
        <v>42760</v>
      </c>
      <c r="E773" s="4">
        <v>52.75</v>
      </c>
    </row>
    <row r="774" spans="1:5" x14ac:dyDescent="0.3">
      <c r="A774" s="16">
        <f t="shared" si="37"/>
        <v>2017</v>
      </c>
      <c r="B774" s="16">
        <f t="shared" si="38"/>
        <v>1</v>
      </c>
      <c r="C774" s="16">
        <f t="shared" si="39"/>
        <v>1</v>
      </c>
      <c r="D774" s="14">
        <v>42761</v>
      </c>
      <c r="E774" s="4">
        <v>53.78</v>
      </c>
    </row>
    <row r="775" spans="1:5" x14ac:dyDescent="0.3">
      <c r="A775" s="16">
        <f t="shared" si="37"/>
        <v>2017</v>
      </c>
      <c r="B775" s="16">
        <f t="shared" si="38"/>
        <v>1</v>
      </c>
      <c r="C775" s="16">
        <f t="shared" si="39"/>
        <v>1</v>
      </c>
      <c r="D775" s="14">
        <v>42762</v>
      </c>
      <c r="E775" s="4">
        <v>53.17</v>
      </c>
    </row>
    <row r="776" spans="1:5" x14ac:dyDescent="0.3">
      <c r="A776" s="16">
        <f t="shared" si="37"/>
        <v>2017</v>
      </c>
      <c r="B776" s="16">
        <f t="shared" si="38"/>
        <v>1</v>
      </c>
      <c r="C776" s="16">
        <f t="shared" si="39"/>
        <v>1</v>
      </c>
      <c r="D776" s="14">
        <v>42765</v>
      </c>
      <c r="E776" s="4">
        <v>52.63</v>
      </c>
    </row>
    <row r="777" spans="1:5" x14ac:dyDescent="0.3">
      <c r="A777" s="16">
        <f t="shared" si="37"/>
        <v>2017</v>
      </c>
      <c r="B777" s="16">
        <f t="shared" si="38"/>
        <v>1</v>
      </c>
      <c r="C777" s="16">
        <f t="shared" si="39"/>
        <v>1</v>
      </c>
      <c r="D777" s="14">
        <v>42766</v>
      </c>
      <c r="E777" s="4">
        <v>52.81</v>
      </c>
    </row>
    <row r="778" spans="1:5" x14ac:dyDescent="0.3">
      <c r="A778" s="16">
        <f t="shared" si="37"/>
        <v>2017</v>
      </c>
      <c r="B778" s="16">
        <f t="shared" si="38"/>
        <v>2</v>
      </c>
      <c r="C778" s="16">
        <f t="shared" si="39"/>
        <v>1</v>
      </c>
      <c r="D778" s="14">
        <v>42767</v>
      </c>
      <c r="E778" s="4">
        <v>53.88</v>
      </c>
    </row>
    <row r="779" spans="1:5" x14ac:dyDescent="0.3">
      <c r="A779" s="16">
        <f t="shared" si="37"/>
        <v>2017</v>
      </c>
      <c r="B779" s="16">
        <f t="shared" si="38"/>
        <v>2</v>
      </c>
      <c r="C779" s="16">
        <f t="shared" si="39"/>
        <v>1</v>
      </c>
      <c r="D779" s="14">
        <v>42768</v>
      </c>
      <c r="E779" s="4">
        <v>53.54</v>
      </c>
    </row>
    <row r="780" spans="1:5" x14ac:dyDescent="0.3">
      <c r="A780" s="16">
        <f t="shared" si="37"/>
        <v>2017</v>
      </c>
      <c r="B780" s="16">
        <f t="shared" si="38"/>
        <v>2</v>
      </c>
      <c r="C780" s="16">
        <f t="shared" si="39"/>
        <v>1</v>
      </c>
      <c r="D780" s="14">
        <v>42769</v>
      </c>
      <c r="E780" s="4">
        <v>53.83</v>
      </c>
    </row>
    <row r="781" spans="1:5" x14ac:dyDescent="0.3">
      <c r="A781" s="16">
        <f t="shared" si="37"/>
        <v>2017</v>
      </c>
      <c r="B781" s="16">
        <f t="shared" si="38"/>
        <v>2</v>
      </c>
      <c r="C781" s="16">
        <f t="shared" si="39"/>
        <v>1</v>
      </c>
      <c r="D781" s="14">
        <v>42772</v>
      </c>
      <c r="E781" s="4">
        <v>53.01</v>
      </c>
    </row>
    <row r="782" spans="1:5" x14ac:dyDescent="0.3">
      <c r="A782" s="16">
        <f t="shared" si="37"/>
        <v>2017</v>
      </c>
      <c r="B782" s="16">
        <f t="shared" si="38"/>
        <v>2</v>
      </c>
      <c r="C782" s="16">
        <f t="shared" si="39"/>
        <v>1</v>
      </c>
      <c r="D782" s="14">
        <v>42773</v>
      </c>
      <c r="E782" s="4">
        <v>52.17</v>
      </c>
    </row>
    <row r="783" spans="1:5" x14ac:dyDescent="0.3">
      <c r="A783" s="16">
        <f t="shared" si="37"/>
        <v>2017</v>
      </c>
      <c r="B783" s="16">
        <f t="shared" si="38"/>
        <v>2</v>
      </c>
      <c r="C783" s="16">
        <f t="shared" si="39"/>
        <v>1</v>
      </c>
      <c r="D783" s="14">
        <v>42774</v>
      </c>
      <c r="E783" s="4">
        <v>52.34</v>
      </c>
    </row>
    <row r="784" spans="1:5" x14ac:dyDescent="0.3">
      <c r="A784" s="16">
        <f t="shared" si="37"/>
        <v>2017</v>
      </c>
      <c r="B784" s="16">
        <f t="shared" si="38"/>
        <v>2</v>
      </c>
      <c r="C784" s="16">
        <f t="shared" si="39"/>
        <v>1</v>
      </c>
      <c r="D784" s="14">
        <v>42775</v>
      </c>
      <c r="E784" s="4">
        <v>53</v>
      </c>
    </row>
    <row r="785" spans="1:5" x14ac:dyDescent="0.3">
      <c r="A785" s="16">
        <f t="shared" ref="A785:A848" si="40">YEAR(D785)</f>
        <v>2017</v>
      </c>
      <c r="B785" s="16">
        <f t="shared" ref="B785:B848" si="41">MONTH(D785)</f>
        <v>2</v>
      </c>
      <c r="C785" s="16">
        <f t="shared" si="39"/>
        <v>1</v>
      </c>
      <c r="D785" s="14">
        <v>42776</v>
      </c>
      <c r="E785" s="4">
        <v>53.86</v>
      </c>
    </row>
    <row r="786" spans="1:5" x14ac:dyDescent="0.3">
      <c r="A786" s="16">
        <f t="shared" si="40"/>
        <v>2017</v>
      </c>
      <c r="B786" s="16">
        <f t="shared" si="41"/>
        <v>2</v>
      </c>
      <c r="C786" s="16">
        <f t="shared" si="39"/>
        <v>1</v>
      </c>
      <c r="D786" s="14">
        <v>42779</v>
      </c>
      <c r="E786" s="4">
        <v>52.93</v>
      </c>
    </row>
    <row r="787" spans="1:5" x14ac:dyDescent="0.3">
      <c r="A787" s="16">
        <f t="shared" si="40"/>
        <v>2017</v>
      </c>
      <c r="B787" s="16">
        <f t="shared" si="41"/>
        <v>2</v>
      </c>
      <c r="C787" s="16">
        <f t="shared" si="39"/>
        <v>1</v>
      </c>
      <c r="D787" s="14">
        <v>42780</v>
      </c>
      <c r="E787" s="4">
        <v>53.2</v>
      </c>
    </row>
    <row r="788" spans="1:5" x14ac:dyDescent="0.3">
      <c r="A788" s="16">
        <f t="shared" si="40"/>
        <v>2017</v>
      </c>
      <c r="B788" s="16">
        <f t="shared" si="41"/>
        <v>2</v>
      </c>
      <c r="C788" s="16">
        <f t="shared" si="39"/>
        <v>1</v>
      </c>
      <c r="D788" s="14">
        <v>42781</v>
      </c>
      <c r="E788" s="4">
        <v>53.11</v>
      </c>
    </row>
    <row r="789" spans="1:5" x14ac:dyDescent="0.3">
      <c r="A789" s="16">
        <f t="shared" si="40"/>
        <v>2017</v>
      </c>
      <c r="B789" s="16">
        <f t="shared" si="41"/>
        <v>2</v>
      </c>
      <c r="C789" s="16">
        <f t="shared" si="39"/>
        <v>1</v>
      </c>
      <c r="D789" s="14">
        <v>42782</v>
      </c>
      <c r="E789" s="4">
        <v>53.36</v>
      </c>
    </row>
    <row r="790" spans="1:5" x14ac:dyDescent="0.3">
      <c r="A790" s="16">
        <f t="shared" si="40"/>
        <v>2017</v>
      </c>
      <c r="B790" s="16">
        <f t="shared" si="41"/>
        <v>2</v>
      </c>
      <c r="C790" s="16">
        <f t="shared" si="39"/>
        <v>1</v>
      </c>
      <c r="D790" s="14">
        <v>42783</v>
      </c>
      <c r="E790" s="4">
        <v>53.4</v>
      </c>
    </row>
    <row r="791" spans="1:5" x14ac:dyDescent="0.3">
      <c r="A791" s="16">
        <f t="shared" si="40"/>
        <v>2017</v>
      </c>
      <c r="B791" s="16">
        <f t="shared" si="41"/>
        <v>2</v>
      </c>
      <c r="C791" s="16">
        <f t="shared" si="39"/>
        <v>1</v>
      </c>
      <c r="D791" s="14">
        <v>42787</v>
      </c>
      <c r="E791" s="4">
        <v>54.06</v>
      </c>
    </row>
    <row r="792" spans="1:5" x14ac:dyDescent="0.3">
      <c r="A792" s="16">
        <f t="shared" si="40"/>
        <v>2017</v>
      </c>
      <c r="B792" s="16">
        <f t="shared" si="41"/>
        <v>2</v>
      </c>
      <c r="C792" s="16">
        <f t="shared" si="39"/>
        <v>1</v>
      </c>
      <c r="D792" s="14">
        <v>42788</v>
      </c>
      <c r="E792" s="4">
        <v>53.59</v>
      </c>
    </row>
    <row r="793" spans="1:5" x14ac:dyDescent="0.3">
      <c r="A793" s="16">
        <f t="shared" si="40"/>
        <v>2017</v>
      </c>
      <c r="B793" s="16">
        <f t="shared" si="41"/>
        <v>2</v>
      </c>
      <c r="C793" s="16">
        <f t="shared" si="39"/>
        <v>1</v>
      </c>
      <c r="D793" s="14">
        <v>42789</v>
      </c>
      <c r="E793" s="4">
        <v>54.45</v>
      </c>
    </row>
    <row r="794" spans="1:5" x14ac:dyDescent="0.3">
      <c r="A794" s="16">
        <f t="shared" si="40"/>
        <v>2017</v>
      </c>
      <c r="B794" s="16">
        <f t="shared" si="41"/>
        <v>2</v>
      </c>
      <c r="C794" s="16">
        <f t="shared" si="39"/>
        <v>1</v>
      </c>
      <c r="D794" s="14">
        <v>42790</v>
      </c>
      <c r="E794" s="4">
        <v>53.99</v>
      </c>
    </row>
    <row r="795" spans="1:5" x14ac:dyDescent="0.3">
      <c r="A795" s="16">
        <f t="shared" si="40"/>
        <v>2017</v>
      </c>
      <c r="B795" s="16">
        <f t="shared" si="41"/>
        <v>2</v>
      </c>
      <c r="C795" s="16">
        <f t="shared" si="39"/>
        <v>1</v>
      </c>
      <c r="D795" s="14">
        <v>42793</v>
      </c>
      <c r="E795" s="4">
        <v>54.05</v>
      </c>
    </row>
    <row r="796" spans="1:5" x14ac:dyDescent="0.3">
      <c r="A796" s="16">
        <f t="shared" si="40"/>
        <v>2017</v>
      </c>
      <c r="B796" s="16">
        <f t="shared" si="41"/>
        <v>2</v>
      </c>
      <c r="C796" s="16">
        <f t="shared" si="39"/>
        <v>1</v>
      </c>
      <c r="D796" s="14">
        <v>42794</v>
      </c>
      <c r="E796" s="4">
        <v>54.01</v>
      </c>
    </row>
    <row r="797" spans="1:5" x14ac:dyDescent="0.3">
      <c r="A797" s="16">
        <f t="shared" si="40"/>
        <v>2017</v>
      </c>
      <c r="B797" s="16">
        <f t="shared" si="41"/>
        <v>3</v>
      </c>
      <c r="C797" s="16">
        <f t="shared" si="39"/>
        <v>1</v>
      </c>
      <c r="D797" s="14">
        <v>42795</v>
      </c>
      <c r="E797" s="4">
        <v>53.83</v>
      </c>
    </row>
    <row r="798" spans="1:5" x14ac:dyDescent="0.3">
      <c r="A798" s="16">
        <f t="shared" si="40"/>
        <v>2017</v>
      </c>
      <c r="B798" s="16">
        <f t="shared" si="41"/>
        <v>3</v>
      </c>
      <c r="C798" s="16">
        <f t="shared" si="39"/>
        <v>1</v>
      </c>
      <c r="D798" s="14">
        <v>42796</v>
      </c>
      <c r="E798" s="4">
        <v>52.61</v>
      </c>
    </row>
    <row r="799" spans="1:5" x14ac:dyDescent="0.3">
      <c r="A799" s="16">
        <f t="shared" si="40"/>
        <v>2017</v>
      </c>
      <c r="B799" s="16">
        <f t="shared" si="41"/>
        <v>3</v>
      </c>
      <c r="C799" s="16">
        <f t="shared" si="39"/>
        <v>1</v>
      </c>
      <c r="D799" s="14">
        <v>42797</v>
      </c>
      <c r="E799" s="4">
        <v>53.33</v>
      </c>
    </row>
    <row r="800" spans="1:5" x14ac:dyDescent="0.3">
      <c r="A800" s="16">
        <f t="shared" si="40"/>
        <v>2017</v>
      </c>
      <c r="B800" s="16">
        <f t="shared" si="41"/>
        <v>3</v>
      </c>
      <c r="C800" s="16">
        <f t="shared" si="39"/>
        <v>1</v>
      </c>
      <c r="D800" s="14">
        <v>42800</v>
      </c>
      <c r="E800" s="4">
        <v>53.2</v>
      </c>
    </row>
    <row r="801" spans="1:5" x14ac:dyDescent="0.3">
      <c r="A801" s="16">
        <f t="shared" si="40"/>
        <v>2017</v>
      </c>
      <c r="B801" s="16">
        <f t="shared" si="41"/>
        <v>3</v>
      </c>
      <c r="C801" s="16">
        <f t="shared" si="39"/>
        <v>1</v>
      </c>
      <c r="D801" s="14">
        <v>42801</v>
      </c>
      <c r="E801" s="4">
        <v>53.14</v>
      </c>
    </row>
    <row r="802" spans="1:5" x14ac:dyDescent="0.3">
      <c r="A802" s="16">
        <f t="shared" si="40"/>
        <v>2017</v>
      </c>
      <c r="B802" s="16">
        <f t="shared" si="41"/>
        <v>3</v>
      </c>
      <c r="C802" s="16">
        <f t="shared" si="39"/>
        <v>1</v>
      </c>
      <c r="D802" s="14">
        <v>42802</v>
      </c>
      <c r="E802" s="4">
        <v>50.28</v>
      </c>
    </row>
    <row r="803" spans="1:5" x14ac:dyDescent="0.3">
      <c r="A803" s="16">
        <f t="shared" si="40"/>
        <v>2017</v>
      </c>
      <c r="B803" s="16">
        <f t="shared" si="41"/>
        <v>3</v>
      </c>
      <c r="C803" s="16">
        <f t="shared" si="39"/>
        <v>1</v>
      </c>
      <c r="D803" s="14">
        <v>42803</v>
      </c>
      <c r="E803" s="4">
        <v>49.28</v>
      </c>
    </row>
    <row r="804" spans="1:5" x14ac:dyDescent="0.3">
      <c r="A804" s="16">
        <f t="shared" si="40"/>
        <v>2017</v>
      </c>
      <c r="B804" s="16">
        <f t="shared" si="41"/>
        <v>3</v>
      </c>
      <c r="C804" s="16">
        <f t="shared" si="39"/>
        <v>1</v>
      </c>
      <c r="D804" s="14">
        <v>42804</v>
      </c>
      <c r="E804" s="4">
        <v>48.49</v>
      </c>
    </row>
    <row r="805" spans="1:5" x14ac:dyDescent="0.3">
      <c r="A805" s="16">
        <f t="shared" si="40"/>
        <v>2017</v>
      </c>
      <c r="B805" s="16">
        <f t="shared" si="41"/>
        <v>3</v>
      </c>
      <c r="C805" s="16">
        <f t="shared" si="39"/>
        <v>1</v>
      </c>
      <c r="D805" s="14">
        <v>42807</v>
      </c>
      <c r="E805" s="4">
        <v>48.4</v>
      </c>
    </row>
    <row r="806" spans="1:5" x14ac:dyDescent="0.3">
      <c r="A806" s="16">
        <f t="shared" si="40"/>
        <v>2017</v>
      </c>
      <c r="B806" s="16">
        <f t="shared" si="41"/>
        <v>3</v>
      </c>
      <c r="C806" s="16">
        <f t="shared" si="39"/>
        <v>1</v>
      </c>
      <c r="D806" s="14">
        <v>42808</v>
      </c>
      <c r="E806" s="4">
        <v>47.72</v>
      </c>
    </row>
    <row r="807" spans="1:5" x14ac:dyDescent="0.3">
      <c r="A807" s="16">
        <f t="shared" si="40"/>
        <v>2017</v>
      </c>
      <c r="B807" s="16">
        <f t="shared" si="41"/>
        <v>3</v>
      </c>
      <c r="C807" s="16">
        <f t="shared" si="39"/>
        <v>1</v>
      </c>
      <c r="D807" s="14">
        <v>42809</v>
      </c>
      <c r="E807" s="4">
        <v>48.86</v>
      </c>
    </row>
    <row r="808" spans="1:5" x14ac:dyDescent="0.3">
      <c r="A808" s="16">
        <f t="shared" si="40"/>
        <v>2017</v>
      </c>
      <c r="B808" s="16">
        <f t="shared" si="41"/>
        <v>3</v>
      </c>
      <c r="C808" s="16">
        <f t="shared" si="39"/>
        <v>1</v>
      </c>
      <c r="D808" s="14">
        <v>42810</v>
      </c>
      <c r="E808" s="4">
        <v>48.75</v>
      </c>
    </row>
    <row r="809" spans="1:5" x14ac:dyDescent="0.3">
      <c r="A809" s="16">
        <f t="shared" si="40"/>
        <v>2017</v>
      </c>
      <c r="B809" s="16">
        <f t="shared" si="41"/>
        <v>3</v>
      </c>
      <c r="C809" s="16">
        <f t="shared" si="39"/>
        <v>1</v>
      </c>
      <c r="D809" s="14">
        <v>42811</v>
      </c>
      <c r="E809" s="4">
        <v>48.78</v>
      </c>
    </row>
    <row r="810" spans="1:5" x14ac:dyDescent="0.3">
      <c r="A810" s="16">
        <f t="shared" si="40"/>
        <v>2017</v>
      </c>
      <c r="B810" s="16">
        <f t="shared" si="41"/>
        <v>3</v>
      </c>
      <c r="C810" s="16">
        <f t="shared" si="39"/>
        <v>1</v>
      </c>
      <c r="D810" s="14">
        <v>42814</v>
      </c>
      <c r="E810" s="4">
        <v>48.22</v>
      </c>
    </row>
    <row r="811" spans="1:5" x14ac:dyDescent="0.3">
      <c r="A811" s="16">
        <f t="shared" si="40"/>
        <v>2017</v>
      </c>
      <c r="B811" s="16">
        <f t="shared" si="41"/>
        <v>3</v>
      </c>
      <c r="C811" s="16">
        <f t="shared" si="39"/>
        <v>1</v>
      </c>
      <c r="D811" s="14">
        <v>42815</v>
      </c>
      <c r="E811" s="4">
        <v>47.34</v>
      </c>
    </row>
    <row r="812" spans="1:5" x14ac:dyDescent="0.3">
      <c r="A812" s="16">
        <f t="shared" si="40"/>
        <v>2017</v>
      </c>
      <c r="B812" s="16">
        <f t="shared" si="41"/>
        <v>3</v>
      </c>
      <c r="C812" s="16">
        <f t="shared" si="39"/>
        <v>1</v>
      </c>
      <c r="D812" s="14">
        <v>42816</v>
      </c>
      <c r="E812" s="4">
        <v>48.04</v>
      </c>
    </row>
    <row r="813" spans="1:5" x14ac:dyDescent="0.3">
      <c r="A813" s="16">
        <f t="shared" si="40"/>
        <v>2017</v>
      </c>
      <c r="B813" s="16">
        <f t="shared" si="41"/>
        <v>3</v>
      </c>
      <c r="C813" s="16">
        <f t="shared" si="39"/>
        <v>1</v>
      </c>
      <c r="D813" s="14">
        <v>42817</v>
      </c>
      <c r="E813" s="4">
        <v>47.7</v>
      </c>
    </row>
    <row r="814" spans="1:5" x14ac:dyDescent="0.3">
      <c r="A814" s="16">
        <f t="shared" si="40"/>
        <v>2017</v>
      </c>
      <c r="B814" s="16">
        <f t="shared" si="41"/>
        <v>3</v>
      </c>
      <c r="C814" s="16">
        <f t="shared" si="39"/>
        <v>1</v>
      </c>
      <c r="D814" s="14">
        <v>42818</v>
      </c>
      <c r="E814" s="4">
        <v>47.97</v>
      </c>
    </row>
    <row r="815" spans="1:5" x14ac:dyDescent="0.3">
      <c r="A815" s="16">
        <f t="shared" si="40"/>
        <v>2017</v>
      </c>
      <c r="B815" s="16">
        <f t="shared" si="41"/>
        <v>3</v>
      </c>
      <c r="C815" s="16">
        <f t="shared" si="39"/>
        <v>1</v>
      </c>
      <c r="D815" s="14">
        <v>42821</v>
      </c>
      <c r="E815" s="4">
        <v>47.73</v>
      </c>
    </row>
    <row r="816" spans="1:5" x14ac:dyDescent="0.3">
      <c r="A816" s="16">
        <f t="shared" si="40"/>
        <v>2017</v>
      </c>
      <c r="B816" s="16">
        <f t="shared" si="41"/>
        <v>3</v>
      </c>
      <c r="C816" s="16">
        <f t="shared" si="39"/>
        <v>1</v>
      </c>
      <c r="D816" s="14">
        <v>42822</v>
      </c>
      <c r="E816" s="4">
        <v>48.37</v>
      </c>
    </row>
    <row r="817" spans="1:5" x14ac:dyDescent="0.3">
      <c r="A817" s="16">
        <f t="shared" si="40"/>
        <v>2017</v>
      </c>
      <c r="B817" s="16">
        <f t="shared" si="41"/>
        <v>3</v>
      </c>
      <c r="C817" s="16">
        <f t="shared" si="39"/>
        <v>1</v>
      </c>
      <c r="D817" s="14">
        <v>42823</v>
      </c>
      <c r="E817" s="4">
        <v>49.51</v>
      </c>
    </row>
    <row r="818" spans="1:5" x14ac:dyDescent="0.3">
      <c r="A818" s="16">
        <f t="shared" si="40"/>
        <v>2017</v>
      </c>
      <c r="B818" s="16">
        <f t="shared" si="41"/>
        <v>3</v>
      </c>
      <c r="C818" s="16">
        <f t="shared" si="39"/>
        <v>1</v>
      </c>
      <c r="D818" s="14">
        <v>42824</v>
      </c>
      <c r="E818" s="4">
        <v>50.35</v>
      </c>
    </row>
    <row r="819" spans="1:5" x14ac:dyDescent="0.3">
      <c r="A819" s="16">
        <f t="shared" si="40"/>
        <v>2017</v>
      </c>
      <c r="B819" s="16">
        <f t="shared" si="41"/>
        <v>3</v>
      </c>
      <c r="C819" s="16">
        <f t="shared" si="39"/>
        <v>1</v>
      </c>
      <c r="D819" s="14">
        <v>42825</v>
      </c>
      <c r="E819" s="4">
        <v>50.6</v>
      </c>
    </row>
    <row r="820" spans="1:5" x14ac:dyDescent="0.3">
      <c r="A820" s="16">
        <f t="shared" si="40"/>
        <v>2017</v>
      </c>
      <c r="B820" s="16">
        <f t="shared" si="41"/>
        <v>4</v>
      </c>
      <c r="C820" s="16">
        <f t="shared" si="39"/>
        <v>2</v>
      </c>
      <c r="D820" s="14">
        <v>42828</v>
      </c>
      <c r="E820" s="4">
        <v>50.24</v>
      </c>
    </row>
    <row r="821" spans="1:5" x14ac:dyDescent="0.3">
      <c r="A821" s="16">
        <f t="shared" si="40"/>
        <v>2017</v>
      </c>
      <c r="B821" s="16">
        <f t="shared" si="41"/>
        <v>4</v>
      </c>
      <c r="C821" s="16">
        <f t="shared" si="39"/>
        <v>2</v>
      </c>
      <c r="D821" s="14">
        <v>42829</v>
      </c>
      <c r="E821" s="4">
        <v>51.03</v>
      </c>
    </row>
    <row r="822" spans="1:5" x14ac:dyDescent="0.3">
      <c r="A822" s="16">
        <f t="shared" si="40"/>
        <v>2017</v>
      </c>
      <c r="B822" s="16">
        <f t="shared" si="41"/>
        <v>4</v>
      </c>
      <c r="C822" s="16">
        <f t="shared" si="39"/>
        <v>2</v>
      </c>
      <c r="D822" s="14">
        <v>42830</v>
      </c>
      <c r="E822" s="4">
        <v>51.15</v>
      </c>
    </row>
    <row r="823" spans="1:5" x14ac:dyDescent="0.3">
      <c r="A823" s="16">
        <f t="shared" si="40"/>
        <v>2017</v>
      </c>
      <c r="B823" s="16">
        <f t="shared" si="41"/>
        <v>4</v>
      </c>
      <c r="C823" s="16">
        <f t="shared" si="39"/>
        <v>2</v>
      </c>
      <c r="D823" s="14">
        <v>42831</v>
      </c>
      <c r="E823" s="4">
        <v>51.7</v>
      </c>
    </row>
    <row r="824" spans="1:5" x14ac:dyDescent="0.3">
      <c r="A824" s="16">
        <f t="shared" si="40"/>
        <v>2017</v>
      </c>
      <c r="B824" s="16">
        <f t="shared" si="41"/>
        <v>4</v>
      </c>
      <c r="C824" s="16">
        <f t="shared" si="39"/>
        <v>2</v>
      </c>
      <c r="D824" s="14">
        <v>42832</v>
      </c>
      <c r="E824" s="4">
        <v>52.24</v>
      </c>
    </row>
    <row r="825" spans="1:5" x14ac:dyDescent="0.3">
      <c r="A825" s="16">
        <f t="shared" si="40"/>
        <v>2017</v>
      </c>
      <c r="B825" s="16">
        <f t="shared" si="41"/>
        <v>4</v>
      </c>
      <c r="C825" s="16">
        <f t="shared" si="39"/>
        <v>2</v>
      </c>
      <c r="D825" s="14">
        <v>42835</v>
      </c>
      <c r="E825" s="4">
        <v>53.08</v>
      </c>
    </row>
    <row r="826" spans="1:5" x14ac:dyDescent="0.3">
      <c r="A826" s="16">
        <f t="shared" si="40"/>
        <v>2017</v>
      </c>
      <c r="B826" s="16">
        <f t="shared" si="41"/>
        <v>4</v>
      </c>
      <c r="C826" s="16">
        <f t="shared" si="39"/>
        <v>2</v>
      </c>
      <c r="D826" s="14">
        <v>42836</v>
      </c>
      <c r="E826" s="4">
        <v>53.4</v>
      </c>
    </row>
    <row r="827" spans="1:5" x14ac:dyDescent="0.3">
      <c r="A827" s="16">
        <f t="shared" si="40"/>
        <v>2017</v>
      </c>
      <c r="B827" s="16">
        <f t="shared" si="41"/>
        <v>4</v>
      </c>
      <c r="C827" s="16">
        <f t="shared" si="39"/>
        <v>2</v>
      </c>
      <c r="D827" s="14">
        <v>42837</v>
      </c>
      <c r="E827" s="4">
        <v>53.11</v>
      </c>
    </row>
    <row r="828" spans="1:5" x14ac:dyDescent="0.3">
      <c r="A828" s="16">
        <f t="shared" si="40"/>
        <v>2017</v>
      </c>
      <c r="B828" s="16">
        <f t="shared" si="41"/>
        <v>4</v>
      </c>
      <c r="C828" s="16">
        <f t="shared" si="39"/>
        <v>2</v>
      </c>
      <c r="D828" s="14">
        <v>42838</v>
      </c>
      <c r="E828" s="4">
        <v>53.18</v>
      </c>
    </row>
    <row r="829" spans="1:5" x14ac:dyDescent="0.3">
      <c r="A829" s="16">
        <f t="shared" si="40"/>
        <v>2017</v>
      </c>
      <c r="B829" s="16">
        <f t="shared" si="41"/>
        <v>4</v>
      </c>
      <c r="C829" s="16">
        <f t="shared" si="39"/>
        <v>2</v>
      </c>
      <c r="D829" s="14">
        <v>42842</v>
      </c>
      <c r="E829" s="4">
        <v>52.65</v>
      </c>
    </row>
    <row r="830" spans="1:5" x14ac:dyDescent="0.3">
      <c r="A830" s="16">
        <f t="shared" si="40"/>
        <v>2017</v>
      </c>
      <c r="B830" s="16">
        <f t="shared" si="41"/>
        <v>4</v>
      </c>
      <c r="C830" s="16">
        <f t="shared" si="39"/>
        <v>2</v>
      </c>
      <c r="D830" s="14">
        <v>42843</v>
      </c>
      <c r="E830" s="4">
        <v>52.41</v>
      </c>
    </row>
    <row r="831" spans="1:5" x14ac:dyDescent="0.3">
      <c r="A831" s="16">
        <f t="shared" si="40"/>
        <v>2017</v>
      </c>
      <c r="B831" s="16">
        <f t="shared" si="41"/>
        <v>4</v>
      </c>
      <c r="C831" s="16">
        <f t="shared" si="39"/>
        <v>2</v>
      </c>
      <c r="D831" s="14">
        <v>42844</v>
      </c>
      <c r="E831" s="4">
        <v>50.44</v>
      </c>
    </row>
    <row r="832" spans="1:5" x14ac:dyDescent="0.3">
      <c r="A832" s="16">
        <f t="shared" si="40"/>
        <v>2017</v>
      </c>
      <c r="B832" s="16">
        <f t="shared" si="41"/>
        <v>4</v>
      </c>
      <c r="C832" s="16">
        <f t="shared" si="39"/>
        <v>2</v>
      </c>
      <c r="D832" s="14">
        <v>42845</v>
      </c>
      <c r="E832" s="4">
        <v>50.27</v>
      </c>
    </row>
    <row r="833" spans="1:5" x14ac:dyDescent="0.3">
      <c r="A833" s="16">
        <f t="shared" si="40"/>
        <v>2017</v>
      </c>
      <c r="B833" s="16">
        <f t="shared" si="41"/>
        <v>4</v>
      </c>
      <c r="C833" s="16">
        <f t="shared" si="39"/>
        <v>2</v>
      </c>
      <c r="D833" s="14">
        <v>42846</v>
      </c>
      <c r="E833" s="4">
        <v>49.62</v>
      </c>
    </row>
    <row r="834" spans="1:5" x14ac:dyDescent="0.3">
      <c r="A834" s="16">
        <f t="shared" si="40"/>
        <v>2017</v>
      </c>
      <c r="B834" s="16">
        <f t="shared" si="41"/>
        <v>4</v>
      </c>
      <c r="C834" s="16">
        <f t="shared" si="39"/>
        <v>2</v>
      </c>
      <c r="D834" s="14">
        <v>42849</v>
      </c>
      <c r="E834" s="4">
        <v>49.23</v>
      </c>
    </row>
    <row r="835" spans="1:5" x14ac:dyDescent="0.3">
      <c r="A835" s="16">
        <f t="shared" si="40"/>
        <v>2017</v>
      </c>
      <c r="B835" s="16">
        <f t="shared" si="41"/>
        <v>4</v>
      </c>
      <c r="C835" s="16">
        <f t="shared" si="39"/>
        <v>2</v>
      </c>
      <c r="D835" s="14">
        <v>42850</v>
      </c>
      <c r="E835" s="4">
        <v>49.56</v>
      </c>
    </row>
    <row r="836" spans="1:5" x14ac:dyDescent="0.3">
      <c r="A836" s="16">
        <f t="shared" si="40"/>
        <v>2017</v>
      </c>
      <c r="B836" s="16">
        <f t="shared" si="41"/>
        <v>4</v>
      </c>
      <c r="C836" s="16">
        <f t="shared" si="39"/>
        <v>2</v>
      </c>
      <c r="D836" s="14">
        <v>42851</v>
      </c>
      <c r="E836" s="4">
        <v>49.62</v>
      </c>
    </row>
    <row r="837" spans="1:5" x14ac:dyDescent="0.3">
      <c r="A837" s="16">
        <f t="shared" si="40"/>
        <v>2017</v>
      </c>
      <c r="B837" s="16">
        <f t="shared" si="41"/>
        <v>4</v>
      </c>
      <c r="C837" s="16">
        <f t="shared" ref="C837:C900" si="42">ROUNDUP(B837/3,0)</f>
        <v>2</v>
      </c>
      <c r="D837" s="14">
        <v>42852</v>
      </c>
      <c r="E837" s="4">
        <v>48.97</v>
      </c>
    </row>
    <row r="838" spans="1:5" x14ac:dyDescent="0.3">
      <c r="A838" s="16">
        <f t="shared" si="40"/>
        <v>2017</v>
      </c>
      <c r="B838" s="16">
        <f t="shared" si="41"/>
        <v>4</v>
      </c>
      <c r="C838" s="16">
        <f t="shared" si="42"/>
        <v>2</v>
      </c>
      <c r="D838" s="14">
        <v>42853</v>
      </c>
      <c r="E838" s="4">
        <v>49.33</v>
      </c>
    </row>
    <row r="839" spans="1:5" x14ac:dyDescent="0.3">
      <c r="A839" s="16">
        <f t="shared" si="40"/>
        <v>2017</v>
      </c>
      <c r="B839" s="16">
        <f t="shared" si="41"/>
        <v>5</v>
      </c>
      <c r="C839" s="16">
        <f t="shared" si="42"/>
        <v>2</v>
      </c>
      <c r="D839" s="14">
        <v>42856</v>
      </c>
      <c r="E839" s="4">
        <v>48.84</v>
      </c>
    </row>
    <row r="840" spans="1:5" x14ac:dyDescent="0.3">
      <c r="A840" s="16">
        <f t="shared" si="40"/>
        <v>2017</v>
      </c>
      <c r="B840" s="16">
        <f t="shared" si="41"/>
        <v>5</v>
      </c>
      <c r="C840" s="16">
        <f t="shared" si="42"/>
        <v>2</v>
      </c>
      <c r="D840" s="14">
        <v>42857</v>
      </c>
      <c r="E840" s="4">
        <v>47.66</v>
      </c>
    </row>
    <row r="841" spans="1:5" x14ac:dyDescent="0.3">
      <c r="A841" s="16">
        <f t="shared" si="40"/>
        <v>2017</v>
      </c>
      <c r="B841" s="16">
        <f t="shared" si="41"/>
        <v>5</v>
      </c>
      <c r="C841" s="16">
        <f t="shared" si="42"/>
        <v>2</v>
      </c>
      <c r="D841" s="14">
        <v>42858</v>
      </c>
      <c r="E841" s="4">
        <v>47.82</v>
      </c>
    </row>
    <row r="842" spans="1:5" x14ac:dyDescent="0.3">
      <c r="A842" s="16">
        <f t="shared" si="40"/>
        <v>2017</v>
      </c>
      <c r="B842" s="16">
        <f t="shared" si="41"/>
        <v>5</v>
      </c>
      <c r="C842" s="16">
        <f t="shared" si="42"/>
        <v>2</v>
      </c>
      <c r="D842" s="14">
        <v>42859</v>
      </c>
      <c r="E842" s="4">
        <v>45.52</v>
      </c>
    </row>
    <row r="843" spans="1:5" x14ac:dyDescent="0.3">
      <c r="A843" s="16">
        <f t="shared" si="40"/>
        <v>2017</v>
      </c>
      <c r="B843" s="16">
        <f t="shared" si="41"/>
        <v>5</v>
      </c>
      <c r="C843" s="16">
        <f t="shared" si="42"/>
        <v>2</v>
      </c>
      <c r="D843" s="14">
        <v>42860</v>
      </c>
      <c r="E843" s="4">
        <v>46.22</v>
      </c>
    </row>
    <row r="844" spans="1:5" x14ac:dyDescent="0.3">
      <c r="A844" s="16">
        <f t="shared" si="40"/>
        <v>2017</v>
      </c>
      <c r="B844" s="16">
        <f t="shared" si="41"/>
        <v>5</v>
      </c>
      <c r="C844" s="16">
        <f t="shared" si="42"/>
        <v>2</v>
      </c>
      <c r="D844" s="14">
        <v>42863</v>
      </c>
      <c r="E844" s="4">
        <v>46.43</v>
      </c>
    </row>
    <row r="845" spans="1:5" x14ac:dyDescent="0.3">
      <c r="A845" s="16">
        <f t="shared" si="40"/>
        <v>2017</v>
      </c>
      <c r="B845" s="16">
        <f t="shared" si="41"/>
        <v>5</v>
      </c>
      <c r="C845" s="16">
        <f t="shared" si="42"/>
        <v>2</v>
      </c>
      <c r="D845" s="14">
        <v>42864</v>
      </c>
      <c r="E845" s="4">
        <v>45.88</v>
      </c>
    </row>
    <row r="846" spans="1:5" x14ac:dyDescent="0.3">
      <c r="A846" s="16">
        <f t="shared" si="40"/>
        <v>2017</v>
      </c>
      <c r="B846" s="16">
        <f t="shared" si="41"/>
        <v>5</v>
      </c>
      <c r="C846" s="16">
        <f t="shared" si="42"/>
        <v>2</v>
      </c>
      <c r="D846" s="14">
        <v>42865</v>
      </c>
      <c r="E846" s="4">
        <v>47.33</v>
      </c>
    </row>
    <row r="847" spans="1:5" x14ac:dyDescent="0.3">
      <c r="A847" s="16">
        <f t="shared" si="40"/>
        <v>2017</v>
      </c>
      <c r="B847" s="16">
        <f t="shared" si="41"/>
        <v>5</v>
      </c>
      <c r="C847" s="16">
        <f t="shared" si="42"/>
        <v>2</v>
      </c>
      <c r="D847" s="14">
        <v>42866</v>
      </c>
      <c r="E847" s="4">
        <v>47.83</v>
      </c>
    </row>
    <row r="848" spans="1:5" x14ac:dyDescent="0.3">
      <c r="A848" s="16">
        <f t="shared" si="40"/>
        <v>2017</v>
      </c>
      <c r="B848" s="16">
        <f t="shared" si="41"/>
        <v>5</v>
      </c>
      <c r="C848" s="16">
        <f t="shared" si="42"/>
        <v>2</v>
      </c>
      <c r="D848" s="14">
        <v>42867</v>
      </c>
      <c r="E848" s="4">
        <v>47.84</v>
      </c>
    </row>
    <row r="849" spans="1:5" x14ac:dyDescent="0.3">
      <c r="A849" s="16">
        <f t="shared" ref="A849:A912" si="43">YEAR(D849)</f>
        <v>2017</v>
      </c>
      <c r="B849" s="16">
        <f t="shared" ref="B849:B912" si="44">MONTH(D849)</f>
        <v>5</v>
      </c>
      <c r="C849" s="16">
        <f t="shared" si="42"/>
        <v>2</v>
      </c>
      <c r="D849" s="14">
        <v>42870</v>
      </c>
      <c r="E849" s="4">
        <v>48.85</v>
      </c>
    </row>
    <row r="850" spans="1:5" x14ac:dyDescent="0.3">
      <c r="A850" s="16">
        <f t="shared" si="43"/>
        <v>2017</v>
      </c>
      <c r="B850" s="16">
        <f t="shared" si="44"/>
        <v>5</v>
      </c>
      <c r="C850" s="16">
        <f t="shared" si="42"/>
        <v>2</v>
      </c>
      <c r="D850" s="14">
        <v>42871</v>
      </c>
      <c r="E850" s="4">
        <v>48.66</v>
      </c>
    </row>
    <row r="851" spans="1:5" x14ac:dyDescent="0.3">
      <c r="A851" s="16">
        <f t="shared" si="43"/>
        <v>2017</v>
      </c>
      <c r="B851" s="16">
        <f t="shared" si="44"/>
        <v>5</v>
      </c>
      <c r="C851" s="16">
        <f t="shared" si="42"/>
        <v>2</v>
      </c>
      <c r="D851" s="14">
        <v>42872</v>
      </c>
      <c r="E851" s="4">
        <v>49.07</v>
      </c>
    </row>
    <row r="852" spans="1:5" x14ac:dyDescent="0.3">
      <c r="A852" s="16">
        <f t="shared" si="43"/>
        <v>2017</v>
      </c>
      <c r="B852" s="16">
        <f t="shared" si="44"/>
        <v>5</v>
      </c>
      <c r="C852" s="16">
        <f t="shared" si="42"/>
        <v>2</v>
      </c>
      <c r="D852" s="14">
        <v>42873</v>
      </c>
      <c r="E852" s="4">
        <v>49.35</v>
      </c>
    </row>
    <row r="853" spans="1:5" x14ac:dyDescent="0.3">
      <c r="A853" s="16">
        <f t="shared" si="43"/>
        <v>2017</v>
      </c>
      <c r="B853" s="16">
        <f t="shared" si="44"/>
        <v>5</v>
      </c>
      <c r="C853" s="16">
        <f t="shared" si="42"/>
        <v>2</v>
      </c>
      <c r="D853" s="14">
        <v>42874</v>
      </c>
      <c r="E853" s="4">
        <v>50.33</v>
      </c>
    </row>
    <row r="854" spans="1:5" x14ac:dyDescent="0.3">
      <c r="A854" s="16">
        <f t="shared" si="43"/>
        <v>2017</v>
      </c>
      <c r="B854" s="16">
        <f t="shared" si="44"/>
        <v>5</v>
      </c>
      <c r="C854" s="16">
        <f t="shared" si="42"/>
        <v>2</v>
      </c>
      <c r="D854" s="14">
        <v>42877</v>
      </c>
      <c r="E854" s="4">
        <v>50.73</v>
      </c>
    </row>
    <row r="855" spans="1:5" x14ac:dyDescent="0.3">
      <c r="A855" s="16">
        <f t="shared" si="43"/>
        <v>2017</v>
      </c>
      <c r="B855" s="16">
        <f t="shared" si="44"/>
        <v>5</v>
      </c>
      <c r="C855" s="16">
        <f t="shared" si="42"/>
        <v>2</v>
      </c>
      <c r="D855" s="14">
        <v>42878</v>
      </c>
      <c r="E855" s="4">
        <v>51.47</v>
      </c>
    </row>
    <row r="856" spans="1:5" x14ac:dyDescent="0.3">
      <c r="A856" s="16">
        <f t="shared" si="43"/>
        <v>2017</v>
      </c>
      <c r="B856" s="16">
        <f t="shared" si="44"/>
        <v>5</v>
      </c>
      <c r="C856" s="16">
        <f t="shared" si="42"/>
        <v>2</v>
      </c>
      <c r="D856" s="14">
        <v>42879</v>
      </c>
      <c r="E856" s="4">
        <v>51.36</v>
      </c>
    </row>
    <row r="857" spans="1:5" x14ac:dyDescent="0.3">
      <c r="A857" s="16">
        <f t="shared" si="43"/>
        <v>2017</v>
      </c>
      <c r="B857" s="16">
        <f t="shared" si="44"/>
        <v>5</v>
      </c>
      <c r="C857" s="16">
        <f t="shared" si="42"/>
        <v>2</v>
      </c>
      <c r="D857" s="14">
        <v>42880</v>
      </c>
      <c r="E857" s="4">
        <v>48.9</v>
      </c>
    </row>
    <row r="858" spans="1:5" x14ac:dyDescent="0.3">
      <c r="A858" s="16">
        <f t="shared" si="43"/>
        <v>2017</v>
      </c>
      <c r="B858" s="16">
        <f t="shared" si="44"/>
        <v>5</v>
      </c>
      <c r="C858" s="16">
        <f t="shared" si="42"/>
        <v>2</v>
      </c>
      <c r="D858" s="14">
        <v>42881</v>
      </c>
      <c r="E858" s="4">
        <v>49.8</v>
      </c>
    </row>
    <row r="859" spans="1:5" x14ac:dyDescent="0.3">
      <c r="A859" s="16">
        <f t="shared" si="43"/>
        <v>2017</v>
      </c>
      <c r="B859" s="16">
        <f t="shared" si="44"/>
        <v>5</v>
      </c>
      <c r="C859" s="16">
        <f t="shared" si="42"/>
        <v>2</v>
      </c>
      <c r="D859" s="14">
        <v>42885</v>
      </c>
      <c r="E859" s="4">
        <v>49.66</v>
      </c>
    </row>
    <row r="860" spans="1:5" x14ac:dyDescent="0.3">
      <c r="A860" s="16">
        <f t="shared" si="43"/>
        <v>2017</v>
      </c>
      <c r="B860" s="16">
        <f t="shared" si="44"/>
        <v>5</v>
      </c>
      <c r="C860" s="16">
        <f t="shared" si="42"/>
        <v>2</v>
      </c>
      <c r="D860" s="14">
        <v>42886</v>
      </c>
      <c r="E860" s="4">
        <v>48.32</v>
      </c>
    </row>
    <row r="861" spans="1:5" x14ac:dyDescent="0.3">
      <c r="A861" s="16">
        <f t="shared" si="43"/>
        <v>2017</v>
      </c>
      <c r="B861" s="16">
        <f t="shared" si="44"/>
        <v>6</v>
      </c>
      <c r="C861" s="16">
        <f t="shared" si="42"/>
        <v>2</v>
      </c>
      <c r="D861" s="14">
        <v>42887</v>
      </c>
      <c r="E861" s="4">
        <v>48.36</v>
      </c>
    </row>
    <row r="862" spans="1:5" x14ac:dyDescent="0.3">
      <c r="A862" s="16">
        <f t="shared" si="43"/>
        <v>2017</v>
      </c>
      <c r="B862" s="16">
        <f t="shared" si="44"/>
        <v>6</v>
      </c>
      <c r="C862" s="16">
        <f t="shared" si="42"/>
        <v>2</v>
      </c>
      <c r="D862" s="14">
        <v>42888</v>
      </c>
      <c r="E862" s="4">
        <v>47.66</v>
      </c>
    </row>
    <row r="863" spans="1:5" x14ac:dyDescent="0.3">
      <c r="A863" s="16">
        <f t="shared" si="43"/>
        <v>2017</v>
      </c>
      <c r="B863" s="16">
        <f t="shared" si="44"/>
        <v>6</v>
      </c>
      <c r="C863" s="16">
        <f t="shared" si="42"/>
        <v>2</v>
      </c>
      <c r="D863" s="14">
        <v>42891</v>
      </c>
      <c r="E863" s="4">
        <v>47.4</v>
      </c>
    </row>
    <row r="864" spans="1:5" x14ac:dyDescent="0.3">
      <c r="A864" s="16">
        <f t="shared" si="43"/>
        <v>2017</v>
      </c>
      <c r="B864" s="16">
        <f t="shared" si="44"/>
        <v>6</v>
      </c>
      <c r="C864" s="16">
        <f t="shared" si="42"/>
        <v>2</v>
      </c>
      <c r="D864" s="14">
        <v>42892</v>
      </c>
      <c r="E864" s="4">
        <v>48.19</v>
      </c>
    </row>
    <row r="865" spans="1:5" x14ac:dyDescent="0.3">
      <c r="A865" s="16">
        <f t="shared" si="43"/>
        <v>2017</v>
      </c>
      <c r="B865" s="16">
        <f t="shared" si="44"/>
        <v>6</v>
      </c>
      <c r="C865" s="16">
        <f t="shared" si="42"/>
        <v>2</v>
      </c>
      <c r="D865" s="14">
        <v>42893</v>
      </c>
      <c r="E865" s="4">
        <v>45.72</v>
      </c>
    </row>
    <row r="866" spans="1:5" x14ac:dyDescent="0.3">
      <c r="A866" s="16">
        <f t="shared" si="43"/>
        <v>2017</v>
      </c>
      <c r="B866" s="16">
        <f t="shared" si="44"/>
        <v>6</v>
      </c>
      <c r="C866" s="16">
        <f t="shared" si="42"/>
        <v>2</v>
      </c>
      <c r="D866" s="14">
        <v>42894</v>
      </c>
      <c r="E866" s="4">
        <v>45.64</v>
      </c>
    </row>
    <row r="867" spans="1:5" x14ac:dyDescent="0.3">
      <c r="A867" s="16">
        <f t="shared" si="43"/>
        <v>2017</v>
      </c>
      <c r="B867" s="16">
        <f t="shared" si="44"/>
        <v>6</v>
      </c>
      <c r="C867" s="16">
        <f t="shared" si="42"/>
        <v>2</v>
      </c>
      <c r="D867" s="14">
        <v>42895</v>
      </c>
      <c r="E867" s="4">
        <v>45.83</v>
      </c>
    </row>
    <row r="868" spans="1:5" x14ac:dyDescent="0.3">
      <c r="A868" s="16">
        <f t="shared" si="43"/>
        <v>2017</v>
      </c>
      <c r="B868" s="16">
        <f t="shared" si="44"/>
        <v>6</v>
      </c>
      <c r="C868" s="16">
        <f t="shared" si="42"/>
        <v>2</v>
      </c>
      <c r="D868" s="14">
        <v>42898</v>
      </c>
      <c r="E868" s="4">
        <v>46.08</v>
      </c>
    </row>
    <row r="869" spans="1:5" x14ac:dyDescent="0.3">
      <c r="A869" s="16">
        <f t="shared" si="43"/>
        <v>2017</v>
      </c>
      <c r="B869" s="16">
        <f t="shared" si="44"/>
        <v>6</v>
      </c>
      <c r="C869" s="16">
        <f t="shared" si="42"/>
        <v>2</v>
      </c>
      <c r="D869" s="14">
        <v>42899</v>
      </c>
      <c r="E869" s="4">
        <v>46.46</v>
      </c>
    </row>
    <row r="870" spans="1:5" x14ac:dyDescent="0.3">
      <c r="A870" s="16">
        <f t="shared" si="43"/>
        <v>2017</v>
      </c>
      <c r="B870" s="16">
        <f t="shared" si="44"/>
        <v>6</v>
      </c>
      <c r="C870" s="16">
        <f t="shared" si="42"/>
        <v>2</v>
      </c>
      <c r="D870" s="14">
        <v>42900</v>
      </c>
      <c r="E870" s="4">
        <v>44.73</v>
      </c>
    </row>
    <row r="871" spans="1:5" x14ac:dyDescent="0.3">
      <c r="A871" s="16">
        <f t="shared" si="43"/>
        <v>2017</v>
      </c>
      <c r="B871" s="16">
        <f t="shared" si="44"/>
        <v>6</v>
      </c>
      <c r="C871" s="16">
        <f t="shared" si="42"/>
        <v>2</v>
      </c>
      <c r="D871" s="14">
        <v>42901</v>
      </c>
      <c r="E871" s="4">
        <v>44.46</v>
      </c>
    </row>
    <row r="872" spans="1:5" x14ac:dyDescent="0.3">
      <c r="A872" s="16">
        <f t="shared" si="43"/>
        <v>2017</v>
      </c>
      <c r="B872" s="16">
        <f t="shared" si="44"/>
        <v>6</v>
      </c>
      <c r="C872" s="16">
        <f t="shared" si="42"/>
        <v>2</v>
      </c>
      <c r="D872" s="14">
        <v>42902</v>
      </c>
      <c r="E872" s="4">
        <v>44.74</v>
      </c>
    </row>
    <row r="873" spans="1:5" x14ac:dyDescent="0.3">
      <c r="A873" s="16">
        <f t="shared" si="43"/>
        <v>2017</v>
      </c>
      <c r="B873" s="16">
        <f t="shared" si="44"/>
        <v>6</v>
      </c>
      <c r="C873" s="16">
        <f t="shared" si="42"/>
        <v>2</v>
      </c>
      <c r="D873" s="14">
        <v>42905</v>
      </c>
      <c r="E873" s="4">
        <v>44.2</v>
      </c>
    </row>
    <row r="874" spans="1:5" x14ac:dyDescent="0.3">
      <c r="A874" s="16">
        <f t="shared" si="43"/>
        <v>2017</v>
      </c>
      <c r="B874" s="16">
        <f t="shared" si="44"/>
        <v>6</v>
      </c>
      <c r="C874" s="16">
        <f t="shared" si="42"/>
        <v>2</v>
      </c>
      <c r="D874" s="14">
        <v>42906</v>
      </c>
      <c r="E874" s="4">
        <v>43.23</v>
      </c>
    </row>
    <row r="875" spans="1:5" x14ac:dyDescent="0.3">
      <c r="A875" s="16">
        <f t="shared" si="43"/>
        <v>2017</v>
      </c>
      <c r="B875" s="16">
        <f t="shared" si="44"/>
        <v>6</v>
      </c>
      <c r="C875" s="16">
        <f t="shared" si="42"/>
        <v>2</v>
      </c>
      <c r="D875" s="14">
        <v>42907</v>
      </c>
      <c r="E875" s="4">
        <v>42.53</v>
      </c>
    </row>
    <row r="876" spans="1:5" x14ac:dyDescent="0.3">
      <c r="A876" s="16">
        <f t="shared" si="43"/>
        <v>2017</v>
      </c>
      <c r="B876" s="16">
        <f t="shared" si="44"/>
        <v>6</v>
      </c>
      <c r="C876" s="16">
        <f t="shared" si="42"/>
        <v>2</v>
      </c>
      <c r="D876" s="14">
        <v>42908</v>
      </c>
      <c r="E876" s="4">
        <v>42.74</v>
      </c>
    </row>
    <row r="877" spans="1:5" x14ac:dyDescent="0.3">
      <c r="A877" s="16">
        <f t="shared" si="43"/>
        <v>2017</v>
      </c>
      <c r="B877" s="16">
        <f t="shared" si="44"/>
        <v>6</v>
      </c>
      <c r="C877" s="16">
        <f t="shared" si="42"/>
        <v>2</v>
      </c>
      <c r="D877" s="14">
        <v>42909</v>
      </c>
      <c r="E877" s="4">
        <v>43.01</v>
      </c>
    </row>
    <row r="878" spans="1:5" x14ac:dyDescent="0.3">
      <c r="A878" s="16">
        <f t="shared" si="43"/>
        <v>2017</v>
      </c>
      <c r="B878" s="16">
        <f t="shared" si="44"/>
        <v>6</v>
      </c>
      <c r="C878" s="16">
        <f t="shared" si="42"/>
        <v>2</v>
      </c>
      <c r="D878" s="14">
        <v>42912</v>
      </c>
      <c r="E878" s="4">
        <v>43.38</v>
      </c>
    </row>
    <row r="879" spans="1:5" x14ac:dyDescent="0.3">
      <c r="A879" s="16">
        <f t="shared" si="43"/>
        <v>2017</v>
      </c>
      <c r="B879" s="16">
        <f t="shared" si="44"/>
        <v>6</v>
      </c>
      <c r="C879" s="16">
        <f t="shared" si="42"/>
        <v>2</v>
      </c>
      <c r="D879" s="14">
        <v>42913</v>
      </c>
      <c r="E879" s="4">
        <v>44.24</v>
      </c>
    </row>
    <row r="880" spans="1:5" x14ac:dyDescent="0.3">
      <c r="A880" s="16">
        <f t="shared" si="43"/>
        <v>2017</v>
      </c>
      <c r="B880" s="16">
        <f t="shared" si="44"/>
        <v>6</v>
      </c>
      <c r="C880" s="16">
        <f t="shared" si="42"/>
        <v>2</v>
      </c>
      <c r="D880" s="14">
        <v>42914</v>
      </c>
      <c r="E880" s="4">
        <v>44.74</v>
      </c>
    </row>
    <row r="881" spans="1:5" x14ac:dyDescent="0.3">
      <c r="A881" s="16">
        <f t="shared" si="43"/>
        <v>2017</v>
      </c>
      <c r="B881" s="16">
        <f t="shared" si="44"/>
        <v>6</v>
      </c>
      <c r="C881" s="16">
        <f t="shared" si="42"/>
        <v>2</v>
      </c>
      <c r="D881" s="14">
        <v>42915</v>
      </c>
      <c r="E881" s="4">
        <v>44.93</v>
      </c>
    </row>
    <row r="882" spans="1:5" x14ac:dyDescent="0.3">
      <c r="A882" s="16">
        <f t="shared" si="43"/>
        <v>2017</v>
      </c>
      <c r="B882" s="16">
        <f t="shared" si="44"/>
        <v>6</v>
      </c>
      <c r="C882" s="16">
        <f t="shared" si="42"/>
        <v>2</v>
      </c>
      <c r="D882" s="14">
        <v>42916</v>
      </c>
      <c r="E882" s="4">
        <v>46.04</v>
      </c>
    </row>
    <row r="883" spans="1:5" x14ac:dyDescent="0.3">
      <c r="A883" s="16">
        <f t="shared" si="43"/>
        <v>2017</v>
      </c>
      <c r="B883" s="16">
        <f t="shared" si="44"/>
        <v>7</v>
      </c>
      <c r="C883" s="16">
        <f t="shared" si="42"/>
        <v>3</v>
      </c>
      <c r="D883" s="14">
        <v>42919</v>
      </c>
      <c r="E883" s="4">
        <v>47.07</v>
      </c>
    </row>
    <row r="884" spans="1:5" x14ac:dyDescent="0.3">
      <c r="A884" s="16">
        <f t="shared" si="43"/>
        <v>2017</v>
      </c>
      <c r="B884" s="16">
        <f t="shared" si="44"/>
        <v>7</v>
      </c>
      <c r="C884" s="16">
        <f t="shared" si="42"/>
        <v>3</v>
      </c>
      <c r="D884" s="14">
        <v>42921</v>
      </c>
      <c r="E884" s="4">
        <v>45.13</v>
      </c>
    </row>
    <row r="885" spans="1:5" x14ac:dyDescent="0.3">
      <c r="A885" s="16">
        <f t="shared" si="43"/>
        <v>2017</v>
      </c>
      <c r="B885" s="16">
        <f t="shared" si="44"/>
        <v>7</v>
      </c>
      <c r="C885" s="16">
        <f t="shared" si="42"/>
        <v>3</v>
      </c>
      <c r="D885" s="14">
        <v>42922</v>
      </c>
      <c r="E885" s="4">
        <v>45.52</v>
      </c>
    </row>
    <row r="886" spans="1:5" x14ac:dyDescent="0.3">
      <c r="A886" s="16">
        <f t="shared" si="43"/>
        <v>2017</v>
      </c>
      <c r="B886" s="16">
        <f t="shared" si="44"/>
        <v>7</v>
      </c>
      <c r="C886" s="16">
        <f t="shared" si="42"/>
        <v>3</v>
      </c>
      <c r="D886" s="14">
        <v>42923</v>
      </c>
      <c r="E886" s="4">
        <v>44.23</v>
      </c>
    </row>
    <row r="887" spans="1:5" x14ac:dyDescent="0.3">
      <c r="A887" s="16">
        <f t="shared" si="43"/>
        <v>2017</v>
      </c>
      <c r="B887" s="16">
        <f t="shared" si="44"/>
        <v>7</v>
      </c>
      <c r="C887" s="16">
        <f t="shared" si="42"/>
        <v>3</v>
      </c>
      <c r="D887" s="14">
        <v>42926</v>
      </c>
      <c r="E887" s="4">
        <v>44.4</v>
      </c>
    </row>
    <row r="888" spans="1:5" x14ac:dyDescent="0.3">
      <c r="A888" s="16">
        <f t="shared" si="43"/>
        <v>2017</v>
      </c>
      <c r="B888" s="16">
        <f t="shared" si="44"/>
        <v>7</v>
      </c>
      <c r="C888" s="16">
        <f t="shared" si="42"/>
        <v>3</v>
      </c>
      <c r="D888" s="14">
        <v>42927</v>
      </c>
      <c r="E888" s="4">
        <v>45.04</v>
      </c>
    </row>
    <row r="889" spans="1:5" x14ac:dyDescent="0.3">
      <c r="A889" s="16">
        <f t="shared" si="43"/>
        <v>2017</v>
      </c>
      <c r="B889" s="16">
        <f t="shared" si="44"/>
        <v>7</v>
      </c>
      <c r="C889" s="16">
        <f t="shared" si="42"/>
        <v>3</v>
      </c>
      <c r="D889" s="14">
        <v>42928</v>
      </c>
      <c r="E889" s="4">
        <v>45.49</v>
      </c>
    </row>
    <row r="890" spans="1:5" x14ac:dyDescent="0.3">
      <c r="A890" s="16">
        <f t="shared" si="43"/>
        <v>2017</v>
      </c>
      <c r="B890" s="16">
        <f t="shared" si="44"/>
        <v>7</v>
      </c>
      <c r="C890" s="16">
        <f t="shared" si="42"/>
        <v>3</v>
      </c>
      <c r="D890" s="14">
        <v>42929</v>
      </c>
      <c r="E890" s="4">
        <v>46.08</v>
      </c>
    </row>
    <row r="891" spans="1:5" x14ac:dyDescent="0.3">
      <c r="A891" s="16">
        <f t="shared" si="43"/>
        <v>2017</v>
      </c>
      <c r="B891" s="16">
        <f t="shared" si="44"/>
        <v>7</v>
      </c>
      <c r="C891" s="16">
        <f t="shared" si="42"/>
        <v>3</v>
      </c>
      <c r="D891" s="14">
        <v>42930</v>
      </c>
      <c r="E891" s="4">
        <v>46.54</v>
      </c>
    </row>
    <row r="892" spans="1:5" x14ac:dyDescent="0.3">
      <c r="A892" s="16">
        <f t="shared" si="43"/>
        <v>2017</v>
      </c>
      <c r="B892" s="16">
        <f t="shared" si="44"/>
        <v>7</v>
      </c>
      <c r="C892" s="16">
        <f t="shared" si="42"/>
        <v>3</v>
      </c>
      <c r="D892" s="14">
        <v>42933</v>
      </c>
      <c r="E892" s="4">
        <v>46.02</v>
      </c>
    </row>
    <row r="893" spans="1:5" x14ac:dyDescent="0.3">
      <c r="A893" s="16">
        <f t="shared" si="43"/>
        <v>2017</v>
      </c>
      <c r="B893" s="16">
        <f t="shared" si="44"/>
        <v>7</v>
      </c>
      <c r="C893" s="16">
        <f t="shared" si="42"/>
        <v>3</v>
      </c>
      <c r="D893" s="14">
        <v>42934</v>
      </c>
      <c r="E893" s="4">
        <v>46.4</v>
      </c>
    </row>
    <row r="894" spans="1:5" x14ac:dyDescent="0.3">
      <c r="A894" s="16">
        <f t="shared" si="43"/>
        <v>2017</v>
      </c>
      <c r="B894" s="16">
        <f t="shared" si="44"/>
        <v>7</v>
      </c>
      <c r="C894" s="16">
        <f t="shared" si="42"/>
        <v>3</v>
      </c>
      <c r="D894" s="14">
        <v>42935</v>
      </c>
      <c r="E894" s="4">
        <v>47.12</v>
      </c>
    </row>
    <row r="895" spans="1:5" x14ac:dyDescent="0.3">
      <c r="A895" s="16">
        <f t="shared" si="43"/>
        <v>2017</v>
      </c>
      <c r="B895" s="16">
        <f t="shared" si="44"/>
        <v>7</v>
      </c>
      <c r="C895" s="16">
        <f t="shared" si="42"/>
        <v>3</v>
      </c>
      <c r="D895" s="14">
        <v>42936</v>
      </c>
      <c r="E895" s="4">
        <v>46.79</v>
      </c>
    </row>
    <row r="896" spans="1:5" x14ac:dyDescent="0.3">
      <c r="A896" s="16">
        <f t="shared" si="43"/>
        <v>2017</v>
      </c>
      <c r="B896" s="16">
        <f t="shared" si="44"/>
        <v>7</v>
      </c>
      <c r="C896" s="16">
        <f t="shared" si="42"/>
        <v>3</v>
      </c>
      <c r="D896" s="14">
        <v>42937</v>
      </c>
      <c r="E896" s="4">
        <v>45.77</v>
      </c>
    </row>
    <row r="897" spans="1:5" x14ac:dyDescent="0.3">
      <c r="A897" s="16">
        <f t="shared" si="43"/>
        <v>2017</v>
      </c>
      <c r="B897" s="16">
        <f t="shared" si="44"/>
        <v>7</v>
      </c>
      <c r="C897" s="16">
        <f t="shared" si="42"/>
        <v>3</v>
      </c>
      <c r="D897" s="14">
        <v>42940</v>
      </c>
      <c r="E897" s="4">
        <v>46.34</v>
      </c>
    </row>
    <row r="898" spans="1:5" x14ac:dyDescent="0.3">
      <c r="A898" s="16">
        <f t="shared" si="43"/>
        <v>2017</v>
      </c>
      <c r="B898" s="16">
        <f t="shared" si="44"/>
        <v>7</v>
      </c>
      <c r="C898" s="16">
        <f t="shared" si="42"/>
        <v>3</v>
      </c>
      <c r="D898" s="14">
        <v>42941</v>
      </c>
      <c r="E898" s="4">
        <v>47.89</v>
      </c>
    </row>
    <row r="899" spans="1:5" x14ac:dyDescent="0.3">
      <c r="A899" s="16">
        <f t="shared" si="43"/>
        <v>2017</v>
      </c>
      <c r="B899" s="16">
        <f t="shared" si="44"/>
        <v>7</v>
      </c>
      <c r="C899" s="16">
        <f t="shared" si="42"/>
        <v>3</v>
      </c>
      <c r="D899" s="14">
        <v>42942</v>
      </c>
      <c r="E899" s="4">
        <v>48.75</v>
      </c>
    </row>
    <row r="900" spans="1:5" x14ac:dyDescent="0.3">
      <c r="A900" s="16">
        <f t="shared" si="43"/>
        <v>2017</v>
      </c>
      <c r="B900" s="16">
        <f t="shared" si="44"/>
        <v>7</v>
      </c>
      <c r="C900" s="16">
        <f t="shared" si="42"/>
        <v>3</v>
      </c>
      <c r="D900" s="14">
        <v>42943</v>
      </c>
      <c r="E900" s="4">
        <v>49.04</v>
      </c>
    </row>
    <row r="901" spans="1:5" x14ac:dyDescent="0.3">
      <c r="A901" s="16">
        <f t="shared" si="43"/>
        <v>2017</v>
      </c>
      <c r="B901" s="16">
        <f t="shared" si="44"/>
        <v>7</v>
      </c>
      <c r="C901" s="16">
        <f t="shared" ref="C901:C964" si="45">ROUNDUP(B901/3,0)</f>
        <v>3</v>
      </c>
      <c r="D901" s="14">
        <v>42944</v>
      </c>
      <c r="E901" s="4">
        <v>49.71</v>
      </c>
    </row>
    <row r="902" spans="1:5" x14ac:dyDescent="0.3">
      <c r="A902" s="16">
        <f t="shared" si="43"/>
        <v>2017</v>
      </c>
      <c r="B902" s="16">
        <f t="shared" si="44"/>
        <v>7</v>
      </c>
      <c r="C902" s="16">
        <f t="shared" si="45"/>
        <v>3</v>
      </c>
      <c r="D902" s="14">
        <v>42947</v>
      </c>
      <c r="E902" s="4">
        <v>50.17</v>
      </c>
    </row>
    <row r="903" spans="1:5" x14ac:dyDescent="0.3">
      <c r="A903" s="16">
        <f t="shared" si="43"/>
        <v>2017</v>
      </c>
      <c r="B903" s="16">
        <f t="shared" si="44"/>
        <v>8</v>
      </c>
      <c r="C903" s="16">
        <f t="shared" si="45"/>
        <v>3</v>
      </c>
      <c r="D903" s="14">
        <v>42948</v>
      </c>
      <c r="E903" s="4">
        <v>49.16</v>
      </c>
    </row>
    <row r="904" spans="1:5" x14ac:dyDescent="0.3">
      <c r="A904" s="16">
        <f t="shared" si="43"/>
        <v>2017</v>
      </c>
      <c r="B904" s="16">
        <f t="shared" si="44"/>
        <v>8</v>
      </c>
      <c r="C904" s="16">
        <f t="shared" si="45"/>
        <v>3</v>
      </c>
      <c r="D904" s="14">
        <v>42949</v>
      </c>
      <c r="E904" s="4">
        <v>49.59</v>
      </c>
    </row>
    <row r="905" spans="1:5" x14ac:dyDescent="0.3">
      <c r="A905" s="16">
        <f t="shared" si="43"/>
        <v>2017</v>
      </c>
      <c r="B905" s="16">
        <f t="shared" si="44"/>
        <v>8</v>
      </c>
      <c r="C905" s="16">
        <f t="shared" si="45"/>
        <v>3</v>
      </c>
      <c r="D905" s="14">
        <v>42950</v>
      </c>
      <c r="E905" s="4">
        <v>49.03</v>
      </c>
    </row>
    <row r="906" spans="1:5" x14ac:dyDescent="0.3">
      <c r="A906" s="16">
        <f t="shared" si="43"/>
        <v>2017</v>
      </c>
      <c r="B906" s="16">
        <f t="shared" si="44"/>
        <v>8</v>
      </c>
      <c r="C906" s="16">
        <f t="shared" si="45"/>
        <v>3</v>
      </c>
      <c r="D906" s="14">
        <v>42951</v>
      </c>
      <c r="E906" s="4">
        <v>49.58</v>
      </c>
    </row>
    <row r="907" spans="1:5" x14ac:dyDescent="0.3">
      <c r="A907" s="16">
        <f t="shared" si="43"/>
        <v>2017</v>
      </c>
      <c r="B907" s="16">
        <f t="shared" si="44"/>
        <v>8</v>
      </c>
      <c r="C907" s="16">
        <f t="shared" si="45"/>
        <v>3</v>
      </c>
      <c r="D907" s="14">
        <v>42954</v>
      </c>
      <c r="E907" s="4">
        <v>49.39</v>
      </c>
    </row>
    <row r="908" spans="1:5" x14ac:dyDescent="0.3">
      <c r="A908" s="16">
        <f t="shared" si="43"/>
        <v>2017</v>
      </c>
      <c r="B908" s="16">
        <f t="shared" si="44"/>
        <v>8</v>
      </c>
      <c r="C908" s="16">
        <f t="shared" si="45"/>
        <v>3</v>
      </c>
      <c r="D908" s="14">
        <v>42955</v>
      </c>
      <c r="E908" s="4">
        <v>49.17</v>
      </c>
    </row>
    <row r="909" spans="1:5" x14ac:dyDescent="0.3">
      <c r="A909" s="16">
        <f t="shared" si="43"/>
        <v>2017</v>
      </c>
      <c r="B909" s="16">
        <f t="shared" si="44"/>
        <v>8</v>
      </c>
      <c r="C909" s="16">
        <f t="shared" si="45"/>
        <v>3</v>
      </c>
      <c r="D909" s="14">
        <v>42956</v>
      </c>
      <c r="E909" s="4">
        <v>49.56</v>
      </c>
    </row>
    <row r="910" spans="1:5" x14ac:dyDescent="0.3">
      <c r="A910" s="16">
        <f t="shared" si="43"/>
        <v>2017</v>
      </c>
      <c r="B910" s="16">
        <f t="shared" si="44"/>
        <v>8</v>
      </c>
      <c r="C910" s="16">
        <f t="shared" si="45"/>
        <v>3</v>
      </c>
      <c r="D910" s="14">
        <v>42957</v>
      </c>
      <c r="E910" s="4">
        <v>48.59</v>
      </c>
    </row>
    <row r="911" spans="1:5" x14ac:dyDescent="0.3">
      <c r="A911" s="16">
        <f t="shared" si="43"/>
        <v>2017</v>
      </c>
      <c r="B911" s="16">
        <f t="shared" si="44"/>
        <v>8</v>
      </c>
      <c r="C911" s="16">
        <f t="shared" si="45"/>
        <v>3</v>
      </c>
      <c r="D911" s="14">
        <v>42958</v>
      </c>
      <c r="E911" s="4">
        <v>48.82</v>
      </c>
    </row>
    <row r="912" spans="1:5" x14ac:dyDescent="0.3">
      <c r="A912" s="16">
        <f t="shared" si="43"/>
        <v>2017</v>
      </c>
      <c r="B912" s="16">
        <f t="shared" si="44"/>
        <v>8</v>
      </c>
      <c r="C912" s="16">
        <f t="shared" si="45"/>
        <v>3</v>
      </c>
      <c r="D912" s="14">
        <v>42961</v>
      </c>
      <c r="E912" s="4">
        <v>47.59</v>
      </c>
    </row>
    <row r="913" spans="1:5" x14ac:dyDescent="0.3">
      <c r="A913" s="16">
        <f t="shared" ref="A913:A976" si="46">YEAR(D913)</f>
        <v>2017</v>
      </c>
      <c r="B913" s="16">
        <f t="shared" ref="B913:B976" si="47">MONTH(D913)</f>
        <v>8</v>
      </c>
      <c r="C913" s="16">
        <f t="shared" si="45"/>
        <v>3</v>
      </c>
      <c r="D913" s="14">
        <v>42962</v>
      </c>
      <c r="E913" s="4">
        <v>47.55</v>
      </c>
    </row>
    <row r="914" spans="1:5" x14ac:dyDescent="0.3">
      <c r="A914" s="16">
        <f t="shared" si="46"/>
        <v>2017</v>
      </c>
      <c r="B914" s="16">
        <f t="shared" si="47"/>
        <v>8</v>
      </c>
      <c r="C914" s="16">
        <f t="shared" si="45"/>
        <v>3</v>
      </c>
      <c r="D914" s="14">
        <v>42963</v>
      </c>
      <c r="E914" s="4">
        <v>46.78</v>
      </c>
    </row>
    <row r="915" spans="1:5" x14ac:dyDescent="0.3">
      <c r="A915" s="16">
        <f t="shared" si="46"/>
        <v>2017</v>
      </c>
      <c r="B915" s="16">
        <f t="shared" si="47"/>
        <v>8</v>
      </c>
      <c r="C915" s="16">
        <f t="shared" si="45"/>
        <v>3</v>
      </c>
      <c r="D915" s="14">
        <v>42964</v>
      </c>
      <c r="E915" s="4">
        <v>47.09</v>
      </c>
    </row>
    <row r="916" spans="1:5" x14ac:dyDescent="0.3">
      <c r="A916" s="16">
        <f t="shared" si="46"/>
        <v>2017</v>
      </c>
      <c r="B916" s="16">
        <f t="shared" si="47"/>
        <v>8</v>
      </c>
      <c r="C916" s="16">
        <f t="shared" si="45"/>
        <v>3</v>
      </c>
      <c r="D916" s="14">
        <v>42965</v>
      </c>
      <c r="E916" s="4">
        <v>48.51</v>
      </c>
    </row>
    <row r="917" spans="1:5" x14ac:dyDescent="0.3">
      <c r="A917" s="16">
        <f t="shared" si="46"/>
        <v>2017</v>
      </c>
      <c r="B917" s="16">
        <f t="shared" si="47"/>
        <v>8</v>
      </c>
      <c r="C917" s="16">
        <f t="shared" si="45"/>
        <v>3</v>
      </c>
      <c r="D917" s="14">
        <v>42968</v>
      </c>
      <c r="E917" s="4">
        <v>47.37</v>
      </c>
    </row>
    <row r="918" spans="1:5" x14ac:dyDescent="0.3">
      <c r="A918" s="16">
        <f t="shared" si="46"/>
        <v>2017</v>
      </c>
      <c r="B918" s="16">
        <f t="shared" si="47"/>
        <v>8</v>
      </c>
      <c r="C918" s="16">
        <f t="shared" si="45"/>
        <v>3</v>
      </c>
      <c r="D918" s="14">
        <v>42969</v>
      </c>
      <c r="E918" s="4">
        <v>47.64</v>
      </c>
    </row>
    <row r="919" spans="1:5" x14ac:dyDescent="0.3">
      <c r="A919" s="16">
        <f t="shared" si="46"/>
        <v>2017</v>
      </c>
      <c r="B919" s="16">
        <f t="shared" si="47"/>
        <v>8</v>
      </c>
      <c r="C919" s="16">
        <f t="shared" si="45"/>
        <v>3</v>
      </c>
      <c r="D919" s="14">
        <v>42970</v>
      </c>
      <c r="E919" s="4">
        <v>48.41</v>
      </c>
    </row>
    <row r="920" spans="1:5" x14ac:dyDescent="0.3">
      <c r="A920" s="16">
        <f t="shared" si="46"/>
        <v>2017</v>
      </c>
      <c r="B920" s="16">
        <f t="shared" si="47"/>
        <v>8</v>
      </c>
      <c r="C920" s="16">
        <f t="shared" si="45"/>
        <v>3</v>
      </c>
      <c r="D920" s="14">
        <v>42971</v>
      </c>
      <c r="E920" s="4">
        <v>47.43</v>
      </c>
    </row>
    <row r="921" spans="1:5" x14ac:dyDescent="0.3">
      <c r="A921" s="16">
        <f t="shared" si="46"/>
        <v>2017</v>
      </c>
      <c r="B921" s="16">
        <f t="shared" si="47"/>
        <v>8</v>
      </c>
      <c r="C921" s="16">
        <f t="shared" si="45"/>
        <v>3</v>
      </c>
      <c r="D921" s="14">
        <v>42972</v>
      </c>
      <c r="E921" s="4">
        <v>47.87</v>
      </c>
    </row>
    <row r="922" spans="1:5" x14ac:dyDescent="0.3">
      <c r="A922" s="16">
        <f t="shared" si="46"/>
        <v>2017</v>
      </c>
      <c r="B922" s="16">
        <f t="shared" si="47"/>
        <v>8</v>
      </c>
      <c r="C922" s="16">
        <f t="shared" si="45"/>
        <v>3</v>
      </c>
      <c r="D922" s="14">
        <v>42975</v>
      </c>
      <c r="E922" s="4">
        <v>46.57</v>
      </c>
    </row>
    <row r="923" spans="1:5" x14ac:dyDescent="0.3">
      <c r="A923" s="16">
        <f t="shared" si="46"/>
        <v>2017</v>
      </c>
      <c r="B923" s="16">
        <f t="shared" si="47"/>
        <v>8</v>
      </c>
      <c r="C923" s="16">
        <f t="shared" si="45"/>
        <v>3</v>
      </c>
      <c r="D923" s="14">
        <v>42976</v>
      </c>
      <c r="E923" s="4">
        <v>46.44</v>
      </c>
    </row>
    <row r="924" spans="1:5" x14ac:dyDescent="0.3">
      <c r="A924" s="16">
        <f t="shared" si="46"/>
        <v>2017</v>
      </c>
      <c r="B924" s="16">
        <f t="shared" si="47"/>
        <v>8</v>
      </c>
      <c r="C924" s="16">
        <f t="shared" si="45"/>
        <v>3</v>
      </c>
      <c r="D924" s="14">
        <v>42977</v>
      </c>
      <c r="E924" s="4">
        <v>45.96</v>
      </c>
    </row>
    <row r="925" spans="1:5" x14ac:dyDescent="0.3">
      <c r="A925" s="16">
        <f t="shared" si="46"/>
        <v>2017</v>
      </c>
      <c r="B925" s="16">
        <f t="shared" si="47"/>
        <v>8</v>
      </c>
      <c r="C925" s="16">
        <f t="shared" si="45"/>
        <v>3</v>
      </c>
      <c r="D925" s="14">
        <v>42978</v>
      </c>
      <c r="E925" s="4">
        <v>47.23</v>
      </c>
    </row>
    <row r="926" spans="1:5" x14ac:dyDescent="0.3">
      <c r="A926" s="16">
        <f t="shared" si="46"/>
        <v>2017</v>
      </c>
      <c r="B926" s="16">
        <f t="shared" si="47"/>
        <v>9</v>
      </c>
      <c r="C926" s="16">
        <f t="shared" si="45"/>
        <v>3</v>
      </c>
      <c r="D926" s="14">
        <v>42979</v>
      </c>
      <c r="E926" s="4">
        <v>47.29</v>
      </c>
    </row>
    <row r="927" spans="1:5" x14ac:dyDescent="0.3">
      <c r="A927" s="16">
        <f t="shared" si="46"/>
        <v>2017</v>
      </c>
      <c r="B927" s="16">
        <f t="shared" si="47"/>
        <v>9</v>
      </c>
      <c r="C927" s="16">
        <f t="shared" si="45"/>
        <v>3</v>
      </c>
      <c r="D927" s="14">
        <v>42983</v>
      </c>
      <c r="E927" s="4">
        <v>48.66</v>
      </c>
    </row>
    <row r="928" spans="1:5" x14ac:dyDescent="0.3">
      <c r="A928" s="16">
        <f t="shared" si="46"/>
        <v>2017</v>
      </c>
      <c r="B928" s="16">
        <f t="shared" si="47"/>
        <v>9</v>
      </c>
      <c r="C928" s="16">
        <f t="shared" si="45"/>
        <v>3</v>
      </c>
      <c r="D928" s="14">
        <v>42984</v>
      </c>
      <c r="E928" s="4">
        <v>49.16</v>
      </c>
    </row>
    <row r="929" spans="1:5" x14ac:dyDescent="0.3">
      <c r="A929" s="16">
        <f t="shared" si="46"/>
        <v>2017</v>
      </c>
      <c r="B929" s="16">
        <f t="shared" si="47"/>
        <v>9</v>
      </c>
      <c r="C929" s="16">
        <f t="shared" si="45"/>
        <v>3</v>
      </c>
      <c r="D929" s="14">
        <v>42985</v>
      </c>
      <c r="E929" s="4">
        <v>49.09</v>
      </c>
    </row>
    <row r="930" spans="1:5" x14ac:dyDescent="0.3">
      <c r="A930" s="16">
        <f t="shared" si="46"/>
        <v>2017</v>
      </c>
      <c r="B930" s="16">
        <f t="shared" si="47"/>
        <v>9</v>
      </c>
      <c r="C930" s="16">
        <f t="shared" si="45"/>
        <v>3</v>
      </c>
      <c r="D930" s="14">
        <v>42986</v>
      </c>
      <c r="E930" s="4">
        <v>47.48</v>
      </c>
    </row>
    <row r="931" spans="1:5" x14ac:dyDescent="0.3">
      <c r="A931" s="16">
        <f t="shared" si="46"/>
        <v>2017</v>
      </c>
      <c r="B931" s="16">
        <f t="shared" si="47"/>
        <v>9</v>
      </c>
      <c r="C931" s="16">
        <f t="shared" si="45"/>
        <v>3</v>
      </c>
      <c r="D931" s="14">
        <v>42989</v>
      </c>
      <c r="E931" s="4">
        <v>48.07</v>
      </c>
    </row>
    <row r="932" spans="1:5" x14ac:dyDescent="0.3">
      <c r="A932" s="16">
        <f t="shared" si="46"/>
        <v>2017</v>
      </c>
      <c r="B932" s="16">
        <f t="shared" si="47"/>
        <v>9</v>
      </c>
      <c r="C932" s="16">
        <f t="shared" si="45"/>
        <v>3</v>
      </c>
      <c r="D932" s="14">
        <v>42990</v>
      </c>
      <c r="E932" s="4">
        <v>48.23</v>
      </c>
    </row>
    <row r="933" spans="1:5" x14ac:dyDescent="0.3">
      <c r="A933" s="16">
        <f t="shared" si="46"/>
        <v>2017</v>
      </c>
      <c r="B933" s="16">
        <f t="shared" si="47"/>
        <v>9</v>
      </c>
      <c r="C933" s="16">
        <f t="shared" si="45"/>
        <v>3</v>
      </c>
      <c r="D933" s="14">
        <v>42991</v>
      </c>
      <c r="E933" s="4">
        <v>49.3</v>
      </c>
    </row>
    <row r="934" spans="1:5" x14ac:dyDescent="0.3">
      <c r="A934" s="16">
        <f t="shared" si="46"/>
        <v>2017</v>
      </c>
      <c r="B934" s="16">
        <f t="shared" si="47"/>
        <v>9</v>
      </c>
      <c r="C934" s="16">
        <f t="shared" si="45"/>
        <v>3</v>
      </c>
      <c r="D934" s="14">
        <v>42992</v>
      </c>
      <c r="E934" s="4">
        <v>49.89</v>
      </c>
    </row>
    <row r="935" spans="1:5" x14ac:dyDescent="0.3">
      <c r="A935" s="16">
        <f t="shared" si="46"/>
        <v>2017</v>
      </c>
      <c r="B935" s="16">
        <f t="shared" si="47"/>
        <v>9</v>
      </c>
      <c r="C935" s="16">
        <f t="shared" si="45"/>
        <v>3</v>
      </c>
      <c r="D935" s="14">
        <v>42993</v>
      </c>
      <c r="E935" s="4">
        <v>49.89</v>
      </c>
    </row>
    <row r="936" spans="1:5" x14ac:dyDescent="0.3">
      <c r="A936" s="16">
        <f t="shared" si="46"/>
        <v>2017</v>
      </c>
      <c r="B936" s="16">
        <f t="shared" si="47"/>
        <v>9</v>
      </c>
      <c r="C936" s="16">
        <f t="shared" si="45"/>
        <v>3</v>
      </c>
      <c r="D936" s="14">
        <v>42996</v>
      </c>
      <c r="E936" s="4">
        <v>49.91</v>
      </c>
    </row>
    <row r="937" spans="1:5" x14ac:dyDescent="0.3">
      <c r="A937" s="16">
        <f t="shared" si="46"/>
        <v>2017</v>
      </c>
      <c r="B937" s="16">
        <f t="shared" si="47"/>
        <v>9</v>
      </c>
      <c r="C937" s="16">
        <f t="shared" si="45"/>
        <v>3</v>
      </c>
      <c r="D937" s="14">
        <v>42997</v>
      </c>
      <c r="E937" s="4">
        <v>49.48</v>
      </c>
    </row>
    <row r="938" spans="1:5" x14ac:dyDescent="0.3">
      <c r="A938" s="16">
        <f t="shared" si="46"/>
        <v>2017</v>
      </c>
      <c r="B938" s="16">
        <f t="shared" si="47"/>
        <v>9</v>
      </c>
      <c r="C938" s="16">
        <f t="shared" si="45"/>
        <v>3</v>
      </c>
      <c r="D938" s="14">
        <v>42998</v>
      </c>
      <c r="E938" s="4">
        <v>50.41</v>
      </c>
    </row>
    <row r="939" spans="1:5" x14ac:dyDescent="0.3">
      <c r="A939" s="16">
        <f t="shared" si="46"/>
        <v>2017</v>
      </c>
      <c r="B939" s="16">
        <f t="shared" si="47"/>
        <v>9</v>
      </c>
      <c r="C939" s="16">
        <f t="shared" si="45"/>
        <v>3</v>
      </c>
      <c r="D939" s="14">
        <v>42999</v>
      </c>
      <c r="E939" s="4">
        <v>50.55</v>
      </c>
    </row>
    <row r="940" spans="1:5" x14ac:dyDescent="0.3">
      <c r="A940" s="16">
        <f t="shared" si="46"/>
        <v>2017</v>
      </c>
      <c r="B940" s="16">
        <f t="shared" si="47"/>
        <v>9</v>
      </c>
      <c r="C940" s="16">
        <f t="shared" si="45"/>
        <v>3</v>
      </c>
      <c r="D940" s="14">
        <v>43000</v>
      </c>
      <c r="E940" s="4">
        <v>50.66</v>
      </c>
    </row>
    <row r="941" spans="1:5" x14ac:dyDescent="0.3">
      <c r="A941" s="16">
        <f t="shared" si="46"/>
        <v>2017</v>
      </c>
      <c r="B941" s="16">
        <f t="shared" si="47"/>
        <v>9</v>
      </c>
      <c r="C941" s="16">
        <f t="shared" si="45"/>
        <v>3</v>
      </c>
      <c r="D941" s="14">
        <v>43003</v>
      </c>
      <c r="E941" s="4">
        <v>52.22</v>
      </c>
    </row>
    <row r="942" spans="1:5" x14ac:dyDescent="0.3">
      <c r="A942" s="16">
        <f t="shared" si="46"/>
        <v>2017</v>
      </c>
      <c r="B942" s="16">
        <f t="shared" si="47"/>
        <v>9</v>
      </c>
      <c r="C942" s="16">
        <f t="shared" si="45"/>
        <v>3</v>
      </c>
      <c r="D942" s="14">
        <v>43004</v>
      </c>
      <c r="E942" s="4">
        <v>51.88</v>
      </c>
    </row>
    <row r="943" spans="1:5" x14ac:dyDescent="0.3">
      <c r="A943" s="16">
        <f t="shared" si="46"/>
        <v>2017</v>
      </c>
      <c r="B943" s="16">
        <f t="shared" si="47"/>
        <v>9</v>
      </c>
      <c r="C943" s="16">
        <f t="shared" si="45"/>
        <v>3</v>
      </c>
      <c r="D943" s="14">
        <v>43005</v>
      </c>
      <c r="E943" s="4">
        <v>52.14</v>
      </c>
    </row>
    <row r="944" spans="1:5" x14ac:dyDescent="0.3">
      <c r="A944" s="16">
        <f t="shared" si="46"/>
        <v>2017</v>
      </c>
      <c r="B944" s="16">
        <f t="shared" si="47"/>
        <v>9</v>
      </c>
      <c r="C944" s="16">
        <f t="shared" si="45"/>
        <v>3</v>
      </c>
      <c r="D944" s="14">
        <v>43006</v>
      </c>
      <c r="E944" s="4">
        <v>51.56</v>
      </c>
    </row>
    <row r="945" spans="1:5" x14ac:dyDescent="0.3">
      <c r="A945" s="16">
        <f t="shared" si="46"/>
        <v>2017</v>
      </c>
      <c r="B945" s="16">
        <f t="shared" si="47"/>
        <v>9</v>
      </c>
      <c r="C945" s="16">
        <f t="shared" si="45"/>
        <v>3</v>
      </c>
      <c r="D945" s="14">
        <v>43007</v>
      </c>
      <c r="E945" s="4">
        <v>51.67</v>
      </c>
    </row>
    <row r="946" spans="1:5" x14ac:dyDescent="0.3">
      <c r="A946" s="16">
        <f t="shared" si="46"/>
        <v>2017</v>
      </c>
      <c r="B946" s="16">
        <f t="shared" si="47"/>
        <v>10</v>
      </c>
      <c r="C946" s="16">
        <f t="shared" si="45"/>
        <v>4</v>
      </c>
      <c r="D946" s="14">
        <v>43010</v>
      </c>
      <c r="E946" s="4">
        <v>50.58</v>
      </c>
    </row>
    <row r="947" spans="1:5" x14ac:dyDescent="0.3">
      <c r="A947" s="16">
        <f t="shared" si="46"/>
        <v>2017</v>
      </c>
      <c r="B947" s="16">
        <f t="shared" si="47"/>
        <v>10</v>
      </c>
      <c r="C947" s="16">
        <f t="shared" si="45"/>
        <v>4</v>
      </c>
      <c r="D947" s="14">
        <v>43011</v>
      </c>
      <c r="E947" s="4">
        <v>50.42</v>
      </c>
    </row>
    <row r="948" spans="1:5" x14ac:dyDescent="0.3">
      <c r="A948" s="16">
        <f t="shared" si="46"/>
        <v>2017</v>
      </c>
      <c r="B948" s="16">
        <f t="shared" si="47"/>
        <v>10</v>
      </c>
      <c r="C948" s="16">
        <f t="shared" si="45"/>
        <v>4</v>
      </c>
      <c r="D948" s="14">
        <v>43012</v>
      </c>
      <c r="E948" s="4">
        <v>49.98</v>
      </c>
    </row>
    <row r="949" spans="1:5" x14ac:dyDescent="0.3">
      <c r="A949" s="16">
        <f t="shared" si="46"/>
        <v>2017</v>
      </c>
      <c r="B949" s="16">
        <f t="shared" si="47"/>
        <v>10</v>
      </c>
      <c r="C949" s="16">
        <f t="shared" si="45"/>
        <v>4</v>
      </c>
      <c r="D949" s="14">
        <v>43013</v>
      </c>
      <c r="E949" s="4">
        <v>50.79</v>
      </c>
    </row>
    <row r="950" spans="1:5" x14ac:dyDescent="0.3">
      <c r="A950" s="16">
        <f t="shared" si="46"/>
        <v>2017</v>
      </c>
      <c r="B950" s="16">
        <f t="shared" si="47"/>
        <v>10</v>
      </c>
      <c r="C950" s="16">
        <f t="shared" si="45"/>
        <v>4</v>
      </c>
      <c r="D950" s="14">
        <v>43014</v>
      </c>
      <c r="E950" s="4">
        <v>49.29</v>
      </c>
    </row>
    <row r="951" spans="1:5" x14ac:dyDescent="0.3">
      <c r="A951" s="16">
        <f t="shared" si="46"/>
        <v>2017</v>
      </c>
      <c r="B951" s="16">
        <f t="shared" si="47"/>
        <v>10</v>
      </c>
      <c r="C951" s="16">
        <f t="shared" si="45"/>
        <v>4</v>
      </c>
      <c r="D951" s="14">
        <v>43017</v>
      </c>
      <c r="E951" s="4">
        <v>49.58</v>
      </c>
    </row>
    <row r="952" spans="1:5" x14ac:dyDescent="0.3">
      <c r="A952" s="16">
        <f t="shared" si="46"/>
        <v>2017</v>
      </c>
      <c r="B952" s="16">
        <f t="shared" si="47"/>
        <v>10</v>
      </c>
      <c r="C952" s="16">
        <f t="shared" si="45"/>
        <v>4</v>
      </c>
      <c r="D952" s="14">
        <v>43018</v>
      </c>
      <c r="E952" s="4">
        <v>50.92</v>
      </c>
    </row>
    <row r="953" spans="1:5" x14ac:dyDescent="0.3">
      <c r="A953" s="16">
        <f t="shared" si="46"/>
        <v>2017</v>
      </c>
      <c r="B953" s="16">
        <f t="shared" si="47"/>
        <v>10</v>
      </c>
      <c r="C953" s="16">
        <f t="shared" si="45"/>
        <v>4</v>
      </c>
      <c r="D953" s="14">
        <v>43019</v>
      </c>
      <c r="E953" s="4">
        <v>51.3</v>
      </c>
    </row>
    <row r="954" spans="1:5" x14ac:dyDescent="0.3">
      <c r="A954" s="16">
        <f t="shared" si="46"/>
        <v>2017</v>
      </c>
      <c r="B954" s="16">
        <f t="shared" si="47"/>
        <v>10</v>
      </c>
      <c r="C954" s="16">
        <f t="shared" si="45"/>
        <v>4</v>
      </c>
      <c r="D954" s="14">
        <v>43020</v>
      </c>
      <c r="E954" s="4">
        <v>50.6</v>
      </c>
    </row>
    <row r="955" spans="1:5" x14ac:dyDescent="0.3">
      <c r="A955" s="16">
        <f t="shared" si="46"/>
        <v>2017</v>
      </c>
      <c r="B955" s="16">
        <f t="shared" si="47"/>
        <v>10</v>
      </c>
      <c r="C955" s="16">
        <f t="shared" si="45"/>
        <v>4</v>
      </c>
      <c r="D955" s="14">
        <v>43021</v>
      </c>
      <c r="E955" s="4">
        <v>51.45</v>
      </c>
    </row>
    <row r="956" spans="1:5" x14ac:dyDescent="0.3">
      <c r="A956" s="16">
        <f t="shared" si="46"/>
        <v>2017</v>
      </c>
      <c r="B956" s="16">
        <f t="shared" si="47"/>
        <v>10</v>
      </c>
      <c r="C956" s="16">
        <f t="shared" si="45"/>
        <v>4</v>
      </c>
      <c r="D956" s="14">
        <v>43024</v>
      </c>
      <c r="E956" s="4">
        <v>51.87</v>
      </c>
    </row>
    <row r="957" spans="1:5" x14ac:dyDescent="0.3">
      <c r="A957" s="16">
        <f t="shared" si="46"/>
        <v>2017</v>
      </c>
      <c r="B957" s="16">
        <f t="shared" si="47"/>
        <v>10</v>
      </c>
      <c r="C957" s="16">
        <f t="shared" si="45"/>
        <v>4</v>
      </c>
      <c r="D957" s="14">
        <v>43025</v>
      </c>
      <c r="E957" s="4">
        <v>51.88</v>
      </c>
    </row>
    <row r="958" spans="1:5" x14ac:dyDescent="0.3">
      <c r="A958" s="16">
        <f t="shared" si="46"/>
        <v>2017</v>
      </c>
      <c r="B958" s="16">
        <f t="shared" si="47"/>
        <v>10</v>
      </c>
      <c r="C958" s="16">
        <f t="shared" si="45"/>
        <v>4</v>
      </c>
      <c r="D958" s="14">
        <v>43026</v>
      </c>
      <c r="E958" s="4">
        <v>52.04</v>
      </c>
    </row>
    <row r="959" spans="1:5" x14ac:dyDescent="0.3">
      <c r="A959" s="16">
        <f t="shared" si="46"/>
        <v>2017</v>
      </c>
      <c r="B959" s="16">
        <f t="shared" si="47"/>
        <v>10</v>
      </c>
      <c r="C959" s="16">
        <f t="shared" si="45"/>
        <v>4</v>
      </c>
      <c r="D959" s="14">
        <v>43027</v>
      </c>
      <c r="E959" s="4">
        <v>51.29</v>
      </c>
    </row>
    <row r="960" spans="1:5" x14ac:dyDescent="0.3">
      <c r="A960" s="16">
        <f t="shared" si="46"/>
        <v>2017</v>
      </c>
      <c r="B960" s="16">
        <f t="shared" si="47"/>
        <v>10</v>
      </c>
      <c r="C960" s="16">
        <f t="shared" si="45"/>
        <v>4</v>
      </c>
      <c r="D960" s="14">
        <v>43028</v>
      </c>
      <c r="E960" s="4">
        <v>51.47</v>
      </c>
    </row>
    <row r="961" spans="1:5" x14ac:dyDescent="0.3">
      <c r="A961" s="16">
        <f t="shared" si="46"/>
        <v>2017</v>
      </c>
      <c r="B961" s="16">
        <f t="shared" si="47"/>
        <v>10</v>
      </c>
      <c r="C961" s="16">
        <f t="shared" si="45"/>
        <v>4</v>
      </c>
      <c r="D961" s="14">
        <v>43031</v>
      </c>
      <c r="E961" s="4">
        <v>51.9</v>
      </c>
    </row>
    <row r="962" spans="1:5" x14ac:dyDescent="0.3">
      <c r="A962" s="16">
        <f t="shared" si="46"/>
        <v>2017</v>
      </c>
      <c r="B962" s="16">
        <f t="shared" si="47"/>
        <v>10</v>
      </c>
      <c r="C962" s="16">
        <f t="shared" si="45"/>
        <v>4</v>
      </c>
      <c r="D962" s="14">
        <v>43032</v>
      </c>
      <c r="E962" s="4">
        <v>52.47</v>
      </c>
    </row>
    <row r="963" spans="1:5" x14ac:dyDescent="0.3">
      <c r="A963" s="16">
        <f t="shared" si="46"/>
        <v>2017</v>
      </c>
      <c r="B963" s="16">
        <f t="shared" si="47"/>
        <v>10</v>
      </c>
      <c r="C963" s="16">
        <f t="shared" si="45"/>
        <v>4</v>
      </c>
      <c r="D963" s="14">
        <v>43033</v>
      </c>
      <c r="E963" s="4">
        <v>52.18</v>
      </c>
    </row>
    <row r="964" spans="1:5" x14ac:dyDescent="0.3">
      <c r="A964" s="16">
        <f t="shared" si="46"/>
        <v>2017</v>
      </c>
      <c r="B964" s="16">
        <f t="shared" si="47"/>
        <v>10</v>
      </c>
      <c r="C964" s="16">
        <f t="shared" si="45"/>
        <v>4</v>
      </c>
      <c r="D964" s="14">
        <v>43034</v>
      </c>
      <c r="E964" s="4">
        <v>52.64</v>
      </c>
    </row>
    <row r="965" spans="1:5" x14ac:dyDescent="0.3">
      <c r="A965" s="16">
        <f t="shared" si="46"/>
        <v>2017</v>
      </c>
      <c r="B965" s="16">
        <f t="shared" si="47"/>
        <v>10</v>
      </c>
      <c r="C965" s="16">
        <f t="shared" ref="C965:C1028" si="48">ROUNDUP(B965/3,0)</f>
        <v>4</v>
      </c>
      <c r="D965" s="14">
        <v>43035</v>
      </c>
      <c r="E965" s="4">
        <v>53.9</v>
      </c>
    </row>
    <row r="966" spans="1:5" x14ac:dyDescent="0.3">
      <c r="A966" s="16">
        <f t="shared" si="46"/>
        <v>2017</v>
      </c>
      <c r="B966" s="16">
        <f t="shared" si="47"/>
        <v>10</v>
      </c>
      <c r="C966" s="16">
        <f t="shared" si="48"/>
        <v>4</v>
      </c>
      <c r="D966" s="14">
        <v>43038</v>
      </c>
      <c r="E966" s="4">
        <v>54.15</v>
      </c>
    </row>
    <row r="967" spans="1:5" x14ac:dyDescent="0.3">
      <c r="A967" s="16">
        <f t="shared" si="46"/>
        <v>2017</v>
      </c>
      <c r="B967" s="16">
        <f t="shared" si="47"/>
        <v>10</v>
      </c>
      <c r="C967" s="16">
        <f t="shared" si="48"/>
        <v>4</v>
      </c>
      <c r="D967" s="14">
        <v>43039</v>
      </c>
      <c r="E967" s="4">
        <v>54.38</v>
      </c>
    </row>
    <row r="968" spans="1:5" x14ac:dyDescent="0.3">
      <c r="A968" s="16">
        <f t="shared" si="46"/>
        <v>2017</v>
      </c>
      <c r="B968" s="16">
        <f t="shared" si="47"/>
        <v>11</v>
      </c>
      <c r="C968" s="16">
        <f t="shared" si="48"/>
        <v>4</v>
      </c>
      <c r="D968" s="14">
        <v>43040</v>
      </c>
      <c r="E968" s="4">
        <v>54.3</v>
      </c>
    </row>
    <row r="969" spans="1:5" x14ac:dyDescent="0.3">
      <c r="A969" s="16">
        <f t="shared" si="46"/>
        <v>2017</v>
      </c>
      <c r="B969" s="16">
        <f t="shared" si="47"/>
        <v>11</v>
      </c>
      <c r="C969" s="16">
        <f t="shared" si="48"/>
        <v>4</v>
      </c>
      <c r="D969" s="14">
        <v>43041</v>
      </c>
      <c r="E969" s="4">
        <v>54.54</v>
      </c>
    </row>
    <row r="970" spans="1:5" x14ac:dyDescent="0.3">
      <c r="A970" s="16">
        <f t="shared" si="46"/>
        <v>2017</v>
      </c>
      <c r="B970" s="16">
        <f t="shared" si="47"/>
        <v>11</v>
      </c>
      <c r="C970" s="16">
        <f t="shared" si="48"/>
        <v>4</v>
      </c>
      <c r="D970" s="14">
        <v>43042</v>
      </c>
      <c r="E970" s="4">
        <v>55.64</v>
      </c>
    </row>
    <row r="971" spans="1:5" x14ac:dyDescent="0.3">
      <c r="A971" s="16">
        <f t="shared" si="46"/>
        <v>2017</v>
      </c>
      <c r="B971" s="16">
        <f t="shared" si="47"/>
        <v>11</v>
      </c>
      <c r="C971" s="16">
        <f t="shared" si="48"/>
        <v>4</v>
      </c>
      <c r="D971" s="14">
        <v>43045</v>
      </c>
      <c r="E971" s="4">
        <v>57.35</v>
      </c>
    </row>
    <row r="972" spans="1:5" x14ac:dyDescent="0.3">
      <c r="A972" s="16">
        <f t="shared" si="46"/>
        <v>2017</v>
      </c>
      <c r="B972" s="16">
        <f t="shared" si="47"/>
        <v>11</v>
      </c>
      <c r="C972" s="16">
        <f t="shared" si="48"/>
        <v>4</v>
      </c>
      <c r="D972" s="14">
        <v>43046</v>
      </c>
      <c r="E972" s="4">
        <v>57.2</v>
      </c>
    </row>
    <row r="973" spans="1:5" x14ac:dyDescent="0.3">
      <c r="A973" s="16">
        <f t="shared" si="46"/>
        <v>2017</v>
      </c>
      <c r="B973" s="16">
        <f t="shared" si="47"/>
        <v>11</v>
      </c>
      <c r="C973" s="16">
        <f t="shared" si="48"/>
        <v>4</v>
      </c>
      <c r="D973" s="14">
        <v>43047</v>
      </c>
      <c r="E973" s="4">
        <v>56.81</v>
      </c>
    </row>
    <row r="974" spans="1:5" x14ac:dyDescent="0.3">
      <c r="A974" s="16">
        <f t="shared" si="46"/>
        <v>2017</v>
      </c>
      <c r="B974" s="16">
        <f t="shared" si="47"/>
        <v>11</v>
      </c>
      <c r="C974" s="16">
        <f t="shared" si="48"/>
        <v>4</v>
      </c>
      <c r="D974" s="14">
        <v>43048</v>
      </c>
      <c r="E974" s="4">
        <v>57.17</v>
      </c>
    </row>
    <row r="975" spans="1:5" x14ac:dyDescent="0.3">
      <c r="A975" s="16">
        <f t="shared" si="46"/>
        <v>2017</v>
      </c>
      <c r="B975" s="16">
        <f t="shared" si="47"/>
        <v>11</v>
      </c>
      <c r="C975" s="16">
        <f t="shared" si="48"/>
        <v>4</v>
      </c>
      <c r="D975" s="14">
        <v>43049</v>
      </c>
      <c r="E975" s="4">
        <v>56.74</v>
      </c>
    </row>
    <row r="976" spans="1:5" x14ac:dyDescent="0.3">
      <c r="A976" s="16">
        <f t="shared" si="46"/>
        <v>2017</v>
      </c>
      <c r="B976" s="16">
        <f t="shared" si="47"/>
        <v>11</v>
      </c>
      <c r="C976" s="16">
        <f t="shared" si="48"/>
        <v>4</v>
      </c>
      <c r="D976" s="14">
        <v>43052</v>
      </c>
      <c r="E976" s="4">
        <v>56.76</v>
      </c>
    </row>
    <row r="977" spans="1:5" x14ac:dyDescent="0.3">
      <c r="A977" s="16">
        <f t="shared" ref="A977:A1040" si="49">YEAR(D977)</f>
        <v>2017</v>
      </c>
      <c r="B977" s="16">
        <f t="shared" ref="B977:B1040" si="50">MONTH(D977)</f>
        <v>11</v>
      </c>
      <c r="C977" s="16">
        <f t="shared" si="48"/>
        <v>4</v>
      </c>
      <c r="D977" s="14">
        <v>43053</v>
      </c>
      <c r="E977" s="4">
        <v>55.7</v>
      </c>
    </row>
    <row r="978" spans="1:5" x14ac:dyDescent="0.3">
      <c r="A978" s="16">
        <f t="shared" si="49"/>
        <v>2017</v>
      </c>
      <c r="B978" s="16">
        <f t="shared" si="50"/>
        <v>11</v>
      </c>
      <c r="C978" s="16">
        <f t="shared" si="48"/>
        <v>4</v>
      </c>
      <c r="D978" s="14">
        <v>43054</v>
      </c>
      <c r="E978" s="4">
        <v>55.33</v>
      </c>
    </row>
    <row r="979" spans="1:5" x14ac:dyDescent="0.3">
      <c r="A979" s="16">
        <f t="shared" si="49"/>
        <v>2017</v>
      </c>
      <c r="B979" s="16">
        <f t="shared" si="50"/>
        <v>11</v>
      </c>
      <c r="C979" s="16">
        <f t="shared" si="48"/>
        <v>4</v>
      </c>
      <c r="D979" s="14">
        <v>43055</v>
      </c>
      <c r="E979" s="4">
        <v>55.14</v>
      </c>
    </row>
    <row r="980" spans="1:5" x14ac:dyDescent="0.3">
      <c r="A980" s="16">
        <f t="shared" si="49"/>
        <v>2017</v>
      </c>
      <c r="B980" s="16">
        <f t="shared" si="50"/>
        <v>11</v>
      </c>
      <c r="C980" s="16">
        <f t="shared" si="48"/>
        <v>4</v>
      </c>
      <c r="D980" s="14">
        <v>43056</v>
      </c>
      <c r="E980" s="4">
        <v>56.55</v>
      </c>
    </row>
    <row r="981" spans="1:5" x14ac:dyDescent="0.3">
      <c r="A981" s="16">
        <f t="shared" si="49"/>
        <v>2017</v>
      </c>
      <c r="B981" s="16">
        <f t="shared" si="50"/>
        <v>11</v>
      </c>
      <c r="C981" s="16">
        <f t="shared" si="48"/>
        <v>4</v>
      </c>
      <c r="D981" s="14">
        <v>43059</v>
      </c>
      <c r="E981" s="4">
        <v>56.09</v>
      </c>
    </row>
    <row r="982" spans="1:5" x14ac:dyDescent="0.3">
      <c r="A982" s="16">
        <f t="shared" si="49"/>
        <v>2017</v>
      </c>
      <c r="B982" s="16">
        <f t="shared" si="50"/>
        <v>11</v>
      </c>
      <c r="C982" s="16">
        <f t="shared" si="48"/>
        <v>4</v>
      </c>
      <c r="D982" s="14">
        <v>43060</v>
      </c>
      <c r="E982" s="4">
        <v>56.83</v>
      </c>
    </row>
    <row r="983" spans="1:5" x14ac:dyDescent="0.3">
      <c r="A983" s="16">
        <f t="shared" si="49"/>
        <v>2017</v>
      </c>
      <c r="B983" s="16">
        <f t="shared" si="50"/>
        <v>11</v>
      </c>
      <c r="C983" s="16">
        <f t="shared" si="48"/>
        <v>4</v>
      </c>
      <c r="D983" s="14">
        <v>43061</v>
      </c>
      <c r="E983" s="4">
        <v>58.02</v>
      </c>
    </row>
    <row r="984" spans="1:5" x14ac:dyDescent="0.3">
      <c r="A984" s="16">
        <f t="shared" si="49"/>
        <v>2017</v>
      </c>
      <c r="B984" s="16">
        <f t="shared" si="50"/>
        <v>11</v>
      </c>
      <c r="C984" s="16">
        <f t="shared" si="48"/>
        <v>4</v>
      </c>
      <c r="D984" s="14">
        <v>43063</v>
      </c>
      <c r="E984" s="4">
        <v>58.95</v>
      </c>
    </row>
    <row r="985" spans="1:5" x14ac:dyDescent="0.3">
      <c r="A985" s="16">
        <f t="shared" si="49"/>
        <v>2017</v>
      </c>
      <c r="B985" s="16">
        <f t="shared" si="50"/>
        <v>11</v>
      </c>
      <c r="C985" s="16">
        <f t="shared" si="48"/>
        <v>4</v>
      </c>
      <c r="D985" s="14">
        <v>43066</v>
      </c>
      <c r="E985" s="4">
        <v>58.11</v>
      </c>
    </row>
    <row r="986" spans="1:5" x14ac:dyDescent="0.3">
      <c r="A986" s="16">
        <f t="shared" si="49"/>
        <v>2017</v>
      </c>
      <c r="B986" s="16">
        <f t="shared" si="50"/>
        <v>11</v>
      </c>
      <c r="C986" s="16">
        <f t="shared" si="48"/>
        <v>4</v>
      </c>
      <c r="D986" s="14">
        <v>43067</v>
      </c>
      <c r="E986" s="4">
        <v>57.99</v>
      </c>
    </row>
    <row r="987" spans="1:5" x14ac:dyDescent="0.3">
      <c r="A987" s="16">
        <f t="shared" si="49"/>
        <v>2017</v>
      </c>
      <c r="B987" s="16">
        <f t="shared" si="50"/>
        <v>11</v>
      </c>
      <c r="C987" s="16">
        <f t="shared" si="48"/>
        <v>4</v>
      </c>
      <c r="D987" s="14">
        <v>43068</v>
      </c>
      <c r="E987" s="4">
        <v>57.3</v>
      </c>
    </row>
    <row r="988" spans="1:5" x14ac:dyDescent="0.3">
      <c r="A988" s="16">
        <f t="shared" si="49"/>
        <v>2017</v>
      </c>
      <c r="B988" s="16">
        <f t="shared" si="50"/>
        <v>11</v>
      </c>
      <c r="C988" s="16">
        <f t="shared" si="48"/>
        <v>4</v>
      </c>
      <c r="D988" s="14">
        <v>43069</v>
      </c>
      <c r="E988" s="4">
        <v>57.4</v>
      </c>
    </row>
    <row r="989" spans="1:5" x14ac:dyDescent="0.3">
      <c r="A989" s="16">
        <f t="shared" si="49"/>
        <v>2017</v>
      </c>
      <c r="B989" s="16">
        <f t="shared" si="50"/>
        <v>12</v>
      </c>
      <c r="C989" s="16">
        <f t="shared" si="48"/>
        <v>4</v>
      </c>
      <c r="D989" s="14">
        <v>43070</v>
      </c>
      <c r="E989" s="4">
        <v>58.36</v>
      </c>
    </row>
    <row r="990" spans="1:5" x14ac:dyDescent="0.3">
      <c r="A990" s="16">
        <f t="shared" si="49"/>
        <v>2017</v>
      </c>
      <c r="B990" s="16">
        <f t="shared" si="50"/>
        <v>12</v>
      </c>
      <c r="C990" s="16">
        <f t="shared" si="48"/>
        <v>4</v>
      </c>
      <c r="D990" s="14">
        <v>43073</v>
      </c>
      <c r="E990" s="4">
        <v>57.47</v>
      </c>
    </row>
    <row r="991" spans="1:5" x14ac:dyDescent="0.3">
      <c r="A991" s="16">
        <f t="shared" si="49"/>
        <v>2017</v>
      </c>
      <c r="B991" s="16">
        <f t="shared" si="50"/>
        <v>12</v>
      </c>
      <c r="C991" s="16">
        <f t="shared" si="48"/>
        <v>4</v>
      </c>
      <c r="D991" s="14">
        <v>43074</v>
      </c>
      <c r="E991" s="4">
        <v>57.62</v>
      </c>
    </row>
    <row r="992" spans="1:5" x14ac:dyDescent="0.3">
      <c r="A992" s="16">
        <f t="shared" si="49"/>
        <v>2017</v>
      </c>
      <c r="B992" s="16">
        <f t="shared" si="50"/>
        <v>12</v>
      </c>
      <c r="C992" s="16">
        <f t="shared" si="48"/>
        <v>4</v>
      </c>
      <c r="D992" s="14">
        <v>43075</v>
      </c>
      <c r="E992" s="4">
        <v>55.96</v>
      </c>
    </row>
    <row r="993" spans="1:5" x14ac:dyDescent="0.3">
      <c r="A993" s="16">
        <f t="shared" si="49"/>
        <v>2017</v>
      </c>
      <c r="B993" s="16">
        <f t="shared" si="50"/>
        <v>12</v>
      </c>
      <c r="C993" s="16">
        <f t="shared" si="48"/>
        <v>4</v>
      </c>
      <c r="D993" s="14">
        <v>43076</v>
      </c>
      <c r="E993" s="4">
        <v>56.69</v>
      </c>
    </row>
    <row r="994" spans="1:5" x14ac:dyDescent="0.3">
      <c r="A994" s="16">
        <f t="shared" si="49"/>
        <v>2017</v>
      </c>
      <c r="B994" s="16">
        <f t="shared" si="50"/>
        <v>12</v>
      </c>
      <c r="C994" s="16">
        <f t="shared" si="48"/>
        <v>4</v>
      </c>
      <c r="D994" s="14">
        <v>43077</v>
      </c>
      <c r="E994" s="4">
        <v>57.36</v>
      </c>
    </row>
    <row r="995" spans="1:5" x14ac:dyDescent="0.3">
      <c r="A995" s="16">
        <f t="shared" si="49"/>
        <v>2017</v>
      </c>
      <c r="B995" s="16">
        <f t="shared" si="50"/>
        <v>12</v>
      </c>
      <c r="C995" s="16">
        <f t="shared" si="48"/>
        <v>4</v>
      </c>
      <c r="D995" s="14">
        <v>43080</v>
      </c>
      <c r="E995" s="4">
        <v>57.99</v>
      </c>
    </row>
    <row r="996" spans="1:5" x14ac:dyDescent="0.3">
      <c r="A996" s="16">
        <f t="shared" si="49"/>
        <v>2017</v>
      </c>
      <c r="B996" s="16">
        <f t="shared" si="50"/>
        <v>12</v>
      </c>
      <c r="C996" s="16">
        <f t="shared" si="48"/>
        <v>4</v>
      </c>
      <c r="D996" s="14">
        <v>43081</v>
      </c>
      <c r="E996" s="4">
        <v>57.14</v>
      </c>
    </row>
    <row r="997" spans="1:5" x14ac:dyDescent="0.3">
      <c r="A997" s="16">
        <f t="shared" si="49"/>
        <v>2017</v>
      </c>
      <c r="B997" s="16">
        <f t="shared" si="50"/>
        <v>12</v>
      </c>
      <c r="C997" s="16">
        <f t="shared" si="48"/>
        <v>4</v>
      </c>
      <c r="D997" s="14">
        <v>43082</v>
      </c>
      <c r="E997" s="4">
        <v>56.6</v>
      </c>
    </row>
    <row r="998" spans="1:5" x14ac:dyDescent="0.3">
      <c r="A998" s="16">
        <f t="shared" si="49"/>
        <v>2017</v>
      </c>
      <c r="B998" s="16">
        <f t="shared" si="50"/>
        <v>12</v>
      </c>
      <c r="C998" s="16">
        <f t="shared" si="48"/>
        <v>4</v>
      </c>
      <c r="D998" s="14">
        <v>43083</v>
      </c>
      <c r="E998" s="4">
        <v>57.04</v>
      </c>
    </row>
    <row r="999" spans="1:5" x14ac:dyDescent="0.3">
      <c r="A999" s="16">
        <f t="shared" si="49"/>
        <v>2017</v>
      </c>
      <c r="B999" s="16">
        <f t="shared" si="50"/>
        <v>12</v>
      </c>
      <c r="C999" s="16">
        <f t="shared" si="48"/>
        <v>4</v>
      </c>
      <c r="D999" s="14">
        <v>43084</v>
      </c>
      <c r="E999" s="4">
        <v>57.3</v>
      </c>
    </row>
    <row r="1000" spans="1:5" x14ac:dyDescent="0.3">
      <c r="A1000" s="16">
        <f t="shared" si="49"/>
        <v>2017</v>
      </c>
      <c r="B1000" s="16">
        <f t="shared" si="50"/>
        <v>12</v>
      </c>
      <c r="C1000" s="16">
        <f t="shared" si="48"/>
        <v>4</v>
      </c>
      <c r="D1000" s="14">
        <v>43087</v>
      </c>
      <c r="E1000" s="4">
        <v>57.16</v>
      </c>
    </row>
    <row r="1001" spans="1:5" x14ac:dyDescent="0.3">
      <c r="A1001" s="16">
        <f t="shared" si="49"/>
        <v>2017</v>
      </c>
      <c r="B1001" s="16">
        <f t="shared" si="50"/>
        <v>12</v>
      </c>
      <c r="C1001" s="16">
        <f t="shared" si="48"/>
        <v>4</v>
      </c>
      <c r="D1001" s="14">
        <v>43088</v>
      </c>
      <c r="E1001" s="4">
        <v>57.46</v>
      </c>
    </row>
    <row r="1002" spans="1:5" x14ac:dyDescent="0.3">
      <c r="A1002" s="16">
        <f t="shared" si="49"/>
        <v>2017</v>
      </c>
      <c r="B1002" s="16">
        <f t="shared" si="50"/>
        <v>12</v>
      </c>
      <c r="C1002" s="16">
        <f t="shared" si="48"/>
        <v>4</v>
      </c>
      <c r="D1002" s="14">
        <v>43089</v>
      </c>
      <c r="E1002" s="4">
        <v>58.09</v>
      </c>
    </row>
    <row r="1003" spans="1:5" x14ac:dyDescent="0.3">
      <c r="A1003" s="16">
        <f t="shared" si="49"/>
        <v>2017</v>
      </c>
      <c r="B1003" s="16">
        <f t="shared" si="50"/>
        <v>12</v>
      </c>
      <c r="C1003" s="16">
        <f t="shared" si="48"/>
        <v>4</v>
      </c>
      <c r="D1003" s="14">
        <v>43090</v>
      </c>
      <c r="E1003" s="4">
        <v>58.36</v>
      </c>
    </row>
    <row r="1004" spans="1:5" x14ac:dyDescent="0.3">
      <c r="A1004" s="16">
        <f t="shared" si="49"/>
        <v>2017</v>
      </c>
      <c r="B1004" s="16">
        <f t="shared" si="50"/>
        <v>12</v>
      </c>
      <c r="C1004" s="16">
        <f t="shared" si="48"/>
        <v>4</v>
      </c>
      <c r="D1004" s="14">
        <v>43091</v>
      </c>
      <c r="E1004" s="4">
        <v>58.47</v>
      </c>
    </row>
    <row r="1005" spans="1:5" x14ac:dyDescent="0.3">
      <c r="A1005" s="16">
        <f t="shared" si="49"/>
        <v>2017</v>
      </c>
      <c r="B1005" s="16">
        <f t="shared" si="50"/>
        <v>12</v>
      </c>
      <c r="C1005" s="16">
        <f t="shared" si="48"/>
        <v>4</v>
      </c>
      <c r="D1005" s="14">
        <v>43095</v>
      </c>
      <c r="E1005" s="4">
        <v>59.97</v>
      </c>
    </row>
    <row r="1006" spans="1:5" x14ac:dyDescent="0.3">
      <c r="A1006" s="16">
        <f t="shared" si="49"/>
        <v>2017</v>
      </c>
      <c r="B1006" s="16">
        <f t="shared" si="50"/>
        <v>12</v>
      </c>
      <c r="C1006" s="16">
        <f t="shared" si="48"/>
        <v>4</v>
      </c>
      <c r="D1006" s="14">
        <v>43096</v>
      </c>
      <c r="E1006" s="4">
        <v>59.64</v>
      </c>
    </row>
    <row r="1007" spans="1:5" x14ac:dyDescent="0.3">
      <c r="A1007" s="16">
        <f t="shared" si="49"/>
        <v>2017</v>
      </c>
      <c r="B1007" s="16">
        <f t="shared" si="50"/>
        <v>12</v>
      </c>
      <c r="C1007" s="16">
        <f t="shared" si="48"/>
        <v>4</v>
      </c>
      <c r="D1007" s="14">
        <v>43097</v>
      </c>
      <c r="E1007" s="4">
        <v>59.84</v>
      </c>
    </row>
    <row r="1008" spans="1:5" x14ac:dyDescent="0.3">
      <c r="A1008" s="16">
        <f t="shared" si="49"/>
        <v>2017</v>
      </c>
      <c r="B1008" s="16">
        <f t="shared" si="50"/>
        <v>12</v>
      </c>
      <c r="C1008" s="16">
        <f t="shared" si="48"/>
        <v>4</v>
      </c>
      <c r="D1008" s="14">
        <v>43098</v>
      </c>
      <c r="E1008" s="4">
        <v>60.42</v>
      </c>
    </row>
    <row r="1009" spans="1:5" x14ac:dyDescent="0.3">
      <c r="A1009" s="16">
        <f t="shared" si="49"/>
        <v>2018</v>
      </c>
      <c r="B1009" s="16">
        <f t="shared" si="50"/>
        <v>1</v>
      </c>
      <c r="C1009" s="16">
        <f t="shared" si="48"/>
        <v>1</v>
      </c>
      <c r="D1009" s="14">
        <v>43102</v>
      </c>
      <c r="E1009" s="4">
        <v>60.37</v>
      </c>
    </row>
    <row r="1010" spans="1:5" x14ac:dyDescent="0.3">
      <c r="A1010" s="16">
        <f t="shared" si="49"/>
        <v>2018</v>
      </c>
      <c r="B1010" s="16">
        <f t="shared" si="50"/>
        <v>1</v>
      </c>
      <c r="C1010" s="16">
        <f t="shared" si="48"/>
        <v>1</v>
      </c>
      <c r="D1010" s="14">
        <v>43103</v>
      </c>
      <c r="E1010" s="4">
        <v>61.63</v>
      </c>
    </row>
    <row r="1011" spans="1:5" x14ac:dyDescent="0.3">
      <c r="A1011" s="16">
        <f t="shared" si="49"/>
        <v>2018</v>
      </c>
      <c r="B1011" s="16">
        <f t="shared" si="50"/>
        <v>1</v>
      </c>
      <c r="C1011" s="16">
        <f t="shared" si="48"/>
        <v>1</v>
      </c>
      <c r="D1011" s="14">
        <v>43104</v>
      </c>
      <c r="E1011" s="4">
        <v>62.01</v>
      </c>
    </row>
    <row r="1012" spans="1:5" x14ac:dyDescent="0.3">
      <c r="A1012" s="16">
        <f t="shared" si="49"/>
        <v>2018</v>
      </c>
      <c r="B1012" s="16">
        <f t="shared" si="50"/>
        <v>1</v>
      </c>
      <c r="C1012" s="16">
        <f t="shared" si="48"/>
        <v>1</v>
      </c>
      <c r="D1012" s="14">
        <v>43105</v>
      </c>
      <c r="E1012" s="4">
        <v>61.44</v>
      </c>
    </row>
    <row r="1013" spans="1:5" x14ac:dyDescent="0.3">
      <c r="A1013" s="16">
        <f t="shared" si="49"/>
        <v>2018</v>
      </c>
      <c r="B1013" s="16">
        <f t="shared" si="50"/>
        <v>1</v>
      </c>
      <c r="C1013" s="16">
        <f t="shared" si="48"/>
        <v>1</v>
      </c>
      <c r="D1013" s="14">
        <v>43108</v>
      </c>
      <c r="E1013" s="4">
        <v>61.73</v>
      </c>
    </row>
    <row r="1014" spans="1:5" x14ac:dyDescent="0.3">
      <c r="A1014" s="16">
        <f t="shared" si="49"/>
        <v>2018</v>
      </c>
      <c r="B1014" s="16">
        <f t="shared" si="50"/>
        <v>1</v>
      </c>
      <c r="C1014" s="16">
        <f t="shared" si="48"/>
        <v>1</v>
      </c>
      <c r="D1014" s="14">
        <v>43109</v>
      </c>
      <c r="E1014" s="4">
        <v>62.96</v>
      </c>
    </row>
    <row r="1015" spans="1:5" x14ac:dyDescent="0.3">
      <c r="A1015" s="16">
        <f t="shared" si="49"/>
        <v>2018</v>
      </c>
      <c r="B1015" s="16">
        <f t="shared" si="50"/>
        <v>1</v>
      </c>
      <c r="C1015" s="16">
        <f t="shared" si="48"/>
        <v>1</v>
      </c>
      <c r="D1015" s="14">
        <v>43110</v>
      </c>
      <c r="E1015" s="4">
        <v>63.57</v>
      </c>
    </row>
    <row r="1016" spans="1:5" x14ac:dyDescent="0.3">
      <c r="A1016" s="16">
        <f t="shared" si="49"/>
        <v>2018</v>
      </c>
      <c r="B1016" s="16">
        <f t="shared" si="50"/>
        <v>1</v>
      </c>
      <c r="C1016" s="16">
        <f t="shared" si="48"/>
        <v>1</v>
      </c>
      <c r="D1016" s="14">
        <v>43111</v>
      </c>
      <c r="E1016" s="4">
        <v>63.8</v>
      </c>
    </row>
    <row r="1017" spans="1:5" x14ac:dyDescent="0.3">
      <c r="A1017" s="16">
        <f t="shared" si="49"/>
        <v>2018</v>
      </c>
      <c r="B1017" s="16">
        <f t="shared" si="50"/>
        <v>1</v>
      </c>
      <c r="C1017" s="16">
        <f t="shared" si="48"/>
        <v>1</v>
      </c>
      <c r="D1017" s="14">
        <v>43112</v>
      </c>
      <c r="E1017" s="4">
        <v>64.3</v>
      </c>
    </row>
    <row r="1018" spans="1:5" x14ac:dyDescent="0.3">
      <c r="A1018" s="16">
        <f t="shared" si="49"/>
        <v>2018</v>
      </c>
      <c r="B1018" s="16">
        <f t="shared" si="50"/>
        <v>1</v>
      </c>
      <c r="C1018" s="16">
        <f t="shared" si="48"/>
        <v>1</v>
      </c>
      <c r="D1018" s="14">
        <v>43116</v>
      </c>
      <c r="E1018" s="4">
        <v>63.73</v>
      </c>
    </row>
    <row r="1019" spans="1:5" x14ac:dyDescent="0.3">
      <c r="A1019" s="16">
        <f t="shared" si="49"/>
        <v>2018</v>
      </c>
      <c r="B1019" s="16">
        <f t="shared" si="50"/>
        <v>1</v>
      </c>
      <c r="C1019" s="16">
        <f t="shared" si="48"/>
        <v>1</v>
      </c>
      <c r="D1019" s="14">
        <v>43117</v>
      </c>
      <c r="E1019" s="4">
        <v>63.97</v>
      </c>
    </row>
    <row r="1020" spans="1:5" x14ac:dyDescent="0.3">
      <c r="A1020" s="16">
        <f t="shared" si="49"/>
        <v>2018</v>
      </c>
      <c r="B1020" s="16">
        <f t="shared" si="50"/>
        <v>1</v>
      </c>
      <c r="C1020" s="16">
        <f t="shared" si="48"/>
        <v>1</v>
      </c>
      <c r="D1020" s="14">
        <v>43118</v>
      </c>
      <c r="E1020" s="4">
        <v>63.95</v>
      </c>
    </row>
    <row r="1021" spans="1:5" x14ac:dyDescent="0.3">
      <c r="A1021" s="16">
        <f t="shared" si="49"/>
        <v>2018</v>
      </c>
      <c r="B1021" s="16">
        <f t="shared" si="50"/>
        <v>1</v>
      </c>
      <c r="C1021" s="16">
        <f t="shared" si="48"/>
        <v>1</v>
      </c>
      <c r="D1021" s="14">
        <v>43119</v>
      </c>
      <c r="E1021" s="4">
        <v>63.37</v>
      </c>
    </row>
    <row r="1022" spans="1:5" x14ac:dyDescent="0.3">
      <c r="A1022" s="16">
        <f t="shared" si="49"/>
        <v>2018</v>
      </c>
      <c r="B1022" s="16">
        <f t="shared" si="50"/>
        <v>1</v>
      </c>
      <c r="C1022" s="16">
        <f t="shared" si="48"/>
        <v>1</v>
      </c>
      <c r="D1022" s="14">
        <v>43122</v>
      </c>
      <c r="E1022" s="4">
        <v>63.49</v>
      </c>
    </row>
    <row r="1023" spans="1:5" x14ac:dyDescent="0.3">
      <c r="A1023" s="16">
        <f t="shared" si="49"/>
        <v>2018</v>
      </c>
      <c r="B1023" s="16">
        <f t="shared" si="50"/>
        <v>1</v>
      </c>
      <c r="C1023" s="16">
        <f t="shared" si="48"/>
        <v>1</v>
      </c>
      <c r="D1023" s="14">
        <v>43123</v>
      </c>
      <c r="E1023" s="4">
        <v>64.47</v>
      </c>
    </row>
    <row r="1024" spans="1:5" x14ac:dyDescent="0.3">
      <c r="A1024" s="16">
        <f t="shared" si="49"/>
        <v>2018</v>
      </c>
      <c r="B1024" s="16">
        <f t="shared" si="50"/>
        <v>1</v>
      </c>
      <c r="C1024" s="16">
        <f t="shared" si="48"/>
        <v>1</v>
      </c>
      <c r="D1024" s="14">
        <v>43124</v>
      </c>
      <c r="E1024" s="4">
        <v>65.61</v>
      </c>
    </row>
    <row r="1025" spans="1:5" x14ac:dyDescent="0.3">
      <c r="A1025" s="16">
        <f t="shared" si="49"/>
        <v>2018</v>
      </c>
      <c r="B1025" s="16">
        <f t="shared" si="50"/>
        <v>1</v>
      </c>
      <c r="C1025" s="16">
        <f t="shared" si="48"/>
        <v>1</v>
      </c>
      <c r="D1025" s="14">
        <v>43125</v>
      </c>
      <c r="E1025" s="4">
        <v>65.510000000000005</v>
      </c>
    </row>
    <row r="1026" spans="1:5" x14ac:dyDescent="0.3">
      <c r="A1026" s="16">
        <f t="shared" si="49"/>
        <v>2018</v>
      </c>
      <c r="B1026" s="16">
        <f t="shared" si="50"/>
        <v>1</v>
      </c>
      <c r="C1026" s="16">
        <f t="shared" si="48"/>
        <v>1</v>
      </c>
      <c r="D1026" s="14">
        <v>43126</v>
      </c>
      <c r="E1026" s="4">
        <v>66.14</v>
      </c>
    </row>
    <row r="1027" spans="1:5" x14ac:dyDescent="0.3">
      <c r="A1027" s="16">
        <f t="shared" si="49"/>
        <v>2018</v>
      </c>
      <c r="B1027" s="16">
        <f t="shared" si="50"/>
        <v>1</v>
      </c>
      <c r="C1027" s="16">
        <f t="shared" si="48"/>
        <v>1</v>
      </c>
      <c r="D1027" s="14">
        <v>43129</v>
      </c>
      <c r="E1027" s="4">
        <v>65.56</v>
      </c>
    </row>
    <row r="1028" spans="1:5" x14ac:dyDescent="0.3">
      <c r="A1028" s="16">
        <f t="shared" si="49"/>
        <v>2018</v>
      </c>
      <c r="B1028" s="16">
        <f t="shared" si="50"/>
        <v>1</v>
      </c>
      <c r="C1028" s="16">
        <f t="shared" si="48"/>
        <v>1</v>
      </c>
      <c r="D1028" s="14">
        <v>43130</v>
      </c>
      <c r="E1028" s="4">
        <v>64.5</v>
      </c>
    </row>
    <row r="1029" spans="1:5" x14ac:dyDescent="0.3">
      <c r="A1029" s="16">
        <f t="shared" si="49"/>
        <v>2018</v>
      </c>
      <c r="B1029" s="16">
        <f t="shared" si="50"/>
        <v>1</v>
      </c>
      <c r="C1029" s="16">
        <f t="shared" ref="C1029:C1092" si="51">ROUNDUP(B1029/3,0)</f>
        <v>1</v>
      </c>
      <c r="D1029" s="14">
        <v>43131</v>
      </c>
      <c r="E1029" s="4">
        <v>64.73</v>
      </c>
    </row>
    <row r="1030" spans="1:5" x14ac:dyDescent="0.3">
      <c r="A1030" s="16">
        <f t="shared" si="49"/>
        <v>2018</v>
      </c>
      <c r="B1030" s="16">
        <f t="shared" si="50"/>
        <v>2</v>
      </c>
      <c r="C1030" s="16">
        <f t="shared" si="51"/>
        <v>1</v>
      </c>
      <c r="D1030" s="14">
        <v>43132</v>
      </c>
      <c r="E1030" s="4">
        <v>65.8</v>
      </c>
    </row>
    <row r="1031" spans="1:5" x14ac:dyDescent="0.3">
      <c r="A1031" s="16">
        <f t="shared" si="49"/>
        <v>2018</v>
      </c>
      <c r="B1031" s="16">
        <f t="shared" si="50"/>
        <v>2</v>
      </c>
      <c r="C1031" s="16">
        <f t="shared" si="51"/>
        <v>1</v>
      </c>
      <c r="D1031" s="14">
        <v>43133</v>
      </c>
      <c r="E1031" s="4">
        <v>65.45</v>
      </c>
    </row>
    <row r="1032" spans="1:5" x14ac:dyDescent="0.3">
      <c r="A1032" s="16">
        <f t="shared" si="49"/>
        <v>2018</v>
      </c>
      <c r="B1032" s="16">
        <f t="shared" si="50"/>
        <v>2</v>
      </c>
      <c r="C1032" s="16">
        <f t="shared" si="51"/>
        <v>1</v>
      </c>
      <c r="D1032" s="14">
        <v>43136</v>
      </c>
      <c r="E1032" s="4">
        <v>64.150000000000006</v>
      </c>
    </row>
    <row r="1033" spans="1:5" x14ac:dyDescent="0.3">
      <c r="A1033" s="16">
        <f t="shared" si="49"/>
        <v>2018</v>
      </c>
      <c r="B1033" s="16">
        <f t="shared" si="50"/>
        <v>2</v>
      </c>
      <c r="C1033" s="16">
        <f t="shared" si="51"/>
        <v>1</v>
      </c>
      <c r="D1033" s="14">
        <v>43137</v>
      </c>
      <c r="E1033" s="4">
        <v>63.39</v>
      </c>
    </row>
    <row r="1034" spans="1:5" x14ac:dyDescent="0.3">
      <c r="A1034" s="16">
        <f t="shared" si="49"/>
        <v>2018</v>
      </c>
      <c r="B1034" s="16">
        <f t="shared" si="50"/>
        <v>2</v>
      </c>
      <c r="C1034" s="16">
        <f t="shared" si="51"/>
        <v>1</v>
      </c>
      <c r="D1034" s="14">
        <v>43138</v>
      </c>
      <c r="E1034" s="4">
        <v>61.79</v>
      </c>
    </row>
    <row r="1035" spans="1:5" x14ac:dyDescent="0.3">
      <c r="A1035" s="16">
        <f t="shared" si="49"/>
        <v>2018</v>
      </c>
      <c r="B1035" s="16">
        <f t="shared" si="50"/>
        <v>2</v>
      </c>
      <c r="C1035" s="16">
        <f t="shared" si="51"/>
        <v>1</v>
      </c>
      <c r="D1035" s="14">
        <v>43139</v>
      </c>
      <c r="E1035" s="4">
        <v>61.15</v>
      </c>
    </row>
    <row r="1036" spans="1:5" x14ac:dyDescent="0.3">
      <c r="A1036" s="16">
        <f t="shared" si="49"/>
        <v>2018</v>
      </c>
      <c r="B1036" s="16">
        <f t="shared" si="50"/>
        <v>2</v>
      </c>
      <c r="C1036" s="16">
        <f t="shared" si="51"/>
        <v>1</v>
      </c>
      <c r="D1036" s="14">
        <v>43140</v>
      </c>
      <c r="E1036" s="4">
        <v>59.2</v>
      </c>
    </row>
    <row r="1037" spans="1:5" x14ac:dyDescent="0.3">
      <c r="A1037" s="16">
        <f t="shared" si="49"/>
        <v>2018</v>
      </c>
      <c r="B1037" s="16">
        <f t="shared" si="50"/>
        <v>2</v>
      </c>
      <c r="C1037" s="16">
        <f t="shared" si="51"/>
        <v>1</v>
      </c>
      <c r="D1037" s="14">
        <v>43143</v>
      </c>
      <c r="E1037" s="4">
        <v>59.29</v>
      </c>
    </row>
    <row r="1038" spans="1:5" x14ac:dyDescent="0.3">
      <c r="A1038" s="16">
        <f t="shared" si="49"/>
        <v>2018</v>
      </c>
      <c r="B1038" s="16">
        <f t="shared" si="50"/>
        <v>2</v>
      </c>
      <c r="C1038" s="16">
        <f t="shared" si="51"/>
        <v>1</v>
      </c>
      <c r="D1038" s="14">
        <v>43144</v>
      </c>
      <c r="E1038" s="4">
        <v>59.19</v>
      </c>
    </row>
    <row r="1039" spans="1:5" x14ac:dyDescent="0.3">
      <c r="A1039" s="16">
        <f t="shared" si="49"/>
        <v>2018</v>
      </c>
      <c r="B1039" s="16">
        <f t="shared" si="50"/>
        <v>2</v>
      </c>
      <c r="C1039" s="16">
        <f t="shared" si="51"/>
        <v>1</v>
      </c>
      <c r="D1039" s="14">
        <v>43145</v>
      </c>
      <c r="E1039" s="4">
        <v>60.6</v>
      </c>
    </row>
    <row r="1040" spans="1:5" x14ac:dyDescent="0.3">
      <c r="A1040" s="16">
        <f t="shared" si="49"/>
        <v>2018</v>
      </c>
      <c r="B1040" s="16">
        <f t="shared" si="50"/>
        <v>2</v>
      </c>
      <c r="C1040" s="16">
        <f t="shared" si="51"/>
        <v>1</v>
      </c>
      <c r="D1040" s="14">
        <v>43146</v>
      </c>
      <c r="E1040" s="4">
        <v>61.34</v>
      </c>
    </row>
    <row r="1041" spans="1:5" x14ac:dyDescent="0.3">
      <c r="A1041" s="16">
        <f t="shared" ref="A1041:A1104" si="52">YEAR(D1041)</f>
        <v>2018</v>
      </c>
      <c r="B1041" s="16">
        <f t="shared" ref="B1041:B1104" si="53">MONTH(D1041)</f>
        <v>2</v>
      </c>
      <c r="C1041" s="16">
        <f t="shared" si="51"/>
        <v>1</v>
      </c>
      <c r="D1041" s="14">
        <v>43147</v>
      </c>
      <c r="E1041" s="4">
        <v>61.68</v>
      </c>
    </row>
    <row r="1042" spans="1:5" x14ac:dyDescent="0.3">
      <c r="A1042" s="16">
        <f t="shared" si="52"/>
        <v>2018</v>
      </c>
      <c r="B1042" s="16">
        <f t="shared" si="53"/>
        <v>2</v>
      </c>
      <c r="C1042" s="16">
        <f t="shared" si="51"/>
        <v>1</v>
      </c>
      <c r="D1042" s="14">
        <v>43151</v>
      </c>
      <c r="E1042" s="4">
        <v>61.9</v>
      </c>
    </row>
    <row r="1043" spans="1:5" x14ac:dyDescent="0.3">
      <c r="A1043" s="16">
        <f t="shared" si="52"/>
        <v>2018</v>
      </c>
      <c r="B1043" s="16">
        <f t="shared" si="53"/>
        <v>2</v>
      </c>
      <c r="C1043" s="16">
        <f t="shared" si="51"/>
        <v>1</v>
      </c>
      <c r="D1043" s="14">
        <v>43152</v>
      </c>
      <c r="E1043" s="4">
        <v>61.68</v>
      </c>
    </row>
    <row r="1044" spans="1:5" x14ac:dyDescent="0.3">
      <c r="A1044" s="16">
        <f t="shared" si="52"/>
        <v>2018</v>
      </c>
      <c r="B1044" s="16">
        <f t="shared" si="53"/>
        <v>2</v>
      </c>
      <c r="C1044" s="16">
        <f t="shared" si="51"/>
        <v>1</v>
      </c>
      <c r="D1044" s="14">
        <v>43153</v>
      </c>
      <c r="E1044" s="4">
        <v>62.77</v>
      </c>
    </row>
    <row r="1045" spans="1:5" x14ac:dyDescent="0.3">
      <c r="A1045" s="16">
        <f t="shared" si="52"/>
        <v>2018</v>
      </c>
      <c r="B1045" s="16">
        <f t="shared" si="53"/>
        <v>2</v>
      </c>
      <c r="C1045" s="16">
        <f t="shared" si="51"/>
        <v>1</v>
      </c>
      <c r="D1045" s="14">
        <v>43154</v>
      </c>
      <c r="E1045" s="4">
        <v>63.55</v>
      </c>
    </row>
    <row r="1046" spans="1:5" x14ac:dyDescent="0.3">
      <c r="A1046" s="16">
        <f t="shared" si="52"/>
        <v>2018</v>
      </c>
      <c r="B1046" s="16">
        <f t="shared" si="53"/>
        <v>2</v>
      </c>
      <c r="C1046" s="16">
        <f t="shared" si="51"/>
        <v>1</v>
      </c>
      <c r="D1046" s="14">
        <v>43157</v>
      </c>
      <c r="E1046" s="4">
        <v>63.91</v>
      </c>
    </row>
    <row r="1047" spans="1:5" x14ac:dyDescent="0.3">
      <c r="A1047" s="16">
        <f t="shared" si="52"/>
        <v>2018</v>
      </c>
      <c r="B1047" s="16">
        <f t="shared" si="53"/>
        <v>2</v>
      </c>
      <c r="C1047" s="16">
        <f t="shared" si="51"/>
        <v>1</v>
      </c>
      <c r="D1047" s="14">
        <v>43158</v>
      </c>
      <c r="E1047" s="4">
        <v>63.01</v>
      </c>
    </row>
    <row r="1048" spans="1:5" x14ac:dyDescent="0.3">
      <c r="A1048" s="16">
        <f t="shared" si="52"/>
        <v>2018</v>
      </c>
      <c r="B1048" s="16">
        <f t="shared" si="53"/>
        <v>2</v>
      </c>
      <c r="C1048" s="16">
        <f t="shared" si="51"/>
        <v>1</v>
      </c>
      <c r="D1048" s="14">
        <v>43159</v>
      </c>
      <c r="E1048" s="4">
        <v>61.64</v>
      </c>
    </row>
    <row r="1049" spans="1:5" x14ac:dyDescent="0.3">
      <c r="A1049" s="16">
        <f t="shared" si="52"/>
        <v>2018</v>
      </c>
      <c r="B1049" s="16">
        <f t="shared" si="53"/>
        <v>3</v>
      </c>
      <c r="C1049" s="16">
        <f t="shared" si="51"/>
        <v>1</v>
      </c>
      <c r="D1049" s="14">
        <v>43160</v>
      </c>
      <c r="E1049" s="4">
        <v>60.99</v>
      </c>
    </row>
    <row r="1050" spans="1:5" x14ac:dyDescent="0.3">
      <c r="A1050" s="16">
        <f t="shared" si="52"/>
        <v>2018</v>
      </c>
      <c r="B1050" s="16">
        <f t="shared" si="53"/>
        <v>3</v>
      </c>
      <c r="C1050" s="16">
        <f t="shared" si="51"/>
        <v>1</v>
      </c>
      <c r="D1050" s="14">
        <v>43161</v>
      </c>
      <c r="E1050" s="4">
        <v>61.25</v>
      </c>
    </row>
    <row r="1051" spans="1:5" x14ac:dyDescent="0.3">
      <c r="A1051" s="16">
        <f t="shared" si="52"/>
        <v>2018</v>
      </c>
      <c r="B1051" s="16">
        <f t="shared" si="53"/>
        <v>3</v>
      </c>
      <c r="C1051" s="16">
        <f t="shared" si="51"/>
        <v>1</v>
      </c>
      <c r="D1051" s="14">
        <v>43164</v>
      </c>
      <c r="E1051" s="4">
        <v>62.57</v>
      </c>
    </row>
    <row r="1052" spans="1:5" x14ac:dyDescent="0.3">
      <c r="A1052" s="16">
        <f t="shared" si="52"/>
        <v>2018</v>
      </c>
      <c r="B1052" s="16">
        <f t="shared" si="53"/>
        <v>3</v>
      </c>
      <c r="C1052" s="16">
        <f t="shared" si="51"/>
        <v>1</v>
      </c>
      <c r="D1052" s="14">
        <v>43165</v>
      </c>
      <c r="E1052" s="4">
        <v>62.6</v>
      </c>
    </row>
    <row r="1053" spans="1:5" x14ac:dyDescent="0.3">
      <c r="A1053" s="16">
        <f t="shared" si="52"/>
        <v>2018</v>
      </c>
      <c r="B1053" s="16">
        <f t="shared" si="53"/>
        <v>3</v>
      </c>
      <c r="C1053" s="16">
        <f t="shared" si="51"/>
        <v>1</v>
      </c>
      <c r="D1053" s="14">
        <v>43166</v>
      </c>
      <c r="E1053" s="4">
        <v>61.15</v>
      </c>
    </row>
    <row r="1054" spans="1:5" x14ac:dyDescent="0.3">
      <c r="A1054" s="16">
        <f t="shared" si="52"/>
        <v>2018</v>
      </c>
      <c r="B1054" s="16">
        <f t="shared" si="53"/>
        <v>3</v>
      </c>
      <c r="C1054" s="16">
        <f t="shared" si="51"/>
        <v>1</v>
      </c>
      <c r="D1054" s="14">
        <v>43167</v>
      </c>
      <c r="E1054" s="4">
        <v>60.12</v>
      </c>
    </row>
    <row r="1055" spans="1:5" x14ac:dyDescent="0.3">
      <c r="A1055" s="16">
        <f t="shared" si="52"/>
        <v>2018</v>
      </c>
      <c r="B1055" s="16">
        <f t="shared" si="53"/>
        <v>3</v>
      </c>
      <c r="C1055" s="16">
        <f t="shared" si="51"/>
        <v>1</v>
      </c>
      <c r="D1055" s="14">
        <v>43168</v>
      </c>
      <c r="E1055" s="4">
        <v>62.04</v>
      </c>
    </row>
    <row r="1056" spans="1:5" x14ac:dyDescent="0.3">
      <c r="A1056" s="16">
        <f t="shared" si="52"/>
        <v>2018</v>
      </c>
      <c r="B1056" s="16">
        <f t="shared" si="53"/>
        <v>3</v>
      </c>
      <c r="C1056" s="16">
        <f t="shared" si="51"/>
        <v>1</v>
      </c>
      <c r="D1056" s="14">
        <v>43171</v>
      </c>
      <c r="E1056" s="4">
        <v>61.36</v>
      </c>
    </row>
    <row r="1057" spans="1:5" x14ac:dyDescent="0.3">
      <c r="A1057" s="16">
        <f t="shared" si="52"/>
        <v>2018</v>
      </c>
      <c r="B1057" s="16">
        <f t="shared" si="53"/>
        <v>3</v>
      </c>
      <c r="C1057" s="16">
        <f t="shared" si="51"/>
        <v>1</v>
      </c>
      <c r="D1057" s="14">
        <v>43172</v>
      </c>
      <c r="E1057" s="4">
        <v>60.71</v>
      </c>
    </row>
    <row r="1058" spans="1:5" x14ac:dyDescent="0.3">
      <c r="A1058" s="16">
        <f t="shared" si="52"/>
        <v>2018</v>
      </c>
      <c r="B1058" s="16">
        <f t="shared" si="53"/>
        <v>3</v>
      </c>
      <c r="C1058" s="16">
        <f t="shared" si="51"/>
        <v>1</v>
      </c>
      <c r="D1058" s="14">
        <v>43173</v>
      </c>
      <c r="E1058" s="4">
        <v>60.96</v>
      </c>
    </row>
    <row r="1059" spans="1:5" x14ac:dyDescent="0.3">
      <c r="A1059" s="16">
        <f t="shared" si="52"/>
        <v>2018</v>
      </c>
      <c r="B1059" s="16">
        <f t="shared" si="53"/>
        <v>3</v>
      </c>
      <c r="C1059" s="16">
        <f t="shared" si="51"/>
        <v>1</v>
      </c>
      <c r="D1059" s="14">
        <v>43174</v>
      </c>
      <c r="E1059" s="4">
        <v>61.19</v>
      </c>
    </row>
    <row r="1060" spans="1:5" x14ac:dyDescent="0.3">
      <c r="A1060" s="16">
        <f t="shared" si="52"/>
        <v>2018</v>
      </c>
      <c r="B1060" s="16">
        <f t="shared" si="53"/>
        <v>3</v>
      </c>
      <c r="C1060" s="16">
        <f t="shared" si="51"/>
        <v>1</v>
      </c>
      <c r="D1060" s="14">
        <v>43175</v>
      </c>
      <c r="E1060" s="4">
        <v>62.34</v>
      </c>
    </row>
    <row r="1061" spans="1:5" x14ac:dyDescent="0.3">
      <c r="A1061" s="16">
        <f t="shared" si="52"/>
        <v>2018</v>
      </c>
      <c r="B1061" s="16">
        <f t="shared" si="53"/>
        <v>3</v>
      </c>
      <c r="C1061" s="16">
        <f t="shared" si="51"/>
        <v>1</v>
      </c>
      <c r="D1061" s="14">
        <v>43178</v>
      </c>
      <c r="E1061" s="4">
        <v>62.06</v>
      </c>
    </row>
    <row r="1062" spans="1:5" x14ac:dyDescent="0.3">
      <c r="A1062" s="16">
        <f t="shared" si="52"/>
        <v>2018</v>
      </c>
      <c r="B1062" s="16">
        <f t="shared" si="53"/>
        <v>3</v>
      </c>
      <c r="C1062" s="16">
        <f t="shared" si="51"/>
        <v>1</v>
      </c>
      <c r="D1062" s="14">
        <v>43179</v>
      </c>
      <c r="E1062" s="4">
        <v>63.4</v>
      </c>
    </row>
    <row r="1063" spans="1:5" x14ac:dyDescent="0.3">
      <c r="A1063" s="16">
        <f t="shared" si="52"/>
        <v>2018</v>
      </c>
      <c r="B1063" s="16">
        <f t="shared" si="53"/>
        <v>3</v>
      </c>
      <c r="C1063" s="16">
        <f t="shared" si="51"/>
        <v>1</v>
      </c>
      <c r="D1063" s="14">
        <v>43180</v>
      </c>
      <c r="E1063" s="4">
        <v>65.17</v>
      </c>
    </row>
    <row r="1064" spans="1:5" x14ac:dyDescent="0.3">
      <c r="A1064" s="16">
        <f t="shared" si="52"/>
        <v>2018</v>
      </c>
      <c r="B1064" s="16">
        <f t="shared" si="53"/>
        <v>3</v>
      </c>
      <c r="C1064" s="16">
        <f t="shared" si="51"/>
        <v>1</v>
      </c>
      <c r="D1064" s="14">
        <v>43181</v>
      </c>
      <c r="E1064" s="4">
        <v>64.3</v>
      </c>
    </row>
    <row r="1065" spans="1:5" x14ac:dyDescent="0.3">
      <c r="A1065" s="16">
        <f t="shared" si="52"/>
        <v>2018</v>
      </c>
      <c r="B1065" s="16">
        <f t="shared" si="53"/>
        <v>3</v>
      </c>
      <c r="C1065" s="16">
        <f t="shared" si="51"/>
        <v>1</v>
      </c>
      <c r="D1065" s="14">
        <v>43182</v>
      </c>
      <c r="E1065" s="4">
        <v>65.88</v>
      </c>
    </row>
    <row r="1066" spans="1:5" x14ac:dyDescent="0.3">
      <c r="A1066" s="16">
        <f t="shared" si="52"/>
        <v>2018</v>
      </c>
      <c r="B1066" s="16">
        <f t="shared" si="53"/>
        <v>3</v>
      </c>
      <c r="C1066" s="16">
        <f t="shared" si="51"/>
        <v>1</v>
      </c>
      <c r="D1066" s="14">
        <v>43185</v>
      </c>
      <c r="E1066" s="4">
        <v>65.55</v>
      </c>
    </row>
    <row r="1067" spans="1:5" x14ac:dyDescent="0.3">
      <c r="A1067" s="16">
        <f t="shared" si="52"/>
        <v>2018</v>
      </c>
      <c r="B1067" s="16">
        <f t="shared" si="53"/>
        <v>3</v>
      </c>
      <c r="C1067" s="16">
        <f t="shared" si="51"/>
        <v>1</v>
      </c>
      <c r="D1067" s="14">
        <v>43186</v>
      </c>
      <c r="E1067" s="4">
        <v>65.25</v>
      </c>
    </row>
    <row r="1068" spans="1:5" x14ac:dyDescent="0.3">
      <c r="A1068" s="16">
        <f t="shared" si="52"/>
        <v>2018</v>
      </c>
      <c r="B1068" s="16">
        <f t="shared" si="53"/>
        <v>3</v>
      </c>
      <c r="C1068" s="16">
        <f t="shared" si="51"/>
        <v>1</v>
      </c>
      <c r="D1068" s="14">
        <v>43187</v>
      </c>
      <c r="E1068" s="4">
        <v>64.38</v>
      </c>
    </row>
    <row r="1069" spans="1:5" x14ac:dyDescent="0.3">
      <c r="A1069" s="16">
        <f t="shared" si="52"/>
        <v>2018</v>
      </c>
      <c r="B1069" s="16">
        <f t="shared" si="53"/>
        <v>3</v>
      </c>
      <c r="C1069" s="16">
        <f t="shared" si="51"/>
        <v>1</v>
      </c>
      <c r="D1069" s="14">
        <v>43188</v>
      </c>
      <c r="E1069" s="4">
        <v>64.94</v>
      </c>
    </row>
    <row r="1070" spans="1:5" x14ac:dyDescent="0.3">
      <c r="A1070" s="16">
        <f t="shared" si="52"/>
        <v>2018</v>
      </c>
      <c r="B1070" s="16">
        <f t="shared" si="53"/>
        <v>4</v>
      </c>
      <c r="C1070" s="16">
        <f t="shared" si="51"/>
        <v>2</v>
      </c>
      <c r="D1070" s="14">
        <v>43192</v>
      </c>
      <c r="E1070" s="4">
        <v>63.01</v>
      </c>
    </row>
    <row r="1071" spans="1:5" x14ac:dyDescent="0.3">
      <c r="A1071" s="16">
        <f t="shared" si="52"/>
        <v>2018</v>
      </c>
      <c r="B1071" s="16">
        <f t="shared" si="53"/>
        <v>4</v>
      </c>
      <c r="C1071" s="16">
        <f t="shared" si="51"/>
        <v>2</v>
      </c>
      <c r="D1071" s="14">
        <v>43193</v>
      </c>
      <c r="E1071" s="4">
        <v>63.51</v>
      </c>
    </row>
    <row r="1072" spans="1:5" x14ac:dyDescent="0.3">
      <c r="A1072" s="16">
        <f t="shared" si="52"/>
        <v>2018</v>
      </c>
      <c r="B1072" s="16">
        <f t="shared" si="53"/>
        <v>4</v>
      </c>
      <c r="C1072" s="16">
        <f t="shared" si="51"/>
        <v>2</v>
      </c>
      <c r="D1072" s="14">
        <v>43194</v>
      </c>
      <c r="E1072" s="4">
        <v>63.37</v>
      </c>
    </row>
    <row r="1073" spans="1:5" x14ac:dyDescent="0.3">
      <c r="A1073" s="16">
        <f t="shared" si="52"/>
        <v>2018</v>
      </c>
      <c r="B1073" s="16">
        <f t="shared" si="53"/>
        <v>4</v>
      </c>
      <c r="C1073" s="16">
        <f t="shared" si="51"/>
        <v>2</v>
      </c>
      <c r="D1073" s="14">
        <v>43195</v>
      </c>
      <c r="E1073" s="4">
        <v>63.54</v>
      </c>
    </row>
    <row r="1074" spans="1:5" x14ac:dyDescent="0.3">
      <c r="A1074" s="16">
        <f t="shared" si="52"/>
        <v>2018</v>
      </c>
      <c r="B1074" s="16">
        <f t="shared" si="53"/>
        <v>4</v>
      </c>
      <c r="C1074" s="16">
        <f t="shared" si="51"/>
        <v>2</v>
      </c>
      <c r="D1074" s="14">
        <v>43196</v>
      </c>
      <c r="E1074" s="4">
        <v>62.06</v>
      </c>
    </row>
    <row r="1075" spans="1:5" x14ac:dyDescent="0.3">
      <c r="A1075" s="16">
        <f t="shared" si="52"/>
        <v>2018</v>
      </c>
      <c r="B1075" s="16">
        <f t="shared" si="53"/>
        <v>4</v>
      </c>
      <c r="C1075" s="16">
        <f t="shared" si="51"/>
        <v>2</v>
      </c>
      <c r="D1075" s="14">
        <v>43199</v>
      </c>
      <c r="E1075" s="4">
        <v>63.42</v>
      </c>
    </row>
    <row r="1076" spans="1:5" x14ac:dyDescent="0.3">
      <c r="A1076" s="16">
        <f t="shared" si="52"/>
        <v>2018</v>
      </c>
      <c r="B1076" s="16">
        <f t="shared" si="53"/>
        <v>4</v>
      </c>
      <c r="C1076" s="16">
        <f t="shared" si="51"/>
        <v>2</v>
      </c>
      <c r="D1076" s="14">
        <v>43200</v>
      </c>
      <c r="E1076" s="4">
        <v>65.510000000000005</v>
      </c>
    </row>
    <row r="1077" spans="1:5" x14ac:dyDescent="0.3">
      <c r="A1077" s="16">
        <f t="shared" si="52"/>
        <v>2018</v>
      </c>
      <c r="B1077" s="16">
        <f t="shared" si="53"/>
        <v>4</v>
      </c>
      <c r="C1077" s="16">
        <f t="shared" si="51"/>
        <v>2</v>
      </c>
      <c r="D1077" s="14">
        <v>43201</v>
      </c>
      <c r="E1077" s="4">
        <v>66.819999999999993</v>
      </c>
    </row>
    <row r="1078" spans="1:5" x14ac:dyDescent="0.3">
      <c r="A1078" s="16">
        <f t="shared" si="52"/>
        <v>2018</v>
      </c>
      <c r="B1078" s="16">
        <f t="shared" si="53"/>
        <v>4</v>
      </c>
      <c r="C1078" s="16">
        <f t="shared" si="51"/>
        <v>2</v>
      </c>
      <c r="D1078" s="14">
        <v>43202</v>
      </c>
      <c r="E1078" s="4">
        <v>67.069999999999993</v>
      </c>
    </row>
    <row r="1079" spans="1:5" x14ac:dyDescent="0.3">
      <c r="A1079" s="16">
        <f t="shared" si="52"/>
        <v>2018</v>
      </c>
      <c r="B1079" s="16">
        <f t="shared" si="53"/>
        <v>4</v>
      </c>
      <c r="C1079" s="16">
        <f t="shared" si="51"/>
        <v>2</v>
      </c>
      <c r="D1079" s="14">
        <v>43203</v>
      </c>
      <c r="E1079" s="4">
        <v>67.39</v>
      </c>
    </row>
    <row r="1080" spans="1:5" x14ac:dyDescent="0.3">
      <c r="A1080" s="16">
        <f t="shared" si="52"/>
        <v>2018</v>
      </c>
      <c r="B1080" s="16">
        <f t="shared" si="53"/>
        <v>4</v>
      </c>
      <c r="C1080" s="16">
        <f t="shared" si="51"/>
        <v>2</v>
      </c>
      <c r="D1080" s="14">
        <v>43206</v>
      </c>
      <c r="E1080" s="4">
        <v>66.22</v>
      </c>
    </row>
    <row r="1081" spans="1:5" x14ac:dyDescent="0.3">
      <c r="A1081" s="16">
        <f t="shared" si="52"/>
        <v>2018</v>
      </c>
      <c r="B1081" s="16">
        <f t="shared" si="53"/>
        <v>4</v>
      </c>
      <c r="C1081" s="16">
        <f t="shared" si="51"/>
        <v>2</v>
      </c>
      <c r="D1081" s="14">
        <v>43207</v>
      </c>
      <c r="E1081" s="4">
        <v>66.52</v>
      </c>
    </row>
    <row r="1082" spans="1:5" x14ac:dyDescent="0.3">
      <c r="A1082" s="16">
        <f t="shared" si="52"/>
        <v>2018</v>
      </c>
      <c r="B1082" s="16">
        <f t="shared" si="53"/>
        <v>4</v>
      </c>
      <c r="C1082" s="16">
        <f t="shared" si="51"/>
        <v>2</v>
      </c>
      <c r="D1082" s="14">
        <v>43208</v>
      </c>
      <c r="E1082" s="4">
        <v>68.47</v>
      </c>
    </row>
    <row r="1083" spans="1:5" x14ac:dyDescent="0.3">
      <c r="A1083" s="16">
        <f t="shared" si="52"/>
        <v>2018</v>
      </c>
      <c r="B1083" s="16">
        <f t="shared" si="53"/>
        <v>4</v>
      </c>
      <c r="C1083" s="16">
        <f t="shared" si="51"/>
        <v>2</v>
      </c>
      <c r="D1083" s="14">
        <v>43209</v>
      </c>
      <c r="E1083" s="4">
        <v>68.290000000000006</v>
      </c>
    </row>
    <row r="1084" spans="1:5" x14ac:dyDescent="0.3">
      <c r="A1084" s="16">
        <f t="shared" si="52"/>
        <v>2018</v>
      </c>
      <c r="B1084" s="16">
        <f t="shared" si="53"/>
        <v>4</v>
      </c>
      <c r="C1084" s="16">
        <f t="shared" si="51"/>
        <v>2</v>
      </c>
      <c r="D1084" s="14">
        <v>43210</v>
      </c>
      <c r="E1084" s="4">
        <v>68.38</v>
      </c>
    </row>
    <row r="1085" spans="1:5" x14ac:dyDescent="0.3">
      <c r="A1085" s="16">
        <f t="shared" si="52"/>
        <v>2018</v>
      </c>
      <c r="B1085" s="16">
        <f t="shared" si="53"/>
        <v>4</v>
      </c>
      <c r="C1085" s="16">
        <f t="shared" si="51"/>
        <v>2</v>
      </c>
      <c r="D1085" s="14">
        <v>43213</v>
      </c>
      <c r="E1085" s="4">
        <v>68.64</v>
      </c>
    </row>
    <row r="1086" spans="1:5" x14ac:dyDescent="0.3">
      <c r="A1086" s="16">
        <f t="shared" si="52"/>
        <v>2018</v>
      </c>
      <c r="B1086" s="16">
        <f t="shared" si="53"/>
        <v>4</v>
      </c>
      <c r="C1086" s="16">
        <f t="shared" si="51"/>
        <v>2</v>
      </c>
      <c r="D1086" s="14">
        <v>43214</v>
      </c>
      <c r="E1086" s="4">
        <v>67.7</v>
      </c>
    </row>
    <row r="1087" spans="1:5" x14ac:dyDescent="0.3">
      <c r="A1087" s="16">
        <f t="shared" si="52"/>
        <v>2018</v>
      </c>
      <c r="B1087" s="16">
        <f t="shared" si="53"/>
        <v>4</v>
      </c>
      <c r="C1087" s="16">
        <f t="shared" si="51"/>
        <v>2</v>
      </c>
      <c r="D1087" s="14">
        <v>43215</v>
      </c>
      <c r="E1087" s="4">
        <v>68.05</v>
      </c>
    </row>
    <row r="1088" spans="1:5" x14ac:dyDescent="0.3">
      <c r="A1088" s="16">
        <f t="shared" si="52"/>
        <v>2018</v>
      </c>
      <c r="B1088" s="16">
        <f t="shared" si="53"/>
        <v>4</v>
      </c>
      <c r="C1088" s="16">
        <f t="shared" si="51"/>
        <v>2</v>
      </c>
      <c r="D1088" s="14">
        <v>43216</v>
      </c>
      <c r="E1088" s="4">
        <v>68.19</v>
      </c>
    </row>
    <row r="1089" spans="1:5" x14ac:dyDescent="0.3">
      <c r="A1089" s="16">
        <f t="shared" si="52"/>
        <v>2018</v>
      </c>
      <c r="B1089" s="16">
        <f t="shared" si="53"/>
        <v>4</v>
      </c>
      <c r="C1089" s="16">
        <f t="shared" si="51"/>
        <v>2</v>
      </c>
      <c r="D1089" s="14">
        <v>43217</v>
      </c>
      <c r="E1089" s="4">
        <v>68.099999999999994</v>
      </c>
    </row>
    <row r="1090" spans="1:5" x14ac:dyDescent="0.3">
      <c r="A1090" s="16">
        <f t="shared" si="52"/>
        <v>2018</v>
      </c>
      <c r="B1090" s="16">
        <f t="shared" si="53"/>
        <v>4</v>
      </c>
      <c r="C1090" s="16">
        <f t="shared" si="51"/>
        <v>2</v>
      </c>
      <c r="D1090" s="14">
        <v>43220</v>
      </c>
      <c r="E1090" s="4">
        <v>68.569999999999993</v>
      </c>
    </row>
    <row r="1091" spans="1:5" x14ac:dyDescent="0.3">
      <c r="A1091" s="16">
        <f t="shared" si="52"/>
        <v>2018</v>
      </c>
      <c r="B1091" s="16">
        <f t="shared" si="53"/>
        <v>5</v>
      </c>
      <c r="C1091" s="16">
        <f t="shared" si="51"/>
        <v>2</v>
      </c>
      <c r="D1091" s="14">
        <v>43221</v>
      </c>
      <c r="E1091" s="4">
        <v>67.25</v>
      </c>
    </row>
    <row r="1092" spans="1:5" x14ac:dyDescent="0.3">
      <c r="A1092" s="16">
        <f t="shared" si="52"/>
        <v>2018</v>
      </c>
      <c r="B1092" s="16">
        <f t="shared" si="53"/>
        <v>5</v>
      </c>
      <c r="C1092" s="16">
        <f t="shared" si="51"/>
        <v>2</v>
      </c>
      <c r="D1092" s="14">
        <v>43222</v>
      </c>
      <c r="E1092" s="4">
        <v>67.930000000000007</v>
      </c>
    </row>
    <row r="1093" spans="1:5" x14ac:dyDescent="0.3">
      <c r="A1093" s="16">
        <f t="shared" si="52"/>
        <v>2018</v>
      </c>
      <c r="B1093" s="16">
        <f t="shared" si="53"/>
        <v>5</v>
      </c>
      <c r="C1093" s="16">
        <f t="shared" ref="C1093:C1156" si="54">ROUNDUP(B1093/3,0)</f>
        <v>2</v>
      </c>
      <c r="D1093" s="14">
        <v>43223</v>
      </c>
      <c r="E1093" s="4">
        <v>68.430000000000007</v>
      </c>
    </row>
    <row r="1094" spans="1:5" x14ac:dyDescent="0.3">
      <c r="A1094" s="16">
        <f t="shared" si="52"/>
        <v>2018</v>
      </c>
      <c r="B1094" s="16">
        <f t="shared" si="53"/>
        <v>5</v>
      </c>
      <c r="C1094" s="16">
        <f t="shared" si="54"/>
        <v>2</v>
      </c>
      <c r="D1094" s="14">
        <v>43224</v>
      </c>
      <c r="E1094" s="4">
        <v>69.72</v>
      </c>
    </row>
    <row r="1095" spans="1:5" x14ac:dyDescent="0.3">
      <c r="A1095" s="16">
        <f t="shared" si="52"/>
        <v>2018</v>
      </c>
      <c r="B1095" s="16">
        <f t="shared" si="53"/>
        <v>5</v>
      </c>
      <c r="C1095" s="16">
        <f t="shared" si="54"/>
        <v>2</v>
      </c>
      <c r="D1095" s="14">
        <v>43227</v>
      </c>
      <c r="E1095" s="4">
        <v>70.73</v>
      </c>
    </row>
    <row r="1096" spans="1:5" x14ac:dyDescent="0.3">
      <c r="A1096" s="16">
        <f t="shared" si="52"/>
        <v>2018</v>
      </c>
      <c r="B1096" s="16">
        <f t="shared" si="53"/>
        <v>5</v>
      </c>
      <c r="C1096" s="16">
        <f t="shared" si="54"/>
        <v>2</v>
      </c>
      <c r="D1096" s="14">
        <v>43228</v>
      </c>
      <c r="E1096" s="4">
        <v>69.06</v>
      </c>
    </row>
    <row r="1097" spans="1:5" x14ac:dyDescent="0.3">
      <c r="A1097" s="16">
        <f t="shared" si="52"/>
        <v>2018</v>
      </c>
      <c r="B1097" s="16">
        <f t="shared" si="53"/>
        <v>5</v>
      </c>
      <c r="C1097" s="16">
        <f t="shared" si="54"/>
        <v>2</v>
      </c>
      <c r="D1097" s="14">
        <v>43229</v>
      </c>
      <c r="E1097" s="4">
        <v>71.14</v>
      </c>
    </row>
    <row r="1098" spans="1:5" x14ac:dyDescent="0.3">
      <c r="A1098" s="16">
        <f t="shared" si="52"/>
        <v>2018</v>
      </c>
      <c r="B1098" s="16">
        <f t="shared" si="53"/>
        <v>5</v>
      </c>
      <c r="C1098" s="16">
        <f t="shared" si="54"/>
        <v>2</v>
      </c>
      <c r="D1098" s="14">
        <v>43230</v>
      </c>
      <c r="E1098" s="4">
        <v>71.36</v>
      </c>
    </row>
    <row r="1099" spans="1:5" x14ac:dyDescent="0.3">
      <c r="A1099" s="16">
        <f t="shared" si="52"/>
        <v>2018</v>
      </c>
      <c r="B1099" s="16">
        <f t="shared" si="53"/>
        <v>5</v>
      </c>
      <c r="C1099" s="16">
        <f t="shared" si="54"/>
        <v>2</v>
      </c>
      <c r="D1099" s="14">
        <v>43231</v>
      </c>
      <c r="E1099" s="4">
        <v>70.7</v>
      </c>
    </row>
    <row r="1100" spans="1:5" x14ac:dyDescent="0.3">
      <c r="A1100" s="16">
        <f t="shared" si="52"/>
        <v>2018</v>
      </c>
      <c r="B1100" s="16">
        <f t="shared" si="53"/>
        <v>5</v>
      </c>
      <c r="C1100" s="16">
        <f t="shared" si="54"/>
        <v>2</v>
      </c>
      <c r="D1100" s="14">
        <v>43234</v>
      </c>
      <c r="E1100" s="4">
        <v>70.959999999999994</v>
      </c>
    </row>
    <row r="1101" spans="1:5" x14ac:dyDescent="0.3">
      <c r="A1101" s="16">
        <f t="shared" si="52"/>
        <v>2018</v>
      </c>
      <c r="B1101" s="16">
        <f t="shared" si="53"/>
        <v>5</v>
      </c>
      <c r="C1101" s="16">
        <f t="shared" si="54"/>
        <v>2</v>
      </c>
      <c r="D1101" s="14">
        <v>43235</v>
      </c>
      <c r="E1101" s="4">
        <v>71.31</v>
      </c>
    </row>
    <row r="1102" spans="1:5" x14ac:dyDescent="0.3">
      <c r="A1102" s="16">
        <f t="shared" si="52"/>
        <v>2018</v>
      </c>
      <c r="B1102" s="16">
        <f t="shared" si="53"/>
        <v>5</v>
      </c>
      <c r="C1102" s="16">
        <f t="shared" si="54"/>
        <v>2</v>
      </c>
      <c r="D1102" s="14">
        <v>43236</v>
      </c>
      <c r="E1102" s="4">
        <v>71.489999999999995</v>
      </c>
    </row>
    <row r="1103" spans="1:5" x14ac:dyDescent="0.3">
      <c r="A1103" s="16">
        <f t="shared" si="52"/>
        <v>2018</v>
      </c>
      <c r="B1103" s="16">
        <f t="shared" si="53"/>
        <v>5</v>
      </c>
      <c r="C1103" s="16">
        <f t="shared" si="54"/>
        <v>2</v>
      </c>
      <c r="D1103" s="14">
        <v>43237</v>
      </c>
      <c r="E1103" s="4">
        <v>71.489999999999995</v>
      </c>
    </row>
    <row r="1104" spans="1:5" x14ac:dyDescent="0.3">
      <c r="A1104" s="16">
        <f t="shared" si="52"/>
        <v>2018</v>
      </c>
      <c r="B1104" s="16">
        <f t="shared" si="53"/>
        <v>5</v>
      </c>
      <c r="C1104" s="16">
        <f t="shared" si="54"/>
        <v>2</v>
      </c>
      <c r="D1104" s="14">
        <v>43238</v>
      </c>
      <c r="E1104" s="4">
        <v>71.28</v>
      </c>
    </row>
    <row r="1105" spans="1:5" x14ac:dyDescent="0.3">
      <c r="A1105" s="16">
        <f t="shared" ref="A1105:A1168" si="55">YEAR(D1105)</f>
        <v>2018</v>
      </c>
      <c r="B1105" s="16">
        <f t="shared" ref="B1105:B1168" si="56">MONTH(D1105)</f>
        <v>5</v>
      </c>
      <c r="C1105" s="16">
        <f t="shared" si="54"/>
        <v>2</v>
      </c>
      <c r="D1105" s="14">
        <v>43241</v>
      </c>
      <c r="E1105" s="4">
        <v>72.239999999999995</v>
      </c>
    </row>
    <row r="1106" spans="1:5" x14ac:dyDescent="0.3">
      <c r="A1106" s="16">
        <f t="shared" si="55"/>
        <v>2018</v>
      </c>
      <c r="B1106" s="16">
        <f t="shared" si="56"/>
        <v>5</v>
      </c>
      <c r="C1106" s="16">
        <f t="shared" si="54"/>
        <v>2</v>
      </c>
      <c r="D1106" s="14">
        <v>43242</v>
      </c>
      <c r="E1106" s="4">
        <v>72.13</v>
      </c>
    </row>
    <row r="1107" spans="1:5" x14ac:dyDescent="0.3">
      <c r="A1107" s="16">
        <f t="shared" si="55"/>
        <v>2018</v>
      </c>
      <c r="B1107" s="16">
        <f t="shared" si="56"/>
        <v>5</v>
      </c>
      <c r="C1107" s="16">
        <f t="shared" si="54"/>
        <v>2</v>
      </c>
      <c r="D1107" s="14">
        <v>43243</v>
      </c>
      <c r="E1107" s="4">
        <v>71.84</v>
      </c>
    </row>
    <row r="1108" spans="1:5" x14ac:dyDescent="0.3">
      <c r="A1108" s="16">
        <f t="shared" si="55"/>
        <v>2018</v>
      </c>
      <c r="B1108" s="16">
        <f t="shared" si="56"/>
        <v>5</v>
      </c>
      <c r="C1108" s="16">
        <f t="shared" si="54"/>
        <v>2</v>
      </c>
      <c r="D1108" s="14">
        <v>43244</v>
      </c>
      <c r="E1108" s="4">
        <v>70.709999999999994</v>
      </c>
    </row>
    <row r="1109" spans="1:5" x14ac:dyDescent="0.3">
      <c r="A1109" s="16">
        <f t="shared" si="55"/>
        <v>2018</v>
      </c>
      <c r="B1109" s="16">
        <f t="shared" si="56"/>
        <v>5</v>
      </c>
      <c r="C1109" s="16">
        <f t="shared" si="54"/>
        <v>2</v>
      </c>
      <c r="D1109" s="14">
        <v>43245</v>
      </c>
      <c r="E1109" s="4">
        <v>67.88</v>
      </c>
    </row>
    <row r="1110" spans="1:5" x14ac:dyDescent="0.3">
      <c r="A1110" s="16">
        <f t="shared" si="55"/>
        <v>2018</v>
      </c>
      <c r="B1110" s="16">
        <f t="shared" si="56"/>
        <v>5</v>
      </c>
      <c r="C1110" s="16">
        <f t="shared" si="54"/>
        <v>2</v>
      </c>
      <c r="D1110" s="14">
        <v>43249</v>
      </c>
      <c r="E1110" s="4">
        <v>66.73</v>
      </c>
    </row>
    <row r="1111" spans="1:5" x14ac:dyDescent="0.3">
      <c r="A1111" s="16">
        <f t="shared" si="55"/>
        <v>2018</v>
      </c>
      <c r="B1111" s="16">
        <f t="shared" si="56"/>
        <v>5</v>
      </c>
      <c r="C1111" s="16">
        <f t="shared" si="54"/>
        <v>2</v>
      </c>
      <c r="D1111" s="14">
        <v>43250</v>
      </c>
      <c r="E1111" s="4">
        <v>68.209999999999994</v>
      </c>
    </row>
    <row r="1112" spans="1:5" x14ac:dyDescent="0.3">
      <c r="A1112" s="16">
        <f t="shared" si="55"/>
        <v>2018</v>
      </c>
      <c r="B1112" s="16">
        <f t="shared" si="56"/>
        <v>5</v>
      </c>
      <c r="C1112" s="16">
        <f t="shared" si="54"/>
        <v>2</v>
      </c>
      <c r="D1112" s="14">
        <v>43251</v>
      </c>
      <c r="E1112" s="4">
        <v>67.040000000000006</v>
      </c>
    </row>
    <row r="1113" spans="1:5" x14ac:dyDescent="0.3">
      <c r="A1113" s="16">
        <f t="shared" si="55"/>
        <v>2018</v>
      </c>
      <c r="B1113" s="16">
        <f t="shared" si="56"/>
        <v>6</v>
      </c>
      <c r="C1113" s="16">
        <f t="shared" si="54"/>
        <v>2</v>
      </c>
      <c r="D1113" s="14">
        <v>43252</v>
      </c>
      <c r="E1113" s="4">
        <v>65.81</v>
      </c>
    </row>
    <row r="1114" spans="1:5" x14ac:dyDescent="0.3">
      <c r="A1114" s="16">
        <f t="shared" si="55"/>
        <v>2018</v>
      </c>
      <c r="B1114" s="16">
        <f t="shared" si="56"/>
        <v>6</v>
      </c>
      <c r="C1114" s="16">
        <f t="shared" si="54"/>
        <v>2</v>
      </c>
      <c r="D1114" s="14">
        <v>43255</v>
      </c>
      <c r="E1114" s="4">
        <v>64.75</v>
      </c>
    </row>
    <row r="1115" spans="1:5" x14ac:dyDescent="0.3">
      <c r="A1115" s="16">
        <f t="shared" si="55"/>
        <v>2018</v>
      </c>
      <c r="B1115" s="16">
        <f t="shared" si="56"/>
        <v>6</v>
      </c>
      <c r="C1115" s="16">
        <f t="shared" si="54"/>
        <v>2</v>
      </c>
      <c r="D1115" s="14">
        <v>43256</v>
      </c>
      <c r="E1115" s="4">
        <v>65.52</v>
      </c>
    </row>
    <row r="1116" spans="1:5" x14ac:dyDescent="0.3">
      <c r="A1116" s="16">
        <f t="shared" si="55"/>
        <v>2018</v>
      </c>
      <c r="B1116" s="16">
        <f t="shared" si="56"/>
        <v>6</v>
      </c>
      <c r="C1116" s="16">
        <f t="shared" si="54"/>
        <v>2</v>
      </c>
      <c r="D1116" s="14">
        <v>43257</v>
      </c>
      <c r="E1116" s="4">
        <v>64.73</v>
      </c>
    </row>
    <row r="1117" spans="1:5" x14ac:dyDescent="0.3">
      <c r="A1117" s="16">
        <f t="shared" si="55"/>
        <v>2018</v>
      </c>
      <c r="B1117" s="16">
        <f t="shared" si="56"/>
        <v>6</v>
      </c>
      <c r="C1117" s="16">
        <f t="shared" si="54"/>
        <v>2</v>
      </c>
      <c r="D1117" s="14">
        <v>43258</v>
      </c>
      <c r="E1117" s="4">
        <v>65.95</v>
      </c>
    </row>
    <row r="1118" spans="1:5" x14ac:dyDescent="0.3">
      <c r="A1118" s="16">
        <f t="shared" si="55"/>
        <v>2018</v>
      </c>
      <c r="B1118" s="16">
        <f t="shared" si="56"/>
        <v>6</v>
      </c>
      <c r="C1118" s="16">
        <f t="shared" si="54"/>
        <v>2</v>
      </c>
      <c r="D1118" s="14">
        <v>43259</v>
      </c>
      <c r="E1118" s="4">
        <v>65.739999999999995</v>
      </c>
    </row>
    <row r="1119" spans="1:5" x14ac:dyDescent="0.3">
      <c r="A1119" s="16">
        <f t="shared" si="55"/>
        <v>2018</v>
      </c>
      <c r="B1119" s="16">
        <f t="shared" si="56"/>
        <v>6</v>
      </c>
      <c r="C1119" s="16">
        <f t="shared" si="54"/>
        <v>2</v>
      </c>
      <c r="D1119" s="14">
        <v>43262</v>
      </c>
      <c r="E1119" s="4">
        <v>66.099999999999994</v>
      </c>
    </row>
    <row r="1120" spans="1:5" x14ac:dyDescent="0.3">
      <c r="A1120" s="16">
        <f t="shared" si="55"/>
        <v>2018</v>
      </c>
      <c r="B1120" s="16">
        <f t="shared" si="56"/>
        <v>6</v>
      </c>
      <c r="C1120" s="16">
        <f t="shared" si="54"/>
        <v>2</v>
      </c>
      <c r="D1120" s="14">
        <v>43263</v>
      </c>
      <c r="E1120" s="4">
        <v>66.36</v>
      </c>
    </row>
    <row r="1121" spans="1:5" x14ac:dyDescent="0.3">
      <c r="A1121" s="16">
        <f t="shared" si="55"/>
        <v>2018</v>
      </c>
      <c r="B1121" s="16">
        <f t="shared" si="56"/>
        <v>6</v>
      </c>
      <c r="C1121" s="16">
        <f t="shared" si="54"/>
        <v>2</v>
      </c>
      <c r="D1121" s="14">
        <v>43264</v>
      </c>
      <c r="E1121" s="4">
        <v>66.64</v>
      </c>
    </row>
    <row r="1122" spans="1:5" x14ac:dyDescent="0.3">
      <c r="A1122" s="16">
        <f t="shared" si="55"/>
        <v>2018</v>
      </c>
      <c r="B1122" s="16">
        <f t="shared" si="56"/>
        <v>6</v>
      </c>
      <c r="C1122" s="16">
        <f t="shared" si="54"/>
        <v>2</v>
      </c>
      <c r="D1122" s="14">
        <v>43265</v>
      </c>
      <c r="E1122" s="4">
        <v>66.89</v>
      </c>
    </row>
    <row r="1123" spans="1:5" x14ac:dyDescent="0.3">
      <c r="A1123" s="16">
        <f t="shared" si="55"/>
        <v>2018</v>
      </c>
      <c r="B1123" s="16">
        <f t="shared" si="56"/>
        <v>6</v>
      </c>
      <c r="C1123" s="16">
        <f t="shared" si="54"/>
        <v>2</v>
      </c>
      <c r="D1123" s="14">
        <v>43266</v>
      </c>
      <c r="E1123" s="4">
        <v>65.06</v>
      </c>
    </row>
    <row r="1124" spans="1:5" x14ac:dyDescent="0.3">
      <c r="A1124" s="16">
        <f t="shared" si="55"/>
        <v>2018</v>
      </c>
      <c r="B1124" s="16">
        <f t="shared" si="56"/>
        <v>6</v>
      </c>
      <c r="C1124" s="16">
        <f t="shared" si="54"/>
        <v>2</v>
      </c>
      <c r="D1124" s="14">
        <v>43269</v>
      </c>
      <c r="E1124" s="4">
        <v>65.849999999999994</v>
      </c>
    </row>
    <row r="1125" spans="1:5" x14ac:dyDescent="0.3">
      <c r="A1125" s="16">
        <f t="shared" si="55"/>
        <v>2018</v>
      </c>
      <c r="B1125" s="16">
        <f t="shared" si="56"/>
        <v>6</v>
      </c>
      <c r="C1125" s="16">
        <f t="shared" si="54"/>
        <v>2</v>
      </c>
      <c r="D1125" s="14">
        <v>43270</v>
      </c>
      <c r="E1125" s="4">
        <v>65.069999999999993</v>
      </c>
    </row>
    <row r="1126" spans="1:5" x14ac:dyDescent="0.3">
      <c r="A1126" s="16">
        <f t="shared" si="55"/>
        <v>2018</v>
      </c>
      <c r="B1126" s="16">
        <f t="shared" si="56"/>
        <v>6</v>
      </c>
      <c r="C1126" s="16">
        <f t="shared" si="54"/>
        <v>2</v>
      </c>
      <c r="D1126" s="14">
        <v>43271</v>
      </c>
      <c r="E1126" s="4">
        <v>66.22</v>
      </c>
    </row>
    <row r="1127" spans="1:5" x14ac:dyDescent="0.3">
      <c r="A1127" s="16">
        <f t="shared" si="55"/>
        <v>2018</v>
      </c>
      <c r="B1127" s="16">
        <f t="shared" si="56"/>
        <v>6</v>
      </c>
      <c r="C1127" s="16">
        <f t="shared" si="54"/>
        <v>2</v>
      </c>
      <c r="D1127" s="14">
        <v>43272</v>
      </c>
      <c r="E1127" s="4">
        <v>65.540000000000006</v>
      </c>
    </row>
    <row r="1128" spans="1:5" x14ac:dyDescent="0.3">
      <c r="A1128" s="16">
        <f t="shared" si="55"/>
        <v>2018</v>
      </c>
      <c r="B1128" s="16">
        <f t="shared" si="56"/>
        <v>6</v>
      </c>
      <c r="C1128" s="16">
        <f t="shared" si="54"/>
        <v>2</v>
      </c>
      <c r="D1128" s="14">
        <v>43273</v>
      </c>
      <c r="E1128" s="4">
        <v>68.58</v>
      </c>
    </row>
    <row r="1129" spans="1:5" x14ac:dyDescent="0.3">
      <c r="A1129" s="16">
        <f t="shared" si="55"/>
        <v>2018</v>
      </c>
      <c r="B1129" s="16">
        <f t="shared" si="56"/>
        <v>6</v>
      </c>
      <c r="C1129" s="16">
        <f t="shared" si="54"/>
        <v>2</v>
      </c>
      <c r="D1129" s="14">
        <v>43276</v>
      </c>
      <c r="E1129" s="4">
        <v>68.08</v>
      </c>
    </row>
    <row r="1130" spans="1:5" x14ac:dyDescent="0.3">
      <c r="A1130" s="16">
        <f t="shared" si="55"/>
        <v>2018</v>
      </c>
      <c r="B1130" s="16">
        <f t="shared" si="56"/>
        <v>6</v>
      </c>
      <c r="C1130" s="16">
        <f t="shared" si="54"/>
        <v>2</v>
      </c>
      <c r="D1130" s="14">
        <v>43277</v>
      </c>
      <c r="E1130" s="4">
        <v>70.53</v>
      </c>
    </row>
    <row r="1131" spans="1:5" x14ac:dyDescent="0.3">
      <c r="A1131" s="16">
        <f t="shared" si="55"/>
        <v>2018</v>
      </c>
      <c r="B1131" s="16">
        <f t="shared" si="56"/>
        <v>6</v>
      </c>
      <c r="C1131" s="16">
        <f t="shared" si="54"/>
        <v>2</v>
      </c>
      <c r="D1131" s="14">
        <v>43278</v>
      </c>
      <c r="E1131" s="4">
        <v>72.760000000000005</v>
      </c>
    </row>
    <row r="1132" spans="1:5" x14ac:dyDescent="0.3">
      <c r="A1132" s="16">
        <f t="shared" si="55"/>
        <v>2018</v>
      </c>
      <c r="B1132" s="16">
        <f t="shared" si="56"/>
        <v>6</v>
      </c>
      <c r="C1132" s="16">
        <f t="shared" si="54"/>
        <v>2</v>
      </c>
      <c r="D1132" s="14">
        <v>43279</v>
      </c>
      <c r="E1132" s="4">
        <v>73.45</v>
      </c>
    </row>
    <row r="1133" spans="1:5" x14ac:dyDescent="0.3">
      <c r="A1133" s="16">
        <f t="shared" si="55"/>
        <v>2018</v>
      </c>
      <c r="B1133" s="16">
        <f t="shared" si="56"/>
        <v>6</v>
      </c>
      <c r="C1133" s="16">
        <f t="shared" si="54"/>
        <v>2</v>
      </c>
      <c r="D1133" s="14">
        <v>43280</v>
      </c>
      <c r="E1133" s="4">
        <v>74.150000000000006</v>
      </c>
    </row>
    <row r="1134" spans="1:5" x14ac:dyDescent="0.3">
      <c r="A1134" s="16">
        <f t="shared" si="55"/>
        <v>2018</v>
      </c>
      <c r="B1134" s="16">
        <f t="shared" si="56"/>
        <v>7</v>
      </c>
      <c r="C1134" s="16">
        <f t="shared" si="54"/>
        <v>3</v>
      </c>
      <c r="D1134" s="14">
        <v>43283</v>
      </c>
      <c r="E1134" s="4">
        <v>73.94</v>
      </c>
    </row>
    <row r="1135" spans="1:5" x14ac:dyDescent="0.3">
      <c r="A1135" s="16">
        <f t="shared" si="55"/>
        <v>2018</v>
      </c>
      <c r="B1135" s="16">
        <f t="shared" si="56"/>
        <v>7</v>
      </c>
      <c r="C1135" s="16">
        <f t="shared" si="54"/>
        <v>3</v>
      </c>
      <c r="D1135" s="14">
        <v>43284</v>
      </c>
      <c r="E1135" s="4">
        <v>74.14</v>
      </c>
    </row>
    <row r="1136" spans="1:5" x14ac:dyDescent="0.3">
      <c r="A1136" s="16">
        <f t="shared" si="55"/>
        <v>2018</v>
      </c>
      <c r="B1136" s="16">
        <f t="shared" si="56"/>
        <v>7</v>
      </c>
      <c r="C1136" s="16">
        <f t="shared" si="54"/>
        <v>3</v>
      </c>
      <c r="D1136" s="14">
        <v>43286</v>
      </c>
      <c r="E1136" s="4">
        <v>72.94</v>
      </c>
    </row>
    <row r="1137" spans="1:5" x14ac:dyDescent="0.3">
      <c r="A1137" s="16">
        <f t="shared" si="55"/>
        <v>2018</v>
      </c>
      <c r="B1137" s="16">
        <f t="shared" si="56"/>
        <v>7</v>
      </c>
      <c r="C1137" s="16">
        <f t="shared" si="54"/>
        <v>3</v>
      </c>
      <c r="D1137" s="14">
        <v>43287</v>
      </c>
      <c r="E1137" s="4">
        <v>73.8</v>
      </c>
    </row>
    <row r="1138" spans="1:5" x14ac:dyDescent="0.3">
      <c r="A1138" s="16">
        <f t="shared" si="55"/>
        <v>2018</v>
      </c>
      <c r="B1138" s="16">
        <f t="shared" si="56"/>
        <v>7</v>
      </c>
      <c r="C1138" s="16">
        <f t="shared" si="54"/>
        <v>3</v>
      </c>
      <c r="D1138" s="14">
        <v>43290</v>
      </c>
      <c r="E1138" s="4">
        <v>73.849999999999994</v>
      </c>
    </row>
    <row r="1139" spans="1:5" x14ac:dyDescent="0.3">
      <c r="A1139" s="16">
        <f t="shared" si="55"/>
        <v>2018</v>
      </c>
      <c r="B1139" s="16">
        <f t="shared" si="56"/>
        <v>7</v>
      </c>
      <c r="C1139" s="16">
        <f t="shared" si="54"/>
        <v>3</v>
      </c>
      <c r="D1139" s="14">
        <v>43291</v>
      </c>
      <c r="E1139" s="4">
        <v>74.11</v>
      </c>
    </row>
    <row r="1140" spans="1:5" x14ac:dyDescent="0.3">
      <c r="A1140" s="16">
        <f t="shared" si="55"/>
        <v>2018</v>
      </c>
      <c r="B1140" s="16">
        <f t="shared" si="56"/>
        <v>7</v>
      </c>
      <c r="C1140" s="16">
        <f t="shared" si="54"/>
        <v>3</v>
      </c>
      <c r="D1140" s="14">
        <v>43292</v>
      </c>
      <c r="E1140" s="4">
        <v>70.38</v>
      </c>
    </row>
    <row r="1141" spans="1:5" x14ac:dyDescent="0.3">
      <c r="A1141" s="16">
        <f t="shared" si="55"/>
        <v>2018</v>
      </c>
      <c r="B1141" s="16">
        <f t="shared" si="56"/>
        <v>7</v>
      </c>
      <c r="C1141" s="16">
        <f t="shared" si="54"/>
        <v>3</v>
      </c>
      <c r="D1141" s="14">
        <v>43293</v>
      </c>
      <c r="E1141" s="4">
        <v>70.33</v>
      </c>
    </row>
    <row r="1142" spans="1:5" x14ac:dyDescent="0.3">
      <c r="A1142" s="16">
        <f t="shared" si="55"/>
        <v>2018</v>
      </c>
      <c r="B1142" s="16">
        <f t="shared" si="56"/>
        <v>7</v>
      </c>
      <c r="C1142" s="16">
        <f t="shared" si="54"/>
        <v>3</v>
      </c>
      <c r="D1142" s="14">
        <v>43294</v>
      </c>
      <c r="E1142" s="4">
        <v>71.010000000000005</v>
      </c>
    </row>
    <row r="1143" spans="1:5" x14ac:dyDescent="0.3">
      <c r="A1143" s="16">
        <f t="shared" si="55"/>
        <v>2018</v>
      </c>
      <c r="B1143" s="16">
        <f t="shared" si="56"/>
        <v>7</v>
      </c>
      <c r="C1143" s="16">
        <f t="shared" si="54"/>
        <v>3</v>
      </c>
      <c r="D1143" s="14">
        <v>43297</v>
      </c>
      <c r="E1143" s="4">
        <v>68.06</v>
      </c>
    </row>
    <row r="1144" spans="1:5" x14ac:dyDescent="0.3">
      <c r="A1144" s="16">
        <f t="shared" si="55"/>
        <v>2018</v>
      </c>
      <c r="B1144" s="16">
        <f t="shared" si="56"/>
        <v>7</v>
      </c>
      <c r="C1144" s="16">
        <f t="shared" si="54"/>
        <v>3</v>
      </c>
      <c r="D1144" s="14">
        <v>43298</v>
      </c>
      <c r="E1144" s="4">
        <v>68.08</v>
      </c>
    </row>
    <row r="1145" spans="1:5" x14ac:dyDescent="0.3">
      <c r="A1145" s="16">
        <f t="shared" si="55"/>
        <v>2018</v>
      </c>
      <c r="B1145" s="16">
        <f t="shared" si="56"/>
        <v>7</v>
      </c>
      <c r="C1145" s="16">
        <f t="shared" si="54"/>
        <v>3</v>
      </c>
      <c r="D1145" s="14">
        <v>43299</v>
      </c>
      <c r="E1145" s="4">
        <v>68.760000000000005</v>
      </c>
    </row>
    <row r="1146" spans="1:5" x14ac:dyDescent="0.3">
      <c r="A1146" s="16">
        <f t="shared" si="55"/>
        <v>2018</v>
      </c>
      <c r="B1146" s="16">
        <f t="shared" si="56"/>
        <v>7</v>
      </c>
      <c r="C1146" s="16">
        <f t="shared" si="54"/>
        <v>3</v>
      </c>
      <c r="D1146" s="14">
        <v>43300</v>
      </c>
      <c r="E1146" s="4">
        <v>69.459999999999994</v>
      </c>
    </row>
    <row r="1147" spans="1:5" x14ac:dyDescent="0.3">
      <c r="A1147" s="16">
        <f t="shared" si="55"/>
        <v>2018</v>
      </c>
      <c r="B1147" s="16">
        <f t="shared" si="56"/>
        <v>7</v>
      </c>
      <c r="C1147" s="16">
        <f t="shared" si="54"/>
        <v>3</v>
      </c>
      <c r="D1147" s="14">
        <v>43301</v>
      </c>
      <c r="E1147" s="4">
        <v>70.459999999999994</v>
      </c>
    </row>
    <row r="1148" spans="1:5" x14ac:dyDescent="0.3">
      <c r="A1148" s="16">
        <f t="shared" si="55"/>
        <v>2018</v>
      </c>
      <c r="B1148" s="16">
        <f t="shared" si="56"/>
        <v>7</v>
      </c>
      <c r="C1148" s="16">
        <f t="shared" si="54"/>
        <v>3</v>
      </c>
      <c r="D1148" s="14">
        <v>43304</v>
      </c>
      <c r="E1148" s="4">
        <v>67.89</v>
      </c>
    </row>
    <row r="1149" spans="1:5" x14ac:dyDescent="0.3">
      <c r="A1149" s="16">
        <f t="shared" si="55"/>
        <v>2018</v>
      </c>
      <c r="B1149" s="16">
        <f t="shared" si="56"/>
        <v>7</v>
      </c>
      <c r="C1149" s="16">
        <f t="shared" si="54"/>
        <v>3</v>
      </c>
      <c r="D1149" s="14">
        <v>43305</v>
      </c>
      <c r="E1149" s="4">
        <v>68.52</v>
      </c>
    </row>
    <row r="1150" spans="1:5" x14ac:dyDescent="0.3">
      <c r="A1150" s="16">
        <f t="shared" si="55"/>
        <v>2018</v>
      </c>
      <c r="B1150" s="16">
        <f t="shared" si="56"/>
        <v>7</v>
      </c>
      <c r="C1150" s="16">
        <f t="shared" si="54"/>
        <v>3</v>
      </c>
      <c r="D1150" s="14">
        <v>43306</v>
      </c>
      <c r="E1150" s="4">
        <v>69.3</v>
      </c>
    </row>
    <row r="1151" spans="1:5" x14ac:dyDescent="0.3">
      <c r="A1151" s="16">
        <f t="shared" si="55"/>
        <v>2018</v>
      </c>
      <c r="B1151" s="16">
        <f t="shared" si="56"/>
        <v>7</v>
      </c>
      <c r="C1151" s="16">
        <f t="shared" si="54"/>
        <v>3</v>
      </c>
      <c r="D1151" s="14">
        <v>43307</v>
      </c>
      <c r="E1151" s="4">
        <v>69.61</v>
      </c>
    </row>
    <row r="1152" spans="1:5" x14ac:dyDescent="0.3">
      <c r="A1152" s="16">
        <f t="shared" si="55"/>
        <v>2018</v>
      </c>
      <c r="B1152" s="16">
        <f t="shared" si="56"/>
        <v>7</v>
      </c>
      <c r="C1152" s="16">
        <f t="shared" si="54"/>
        <v>3</v>
      </c>
      <c r="D1152" s="14">
        <v>43308</v>
      </c>
      <c r="E1152" s="4">
        <v>68.69</v>
      </c>
    </row>
    <row r="1153" spans="1:5" x14ac:dyDescent="0.3">
      <c r="A1153" s="16">
        <f t="shared" si="55"/>
        <v>2018</v>
      </c>
      <c r="B1153" s="16">
        <f t="shared" si="56"/>
        <v>7</v>
      </c>
      <c r="C1153" s="16">
        <f t="shared" si="54"/>
        <v>3</v>
      </c>
      <c r="D1153" s="14">
        <v>43311</v>
      </c>
      <c r="E1153" s="4">
        <v>70.13</v>
      </c>
    </row>
    <row r="1154" spans="1:5" x14ac:dyDescent="0.3">
      <c r="A1154" s="16">
        <f t="shared" si="55"/>
        <v>2018</v>
      </c>
      <c r="B1154" s="16">
        <f t="shared" si="56"/>
        <v>7</v>
      </c>
      <c r="C1154" s="16">
        <f t="shared" si="54"/>
        <v>3</v>
      </c>
      <c r="D1154" s="14">
        <v>43312</v>
      </c>
      <c r="E1154" s="4">
        <v>68.760000000000005</v>
      </c>
    </row>
    <row r="1155" spans="1:5" x14ac:dyDescent="0.3">
      <c r="A1155" s="16">
        <f t="shared" si="55"/>
        <v>2018</v>
      </c>
      <c r="B1155" s="16">
        <f t="shared" si="56"/>
        <v>8</v>
      </c>
      <c r="C1155" s="16">
        <f t="shared" si="54"/>
        <v>3</v>
      </c>
      <c r="D1155" s="14">
        <v>43313</v>
      </c>
      <c r="E1155" s="4">
        <v>67.66</v>
      </c>
    </row>
    <row r="1156" spans="1:5" x14ac:dyDescent="0.3">
      <c r="A1156" s="16">
        <f t="shared" si="55"/>
        <v>2018</v>
      </c>
      <c r="B1156" s="16">
        <f t="shared" si="56"/>
        <v>8</v>
      </c>
      <c r="C1156" s="16">
        <f t="shared" si="54"/>
        <v>3</v>
      </c>
      <c r="D1156" s="14">
        <v>43314</v>
      </c>
      <c r="E1156" s="4">
        <v>68.959999999999994</v>
      </c>
    </row>
    <row r="1157" spans="1:5" x14ac:dyDescent="0.3">
      <c r="A1157" s="16">
        <f t="shared" si="55"/>
        <v>2018</v>
      </c>
      <c r="B1157" s="16">
        <f t="shared" si="56"/>
        <v>8</v>
      </c>
      <c r="C1157" s="16">
        <f t="shared" ref="C1157:C1220" si="57">ROUNDUP(B1157/3,0)</f>
        <v>3</v>
      </c>
      <c r="D1157" s="14">
        <v>43315</v>
      </c>
      <c r="E1157" s="4">
        <v>68.489999999999995</v>
      </c>
    </row>
    <row r="1158" spans="1:5" x14ac:dyDescent="0.3">
      <c r="A1158" s="16">
        <f t="shared" si="55"/>
        <v>2018</v>
      </c>
      <c r="B1158" s="16">
        <f t="shared" si="56"/>
        <v>8</v>
      </c>
      <c r="C1158" s="16">
        <f t="shared" si="57"/>
        <v>3</v>
      </c>
      <c r="D1158" s="14">
        <v>43318</v>
      </c>
      <c r="E1158" s="4">
        <v>69.010000000000005</v>
      </c>
    </row>
    <row r="1159" spans="1:5" x14ac:dyDescent="0.3">
      <c r="A1159" s="16">
        <f t="shared" si="55"/>
        <v>2018</v>
      </c>
      <c r="B1159" s="16">
        <f t="shared" si="56"/>
        <v>8</v>
      </c>
      <c r="C1159" s="16">
        <f t="shared" si="57"/>
        <v>3</v>
      </c>
      <c r="D1159" s="14">
        <v>43319</v>
      </c>
      <c r="E1159" s="4">
        <v>69.17</v>
      </c>
    </row>
    <row r="1160" spans="1:5" x14ac:dyDescent="0.3">
      <c r="A1160" s="16">
        <f t="shared" si="55"/>
        <v>2018</v>
      </c>
      <c r="B1160" s="16">
        <f t="shared" si="56"/>
        <v>8</v>
      </c>
      <c r="C1160" s="16">
        <f t="shared" si="57"/>
        <v>3</v>
      </c>
      <c r="D1160" s="14">
        <v>43320</v>
      </c>
      <c r="E1160" s="4">
        <v>66.94</v>
      </c>
    </row>
    <row r="1161" spans="1:5" x14ac:dyDescent="0.3">
      <c r="A1161" s="16">
        <f t="shared" si="55"/>
        <v>2018</v>
      </c>
      <c r="B1161" s="16">
        <f t="shared" si="56"/>
        <v>8</v>
      </c>
      <c r="C1161" s="16">
        <f t="shared" si="57"/>
        <v>3</v>
      </c>
      <c r="D1161" s="14">
        <v>43321</v>
      </c>
      <c r="E1161" s="4">
        <v>66.81</v>
      </c>
    </row>
    <row r="1162" spans="1:5" x14ac:dyDescent="0.3">
      <c r="A1162" s="16">
        <f t="shared" si="55"/>
        <v>2018</v>
      </c>
      <c r="B1162" s="16">
        <f t="shared" si="56"/>
        <v>8</v>
      </c>
      <c r="C1162" s="16">
        <f t="shared" si="57"/>
        <v>3</v>
      </c>
      <c r="D1162" s="14">
        <v>43322</v>
      </c>
      <c r="E1162" s="4">
        <v>67.63</v>
      </c>
    </row>
    <row r="1163" spans="1:5" x14ac:dyDescent="0.3">
      <c r="A1163" s="16">
        <f t="shared" si="55"/>
        <v>2018</v>
      </c>
      <c r="B1163" s="16">
        <f t="shared" si="56"/>
        <v>8</v>
      </c>
      <c r="C1163" s="16">
        <f t="shared" si="57"/>
        <v>3</v>
      </c>
      <c r="D1163" s="14">
        <v>43325</v>
      </c>
      <c r="E1163" s="4">
        <v>67.2</v>
      </c>
    </row>
    <row r="1164" spans="1:5" x14ac:dyDescent="0.3">
      <c r="A1164" s="16">
        <f t="shared" si="55"/>
        <v>2018</v>
      </c>
      <c r="B1164" s="16">
        <f t="shared" si="56"/>
        <v>8</v>
      </c>
      <c r="C1164" s="16">
        <f t="shared" si="57"/>
        <v>3</v>
      </c>
      <c r="D1164" s="14">
        <v>43326</v>
      </c>
      <c r="E1164" s="4">
        <v>67.040000000000006</v>
      </c>
    </row>
    <row r="1165" spans="1:5" x14ac:dyDescent="0.3">
      <c r="A1165" s="16">
        <f t="shared" si="55"/>
        <v>2018</v>
      </c>
      <c r="B1165" s="16">
        <f t="shared" si="56"/>
        <v>8</v>
      </c>
      <c r="C1165" s="16">
        <f t="shared" si="57"/>
        <v>3</v>
      </c>
      <c r="D1165" s="14">
        <v>43327</v>
      </c>
      <c r="E1165" s="4">
        <v>65.010000000000005</v>
      </c>
    </row>
    <row r="1166" spans="1:5" x14ac:dyDescent="0.3">
      <c r="A1166" s="16">
        <f t="shared" si="55"/>
        <v>2018</v>
      </c>
      <c r="B1166" s="16">
        <f t="shared" si="56"/>
        <v>8</v>
      </c>
      <c r="C1166" s="16">
        <f t="shared" si="57"/>
        <v>3</v>
      </c>
      <c r="D1166" s="14">
        <v>43328</v>
      </c>
      <c r="E1166" s="4">
        <v>65.459999999999994</v>
      </c>
    </row>
    <row r="1167" spans="1:5" x14ac:dyDescent="0.3">
      <c r="A1167" s="16">
        <f t="shared" si="55"/>
        <v>2018</v>
      </c>
      <c r="B1167" s="16">
        <f t="shared" si="56"/>
        <v>8</v>
      </c>
      <c r="C1167" s="16">
        <f t="shared" si="57"/>
        <v>3</v>
      </c>
      <c r="D1167" s="14">
        <v>43329</v>
      </c>
      <c r="E1167" s="4">
        <v>65.91</v>
      </c>
    </row>
    <row r="1168" spans="1:5" x14ac:dyDescent="0.3">
      <c r="A1168" s="16">
        <f t="shared" si="55"/>
        <v>2018</v>
      </c>
      <c r="B1168" s="16">
        <f t="shared" si="56"/>
        <v>8</v>
      </c>
      <c r="C1168" s="16">
        <f t="shared" si="57"/>
        <v>3</v>
      </c>
      <c r="D1168" s="14">
        <v>43332</v>
      </c>
      <c r="E1168" s="4">
        <v>66.430000000000007</v>
      </c>
    </row>
    <row r="1169" spans="1:5" x14ac:dyDescent="0.3">
      <c r="A1169" s="16">
        <f t="shared" ref="A1169:A1232" si="58">YEAR(D1169)</f>
        <v>2018</v>
      </c>
      <c r="B1169" s="16">
        <f t="shared" ref="B1169:B1232" si="59">MONTH(D1169)</f>
        <v>8</v>
      </c>
      <c r="C1169" s="16">
        <f t="shared" si="57"/>
        <v>3</v>
      </c>
      <c r="D1169" s="14">
        <v>43333</v>
      </c>
      <c r="E1169" s="4">
        <v>67.349999999999994</v>
      </c>
    </row>
    <row r="1170" spans="1:5" x14ac:dyDescent="0.3">
      <c r="A1170" s="16">
        <f t="shared" si="58"/>
        <v>2018</v>
      </c>
      <c r="B1170" s="16">
        <f t="shared" si="59"/>
        <v>8</v>
      </c>
      <c r="C1170" s="16">
        <f t="shared" si="57"/>
        <v>3</v>
      </c>
      <c r="D1170" s="14">
        <v>43334</v>
      </c>
      <c r="E1170" s="4">
        <v>67.86</v>
      </c>
    </row>
    <row r="1171" spans="1:5" x14ac:dyDescent="0.3">
      <c r="A1171" s="16">
        <f t="shared" si="58"/>
        <v>2018</v>
      </c>
      <c r="B1171" s="16">
        <f t="shared" si="59"/>
        <v>8</v>
      </c>
      <c r="C1171" s="16">
        <f t="shared" si="57"/>
        <v>3</v>
      </c>
      <c r="D1171" s="14">
        <v>43335</v>
      </c>
      <c r="E1171" s="4">
        <v>67.83</v>
      </c>
    </row>
    <row r="1172" spans="1:5" x14ac:dyDescent="0.3">
      <c r="A1172" s="16">
        <f t="shared" si="58"/>
        <v>2018</v>
      </c>
      <c r="B1172" s="16">
        <f t="shared" si="59"/>
        <v>8</v>
      </c>
      <c r="C1172" s="16">
        <f t="shared" si="57"/>
        <v>3</v>
      </c>
      <c r="D1172" s="14">
        <v>43336</v>
      </c>
      <c r="E1172" s="4">
        <v>68.72</v>
      </c>
    </row>
    <row r="1173" spans="1:5" x14ac:dyDescent="0.3">
      <c r="A1173" s="16">
        <f t="shared" si="58"/>
        <v>2018</v>
      </c>
      <c r="B1173" s="16">
        <f t="shared" si="59"/>
        <v>8</v>
      </c>
      <c r="C1173" s="16">
        <f t="shared" si="57"/>
        <v>3</v>
      </c>
      <c r="D1173" s="14">
        <v>43339</v>
      </c>
      <c r="E1173" s="4">
        <v>68.87</v>
      </c>
    </row>
    <row r="1174" spans="1:5" x14ac:dyDescent="0.3">
      <c r="A1174" s="16">
        <f t="shared" si="58"/>
        <v>2018</v>
      </c>
      <c r="B1174" s="16">
        <f t="shared" si="59"/>
        <v>8</v>
      </c>
      <c r="C1174" s="16">
        <f t="shared" si="57"/>
        <v>3</v>
      </c>
      <c r="D1174" s="14">
        <v>43340</v>
      </c>
      <c r="E1174" s="4">
        <v>68.53</v>
      </c>
    </row>
    <row r="1175" spans="1:5" x14ac:dyDescent="0.3">
      <c r="A1175" s="16">
        <f t="shared" si="58"/>
        <v>2018</v>
      </c>
      <c r="B1175" s="16">
        <f t="shared" si="59"/>
        <v>8</v>
      </c>
      <c r="C1175" s="16">
        <f t="shared" si="57"/>
        <v>3</v>
      </c>
      <c r="D1175" s="14">
        <v>43341</v>
      </c>
      <c r="E1175" s="4">
        <v>69.510000000000005</v>
      </c>
    </row>
    <row r="1176" spans="1:5" x14ac:dyDescent="0.3">
      <c r="A1176" s="16">
        <f t="shared" si="58"/>
        <v>2018</v>
      </c>
      <c r="B1176" s="16">
        <f t="shared" si="59"/>
        <v>8</v>
      </c>
      <c r="C1176" s="16">
        <f t="shared" si="57"/>
        <v>3</v>
      </c>
      <c r="D1176" s="14">
        <v>43342</v>
      </c>
      <c r="E1176" s="4">
        <v>70.25</v>
      </c>
    </row>
    <row r="1177" spans="1:5" x14ac:dyDescent="0.3">
      <c r="A1177" s="16">
        <f t="shared" si="58"/>
        <v>2018</v>
      </c>
      <c r="B1177" s="16">
        <f t="shared" si="59"/>
        <v>8</v>
      </c>
      <c r="C1177" s="16">
        <f t="shared" si="57"/>
        <v>3</v>
      </c>
      <c r="D1177" s="14">
        <v>43343</v>
      </c>
      <c r="E1177" s="4">
        <v>69.8</v>
      </c>
    </row>
    <row r="1178" spans="1:5" x14ac:dyDescent="0.3">
      <c r="A1178" s="16">
        <f t="shared" si="58"/>
        <v>2018</v>
      </c>
      <c r="B1178" s="16">
        <f t="shared" si="59"/>
        <v>9</v>
      </c>
      <c r="C1178" s="16">
        <f t="shared" si="57"/>
        <v>3</v>
      </c>
      <c r="D1178" s="14">
        <v>43347</v>
      </c>
      <c r="E1178" s="4">
        <v>69.87</v>
      </c>
    </row>
    <row r="1179" spans="1:5" x14ac:dyDescent="0.3">
      <c r="A1179" s="16">
        <f t="shared" si="58"/>
        <v>2018</v>
      </c>
      <c r="B1179" s="16">
        <f t="shared" si="59"/>
        <v>9</v>
      </c>
      <c r="C1179" s="16">
        <f t="shared" si="57"/>
        <v>3</v>
      </c>
      <c r="D1179" s="14">
        <v>43348</v>
      </c>
      <c r="E1179" s="4">
        <v>68.72</v>
      </c>
    </row>
    <row r="1180" spans="1:5" x14ac:dyDescent="0.3">
      <c r="A1180" s="16">
        <f t="shared" si="58"/>
        <v>2018</v>
      </c>
      <c r="B1180" s="16">
        <f t="shared" si="59"/>
        <v>9</v>
      </c>
      <c r="C1180" s="16">
        <f t="shared" si="57"/>
        <v>3</v>
      </c>
      <c r="D1180" s="14">
        <v>43349</v>
      </c>
      <c r="E1180" s="4">
        <v>67.77</v>
      </c>
    </row>
    <row r="1181" spans="1:5" x14ac:dyDescent="0.3">
      <c r="A1181" s="16">
        <f t="shared" si="58"/>
        <v>2018</v>
      </c>
      <c r="B1181" s="16">
        <f t="shared" si="59"/>
        <v>9</v>
      </c>
      <c r="C1181" s="16">
        <f t="shared" si="57"/>
        <v>3</v>
      </c>
      <c r="D1181" s="14">
        <v>43350</v>
      </c>
      <c r="E1181" s="4">
        <v>67.75</v>
      </c>
    </row>
    <row r="1182" spans="1:5" x14ac:dyDescent="0.3">
      <c r="A1182" s="16">
        <f t="shared" si="58"/>
        <v>2018</v>
      </c>
      <c r="B1182" s="16">
        <f t="shared" si="59"/>
        <v>9</v>
      </c>
      <c r="C1182" s="16">
        <f t="shared" si="57"/>
        <v>3</v>
      </c>
      <c r="D1182" s="14">
        <v>43353</v>
      </c>
      <c r="E1182" s="4">
        <v>67.540000000000006</v>
      </c>
    </row>
    <row r="1183" spans="1:5" x14ac:dyDescent="0.3">
      <c r="A1183" s="16">
        <f t="shared" si="58"/>
        <v>2018</v>
      </c>
      <c r="B1183" s="16">
        <f t="shared" si="59"/>
        <v>9</v>
      </c>
      <c r="C1183" s="16">
        <f t="shared" si="57"/>
        <v>3</v>
      </c>
      <c r="D1183" s="14">
        <v>43354</v>
      </c>
      <c r="E1183" s="4">
        <v>69.25</v>
      </c>
    </row>
    <row r="1184" spans="1:5" x14ac:dyDescent="0.3">
      <c r="A1184" s="16">
        <f t="shared" si="58"/>
        <v>2018</v>
      </c>
      <c r="B1184" s="16">
        <f t="shared" si="59"/>
        <v>9</v>
      </c>
      <c r="C1184" s="16">
        <f t="shared" si="57"/>
        <v>3</v>
      </c>
      <c r="D1184" s="14">
        <v>43355</v>
      </c>
      <c r="E1184" s="4">
        <v>70.37</v>
      </c>
    </row>
    <row r="1185" spans="1:5" x14ac:dyDescent="0.3">
      <c r="A1185" s="16">
        <f t="shared" si="58"/>
        <v>2018</v>
      </c>
      <c r="B1185" s="16">
        <f t="shared" si="59"/>
        <v>9</v>
      </c>
      <c r="C1185" s="16">
        <f t="shared" si="57"/>
        <v>3</v>
      </c>
      <c r="D1185" s="14">
        <v>43356</v>
      </c>
      <c r="E1185" s="4">
        <v>68.59</v>
      </c>
    </row>
    <row r="1186" spans="1:5" x14ac:dyDescent="0.3">
      <c r="A1186" s="16">
        <f t="shared" si="58"/>
        <v>2018</v>
      </c>
      <c r="B1186" s="16">
        <f t="shared" si="59"/>
        <v>9</v>
      </c>
      <c r="C1186" s="16">
        <f t="shared" si="57"/>
        <v>3</v>
      </c>
      <c r="D1186" s="14">
        <v>43357</v>
      </c>
      <c r="E1186" s="4">
        <v>68.989999999999995</v>
      </c>
    </row>
    <row r="1187" spans="1:5" x14ac:dyDescent="0.3">
      <c r="A1187" s="16">
        <f t="shared" si="58"/>
        <v>2018</v>
      </c>
      <c r="B1187" s="16">
        <f t="shared" si="59"/>
        <v>9</v>
      </c>
      <c r="C1187" s="16">
        <f t="shared" si="57"/>
        <v>3</v>
      </c>
      <c r="D1187" s="14">
        <v>43360</v>
      </c>
      <c r="E1187" s="4">
        <v>68.91</v>
      </c>
    </row>
    <row r="1188" spans="1:5" x14ac:dyDescent="0.3">
      <c r="A1188" s="16">
        <f t="shared" si="58"/>
        <v>2018</v>
      </c>
      <c r="B1188" s="16">
        <f t="shared" si="59"/>
        <v>9</v>
      </c>
      <c r="C1188" s="16">
        <f t="shared" si="57"/>
        <v>3</v>
      </c>
      <c r="D1188" s="14">
        <v>43361</v>
      </c>
      <c r="E1188" s="4">
        <v>69.849999999999994</v>
      </c>
    </row>
    <row r="1189" spans="1:5" x14ac:dyDescent="0.3">
      <c r="A1189" s="16">
        <f t="shared" si="58"/>
        <v>2018</v>
      </c>
      <c r="B1189" s="16">
        <f t="shared" si="59"/>
        <v>9</v>
      </c>
      <c r="C1189" s="16">
        <f t="shared" si="57"/>
        <v>3</v>
      </c>
      <c r="D1189" s="14">
        <v>43362</v>
      </c>
      <c r="E1189" s="4">
        <v>71.12</v>
      </c>
    </row>
    <row r="1190" spans="1:5" x14ac:dyDescent="0.3">
      <c r="A1190" s="16">
        <f t="shared" si="58"/>
        <v>2018</v>
      </c>
      <c r="B1190" s="16">
        <f t="shared" si="59"/>
        <v>9</v>
      </c>
      <c r="C1190" s="16">
        <f t="shared" si="57"/>
        <v>3</v>
      </c>
      <c r="D1190" s="14">
        <v>43363</v>
      </c>
      <c r="E1190" s="4">
        <v>70.8</v>
      </c>
    </row>
    <row r="1191" spans="1:5" x14ac:dyDescent="0.3">
      <c r="A1191" s="16">
        <f t="shared" si="58"/>
        <v>2018</v>
      </c>
      <c r="B1191" s="16">
        <f t="shared" si="59"/>
        <v>9</v>
      </c>
      <c r="C1191" s="16">
        <f t="shared" si="57"/>
        <v>3</v>
      </c>
      <c r="D1191" s="14">
        <v>43364</v>
      </c>
      <c r="E1191" s="4">
        <v>70.78</v>
      </c>
    </row>
    <row r="1192" spans="1:5" x14ac:dyDescent="0.3">
      <c r="A1192" s="16">
        <f t="shared" si="58"/>
        <v>2018</v>
      </c>
      <c r="B1192" s="16">
        <f t="shared" si="59"/>
        <v>9</v>
      </c>
      <c r="C1192" s="16">
        <f t="shared" si="57"/>
        <v>3</v>
      </c>
      <c r="D1192" s="14">
        <v>43367</v>
      </c>
      <c r="E1192" s="4">
        <v>72.08</v>
      </c>
    </row>
    <row r="1193" spans="1:5" x14ac:dyDescent="0.3">
      <c r="A1193" s="16">
        <f t="shared" si="58"/>
        <v>2018</v>
      </c>
      <c r="B1193" s="16">
        <f t="shared" si="59"/>
        <v>9</v>
      </c>
      <c r="C1193" s="16">
        <f t="shared" si="57"/>
        <v>3</v>
      </c>
      <c r="D1193" s="14">
        <v>43368</v>
      </c>
      <c r="E1193" s="4">
        <v>72.28</v>
      </c>
    </row>
    <row r="1194" spans="1:5" x14ac:dyDescent="0.3">
      <c r="A1194" s="16">
        <f t="shared" si="58"/>
        <v>2018</v>
      </c>
      <c r="B1194" s="16">
        <f t="shared" si="59"/>
        <v>9</v>
      </c>
      <c r="C1194" s="16">
        <f t="shared" si="57"/>
        <v>3</v>
      </c>
      <c r="D1194" s="14">
        <v>43369</v>
      </c>
      <c r="E1194" s="4">
        <v>71.569999999999993</v>
      </c>
    </row>
    <row r="1195" spans="1:5" x14ac:dyDescent="0.3">
      <c r="A1195" s="16">
        <f t="shared" si="58"/>
        <v>2018</v>
      </c>
      <c r="B1195" s="16">
        <f t="shared" si="59"/>
        <v>9</v>
      </c>
      <c r="C1195" s="16">
        <f t="shared" si="57"/>
        <v>3</v>
      </c>
      <c r="D1195" s="14">
        <v>43370</v>
      </c>
      <c r="E1195" s="4">
        <v>72.12</v>
      </c>
    </row>
    <row r="1196" spans="1:5" x14ac:dyDescent="0.3">
      <c r="A1196" s="16">
        <f t="shared" si="58"/>
        <v>2018</v>
      </c>
      <c r="B1196" s="16">
        <f t="shared" si="59"/>
        <v>9</v>
      </c>
      <c r="C1196" s="16">
        <f t="shared" si="57"/>
        <v>3</v>
      </c>
      <c r="D1196" s="14">
        <v>43371</v>
      </c>
      <c r="E1196" s="4">
        <v>73.25</v>
      </c>
    </row>
    <row r="1197" spans="1:5" x14ac:dyDescent="0.3">
      <c r="A1197" s="16">
        <f t="shared" si="58"/>
        <v>2018</v>
      </c>
      <c r="B1197" s="16">
        <f t="shared" si="59"/>
        <v>10</v>
      </c>
      <c r="C1197" s="16">
        <f t="shared" si="57"/>
        <v>4</v>
      </c>
      <c r="D1197" s="14">
        <v>43374</v>
      </c>
      <c r="E1197" s="4">
        <v>75.3</v>
      </c>
    </row>
    <row r="1198" spans="1:5" x14ac:dyDescent="0.3">
      <c r="A1198" s="16">
        <f t="shared" si="58"/>
        <v>2018</v>
      </c>
      <c r="B1198" s="16">
        <f t="shared" si="59"/>
        <v>10</v>
      </c>
      <c r="C1198" s="16">
        <f t="shared" si="57"/>
        <v>4</v>
      </c>
      <c r="D1198" s="14">
        <v>43375</v>
      </c>
      <c r="E1198" s="4">
        <v>75.23</v>
      </c>
    </row>
    <row r="1199" spans="1:5" x14ac:dyDescent="0.3">
      <c r="A1199" s="16">
        <f t="shared" si="58"/>
        <v>2018</v>
      </c>
      <c r="B1199" s="16">
        <f t="shared" si="59"/>
        <v>10</v>
      </c>
      <c r="C1199" s="16">
        <f t="shared" si="57"/>
        <v>4</v>
      </c>
      <c r="D1199" s="14">
        <v>43376</v>
      </c>
      <c r="E1199" s="4">
        <v>76.41</v>
      </c>
    </row>
    <row r="1200" spans="1:5" x14ac:dyDescent="0.3">
      <c r="A1200" s="16">
        <f t="shared" si="58"/>
        <v>2018</v>
      </c>
      <c r="B1200" s="16">
        <f t="shared" si="59"/>
        <v>10</v>
      </c>
      <c r="C1200" s="16">
        <f t="shared" si="57"/>
        <v>4</v>
      </c>
      <c r="D1200" s="14">
        <v>43377</v>
      </c>
      <c r="E1200" s="4">
        <v>74.33</v>
      </c>
    </row>
    <row r="1201" spans="1:5" x14ac:dyDescent="0.3">
      <c r="A1201" s="16">
        <f t="shared" si="58"/>
        <v>2018</v>
      </c>
      <c r="B1201" s="16">
        <f t="shared" si="59"/>
        <v>10</v>
      </c>
      <c r="C1201" s="16">
        <f t="shared" si="57"/>
        <v>4</v>
      </c>
      <c r="D1201" s="14">
        <v>43378</v>
      </c>
      <c r="E1201" s="4">
        <v>74.34</v>
      </c>
    </row>
    <row r="1202" spans="1:5" x14ac:dyDescent="0.3">
      <c r="A1202" s="16">
        <f t="shared" si="58"/>
        <v>2018</v>
      </c>
      <c r="B1202" s="16">
        <f t="shared" si="59"/>
        <v>10</v>
      </c>
      <c r="C1202" s="16">
        <f t="shared" si="57"/>
        <v>4</v>
      </c>
      <c r="D1202" s="14">
        <v>43381</v>
      </c>
      <c r="E1202" s="4">
        <v>74.290000000000006</v>
      </c>
    </row>
    <row r="1203" spans="1:5" x14ac:dyDescent="0.3">
      <c r="A1203" s="16">
        <f t="shared" si="58"/>
        <v>2018</v>
      </c>
      <c r="B1203" s="16">
        <f t="shared" si="59"/>
        <v>10</v>
      </c>
      <c r="C1203" s="16">
        <f t="shared" si="57"/>
        <v>4</v>
      </c>
      <c r="D1203" s="14">
        <v>43382</v>
      </c>
      <c r="E1203" s="4">
        <v>74.959999999999994</v>
      </c>
    </row>
    <row r="1204" spans="1:5" x14ac:dyDescent="0.3">
      <c r="A1204" s="16">
        <f t="shared" si="58"/>
        <v>2018</v>
      </c>
      <c r="B1204" s="16">
        <f t="shared" si="59"/>
        <v>10</v>
      </c>
      <c r="C1204" s="16">
        <f t="shared" si="57"/>
        <v>4</v>
      </c>
      <c r="D1204" s="14">
        <v>43383</v>
      </c>
      <c r="E1204" s="4">
        <v>73.17</v>
      </c>
    </row>
    <row r="1205" spans="1:5" x14ac:dyDescent="0.3">
      <c r="A1205" s="16">
        <f t="shared" si="58"/>
        <v>2018</v>
      </c>
      <c r="B1205" s="16">
        <f t="shared" si="59"/>
        <v>10</v>
      </c>
      <c r="C1205" s="16">
        <f t="shared" si="57"/>
        <v>4</v>
      </c>
      <c r="D1205" s="14">
        <v>43384</v>
      </c>
      <c r="E1205" s="4">
        <v>70.97</v>
      </c>
    </row>
    <row r="1206" spans="1:5" x14ac:dyDescent="0.3">
      <c r="A1206" s="16">
        <f t="shared" si="58"/>
        <v>2018</v>
      </c>
      <c r="B1206" s="16">
        <f t="shared" si="59"/>
        <v>10</v>
      </c>
      <c r="C1206" s="16">
        <f t="shared" si="57"/>
        <v>4</v>
      </c>
      <c r="D1206" s="14">
        <v>43385</v>
      </c>
      <c r="E1206" s="4">
        <v>71.34</v>
      </c>
    </row>
    <row r="1207" spans="1:5" x14ac:dyDescent="0.3">
      <c r="A1207" s="16">
        <f t="shared" si="58"/>
        <v>2018</v>
      </c>
      <c r="B1207" s="16">
        <f t="shared" si="59"/>
        <v>10</v>
      </c>
      <c r="C1207" s="16">
        <f t="shared" si="57"/>
        <v>4</v>
      </c>
      <c r="D1207" s="14">
        <v>43388</v>
      </c>
      <c r="E1207" s="4">
        <v>71.78</v>
      </c>
    </row>
    <row r="1208" spans="1:5" x14ac:dyDescent="0.3">
      <c r="A1208" s="16">
        <f t="shared" si="58"/>
        <v>2018</v>
      </c>
      <c r="B1208" s="16">
        <f t="shared" si="59"/>
        <v>10</v>
      </c>
      <c r="C1208" s="16">
        <f t="shared" si="57"/>
        <v>4</v>
      </c>
      <c r="D1208" s="14">
        <v>43389</v>
      </c>
      <c r="E1208" s="4">
        <v>71.92</v>
      </c>
    </row>
    <row r="1209" spans="1:5" x14ac:dyDescent="0.3">
      <c r="A1209" s="16">
        <f t="shared" si="58"/>
        <v>2018</v>
      </c>
      <c r="B1209" s="16">
        <f t="shared" si="59"/>
        <v>10</v>
      </c>
      <c r="C1209" s="16">
        <f t="shared" si="57"/>
        <v>4</v>
      </c>
      <c r="D1209" s="14">
        <v>43390</v>
      </c>
      <c r="E1209" s="4">
        <v>69.75</v>
      </c>
    </row>
    <row r="1210" spans="1:5" x14ac:dyDescent="0.3">
      <c r="A1210" s="16">
        <f t="shared" si="58"/>
        <v>2018</v>
      </c>
      <c r="B1210" s="16">
        <f t="shared" si="59"/>
        <v>10</v>
      </c>
      <c r="C1210" s="16">
        <f t="shared" si="57"/>
        <v>4</v>
      </c>
      <c r="D1210" s="14">
        <v>43391</v>
      </c>
      <c r="E1210" s="4">
        <v>68.650000000000006</v>
      </c>
    </row>
    <row r="1211" spans="1:5" x14ac:dyDescent="0.3">
      <c r="A1211" s="16">
        <f t="shared" si="58"/>
        <v>2018</v>
      </c>
      <c r="B1211" s="16">
        <f t="shared" si="59"/>
        <v>10</v>
      </c>
      <c r="C1211" s="16">
        <f t="shared" si="57"/>
        <v>4</v>
      </c>
      <c r="D1211" s="14">
        <v>43392</v>
      </c>
      <c r="E1211" s="4">
        <v>69.12</v>
      </c>
    </row>
    <row r="1212" spans="1:5" x14ac:dyDescent="0.3">
      <c r="A1212" s="16">
        <f t="shared" si="58"/>
        <v>2018</v>
      </c>
      <c r="B1212" s="16">
        <f t="shared" si="59"/>
        <v>10</v>
      </c>
      <c r="C1212" s="16">
        <f t="shared" si="57"/>
        <v>4</v>
      </c>
      <c r="D1212" s="14">
        <v>43395</v>
      </c>
      <c r="E1212" s="4">
        <v>69.17</v>
      </c>
    </row>
    <row r="1213" spans="1:5" x14ac:dyDescent="0.3">
      <c r="A1213" s="16">
        <f t="shared" si="58"/>
        <v>2018</v>
      </c>
      <c r="B1213" s="16">
        <f t="shared" si="59"/>
        <v>10</v>
      </c>
      <c r="C1213" s="16">
        <f t="shared" si="57"/>
        <v>4</v>
      </c>
      <c r="D1213" s="14">
        <v>43396</v>
      </c>
      <c r="E1213" s="4">
        <v>66.430000000000007</v>
      </c>
    </row>
    <row r="1214" spans="1:5" x14ac:dyDescent="0.3">
      <c r="A1214" s="16">
        <f t="shared" si="58"/>
        <v>2018</v>
      </c>
      <c r="B1214" s="16">
        <f t="shared" si="59"/>
        <v>10</v>
      </c>
      <c r="C1214" s="16">
        <f t="shared" si="57"/>
        <v>4</v>
      </c>
      <c r="D1214" s="14">
        <v>43397</v>
      </c>
      <c r="E1214" s="4">
        <v>66.819999999999993</v>
      </c>
    </row>
    <row r="1215" spans="1:5" x14ac:dyDescent="0.3">
      <c r="A1215" s="16">
        <f t="shared" si="58"/>
        <v>2018</v>
      </c>
      <c r="B1215" s="16">
        <f t="shared" si="59"/>
        <v>10</v>
      </c>
      <c r="C1215" s="16">
        <f t="shared" si="57"/>
        <v>4</v>
      </c>
      <c r="D1215" s="14">
        <v>43398</v>
      </c>
      <c r="E1215" s="4">
        <v>67.33</v>
      </c>
    </row>
    <row r="1216" spans="1:5" x14ac:dyDescent="0.3">
      <c r="A1216" s="16">
        <f t="shared" si="58"/>
        <v>2018</v>
      </c>
      <c r="B1216" s="16">
        <f t="shared" si="59"/>
        <v>10</v>
      </c>
      <c r="C1216" s="16">
        <f t="shared" si="57"/>
        <v>4</v>
      </c>
      <c r="D1216" s="14">
        <v>43399</v>
      </c>
      <c r="E1216" s="4">
        <v>67.59</v>
      </c>
    </row>
    <row r="1217" spans="1:5" x14ac:dyDescent="0.3">
      <c r="A1217" s="16">
        <f t="shared" si="58"/>
        <v>2018</v>
      </c>
      <c r="B1217" s="16">
        <f t="shared" si="59"/>
        <v>10</v>
      </c>
      <c r="C1217" s="16">
        <f t="shared" si="57"/>
        <v>4</v>
      </c>
      <c r="D1217" s="14">
        <v>43402</v>
      </c>
      <c r="E1217" s="4">
        <v>67.040000000000006</v>
      </c>
    </row>
    <row r="1218" spans="1:5" x14ac:dyDescent="0.3">
      <c r="A1218" s="16">
        <f t="shared" si="58"/>
        <v>2018</v>
      </c>
      <c r="B1218" s="16">
        <f t="shared" si="59"/>
        <v>10</v>
      </c>
      <c r="C1218" s="16">
        <f t="shared" si="57"/>
        <v>4</v>
      </c>
      <c r="D1218" s="14">
        <v>43403</v>
      </c>
      <c r="E1218" s="4">
        <v>66.180000000000007</v>
      </c>
    </row>
    <row r="1219" spans="1:5" x14ac:dyDescent="0.3">
      <c r="A1219" s="16">
        <f t="shared" si="58"/>
        <v>2018</v>
      </c>
      <c r="B1219" s="16">
        <f t="shared" si="59"/>
        <v>10</v>
      </c>
      <c r="C1219" s="16">
        <f t="shared" si="57"/>
        <v>4</v>
      </c>
      <c r="D1219" s="14">
        <v>43404</v>
      </c>
      <c r="E1219" s="4">
        <v>65.31</v>
      </c>
    </row>
    <row r="1220" spans="1:5" x14ac:dyDescent="0.3">
      <c r="A1220" s="16">
        <f t="shared" si="58"/>
        <v>2018</v>
      </c>
      <c r="B1220" s="16">
        <f t="shared" si="59"/>
        <v>11</v>
      </c>
      <c r="C1220" s="16">
        <f t="shared" si="57"/>
        <v>4</v>
      </c>
      <c r="D1220" s="14">
        <v>43405</v>
      </c>
      <c r="E1220" s="4">
        <v>63.69</v>
      </c>
    </row>
    <row r="1221" spans="1:5" x14ac:dyDescent="0.3">
      <c r="A1221" s="16">
        <f t="shared" si="58"/>
        <v>2018</v>
      </c>
      <c r="B1221" s="16">
        <f t="shared" si="59"/>
        <v>11</v>
      </c>
      <c r="C1221" s="16">
        <f t="shared" ref="C1221:C1284" si="60">ROUNDUP(B1221/3,0)</f>
        <v>4</v>
      </c>
      <c r="D1221" s="14">
        <v>43406</v>
      </c>
      <c r="E1221" s="4">
        <v>63.14</v>
      </c>
    </row>
    <row r="1222" spans="1:5" x14ac:dyDescent="0.3">
      <c r="A1222" s="16">
        <f t="shared" si="58"/>
        <v>2018</v>
      </c>
      <c r="B1222" s="16">
        <f t="shared" si="59"/>
        <v>11</v>
      </c>
      <c r="C1222" s="16">
        <f t="shared" si="60"/>
        <v>4</v>
      </c>
      <c r="D1222" s="14">
        <v>43409</v>
      </c>
      <c r="E1222" s="4">
        <v>63.1</v>
      </c>
    </row>
    <row r="1223" spans="1:5" x14ac:dyDescent="0.3">
      <c r="A1223" s="16">
        <f t="shared" si="58"/>
        <v>2018</v>
      </c>
      <c r="B1223" s="16">
        <f t="shared" si="59"/>
        <v>11</v>
      </c>
      <c r="C1223" s="16">
        <f t="shared" si="60"/>
        <v>4</v>
      </c>
      <c r="D1223" s="14">
        <v>43410</v>
      </c>
      <c r="E1223" s="4">
        <v>62.21</v>
      </c>
    </row>
    <row r="1224" spans="1:5" x14ac:dyDescent="0.3">
      <c r="A1224" s="16">
        <f t="shared" si="58"/>
        <v>2018</v>
      </c>
      <c r="B1224" s="16">
        <f t="shared" si="59"/>
        <v>11</v>
      </c>
      <c r="C1224" s="16">
        <f t="shared" si="60"/>
        <v>4</v>
      </c>
      <c r="D1224" s="14">
        <v>43411</v>
      </c>
      <c r="E1224" s="4">
        <v>61.67</v>
      </c>
    </row>
    <row r="1225" spans="1:5" x14ac:dyDescent="0.3">
      <c r="A1225" s="16">
        <f t="shared" si="58"/>
        <v>2018</v>
      </c>
      <c r="B1225" s="16">
        <f t="shared" si="59"/>
        <v>11</v>
      </c>
      <c r="C1225" s="16">
        <f t="shared" si="60"/>
        <v>4</v>
      </c>
      <c r="D1225" s="14">
        <v>43412</v>
      </c>
      <c r="E1225" s="4">
        <v>60.67</v>
      </c>
    </row>
    <row r="1226" spans="1:5" x14ac:dyDescent="0.3">
      <c r="A1226" s="16">
        <f t="shared" si="58"/>
        <v>2018</v>
      </c>
      <c r="B1226" s="16">
        <f t="shared" si="59"/>
        <v>11</v>
      </c>
      <c r="C1226" s="16">
        <f t="shared" si="60"/>
        <v>4</v>
      </c>
      <c r="D1226" s="14">
        <v>43413</v>
      </c>
      <c r="E1226" s="4">
        <v>60.19</v>
      </c>
    </row>
    <row r="1227" spans="1:5" x14ac:dyDescent="0.3">
      <c r="A1227" s="16">
        <f t="shared" si="58"/>
        <v>2018</v>
      </c>
      <c r="B1227" s="16">
        <f t="shared" si="59"/>
        <v>11</v>
      </c>
      <c r="C1227" s="16">
        <f t="shared" si="60"/>
        <v>4</v>
      </c>
      <c r="D1227" s="14">
        <v>43416</v>
      </c>
      <c r="E1227" s="4">
        <v>59.93</v>
      </c>
    </row>
    <row r="1228" spans="1:5" x14ac:dyDescent="0.3">
      <c r="A1228" s="16">
        <f t="shared" si="58"/>
        <v>2018</v>
      </c>
      <c r="B1228" s="16">
        <f t="shared" si="59"/>
        <v>11</v>
      </c>
      <c r="C1228" s="16">
        <f t="shared" si="60"/>
        <v>4</v>
      </c>
      <c r="D1228" s="14">
        <v>43417</v>
      </c>
      <c r="E1228" s="4">
        <v>55.69</v>
      </c>
    </row>
    <row r="1229" spans="1:5" x14ac:dyDescent="0.3">
      <c r="A1229" s="16">
        <f t="shared" si="58"/>
        <v>2018</v>
      </c>
      <c r="B1229" s="16">
        <f t="shared" si="59"/>
        <v>11</v>
      </c>
      <c r="C1229" s="16">
        <f t="shared" si="60"/>
        <v>4</v>
      </c>
      <c r="D1229" s="14">
        <v>43418</v>
      </c>
      <c r="E1229" s="4">
        <v>56.25</v>
      </c>
    </row>
    <row r="1230" spans="1:5" x14ac:dyDescent="0.3">
      <c r="A1230" s="16">
        <f t="shared" si="58"/>
        <v>2018</v>
      </c>
      <c r="B1230" s="16">
        <f t="shared" si="59"/>
        <v>11</v>
      </c>
      <c r="C1230" s="16">
        <f t="shared" si="60"/>
        <v>4</v>
      </c>
      <c r="D1230" s="14">
        <v>43419</v>
      </c>
      <c r="E1230" s="4">
        <v>56.46</v>
      </c>
    </row>
    <row r="1231" spans="1:5" x14ac:dyDescent="0.3">
      <c r="A1231" s="16">
        <f t="shared" si="58"/>
        <v>2018</v>
      </c>
      <c r="B1231" s="16">
        <f t="shared" si="59"/>
        <v>11</v>
      </c>
      <c r="C1231" s="16">
        <f t="shared" si="60"/>
        <v>4</v>
      </c>
      <c r="D1231" s="14">
        <v>43420</v>
      </c>
      <c r="E1231" s="4">
        <v>56.46</v>
      </c>
    </row>
    <row r="1232" spans="1:5" x14ac:dyDescent="0.3">
      <c r="A1232" s="16">
        <f t="shared" si="58"/>
        <v>2018</v>
      </c>
      <c r="B1232" s="16">
        <f t="shared" si="59"/>
        <v>11</v>
      </c>
      <c r="C1232" s="16">
        <f t="shared" si="60"/>
        <v>4</v>
      </c>
      <c r="D1232" s="14">
        <v>43423</v>
      </c>
      <c r="E1232" s="4">
        <v>56.76</v>
      </c>
    </row>
    <row r="1233" spans="1:5" x14ac:dyDescent="0.3">
      <c r="A1233" s="16">
        <f t="shared" ref="A1233:A1296" si="61">YEAR(D1233)</f>
        <v>2018</v>
      </c>
      <c r="B1233" s="16">
        <f t="shared" ref="B1233:B1296" si="62">MONTH(D1233)</f>
        <v>11</v>
      </c>
      <c r="C1233" s="16">
        <f t="shared" si="60"/>
        <v>4</v>
      </c>
      <c r="D1233" s="14">
        <v>43424</v>
      </c>
      <c r="E1233" s="4">
        <v>53.43</v>
      </c>
    </row>
    <row r="1234" spans="1:5" x14ac:dyDescent="0.3">
      <c r="A1234" s="16">
        <f t="shared" si="61"/>
        <v>2018</v>
      </c>
      <c r="B1234" s="16">
        <f t="shared" si="62"/>
        <v>11</v>
      </c>
      <c r="C1234" s="16">
        <f t="shared" si="60"/>
        <v>4</v>
      </c>
      <c r="D1234" s="14">
        <v>43425</v>
      </c>
      <c r="E1234" s="4">
        <v>54.63</v>
      </c>
    </row>
    <row r="1235" spans="1:5" x14ac:dyDescent="0.3">
      <c r="A1235" s="16">
        <f t="shared" si="61"/>
        <v>2018</v>
      </c>
      <c r="B1235" s="16">
        <f t="shared" si="62"/>
        <v>11</v>
      </c>
      <c r="C1235" s="16">
        <f t="shared" si="60"/>
        <v>4</v>
      </c>
      <c r="D1235" s="14">
        <v>43427</v>
      </c>
      <c r="E1235" s="4">
        <v>50.42</v>
      </c>
    </row>
    <row r="1236" spans="1:5" x14ac:dyDescent="0.3">
      <c r="A1236" s="16">
        <f t="shared" si="61"/>
        <v>2018</v>
      </c>
      <c r="B1236" s="16">
        <f t="shared" si="62"/>
        <v>11</v>
      </c>
      <c r="C1236" s="16">
        <f t="shared" si="60"/>
        <v>4</v>
      </c>
      <c r="D1236" s="14">
        <v>43430</v>
      </c>
      <c r="E1236" s="4">
        <v>51.63</v>
      </c>
    </row>
    <row r="1237" spans="1:5" x14ac:dyDescent="0.3">
      <c r="A1237" s="16">
        <f t="shared" si="61"/>
        <v>2018</v>
      </c>
      <c r="B1237" s="16">
        <f t="shared" si="62"/>
        <v>11</v>
      </c>
      <c r="C1237" s="16">
        <f t="shared" si="60"/>
        <v>4</v>
      </c>
      <c r="D1237" s="14">
        <v>43431</v>
      </c>
      <c r="E1237" s="4">
        <v>51.56</v>
      </c>
    </row>
    <row r="1238" spans="1:5" x14ac:dyDescent="0.3">
      <c r="A1238" s="16">
        <f t="shared" si="61"/>
        <v>2018</v>
      </c>
      <c r="B1238" s="16">
        <f t="shared" si="62"/>
        <v>11</v>
      </c>
      <c r="C1238" s="16">
        <f t="shared" si="60"/>
        <v>4</v>
      </c>
      <c r="D1238" s="14">
        <v>43432</v>
      </c>
      <c r="E1238" s="4">
        <v>50.29</v>
      </c>
    </row>
    <row r="1239" spans="1:5" x14ac:dyDescent="0.3">
      <c r="A1239" s="16">
        <f t="shared" si="61"/>
        <v>2018</v>
      </c>
      <c r="B1239" s="16">
        <f t="shared" si="62"/>
        <v>11</v>
      </c>
      <c r="C1239" s="16">
        <f t="shared" si="60"/>
        <v>4</v>
      </c>
      <c r="D1239" s="14">
        <v>43433</v>
      </c>
      <c r="E1239" s="4">
        <v>51.45</v>
      </c>
    </row>
    <row r="1240" spans="1:5" x14ac:dyDescent="0.3">
      <c r="A1240" s="16">
        <f t="shared" si="61"/>
        <v>2018</v>
      </c>
      <c r="B1240" s="16">
        <f t="shared" si="62"/>
        <v>11</v>
      </c>
      <c r="C1240" s="16">
        <f t="shared" si="60"/>
        <v>4</v>
      </c>
      <c r="D1240" s="14">
        <v>43434</v>
      </c>
      <c r="E1240" s="4">
        <v>50.93</v>
      </c>
    </row>
    <row r="1241" spans="1:5" x14ac:dyDescent="0.3">
      <c r="A1241" s="16">
        <f t="shared" si="61"/>
        <v>2018</v>
      </c>
      <c r="B1241" s="16">
        <f t="shared" si="62"/>
        <v>12</v>
      </c>
      <c r="C1241" s="16">
        <f t="shared" si="60"/>
        <v>4</v>
      </c>
      <c r="D1241" s="14">
        <v>43437</v>
      </c>
      <c r="E1241" s="4">
        <v>52.95</v>
      </c>
    </row>
    <row r="1242" spans="1:5" x14ac:dyDescent="0.3">
      <c r="A1242" s="16">
        <f t="shared" si="61"/>
        <v>2018</v>
      </c>
      <c r="B1242" s="16">
        <f t="shared" si="62"/>
        <v>12</v>
      </c>
      <c r="C1242" s="16">
        <f t="shared" si="60"/>
        <v>4</v>
      </c>
      <c r="D1242" s="14">
        <v>43438</v>
      </c>
      <c r="E1242" s="4">
        <v>53.25</v>
      </c>
    </row>
    <row r="1243" spans="1:5" x14ac:dyDescent="0.3">
      <c r="A1243" s="16">
        <f t="shared" si="61"/>
        <v>2018</v>
      </c>
      <c r="B1243" s="16">
        <f t="shared" si="62"/>
        <v>12</v>
      </c>
      <c r="C1243" s="16">
        <f t="shared" si="60"/>
        <v>4</v>
      </c>
      <c r="D1243" s="14">
        <v>43440</v>
      </c>
      <c r="E1243" s="4">
        <v>51.49</v>
      </c>
    </row>
    <row r="1244" spans="1:5" x14ac:dyDescent="0.3">
      <c r="A1244" s="16">
        <f t="shared" si="61"/>
        <v>2018</v>
      </c>
      <c r="B1244" s="16">
        <f t="shared" si="62"/>
        <v>12</v>
      </c>
      <c r="C1244" s="16">
        <f t="shared" si="60"/>
        <v>4</v>
      </c>
      <c r="D1244" s="14">
        <v>43441</v>
      </c>
      <c r="E1244" s="4">
        <v>52.61</v>
      </c>
    </row>
    <row r="1245" spans="1:5" x14ac:dyDescent="0.3">
      <c r="A1245" s="16">
        <f t="shared" si="61"/>
        <v>2018</v>
      </c>
      <c r="B1245" s="16">
        <f t="shared" si="62"/>
        <v>12</v>
      </c>
      <c r="C1245" s="16">
        <f t="shared" si="60"/>
        <v>4</v>
      </c>
      <c r="D1245" s="14">
        <v>43444</v>
      </c>
      <c r="E1245" s="4">
        <v>51</v>
      </c>
    </row>
    <row r="1246" spans="1:5" x14ac:dyDescent="0.3">
      <c r="A1246" s="16">
        <f t="shared" si="61"/>
        <v>2018</v>
      </c>
      <c r="B1246" s="16">
        <f t="shared" si="62"/>
        <v>12</v>
      </c>
      <c r="C1246" s="16">
        <f t="shared" si="60"/>
        <v>4</v>
      </c>
      <c r="D1246" s="14">
        <v>43445</v>
      </c>
      <c r="E1246" s="4">
        <v>51.65</v>
      </c>
    </row>
    <row r="1247" spans="1:5" x14ac:dyDescent="0.3">
      <c r="A1247" s="16">
        <f t="shared" si="61"/>
        <v>2018</v>
      </c>
      <c r="B1247" s="16">
        <f t="shared" si="62"/>
        <v>12</v>
      </c>
      <c r="C1247" s="16">
        <f t="shared" si="60"/>
        <v>4</v>
      </c>
      <c r="D1247" s="14">
        <v>43446</v>
      </c>
      <c r="E1247" s="4">
        <v>51.15</v>
      </c>
    </row>
    <row r="1248" spans="1:5" x14ac:dyDescent="0.3">
      <c r="A1248" s="16">
        <f t="shared" si="61"/>
        <v>2018</v>
      </c>
      <c r="B1248" s="16">
        <f t="shared" si="62"/>
        <v>12</v>
      </c>
      <c r="C1248" s="16">
        <f t="shared" si="60"/>
        <v>4</v>
      </c>
      <c r="D1248" s="14">
        <v>43447</v>
      </c>
      <c r="E1248" s="4">
        <v>52.58</v>
      </c>
    </row>
    <row r="1249" spans="1:5" x14ac:dyDescent="0.3">
      <c r="A1249" s="16">
        <f t="shared" si="61"/>
        <v>2018</v>
      </c>
      <c r="B1249" s="16">
        <f t="shared" si="62"/>
        <v>12</v>
      </c>
      <c r="C1249" s="16">
        <f t="shared" si="60"/>
        <v>4</v>
      </c>
      <c r="D1249" s="14">
        <v>43448</v>
      </c>
      <c r="E1249" s="4">
        <v>51.2</v>
      </c>
    </row>
    <row r="1250" spans="1:5" x14ac:dyDescent="0.3">
      <c r="A1250" s="16">
        <f t="shared" si="61"/>
        <v>2018</v>
      </c>
      <c r="B1250" s="16">
        <f t="shared" si="62"/>
        <v>12</v>
      </c>
      <c r="C1250" s="16">
        <f t="shared" si="60"/>
        <v>4</v>
      </c>
      <c r="D1250" s="14">
        <v>43451</v>
      </c>
      <c r="E1250" s="4">
        <v>49.88</v>
      </c>
    </row>
    <row r="1251" spans="1:5" x14ac:dyDescent="0.3">
      <c r="A1251" s="16">
        <f t="shared" si="61"/>
        <v>2018</v>
      </c>
      <c r="B1251" s="16">
        <f t="shared" si="62"/>
        <v>12</v>
      </c>
      <c r="C1251" s="16">
        <f t="shared" si="60"/>
        <v>4</v>
      </c>
      <c r="D1251" s="14">
        <v>43452</v>
      </c>
      <c r="E1251" s="4">
        <v>46.24</v>
      </c>
    </row>
    <row r="1252" spans="1:5" x14ac:dyDescent="0.3">
      <c r="A1252" s="16">
        <f t="shared" si="61"/>
        <v>2018</v>
      </c>
      <c r="B1252" s="16">
        <f t="shared" si="62"/>
        <v>12</v>
      </c>
      <c r="C1252" s="16">
        <f t="shared" si="60"/>
        <v>4</v>
      </c>
      <c r="D1252" s="14">
        <v>43453</v>
      </c>
      <c r="E1252" s="4">
        <v>47.2</v>
      </c>
    </row>
    <row r="1253" spans="1:5" x14ac:dyDescent="0.3">
      <c r="A1253" s="16">
        <f t="shared" si="61"/>
        <v>2018</v>
      </c>
      <c r="B1253" s="16">
        <f t="shared" si="62"/>
        <v>12</v>
      </c>
      <c r="C1253" s="16">
        <f t="shared" si="60"/>
        <v>4</v>
      </c>
      <c r="D1253" s="14">
        <v>43454</v>
      </c>
      <c r="E1253" s="4">
        <v>45.88</v>
      </c>
    </row>
    <row r="1254" spans="1:5" x14ac:dyDescent="0.3">
      <c r="A1254" s="16">
        <f t="shared" si="61"/>
        <v>2018</v>
      </c>
      <c r="B1254" s="16">
        <f t="shared" si="62"/>
        <v>12</v>
      </c>
      <c r="C1254" s="16">
        <f t="shared" si="60"/>
        <v>4</v>
      </c>
      <c r="D1254" s="14">
        <v>43455</v>
      </c>
      <c r="E1254" s="4">
        <v>45.59</v>
      </c>
    </row>
    <row r="1255" spans="1:5" x14ac:dyDescent="0.3">
      <c r="A1255" s="16">
        <f t="shared" si="61"/>
        <v>2018</v>
      </c>
      <c r="B1255" s="16">
        <f t="shared" si="62"/>
        <v>12</v>
      </c>
      <c r="C1255" s="16">
        <f t="shared" si="60"/>
        <v>4</v>
      </c>
      <c r="D1255" s="14">
        <v>43458</v>
      </c>
      <c r="E1255" s="4">
        <v>42.53</v>
      </c>
    </row>
    <row r="1256" spans="1:5" x14ac:dyDescent="0.3">
      <c r="A1256" s="16">
        <f t="shared" si="61"/>
        <v>2018</v>
      </c>
      <c r="B1256" s="16">
        <f t="shared" si="62"/>
        <v>12</v>
      </c>
      <c r="C1256" s="16">
        <f t="shared" si="60"/>
        <v>4</v>
      </c>
      <c r="D1256" s="14">
        <v>43460</v>
      </c>
      <c r="E1256" s="4">
        <v>46.22</v>
      </c>
    </row>
    <row r="1257" spans="1:5" x14ac:dyDescent="0.3">
      <c r="A1257" s="16">
        <f t="shared" si="61"/>
        <v>2018</v>
      </c>
      <c r="B1257" s="16">
        <f t="shared" si="62"/>
        <v>12</v>
      </c>
      <c r="C1257" s="16">
        <f t="shared" si="60"/>
        <v>4</v>
      </c>
      <c r="D1257" s="14">
        <v>43461</v>
      </c>
      <c r="E1257" s="4">
        <v>44.61</v>
      </c>
    </row>
    <row r="1258" spans="1:5" x14ac:dyDescent="0.3">
      <c r="A1258" s="16">
        <f t="shared" si="61"/>
        <v>2018</v>
      </c>
      <c r="B1258" s="16">
        <f t="shared" si="62"/>
        <v>12</v>
      </c>
      <c r="C1258" s="16">
        <f t="shared" si="60"/>
        <v>4</v>
      </c>
      <c r="D1258" s="14">
        <v>43462</v>
      </c>
      <c r="E1258" s="4">
        <v>45.33</v>
      </c>
    </row>
    <row r="1259" spans="1:5" x14ac:dyDescent="0.3">
      <c r="A1259" s="16">
        <f t="shared" si="61"/>
        <v>2018</v>
      </c>
      <c r="B1259" s="16">
        <f t="shared" si="62"/>
        <v>12</v>
      </c>
      <c r="C1259" s="16">
        <f t="shared" si="60"/>
        <v>4</v>
      </c>
      <c r="D1259" s="14">
        <v>43465</v>
      </c>
      <c r="E1259" s="4">
        <v>45.41</v>
      </c>
    </row>
    <row r="1260" spans="1:5" x14ac:dyDescent="0.3">
      <c r="A1260" s="16">
        <f t="shared" si="61"/>
        <v>2019</v>
      </c>
      <c r="B1260" s="16">
        <f t="shared" si="62"/>
        <v>1</v>
      </c>
      <c r="C1260" s="16">
        <f t="shared" si="60"/>
        <v>1</v>
      </c>
      <c r="D1260" s="14">
        <v>43467</v>
      </c>
      <c r="E1260" s="4">
        <v>46.54</v>
      </c>
    </row>
    <row r="1261" spans="1:5" x14ac:dyDescent="0.3">
      <c r="A1261" s="16">
        <f t="shared" si="61"/>
        <v>2019</v>
      </c>
      <c r="B1261" s="16">
        <f t="shared" si="62"/>
        <v>1</v>
      </c>
      <c r="C1261" s="16">
        <f t="shared" si="60"/>
        <v>1</v>
      </c>
      <c r="D1261" s="14">
        <v>43468</v>
      </c>
      <c r="E1261" s="4">
        <v>47.09</v>
      </c>
    </row>
    <row r="1262" spans="1:5" x14ac:dyDescent="0.3">
      <c r="A1262" s="16">
        <f t="shared" si="61"/>
        <v>2019</v>
      </c>
      <c r="B1262" s="16">
        <f t="shared" si="62"/>
        <v>1</v>
      </c>
      <c r="C1262" s="16">
        <f t="shared" si="60"/>
        <v>1</v>
      </c>
      <c r="D1262" s="14">
        <v>43469</v>
      </c>
      <c r="E1262" s="4">
        <v>47.96</v>
      </c>
    </row>
    <row r="1263" spans="1:5" x14ac:dyDescent="0.3">
      <c r="A1263" s="16">
        <f t="shared" si="61"/>
        <v>2019</v>
      </c>
      <c r="B1263" s="16">
        <f t="shared" si="62"/>
        <v>1</v>
      </c>
      <c r="C1263" s="16">
        <f t="shared" si="60"/>
        <v>1</v>
      </c>
      <c r="D1263" s="14">
        <v>43472</v>
      </c>
      <c r="E1263" s="4">
        <v>48.52</v>
      </c>
    </row>
    <row r="1264" spans="1:5" x14ac:dyDescent="0.3">
      <c r="A1264" s="16">
        <f t="shared" si="61"/>
        <v>2019</v>
      </c>
      <c r="B1264" s="16">
        <f t="shared" si="62"/>
        <v>1</v>
      </c>
      <c r="C1264" s="16">
        <f t="shared" si="60"/>
        <v>1</v>
      </c>
      <c r="D1264" s="14">
        <v>43473</v>
      </c>
      <c r="E1264" s="4">
        <v>49.78</v>
      </c>
    </row>
    <row r="1265" spans="1:5" x14ac:dyDescent="0.3">
      <c r="A1265" s="16">
        <f t="shared" si="61"/>
        <v>2019</v>
      </c>
      <c r="B1265" s="16">
        <f t="shared" si="62"/>
        <v>1</v>
      </c>
      <c r="C1265" s="16">
        <f t="shared" si="60"/>
        <v>1</v>
      </c>
      <c r="D1265" s="14">
        <v>43474</v>
      </c>
      <c r="E1265" s="4">
        <v>52.36</v>
      </c>
    </row>
    <row r="1266" spans="1:5" x14ac:dyDescent="0.3">
      <c r="A1266" s="16">
        <f t="shared" si="61"/>
        <v>2019</v>
      </c>
      <c r="B1266" s="16">
        <f t="shared" si="62"/>
        <v>1</v>
      </c>
      <c r="C1266" s="16">
        <f t="shared" si="60"/>
        <v>1</v>
      </c>
      <c r="D1266" s="14">
        <v>43475</v>
      </c>
      <c r="E1266" s="4">
        <v>52.59</v>
      </c>
    </row>
    <row r="1267" spans="1:5" x14ac:dyDescent="0.3">
      <c r="A1267" s="16">
        <f t="shared" si="61"/>
        <v>2019</v>
      </c>
      <c r="B1267" s="16">
        <f t="shared" si="62"/>
        <v>1</v>
      </c>
      <c r="C1267" s="16">
        <f t="shared" si="60"/>
        <v>1</v>
      </c>
      <c r="D1267" s="14">
        <v>43476</v>
      </c>
      <c r="E1267" s="4">
        <v>51.59</v>
      </c>
    </row>
    <row r="1268" spans="1:5" x14ac:dyDescent="0.3">
      <c r="A1268" s="16">
        <f t="shared" si="61"/>
        <v>2019</v>
      </c>
      <c r="B1268" s="16">
        <f t="shared" si="62"/>
        <v>1</v>
      </c>
      <c r="C1268" s="16">
        <f t="shared" si="60"/>
        <v>1</v>
      </c>
      <c r="D1268" s="14">
        <v>43479</v>
      </c>
      <c r="E1268" s="4">
        <v>50.51</v>
      </c>
    </row>
    <row r="1269" spans="1:5" x14ac:dyDescent="0.3">
      <c r="A1269" s="16">
        <f t="shared" si="61"/>
        <v>2019</v>
      </c>
      <c r="B1269" s="16">
        <f t="shared" si="62"/>
        <v>1</v>
      </c>
      <c r="C1269" s="16">
        <f t="shared" si="60"/>
        <v>1</v>
      </c>
      <c r="D1269" s="14">
        <v>43480</v>
      </c>
      <c r="E1269" s="4">
        <v>52.11</v>
      </c>
    </row>
    <row r="1270" spans="1:5" x14ac:dyDescent="0.3">
      <c r="A1270" s="16">
        <f t="shared" si="61"/>
        <v>2019</v>
      </c>
      <c r="B1270" s="16">
        <f t="shared" si="62"/>
        <v>1</v>
      </c>
      <c r="C1270" s="16">
        <f t="shared" si="60"/>
        <v>1</v>
      </c>
      <c r="D1270" s="14">
        <v>43481</v>
      </c>
      <c r="E1270" s="4">
        <v>52.31</v>
      </c>
    </row>
    <row r="1271" spans="1:5" x14ac:dyDescent="0.3">
      <c r="A1271" s="16">
        <f t="shared" si="61"/>
        <v>2019</v>
      </c>
      <c r="B1271" s="16">
        <f t="shared" si="62"/>
        <v>1</v>
      </c>
      <c r="C1271" s="16">
        <f t="shared" si="60"/>
        <v>1</v>
      </c>
      <c r="D1271" s="14">
        <v>43482</v>
      </c>
      <c r="E1271" s="4">
        <v>52.07</v>
      </c>
    </row>
    <row r="1272" spans="1:5" x14ac:dyDescent="0.3">
      <c r="A1272" s="16">
        <f t="shared" si="61"/>
        <v>2019</v>
      </c>
      <c r="B1272" s="16">
        <f t="shared" si="62"/>
        <v>1</v>
      </c>
      <c r="C1272" s="16">
        <f t="shared" si="60"/>
        <v>1</v>
      </c>
      <c r="D1272" s="14">
        <v>43483</v>
      </c>
      <c r="E1272" s="4">
        <v>53.8</v>
      </c>
    </row>
    <row r="1273" spans="1:5" x14ac:dyDescent="0.3">
      <c r="A1273" s="16">
        <f t="shared" si="61"/>
        <v>2019</v>
      </c>
      <c r="B1273" s="16">
        <f t="shared" si="62"/>
        <v>1</v>
      </c>
      <c r="C1273" s="16">
        <f t="shared" si="60"/>
        <v>1</v>
      </c>
      <c r="D1273" s="14">
        <v>43487</v>
      </c>
      <c r="E1273" s="4">
        <v>52.57</v>
      </c>
    </row>
    <row r="1274" spans="1:5" x14ac:dyDescent="0.3">
      <c r="A1274" s="16">
        <f t="shared" si="61"/>
        <v>2019</v>
      </c>
      <c r="B1274" s="16">
        <f t="shared" si="62"/>
        <v>1</v>
      </c>
      <c r="C1274" s="16">
        <f t="shared" si="60"/>
        <v>1</v>
      </c>
      <c r="D1274" s="14">
        <v>43488</v>
      </c>
      <c r="E1274" s="4">
        <v>52.62</v>
      </c>
    </row>
    <row r="1275" spans="1:5" x14ac:dyDescent="0.3">
      <c r="A1275" s="16">
        <f t="shared" si="61"/>
        <v>2019</v>
      </c>
      <c r="B1275" s="16">
        <f t="shared" si="62"/>
        <v>1</v>
      </c>
      <c r="C1275" s="16">
        <f t="shared" si="60"/>
        <v>1</v>
      </c>
      <c r="D1275" s="14">
        <v>43489</v>
      </c>
      <c r="E1275" s="4">
        <v>53.13</v>
      </c>
    </row>
    <row r="1276" spans="1:5" x14ac:dyDescent="0.3">
      <c r="A1276" s="16">
        <f t="shared" si="61"/>
        <v>2019</v>
      </c>
      <c r="B1276" s="16">
        <f t="shared" si="62"/>
        <v>1</v>
      </c>
      <c r="C1276" s="16">
        <f t="shared" si="60"/>
        <v>1</v>
      </c>
      <c r="D1276" s="14">
        <v>43490</v>
      </c>
      <c r="E1276" s="4">
        <v>53.69</v>
      </c>
    </row>
    <row r="1277" spans="1:5" x14ac:dyDescent="0.3">
      <c r="A1277" s="16">
        <f t="shared" si="61"/>
        <v>2019</v>
      </c>
      <c r="B1277" s="16">
        <f t="shared" si="62"/>
        <v>1</v>
      </c>
      <c r="C1277" s="16">
        <f t="shared" si="60"/>
        <v>1</v>
      </c>
      <c r="D1277" s="14">
        <v>43493</v>
      </c>
      <c r="E1277" s="4">
        <v>51.99</v>
      </c>
    </row>
    <row r="1278" spans="1:5" x14ac:dyDescent="0.3">
      <c r="A1278" s="16">
        <f t="shared" si="61"/>
        <v>2019</v>
      </c>
      <c r="B1278" s="16">
        <f t="shared" si="62"/>
        <v>1</v>
      </c>
      <c r="C1278" s="16">
        <f t="shared" si="60"/>
        <v>1</v>
      </c>
      <c r="D1278" s="14">
        <v>43494</v>
      </c>
      <c r="E1278" s="4">
        <v>53.31</v>
      </c>
    </row>
    <row r="1279" spans="1:5" x14ac:dyDescent="0.3">
      <c r="A1279" s="16">
        <f t="shared" si="61"/>
        <v>2019</v>
      </c>
      <c r="B1279" s="16">
        <f t="shared" si="62"/>
        <v>1</v>
      </c>
      <c r="C1279" s="16">
        <f t="shared" si="60"/>
        <v>1</v>
      </c>
      <c r="D1279" s="14">
        <v>43495</v>
      </c>
      <c r="E1279" s="4">
        <v>54.23</v>
      </c>
    </row>
    <row r="1280" spans="1:5" x14ac:dyDescent="0.3">
      <c r="A1280" s="16">
        <f t="shared" si="61"/>
        <v>2019</v>
      </c>
      <c r="B1280" s="16">
        <f t="shared" si="62"/>
        <v>1</v>
      </c>
      <c r="C1280" s="16">
        <f t="shared" si="60"/>
        <v>1</v>
      </c>
      <c r="D1280" s="14">
        <v>43496</v>
      </c>
      <c r="E1280" s="4">
        <v>53.79</v>
      </c>
    </row>
    <row r="1281" spans="1:5" x14ac:dyDescent="0.3">
      <c r="A1281" s="16">
        <f t="shared" si="61"/>
        <v>2019</v>
      </c>
      <c r="B1281" s="16">
        <f t="shared" si="62"/>
        <v>2</v>
      </c>
      <c r="C1281" s="16">
        <f t="shared" si="60"/>
        <v>1</v>
      </c>
      <c r="D1281" s="14">
        <v>43497</v>
      </c>
      <c r="E1281" s="4">
        <v>55.26</v>
      </c>
    </row>
    <row r="1282" spans="1:5" x14ac:dyDescent="0.3">
      <c r="A1282" s="16">
        <f t="shared" si="61"/>
        <v>2019</v>
      </c>
      <c r="B1282" s="16">
        <f t="shared" si="62"/>
        <v>2</v>
      </c>
      <c r="C1282" s="16">
        <f t="shared" si="60"/>
        <v>1</v>
      </c>
      <c r="D1282" s="14">
        <v>43500</v>
      </c>
      <c r="E1282" s="4">
        <v>54.56</v>
      </c>
    </row>
    <row r="1283" spans="1:5" x14ac:dyDescent="0.3">
      <c r="A1283" s="16">
        <f t="shared" si="61"/>
        <v>2019</v>
      </c>
      <c r="B1283" s="16">
        <f t="shared" si="62"/>
        <v>2</v>
      </c>
      <c r="C1283" s="16">
        <f t="shared" si="60"/>
        <v>1</v>
      </c>
      <c r="D1283" s="14">
        <v>43501</v>
      </c>
      <c r="E1283" s="4">
        <v>53.66</v>
      </c>
    </row>
    <row r="1284" spans="1:5" x14ac:dyDescent="0.3">
      <c r="A1284" s="16">
        <f t="shared" si="61"/>
        <v>2019</v>
      </c>
      <c r="B1284" s="16">
        <f t="shared" si="62"/>
        <v>2</v>
      </c>
      <c r="C1284" s="16">
        <f t="shared" si="60"/>
        <v>1</v>
      </c>
      <c r="D1284" s="14">
        <v>43502</v>
      </c>
      <c r="E1284" s="4">
        <v>54.01</v>
      </c>
    </row>
    <row r="1285" spans="1:5" x14ac:dyDescent="0.3">
      <c r="A1285" s="16">
        <f t="shared" si="61"/>
        <v>2019</v>
      </c>
      <c r="B1285" s="16">
        <f t="shared" si="62"/>
        <v>2</v>
      </c>
      <c r="C1285" s="16">
        <f t="shared" ref="C1285:C1348" si="63">ROUNDUP(B1285/3,0)</f>
        <v>1</v>
      </c>
      <c r="D1285" s="14">
        <v>43503</v>
      </c>
      <c r="E1285" s="4">
        <v>52.64</v>
      </c>
    </row>
    <row r="1286" spans="1:5" x14ac:dyDescent="0.3">
      <c r="A1286" s="16">
        <f t="shared" si="61"/>
        <v>2019</v>
      </c>
      <c r="B1286" s="16">
        <f t="shared" si="62"/>
        <v>2</v>
      </c>
      <c r="C1286" s="16">
        <f t="shared" si="63"/>
        <v>1</v>
      </c>
      <c r="D1286" s="14">
        <v>43504</v>
      </c>
      <c r="E1286" s="4">
        <v>52.72</v>
      </c>
    </row>
    <row r="1287" spans="1:5" x14ac:dyDescent="0.3">
      <c r="A1287" s="16">
        <f t="shared" si="61"/>
        <v>2019</v>
      </c>
      <c r="B1287" s="16">
        <f t="shared" si="62"/>
        <v>2</v>
      </c>
      <c r="C1287" s="16">
        <f t="shared" si="63"/>
        <v>1</v>
      </c>
      <c r="D1287" s="14">
        <v>43507</v>
      </c>
      <c r="E1287" s="4">
        <v>52.41</v>
      </c>
    </row>
    <row r="1288" spans="1:5" x14ac:dyDescent="0.3">
      <c r="A1288" s="16">
        <f t="shared" si="61"/>
        <v>2019</v>
      </c>
      <c r="B1288" s="16">
        <f t="shared" si="62"/>
        <v>2</v>
      </c>
      <c r="C1288" s="16">
        <f t="shared" si="63"/>
        <v>1</v>
      </c>
      <c r="D1288" s="14">
        <v>43508</v>
      </c>
      <c r="E1288" s="4">
        <v>53.1</v>
      </c>
    </row>
    <row r="1289" spans="1:5" x14ac:dyDescent="0.3">
      <c r="A1289" s="16">
        <f t="shared" si="61"/>
        <v>2019</v>
      </c>
      <c r="B1289" s="16">
        <f t="shared" si="62"/>
        <v>2</v>
      </c>
      <c r="C1289" s="16">
        <f t="shared" si="63"/>
        <v>1</v>
      </c>
      <c r="D1289" s="14">
        <v>43509</v>
      </c>
      <c r="E1289" s="4">
        <v>53.9</v>
      </c>
    </row>
    <row r="1290" spans="1:5" x14ac:dyDescent="0.3">
      <c r="A1290" s="16">
        <f t="shared" si="61"/>
        <v>2019</v>
      </c>
      <c r="B1290" s="16">
        <f t="shared" si="62"/>
        <v>2</v>
      </c>
      <c r="C1290" s="16">
        <f t="shared" si="63"/>
        <v>1</v>
      </c>
      <c r="D1290" s="14">
        <v>43510</v>
      </c>
      <c r="E1290" s="4">
        <v>54.41</v>
      </c>
    </row>
    <row r="1291" spans="1:5" x14ac:dyDescent="0.3">
      <c r="A1291" s="16">
        <f t="shared" si="61"/>
        <v>2019</v>
      </c>
      <c r="B1291" s="16">
        <f t="shared" si="62"/>
        <v>2</v>
      </c>
      <c r="C1291" s="16">
        <f t="shared" si="63"/>
        <v>1</v>
      </c>
      <c r="D1291" s="14">
        <v>43511</v>
      </c>
      <c r="E1291" s="4">
        <v>55.59</v>
      </c>
    </row>
    <row r="1292" spans="1:5" x14ac:dyDescent="0.3">
      <c r="A1292" s="16">
        <f t="shared" si="61"/>
        <v>2019</v>
      </c>
      <c r="B1292" s="16">
        <f t="shared" si="62"/>
        <v>2</v>
      </c>
      <c r="C1292" s="16">
        <f t="shared" si="63"/>
        <v>1</v>
      </c>
      <c r="D1292" s="14">
        <v>43515</v>
      </c>
      <c r="E1292" s="4">
        <v>56.09</v>
      </c>
    </row>
    <row r="1293" spans="1:5" x14ac:dyDescent="0.3">
      <c r="A1293" s="16">
        <f t="shared" si="61"/>
        <v>2019</v>
      </c>
      <c r="B1293" s="16">
        <f t="shared" si="62"/>
        <v>2</v>
      </c>
      <c r="C1293" s="16">
        <f t="shared" si="63"/>
        <v>1</v>
      </c>
      <c r="D1293" s="14">
        <v>43516</v>
      </c>
      <c r="E1293" s="4">
        <v>56.92</v>
      </c>
    </row>
    <row r="1294" spans="1:5" x14ac:dyDescent="0.3">
      <c r="A1294" s="16">
        <f t="shared" si="61"/>
        <v>2019</v>
      </c>
      <c r="B1294" s="16">
        <f t="shared" si="62"/>
        <v>2</v>
      </c>
      <c r="C1294" s="16">
        <f t="shared" si="63"/>
        <v>1</v>
      </c>
      <c r="D1294" s="14">
        <v>43517</v>
      </c>
      <c r="E1294" s="4">
        <v>56.96</v>
      </c>
    </row>
    <row r="1295" spans="1:5" x14ac:dyDescent="0.3">
      <c r="A1295" s="16">
        <f t="shared" si="61"/>
        <v>2019</v>
      </c>
      <c r="B1295" s="16">
        <f t="shared" si="62"/>
        <v>2</v>
      </c>
      <c r="C1295" s="16">
        <f t="shared" si="63"/>
        <v>1</v>
      </c>
      <c r="D1295" s="14">
        <v>43518</v>
      </c>
      <c r="E1295" s="4">
        <v>57.26</v>
      </c>
    </row>
    <row r="1296" spans="1:5" x14ac:dyDescent="0.3">
      <c r="A1296" s="16">
        <f t="shared" si="61"/>
        <v>2019</v>
      </c>
      <c r="B1296" s="16">
        <f t="shared" si="62"/>
        <v>2</v>
      </c>
      <c r="C1296" s="16">
        <f t="shared" si="63"/>
        <v>1</v>
      </c>
      <c r="D1296" s="14">
        <v>43521</v>
      </c>
      <c r="E1296" s="4">
        <v>55.48</v>
      </c>
    </row>
    <row r="1297" spans="1:5" x14ac:dyDescent="0.3">
      <c r="A1297" s="16">
        <f t="shared" ref="A1297:A1360" si="64">YEAR(D1297)</f>
        <v>2019</v>
      </c>
      <c r="B1297" s="16">
        <f t="shared" ref="B1297:B1360" si="65">MONTH(D1297)</f>
        <v>2</v>
      </c>
      <c r="C1297" s="16">
        <f t="shared" si="63"/>
        <v>1</v>
      </c>
      <c r="D1297" s="14">
        <v>43522</v>
      </c>
      <c r="E1297" s="4">
        <v>55.5</v>
      </c>
    </row>
    <row r="1298" spans="1:5" x14ac:dyDescent="0.3">
      <c r="A1298" s="16">
        <f t="shared" si="64"/>
        <v>2019</v>
      </c>
      <c r="B1298" s="16">
        <f t="shared" si="65"/>
        <v>2</v>
      </c>
      <c r="C1298" s="16">
        <f t="shared" si="63"/>
        <v>1</v>
      </c>
      <c r="D1298" s="14">
        <v>43523</v>
      </c>
      <c r="E1298" s="4">
        <v>56.94</v>
      </c>
    </row>
    <row r="1299" spans="1:5" x14ac:dyDescent="0.3">
      <c r="A1299" s="16">
        <f t="shared" si="64"/>
        <v>2019</v>
      </c>
      <c r="B1299" s="16">
        <f t="shared" si="65"/>
        <v>2</v>
      </c>
      <c r="C1299" s="16">
        <f t="shared" si="63"/>
        <v>1</v>
      </c>
      <c r="D1299" s="14">
        <v>43524</v>
      </c>
      <c r="E1299" s="4">
        <v>57.22</v>
      </c>
    </row>
    <row r="1300" spans="1:5" x14ac:dyDescent="0.3">
      <c r="A1300" s="16">
        <f t="shared" si="64"/>
        <v>2019</v>
      </c>
      <c r="B1300" s="16">
        <f t="shared" si="65"/>
        <v>3</v>
      </c>
      <c r="C1300" s="16">
        <f t="shared" si="63"/>
        <v>1</v>
      </c>
      <c r="D1300" s="14">
        <v>43525</v>
      </c>
      <c r="E1300" s="4">
        <v>55.8</v>
      </c>
    </row>
    <row r="1301" spans="1:5" x14ac:dyDescent="0.3">
      <c r="A1301" s="16">
        <f t="shared" si="64"/>
        <v>2019</v>
      </c>
      <c r="B1301" s="16">
        <f t="shared" si="65"/>
        <v>3</v>
      </c>
      <c r="C1301" s="16">
        <f t="shared" si="63"/>
        <v>1</v>
      </c>
      <c r="D1301" s="14">
        <v>43528</v>
      </c>
      <c r="E1301" s="4">
        <v>56.59</v>
      </c>
    </row>
    <row r="1302" spans="1:5" x14ac:dyDescent="0.3">
      <c r="A1302" s="16">
        <f t="shared" si="64"/>
        <v>2019</v>
      </c>
      <c r="B1302" s="16">
        <f t="shared" si="65"/>
        <v>3</v>
      </c>
      <c r="C1302" s="16">
        <f t="shared" si="63"/>
        <v>1</v>
      </c>
      <c r="D1302" s="14">
        <v>43529</v>
      </c>
      <c r="E1302" s="4">
        <v>56.56</v>
      </c>
    </row>
    <row r="1303" spans="1:5" x14ac:dyDescent="0.3">
      <c r="A1303" s="16">
        <f t="shared" si="64"/>
        <v>2019</v>
      </c>
      <c r="B1303" s="16">
        <f t="shared" si="65"/>
        <v>3</v>
      </c>
      <c r="C1303" s="16">
        <f t="shared" si="63"/>
        <v>1</v>
      </c>
      <c r="D1303" s="14">
        <v>43530</v>
      </c>
      <c r="E1303" s="4">
        <v>56.22</v>
      </c>
    </row>
    <row r="1304" spans="1:5" x14ac:dyDescent="0.3">
      <c r="A1304" s="16">
        <f t="shared" si="64"/>
        <v>2019</v>
      </c>
      <c r="B1304" s="16">
        <f t="shared" si="65"/>
        <v>3</v>
      </c>
      <c r="C1304" s="16">
        <f t="shared" si="63"/>
        <v>1</v>
      </c>
      <c r="D1304" s="14">
        <v>43531</v>
      </c>
      <c r="E1304" s="4">
        <v>56.66</v>
      </c>
    </row>
    <row r="1305" spans="1:5" x14ac:dyDescent="0.3">
      <c r="A1305" s="16">
        <f t="shared" si="64"/>
        <v>2019</v>
      </c>
      <c r="B1305" s="16">
        <f t="shared" si="65"/>
        <v>3</v>
      </c>
      <c r="C1305" s="16">
        <f t="shared" si="63"/>
        <v>1</v>
      </c>
      <c r="D1305" s="14">
        <v>43532</v>
      </c>
      <c r="E1305" s="4">
        <v>56.07</v>
      </c>
    </row>
    <row r="1306" spans="1:5" x14ac:dyDescent="0.3">
      <c r="A1306" s="16">
        <f t="shared" si="64"/>
        <v>2019</v>
      </c>
      <c r="B1306" s="16">
        <f t="shared" si="65"/>
        <v>3</v>
      </c>
      <c r="C1306" s="16">
        <f t="shared" si="63"/>
        <v>1</v>
      </c>
      <c r="D1306" s="14">
        <v>43535</v>
      </c>
      <c r="E1306" s="4">
        <v>56.79</v>
      </c>
    </row>
    <row r="1307" spans="1:5" x14ac:dyDescent="0.3">
      <c r="A1307" s="16">
        <f t="shared" si="64"/>
        <v>2019</v>
      </c>
      <c r="B1307" s="16">
        <f t="shared" si="65"/>
        <v>3</v>
      </c>
      <c r="C1307" s="16">
        <f t="shared" si="63"/>
        <v>1</v>
      </c>
      <c r="D1307" s="14">
        <v>43536</v>
      </c>
      <c r="E1307" s="4">
        <v>56.87</v>
      </c>
    </row>
    <row r="1308" spans="1:5" x14ac:dyDescent="0.3">
      <c r="A1308" s="16">
        <f t="shared" si="64"/>
        <v>2019</v>
      </c>
      <c r="B1308" s="16">
        <f t="shared" si="65"/>
        <v>3</v>
      </c>
      <c r="C1308" s="16">
        <f t="shared" si="63"/>
        <v>1</v>
      </c>
      <c r="D1308" s="14">
        <v>43537</v>
      </c>
      <c r="E1308" s="4">
        <v>58.26</v>
      </c>
    </row>
    <row r="1309" spans="1:5" x14ac:dyDescent="0.3">
      <c r="A1309" s="16">
        <f t="shared" si="64"/>
        <v>2019</v>
      </c>
      <c r="B1309" s="16">
        <f t="shared" si="65"/>
        <v>3</v>
      </c>
      <c r="C1309" s="16">
        <f t="shared" si="63"/>
        <v>1</v>
      </c>
      <c r="D1309" s="14">
        <v>43538</v>
      </c>
      <c r="E1309" s="4">
        <v>58.61</v>
      </c>
    </row>
    <row r="1310" spans="1:5" x14ac:dyDescent="0.3">
      <c r="A1310" s="16">
        <f t="shared" si="64"/>
        <v>2019</v>
      </c>
      <c r="B1310" s="16">
        <f t="shared" si="65"/>
        <v>3</v>
      </c>
      <c r="C1310" s="16">
        <f t="shared" si="63"/>
        <v>1</v>
      </c>
      <c r="D1310" s="14">
        <v>43539</v>
      </c>
      <c r="E1310" s="4">
        <v>58.52</v>
      </c>
    </row>
    <row r="1311" spans="1:5" x14ac:dyDescent="0.3">
      <c r="A1311" s="16">
        <f t="shared" si="64"/>
        <v>2019</v>
      </c>
      <c r="B1311" s="16">
        <f t="shared" si="65"/>
        <v>3</v>
      </c>
      <c r="C1311" s="16">
        <f t="shared" si="63"/>
        <v>1</v>
      </c>
      <c r="D1311" s="14">
        <v>43542</v>
      </c>
      <c r="E1311" s="4">
        <v>59.09</v>
      </c>
    </row>
    <row r="1312" spans="1:5" x14ac:dyDescent="0.3">
      <c r="A1312" s="16">
        <f t="shared" si="64"/>
        <v>2019</v>
      </c>
      <c r="B1312" s="16">
        <f t="shared" si="65"/>
        <v>3</v>
      </c>
      <c r="C1312" s="16">
        <f t="shared" si="63"/>
        <v>1</v>
      </c>
      <c r="D1312" s="14">
        <v>43543</v>
      </c>
      <c r="E1312" s="4">
        <v>59.03</v>
      </c>
    </row>
    <row r="1313" spans="1:5" x14ac:dyDescent="0.3">
      <c r="A1313" s="16">
        <f t="shared" si="64"/>
        <v>2019</v>
      </c>
      <c r="B1313" s="16">
        <f t="shared" si="65"/>
        <v>3</v>
      </c>
      <c r="C1313" s="16">
        <f t="shared" si="63"/>
        <v>1</v>
      </c>
      <c r="D1313" s="14">
        <v>43544</v>
      </c>
      <c r="E1313" s="4">
        <v>59.83</v>
      </c>
    </row>
    <row r="1314" spans="1:5" x14ac:dyDescent="0.3">
      <c r="A1314" s="16">
        <f t="shared" si="64"/>
        <v>2019</v>
      </c>
      <c r="B1314" s="16">
        <f t="shared" si="65"/>
        <v>3</v>
      </c>
      <c r="C1314" s="16">
        <f t="shared" si="63"/>
        <v>1</v>
      </c>
      <c r="D1314" s="14">
        <v>43545</v>
      </c>
      <c r="E1314" s="4">
        <v>59.98</v>
      </c>
    </row>
    <row r="1315" spans="1:5" x14ac:dyDescent="0.3">
      <c r="A1315" s="16">
        <f t="shared" si="64"/>
        <v>2019</v>
      </c>
      <c r="B1315" s="16">
        <f t="shared" si="65"/>
        <v>3</v>
      </c>
      <c r="C1315" s="16">
        <f t="shared" si="63"/>
        <v>1</v>
      </c>
      <c r="D1315" s="14">
        <v>43546</v>
      </c>
      <c r="E1315" s="4">
        <v>59.04</v>
      </c>
    </row>
    <row r="1316" spans="1:5" x14ac:dyDescent="0.3">
      <c r="A1316" s="16">
        <f t="shared" si="64"/>
        <v>2019</v>
      </c>
      <c r="B1316" s="16">
        <f t="shared" si="65"/>
        <v>3</v>
      </c>
      <c r="C1316" s="16">
        <f t="shared" si="63"/>
        <v>1</v>
      </c>
      <c r="D1316" s="14">
        <v>43549</v>
      </c>
      <c r="E1316" s="4">
        <v>58.82</v>
      </c>
    </row>
    <row r="1317" spans="1:5" x14ac:dyDescent="0.3">
      <c r="A1317" s="16">
        <f t="shared" si="64"/>
        <v>2019</v>
      </c>
      <c r="B1317" s="16">
        <f t="shared" si="65"/>
        <v>3</v>
      </c>
      <c r="C1317" s="16">
        <f t="shared" si="63"/>
        <v>1</v>
      </c>
      <c r="D1317" s="14">
        <v>43550</v>
      </c>
      <c r="E1317" s="4">
        <v>59.94</v>
      </c>
    </row>
    <row r="1318" spans="1:5" x14ac:dyDescent="0.3">
      <c r="A1318" s="16">
        <f t="shared" si="64"/>
        <v>2019</v>
      </c>
      <c r="B1318" s="16">
        <f t="shared" si="65"/>
        <v>3</v>
      </c>
      <c r="C1318" s="16">
        <f t="shared" si="63"/>
        <v>1</v>
      </c>
      <c r="D1318" s="14">
        <v>43551</v>
      </c>
      <c r="E1318" s="4">
        <v>59.41</v>
      </c>
    </row>
    <row r="1319" spans="1:5" x14ac:dyDescent="0.3">
      <c r="A1319" s="16">
        <f t="shared" si="64"/>
        <v>2019</v>
      </c>
      <c r="B1319" s="16">
        <f t="shared" si="65"/>
        <v>3</v>
      </c>
      <c r="C1319" s="16">
        <f t="shared" si="63"/>
        <v>1</v>
      </c>
      <c r="D1319" s="14">
        <v>43552</v>
      </c>
      <c r="E1319" s="4">
        <v>59.3</v>
      </c>
    </row>
    <row r="1320" spans="1:5" x14ac:dyDescent="0.3">
      <c r="A1320" s="16">
        <f t="shared" si="64"/>
        <v>2019</v>
      </c>
      <c r="B1320" s="16">
        <f t="shared" si="65"/>
        <v>3</v>
      </c>
      <c r="C1320" s="16">
        <f t="shared" si="63"/>
        <v>1</v>
      </c>
      <c r="D1320" s="14">
        <v>43553</v>
      </c>
      <c r="E1320" s="4">
        <v>60.14</v>
      </c>
    </row>
    <row r="1321" spans="1:5" x14ac:dyDescent="0.3">
      <c r="A1321" s="16">
        <f t="shared" si="64"/>
        <v>2019</v>
      </c>
      <c r="B1321" s="16">
        <f t="shared" si="65"/>
        <v>4</v>
      </c>
      <c r="C1321" s="16">
        <f t="shared" si="63"/>
        <v>2</v>
      </c>
      <c r="D1321" s="14">
        <v>43556</v>
      </c>
      <c r="E1321" s="4">
        <v>61.59</v>
      </c>
    </row>
    <row r="1322" spans="1:5" x14ac:dyDescent="0.3">
      <c r="A1322" s="16">
        <f t="shared" si="64"/>
        <v>2019</v>
      </c>
      <c r="B1322" s="16">
        <f t="shared" si="65"/>
        <v>4</v>
      </c>
      <c r="C1322" s="16">
        <f t="shared" si="63"/>
        <v>2</v>
      </c>
      <c r="D1322" s="14">
        <v>43557</v>
      </c>
      <c r="E1322" s="4">
        <v>62.58</v>
      </c>
    </row>
    <row r="1323" spans="1:5" x14ac:dyDescent="0.3">
      <c r="A1323" s="16">
        <f t="shared" si="64"/>
        <v>2019</v>
      </c>
      <c r="B1323" s="16">
        <f t="shared" si="65"/>
        <v>4</v>
      </c>
      <c r="C1323" s="16">
        <f t="shared" si="63"/>
        <v>2</v>
      </c>
      <c r="D1323" s="14">
        <v>43558</v>
      </c>
      <c r="E1323" s="4">
        <v>62.46</v>
      </c>
    </row>
    <row r="1324" spans="1:5" x14ac:dyDescent="0.3">
      <c r="A1324" s="16">
        <f t="shared" si="64"/>
        <v>2019</v>
      </c>
      <c r="B1324" s="16">
        <f t="shared" si="65"/>
        <v>4</v>
      </c>
      <c r="C1324" s="16">
        <f t="shared" si="63"/>
        <v>2</v>
      </c>
      <c r="D1324" s="14">
        <v>43559</v>
      </c>
      <c r="E1324" s="4">
        <v>62.1</v>
      </c>
    </row>
    <row r="1325" spans="1:5" x14ac:dyDescent="0.3">
      <c r="A1325" s="16">
        <f t="shared" si="64"/>
        <v>2019</v>
      </c>
      <c r="B1325" s="16">
        <f t="shared" si="65"/>
        <v>4</v>
      </c>
      <c r="C1325" s="16">
        <f t="shared" si="63"/>
        <v>2</v>
      </c>
      <c r="D1325" s="14">
        <v>43560</v>
      </c>
      <c r="E1325" s="4">
        <v>63.08</v>
      </c>
    </row>
    <row r="1326" spans="1:5" x14ac:dyDescent="0.3">
      <c r="A1326" s="16">
        <f t="shared" si="64"/>
        <v>2019</v>
      </c>
      <c r="B1326" s="16">
        <f t="shared" si="65"/>
        <v>4</v>
      </c>
      <c r="C1326" s="16">
        <f t="shared" si="63"/>
        <v>2</v>
      </c>
      <c r="D1326" s="14">
        <v>43563</v>
      </c>
      <c r="E1326" s="4">
        <v>64.400000000000006</v>
      </c>
    </row>
    <row r="1327" spans="1:5" x14ac:dyDescent="0.3">
      <c r="A1327" s="16">
        <f t="shared" si="64"/>
        <v>2019</v>
      </c>
      <c r="B1327" s="16">
        <f t="shared" si="65"/>
        <v>4</v>
      </c>
      <c r="C1327" s="16">
        <f t="shared" si="63"/>
        <v>2</v>
      </c>
      <c r="D1327" s="14">
        <v>43564</v>
      </c>
      <c r="E1327" s="4">
        <v>63.98</v>
      </c>
    </row>
    <row r="1328" spans="1:5" x14ac:dyDescent="0.3">
      <c r="A1328" s="16">
        <f t="shared" si="64"/>
        <v>2019</v>
      </c>
      <c r="B1328" s="16">
        <f t="shared" si="65"/>
        <v>4</v>
      </c>
      <c r="C1328" s="16">
        <f t="shared" si="63"/>
        <v>2</v>
      </c>
      <c r="D1328" s="14">
        <v>43565</v>
      </c>
      <c r="E1328" s="4">
        <v>64.61</v>
      </c>
    </row>
    <row r="1329" spans="1:5" x14ac:dyDescent="0.3">
      <c r="A1329" s="16">
        <f t="shared" si="64"/>
        <v>2019</v>
      </c>
      <c r="B1329" s="16">
        <f t="shared" si="65"/>
        <v>4</v>
      </c>
      <c r="C1329" s="16">
        <f t="shared" si="63"/>
        <v>2</v>
      </c>
      <c r="D1329" s="14">
        <v>43566</v>
      </c>
      <c r="E1329" s="4">
        <v>63.58</v>
      </c>
    </row>
    <row r="1330" spans="1:5" x14ac:dyDescent="0.3">
      <c r="A1330" s="16">
        <f t="shared" si="64"/>
        <v>2019</v>
      </c>
      <c r="B1330" s="16">
        <f t="shared" si="65"/>
        <v>4</v>
      </c>
      <c r="C1330" s="16">
        <f t="shared" si="63"/>
        <v>2</v>
      </c>
      <c r="D1330" s="14">
        <v>43567</v>
      </c>
      <c r="E1330" s="4">
        <v>63.89</v>
      </c>
    </row>
    <row r="1331" spans="1:5" x14ac:dyDescent="0.3">
      <c r="A1331" s="16">
        <f t="shared" si="64"/>
        <v>2019</v>
      </c>
      <c r="B1331" s="16">
        <f t="shared" si="65"/>
        <v>4</v>
      </c>
      <c r="C1331" s="16">
        <f t="shared" si="63"/>
        <v>2</v>
      </c>
      <c r="D1331" s="14">
        <v>43570</v>
      </c>
      <c r="E1331" s="4">
        <v>63.4</v>
      </c>
    </row>
    <row r="1332" spans="1:5" x14ac:dyDescent="0.3">
      <c r="A1332" s="16">
        <f t="shared" si="64"/>
        <v>2019</v>
      </c>
      <c r="B1332" s="16">
        <f t="shared" si="65"/>
        <v>4</v>
      </c>
      <c r="C1332" s="16">
        <f t="shared" si="63"/>
        <v>2</v>
      </c>
      <c r="D1332" s="14">
        <v>43571</v>
      </c>
      <c r="E1332" s="4">
        <v>64.05</v>
      </c>
    </row>
    <row r="1333" spans="1:5" x14ac:dyDescent="0.3">
      <c r="A1333" s="16">
        <f t="shared" si="64"/>
        <v>2019</v>
      </c>
      <c r="B1333" s="16">
        <f t="shared" si="65"/>
        <v>4</v>
      </c>
      <c r="C1333" s="16">
        <f t="shared" si="63"/>
        <v>2</v>
      </c>
      <c r="D1333" s="14">
        <v>43572</v>
      </c>
      <c r="E1333" s="4">
        <v>63.76</v>
      </c>
    </row>
    <row r="1334" spans="1:5" x14ac:dyDescent="0.3">
      <c r="A1334" s="16">
        <f t="shared" si="64"/>
        <v>2019</v>
      </c>
      <c r="B1334" s="16">
        <f t="shared" si="65"/>
        <v>4</v>
      </c>
      <c r="C1334" s="16">
        <f t="shared" si="63"/>
        <v>2</v>
      </c>
      <c r="D1334" s="14">
        <v>43573</v>
      </c>
      <c r="E1334" s="4">
        <v>64</v>
      </c>
    </row>
    <row r="1335" spans="1:5" x14ac:dyDescent="0.3">
      <c r="A1335" s="16">
        <f t="shared" si="64"/>
        <v>2019</v>
      </c>
      <c r="B1335" s="16">
        <f t="shared" si="65"/>
        <v>4</v>
      </c>
      <c r="C1335" s="16">
        <f t="shared" si="63"/>
        <v>2</v>
      </c>
      <c r="D1335" s="14">
        <v>43577</v>
      </c>
      <c r="E1335" s="4">
        <v>65.7</v>
      </c>
    </row>
    <row r="1336" spans="1:5" x14ac:dyDescent="0.3">
      <c r="A1336" s="16">
        <f t="shared" si="64"/>
        <v>2019</v>
      </c>
      <c r="B1336" s="16">
        <f t="shared" si="65"/>
        <v>4</v>
      </c>
      <c r="C1336" s="16">
        <f t="shared" si="63"/>
        <v>2</v>
      </c>
      <c r="D1336" s="14">
        <v>43578</v>
      </c>
      <c r="E1336" s="4">
        <v>66.3</v>
      </c>
    </row>
    <row r="1337" spans="1:5" x14ac:dyDescent="0.3">
      <c r="A1337" s="16">
        <f t="shared" si="64"/>
        <v>2019</v>
      </c>
      <c r="B1337" s="16">
        <f t="shared" si="65"/>
        <v>4</v>
      </c>
      <c r="C1337" s="16">
        <f t="shared" si="63"/>
        <v>2</v>
      </c>
      <c r="D1337" s="14">
        <v>43579</v>
      </c>
      <c r="E1337" s="4">
        <v>65.89</v>
      </c>
    </row>
    <row r="1338" spans="1:5" x14ac:dyDescent="0.3">
      <c r="A1338" s="16">
        <f t="shared" si="64"/>
        <v>2019</v>
      </c>
      <c r="B1338" s="16">
        <f t="shared" si="65"/>
        <v>4</v>
      </c>
      <c r="C1338" s="16">
        <f t="shared" si="63"/>
        <v>2</v>
      </c>
      <c r="D1338" s="14">
        <v>43580</v>
      </c>
      <c r="E1338" s="4">
        <v>65.209999999999994</v>
      </c>
    </row>
    <row r="1339" spans="1:5" x14ac:dyDescent="0.3">
      <c r="A1339" s="16">
        <f t="shared" si="64"/>
        <v>2019</v>
      </c>
      <c r="B1339" s="16">
        <f t="shared" si="65"/>
        <v>4</v>
      </c>
      <c r="C1339" s="16">
        <f t="shared" si="63"/>
        <v>2</v>
      </c>
      <c r="D1339" s="14">
        <v>43581</v>
      </c>
      <c r="E1339" s="4">
        <v>63.3</v>
      </c>
    </row>
    <row r="1340" spans="1:5" x14ac:dyDescent="0.3">
      <c r="A1340" s="16">
        <f t="shared" si="64"/>
        <v>2019</v>
      </c>
      <c r="B1340" s="16">
        <f t="shared" si="65"/>
        <v>4</v>
      </c>
      <c r="C1340" s="16">
        <f t="shared" si="63"/>
        <v>2</v>
      </c>
      <c r="D1340" s="14">
        <v>43584</v>
      </c>
      <c r="E1340" s="4">
        <v>63.5</v>
      </c>
    </row>
    <row r="1341" spans="1:5" x14ac:dyDescent="0.3">
      <c r="A1341" s="16">
        <f t="shared" si="64"/>
        <v>2019</v>
      </c>
      <c r="B1341" s="16">
        <f t="shared" si="65"/>
        <v>4</v>
      </c>
      <c r="C1341" s="16">
        <f t="shared" si="63"/>
        <v>2</v>
      </c>
      <c r="D1341" s="14">
        <v>43585</v>
      </c>
      <c r="E1341" s="4">
        <v>63.91</v>
      </c>
    </row>
    <row r="1342" spans="1:5" x14ac:dyDescent="0.3">
      <c r="A1342" s="16">
        <f t="shared" si="64"/>
        <v>2019</v>
      </c>
      <c r="B1342" s="16">
        <f t="shared" si="65"/>
        <v>5</v>
      </c>
      <c r="C1342" s="16">
        <f t="shared" si="63"/>
        <v>2</v>
      </c>
      <c r="D1342" s="14">
        <v>43586</v>
      </c>
      <c r="E1342" s="4">
        <v>63.6</v>
      </c>
    </row>
    <row r="1343" spans="1:5" x14ac:dyDescent="0.3">
      <c r="A1343" s="16">
        <f t="shared" si="64"/>
        <v>2019</v>
      </c>
      <c r="B1343" s="16">
        <f t="shared" si="65"/>
        <v>5</v>
      </c>
      <c r="C1343" s="16">
        <f t="shared" si="63"/>
        <v>2</v>
      </c>
      <c r="D1343" s="14">
        <v>43587</v>
      </c>
      <c r="E1343" s="4">
        <v>61.81</v>
      </c>
    </row>
    <row r="1344" spans="1:5" x14ac:dyDescent="0.3">
      <c r="A1344" s="16">
        <f t="shared" si="64"/>
        <v>2019</v>
      </c>
      <c r="B1344" s="16">
        <f t="shared" si="65"/>
        <v>5</v>
      </c>
      <c r="C1344" s="16">
        <f t="shared" si="63"/>
        <v>2</v>
      </c>
      <c r="D1344" s="14">
        <v>43588</v>
      </c>
      <c r="E1344" s="4">
        <v>61.94</v>
      </c>
    </row>
    <row r="1345" spans="1:5" x14ac:dyDescent="0.3">
      <c r="A1345" s="16">
        <f t="shared" si="64"/>
        <v>2019</v>
      </c>
      <c r="B1345" s="16">
        <f t="shared" si="65"/>
        <v>5</v>
      </c>
      <c r="C1345" s="16">
        <f t="shared" si="63"/>
        <v>2</v>
      </c>
      <c r="D1345" s="14">
        <v>43591</v>
      </c>
      <c r="E1345" s="4">
        <v>62.25</v>
      </c>
    </row>
    <row r="1346" spans="1:5" x14ac:dyDescent="0.3">
      <c r="A1346" s="16">
        <f t="shared" si="64"/>
        <v>2019</v>
      </c>
      <c r="B1346" s="16">
        <f t="shared" si="65"/>
        <v>5</v>
      </c>
      <c r="C1346" s="16">
        <f t="shared" si="63"/>
        <v>2</v>
      </c>
      <c r="D1346" s="14">
        <v>43592</v>
      </c>
      <c r="E1346" s="4">
        <v>61.4</v>
      </c>
    </row>
    <row r="1347" spans="1:5" x14ac:dyDescent="0.3">
      <c r="A1347" s="16">
        <f t="shared" si="64"/>
        <v>2019</v>
      </c>
      <c r="B1347" s="16">
        <f t="shared" si="65"/>
        <v>5</v>
      </c>
      <c r="C1347" s="16">
        <f t="shared" si="63"/>
        <v>2</v>
      </c>
      <c r="D1347" s="14">
        <v>43593</v>
      </c>
      <c r="E1347" s="4">
        <v>62.12</v>
      </c>
    </row>
    <row r="1348" spans="1:5" x14ac:dyDescent="0.3">
      <c r="A1348" s="16">
        <f t="shared" si="64"/>
        <v>2019</v>
      </c>
      <c r="B1348" s="16">
        <f t="shared" si="65"/>
        <v>5</v>
      </c>
      <c r="C1348" s="16">
        <f t="shared" si="63"/>
        <v>2</v>
      </c>
      <c r="D1348" s="14">
        <v>43594</v>
      </c>
      <c r="E1348" s="4">
        <v>61.7</v>
      </c>
    </row>
    <row r="1349" spans="1:5" x14ac:dyDescent="0.3">
      <c r="A1349" s="16">
        <f t="shared" si="64"/>
        <v>2019</v>
      </c>
      <c r="B1349" s="16">
        <f t="shared" si="65"/>
        <v>5</v>
      </c>
      <c r="C1349" s="16">
        <f t="shared" ref="C1349:C1412" si="66">ROUNDUP(B1349/3,0)</f>
        <v>2</v>
      </c>
      <c r="D1349" s="14">
        <v>43595</v>
      </c>
      <c r="E1349" s="4">
        <v>61.66</v>
      </c>
    </row>
    <row r="1350" spans="1:5" x14ac:dyDescent="0.3">
      <c r="A1350" s="16">
        <f t="shared" si="64"/>
        <v>2019</v>
      </c>
      <c r="B1350" s="16">
        <f t="shared" si="65"/>
        <v>5</v>
      </c>
      <c r="C1350" s="16">
        <f t="shared" si="66"/>
        <v>2</v>
      </c>
      <c r="D1350" s="14">
        <v>43598</v>
      </c>
      <c r="E1350" s="4">
        <v>61.04</v>
      </c>
    </row>
    <row r="1351" spans="1:5" x14ac:dyDescent="0.3">
      <c r="A1351" s="16">
        <f t="shared" si="64"/>
        <v>2019</v>
      </c>
      <c r="B1351" s="16">
        <f t="shared" si="65"/>
        <v>5</v>
      </c>
      <c r="C1351" s="16">
        <f t="shared" si="66"/>
        <v>2</v>
      </c>
      <c r="D1351" s="14">
        <v>43599</v>
      </c>
      <c r="E1351" s="4">
        <v>61.78</v>
      </c>
    </row>
    <row r="1352" spans="1:5" x14ac:dyDescent="0.3">
      <c r="A1352" s="16">
        <f t="shared" si="64"/>
        <v>2019</v>
      </c>
      <c r="B1352" s="16">
        <f t="shared" si="65"/>
        <v>5</v>
      </c>
      <c r="C1352" s="16">
        <f t="shared" si="66"/>
        <v>2</v>
      </c>
      <c r="D1352" s="14">
        <v>43600</v>
      </c>
      <c r="E1352" s="4">
        <v>62.02</v>
      </c>
    </row>
    <row r="1353" spans="1:5" x14ac:dyDescent="0.3">
      <c r="A1353" s="16">
        <f t="shared" si="64"/>
        <v>2019</v>
      </c>
      <c r="B1353" s="16">
        <f t="shared" si="65"/>
        <v>5</v>
      </c>
      <c r="C1353" s="16">
        <f t="shared" si="66"/>
        <v>2</v>
      </c>
      <c r="D1353" s="14">
        <v>43601</v>
      </c>
      <c r="E1353" s="4">
        <v>62.87</v>
      </c>
    </row>
    <row r="1354" spans="1:5" x14ac:dyDescent="0.3">
      <c r="A1354" s="16">
        <f t="shared" si="64"/>
        <v>2019</v>
      </c>
      <c r="B1354" s="16">
        <f t="shared" si="65"/>
        <v>5</v>
      </c>
      <c r="C1354" s="16">
        <f t="shared" si="66"/>
        <v>2</v>
      </c>
      <c r="D1354" s="14">
        <v>43602</v>
      </c>
      <c r="E1354" s="4">
        <v>62.76</v>
      </c>
    </row>
    <row r="1355" spans="1:5" x14ac:dyDescent="0.3">
      <c r="A1355" s="16">
        <f t="shared" si="64"/>
        <v>2019</v>
      </c>
      <c r="B1355" s="16">
        <f t="shared" si="65"/>
        <v>5</v>
      </c>
      <c r="C1355" s="16">
        <f t="shared" si="66"/>
        <v>2</v>
      </c>
      <c r="D1355" s="14">
        <v>43605</v>
      </c>
      <c r="E1355" s="4">
        <v>63.1</v>
      </c>
    </row>
    <row r="1356" spans="1:5" x14ac:dyDescent="0.3">
      <c r="A1356" s="16">
        <f t="shared" si="64"/>
        <v>2019</v>
      </c>
      <c r="B1356" s="16">
        <f t="shared" si="65"/>
        <v>5</v>
      </c>
      <c r="C1356" s="16">
        <f t="shared" si="66"/>
        <v>2</v>
      </c>
      <c r="D1356" s="14">
        <v>43606</v>
      </c>
      <c r="E1356" s="4">
        <v>62.99</v>
      </c>
    </row>
    <row r="1357" spans="1:5" x14ac:dyDescent="0.3">
      <c r="A1357" s="16">
        <f t="shared" si="64"/>
        <v>2019</v>
      </c>
      <c r="B1357" s="16">
        <f t="shared" si="65"/>
        <v>5</v>
      </c>
      <c r="C1357" s="16">
        <f t="shared" si="66"/>
        <v>2</v>
      </c>
      <c r="D1357" s="14">
        <v>43607</v>
      </c>
      <c r="E1357" s="4">
        <v>61.42</v>
      </c>
    </row>
    <row r="1358" spans="1:5" x14ac:dyDescent="0.3">
      <c r="A1358" s="16">
        <f t="shared" si="64"/>
        <v>2019</v>
      </c>
      <c r="B1358" s="16">
        <f t="shared" si="65"/>
        <v>5</v>
      </c>
      <c r="C1358" s="16">
        <f t="shared" si="66"/>
        <v>2</v>
      </c>
      <c r="D1358" s="14">
        <v>43608</v>
      </c>
      <c r="E1358" s="4">
        <v>57.91</v>
      </c>
    </row>
    <row r="1359" spans="1:5" x14ac:dyDescent="0.3">
      <c r="A1359" s="16">
        <f t="shared" si="64"/>
        <v>2019</v>
      </c>
      <c r="B1359" s="16">
        <f t="shared" si="65"/>
        <v>5</v>
      </c>
      <c r="C1359" s="16">
        <f t="shared" si="66"/>
        <v>2</v>
      </c>
      <c r="D1359" s="14">
        <v>43609</v>
      </c>
      <c r="E1359" s="4">
        <v>58.63</v>
      </c>
    </row>
    <row r="1360" spans="1:5" x14ac:dyDescent="0.3">
      <c r="A1360" s="16">
        <f t="shared" si="64"/>
        <v>2019</v>
      </c>
      <c r="B1360" s="16">
        <f t="shared" si="65"/>
        <v>5</v>
      </c>
      <c r="C1360" s="16">
        <f t="shared" si="66"/>
        <v>2</v>
      </c>
      <c r="D1360" s="14">
        <v>43613</v>
      </c>
      <c r="E1360" s="4">
        <v>59.14</v>
      </c>
    </row>
    <row r="1361" spans="1:5" x14ac:dyDescent="0.3">
      <c r="A1361" s="16">
        <f t="shared" ref="A1361:A1424" si="67">YEAR(D1361)</f>
        <v>2019</v>
      </c>
      <c r="B1361" s="16">
        <f t="shared" ref="B1361:B1424" si="68">MONTH(D1361)</f>
        <v>5</v>
      </c>
      <c r="C1361" s="16">
        <f t="shared" si="66"/>
        <v>2</v>
      </c>
      <c r="D1361" s="14">
        <v>43614</v>
      </c>
      <c r="E1361" s="4">
        <v>58.81</v>
      </c>
    </row>
    <row r="1362" spans="1:5" x14ac:dyDescent="0.3">
      <c r="A1362" s="16">
        <f t="shared" si="67"/>
        <v>2019</v>
      </c>
      <c r="B1362" s="16">
        <f t="shared" si="68"/>
        <v>5</v>
      </c>
      <c r="C1362" s="16">
        <f t="shared" si="66"/>
        <v>2</v>
      </c>
      <c r="D1362" s="14">
        <v>43615</v>
      </c>
      <c r="E1362" s="4">
        <v>56.59</v>
      </c>
    </row>
    <row r="1363" spans="1:5" x14ac:dyDescent="0.3">
      <c r="A1363" s="16">
        <f t="shared" si="67"/>
        <v>2019</v>
      </c>
      <c r="B1363" s="16">
        <f t="shared" si="68"/>
        <v>5</v>
      </c>
      <c r="C1363" s="16">
        <f t="shared" si="66"/>
        <v>2</v>
      </c>
      <c r="D1363" s="14">
        <v>43616</v>
      </c>
      <c r="E1363" s="4">
        <v>53.5</v>
      </c>
    </row>
    <row r="1364" spans="1:5" x14ac:dyDescent="0.3">
      <c r="A1364" s="16">
        <f t="shared" si="67"/>
        <v>2019</v>
      </c>
      <c r="B1364" s="16">
        <f t="shared" si="68"/>
        <v>6</v>
      </c>
      <c r="C1364" s="16">
        <f t="shared" si="66"/>
        <v>2</v>
      </c>
      <c r="D1364" s="14">
        <v>43619</v>
      </c>
      <c r="E1364" s="4">
        <v>53.25</v>
      </c>
    </row>
    <row r="1365" spans="1:5" x14ac:dyDescent="0.3">
      <c r="A1365" s="16">
        <f t="shared" si="67"/>
        <v>2019</v>
      </c>
      <c r="B1365" s="16">
        <f t="shared" si="68"/>
        <v>6</v>
      </c>
      <c r="C1365" s="16">
        <f t="shared" si="66"/>
        <v>2</v>
      </c>
      <c r="D1365" s="14">
        <v>43620</v>
      </c>
      <c r="E1365" s="4">
        <v>53.48</v>
      </c>
    </row>
    <row r="1366" spans="1:5" x14ac:dyDescent="0.3">
      <c r="A1366" s="16">
        <f t="shared" si="67"/>
        <v>2019</v>
      </c>
      <c r="B1366" s="16">
        <f t="shared" si="68"/>
        <v>6</v>
      </c>
      <c r="C1366" s="16">
        <f t="shared" si="66"/>
        <v>2</v>
      </c>
      <c r="D1366" s="14">
        <v>43621</v>
      </c>
      <c r="E1366" s="4">
        <v>51.68</v>
      </c>
    </row>
    <row r="1367" spans="1:5" x14ac:dyDescent="0.3">
      <c r="A1367" s="16">
        <f t="shared" si="67"/>
        <v>2019</v>
      </c>
      <c r="B1367" s="16">
        <f t="shared" si="68"/>
        <v>6</v>
      </c>
      <c r="C1367" s="16">
        <f t="shared" si="66"/>
        <v>2</v>
      </c>
      <c r="D1367" s="14">
        <v>43622</v>
      </c>
      <c r="E1367" s="4">
        <v>52.59</v>
      </c>
    </row>
    <row r="1368" spans="1:5" x14ac:dyDescent="0.3">
      <c r="A1368" s="16">
        <f t="shared" si="67"/>
        <v>2019</v>
      </c>
      <c r="B1368" s="16">
        <f t="shared" si="68"/>
        <v>6</v>
      </c>
      <c r="C1368" s="16">
        <f t="shared" si="66"/>
        <v>2</v>
      </c>
      <c r="D1368" s="14">
        <v>43623</v>
      </c>
      <c r="E1368" s="4">
        <v>53.99</v>
      </c>
    </row>
    <row r="1369" spans="1:5" x14ac:dyDescent="0.3">
      <c r="A1369" s="16">
        <f t="shared" si="67"/>
        <v>2019</v>
      </c>
      <c r="B1369" s="16">
        <f t="shared" si="68"/>
        <v>6</v>
      </c>
      <c r="C1369" s="16">
        <f t="shared" si="66"/>
        <v>2</v>
      </c>
      <c r="D1369" s="14">
        <v>43626</v>
      </c>
      <c r="E1369" s="4">
        <v>53.26</v>
      </c>
    </row>
    <row r="1370" spans="1:5" x14ac:dyDescent="0.3">
      <c r="A1370" s="16">
        <f t="shared" si="67"/>
        <v>2019</v>
      </c>
      <c r="B1370" s="16">
        <f t="shared" si="68"/>
        <v>6</v>
      </c>
      <c r="C1370" s="16">
        <f t="shared" si="66"/>
        <v>2</v>
      </c>
      <c r="D1370" s="14">
        <v>43627</v>
      </c>
      <c r="E1370" s="4">
        <v>53.27</v>
      </c>
    </row>
    <row r="1371" spans="1:5" x14ac:dyDescent="0.3">
      <c r="A1371" s="16">
        <f t="shared" si="67"/>
        <v>2019</v>
      </c>
      <c r="B1371" s="16">
        <f t="shared" si="68"/>
        <v>6</v>
      </c>
      <c r="C1371" s="16">
        <f t="shared" si="66"/>
        <v>2</v>
      </c>
      <c r="D1371" s="14">
        <v>43628</v>
      </c>
      <c r="E1371" s="4">
        <v>51.14</v>
      </c>
    </row>
    <row r="1372" spans="1:5" x14ac:dyDescent="0.3">
      <c r="A1372" s="16">
        <f t="shared" si="67"/>
        <v>2019</v>
      </c>
      <c r="B1372" s="16">
        <f t="shared" si="68"/>
        <v>6</v>
      </c>
      <c r="C1372" s="16">
        <f t="shared" si="66"/>
        <v>2</v>
      </c>
      <c r="D1372" s="14">
        <v>43629</v>
      </c>
      <c r="E1372" s="4">
        <v>52.28</v>
      </c>
    </row>
    <row r="1373" spans="1:5" x14ac:dyDescent="0.3">
      <c r="A1373" s="16">
        <f t="shared" si="67"/>
        <v>2019</v>
      </c>
      <c r="B1373" s="16">
        <f t="shared" si="68"/>
        <v>6</v>
      </c>
      <c r="C1373" s="16">
        <f t="shared" si="66"/>
        <v>2</v>
      </c>
      <c r="D1373" s="14">
        <v>43630</v>
      </c>
      <c r="E1373" s="4">
        <v>52.51</v>
      </c>
    </row>
    <row r="1374" spans="1:5" x14ac:dyDescent="0.3">
      <c r="A1374" s="16">
        <f t="shared" si="67"/>
        <v>2019</v>
      </c>
      <c r="B1374" s="16">
        <f t="shared" si="68"/>
        <v>6</v>
      </c>
      <c r="C1374" s="16">
        <f t="shared" si="66"/>
        <v>2</v>
      </c>
      <c r="D1374" s="14">
        <v>43633</v>
      </c>
      <c r="E1374" s="4">
        <v>51.93</v>
      </c>
    </row>
    <row r="1375" spans="1:5" x14ac:dyDescent="0.3">
      <c r="A1375" s="16">
        <f t="shared" si="67"/>
        <v>2019</v>
      </c>
      <c r="B1375" s="16">
        <f t="shared" si="68"/>
        <v>6</v>
      </c>
      <c r="C1375" s="16">
        <f t="shared" si="66"/>
        <v>2</v>
      </c>
      <c r="D1375" s="14">
        <v>43634</v>
      </c>
      <c r="E1375" s="4">
        <v>53.9</v>
      </c>
    </row>
    <row r="1376" spans="1:5" x14ac:dyDescent="0.3">
      <c r="A1376" s="16">
        <f t="shared" si="67"/>
        <v>2019</v>
      </c>
      <c r="B1376" s="16">
        <f t="shared" si="68"/>
        <v>6</v>
      </c>
      <c r="C1376" s="16">
        <f t="shared" si="66"/>
        <v>2</v>
      </c>
      <c r="D1376" s="14">
        <v>43635</v>
      </c>
      <c r="E1376" s="4">
        <v>53.76</v>
      </c>
    </row>
    <row r="1377" spans="1:5" x14ac:dyDescent="0.3">
      <c r="A1377" s="16">
        <f t="shared" si="67"/>
        <v>2019</v>
      </c>
      <c r="B1377" s="16">
        <f t="shared" si="68"/>
        <v>6</v>
      </c>
      <c r="C1377" s="16">
        <f t="shared" si="66"/>
        <v>2</v>
      </c>
      <c r="D1377" s="14">
        <v>43636</v>
      </c>
      <c r="E1377" s="4">
        <v>56.65</v>
      </c>
    </row>
    <row r="1378" spans="1:5" x14ac:dyDescent="0.3">
      <c r="A1378" s="16">
        <f t="shared" si="67"/>
        <v>2019</v>
      </c>
      <c r="B1378" s="16">
        <f t="shared" si="68"/>
        <v>6</v>
      </c>
      <c r="C1378" s="16">
        <f t="shared" si="66"/>
        <v>2</v>
      </c>
      <c r="D1378" s="14">
        <v>43637</v>
      </c>
      <c r="E1378" s="4">
        <v>57.43</v>
      </c>
    </row>
    <row r="1379" spans="1:5" x14ac:dyDescent="0.3">
      <c r="A1379" s="16">
        <f t="shared" si="67"/>
        <v>2019</v>
      </c>
      <c r="B1379" s="16">
        <f t="shared" si="68"/>
        <v>6</v>
      </c>
      <c r="C1379" s="16">
        <f t="shared" si="66"/>
        <v>2</v>
      </c>
      <c r="D1379" s="14">
        <v>43640</v>
      </c>
      <c r="E1379" s="4">
        <v>57.9</v>
      </c>
    </row>
    <row r="1380" spans="1:5" x14ac:dyDescent="0.3">
      <c r="A1380" s="16">
        <f t="shared" si="67"/>
        <v>2019</v>
      </c>
      <c r="B1380" s="16">
        <f t="shared" si="68"/>
        <v>6</v>
      </c>
      <c r="C1380" s="16">
        <f t="shared" si="66"/>
        <v>2</v>
      </c>
      <c r="D1380" s="14">
        <v>43641</v>
      </c>
      <c r="E1380" s="4">
        <v>57.83</v>
      </c>
    </row>
    <row r="1381" spans="1:5" x14ac:dyDescent="0.3">
      <c r="A1381" s="16">
        <f t="shared" si="67"/>
        <v>2019</v>
      </c>
      <c r="B1381" s="16">
        <f t="shared" si="68"/>
        <v>6</v>
      </c>
      <c r="C1381" s="16">
        <f t="shared" si="66"/>
        <v>2</v>
      </c>
      <c r="D1381" s="14">
        <v>43642</v>
      </c>
      <c r="E1381" s="4">
        <v>59.38</v>
      </c>
    </row>
    <row r="1382" spans="1:5" x14ac:dyDescent="0.3">
      <c r="A1382" s="16">
        <f t="shared" si="67"/>
        <v>2019</v>
      </c>
      <c r="B1382" s="16">
        <f t="shared" si="68"/>
        <v>6</v>
      </c>
      <c r="C1382" s="16">
        <f t="shared" si="66"/>
        <v>2</v>
      </c>
      <c r="D1382" s="14">
        <v>43643</v>
      </c>
      <c r="E1382" s="4">
        <v>59.43</v>
      </c>
    </row>
    <row r="1383" spans="1:5" x14ac:dyDescent="0.3">
      <c r="A1383" s="16">
        <f t="shared" si="67"/>
        <v>2019</v>
      </c>
      <c r="B1383" s="16">
        <f t="shared" si="68"/>
        <v>6</v>
      </c>
      <c r="C1383" s="16">
        <f t="shared" si="66"/>
        <v>2</v>
      </c>
      <c r="D1383" s="14">
        <v>43644</v>
      </c>
      <c r="E1383" s="4">
        <v>58.47</v>
      </c>
    </row>
    <row r="1384" spans="1:5" x14ac:dyDescent="0.3">
      <c r="A1384" s="16">
        <f t="shared" si="67"/>
        <v>2019</v>
      </c>
      <c r="B1384" s="16">
        <f t="shared" si="68"/>
        <v>7</v>
      </c>
      <c r="C1384" s="16">
        <f t="shared" si="66"/>
        <v>3</v>
      </c>
      <c r="D1384" s="14">
        <v>43647</v>
      </c>
      <c r="E1384" s="4">
        <v>59.09</v>
      </c>
    </row>
    <row r="1385" spans="1:5" x14ac:dyDescent="0.3">
      <c r="A1385" s="16">
        <f t="shared" si="67"/>
        <v>2019</v>
      </c>
      <c r="B1385" s="16">
        <f t="shared" si="68"/>
        <v>7</v>
      </c>
      <c r="C1385" s="16">
        <f t="shared" si="66"/>
        <v>3</v>
      </c>
      <c r="D1385" s="14">
        <v>43648</v>
      </c>
      <c r="E1385" s="4">
        <v>56.25</v>
      </c>
    </row>
    <row r="1386" spans="1:5" x14ac:dyDescent="0.3">
      <c r="A1386" s="16">
        <f t="shared" si="67"/>
        <v>2019</v>
      </c>
      <c r="B1386" s="16">
        <f t="shared" si="68"/>
        <v>7</v>
      </c>
      <c r="C1386" s="16">
        <f t="shared" si="66"/>
        <v>3</v>
      </c>
      <c r="D1386" s="14">
        <v>43649</v>
      </c>
      <c r="E1386" s="4">
        <v>57.34</v>
      </c>
    </row>
    <row r="1387" spans="1:5" x14ac:dyDescent="0.3">
      <c r="A1387" s="16">
        <f t="shared" si="67"/>
        <v>2019</v>
      </c>
      <c r="B1387" s="16">
        <f t="shared" si="68"/>
        <v>7</v>
      </c>
      <c r="C1387" s="16">
        <f t="shared" si="66"/>
        <v>3</v>
      </c>
      <c r="D1387" s="14">
        <v>43651</v>
      </c>
      <c r="E1387" s="4">
        <v>57.51</v>
      </c>
    </row>
    <row r="1388" spans="1:5" x14ac:dyDescent="0.3">
      <c r="A1388" s="16">
        <f t="shared" si="67"/>
        <v>2019</v>
      </c>
      <c r="B1388" s="16">
        <f t="shared" si="68"/>
        <v>7</v>
      </c>
      <c r="C1388" s="16">
        <f t="shared" si="66"/>
        <v>3</v>
      </c>
      <c r="D1388" s="14">
        <v>43654</v>
      </c>
      <c r="E1388" s="4">
        <v>57.66</v>
      </c>
    </row>
    <row r="1389" spans="1:5" x14ac:dyDescent="0.3">
      <c r="A1389" s="16">
        <f t="shared" si="67"/>
        <v>2019</v>
      </c>
      <c r="B1389" s="16">
        <f t="shared" si="68"/>
        <v>7</v>
      </c>
      <c r="C1389" s="16">
        <f t="shared" si="66"/>
        <v>3</v>
      </c>
      <c r="D1389" s="14">
        <v>43655</v>
      </c>
      <c r="E1389" s="4">
        <v>57.83</v>
      </c>
    </row>
    <row r="1390" spans="1:5" x14ac:dyDescent="0.3">
      <c r="A1390" s="16">
        <f t="shared" si="67"/>
        <v>2019</v>
      </c>
      <c r="B1390" s="16">
        <f t="shared" si="68"/>
        <v>7</v>
      </c>
      <c r="C1390" s="16">
        <f t="shared" si="66"/>
        <v>3</v>
      </c>
      <c r="D1390" s="14">
        <v>43656</v>
      </c>
      <c r="E1390" s="4">
        <v>60.43</v>
      </c>
    </row>
    <row r="1391" spans="1:5" x14ac:dyDescent="0.3">
      <c r="A1391" s="16">
        <f t="shared" si="67"/>
        <v>2019</v>
      </c>
      <c r="B1391" s="16">
        <f t="shared" si="68"/>
        <v>7</v>
      </c>
      <c r="C1391" s="16">
        <f t="shared" si="66"/>
        <v>3</v>
      </c>
      <c r="D1391" s="14">
        <v>43657</v>
      </c>
      <c r="E1391" s="4">
        <v>60.2</v>
      </c>
    </row>
    <row r="1392" spans="1:5" x14ac:dyDescent="0.3">
      <c r="A1392" s="16">
        <f t="shared" si="67"/>
        <v>2019</v>
      </c>
      <c r="B1392" s="16">
        <f t="shared" si="68"/>
        <v>7</v>
      </c>
      <c r="C1392" s="16">
        <f t="shared" si="66"/>
        <v>3</v>
      </c>
      <c r="D1392" s="14">
        <v>43658</v>
      </c>
      <c r="E1392" s="4">
        <v>60.21</v>
      </c>
    </row>
    <row r="1393" spans="1:5" x14ac:dyDescent="0.3">
      <c r="A1393" s="16">
        <f t="shared" si="67"/>
        <v>2019</v>
      </c>
      <c r="B1393" s="16">
        <f t="shared" si="68"/>
        <v>7</v>
      </c>
      <c r="C1393" s="16">
        <f t="shared" si="66"/>
        <v>3</v>
      </c>
      <c r="D1393" s="14">
        <v>43661</v>
      </c>
      <c r="E1393" s="4">
        <v>59.58</v>
      </c>
    </row>
    <row r="1394" spans="1:5" x14ac:dyDescent="0.3">
      <c r="A1394" s="16">
        <f t="shared" si="67"/>
        <v>2019</v>
      </c>
      <c r="B1394" s="16">
        <f t="shared" si="68"/>
        <v>7</v>
      </c>
      <c r="C1394" s="16">
        <f t="shared" si="66"/>
        <v>3</v>
      </c>
      <c r="D1394" s="14">
        <v>43662</v>
      </c>
      <c r="E1394" s="4">
        <v>57.62</v>
      </c>
    </row>
    <row r="1395" spans="1:5" x14ac:dyDescent="0.3">
      <c r="A1395" s="16">
        <f t="shared" si="67"/>
        <v>2019</v>
      </c>
      <c r="B1395" s="16">
        <f t="shared" si="68"/>
        <v>7</v>
      </c>
      <c r="C1395" s="16">
        <f t="shared" si="66"/>
        <v>3</v>
      </c>
      <c r="D1395" s="14">
        <v>43663</v>
      </c>
      <c r="E1395" s="4">
        <v>56.78</v>
      </c>
    </row>
    <row r="1396" spans="1:5" x14ac:dyDescent="0.3">
      <c r="A1396" s="16">
        <f t="shared" si="67"/>
        <v>2019</v>
      </c>
      <c r="B1396" s="16">
        <f t="shared" si="68"/>
        <v>7</v>
      </c>
      <c r="C1396" s="16">
        <f t="shared" si="66"/>
        <v>3</v>
      </c>
      <c r="D1396" s="14">
        <v>43664</v>
      </c>
      <c r="E1396" s="4">
        <v>55.3</v>
      </c>
    </row>
    <row r="1397" spans="1:5" x14ac:dyDescent="0.3">
      <c r="A1397" s="16">
        <f t="shared" si="67"/>
        <v>2019</v>
      </c>
      <c r="B1397" s="16">
        <f t="shared" si="68"/>
        <v>7</v>
      </c>
      <c r="C1397" s="16">
        <f t="shared" si="66"/>
        <v>3</v>
      </c>
      <c r="D1397" s="14">
        <v>43665</v>
      </c>
      <c r="E1397" s="4">
        <v>55.63</v>
      </c>
    </row>
    <row r="1398" spans="1:5" x14ac:dyDescent="0.3">
      <c r="A1398" s="16">
        <f t="shared" si="67"/>
        <v>2019</v>
      </c>
      <c r="B1398" s="16">
        <f t="shared" si="68"/>
        <v>7</v>
      </c>
      <c r="C1398" s="16">
        <f t="shared" si="66"/>
        <v>3</v>
      </c>
      <c r="D1398" s="14">
        <v>43668</v>
      </c>
      <c r="E1398" s="4">
        <v>56.22</v>
      </c>
    </row>
    <row r="1399" spans="1:5" x14ac:dyDescent="0.3">
      <c r="A1399" s="16">
        <f t="shared" si="67"/>
        <v>2019</v>
      </c>
      <c r="B1399" s="16">
        <f t="shared" si="68"/>
        <v>7</v>
      </c>
      <c r="C1399" s="16">
        <f t="shared" si="66"/>
        <v>3</v>
      </c>
      <c r="D1399" s="14">
        <v>43669</v>
      </c>
      <c r="E1399" s="4">
        <v>56.77</v>
      </c>
    </row>
    <row r="1400" spans="1:5" x14ac:dyDescent="0.3">
      <c r="A1400" s="16">
        <f t="shared" si="67"/>
        <v>2019</v>
      </c>
      <c r="B1400" s="16">
        <f t="shared" si="68"/>
        <v>7</v>
      </c>
      <c r="C1400" s="16">
        <f t="shared" si="66"/>
        <v>3</v>
      </c>
      <c r="D1400" s="14">
        <v>43670</v>
      </c>
      <c r="E1400" s="4">
        <v>55.88</v>
      </c>
    </row>
    <row r="1401" spans="1:5" x14ac:dyDescent="0.3">
      <c r="A1401" s="16">
        <f t="shared" si="67"/>
        <v>2019</v>
      </c>
      <c r="B1401" s="16">
        <f t="shared" si="68"/>
        <v>7</v>
      </c>
      <c r="C1401" s="16">
        <f t="shared" si="66"/>
        <v>3</v>
      </c>
      <c r="D1401" s="14">
        <v>43671</v>
      </c>
      <c r="E1401" s="4">
        <v>56.02</v>
      </c>
    </row>
    <row r="1402" spans="1:5" x14ac:dyDescent="0.3">
      <c r="A1402" s="16">
        <f t="shared" si="67"/>
        <v>2019</v>
      </c>
      <c r="B1402" s="16">
        <f t="shared" si="68"/>
        <v>7</v>
      </c>
      <c r="C1402" s="16">
        <f t="shared" si="66"/>
        <v>3</v>
      </c>
      <c r="D1402" s="14">
        <v>43672</v>
      </c>
      <c r="E1402" s="4">
        <v>56.2</v>
      </c>
    </row>
    <row r="1403" spans="1:5" x14ac:dyDescent="0.3">
      <c r="A1403" s="16">
        <f t="shared" si="67"/>
        <v>2019</v>
      </c>
      <c r="B1403" s="16">
        <f t="shared" si="68"/>
        <v>7</v>
      </c>
      <c r="C1403" s="16">
        <f t="shared" si="66"/>
        <v>3</v>
      </c>
      <c r="D1403" s="14">
        <v>43675</v>
      </c>
      <c r="E1403" s="4">
        <v>56.87</v>
      </c>
    </row>
    <row r="1404" spans="1:5" x14ac:dyDescent="0.3">
      <c r="A1404" s="16">
        <f t="shared" si="67"/>
        <v>2019</v>
      </c>
      <c r="B1404" s="16">
        <f t="shared" si="68"/>
        <v>7</v>
      </c>
      <c r="C1404" s="16">
        <f t="shared" si="66"/>
        <v>3</v>
      </c>
      <c r="D1404" s="14">
        <v>43676</v>
      </c>
      <c r="E1404" s="4">
        <v>58.05</v>
      </c>
    </row>
    <row r="1405" spans="1:5" x14ac:dyDescent="0.3">
      <c r="A1405" s="16">
        <f t="shared" si="67"/>
        <v>2019</v>
      </c>
      <c r="B1405" s="16">
        <f t="shared" si="68"/>
        <v>7</v>
      </c>
      <c r="C1405" s="16">
        <f t="shared" si="66"/>
        <v>3</v>
      </c>
      <c r="D1405" s="14">
        <v>43677</v>
      </c>
      <c r="E1405" s="4">
        <v>58.58</v>
      </c>
    </row>
    <row r="1406" spans="1:5" x14ac:dyDescent="0.3">
      <c r="A1406" s="16">
        <f t="shared" si="67"/>
        <v>2019</v>
      </c>
      <c r="B1406" s="16">
        <f t="shared" si="68"/>
        <v>8</v>
      </c>
      <c r="C1406" s="16">
        <f t="shared" si="66"/>
        <v>3</v>
      </c>
      <c r="D1406" s="14">
        <v>43678</v>
      </c>
      <c r="E1406" s="4">
        <v>53.95</v>
      </c>
    </row>
    <row r="1407" spans="1:5" x14ac:dyDescent="0.3">
      <c r="A1407" s="16">
        <f t="shared" si="67"/>
        <v>2019</v>
      </c>
      <c r="B1407" s="16">
        <f t="shared" si="68"/>
        <v>8</v>
      </c>
      <c r="C1407" s="16">
        <f t="shared" si="66"/>
        <v>3</v>
      </c>
      <c r="D1407" s="14">
        <v>43679</v>
      </c>
      <c r="E1407" s="4">
        <v>55.66</v>
      </c>
    </row>
    <row r="1408" spans="1:5" x14ac:dyDescent="0.3">
      <c r="A1408" s="16">
        <f t="shared" si="67"/>
        <v>2019</v>
      </c>
      <c r="B1408" s="16">
        <f t="shared" si="68"/>
        <v>8</v>
      </c>
      <c r="C1408" s="16">
        <f t="shared" si="66"/>
        <v>3</v>
      </c>
      <c r="D1408" s="14">
        <v>43682</v>
      </c>
      <c r="E1408" s="4">
        <v>54.69</v>
      </c>
    </row>
    <row r="1409" spans="1:5" x14ac:dyDescent="0.3">
      <c r="A1409" s="16">
        <f t="shared" si="67"/>
        <v>2019</v>
      </c>
      <c r="B1409" s="16">
        <f t="shared" si="68"/>
        <v>8</v>
      </c>
      <c r="C1409" s="16">
        <f t="shared" si="66"/>
        <v>3</v>
      </c>
      <c r="D1409" s="14">
        <v>43683</v>
      </c>
      <c r="E1409" s="4">
        <v>53.63</v>
      </c>
    </row>
    <row r="1410" spans="1:5" x14ac:dyDescent="0.3">
      <c r="A1410" s="16">
        <f t="shared" si="67"/>
        <v>2019</v>
      </c>
      <c r="B1410" s="16">
        <f t="shared" si="68"/>
        <v>8</v>
      </c>
      <c r="C1410" s="16">
        <f t="shared" si="66"/>
        <v>3</v>
      </c>
      <c r="D1410" s="14">
        <v>43684</v>
      </c>
      <c r="E1410" s="4">
        <v>51.09</v>
      </c>
    </row>
    <row r="1411" spans="1:5" x14ac:dyDescent="0.3">
      <c r="A1411" s="16">
        <f t="shared" si="67"/>
        <v>2019</v>
      </c>
      <c r="B1411" s="16">
        <f t="shared" si="68"/>
        <v>8</v>
      </c>
      <c r="C1411" s="16">
        <f t="shared" si="66"/>
        <v>3</v>
      </c>
      <c r="D1411" s="14">
        <v>43685</v>
      </c>
      <c r="E1411" s="4">
        <v>52.54</v>
      </c>
    </row>
    <row r="1412" spans="1:5" x14ac:dyDescent="0.3">
      <c r="A1412" s="16">
        <f t="shared" si="67"/>
        <v>2019</v>
      </c>
      <c r="B1412" s="16">
        <f t="shared" si="68"/>
        <v>8</v>
      </c>
      <c r="C1412" s="16">
        <f t="shared" si="66"/>
        <v>3</v>
      </c>
      <c r="D1412" s="14">
        <v>43686</v>
      </c>
      <c r="E1412" s="4">
        <v>54.5</v>
      </c>
    </row>
    <row r="1413" spans="1:5" x14ac:dyDescent="0.3">
      <c r="A1413" s="16">
        <f t="shared" si="67"/>
        <v>2019</v>
      </c>
      <c r="B1413" s="16">
        <f t="shared" si="68"/>
        <v>8</v>
      </c>
      <c r="C1413" s="16">
        <f t="shared" ref="C1413:C1476" si="69">ROUNDUP(B1413/3,0)</f>
        <v>3</v>
      </c>
      <c r="D1413" s="14">
        <v>43689</v>
      </c>
      <c r="E1413" s="4">
        <v>54.93</v>
      </c>
    </row>
    <row r="1414" spans="1:5" x14ac:dyDescent="0.3">
      <c r="A1414" s="16">
        <f t="shared" si="67"/>
        <v>2019</v>
      </c>
      <c r="B1414" s="16">
        <f t="shared" si="68"/>
        <v>8</v>
      </c>
      <c r="C1414" s="16">
        <f t="shared" si="69"/>
        <v>3</v>
      </c>
      <c r="D1414" s="14">
        <v>43690</v>
      </c>
      <c r="E1414" s="4">
        <v>57.1</v>
      </c>
    </row>
    <row r="1415" spans="1:5" x14ac:dyDescent="0.3">
      <c r="A1415" s="16">
        <f t="shared" si="67"/>
        <v>2019</v>
      </c>
      <c r="B1415" s="16">
        <f t="shared" si="68"/>
        <v>8</v>
      </c>
      <c r="C1415" s="16">
        <f t="shared" si="69"/>
        <v>3</v>
      </c>
      <c r="D1415" s="14">
        <v>43691</v>
      </c>
      <c r="E1415" s="4">
        <v>55.23</v>
      </c>
    </row>
    <row r="1416" spans="1:5" x14ac:dyDescent="0.3">
      <c r="A1416" s="16">
        <f t="shared" si="67"/>
        <v>2019</v>
      </c>
      <c r="B1416" s="16">
        <f t="shared" si="68"/>
        <v>8</v>
      </c>
      <c r="C1416" s="16">
        <f t="shared" si="69"/>
        <v>3</v>
      </c>
      <c r="D1416" s="14">
        <v>43692</v>
      </c>
      <c r="E1416" s="4">
        <v>54.47</v>
      </c>
    </row>
    <row r="1417" spans="1:5" x14ac:dyDescent="0.3">
      <c r="A1417" s="16">
        <f t="shared" si="67"/>
        <v>2019</v>
      </c>
      <c r="B1417" s="16">
        <f t="shared" si="68"/>
        <v>8</v>
      </c>
      <c r="C1417" s="16">
        <f t="shared" si="69"/>
        <v>3</v>
      </c>
      <c r="D1417" s="14">
        <v>43693</v>
      </c>
      <c r="E1417" s="4">
        <v>54.87</v>
      </c>
    </row>
    <row r="1418" spans="1:5" x14ac:dyDescent="0.3">
      <c r="A1418" s="16">
        <f t="shared" si="67"/>
        <v>2019</v>
      </c>
      <c r="B1418" s="16">
        <f t="shared" si="68"/>
        <v>8</v>
      </c>
      <c r="C1418" s="16">
        <f t="shared" si="69"/>
        <v>3</v>
      </c>
      <c r="D1418" s="14">
        <v>43696</v>
      </c>
      <c r="E1418" s="4">
        <v>56.21</v>
      </c>
    </row>
    <row r="1419" spans="1:5" x14ac:dyDescent="0.3">
      <c r="A1419" s="16">
        <f t="shared" si="67"/>
        <v>2019</v>
      </c>
      <c r="B1419" s="16">
        <f t="shared" si="68"/>
        <v>8</v>
      </c>
      <c r="C1419" s="16">
        <f t="shared" si="69"/>
        <v>3</v>
      </c>
      <c r="D1419" s="14">
        <v>43697</v>
      </c>
      <c r="E1419" s="4">
        <v>56.34</v>
      </c>
    </row>
    <row r="1420" spans="1:5" x14ac:dyDescent="0.3">
      <c r="A1420" s="16">
        <f t="shared" si="67"/>
        <v>2019</v>
      </c>
      <c r="B1420" s="16">
        <f t="shared" si="68"/>
        <v>8</v>
      </c>
      <c r="C1420" s="16">
        <f t="shared" si="69"/>
        <v>3</v>
      </c>
      <c r="D1420" s="14">
        <v>43698</v>
      </c>
      <c r="E1420" s="4">
        <v>55.68</v>
      </c>
    </row>
    <row r="1421" spans="1:5" x14ac:dyDescent="0.3">
      <c r="A1421" s="16">
        <f t="shared" si="67"/>
        <v>2019</v>
      </c>
      <c r="B1421" s="16">
        <f t="shared" si="68"/>
        <v>8</v>
      </c>
      <c r="C1421" s="16">
        <f t="shared" si="69"/>
        <v>3</v>
      </c>
      <c r="D1421" s="14">
        <v>43699</v>
      </c>
      <c r="E1421" s="4">
        <v>55.35</v>
      </c>
    </row>
    <row r="1422" spans="1:5" x14ac:dyDescent="0.3">
      <c r="A1422" s="16">
        <f t="shared" si="67"/>
        <v>2019</v>
      </c>
      <c r="B1422" s="16">
        <f t="shared" si="68"/>
        <v>8</v>
      </c>
      <c r="C1422" s="16">
        <f t="shared" si="69"/>
        <v>3</v>
      </c>
      <c r="D1422" s="14">
        <v>43700</v>
      </c>
      <c r="E1422" s="4">
        <v>54.17</v>
      </c>
    </row>
    <row r="1423" spans="1:5" x14ac:dyDescent="0.3">
      <c r="A1423" s="16">
        <f t="shared" si="67"/>
        <v>2019</v>
      </c>
      <c r="B1423" s="16">
        <f t="shared" si="68"/>
        <v>8</v>
      </c>
      <c r="C1423" s="16">
        <f t="shared" si="69"/>
        <v>3</v>
      </c>
      <c r="D1423" s="14">
        <v>43703</v>
      </c>
      <c r="E1423" s="4">
        <v>53.64</v>
      </c>
    </row>
    <row r="1424" spans="1:5" x14ac:dyDescent="0.3">
      <c r="A1424" s="16">
        <f t="shared" si="67"/>
        <v>2019</v>
      </c>
      <c r="B1424" s="16">
        <f t="shared" si="68"/>
        <v>8</v>
      </c>
      <c r="C1424" s="16">
        <f t="shared" si="69"/>
        <v>3</v>
      </c>
      <c r="D1424" s="14">
        <v>43704</v>
      </c>
      <c r="E1424" s="4">
        <v>54.93</v>
      </c>
    </row>
    <row r="1425" spans="1:5" x14ac:dyDescent="0.3">
      <c r="A1425" s="16">
        <f t="shared" ref="A1425:A1488" si="70">YEAR(D1425)</f>
        <v>2019</v>
      </c>
      <c r="B1425" s="16">
        <f t="shared" ref="B1425:B1488" si="71">MONTH(D1425)</f>
        <v>8</v>
      </c>
      <c r="C1425" s="16">
        <f t="shared" si="69"/>
        <v>3</v>
      </c>
      <c r="D1425" s="14">
        <v>43705</v>
      </c>
      <c r="E1425" s="4">
        <v>55.78</v>
      </c>
    </row>
    <row r="1426" spans="1:5" x14ac:dyDescent="0.3">
      <c r="A1426" s="16">
        <f t="shared" si="70"/>
        <v>2019</v>
      </c>
      <c r="B1426" s="16">
        <f t="shared" si="71"/>
        <v>8</v>
      </c>
      <c r="C1426" s="16">
        <f t="shared" si="69"/>
        <v>3</v>
      </c>
      <c r="D1426" s="14">
        <v>43706</v>
      </c>
      <c r="E1426" s="4">
        <v>56.71</v>
      </c>
    </row>
    <row r="1427" spans="1:5" x14ac:dyDescent="0.3">
      <c r="A1427" s="16">
        <f t="shared" si="70"/>
        <v>2019</v>
      </c>
      <c r="B1427" s="16">
        <f t="shared" si="71"/>
        <v>8</v>
      </c>
      <c r="C1427" s="16">
        <f t="shared" si="69"/>
        <v>3</v>
      </c>
      <c r="D1427" s="14">
        <v>43707</v>
      </c>
      <c r="E1427" s="4">
        <v>55.1</v>
      </c>
    </row>
    <row r="1428" spans="1:5" x14ac:dyDescent="0.3">
      <c r="A1428" s="16">
        <f t="shared" si="70"/>
        <v>2019</v>
      </c>
      <c r="B1428" s="16">
        <f t="shared" si="71"/>
        <v>9</v>
      </c>
      <c r="C1428" s="16">
        <f t="shared" si="69"/>
        <v>3</v>
      </c>
      <c r="D1428" s="14">
        <v>43711</v>
      </c>
      <c r="E1428" s="4">
        <v>53.94</v>
      </c>
    </row>
    <row r="1429" spans="1:5" x14ac:dyDescent="0.3">
      <c r="A1429" s="16">
        <f t="shared" si="70"/>
        <v>2019</v>
      </c>
      <c r="B1429" s="16">
        <f t="shared" si="71"/>
        <v>9</v>
      </c>
      <c r="C1429" s="16">
        <f t="shared" si="69"/>
        <v>3</v>
      </c>
      <c r="D1429" s="14">
        <v>43712</v>
      </c>
      <c r="E1429" s="4">
        <v>56.26</v>
      </c>
    </row>
    <row r="1430" spans="1:5" x14ac:dyDescent="0.3">
      <c r="A1430" s="16">
        <f t="shared" si="70"/>
        <v>2019</v>
      </c>
      <c r="B1430" s="16">
        <f t="shared" si="71"/>
        <v>9</v>
      </c>
      <c r="C1430" s="16">
        <f t="shared" si="69"/>
        <v>3</v>
      </c>
      <c r="D1430" s="14">
        <v>43713</v>
      </c>
      <c r="E1430" s="4">
        <v>56.3</v>
      </c>
    </row>
    <row r="1431" spans="1:5" x14ac:dyDescent="0.3">
      <c r="A1431" s="16">
        <f t="shared" si="70"/>
        <v>2019</v>
      </c>
      <c r="B1431" s="16">
        <f t="shared" si="71"/>
        <v>9</v>
      </c>
      <c r="C1431" s="16">
        <f t="shared" si="69"/>
        <v>3</v>
      </c>
      <c r="D1431" s="14">
        <v>43714</v>
      </c>
      <c r="E1431" s="4">
        <v>56.52</v>
      </c>
    </row>
    <row r="1432" spans="1:5" x14ac:dyDescent="0.3">
      <c r="A1432" s="16">
        <f t="shared" si="70"/>
        <v>2019</v>
      </c>
      <c r="B1432" s="16">
        <f t="shared" si="71"/>
        <v>9</v>
      </c>
      <c r="C1432" s="16">
        <f t="shared" si="69"/>
        <v>3</v>
      </c>
      <c r="D1432" s="14">
        <v>43717</v>
      </c>
      <c r="E1432" s="4">
        <v>57.85</v>
      </c>
    </row>
    <row r="1433" spans="1:5" x14ac:dyDescent="0.3">
      <c r="A1433" s="16">
        <f t="shared" si="70"/>
        <v>2019</v>
      </c>
      <c r="B1433" s="16">
        <f t="shared" si="71"/>
        <v>9</v>
      </c>
      <c r="C1433" s="16">
        <f t="shared" si="69"/>
        <v>3</v>
      </c>
      <c r="D1433" s="14">
        <v>43718</v>
      </c>
      <c r="E1433" s="4">
        <v>57.4</v>
      </c>
    </row>
    <row r="1434" spans="1:5" x14ac:dyDescent="0.3">
      <c r="A1434" s="16">
        <f t="shared" si="70"/>
        <v>2019</v>
      </c>
      <c r="B1434" s="16">
        <f t="shared" si="71"/>
        <v>9</v>
      </c>
      <c r="C1434" s="16">
        <f t="shared" si="69"/>
        <v>3</v>
      </c>
      <c r="D1434" s="14">
        <v>43719</v>
      </c>
      <c r="E1434" s="4">
        <v>55.75</v>
      </c>
    </row>
    <row r="1435" spans="1:5" x14ac:dyDescent="0.3">
      <c r="A1435" s="16">
        <f t="shared" si="70"/>
        <v>2019</v>
      </c>
      <c r="B1435" s="16">
        <f t="shared" si="71"/>
        <v>9</v>
      </c>
      <c r="C1435" s="16">
        <f t="shared" si="69"/>
        <v>3</v>
      </c>
      <c r="D1435" s="14">
        <v>43720</v>
      </c>
      <c r="E1435" s="4">
        <v>55.09</v>
      </c>
    </row>
    <row r="1436" spans="1:5" x14ac:dyDescent="0.3">
      <c r="A1436" s="16">
        <f t="shared" si="70"/>
        <v>2019</v>
      </c>
      <c r="B1436" s="16">
        <f t="shared" si="71"/>
        <v>9</v>
      </c>
      <c r="C1436" s="16">
        <f t="shared" si="69"/>
        <v>3</v>
      </c>
      <c r="D1436" s="14">
        <v>43721</v>
      </c>
      <c r="E1436" s="4">
        <v>54.85</v>
      </c>
    </row>
    <row r="1437" spans="1:5" x14ac:dyDescent="0.3">
      <c r="A1437" s="16">
        <f t="shared" si="70"/>
        <v>2019</v>
      </c>
      <c r="B1437" s="16">
        <f t="shared" si="71"/>
        <v>9</v>
      </c>
      <c r="C1437" s="16">
        <f t="shared" si="69"/>
        <v>3</v>
      </c>
      <c r="D1437" s="14">
        <v>43724</v>
      </c>
      <c r="E1437" s="4">
        <v>62.9</v>
      </c>
    </row>
    <row r="1438" spans="1:5" x14ac:dyDescent="0.3">
      <c r="A1438" s="16">
        <f t="shared" si="70"/>
        <v>2019</v>
      </c>
      <c r="B1438" s="16">
        <f t="shared" si="71"/>
        <v>9</v>
      </c>
      <c r="C1438" s="16">
        <f t="shared" si="69"/>
        <v>3</v>
      </c>
      <c r="D1438" s="14">
        <v>43725</v>
      </c>
      <c r="E1438" s="4">
        <v>59.34</v>
      </c>
    </row>
    <row r="1439" spans="1:5" x14ac:dyDescent="0.3">
      <c r="A1439" s="16">
        <f t="shared" si="70"/>
        <v>2019</v>
      </c>
      <c r="B1439" s="16">
        <f t="shared" si="71"/>
        <v>9</v>
      </c>
      <c r="C1439" s="16">
        <f t="shared" si="69"/>
        <v>3</v>
      </c>
      <c r="D1439" s="14">
        <v>43726</v>
      </c>
      <c r="E1439" s="4">
        <v>58.11</v>
      </c>
    </row>
    <row r="1440" spans="1:5" x14ac:dyDescent="0.3">
      <c r="A1440" s="16">
        <f t="shared" si="70"/>
        <v>2019</v>
      </c>
      <c r="B1440" s="16">
        <f t="shared" si="71"/>
        <v>9</v>
      </c>
      <c r="C1440" s="16">
        <f t="shared" si="69"/>
        <v>3</v>
      </c>
      <c r="D1440" s="14">
        <v>43727</v>
      </c>
      <c r="E1440" s="4">
        <v>58.13</v>
      </c>
    </row>
    <row r="1441" spans="1:5" x14ac:dyDescent="0.3">
      <c r="A1441" s="16">
        <f t="shared" si="70"/>
        <v>2019</v>
      </c>
      <c r="B1441" s="16">
        <f t="shared" si="71"/>
        <v>9</v>
      </c>
      <c r="C1441" s="16">
        <f t="shared" si="69"/>
        <v>3</v>
      </c>
      <c r="D1441" s="14">
        <v>43728</v>
      </c>
      <c r="E1441" s="4">
        <v>58.09</v>
      </c>
    </row>
    <row r="1442" spans="1:5" x14ac:dyDescent="0.3">
      <c r="A1442" s="16">
        <f t="shared" si="70"/>
        <v>2019</v>
      </c>
      <c r="B1442" s="16">
        <f t="shared" si="71"/>
        <v>9</v>
      </c>
      <c r="C1442" s="16">
        <f t="shared" si="69"/>
        <v>3</v>
      </c>
      <c r="D1442" s="14">
        <v>43731</v>
      </c>
      <c r="E1442" s="4">
        <v>58.64</v>
      </c>
    </row>
    <row r="1443" spans="1:5" x14ac:dyDescent="0.3">
      <c r="A1443" s="16">
        <f t="shared" si="70"/>
        <v>2019</v>
      </c>
      <c r="B1443" s="16">
        <f t="shared" si="71"/>
        <v>9</v>
      </c>
      <c r="C1443" s="16">
        <f t="shared" si="69"/>
        <v>3</v>
      </c>
      <c r="D1443" s="14">
        <v>43732</v>
      </c>
      <c r="E1443" s="4">
        <v>57.29</v>
      </c>
    </row>
    <row r="1444" spans="1:5" x14ac:dyDescent="0.3">
      <c r="A1444" s="16">
        <f t="shared" si="70"/>
        <v>2019</v>
      </c>
      <c r="B1444" s="16">
        <f t="shared" si="71"/>
        <v>9</v>
      </c>
      <c r="C1444" s="16">
        <f t="shared" si="69"/>
        <v>3</v>
      </c>
      <c r="D1444" s="14">
        <v>43733</v>
      </c>
      <c r="E1444" s="4">
        <v>56.49</v>
      </c>
    </row>
    <row r="1445" spans="1:5" x14ac:dyDescent="0.3">
      <c r="A1445" s="16">
        <f t="shared" si="70"/>
        <v>2019</v>
      </c>
      <c r="B1445" s="16">
        <f t="shared" si="71"/>
        <v>9</v>
      </c>
      <c r="C1445" s="16">
        <f t="shared" si="69"/>
        <v>3</v>
      </c>
      <c r="D1445" s="14">
        <v>43734</v>
      </c>
      <c r="E1445" s="4">
        <v>56.41</v>
      </c>
    </row>
    <row r="1446" spans="1:5" x14ac:dyDescent="0.3">
      <c r="A1446" s="16">
        <f t="shared" si="70"/>
        <v>2019</v>
      </c>
      <c r="B1446" s="16">
        <f t="shared" si="71"/>
        <v>9</v>
      </c>
      <c r="C1446" s="16">
        <f t="shared" si="69"/>
        <v>3</v>
      </c>
      <c r="D1446" s="14">
        <v>43735</v>
      </c>
      <c r="E1446" s="4">
        <v>55.91</v>
      </c>
    </row>
    <row r="1447" spans="1:5" x14ac:dyDescent="0.3">
      <c r="A1447" s="16">
        <f t="shared" si="70"/>
        <v>2019</v>
      </c>
      <c r="B1447" s="16">
        <f t="shared" si="71"/>
        <v>9</v>
      </c>
      <c r="C1447" s="16">
        <f t="shared" si="69"/>
        <v>3</v>
      </c>
      <c r="D1447" s="14">
        <v>43738</v>
      </c>
      <c r="E1447" s="4">
        <v>54.07</v>
      </c>
    </row>
    <row r="1448" spans="1:5" x14ac:dyDescent="0.3">
      <c r="A1448" s="16">
        <f t="shared" si="70"/>
        <v>2019</v>
      </c>
      <c r="B1448" s="16">
        <f t="shared" si="71"/>
        <v>10</v>
      </c>
      <c r="C1448" s="16">
        <f t="shared" si="69"/>
        <v>4</v>
      </c>
      <c r="D1448" s="14">
        <v>43739</v>
      </c>
      <c r="E1448" s="4">
        <v>53.62</v>
      </c>
    </row>
    <row r="1449" spans="1:5" x14ac:dyDescent="0.3">
      <c r="A1449" s="16">
        <f t="shared" si="70"/>
        <v>2019</v>
      </c>
      <c r="B1449" s="16">
        <f t="shared" si="71"/>
        <v>10</v>
      </c>
      <c r="C1449" s="16">
        <f t="shared" si="69"/>
        <v>4</v>
      </c>
      <c r="D1449" s="14">
        <v>43740</v>
      </c>
      <c r="E1449" s="4">
        <v>52.64</v>
      </c>
    </row>
    <row r="1450" spans="1:5" x14ac:dyDescent="0.3">
      <c r="A1450" s="16">
        <f t="shared" si="70"/>
        <v>2019</v>
      </c>
      <c r="B1450" s="16">
        <f t="shared" si="71"/>
        <v>10</v>
      </c>
      <c r="C1450" s="16">
        <f t="shared" si="69"/>
        <v>4</v>
      </c>
      <c r="D1450" s="14">
        <v>43741</v>
      </c>
      <c r="E1450" s="4">
        <v>52.45</v>
      </c>
    </row>
    <row r="1451" spans="1:5" x14ac:dyDescent="0.3">
      <c r="A1451" s="16">
        <f t="shared" si="70"/>
        <v>2019</v>
      </c>
      <c r="B1451" s="16">
        <f t="shared" si="71"/>
        <v>10</v>
      </c>
      <c r="C1451" s="16">
        <f t="shared" si="69"/>
        <v>4</v>
      </c>
      <c r="D1451" s="14">
        <v>43742</v>
      </c>
      <c r="E1451" s="4">
        <v>52.81</v>
      </c>
    </row>
    <row r="1452" spans="1:5" x14ac:dyDescent="0.3">
      <c r="A1452" s="16">
        <f t="shared" si="70"/>
        <v>2019</v>
      </c>
      <c r="B1452" s="16">
        <f t="shared" si="71"/>
        <v>10</v>
      </c>
      <c r="C1452" s="16">
        <f t="shared" si="69"/>
        <v>4</v>
      </c>
      <c r="D1452" s="14">
        <v>43745</v>
      </c>
      <c r="E1452" s="4">
        <v>52.75</v>
      </c>
    </row>
    <row r="1453" spans="1:5" x14ac:dyDescent="0.3">
      <c r="A1453" s="16">
        <f t="shared" si="70"/>
        <v>2019</v>
      </c>
      <c r="B1453" s="16">
        <f t="shared" si="71"/>
        <v>10</v>
      </c>
      <c r="C1453" s="16">
        <f t="shared" si="69"/>
        <v>4</v>
      </c>
      <c r="D1453" s="14">
        <v>43746</v>
      </c>
      <c r="E1453" s="4">
        <v>52.63</v>
      </c>
    </row>
    <row r="1454" spans="1:5" x14ac:dyDescent="0.3">
      <c r="A1454" s="16">
        <f t="shared" si="70"/>
        <v>2019</v>
      </c>
      <c r="B1454" s="16">
        <f t="shared" si="71"/>
        <v>10</v>
      </c>
      <c r="C1454" s="16">
        <f t="shared" si="69"/>
        <v>4</v>
      </c>
      <c r="D1454" s="14">
        <v>43747</v>
      </c>
      <c r="E1454" s="4">
        <v>52.59</v>
      </c>
    </row>
    <row r="1455" spans="1:5" x14ac:dyDescent="0.3">
      <c r="A1455" s="16">
        <f t="shared" si="70"/>
        <v>2019</v>
      </c>
      <c r="B1455" s="16">
        <f t="shared" si="71"/>
        <v>10</v>
      </c>
      <c r="C1455" s="16">
        <f t="shared" si="69"/>
        <v>4</v>
      </c>
      <c r="D1455" s="14">
        <v>43748</v>
      </c>
      <c r="E1455" s="4">
        <v>53.55</v>
      </c>
    </row>
    <row r="1456" spans="1:5" x14ac:dyDescent="0.3">
      <c r="A1456" s="16">
        <f t="shared" si="70"/>
        <v>2019</v>
      </c>
      <c r="B1456" s="16">
        <f t="shared" si="71"/>
        <v>10</v>
      </c>
      <c r="C1456" s="16">
        <f t="shared" si="69"/>
        <v>4</v>
      </c>
      <c r="D1456" s="14">
        <v>43749</v>
      </c>
      <c r="E1456" s="4">
        <v>54.7</v>
      </c>
    </row>
    <row r="1457" spans="1:5" x14ac:dyDescent="0.3">
      <c r="A1457" s="16">
        <f t="shared" si="70"/>
        <v>2019</v>
      </c>
      <c r="B1457" s="16">
        <f t="shared" si="71"/>
        <v>10</v>
      </c>
      <c r="C1457" s="16">
        <f t="shared" si="69"/>
        <v>4</v>
      </c>
      <c r="D1457" s="14">
        <v>43752</v>
      </c>
      <c r="E1457" s="4">
        <v>53.59</v>
      </c>
    </row>
    <row r="1458" spans="1:5" x14ac:dyDescent="0.3">
      <c r="A1458" s="16">
        <f t="shared" si="70"/>
        <v>2019</v>
      </c>
      <c r="B1458" s="16">
        <f t="shared" si="71"/>
        <v>10</v>
      </c>
      <c r="C1458" s="16">
        <f t="shared" si="69"/>
        <v>4</v>
      </c>
      <c r="D1458" s="14">
        <v>43753</v>
      </c>
      <c r="E1458" s="4">
        <v>52.81</v>
      </c>
    </row>
    <row r="1459" spans="1:5" x14ac:dyDescent="0.3">
      <c r="A1459" s="16">
        <f t="shared" si="70"/>
        <v>2019</v>
      </c>
      <c r="B1459" s="16">
        <f t="shared" si="71"/>
        <v>10</v>
      </c>
      <c r="C1459" s="16">
        <f t="shared" si="69"/>
        <v>4</v>
      </c>
      <c r="D1459" s="14">
        <v>43754</v>
      </c>
      <c r="E1459" s="4">
        <v>53.36</v>
      </c>
    </row>
    <row r="1460" spans="1:5" x14ac:dyDescent="0.3">
      <c r="A1460" s="16">
        <f t="shared" si="70"/>
        <v>2019</v>
      </c>
      <c r="B1460" s="16">
        <f t="shared" si="71"/>
        <v>10</v>
      </c>
      <c r="C1460" s="16">
        <f t="shared" si="69"/>
        <v>4</v>
      </c>
      <c r="D1460" s="14">
        <v>43755</v>
      </c>
      <c r="E1460" s="4">
        <v>53.93</v>
      </c>
    </row>
    <row r="1461" spans="1:5" x14ac:dyDescent="0.3">
      <c r="A1461" s="16">
        <f t="shared" si="70"/>
        <v>2019</v>
      </c>
      <c r="B1461" s="16">
        <f t="shared" si="71"/>
        <v>10</v>
      </c>
      <c r="C1461" s="16">
        <f t="shared" si="69"/>
        <v>4</v>
      </c>
      <c r="D1461" s="14">
        <v>43756</v>
      </c>
      <c r="E1461" s="4">
        <v>53.78</v>
      </c>
    </row>
    <row r="1462" spans="1:5" x14ac:dyDescent="0.3">
      <c r="A1462" s="16">
        <f t="shared" si="70"/>
        <v>2019</v>
      </c>
      <c r="B1462" s="16">
        <f t="shared" si="71"/>
        <v>10</v>
      </c>
      <c r="C1462" s="16">
        <f t="shared" si="69"/>
        <v>4</v>
      </c>
      <c r="D1462" s="14">
        <v>43759</v>
      </c>
      <c r="E1462" s="4">
        <v>53.31</v>
      </c>
    </row>
    <row r="1463" spans="1:5" x14ac:dyDescent="0.3">
      <c r="A1463" s="16">
        <f t="shared" si="70"/>
        <v>2019</v>
      </c>
      <c r="B1463" s="16">
        <f t="shared" si="71"/>
        <v>10</v>
      </c>
      <c r="C1463" s="16">
        <f t="shared" si="69"/>
        <v>4</v>
      </c>
      <c r="D1463" s="14">
        <v>43760</v>
      </c>
      <c r="E1463" s="4">
        <v>54.16</v>
      </c>
    </row>
    <row r="1464" spans="1:5" x14ac:dyDescent="0.3">
      <c r="A1464" s="16">
        <f t="shared" si="70"/>
        <v>2019</v>
      </c>
      <c r="B1464" s="16">
        <f t="shared" si="71"/>
        <v>10</v>
      </c>
      <c r="C1464" s="16">
        <f t="shared" si="69"/>
        <v>4</v>
      </c>
      <c r="D1464" s="14">
        <v>43761</v>
      </c>
      <c r="E1464" s="4">
        <v>55.97</v>
      </c>
    </row>
    <row r="1465" spans="1:5" x14ac:dyDescent="0.3">
      <c r="A1465" s="16">
        <f t="shared" si="70"/>
        <v>2019</v>
      </c>
      <c r="B1465" s="16">
        <f t="shared" si="71"/>
        <v>10</v>
      </c>
      <c r="C1465" s="16">
        <f t="shared" si="69"/>
        <v>4</v>
      </c>
      <c r="D1465" s="14">
        <v>43762</v>
      </c>
      <c r="E1465" s="4">
        <v>56.23</v>
      </c>
    </row>
    <row r="1466" spans="1:5" x14ac:dyDescent="0.3">
      <c r="A1466" s="16">
        <f t="shared" si="70"/>
        <v>2019</v>
      </c>
      <c r="B1466" s="16">
        <f t="shared" si="71"/>
        <v>10</v>
      </c>
      <c r="C1466" s="16">
        <f t="shared" si="69"/>
        <v>4</v>
      </c>
      <c r="D1466" s="14">
        <v>43763</v>
      </c>
      <c r="E1466" s="4">
        <v>56.66</v>
      </c>
    </row>
    <row r="1467" spans="1:5" x14ac:dyDescent="0.3">
      <c r="A1467" s="16">
        <f t="shared" si="70"/>
        <v>2019</v>
      </c>
      <c r="B1467" s="16">
        <f t="shared" si="71"/>
        <v>10</v>
      </c>
      <c r="C1467" s="16">
        <f t="shared" si="69"/>
        <v>4</v>
      </c>
      <c r="D1467" s="14">
        <v>43766</v>
      </c>
      <c r="E1467" s="4">
        <v>55.81</v>
      </c>
    </row>
    <row r="1468" spans="1:5" x14ac:dyDescent="0.3">
      <c r="A1468" s="16">
        <f t="shared" si="70"/>
        <v>2019</v>
      </c>
      <c r="B1468" s="16">
        <f t="shared" si="71"/>
        <v>10</v>
      </c>
      <c r="C1468" s="16">
        <f t="shared" si="69"/>
        <v>4</v>
      </c>
      <c r="D1468" s="14">
        <v>43767</v>
      </c>
      <c r="E1468" s="4">
        <v>55.54</v>
      </c>
    </row>
    <row r="1469" spans="1:5" x14ac:dyDescent="0.3">
      <c r="A1469" s="16">
        <f t="shared" si="70"/>
        <v>2019</v>
      </c>
      <c r="B1469" s="16">
        <f t="shared" si="71"/>
        <v>10</v>
      </c>
      <c r="C1469" s="16">
        <f t="shared" si="69"/>
        <v>4</v>
      </c>
      <c r="D1469" s="14">
        <v>43768</v>
      </c>
      <c r="E1469" s="4">
        <v>55.06</v>
      </c>
    </row>
    <row r="1470" spans="1:5" x14ac:dyDescent="0.3">
      <c r="A1470" s="16">
        <f t="shared" si="70"/>
        <v>2019</v>
      </c>
      <c r="B1470" s="16">
        <f t="shared" si="71"/>
        <v>10</v>
      </c>
      <c r="C1470" s="16">
        <f t="shared" si="69"/>
        <v>4</v>
      </c>
      <c r="D1470" s="14">
        <v>43769</v>
      </c>
      <c r="E1470" s="4">
        <v>54.18</v>
      </c>
    </row>
    <row r="1471" spans="1:5" x14ac:dyDescent="0.3">
      <c r="A1471" s="16">
        <f t="shared" si="70"/>
        <v>2019</v>
      </c>
      <c r="B1471" s="16">
        <f t="shared" si="71"/>
        <v>11</v>
      </c>
      <c r="C1471" s="16">
        <f t="shared" si="69"/>
        <v>4</v>
      </c>
      <c r="D1471" s="14">
        <v>43770</v>
      </c>
      <c r="E1471" s="4">
        <v>56.2</v>
      </c>
    </row>
    <row r="1472" spans="1:5" x14ac:dyDescent="0.3">
      <c r="A1472" s="16">
        <f t="shared" si="70"/>
        <v>2019</v>
      </c>
      <c r="B1472" s="16">
        <f t="shared" si="71"/>
        <v>11</v>
      </c>
      <c r="C1472" s="16">
        <f t="shared" si="69"/>
        <v>4</v>
      </c>
      <c r="D1472" s="14">
        <v>43773</v>
      </c>
      <c r="E1472" s="4">
        <v>56.54</v>
      </c>
    </row>
    <row r="1473" spans="1:5" x14ac:dyDescent="0.3">
      <c r="A1473" s="16">
        <f t="shared" si="70"/>
        <v>2019</v>
      </c>
      <c r="B1473" s="16">
        <f t="shared" si="71"/>
        <v>11</v>
      </c>
      <c r="C1473" s="16">
        <f t="shared" si="69"/>
        <v>4</v>
      </c>
      <c r="D1473" s="14">
        <v>43774</v>
      </c>
      <c r="E1473" s="4">
        <v>57.23</v>
      </c>
    </row>
    <row r="1474" spans="1:5" x14ac:dyDescent="0.3">
      <c r="A1474" s="16">
        <f t="shared" si="70"/>
        <v>2019</v>
      </c>
      <c r="B1474" s="16">
        <f t="shared" si="71"/>
        <v>11</v>
      </c>
      <c r="C1474" s="16">
        <f t="shared" si="69"/>
        <v>4</v>
      </c>
      <c r="D1474" s="14">
        <v>43775</v>
      </c>
      <c r="E1474" s="4">
        <v>56.35</v>
      </c>
    </row>
    <row r="1475" spans="1:5" x14ac:dyDescent="0.3">
      <c r="A1475" s="16">
        <f t="shared" si="70"/>
        <v>2019</v>
      </c>
      <c r="B1475" s="16">
        <f t="shared" si="71"/>
        <v>11</v>
      </c>
      <c r="C1475" s="16">
        <f t="shared" si="69"/>
        <v>4</v>
      </c>
      <c r="D1475" s="14">
        <v>43776</v>
      </c>
      <c r="E1475" s="4">
        <v>57.15</v>
      </c>
    </row>
    <row r="1476" spans="1:5" x14ac:dyDescent="0.3">
      <c r="A1476" s="16">
        <f t="shared" si="70"/>
        <v>2019</v>
      </c>
      <c r="B1476" s="16">
        <f t="shared" si="71"/>
        <v>11</v>
      </c>
      <c r="C1476" s="16">
        <f t="shared" si="69"/>
        <v>4</v>
      </c>
      <c r="D1476" s="14">
        <v>43777</v>
      </c>
      <c r="E1476" s="4">
        <v>57.24</v>
      </c>
    </row>
    <row r="1477" spans="1:5" x14ac:dyDescent="0.3">
      <c r="A1477" s="16">
        <f t="shared" si="70"/>
        <v>2019</v>
      </c>
      <c r="B1477" s="16">
        <f t="shared" si="71"/>
        <v>11</v>
      </c>
      <c r="C1477" s="16">
        <f t="shared" ref="C1477:C1540" si="72">ROUNDUP(B1477/3,0)</f>
        <v>4</v>
      </c>
      <c r="D1477" s="14">
        <v>43780</v>
      </c>
      <c r="E1477" s="4">
        <v>56.86</v>
      </c>
    </row>
    <row r="1478" spans="1:5" x14ac:dyDescent="0.3">
      <c r="A1478" s="16">
        <f t="shared" si="70"/>
        <v>2019</v>
      </c>
      <c r="B1478" s="16">
        <f t="shared" si="71"/>
        <v>11</v>
      </c>
      <c r="C1478" s="16">
        <f t="shared" si="72"/>
        <v>4</v>
      </c>
      <c r="D1478" s="14">
        <v>43781</v>
      </c>
      <c r="E1478" s="4">
        <v>56.8</v>
      </c>
    </row>
    <row r="1479" spans="1:5" x14ac:dyDescent="0.3">
      <c r="A1479" s="16">
        <f t="shared" si="70"/>
        <v>2019</v>
      </c>
      <c r="B1479" s="16">
        <f t="shared" si="71"/>
        <v>11</v>
      </c>
      <c r="C1479" s="16">
        <f t="shared" si="72"/>
        <v>4</v>
      </c>
      <c r="D1479" s="14">
        <v>43782</v>
      </c>
      <c r="E1479" s="4">
        <v>57.12</v>
      </c>
    </row>
    <row r="1480" spans="1:5" x14ac:dyDescent="0.3">
      <c r="A1480" s="16">
        <f t="shared" si="70"/>
        <v>2019</v>
      </c>
      <c r="B1480" s="16">
        <f t="shared" si="71"/>
        <v>11</v>
      </c>
      <c r="C1480" s="16">
        <f t="shared" si="72"/>
        <v>4</v>
      </c>
      <c r="D1480" s="14">
        <v>43783</v>
      </c>
      <c r="E1480" s="4">
        <v>56.77</v>
      </c>
    </row>
    <row r="1481" spans="1:5" x14ac:dyDescent="0.3">
      <c r="A1481" s="16">
        <f t="shared" si="70"/>
        <v>2019</v>
      </c>
      <c r="B1481" s="16">
        <f t="shared" si="71"/>
        <v>11</v>
      </c>
      <c r="C1481" s="16">
        <f t="shared" si="72"/>
        <v>4</v>
      </c>
      <c r="D1481" s="14">
        <v>43784</v>
      </c>
      <c r="E1481" s="4">
        <v>57.72</v>
      </c>
    </row>
    <row r="1482" spans="1:5" x14ac:dyDescent="0.3">
      <c r="A1482" s="16">
        <f t="shared" si="70"/>
        <v>2019</v>
      </c>
      <c r="B1482" s="16">
        <f t="shared" si="71"/>
        <v>11</v>
      </c>
      <c r="C1482" s="16">
        <f t="shared" si="72"/>
        <v>4</v>
      </c>
      <c r="D1482" s="14">
        <v>43787</v>
      </c>
      <c r="E1482" s="4">
        <v>57.05</v>
      </c>
    </row>
    <row r="1483" spans="1:5" x14ac:dyDescent="0.3">
      <c r="A1483" s="16">
        <f t="shared" si="70"/>
        <v>2019</v>
      </c>
      <c r="B1483" s="16">
        <f t="shared" si="71"/>
        <v>11</v>
      </c>
      <c r="C1483" s="16">
        <f t="shared" si="72"/>
        <v>4</v>
      </c>
      <c r="D1483" s="14">
        <v>43788</v>
      </c>
      <c r="E1483" s="4">
        <v>55.21</v>
      </c>
    </row>
    <row r="1484" spans="1:5" x14ac:dyDescent="0.3">
      <c r="A1484" s="16">
        <f t="shared" si="70"/>
        <v>2019</v>
      </c>
      <c r="B1484" s="16">
        <f t="shared" si="71"/>
        <v>11</v>
      </c>
      <c r="C1484" s="16">
        <f t="shared" si="72"/>
        <v>4</v>
      </c>
      <c r="D1484" s="14">
        <v>43789</v>
      </c>
      <c r="E1484" s="4">
        <v>57.11</v>
      </c>
    </row>
    <row r="1485" spans="1:5" x14ac:dyDescent="0.3">
      <c r="A1485" s="16">
        <f t="shared" si="70"/>
        <v>2019</v>
      </c>
      <c r="B1485" s="16">
        <f t="shared" si="71"/>
        <v>11</v>
      </c>
      <c r="C1485" s="16">
        <f t="shared" si="72"/>
        <v>4</v>
      </c>
      <c r="D1485" s="14">
        <v>43790</v>
      </c>
      <c r="E1485" s="4">
        <v>58.58</v>
      </c>
    </row>
    <row r="1486" spans="1:5" x14ac:dyDescent="0.3">
      <c r="A1486" s="16">
        <f t="shared" si="70"/>
        <v>2019</v>
      </c>
      <c r="B1486" s="16">
        <f t="shared" si="71"/>
        <v>11</v>
      </c>
      <c r="C1486" s="16">
        <f t="shared" si="72"/>
        <v>4</v>
      </c>
      <c r="D1486" s="14">
        <v>43791</v>
      </c>
      <c r="E1486" s="4">
        <v>57.77</v>
      </c>
    </row>
    <row r="1487" spans="1:5" x14ac:dyDescent="0.3">
      <c r="A1487" s="16">
        <f t="shared" si="70"/>
        <v>2019</v>
      </c>
      <c r="B1487" s="16">
        <f t="shared" si="71"/>
        <v>11</v>
      </c>
      <c r="C1487" s="16">
        <f t="shared" si="72"/>
        <v>4</v>
      </c>
      <c r="D1487" s="14">
        <v>43794</v>
      </c>
      <c r="E1487" s="4">
        <v>58.01</v>
      </c>
    </row>
    <row r="1488" spans="1:5" x14ac:dyDescent="0.3">
      <c r="A1488" s="16">
        <f t="shared" si="70"/>
        <v>2019</v>
      </c>
      <c r="B1488" s="16">
        <f t="shared" si="71"/>
        <v>11</v>
      </c>
      <c r="C1488" s="16">
        <f t="shared" si="72"/>
        <v>4</v>
      </c>
      <c r="D1488" s="14">
        <v>43795</v>
      </c>
      <c r="E1488" s="4">
        <v>58.41</v>
      </c>
    </row>
    <row r="1489" spans="1:5" x14ac:dyDescent="0.3">
      <c r="A1489" s="16">
        <f t="shared" ref="A1489:A1552" si="73">YEAR(D1489)</f>
        <v>2019</v>
      </c>
      <c r="B1489" s="16">
        <f t="shared" ref="B1489:B1552" si="74">MONTH(D1489)</f>
        <v>11</v>
      </c>
      <c r="C1489" s="16">
        <f t="shared" si="72"/>
        <v>4</v>
      </c>
      <c r="D1489" s="14">
        <v>43796</v>
      </c>
      <c r="E1489" s="4">
        <v>58.11</v>
      </c>
    </row>
    <row r="1490" spans="1:5" x14ac:dyDescent="0.3">
      <c r="A1490" s="16">
        <f t="shared" si="73"/>
        <v>2019</v>
      </c>
      <c r="B1490" s="16">
        <f t="shared" si="74"/>
        <v>11</v>
      </c>
      <c r="C1490" s="16">
        <f t="shared" si="72"/>
        <v>4</v>
      </c>
      <c r="D1490" s="14">
        <v>43798</v>
      </c>
      <c r="E1490" s="4">
        <v>55.17</v>
      </c>
    </row>
    <row r="1491" spans="1:5" x14ac:dyDescent="0.3">
      <c r="A1491" s="16">
        <f t="shared" si="73"/>
        <v>2019</v>
      </c>
      <c r="B1491" s="16">
        <f t="shared" si="74"/>
        <v>12</v>
      </c>
      <c r="C1491" s="16">
        <f t="shared" si="72"/>
        <v>4</v>
      </c>
      <c r="D1491" s="14">
        <v>43801</v>
      </c>
      <c r="E1491" s="4">
        <v>55.96</v>
      </c>
    </row>
    <row r="1492" spans="1:5" x14ac:dyDescent="0.3">
      <c r="A1492" s="16">
        <f t="shared" si="73"/>
        <v>2019</v>
      </c>
      <c r="B1492" s="16">
        <f t="shared" si="74"/>
        <v>12</v>
      </c>
      <c r="C1492" s="16">
        <f t="shared" si="72"/>
        <v>4</v>
      </c>
      <c r="D1492" s="14">
        <v>43802</v>
      </c>
      <c r="E1492" s="4">
        <v>56.1</v>
      </c>
    </row>
    <row r="1493" spans="1:5" x14ac:dyDescent="0.3">
      <c r="A1493" s="16">
        <f t="shared" si="73"/>
        <v>2019</v>
      </c>
      <c r="B1493" s="16">
        <f t="shared" si="74"/>
        <v>12</v>
      </c>
      <c r="C1493" s="16">
        <f t="shared" si="72"/>
        <v>4</v>
      </c>
      <c r="D1493" s="14">
        <v>43803</v>
      </c>
      <c r="E1493" s="4">
        <v>58.43</v>
      </c>
    </row>
    <row r="1494" spans="1:5" x14ac:dyDescent="0.3">
      <c r="A1494" s="16">
        <f t="shared" si="73"/>
        <v>2019</v>
      </c>
      <c r="B1494" s="16">
        <f t="shared" si="74"/>
        <v>12</v>
      </c>
      <c r="C1494" s="16">
        <f t="shared" si="72"/>
        <v>4</v>
      </c>
      <c r="D1494" s="14">
        <v>43804</v>
      </c>
      <c r="E1494" s="4">
        <v>58.43</v>
      </c>
    </row>
    <row r="1495" spans="1:5" x14ac:dyDescent="0.3">
      <c r="A1495" s="16">
        <f t="shared" si="73"/>
        <v>2019</v>
      </c>
      <c r="B1495" s="16">
        <f t="shared" si="74"/>
        <v>12</v>
      </c>
      <c r="C1495" s="16">
        <f t="shared" si="72"/>
        <v>4</v>
      </c>
      <c r="D1495" s="14">
        <v>43805</v>
      </c>
      <c r="E1495" s="4">
        <v>59.2</v>
      </c>
    </row>
    <row r="1496" spans="1:5" x14ac:dyDescent="0.3">
      <c r="A1496" s="16">
        <f t="shared" si="73"/>
        <v>2019</v>
      </c>
      <c r="B1496" s="16">
        <f t="shared" si="74"/>
        <v>12</v>
      </c>
      <c r="C1496" s="16">
        <f t="shared" si="72"/>
        <v>4</v>
      </c>
      <c r="D1496" s="14">
        <v>43808</v>
      </c>
      <c r="E1496" s="4">
        <v>59.02</v>
      </c>
    </row>
    <row r="1497" spans="1:5" x14ac:dyDescent="0.3">
      <c r="A1497" s="16">
        <f t="shared" si="73"/>
        <v>2019</v>
      </c>
      <c r="B1497" s="16">
        <f t="shared" si="74"/>
        <v>12</v>
      </c>
      <c r="C1497" s="16">
        <f t="shared" si="72"/>
        <v>4</v>
      </c>
      <c r="D1497" s="14">
        <v>43809</v>
      </c>
      <c r="E1497" s="4">
        <v>59.24</v>
      </c>
    </row>
    <row r="1498" spans="1:5" x14ac:dyDescent="0.3">
      <c r="A1498" s="16">
        <f t="shared" si="73"/>
        <v>2019</v>
      </c>
      <c r="B1498" s="16">
        <f t="shared" si="74"/>
        <v>12</v>
      </c>
      <c r="C1498" s="16">
        <f t="shared" si="72"/>
        <v>4</v>
      </c>
      <c r="D1498" s="14">
        <v>43810</v>
      </c>
      <c r="E1498" s="4">
        <v>58.76</v>
      </c>
    </row>
    <row r="1499" spans="1:5" x14ac:dyDescent="0.3">
      <c r="A1499" s="16">
        <f t="shared" si="73"/>
        <v>2019</v>
      </c>
      <c r="B1499" s="16">
        <f t="shared" si="74"/>
        <v>12</v>
      </c>
      <c r="C1499" s="16">
        <f t="shared" si="72"/>
        <v>4</v>
      </c>
      <c r="D1499" s="14">
        <v>43811</v>
      </c>
      <c r="E1499" s="4">
        <v>59.18</v>
      </c>
    </row>
    <row r="1500" spans="1:5" x14ac:dyDescent="0.3">
      <c r="A1500" s="16">
        <f t="shared" si="73"/>
        <v>2019</v>
      </c>
      <c r="B1500" s="16">
        <f t="shared" si="74"/>
        <v>12</v>
      </c>
      <c r="C1500" s="16">
        <f t="shared" si="72"/>
        <v>4</v>
      </c>
      <c r="D1500" s="14">
        <v>43812</v>
      </c>
      <c r="E1500" s="4">
        <v>60.07</v>
      </c>
    </row>
    <row r="1501" spans="1:5" x14ac:dyDescent="0.3">
      <c r="A1501" s="16">
        <f t="shared" si="73"/>
        <v>2019</v>
      </c>
      <c r="B1501" s="16">
        <f t="shared" si="74"/>
        <v>12</v>
      </c>
      <c r="C1501" s="16">
        <f t="shared" si="72"/>
        <v>4</v>
      </c>
      <c r="D1501" s="14">
        <v>43815</v>
      </c>
      <c r="E1501" s="4">
        <v>60.21</v>
      </c>
    </row>
    <row r="1502" spans="1:5" x14ac:dyDescent="0.3">
      <c r="A1502" s="16">
        <f t="shared" si="73"/>
        <v>2019</v>
      </c>
      <c r="B1502" s="16">
        <f t="shared" si="74"/>
        <v>12</v>
      </c>
      <c r="C1502" s="16">
        <f t="shared" si="72"/>
        <v>4</v>
      </c>
      <c r="D1502" s="14">
        <v>43816</v>
      </c>
      <c r="E1502" s="4">
        <v>60.94</v>
      </c>
    </row>
    <row r="1503" spans="1:5" x14ac:dyDescent="0.3">
      <c r="A1503" s="16">
        <f t="shared" si="73"/>
        <v>2019</v>
      </c>
      <c r="B1503" s="16">
        <f t="shared" si="74"/>
        <v>12</v>
      </c>
      <c r="C1503" s="16">
        <f t="shared" si="72"/>
        <v>4</v>
      </c>
      <c r="D1503" s="14">
        <v>43817</v>
      </c>
      <c r="E1503" s="4">
        <v>60.93</v>
      </c>
    </row>
    <row r="1504" spans="1:5" x14ac:dyDescent="0.3">
      <c r="A1504" s="16">
        <f t="shared" si="73"/>
        <v>2019</v>
      </c>
      <c r="B1504" s="16">
        <f t="shared" si="74"/>
        <v>12</v>
      </c>
      <c r="C1504" s="16">
        <f t="shared" si="72"/>
        <v>4</v>
      </c>
      <c r="D1504" s="14">
        <v>43818</v>
      </c>
      <c r="E1504" s="4">
        <v>61.22</v>
      </c>
    </row>
    <row r="1505" spans="1:5" x14ac:dyDescent="0.3">
      <c r="A1505" s="16">
        <f t="shared" si="73"/>
        <v>2019</v>
      </c>
      <c r="B1505" s="16">
        <f t="shared" si="74"/>
        <v>12</v>
      </c>
      <c r="C1505" s="16">
        <f t="shared" si="72"/>
        <v>4</v>
      </c>
      <c r="D1505" s="14">
        <v>43819</v>
      </c>
      <c r="E1505" s="4">
        <v>60.44</v>
      </c>
    </row>
    <row r="1506" spans="1:5" x14ac:dyDescent="0.3">
      <c r="A1506" s="16">
        <f t="shared" si="73"/>
        <v>2019</v>
      </c>
      <c r="B1506" s="16">
        <f t="shared" si="74"/>
        <v>12</v>
      </c>
      <c r="C1506" s="16">
        <f t="shared" si="72"/>
        <v>4</v>
      </c>
      <c r="D1506" s="14">
        <v>43822</v>
      </c>
      <c r="E1506" s="4">
        <v>60.52</v>
      </c>
    </row>
    <row r="1507" spans="1:5" x14ac:dyDescent="0.3">
      <c r="A1507" s="16">
        <f t="shared" si="73"/>
        <v>2019</v>
      </c>
      <c r="B1507" s="16">
        <f t="shared" si="74"/>
        <v>12</v>
      </c>
      <c r="C1507" s="16">
        <f t="shared" si="72"/>
        <v>4</v>
      </c>
      <c r="D1507" s="14">
        <v>43823</v>
      </c>
      <c r="E1507" s="4">
        <v>61.11</v>
      </c>
    </row>
    <row r="1508" spans="1:5" x14ac:dyDescent="0.3">
      <c r="A1508" s="16">
        <f t="shared" si="73"/>
        <v>2019</v>
      </c>
      <c r="B1508" s="16">
        <f t="shared" si="74"/>
        <v>12</v>
      </c>
      <c r="C1508" s="16">
        <f t="shared" si="72"/>
        <v>4</v>
      </c>
      <c r="D1508" s="14">
        <v>43825</v>
      </c>
      <c r="E1508" s="4">
        <v>61.68</v>
      </c>
    </row>
    <row r="1509" spans="1:5" x14ac:dyDescent="0.3">
      <c r="A1509" s="16">
        <f t="shared" si="73"/>
        <v>2019</v>
      </c>
      <c r="B1509" s="16">
        <f t="shared" si="74"/>
        <v>12</v>
      </c>
      <c r="C1509" s="16">
        <f t="shared" si="72"/>
        <v>4</v>
      </c>
      <c r="D1509" s="14">
        <v>43826</v>
      </c>
      <c r="E1509" s="4">
        <v>61.72</v>
      </c>
    </row>
    <row r="1510" spans="1:5" x14ac:dyDescent="0.3">
      <c r="A1510" s="16">
        <f t="shared" si="73"/>
        <v>2019</v>
      </c>
      <c r="B1510" s="16">
        <f t="shared" si="74"/>
        <v>12</v>
      </c>
      <c r="C1510" s="16">
        <f t="shared" si="72"/>
        <v>4</v>
      </c>
      <c r="D1510" s="14">
        <v>43829</v>
      </c>
      <c r="E1510" s="4">
        <v>61.68</v>
      </c>
    </row>
    <row r="1511" spans="1:5" x14ac:dyDescent="0.3">
      <c r="A1511" s="16">
        <f t="shared" si="73"/>
        <v>2019</v>
      </c>
      <c r="B1511" s="16">
        <f t="shared" si="74"/>
        <v>12</v>
      </c>
      <c r="C1511" s="16">
        <f t="shared" si="72"/>
        <v>4</v>
      </c>
      <c r="D1511" s="14">
        <v>43830</v>
      </c>
      <c r="E1511" s="4">
        <v>61.06</v>
      </c>
    </row>
    <row r="1512" spans="1:5" x14ac:dyDescent="0.3">
      <c r="A1512" s="16">
        <f t="shared" si="73"/>
        <v>2020</v>
      </c>
      <c r="B1512" s="16">
        <f t="shared" si="74"/>
        <v>1</v>
      </c>
      <c r="C1512" s="16">
        <f t="shared" si="72"/>
        <v>1</v>
      </c>
      <c r="D1512" s="14">
        <v>43832</v>
      </c>
      <c r="E1512" s="4">
        <v>61.18</v>
      </c>
    </row>
    <row r="1513" spans="1:5" x14ac:dyDescent="0.3">
      <c r="A1513" s="16">
        <f t="shared" si="73"/>
        <v>2020</v>
      </c>
      <c r="B1513" s="16">
        <f t="shared" si="74"/>
        <v>1</v>
      </c>
      <c r="C1513" s="16">
        <f t="shared" si="72"/>
        <v>1</v>
      </c>
      <c r="D1513" s="14">
        <v>43833</v>
      </c>
      <c r="E1513" s="4">
        <v>63.05</v>
      </c>
    </row>
    <row r="1514" spans="1:5" x14ac:dyDescent="0.3">
      <c r="A1514" s="16">
        <f t="shared" si="73"/>
        <v>2020</v>
      </c>
      <c r="B1514" s="16">
        <f t="shared" si="74"/>
        <v>1</v>
      </c>
      <c r="C1514" s="16">
        <f t="shared" si="72"/>
        <v>1</v>
      </c>
      <c r="D1514" s="14">
        <v>43836</v>
      </c>
      <c r="E1514" s="4">
        <v>63.27</v>
      </c>
    </row>
    <row r="1515" spans="1:5" x14ac:dyDescent="0.3">
      <c r="A1515" s="16">
        <f t="shared" si="73"/>
        <v>2020</v>
      </c>
      <c r="B1515" s="16">
        <f t="shared" si="74"/>
        <v>1</v>
      </c>
      <c r="C1515" s="16">
        <f t="shared" si="72"/>
        <v>1</v>
      </c>
      <c r="D1515" s="14">
        <v>43837</v>
      </c>
      <c r="E1515" s="4">
        <v>62.7</v>
      </c>
    </row>
    <row r="1516" spans="1:5" x14ac:dyDescent="0.3">
      <c r="A1516" s="16">
        <f t="shared" si="73"/>
        <v>2020</v>
      </c>
      <c r="B1516" s="16">
        <f t="shared" si="74"/>
        <v>1</v>
      </c>
      <c r="C1516" s="16">
        <f t="shared" si="72"/>
        <v>1</v>
      </c>
      <c r="D1516" s="14">
        <v>43838</v>
      </c>
      <c r="E1516" s="4">
        <v>59.61</v>
      </c>
    </row>
    <row r="1517" spans="1:5" x14ac:dyDescent="0.3">
      <c r="A1517" s="16">
        <f t="shared" si="73"/>
        <v>2020</v>
      </c>
      <c r="B1517" s="16">
        <f t="shared" si="74"/>
        <v>1</v>
      </c>
      <c r="C1517" s="16">
        <f t="shared" si="72"/>
        <v>1</v>
      </c>
      <c r="D1517" s="14">
        <v>43839</v>
      </c>
      <c r="E1517" s="4">
        <v>59.56</v>
      </c>
    </row>
    <row r="1518" spans="1:5" x14ac:dyDescent="0.3">
      <c r="A1518" s="16">
        <f t="shared" si="73"/>
        <v>2020</v>
      </c>
      <c r="B1518" s="16">
        <f t="shared" si="74"/>
        <v>1</v>
      </c>
      <c r="C1518" s="16">
        <f t="shared" si="72"/>
        <v>1</v>
      </c>
      <c r="D1518" s="14">
        <v>43840</v>
      </c>
      <c r="E1518" s="4">
        <v>59.04</v>
      </c>
    </row>
    <row r="1519" spans="1:5" x14ac:dyDescent="0.3">
      <c r="A1519" s="16">
        <f t="shared" si="73"/>
        <v>2020</v>
      </c>
      <c r="B1519" s="16">
        <f t="shared" si="74"/>
        <v>1</v>
      </c>
      <c r="C1519" s="16">
        <f t="shared" si="72"/>
        <v>1</v>
      </c>
      <c r="D1519" s="14">
        <v>43843</v>
      </c>
      <c r="E1519" s="4">
        <v>58.08</v>
      </c>
    </row>
    <row r="1520" spans="1:5" x14ac:dyDescent="0.3">
      <c r="A1520" s="16">
        <f t="shared" si="73"/>
        <v>2020</v>
      </c>
      <c r="B1520" s="16">
        <f t="shared" si="74"/>
        <v>1</v>
      </c>
      <c r="C1520" s="16">
        <f t="shared" si="72"/>
        <v>1</v>
      </c>
      <c r="D1520" s="14">
        <v>43844</v>
      </c>
      <c r="E1520" s="4">
        <v>58.23</v>
      </c>
    </row>
    <row r="1521" spans="1:5" x14ac:dyDescent="0.3">
      <c r="A1521" s="16">
        <f t="shared" si="73"/>
        <v>2020</v>
      </c>
      <c r="B1521" s="16">
        <f t="shared" si="74"/>
        <v>1</v>
      </c>
      <c r="C1521" s="16">
        <f t="shared" si="72"/>
        <v>1</v>
      </c>
      <c r="D1521" s="14">
        <v>43845</v>
      </c>
      <c r="E1521" s="4">
        <v>57.81</v>
      </c>
    </row>
    <row r="1522" spans="1:5" x14ac:dyDescent="0.3">
      <c r="A1522" s="16">
        <f t="shared" si="73"/>
        <v>2020</v>
      </c>
      <c r="B1522" s="16">
        <f t="shared" si="74"/>
        <v>1</v>
      </c>
      <c r="C1522" s="16">
        <f t="shared" si="72"/>
        <v>1</v>
      </c>
      <c r="D1522" s="14">
        <v>43846</v>
      </c>
      <c r="E1522" s="4">
        <v>58.52</v>
      </c>
    </row>
    <row r="1523" spans="1:5" x14ac:dyDescent="0.3">
      <c r="A1523" s="16">
        <f t="shared" si="73"/>
        <v>2020</v>
      </c>
      <c r="B1523" s="16">
        <f t="shared" si="74"/>
        <v>1</v>
      </c>
      <c r="C1523" s="16">
        <f t="shared" si="72"/>
        <v>1</v>
      </c>
      <c r="D1523" s="14">
        <v>43847</v>
      </c>
      <c r="E1523" s="4">
        <v>58.54</v>
      </c>
    </row>
    <row r="1524" spans="1:5" x14ac:dyDescent="0.3">
      <c r="A1524" s="16">
        <f t="shared" si="73"/>
        <v>2020</v>
      </c>
      <c r="B1524" s="16">
        <f t="shared" si="74"/>
        <v>1</v>
      </c>
      <c r="C1524" s="16">
        <f t="shared" si="72"/>
        <v>1</v>
      </c>
      <c r="D1524" s="14">
        <v>43851</v>
      </c>
      <c r="E1524" s="4">
        <v>58.34</v>
      </c>
    </row>
    <row r="1525" spans="1:5" x14ac:dyDescent="0.3">
      <c r="A1525" s="16">
        <f t="shared" si="73"/>
        <v>2020</v>
      </c>
      <c r="B1525" s="16">
        <f t="shared" si="74"/>
        <v>1</v>
      </c>
      <c r="C1525" s="16">
        <f t="shared" si="72"/>
        <v>1</v>
      </c>
      <c r="D1525" s="14">
        <v>43852</v>
      </c>
      <c r="E1525" s="4">
        <v>56.74</v>
      </c>
    </row>
    <row r="1526" spans="1:5" x14ac:dyDescent="0.3">
      <c r="A1526" s="16">
        <f t="shared" si="73"/>
        <v>2020</v>
      </c>
      <c r="B1526" s="16">
        <f t="shared" si="74"/>
        <v>1</v>
      </c>
      <c r="C1526" s="16">
        <f t="shared" si="72"/>
        <v>1</v>
      </c>
      <c r="D1526" s="14">
        <v>43853</v>
      </c>
      <c r="E1526" s="4">
        <v>55.59</v>
      </c>
    </row>
    <row r="1527" spans="1:5" x14ac:dyDescent="0.3">
      <c r="A1527" s="16">
        <f t="shared" si="73"/>
        <v>2020</v>
      </c>
      <c r="B1527" s="16">
        <f t="shared" si="74"/>
        <v>1</v>
      </c>
      <c r="C1527" s="16">
        <f t="shared" si="72"/>
        <v>1</v>
      </c>
      <c r="D1527" s="14">
        <v>43854</v>
      </c>
      <c r="E1527" s="4">
        <v>54.19</v>
      </c>
    </row>
    <row r="1528" spans="1:5" x14ac:dyDescent="0.3">
      <c r="A1528" s="16">
        <f t="shared" si="73"/>
        <v>2020</v>
      </c>
      <c r="B1528" s="16">
        <f t="shared" si="74"/>
        <v>1</v>
      </c>
      <c r="C1528" s="16">
        <f t="shared" si="72"/>
        <v>1</v>
      </c>
      <c r="D1528" s="14">
        <v>43857</v>
      </c>
      <c r="E1528" s="4">
        <v>53.14</v>
      </c>
    </row>
    <row r="1529" spans="1:5" x14ac:dyDescent="0.3">
      <c r="A1529" s="16">
        <f t="shared" si="73"/>
        <v>2020</v>
      </c>
      <c r="B1529" s="16">
        <f t="shared" si="74"/>
        <v>1</v>
      </c>
      <c r="C1529" s="16">
        <f t="shared" si="72"/>
        <v>1</v>
      </c>
      <c r="D1529" s="14">
        <v>43858</v>
      </c>
      <c r="E1529" s="4">
        <v>53.48</v>
      </c>
    </row>
    <row r="1530" spans="1:5" x14ac:dyDescent="0.3">
      <c r="A1530" s="16">
        <f t="shared" si="73"/>
        <v>2020</v>
      </c>
      <c r="B1530" s="16">
        <f t="shared" si="74"/>
        <v>1</v>
      </c>
      <c r="C1530" s="16">
        <f t="shared" si="72"/>
        <v>1</v>
      </c>
      <c r="D1530" s="14">
        <v>43859</v>
      </c>
      <c r="E1530" s="4">
        <v>53.33</v>
      </c>
    </row>
    <row r="1531" spans="1:5" x14ac:dyDescent="0.3">
      <c r="A1531" s="16">
        <f t="shared" si="73"/>
        <v>2020</v>
      </c>
      <c r="B1531" s="16">
        <f t="shared" si="74"/>
        <v>1</v>
      </c>
      <c r="C1531" s="16">
        <f t="shared" si="72"/>
        <v>1</v>
      </c>
      <c r="D1531" s="14">
        <v>43860</v>
      </c>
      <c r="E1531" s="4">
        <v>52.14</v>
      </c>
    </row>
    <row r="1532" spans="1:5" x14ac:dyDescent="0.3">
      <c r="A1532" s="16">
        <f t="shared" si="73"/>
        <v>2020</v>
      </c>
      <c r="B1532" s="16">
        <f t="shared" si="74"/>
        <v>1</v>
      </c>
      <c r="C1532" s="16">
        <f t="shared" si="72"/>
        <v>1</v>
      </c>
      <c r="D1532" s="14">
        <v>43861</v>
      </c>
      <c r="E1532" s="4">
        <v>51.56</v>
      </c>
    </row>
    <row r="1533" spans="1:5" x14ac:dyDescent="0.3">
      <c r="A1533" s="16">
        <f t="shared" si="73"/>
        <v>2020</v>
      </c>
      <c r="B1533" s="16">
        <f t="shared" si="74"/>
        <v>2</v>
      </c>
      <c r="C1533" s="16">
        <f t="shared" si="72"/>
        <v>1</v>
      </c>
      <c r="D1533" s="14">
        <v>43864</v>
      </c>
      <c r="E1533" s="4">
        <v>50.11</v>
      </c>
    </row>
    <row r="1534" spans="1:5" x14ac:dyDescent="0.3">
      <c r="A1534" s="16">
        <f t="shared" si="73"/>
        <v>2020</v>
      </c>
      <c r="B1534" s="16">
        <f t="shared" si="74"/>
        <v>2</v>
      </c>
      <c r="C1534" s="16">
        <f t="shared" si="72"/>
        <v>1</v>
      </c>
      <c r="D1534" s="14">
        <v>43865</v>
      </c>
      <c r="E1534" s="4">
        <v>49.61</v>
      </c>
    </row>
    <row r="1535" spans="1:5" x14ac:dyDescent="0.3">
      <c r="A1535" s="16">
        <f t="shared" si="73"/>
        <v>2020</v>
      </c>
      <c r="B1535" s="16">
        <f t="shared" si="74"/>
        <v>2</v>
      </c>
      <c r="C1535" s="16">
        <f t="shared" si="72"/>
        <v>1</v>
      </c>
      <c r="D1535" s="14">
        <v>43866</v>
      </c>
      <c r="E1535" s="4">
        <v>50.75</v>
      </c>
    </row>
    <row r="1536" spans="1:5" x14ac:dyDescent="0.3">
      <c r="A1536" s="16">
        <f t="shared" si="73"/>
        <v>2020</v>
      </c>
      <c r="B1536" s="16">
        <f t="shared" si="74"/>
        <v>2</v>
      </c>
      <c r="C1536" s="16">
        <f t="shared" si="72"/>
        <v>1</v>
      </c>
      <c r="D1536" s="14">
        <v>43867</v>
      </c>
      <c r="E1536" s="4">
        <v>50.95</v>
      </c>
    </row>
    <row r="1537" spans="1:5" x14ac:dyDescent="0.3">
      <c r="A1537" s="16">
        <f t="shared" si="73"/>
        <v>2020</v>
      </c>
      <c r="B1537" s="16">
        <f t="shared" si="74"/>
        <v>2</v>
      </c>
      <c r="C1537" s="16">
        <f t="shared" si="72"/>
        <v>1</v>
      </c>
      <c r="D1537" s="14">
        <v>43868</v>
      </c>
      <c r="E1537" s="4">
        <v>50.32</v>
      </c>
    </row>
    <row r="1538" spans="1:5" x14ac:dyDescent="0.3">
      <c r="A1538" s="16">
        <f t="shared" si="73"/>
        <v>2020</v>
      </c>
      <c r="B1538" s="16">
        <f t="shared" si="74"/>
        <v>2</v>
      </c>
      <c r="C1538" s="16">
        <f t="shared" si="72"/>
        <v>1</v>
      </c>
      <c r="D1538" s="14">
        <v>43871</v>
      </c>
      <c r="E1538" s="4">
        <v>49.57</v>
      </c>
    </row>
    <row r="1539" spans="1:5" x14ac:dyDescent="0.3">
      <c r="A1539" s="16">
        <f t="shared" si="73"/>
        <v>2020</v>
      </c>
      <c r="B1539" s="16">
        <f t="shared" si="74"/>
        <v>2</v>
      </c>
      <c r="C1539" s="16">
        <f t="shared" si="72"/>
        <v>1</v>
      </c>
      <c r="D1539" s="14">
        <v>43872</v>
      </c>
      <c r="E1539" s="4">
        <v>49.94</v>
      </c>
    </row>
    <row r="1540" spans="1:5" x14ac:dyDescent="0.3">
      <c r="A1540" s="16">
        <f t="shared" si="73"/>
        <v>2020</v>
      </c>
      <c r="B1540" s="16">
        <f t="shared" si="74"/>
        <v>2</v>
      </c>
      <c r="C1540" s="16">
        <f t="shared" si="72"/>
        <v>1</v>
      </c>
      <c r="D1540" s="14">
        <v>43873</v>
      </c>
      <c r="E1540" s="4">
        <v>51.17</v>
      </c>
    </row>
    <row r="1541" spans="1:5" x14ac:dyDescent="0.3">
      <c r="A1541" s="16">
        <f t="shared" si="73"/>
        <v>2020</v>
      </c>
      <c r="B1541" s="16">
        <f t="shared" si="74"/>
        <v>2</v>
      </c>
      <c r="C1541" s="16">
        <f t="shared" ref="C1541:C1604" si="75">ROUNDUP(B1541/3,0)</f>
        <v>1</v>
      </c>
      <c r="D1541" s="14">
        <v>43874</v>
      </c>
      <c r="E1541" s="4">
        <v>51.42</v>
      </c>
    </row>
    <row r="1542" spans="1:5" x14ac:dyDescent="0.3">
      <c r="A1542" s="16">
        <f t="shared" si="73"/>
        <v>2020</v>
      </c>
      <c r="B1542" s="16">
        <f t="shared" si="74"/>
        <v>2</v>
      </c>
      <c r="C1542" s="16">
        <f t="shared" si="75"/>
        <v>1</v>
      </c>
      <c r="D1542" s="14">
        <v>43875</v>
      </c>
      <c r="E1542" s="4">
        <v>52.05</v>
      </c>
    </row>
    <row r="1543" spans="1:5" x14ac:dyDescent="0.3">
      <c r="A1543" s="16">
        <f t="shared" si="73"/>
        <v>2020</v>
      </c>
      <c r="B1543" s="16">
        <f t="shared" si="74"/>
        <v>2</v>
      </c>
      <c r="C1543" s="16">
        <f t="shared" si="75"/>
        <v>1</v>
      </c>
      <c r="D1543" s="14">
        <v>43879</v>
      </c>
      <c r="E1543" s="4">
        <v>52.05</v>
      </c>
    </row>
    <row r="1544" spans="1:5" x14ac:dyDescent="0.3">
      <c r="A1544" s="16">
        <f t="shared" si="73"/>
        <v>2020</v>
      </c>
      <c r="B1544" s="16">
        <f t="shared" si="74"/>
        <v>2</v>
      </c>
      <c r="C1544" s="16">
        <f t="shared" si="75"/>
        <v>1</v>
      </c>
      <c r="D1544" s="14">
        <v>43880</v>
      </c>
      <c r="E1544" s="4">
        <v>53.29</v>
      </c>
    </row>
    <row r="1545" spans="1:5" x14ac:dyDescent="0.3">
      <c r="A1545" s="16">
        <f t="shared" si="73"/>
        <v>2020</v>
      </c>
      <c r="B1545" s="16">
        <f t="shared" si="74"/>
        <v>2</v>
      </c>
      <c r="C1545" s="16">
        <f t="shared" si="75"/>
        <v>1</v>
      </c>
      <c r="D1545" s="14">
        <v>43881</v>
      </c>
      <c r="E1545" s="4">
        <v>53.78</v>
      </c>
    </row>
    <row r="1546" spans="1:5" x14ac:dyDescent="0.3">
      <c r="A1546" s="16">
        <f t="shared" si="73"/>
        <v>2020</v>
      </c>
      <c r="B1546" s="16">
        <f t="shared" si="74"/>
        <v>2</v>
      </c>
      <c r="C1546" s="16">
        <f t="shared" si="75"/>
        <v>1</v>
      </c>
      <c r="D1546" s="14">
        <v>43882</v>
      </c>
      <c r="E1546" s="4">
        <v>53.38</v>
      </c>
    </row>
    <row r="1547" spans="1:5" x14ac:dyDescent="0.3">
      <c r="A1547" s="16">
        <f t="shared" si="73"/>
        <v>2020</v>
      </c>
      <c r="B1547" s="16">
        <f t="shared" si="74"/>
        <v>2</v>
      </c>
      <c r="C1547" s="16">
        <f t="shared" si="75"/>
        <v>1</v>
      </c>
      <c r="D1547" s="14">
        <v>43885</v>
      </c>
      <c r="E1547" s="4">
        <v>51.43</v>
      </c>
    </row>
    <row r="1548" spans="1:5" x14ac:dyDescent="0.3">
      <c r="A1548" s="16">
        <f t="shared" si="73"/>
        <v>2020</v>
      </c>
      <c r="B1548" s="16">
        <f t="shared" si="74"/>
        <v>2</v>
      </c>
      <c r="C1548" s="16">
        <f t="shared" si="75"/>
        <v>1</v>
      </c>
      <c r="D1548" s="14">
        <v>43886</v>
      </c>
      <c r="E1548" s="4">
        <v>49.9</v>
      </c>
    </row>
    <row r="1549" spans="1:5" x14ac:dyDescent="0.3">
      <c r="A1549" s="16">
        <f t="shared" si="73"/>
        <v>2020</v>
      </c>
      <c r="B1549" s="16">
        <f t="shared" si="74"/>
        <v>2</v>
      </c>
      <c r="C1549" s="16">
        <f t="shared" si="75"/>
        <v>1</v>
      </c>
      <c r="D1549" s="14">
        <v>43887</v>
      </c>
      <c r="E1549" s="4">
        <v>48.73</v>
      </c>
    </row>
    <row r="1550" spans="1:5" x14ac:dyDescent="0.3">
      <c r="A1550" s="16">
        <f t="shared" si="73"/>
        <v>2020</v>
      </c>
      <c r="B1550" s="16">
        <f t="shared" si="74"/>
        <v>2</v>
      </c>
      <c r="C1550" s="16">
        <f t="shared" si="75"/>
        <v>1</v>
      </c>
      <c r="D1550" s="14">
        <v>43888</v>
      </c>
      <c r="E1550" s="4">
        <v>47.09</v>
      </c>
    </row>
    <row r="1551" spans="1:5" x14ac:dyDescent="0.3">
      <c r="A1551" s="16">
        <f t="shared" si="73"/>
        <v>2020</v>
      </c>
      <c r="B1551" s="16">
        <f t="shared" si="74"/>
        <v>2</v>
      </c>
      <c r="C1551" s="16">
        <f t="shared" si="75"/>
        <v>1</v>
      </c>
      <c r="D1551" s="14">
        <v>43889</v>
      </c>
      <c r="E1551" s="4">
        <v>44.76</v>
      </c>
    </row>
    <row r="1552" spans="1:5" x14ac:dyDescent="0.3">
      <c r="A1552" s="16">
        <f t="shared" si="73"/>
        <v>2020</v>
      </c>
      <c r="B1552" s="16">
        <f t="shared" si="74"/>
        <v>3</v>
      </c>
      <c r="C1552" s="16">
        <f t="shared" si="75"/>
        <v>1</v>
      </c>
      <c r="D1552" s="14">
        <v>43892</v>
      </c>
      <c r="E1552" s="4">
        <v>46.75</v>
      </c>
    </row>
    <row r="1553" spans="1:5" x14ac:dyDescent="0.3">
      <c r="A1553" s="16">
        <f t="shared" ref="A1553:A1616" si="76">YEAR(D1553)</f>
        <v>2020</v>
      </c>
      <c r="B1553" s="16">
        <f t="shared" ref="B1553:B1616" si="77">MONTH(D1553)</f>
        <v>3</v>
      </c>
      <c r="C1553" s="16">
        <f t="shared" si="75"/>
        <v>1</v>
      </c>
      <c r="D1553" s="14">
        <v>43893</v>
      </c>
      <c r="E1553" s="4">
        <v>47.18</v>
      </c>
    </row>
    <row r="1554" spans="1:5" x14ac:dyDescent="0.3">
      <c r="A1554" s="16">
        <f t="shared" si="76"/>
        <v>2020</v>
      </c>
      <c r="B1554" s="16">
        <f t="shared" si="77"/>
        <v>3</v>
      </c>
      <c r="C1554" s="16">
        <f t="shared" si="75"/>
        <v>1</v>
      </c>
      <c r="D1554" s="14">
        <v>43894</v>
      </c>
      <c r="E1554" s="4">
        <v>46.78</v>
      </c>
    </row>
    <row r="1555" spans="1:5" x14ac:dyDescent="0.3">
      <c r="A1555" s="16">
        <f t="shared" si="76"/>
        <v>2020</v>
      </c>
      <c r="B1555" s="16">
        <f t="shared" si="77"/>
        <v>3</v>
      </c>
      <c r="C1555" s="16">
        <f t="shared" si="75"/>
        <v>1</v>
      </c>
      <c r="D1555" s="14">
        <v>43895</v>
      </c>
      <c r="E1555" s="4">
        <v>45.9</v>
      </c>
    </row>
    <row r="1556" spans="1:5" x14ac:dyDescent="0.3">
      <c r="A1556" s="16">
        <f t="shared" si="76"/>
        <v>2020</v>
      </c>
      <c r="B1556" s="16">
        <f t="shared" si="77"/>
        <v>3</v>
      </c>
      <c r="C1556" s="16">
        <f t="shared" si="75"/>
        <v>1</v>
      </c>
      <c r="D1556" s="14">
        <v>43896</v>
      </c>
      <c r="E1556" s="4">
        <v>41.28</v>
      </c>
    </row>
    <row r="1557" spans="1:5" x14ac:dyDescent="0.3">
      <c r="A1557" s="16">
        <f t="shared" si="76"/>
        <v>2020</v>
      </c>
      <c r="B1557" s="16">
        <f t="shared" si="77"/>
        <v>3</v>
      </c>
      <c r="C1557" s="16">
        <f t="shared" si="75"/>
        <v>1</v>
      </c>
      <c r="D1557" s="14">
        <v>43899</v>
      </c>
      <c r="E1557" s="4">
        <v>31.13</v>
      </c>
    </row>
    <row r="1558" spans="1:5" x14ac:dyDescent="0.3">
      <c r="A1558" s="16">
        <f t="shared" si="76"/>
        <v>2020</v>
      </c>
      <c r="B1558" s="16">
        <f t="shared" si="77"/>
        <v>3</v>
      </c>
      <c r="C1558" s="16">
        <f t="shared" si="75"/>
        <v>1</v>
      </c>
      <c r="D1558" s="14">
        <v>43900</v>
      </c>
      <c r="E1558" s="4">
        <v>34.36</v>
      </c>
    </row>
    <row r="1559" spans="1:5" x14ac:dyDescent="0.3">
      <c r="A1559" s="16">
        <f t="shared" si="76"/>
        <v>2020</v>
      </c>
      <c r="B1559" s="16">
        <f t="shared" si="77"/>
        <v>3</v>
      </c>
      <c r="C1559" s="16">
        <f t="shared" si="75"/>
        <v>1</v>
      </c>
      <c r="D1559" s="14">
        <v>43901</v>
      </c>
      <c r="E1559" s="4">
        <v>32.979999999999997</v>
      </c>
    </row>
    <row r="1560" spans="1:5" x14ac:dyDescent="0.3">
      <c r="A1560" s="16">
        <f t="shared" si="76"/>
        <v>2020</v>
      </c>
      <c r="B1560" s="16">
        <f t="shared" si="77"/>
        <v>3</v>
      </c>
      <c r="C1560" s="16">
        <f t="shared" si="75"/>
        <v>1</v>
      </c>
      <c r="D1560" s="14">
        <v>43902</v>
      </c>
      <c r="E1560" s="4">
        <v>31.5</v>
      </c>
    </row>
    <row r="1561" spans="1:5" x14ac:dyDescent="0.3">
      <c r="A1561" s="16">
        <f t="shared" si="76"/>
        <v>2020</v>
      </c>
      <c r="B1561" s="16">
        <f t="shared" si="77"/>
        <v>3</v>
      </c>
      <c r="C1561" s="16">
        <f t="shared" si="75"/>
        <v>1</v>
      </c>
      <c r="D1561" s="14">
        <v>43903</v>
      </c>
      <c r="E1561" s="4">
        <v>31.73</v>
      </c>
    </row>
    <row r="1562" spans="1:5" x14ac:dyDescent="0.3">
      <c r="A1562" s="16">
        <f t="shared" si="76"/>
        <v>2020</v>
      </c>
      <c r="B1562" s="16">
        <f t="shared" si="77"/>
        <v>3</v>
      </c>
      <c r="C1562" s="16">
        <f t="shared" si="75"/>
        <v>1</v>
      </c>
      <c r="D1562" s="14">
        <v>43906</v>
      </c>
      <c r="E1562" s="4">
        <v>28.7</v>
      </c>
    </row>
    <row r="1563" spans="1:5" x14ac:dyDescent="0.3">
      <c r="A1563" s="16">
        <f t="shared" si="76"/>
        <v>2020</v>
      </c>
      <c r="B1563" s="16">
        <f t="shared" si="77"/>
        <v>3</v>
      </c>
      <c r="C1563" s="16">
        <f t="shared" si="75"/>
        <v>1</v>
      </c>
      <c r="D1563" s="14">
        <v>43907</v>
      </c>
      <c r="E1563" s="4">
        <v>26.95</v>
      </c>
    </row>
    <row r="1564" spans="1:5" x14ac:dyDescent="0.3">
      <c r="A1564" s="16">
        <f t="shared" si="76"/>
        <v>2020</v>
      </c>
      <c r="B1564" s="16">
        <f t="shared" si="77"/>
        <v>3</v>
      </c>
      <c r="C1564" s="16">
        <f t="shared" si="75"/>
        <v>1</v>
      </c>
      <c r="D1564" s="14">
        <v>43908</v>
      </c>
      <c r="E1564" s="4">
        <v>20.37</v>
      </c>
    </row>
    <row r="1565" spans="1:5" x14ac:dyDescent="0.3">
      <c r="A1565" s="16">
        <f t="shared" si="76"/>
        <v>2020</v>
      </c>
      <c r="B1565" s="16">
        <f t="shared" si="77"/>
        <v>3</v>
      </c>
      <c r="C1565" s="16">
        <f t="shared" si="75"/>
        <v>1</v>
      </c>
      <c r="D1565" s="14">
        <v>43909</v>
      </c>
      <c r="E1565" s="4">
        <v>25.22</v>
      </c>
    </row>
    <row r="1566" spans="1:5" x14ac:dyDescent="0.3">
      <c r="A1566" s="16">
        <f t="shared" si="76"/>
        <v>2020</v>
      </c>
      <c r="B1566" s="16">
        <f t="shared" si="77"/>
        <v>3</v>
      </c>
      <c r="C1566" s="16">
        <f t="shared" si="75"/>
        <v>1</v>
      </c>
      <c r="D1566" s="14">
        <v>43910</v>
      </c>
      <c r="E1566" s="4">
        <v>22.43</v>
      </c>
    </row>
    <row r="1567" spans="1:5" x14ac:dyDescent="0.3">
      <c r="A1567" s="16">
        <f t="shared" si="76"/>
        <v>2020</v>
      </c>
      <c r="B1567" s="16">
        <f t="shared" si="77"/>
        <v>3</v>
      </c>
      <c r="C1567" s="16">
        <f t="shared" si="75"/>
        <v>1</v>
      </c>
      <c r="D1567" s="14">
        <v>43913</v>
      </c>
      <c r="E1567" s="4">
        <v>23.36</v>
      </c>
    </row>
    <row r="1568" spans="1:5" x14ac:dyDescent="0.3">
      <c r="A1568" s="16">
        <f t="shared" si="76"/>
        <v>2020</v>
      </c>
      <c r="B1568" s="16">
        <f t="shared" si="77"/>
        <v>3</v>
      </c>
      <c r="C1568" s="16">
        <f t="shared" si="75"/>
        <v>1</v>
      </c>
      <c r="D1568" s="14">
        <v>43914</v>
      </c>
      <c r="E1568" s="4">
        <v>24.01</v>
      </c>
    </row>
    <row r="1569" spans="1:5" x14ac:dyDescent="0.3">
      <c r="A1569" s="16">
        <f t="shared" si="76"/>
        <v>2020</v>
      </c>
      <c r="B1569" s="16">
        <f t="shared" si="77"/>
        <v>3</v>
      </c>
      <c r="C1569" s="16">
        <f t="shared" si="75"/>
        <v>1</v>
      </c>
      <c r="D1569" s="14">
        <v>43915</v>
      </c>
      <c r="E1569" s="4">
        <v>24.49</v>
      </c>
    </row>
    <row r="1570" spans="1:5" x14ac:dyDescent="0.3">
      <c r="A1570" s="16">
        <f t="shared" si="76"/>
        <v>2020</v>
      </c>
      <c r="B1570" s="16">
        <f t="shared" si="77"/>
        <v>3</v>
      </c>
      <c r="C1570" s="16">
        <f t="shared" si="75"/>
        <v>1</v>
      </c>
      <c r="D1570" s="14">
        <v>43916</v>
      </c>
      <c r="E1570" s="4">
        <v>22.6</v>
      </c>
    </row>
    <row r="1571" spans="1:5" x14ac:dyDescent="0.3">
      <c r="A1571" s="16">
        <f t="shared" si="76"/>
        <v>2020</v>
      </c>
      <c r="B1571" s="16">
        <f t="shared" si="77"/>
        <v>3</v>
      </c>
      <c r="C1571" s="16">
        <f t="shared" si="75"/>
        <v>1</v>
      </c>
      <c r="D1571" s="14">
        <v>43917</v>
      </c>
      <c r="E1571" s="4">
        <v>21.51</v>
      </c>
    </row>
    <row r="1572" spans="1:5" x14ac:dyDescent="0.3">
      <c r="A1572" s="16">
        <f t="shared" si="76"/>
        <v>2020</v>
      </c>
      <c r="B1572" s="16">
        <f t="shared" si="77"/>
        <v>3</v>
      </c>
      <c r="C1572" s="16">
        <f t="shared" si="75"/>
        <v>1</v>
      </c>
      <c r="D1572" s="14">
        <v>43920</v>
      </c>
      <c r="E1572" s="4">
        <v>20.09</v>
      </c>
    </row>
    <row r="1573" spans="1:5" x14ac:dyDescent="0.3">
      <c r="A1573" s="16">
        <f t="shared" si="76"/>
        <v>2020</v>
      </c>
      <c r="B1573" s="16">
        <f t="shared" si="77"/>
        <v>3</v>
      </c>
      <c r="C1573" s="16">
        <f t="shared" si="75"/>
        <v>1</v>
      </c>
      <c r="D1573" s="14">
        <v>43921</v>
      </c>
      <c r="E1573" s="4">
        <v>20.48</v>
      </c>
    </row>
    <row r="1574" spans="1:5" x14ac:dyDescent="0.3">
      <c r="A1574" s="16">
        <f t="shared" si="76"/>
        <v>2020</v>
      </c>
      <c r="B1574" s="16">
        <f t="shared" si="77"/>
        <v>4</v>
      </c>
      <c r="C1574" s="16">
        <f t="shared" si="75"/>
        <v>2</v>
      </c>
      <c r="D1574" s="14">
        <v>43922</v>
      </c>
      <c r="E1574" s="4">
        <v>20.309999999999999</v>
      </c>
    </row>
    <row r="1575" spans="1:5" x14ac:dyDescent="0.3">
      <c r="A1575" s="16">
        <f t="shared" si="76"/>
        <v>2020</v>
      </c>
      <c r="B1575" s="16">
        <f t="shared" si="77"/>
        <v>4</v>
      </c>
      <c r="C1575" s="16">
        <f t="shared" si="75"/>
        <v>2</v>
      </c>
      <c r="D1575" s="14">
        <v>43923</v>
      </c>
      <c r="E1575" s="4">
        <v>25.32</v>
      </c>
    </row>
    <row r="1576" spans="1:5" x14ac:dyDescent="0.3">
      <c r="A1576" s="16">
        <f t="shared" si="76"/>
        <v>2020</v>
      </c>
      <c r="B1576" s="16">
        <f t="shared" si="77"/>
        <v>4</v>
      </c>
      <c r="C1576" s="16">
        <f t="shared" si="75"/>
        <v>2</v>
      </c>
      <c r="D1576" s="14">
        <v>43924</v>
      </c>
      <c r="E1576" s="4">
        <v>28.34</v>
      </c>
    </row>
    <row r="1577" spans="1:5" x14ac:dyDescent="0.3">
      <c r="A1577" s="16">
        <f t="shared" si="76"/>
        <v>2020</v>
      </c>
      <c r="B1577" s="16">
        <f t="shared" si="77"/>
        <v>4</v>
      </c>
      <c r="C1577" s="16">
        <f t="shared" si="75"/>
        <v>2</v>
      </c>
      <c r="D1577" s="14">
        <v>43927</v>
      </c>
      <c r="E1577" s="4">
        <v>26.08</v>
      </c>
    </row>
    <row r="1578" spans="1:5" x14ac:dyDescent="0.3">
      <c r="A1578" s="16">
        <f t="shared" si="76"/>
        <v>2020</v>
      </c>
      <c r="B1578" s="16">
        <f t="shared" si="77"/>
        <v>4</v>
      </c>
      <c r="C1578" s="16">
        <f t="shared" si="75"/>
        <v>2</v>
      </c>
      <c r="D1578" s="14">
        <v>43928</v>
      </c>
      <c r="E1578" s="4">
        <v>23.63</v>
      </c>
    </row>
    <row r="1579" spans="1:5" x14ac:dyDescent="0.3">
      <c r="A1579" s="16">
        <f t="shared" si="76"/>
        <v>2020</v>
      </c>
      <c r="B1579" s="16">
        <f t="shared" si="77"/>
        <v>4</v>
      </c>
      <c r="C1579" s="16">
        <f t="shared" si="75"/>
        <v>2</v>
      </c>
      <c r="D1579" s="14">
        <v>43929</v>
      </c>
      <c r="E1579" s="4">
        <v>25.09</v>
      </c>
    </row>
    <row r="1580" spans="1:5" x14ac:dyDescent="0.3">
      <c r="A1580" s="16">
        <f t="shared" si="76"/>
        <v>2020</v>
      </c>
      <c r="B1580" s="16">
        <f t="shared" si="77"/>
        <v>4</v>
      </c>
      <c r="C1580" s="16">
        <f t="shared" si="75"/>
        <v>2</v>
      </c>
      <c r="D1580" s="14">
        <v>43930</v>
      </c>
      <c r="E1580" s="4">
        <v>22.76</v>
      </c>
    </row>
    <row r="1581" spans="1:5" x14ac:dyDescent="0.3">
      <c r="A1581" s="16">
        <f t="shared" si="76"/>
        <v>2020</v>
      </c>
      <c r="B1581" s="16">
        <f t="shared" si="77"/>
        <v>4</v>
      </c>
      <c r="C1581" s="16">
        <f t="shared" si="75"/>
        <v>2</v>
      </c>
      <c r="D1581" s="14">
        <v>43934</v>
      </c>
      <c r="E1581" s="4">
        <v>22.41</v>
      </c>
    </row>
    <row r="1582" spans="1:5" x14ac:dyDescent="0.3">
      <c r="A1582" s="16">
        <f t="shared" si="76"/>
        <v>2020</v>
      </c>
      <c r="B1582" s="16">
        <f t="shared" si="77"/>
        <v>4</v>
      </c>
      <c r="C1582" s="16">
        <f t="shared" si="75"/>
        <v>2</v>
      </c>
      <c r="D1582" s="14">
        <v>43935</v>
      </c>
      <c r="E1582" s="4">
        <v>20.11</v>
      </c>
    </row>
    <row r="1583" spans="1:5" x14ac:dyDescent="0.3">
      <c r="A1583" s="16">
        <f t="shared" si="76"/>
        <v>2020</v>
      </c>
      <c r="B1583" s="16">
        <f t="shared" si="77"/>
        <v>4</v>
      </c>
      <c r="C1583" s="16">
        <f t="shared" si="75"/>
        <v>2</v>
      </c>
      <c r="D1583" s="14">
        <v>43936</v>
      </c>
      <c r="E1583" s="4">
        <v>19.87</v>
      </c>
    </row>
    <row r="1584" spans="1:5" x14ac:dyDescent="0.3">
      <c r="A1584" s="16">
        <f t="shared" si="76"/>
        <v>2020</v>
      </c>
      <c r="B1584" s="16">
        <f t="shared" si="77"/>
        <v>4</v>
      </c>
      <c r="C1584" s="16">
        <f t="shared" si="75"/>
        <v>2</v>
      </c>
      <c r="D1584" s="14">
        <v>43937</v>
      </c>
      <c r="E1584" s="4">
        <v>19.87</v>
      </c>
    </row>
    <row r="1585" spans="1:5" x14ac:dyDescent="0.3">
      <c r="A1585" s="16">
        <f t="shared" si="76"/>
        <v>2020</v>
      </c>
      <c r="B1585" s="16">
        <f t="shared" si="77"/>
        <v>4</v>
      </c>
      <c r="C1585" s="16">
        <f t="shared" si="75"/>
        <v>2</v>
      </c>
      <c r="D1585" s="14">
        <v>43938</v>
      </c>
      <c r="E1585" s="4">
        <v>18.27</v>
      </c>
    </row>
    <row r="1586" spans="1:5" x14ac:dyDescent="0.3">
      <c r="A1586" s="16">
        <f t="shared" si="76"/>
        <v>2020</v>
      </c>
      <c r="B1586" s="16">
        <f t="shared" si="77"/>
        <v>4</v>
      </c>
      <c r="C1586" s="16">
        <f t="shared" si="75"/>
        <v>2</v>
      </c>
      <c r="D1586" s="14">
        <v>43941</v>
      </c>
      <c r="E1586" s="4">
        <f>E1585/2+E1587/2</f>
        <v>14.14</v>
      </c>
    </row>
    <row r="1587" spans="1:5" x14ac:dyDescent="0.3">
      <c r="A1587" s="16">
        <f t="shared" si="76"/>
        <v>2020</v>
      </c>
      <c r="B1587" s="16">
        <f t="shared" si="77"/>
        <v>4</v>
      </c>
      <c r="C1587" s="16">
        <f t="shared" si="75"/>
        <v>2</v>
      </c>
      <c r="D1587" s="14">
        <v>43942</v>
      </c>
      <c r="E1587" s="4">
        <v>10.01</v>
      </c>
    </row>
    <row r="1588" spans="1:5" x14ac:dyDescent="0.3">
      <c r="A1588" s="16">
        <f t="shared" si="76"/>
        <v>2020</v>
      </c>
      <c r="B1588" s="16">
        <f t="shared" si="77"/>
        <v>4</v>
      </c>
      <c r="C1588" s="16">
        <f t="shared" si="75"/>
        <v>2</v>
      </c>
      <c r="D1588" s="14">
        <v>43943</v>
      </c>
      <c r="E1588" s="4">
        <v>13.78</v>
      </c>
    </row>
    <row r="1589" spans="1:5" x14ac:dyDescent="0.3">
      <c r="A1589" s="16">
        <f t="shared" si="76"/>
        <v>2020</v>
      </c>
      <c r="B1589" s="16">
        <f t="shared" si="77"/>
        <v>4</v>
      </c>
      <c r="C1589" s="16">
        <f t="shared" si="75"/>
        <v>2</v>
      </c>
      <c r="D1589" s="14">
        <v>43944</v>
      </c>
      <c r="E1589" s="4">
        <v>16.5</v>
      </c>
    </row>
    <row r="1590" spans="1:5" x14ac:dyDescent="0.3">
      <c r="A1590" s="16">
        <f t="shared" si="76"/>
        <v>2020</v>
      </c>
      <c r="B1590" s="16">
        <f t="shared" si="77"/>
        <v>4</v>
      </c>
      <c r="C1590" s="16">
        <f t="shared" si="75"/>
        <v>2</v>
      </c>
      <c r="D1590" s="14">
        <v>43945</v>
      </c>
      <c r="E1590" s="4">
        <v>16.940000000000001</v>
      </c>
    </row>
    <row r="1591" spans="1:5" x14ac:dyDescent="0.3">
      <c r="A1591" s="16">
        <f t="shared" si="76"/>
        <v>2020</v>
      </c>
      <c r="B1591" s="16">
        <f t="shared" si="77"/>
        <v>4</v>
      </c>
      <c r="C1591" s="16">
        <f t="shared" si="75"/>
        <v>2</v>
      </c>
      <c r="D1591" s="14">
        <v>43948</v>
      </c>
      <c r="E1591" s="4">
        <v>12.78</v>
      </c>
    </row>
    <row r="1592" spans="1:5" x14ac:dyDescent="0.3">
      <c r="A1592" s="16">
        <f t="shared" si="76"/>
        <v>2020</v>
      </c>
      <c r="B1592" s="16">
        <f t="shared" si="77"/>
        <v>4</v>
      </c>
      <c r="C1592" s="16">
        <f t="shared" si="75"/>
        <v>2</v>
      </c>
      <c r="D1592" s="14">
        <v>43949</v>
      </c>
      <c r="E1592" s="4">
        <v>12.34</v>
      </c>
    </row>
    <row r="1593" spans="1:5" x14ac:dyDescent="0.3">
      <c r="A1593" s="16">
        <f t="shared" si="76"/>
        <v>2020</v>
      </c>
      <c r="B1593" s="16">
        <f t="shared" si="77"/>
        <v>4</v>
      </c>
      <c r="C1593" s="16">
        <f t="shared" si="75"/>
        <v>2</v>
      </c>
      <c r="D1593" s="14">
        <v>43950</v>
      </c>
      <c r="E1593" s="4">
        <v>15.06</v>
      </c>
    </row>
    <row r="1594" spans="1:5" x14ac:dyDescent="0.3">
      <c r="A1594" s="16">
        <f t="shared" si="76"/>
        <v>2020</v>
      </c>
      <c r="B1594" s="16">
        <f t="shared" si="77"/>
        <v>4</v>
      </c>
      <c r="C1594" s="16">
        <f t="shared" si="75"/>
        <v>2</v>
      </c>
      <c r="D1594" s="14">
        <v>43951</v>
      </c>
      <c r="E1594" s="4">
        <v>18.84</v>
      </c>
    </row>
    <row r="1595" spans="1:5" x14ac:dyDescent="0.3">
      <c r="A1595" s="16">
        <f t="shared" si="76"/>
        <v>2020</v>
      </c>
      <c r="B1595" s="16">
        <f t="shared" si="77"/>
        <v>5</v>
      </c>
      <c r="C1595" s="16">
        <f t="shared" si="75"/>
        <v>2</v>
      </c>
      <c r="D1595" s="14">
        <v>43952</v>
      </c>
      <c r="E1595" s="4">
        <v>19.78</v>
      </c>
    </row>
    <row r="1596" spans="1:5" x14ac:dyDescent="0.3">
      <c r="A1596" s="16">
        <f t="shared" si="76"/>
        <v>2020</v>
      </c>
      <c r="B1596" s="16">
        <f t="shared" si="77"/>
        <v>5</v>
      </c>
      <c r="C1596" s="16">
        <f t="shared" si="75"/>
        <v>2</v>
      </c>
      <c r="D1596" s="14">
        <v>43955</v>
      </c>
      <c r="E1596" s="4">
        <v>20.39</v>
      </c>
    </row>
    <row r="1597" spans="1:5" x14ac:dyDescent="0.3">
      <c r="A1597" s="16">
        <f t="shared" si="76"/>
        <v>2020</v>
      </c>
      <c r="B1597" s="16">
        <f t="shared" si="77"/>
        <v>5</v>
      </c>
      <c r="C1597" s="16">
        <f t="shared" si="75"/>
        <v>2</v>
      </c>
      <c r="D1597" s="14">
        <v>43956</v>
      </c>
      <c r="E1597" s="4">
        <v>24.56</v>
      </c>
    </row>
    <row r="1598" spans="1:5" x14ac:dyDescent="0.3">
      <c r="A1598" s="16">
        <f t="shared" si="76"/>
        <v>2020</v>
      </c>
      <c r="B1598" s="16">
        <f t="shared" si="77"/>
        <v>5</v>
      </c>
      <c r="C1598" s="16">
        <f t="shared" si="75"/>
        <v>2</v>
      </c>
      <c r="D1598" s="14">
        <v>43957</v>
      </c>
      <c r="E1598" s="4">
        <v>23.99</v>
      </c>
    </row>
    <row r="1599" spans="1:5" x14ac:dyDescent="0.3">
      <c r="A1599" s="16">
        <f t="shared" si="76"/>
        <v>2020</v>
      </c>
      <c r="B1599" s="16">
        <f t="shared" si="77"/>
        <v>5</v>
      </c>
      <c r="C1599" s="16">
        <f t="shared" si="75"/>
        <v>2</v>
      </c>
      <c r="D1599" s="14">
        <v>43958</v>
      </c>
      <c r="E1599" s="4">
        <v>23.55</v>
      </c>
    </row>
    <row r="1600" spans="1:5" x14ac:dyDescent="0.3">
      <c r="A1600" s="16">
        <f t="shared" si="76"/>
        <v>2020</v>
      </c>
      <c r="B1600" s="16">
        <f t="shared" si="77"/>
        <v>5</v>
      </c>
      <c r="C1600" s="16">
        <f t="shared" si="75"/>
        <v>2</v>
      </c>
      <c r="D1600" s="14">
        <v>43959</v>
      </c>
      <c r="E1600" s="4">
        <v>24.74</v>
      </c>
    </row>
    <row r="1601" spans="1:5" x14ac:dyDescent="0.3">
      <c r="A1601" s="16">
        <f t="shared" si="76"/>
        <v>2020</v>
      </c>
      <c r="B1601" s="16">
        <f t="shared" si="77"/>
        <v>5</v>
      </c>
      <c r="C1601" s="16">
        <f t="shared" si="75"/>
        <v>2</v>
      </c>
      <c r="D1601" s="14">
        <v>43962</v>
      </c>
      <c r="E1601" s="4">
        <v>24.14</v>
      </c>
    </row>
    <row r="1602" spans="1:5" x14ac:dyDescent="0.3">
      <c r="A1602" s="16">
        <f t="shared" si="76"/>
        <v>2020</v>
      </c>
      <c r="B1602" s="16">
        <f t="shared" si="77"/>
        <v>5</v>
      </c>
      <c r="C1602" s="16">
        <f t="shared" si="75"/>
        <v>2</v>
      </c>
      <c r="D1602" s="14">
        <v>43963</v>
      </c>
      <c r="E1602" s="4">
        <v>25.78</v>
      </c>
    </row>
    <row r="1603" spans="1:5" x14ac:dyDescent="0.3">
      <c r="A1603" s="16">
        <f t="shared" si="76"/>
        <v>2020</v>
      </c>
      <c r="B1603" s="16">
        <f t="shared" si="77"/>
        <v>5</v>
      </c>
      <c r="C1603" s="16">
        <f t="shared" si="75"/>
        <v>2</v>
      </c>
      <c r="D1603" s="14">
        <v>43964</v>
      </c>
      <c r="E1603" s="4">
        <v>25.29</v>
      </c>
    </row>
    <row r="1604" spans="1:5" x14ac:dyDescent="0.3">
      <c r="A1604" s="16">
        <f t="shared" si="76"/>
        <v>2020</v>
      </c>
      <c r="B1604" s="16">
        <f t="shared" si="77"/>
        <v>5</v>
      </c>
      <c r="C1604" s="16">
        <f t="shared" si="75"/>
        <v>2</v>
      </c>
      <c r="D1604" s="14">
        <v>43965</v>
      </c>
      <c r="E1604" s="4">
        <v>27.56</v>
      </c>
    </row>
    <row r="1605" spans="1:5" x14ac:dyDescent="0.3">
      <c r="A1605" s="16">
        <f t="shared" si="76"/>
        <v>2020</v>
      </c>
      <c r="B1605" s="16">
        <f t="shared" si="77"/>
        <v>5</v>
      </c>
      <c r="C1605" s="16">
        <f t="shared" ref="C1605:C1668" si="78">ROUNDUP(B1605/3,0)</f>
        <v>2</v>
      </c>
      <c r="D1605" s="14">
        <v>43966</v>
      </c>
      <c r="E1605" s="4">
        <v>29.43</v>
      </c>
    </row>
    <row r="1606" spans="1:5" x14ac:dyDescent="0.3">
      <c r="A1606" s="16">
        <f t="shared" si="76"/>
        <v>2020</v>
      </c>
      <c r="B1606" s="16">
        <f t="shared" si="77"/>
        <v>5</v>
      </c>
      <c r="C1606" s="16">
        <f t="shared" si="78"/>
        <v>2</v>
      </c>
      <c r="D1606" s="14">
        <v>43969</v>
      </c>
      <c r="E1606" s="4">
        <v>31.82</v>
      </c>
    </row>
    <row r="1607" spans="1:5" x14ac:dyDescent="0.3">
      <c r="A1607" s="16">
        <f t="shared" si="76"/>
        <v>2020</v>
      </c>
      <c r="B1607" s="16">
        <f t="shared" si="77"/>
        <v>5</v>
      </c>
      <c r="C1607" s="16">
        <f t="shared" si="78"/>
        <v>2</v>
      </c>
      <c r="D1607" s="14">
        <v>43970</v>
      </c>
      <c r="E1607" s="4">
        <v>32.5</v>
      </c>
    </row>
    <row r="1608" spans="1:5" x14ac:dyDescent="0.3">
      <c r="A1608" s="16">
        <f t="shared" si="76"/>
        <v>2020</v>
      </c>
      <c r="B1608" s="16">
        <f t="shared" si="77"/>
        <v>5</v>
      </c>
      <c r="C1608" s="16">
        <f t="shared" si="78"/>
        <v>2</v>
      </c>
      <c r="D1608" s="14">
        <v>43971</v>
      </c>
      <c r="E1608" s="4">
        <v>33.49</v>
      </c>
    </row>
    <row r="1609" spans="1:5" x14ac:dyDescent="0.3">
      <c r="A1609" s="16">
        <f t="shared" si="76"/>
        <v>2020</v>
      </c>
      <c r="B1609" s="16">
        <f t="shared" si="77"/>
        <v>5</v>
      </c>
      <c r="C1609" s="16">
        <f t="shared" si="78"/>
        <v>2</v>
      </c>
      <c r="D1609" s="14">
        <v>43972</v>
      </c>
      <c r="E1609" s="4">
        <v>33.92</v>
      </c>
    </row>
    <row r="1610" spans="1:5" x14ac:dyDescent="0.3">
      <c r="A1610" s="16">
        <f t="shared" si="76"/>
        <v>2020</v>
      </c>
      <c r="B1610" s="16">
        <f t="shared" si="77"/>
        <v>5</v>
      </c>
      <c r="C1610" s="16">
        <f t="shared" si="78"/>
        <v>2</v>
      </c>
      <c r="D1610" s="14">
        <v>43973</v>
      </c>
      <c r="E1610" s="4">
        <v>33.25</v>
      </c>
    </row>
    <row r="1611" spans="1:5" x14ac:dyDescent="0.3">
      <c r="A1611" s="16">
        <f t="shared" si="76"/>
        <v>2020</v>
      </c>
      <c r="B1611" s="16">
        <f t="shared" si="77"/>
        <v>5</v>
      </c>
      <c r="C1611" s="16">
        <f t="shared" si="78"/>
        <v>2</v>
      </c>
      <c r="D1611" s="14">
        <v>43977</v>
      </c>
      <c r="E1611" s="4">
        <v>34.35</v>
      </c>
    </row>
    <row r="1612" spans="1:5" x14ac:dyDescent="0.3">
      <c r="A1612" s="16">
        <f t="shared" si="76"/>
        <v>2020</v>
      </c>
      <c r="B1612" s="16">
        <f t="shared" si="77"/>
        <v>5</v>
      </c>
      <c r="C1612" s="16">
        <f t="shared" si="78"/>
        <v>2</v>
      </c>
      <c r="D1612" s="14">
        <v>43978</v>
      </c>
      <c r="E1612" s="4">
        <v>32.81</v>
      </c>
    </row>
    <row r="1613" spans="1:5" x14ac:dyDescent="0.3">
      <c r="A1613" s="16">
        <f t="shared" si="76"/>
        <v>2020</v>
      </c>
      <c r="B1613" s="16">
        <f t="shared" si="77"/>
        <v>5</v>
      </c>
      <c r="C1613" s="16">
        <f t="shared" si="78"/>
        <v>2</v>
      </c>
      <c r="D1613" s="14">
        <v>43979</v>
      </c>
      <c r="E1613" s="4">
        <v>33.71</v>
      </c>
    </row>
    <row r="1614" spans="1:5" x14ac:dyDescent="0.3">
      <c r="A1614" s="16">
        <f t="shared" si="76"/>
        <v>2020</v>
      </c>
      <c r="B1614" s="16">
        <f t="shared" si="77"/>
        <v>5</v>
      </c>
      <c r="C1614" s="16">
        <f t="shared" si="78"/>
        <v>2</v>
      </c>
      <c r="D1614" s="14">
        <v>43980</v>
      </c>
      <c r="E1614" s="4">
        <v>35.49</v>
      </c>
    </row>
    <row r="1615" spans="1:5" x14ac:dyDescent="0.3">
      <c r="A1615" s="16">
        <f t="shared" si="76"/>
        <v>2020</v>
      </c>
      <c r="B1615" s="16">
        <f t="shared" si="77"/>
        <v>6</v>
      </c>
      <c r="C1615" s="16">
        <f t="shared" si="78"/>
        <v>2</v>
      </c>
      <c r="D1615" s="14">
        <v>43983</v>
      </c>
      <c r="E1615" s="4">
        <v>35.44</v>
      </c>
    </row>
    <row r="1616" spans="1:5" x14ac:dyDescent="0.3">
      <c r="A1616" s="16">
        <f t="shared" si="76"/>
        <v>2020</v>
      </c>
      <c r="B1616" s="16">
        <f t="shared" si="77"/>
        <v>6</v>
      </c>
      <c r="C1616" s="16">
        <f t="shared" si="78"/>
        <v>2</v>
      </c>
      <c r="D1616" s="14">
        <v>43984</v>
      </c>
      <c r="E1616" s="4">
        <v>36.81</v>
      </c>
    </row>
    <row r="1617" spans="1:5" x14ac:dyDescent="0.3">
      <c r="A1617" s="16">
        <f t="shared" ref="A1617:A1680" si="79">YEAR(D1617)</f>
        <v>2020</v>
      </c>
      <c r="B1617" s="16">
        <f t="shared" ref="B1617:B1680" si="80">MONTH(D1617)</f>
        <v>6</v>
      </c>
      <c r="C1617" s="16">
        <f t="shared" si="78"/>
        <v>2</v>
      </c>
      <c r="D1617" s="14">
        <v>43985</v>
      </c>
      <c r="E1617" s="4">
        <v>37.29</v>
      </c>
    </row>
    <row r="1618" spans="1:5" x14ac:dyDescent="0.3">
      <c r="A1618" s="16">
        <f t="shared" si="79"/>
        <v>2020</v>
      </c>
      <c r="B1618" s="16">
        <f t="shared" si="80"/>
        <v>6</v>
      </c>
      <c r="C1618" s="16">
        <f t="shared" si="78"/>
        <v>2</v>
      </c>
      <c r="D1618" s="14">
        <v>43986</v>
      </c>
      <c r="E1618" s="4">
        <v>37.409999999999997</v>
      </c>
    </row>
    <row r="1619" spans="1:5" x14ac:dyDescent="0.3">
      <c r="A1619" s="16">
        <f t="shared" si="79"/>
        <v>2020</v>
      </c>
      <c r="B1619" s="16">
        <f t="shared" si="80"/>
        <v>6</v>
      </c>
      <c r="C1619" s="16">
        <f t="shared" si="78"/>
        <v>2</v>
      </c>
      <c r="D1619" s="14">
        <v>43987</v>
      </c>
      <c r="E1619" s="4">
        <v>39.549999999999997</v>
      </c>
    </row>
    <row r="1620" spans="1:5" x14ac:dyDescent="0.3">
      <c r="A1620" s="16">
        <f t="shared" si="79"/>
        <v>2020</v>
      </c>
      <c r="B1620" s="16">
        <f t="shared" si="80"/>
        <v>6</v>
      </c>
      <c r="C1620" s="16">
        <f t="shared" si="78"/>
        <v>2</v>
      </c>
      <c r="D1620" s="14">
        <v>43990</v>
      </c>
      <c r="E1620" s="4">
        <v>38.19</v>
      </c>
    </row>
    <row r="1621" spans="1:5" x14ac:dyDescent="0.3">
      <c r="A1621" s="16">
        <f t="shared" si="79"/>
        <v>2020</v>
      </c>
      <c r="B1621" s="16">
        <f t="shared" si="80"/>
        <v>6</v>
      </c>
      <c r="C1621" s="16">
        <f t="shared" si="78"/>
        <v>2</v>
      </c>
      <c r="D1621" s="14">
        <v>43991</v>
      </c>
      <c r="E1621" s="4">
        <v>38.94</v>
      </c>
    </row>
    <row r="1622" spans="1:5" x14ac:dyDescent="0.3">
      <c r="A1622" s="16">
        <f t="shared" si="79"/>
        <v>2020</v>
      </c>
      <c r="B1622" s="16">
        <f t="shared" si="80"/>
        <v>6</v>
      </c>
      <c r="C1622" s="16">
        <f t="shared" si="78"/>
        <v>2</v>
      </c>
      <c r="D1622" s="14">
        <v>43992</v>
      </c>
      <c r="E1622" s="4">
        <v>39.6</v>
      </c>
    </row>
    <row r="1623" spans="1:5" x14ac:dyDescent="0.3">
      <c r="A1623" s="16">
        <f t="shared" si="79"/>
        <v>2020</v>
      </c>
      <c r="B1623" s="16">
        <f t="shared" si="80"/>
        <v>6</v>
      </c>
      <c r="C1623" s="16">
        <f t="shared" si="78"/>
        <v>2</v>
      </c>
      <c r="D1623" s="14">
        <v>43993</v>
      </c>
      <c r="E1623" s="4">
        <v>36.340000000000003</v>
      </c>
    </row>
    <row r="1624" spans="1:5" x14ac:dyDescent="0.3">
      <c r="A1624" s="16">
        <f t="shared" si="79"/>
        <v>2020</v>
      </c>
      <c r="B1624" s="16">
        <f t="shared" si="80"/>
        <v>6</v>
      </c>
      <c r="C1624" s="16">
        <f t="shared" si="78"/>
        <v>2</v>
      </c>
      <c r="D1624" s="14">
        <v>43994</v>
      </c>
      <c r="E1624" s="4">
        <v>36.26</v>
      </c>
    </row>
    <row r="1625" spans="1:5" x14ac:dyDescent="0.3">
      <c r="A1625" s="16">
        <f t="shared" si="79"/>
        <v>2020</v>
      </c>
      <c r="B1625" s="16">
        <f t="shared" si="80"/>
        <v>6</v>
      </c>
      <c r="C1625" s="16">
        <f t="shared" si="78"/>
        <v>2</v>
      </c>
      <c r="D1625" s="14">
        <v>43997</v>
      </c>
      <c r="E1625" s="4">
        <v>37.119999999999997</v>
      </c>
    </row>
    <row r="1626" spans="1:5" x14ac:dyDescent="0.3">
      <c r="A1626" s="16">
        <f t="shared" si="79"/>
        <v>2020</v>
      </c>
      <c r="B1626" s="16">
        <f t="shared" si="80"/>
        <v>6</v>
      </c>
      <c r="C1626" s="16">
        <f t="shared" si="78"/>
        <v>2</v>
      </c>
      <c r="D1626" s="14">
        <v>43998</v>
      </c>
      <c r="E1626" s="4">
        <v>38.380000000000003</v>
      </c>
    </row>
    <row r="1627" spans="1:5" x14ac:dyDescent="0.3">
      <c r="A1627" s="16">
        <f t="shared" si="79"/>
        <v>2020</v>
      </c>
      <c r="B1627" s="16">
        <f t="shared" si="80"/>
        <v>6</v>
      </c>
      <c r="C1627" s="16">
        <f t="shared" si="78"/>
        <v>2</v>
      </c>
      <c r="D1627" s="14">
        <v>43999</v>
      </c>
      <c r="E1627" s="4">
        <v>37.96</v>
      </c>
    </row>
    <row r="1628" spans="1:5" x14ac:dyDescent="0.3">
      <c r="A1628" s="16">
        <f t="shared" si="79"/>
        <v>2020</v>
      </c>
      <c r="B1628" s="16">
        <f t="shared" si="80"/>
        <v>6</v>
      </c>
      <c r="C1628" s="16">
        <f t="shared" si="78"/>
        <v>2</v>
      </c>
      <c r="D1628" s="14">
        <v>44000</v>
      </c>
      <c r="E1628" s="4">
        <v>38.840000000000003</v>
      </c>
    </row>
    <row r="1629" spans="1:5" x14ac:dyDescent="0.3">
      <c r="A1629" s="16">
        <f t="shared" si="79"/>
        <v>2020</v>
      </c>
      <c r="B1629" s="16">
        <f t="shared" si="80"/>
        <v>6</v>
      </c>
      <c r="C1629" s="16">
        <f t="shared" si="78"/>
        <v>2</v>
      </c>
      <c r="D1629" s="14">
        <v>44001</v>
      </c>
      <c r="E1629" s="4">
        <v>39.75</v>
      </c>
    </row>
    <row r="1630" spans="1:5" x14ac:dyDescent="0.3">
      <c r="A1630" s="16">
        <f t="shared" si="79"/>
        <v>2020</v>
      </c>
      <c r="B1630" s="16">
        <f t="shared" si="80"/>
        <v>6</v>
      </c>
      <c r="C1630" s="16">
        <f t="shared" si="78"/>
        <v>2</v>
      </c>
      <c r="D1630" s="14">
        <v>44004</v>
      </c>
      <c r="E1630" s="4">
        <v>40.46</v>
      </c>
    </row>
    <row r="1631" spans="1:5" x14ac:dyDescent="0.3">
      <c r="A1631" s="16">
        <f t="shared" si="79"/>
        <v>2020</v>
      </c>
      <c r="B1631" s="16">
        <f t="shared" si="80"/>
        <v>6</v>
      </c>
      <c r="C1631" s="16">
        <f t="shared" si="78"/>
        <v>2</v>
      </c>
      <c r="D1631" s="14">
        <v>44005</v>
      </c>
      <c r="E1631" s="4">
        <v>40.369999999999997</v>
      </c>
    </row>
    <row r="1632" spans="1:5" x14ac:dyDescent="0.3">
      <c r="A1632" s="16">
        <f t="shared" si="79"/>
        <v>2020</v>
      </c>
      <c r="B1632" s="16">
        <f t="shared" si="80"/>
        <v>6</v>
      </c>
      <c r="C1632" s="16">
        <f t="shared" si="78"/>
        <v>2</v>
      </c>
      <c r="D1632" s="14">
        <v>44006</v>
      </c>
      <c r="E1632" s="4">
        <v>38.01</v>
      </c>
    </row>
    <row r="1633" spans="1:5" x14ac:dyDescent="0.3">
      <c r="A1633" s="16">
        <f t="shared" si="79"/>
        <v>2020</v>
      </c>
      <c r="B1633" s="16">
        <f t="shared" si="80"/>
        <v>6</v>
      </c>
      <c r="C1633" s="16">
        <f t="shared" si="78"/>
        <v>2</v>
      </c>
      <c r="D1633" s="14">
        <v>44007</v>
      </c>
      <c r="E1633" s="4">
        <v>38.72</v>
      </c>
    </row>
    <row r="1634" spans="1:5" x14ac:dyDescent="0.3">
      <c r="A1634" s="16">
        <f t="shared" si="79"/>
        <v>2020</v>
      </c>
      <c r="B1634" s="16">
        <f t="shared" si="80"/>
        <v>6</v>
      </c>
      <c r="C1634" s="16">
        <f t="shared" si="78"/>
        <v>2</v>
      </c>
      <c r="D1634" s="14">
        <v>44008</v>
      </c>
      <c r="E1634" s="4">
        <v>38.49</v>
      </c>
    </row>
    <row r="1635" spans="1:5" x14ac:dyDescent="0.3">
      <c r="A1635" s="16">
        <f t="shared" si="79"/>
        <v>2020</v>
      </c>
      <c r="B1635" s="16">
        <f t="shared" si="80"/>
        <v>6</v>
      </c>
      <c r="C1635" s="16">
        <f t="shared" si="78"/>
        <v>2</v>
      </c>
      <c r="D1635" s="14">
        <v>44011</v>
      </c>
      <c r="E1635" s="4">
        <v>39.700000000000003</v>
      </c>
    </row>
    <row r="1636" spans="1:5" x14ac:dyDescent="0.3">
      <c r="A1636" s="16">
        <f t="shared" si="79"/>
        <v>2020</v>
      </c>
      <c r="B1636" s="16">
        <f t="shared" si="80"/>
        <v>6</v>
      </c>
      <c r="C1636" s="16">
        <f t="shared" si="78"/>
        <v>2</v>
      </c>
      <c r="D1636" s="14">
        <v>44012</v>
      </c>
      <c r="E1636" s="4">
        <v>39.270000000000003</v>
      </c>
    </row>
    <row r="1637" spans="1:5" x14ac:dyDescent="0.3">
      <c r="A1637" s="16">
        <f t="shared" si="79"/>
        <v>2020</v>
      </c>
      <c r="B1637" s="16">
        <f t="shared" si="80"/>
        <v>7</v>
      </c>
      <c r="C1637" s="16">
        <f t="shared" si="78"/>
        <v>3</v>
      </c>
      <c r="D1637" s="14">
        <v>44013</v>
      </c>
      <c r="E1637" s="4">
        <v>39.82</v>
      </c>
    </row>
    <row r="1638" spans="1:5" x14ac:dyDescent="0.3">
      <c r="A1638" s="16">
        <f t="shared" si="79"/>
        <v>2020</v>
      </c>
      <c r="B1638" s="16">
        <f t="shared" si="80"/>
        <v>7</v>
      </c>
      <c r="C1638" s="16">
        <f t="shared" si="78"/>
        <v>3</v>
      </c>
      <c r="D1638" s="14">
        <v>44014</v>
      </c>
      <c r="E1638" s="4">
        <v>40.65</v>
      </c>
    </row>
    <row r="1639" spans="1:5" x14ac:dyDescent="0.3">
      <c r="A1639" s="16">
        <f t="shared" si="79"/>
        <v>2020</v>
      </c>
      <c r="B1639" s="16">
        <f t="shared" si="80"/>
        <v>7</v>
      </c>
      <c r="C1639" s="16">
        <f t="shared" si="78"/>
        <v>3</v>
      </c>
      <c r="D1639" s="14">
        <v>44018</v>
      </c>
      <c r="E1639" s="4">
        <v>40.630000000000003</v>
      </c>
    </row>
    <row r="1640" spans="1:5" x14ac:dyDescent="0.3">
      <c r="A1640" s="16">
        <f t="shared" si="79"/>
        <v>2020</v>
      </c>
      <c r="B1640" s="16">
        <f t="shared" si="80"/>
        <v>7</v>
      </c>
      <c r="C1640" s="16">
        <f t="shared" si="78"/>
        <v>3</v>
      </c>
      <c r="D1640" s="14">
        <v>44019</v>
      </c>
      <c r="E1640" s="4">
        <v>40.619999999999997</v>
      </c>
    </row>
    <row r="1641" spans="1:5" x14ac:dyDescent="0.3">
      <c r="A1641" s="16">
        <f t="shared" si="79"/>
        <v>2020</v>
      </c>
      <c r="B1641" s="16">
        <f t="shared" si="80"/>
        <v>7</v>
      </c>
      <c r="C1641" s="16">
        <f t="shared" si="78"/>
        <v>3</v>
      </c>
      <c r="D1641" s="14">
        <v>44020</v>
      </c>
      <c r="E1641" s="4">
        <v>40.9</v>
      </c>
    </row>
    <row r="1642" spans="1:5" x14ac:dyDescent="0.3">
      <c r="A1642" s="16">
        <f t="shared" si="79"/>
        <v>2020</v>
      </c>
      <c r="B1642" s="16">
        <f t="shared" si="80"/>
        <v>7</v>
      </c>
      <c r="C1642" s="16">
        <f t="shared" si="78"/>
        <v>3</v>
      </c>
      <c r="D1642" s="14">
        <v>44021</v>
      </c>
      <c r="E1642" s="4">
        <v>39.619999999999997</v>
      </c>
    </row>
    <row r="1643" spans="1:5" x14ac:dyDescent="0.3">
      <c r="A1643" s="16">
        <f t="shared" si="79"/>
        <v>2020</v>
      </c>
      <c r="B1643" s="16">
        <f t="shared" si="80"/>
        <v>7</v>
      </c>
      <c r="C1643" s="16">
        <f t="shared" si="78"/>
        <v>3</v>
      </c>
      <c r="D1643" s="14">
        <v>44022</v>
      </c>
      <c r="E1643" s="4">
        <v>40.549999999999997</v>
      </c>
    </row>
    <row r="1644" spans="1:5" x14ac:dyDescent="0.3">
      <c r="A1644" s="16">
        <f t="shared" si="79"/>
        <v>2020</v>
      </c>
      <c r="B1644" s="16">
        <f t="shared" si="80"/>
        <v>7</v>
      </c>
      <c r="C1644" s="16">
        <f t="shared" si="78"/>
        <v>3</v>
      </c>
      <c r="D1644" s="14">
        <v>44025</v>
      </c>
      <c r="E1644" s="4">
        <v>40.1</v>
      </c>
    </row>
    <row r="1645" spans="1:5" x14ac:dyDescent="0.3">
      <c r="A1645" s="16">
        <f t="shared" si="79"/>
        <v>2020</v>
      </c>
      <c r="B1645" s="16">
        <f t="shared" si="80"/>
        <v>7</v>
      </c>
      <c r="C1645" s="16">
        <f t="shared" si="78"/>
        <v>3</v>
      </c>
      <c r="D1645" s="14">
        <v>44026</v>
      </c>
      <c r="E1645" s="4">
        <v>40.29</v>
      </c>
    </row>
    <row r="1646" spans="1:5" x14ac:dyDescent="0.3">
      <c r="A1646" s="16">
        <f t="shared" si="79"/>
        <v>2020</v>
      </c>
      <c r="B1646" s="16">
        <f t="shared" si="80"/>
        <v>7</v>
      </c>
      <c r="C1646" s="16">
        <f t="shared" si="78"/>
        <v>3</v>
      </c>
      <c r="D1646" s="14">
        <v>44027</v>
      </c>
      <c r="E1646" s="4">
        <v>41.2</v>
      </c>
    </row>
    <row r="1647" spans="1:5" x14ac:dyDescent="0.3">
      <c r="A1647" s="16">
        <f t="shared" si="79"/>
        <v>2020</v>
      </c>
      <c r="B1647" s="16">
        <f t="shared" si="80"/>
        <v>7</v>
      </c>
      <c r="C1647" s="16">
        <f t="shared" si="78"/>
        <v>3</v>
      </c>
      <c r="D1647" s="14">
        <v>44028</v>
      </c>
      <c r="E1647" s="4">
        <v>40.75</v>
      </c>
    </row>
    <row r="1648" spans="1:5" x14ac:dyDescent="0.3">
      <c r="A1648" s="16">
        <f t="shared" si="79"/>
        <v>2020</v>
      </c>
      <c r="B1648" s="16">
        <f t="shared" si="80"/>
        <v>7</v>
      </c>
      <c r="C1648" s="16">
        <f t="shared" si="78"/>
        <v>3</v>
      </c>
      <c r="D1648" s="14">
        <v>44029</v>
      </c>
      <c r="E1648" s="4">
        <v>40.590000000000003</v>
      </c>
    </row>
    <row r="1649" spans="1:5" x14ac:dyDescent="0.3">
      <c r="A1649" s="16">
        <f t="shared" si="79"/>
        <v>2020</v>
      </c>
      <c r="B1649" s="16">
        <f t="shared" si="80"/>
        <v>7</v>
      </c>
      <c r="C1649" s="16">
        <f t="shared" si="78"/>
        <v>3</v>
      </c>
      <c r="D1649" s="14">
        <v>44032</v>
      </c>
      <c r="E1649" s="4">
        <v>40.81</v>
      </c>
    </row>
    <row r="1650" spans="1:5" x14ac:dyDescent="0.3">
      <c r="A1650" s="16">
        <f t="shared" si="79"/>
        <v>2020</v>
      </c>
      <c r="B1650" s="16">
        <f t="shared" si="80"/>
        <v>7</v>
      </c>
      <c r="C1650" s="16">
        <f t="shared" si="78"/>
        <v>3</v>
      </c>
      <c r="D1650" s="14">
        <v>44033</v>
      </c>
      <c r="E1650" s="4">
        <v>41.96</v>
      </c>
    </row>
    <row r="1651" spans="1:5" x14ac:dyDescent="0.3">
      <c r="A1651" s="16">
        <f t="shared" si="79"/>
        <v>2020</v>
      </c>
      <c r="B1651" s="16">
        <f t="shared" si="80"/>
        <v>7</v>
      </c>
      <c r="C1651" s="16">
        <f t="shared" si="78"/>
        <v>3</v>
      </c>
      <c r="D1651" s="14">
        <v>44034</v>
      </c>
      <c r="E1651" s="4">
        <v>41.9</v>
      </c>
    </row>
    <row r="1652" spans="1:5" x14ac:dyDescent="0.3">
      <c r="A1652" s="16">
        <f t="shared" si="79"/>
        <v>2020</v>
      </c>
      <c r="B1652" s="16">
        <f t="shared" si="80"/>
        <v>7</v>
      </c>
      <c r="C1652" s="16">
        <f t="shared" si="78"/>
        <v>3</v>
      </c>
      <c r="D1652" s="14">
        <v>44035</v>
      </c>
      <c r="E1652" s="4">
        <v>41.07</v>
      </c>
    </row>
    <row r="1653" spans="1:5" x14ac:dyDescent="0.3">
      <c r="A1653" s="16">
        <f t="shared" si="79"/>
        <v>2020</v>
      </c>
      <c r="B1653" s="16">
        <f t="shared" si="80"/>
        <v>7</v>
      </c>
      <c r="C1653" s="16">
        <f t="shared" si="78"/>
        <v>3</v>
      </c>
      <c r="D1653" s="14">
        <v>44036</v>
      </c>
      <c r="E1653" s="4">
        <v>41.29</v>
      </c>
    </row>
    <row r="1654" spans="1:5" x14ac:dyDescent="0.3">
      <c r="A1654" s="16">
        <f t="shared" si="79"/>
        <v>2020</v>
      </c>
      <c r="B1654" s="16">
        <f t="shared" si="80"/>
        <v>7</v>
      </c>
      <c r="C1654" s="16">
        <f t="shared" si="78"/>
        <v>3</v>
      </c>
      <c r="D1654" s="14">
        <v>44039</v>
      </c>
      <c r="E1654" s="4">
        <v>41.6</v>
      </c>
    </row>
    <row r="1655" spans="1:5" x14ac:dyDescent="0.3">
      <c r="A1655" s="16">
        <f t="shared" si="79"/>
        <v>2020</v>
      </c>
      <c r="B1655" s="16">
        <f t="shared" si="80"/>
        <v>7</v>
      </c>
      <c r="C1655" s="16">
        <f t="shared" si="78"/>
        <v>3</v>
      </c>
      <c r="D1655" s="14">
        <v>44040</v>
      </c>
      <c r="E1655" s="4">
        <v>41.04</v>
      </c>
    </row>
    <row r="1656" spans="1:5" x14ac:dyDescent="0.3">
      <c r="A1656" s="16">
        <f t="shared" si="79"/>
        <v>2020</v>
      </c>
      <c r="B1656" s="16">
        <f t="shared" si="80"/>
        <v>7</v>
      </c>
      <c r="C1656" s="16">
        <f t="shared" si="78"/>
        <v>3</v>
      </c>
      <c r="D1656" s="14">
        <v>44041</v>
      </c>
      <c r="E1656" s="4">
        <v>41.27</v>
      </c>
    </row>
    <row r="1657" spans="1:5" x14ac:dyDescent="0.3">
      <c r="A1657" s="16">
        <f t="shared" si="79"/>
        <v>2020</v>
      </c>
      <c r="B1657" s="16">
        <f t="shared" si="80"/>
        <v>7</v>
      </c>
      <c r="C1657" s="16">
        <f t="shared" si="78"/>
        <v>3</v>
      </c>
      <c r="D1657" s="14">
        <v>44042</v>
      </c>
      <c r="E1657" s="4">
        <v>39.92</v>
      </c>
    </row>
    <row r="1658" spans="1:5" x14ac:dyDescent="0.3">
      <c r="A1658" s="16">
        <f t="shared" si="79"/>
        <v>2020</v>
      </c>
      <c r="B1658" s="16">
        <f t="shared" si="80"/>
        <v>7</v>
      </c>
      <c r="C1658" s="16">
        <f t="shared" si="78"/>
        <v>3</v>
      </c>
      <c r="D1658" s="14">
        <v>44043</v>
      </c>
      <c r="E1658" s="4">
        <v>40.270000000000003</v>
      </c>
    </row>
    <row r="1659" spans="1:5" x14ac:dyDescent="0.3">
      <c r="A1659" s="16">
        <f t="shared" si="79"/>
        <v>2020</v>
      </c>
      <c r="B1659" s="16">
        <f t="shared" si="80"/>
        <v>8</v>
      </c>
      <c r="C1659" s="16">
        <f t="shared" si="78"/>
        <v>3</v>
      </c>
      <c r="D1659" s="14">
        <v>44046</v>
      </c>
      <c r="E1659" s="4">
        <v>41.01</v>
      </c>
    </row>
    <row r="1660" spans="1:5" x14ac:dyDescent="0.3">
      <c r="A1660" s="16">
        <f t="shared" si="79"/>
        <v>2020</v>
      </c>
      <c r="B1660" s="16">
        <f t="shared" si="80"/>
        <v>8</v>
      </c>
      <c r="C1660" s="16">
        <f t="shared" si="78"/>
        <v>3</v>
      </c>
      <c r="D1660" s="14">
        <v>44047</v>
      </c>
      <c r="E1660" s="4">
        <v>41.7</v>
      </c>
    </row>
    <row r="1661" spans="1:5" x14ac:dyDescent="0.3">
      <c r="A1661" s="16">
        <f t="shared" si="79"/>
        <v>2020</v>
      </c>
      <c r="B1661" s="16">
        <f t="shared" si="80"/>
        <v>8</v>
      </c>
      <c r="C1661" s="16">
        <f t="shared" si="78"/>
        <v>3</v>
      </c>
      <c r="D1661" s="14">
        <v>44048</v>
      </c>
      <c r="E1661" s="4">
        <v>42.19</v>
      </c>
    </row>
    <row r="1662" spans="1:5" x14ac:dyDescent="0.3">
      <c r="A1662" s="16">
        <f t="shared" si="79"/>
        <v>2020</v>
      </c>
      <c r="B1662" s="16">
        <f t="shared" si="80"/>
        <v>8</v>
      </c>
      <c r="C1662" s="16">
        <f t="shared" si="78"/>
        <v>3</v>
      </c>
      <c r="D1662" s="14">
        <v>44049</v>
      </c>
      <c r="E1662" s="4">
        <v>41.95</v>
      </c>
    </row>
    <row r="1663" spans="1:5" x14ac:dyDescent="0.3">
      <c r="A1663" s="16">
        <f t="shared" si="79"/>
        <v>2020</v>
      </c>
      <c r="B1663" s="16">
        <f t="shared" si="80"/>
        <v>8</v>
      </c>
      <c r="C1663" s="16">
        <f t="shared" si="78"/>
        <v>3</v>
      </c>
      <c r="D1663" s="14">
        <v>44050</v>
      </c>
      <c r="E1663" s="4">
        <v>41.22</v>
      </c>
    </row>
    <row r="1664" spans="1:5" x14ac:dyDescent="0.3">
      <c r="A1664" s="16">
        <f t="shared" si="79"/>
        <v>2020</v>
      </c>
      <c r="B1664" s="16">
        <f t="shared" si="80"/>
        <v>8</v>
      </c>
      <c r="C1664" s="16">
        <f t="shared" si="78"/>
        <v>3</v>
      </c>
      <c r="D1664" s="14">
        <v>44053</v>
      </c>
      <c r="E1664" s="4">
        <v>41.94</v>
      </c>
    </row>
    <row r="1665" spans="1:5" x14ac:dyDescent="0.3">
      <c r="A1665" s="16">
        <f t="shared" si="79"/>
        <v>2020</v>
      </c>
      <c r="B1665" s="16">
        <f t="shared" si="80"/>
        <v>8</v>
      </c>
      <c r="C1665" s="16">
        <f t="shared" si="78"/>
        <v>3</v>
      </c>
      <c r="D1665" s="14">
        <v>44054</v>
      </c>
      <c r="E1665" s="4">
        <v>41.61</v>
      </c>
    </row>
    <row r="1666" spans="1:5" x14ac:dyDescent="0.3">
      <c r="A1666" s="16">
        <f t="shared" si="79"/>
        <v>2020</v>
      </c>
      <c r="B1666" s="16">
        <f t="shared" si="80"/>
        <v>8</v>
      </c>
      <c r="C1666" s="16">
        <f t="shared" si="78"/>
        <v>3</v>
      </c>
      <c r="D1666" s="14">
        <v>44055</v>
      </c>
      <c r="E1666" s="4">
        <v>42.67</v>
      </c>
    </row>
    <row r="1667" spans="1:5" x14ac:dyDescent="0.3">
      <c r="A1667" s="16">
        <f t="shared" si="79"/>
        <v>2020</v>
      </c>
      <c r="B1667" s="16">
        <f t="shared" si="80"/>
        <v>8</v>
      </c>
      <c r="C1667" s="16">
        <f t="shared" si="78"/>
        <v>3</v>
      </c>
      <c r="D1667" s="14">
        <v>44056</v>
      </c>
      <c r="E1667" s="4">
        <v>42.24</v>
      </c>
    </row>
    <row r="1668" spans="1:5" x14ac:dyDescent="0.3">
      <c r="A1668" s="16">
        <f t="shared" si="79"/>
        <v>2020</v>
      </c>
      <c r="B1668" s="16">
        <f t="shared" si="80"/>
        <v>8</v>
      </c>
      <c r="C1668" s="16">
        <f t="shared" si="78"/>
        <v>3</v>
      </c>
      <c r="D1668" s="14">
        <v>44057</v>
      </c>
      <c r="E1668" s="4">
        <v>42.01</v>
      </c>
    </row>
    <row r="1669" spans="1:5" x14ac:dyDescent="0.3">
      <c r="A1669" s="16">
        <f t="shared" si="79"/>
        <v>2020</v>
      </c>
      <c r="B1669" s="16">
        <f t="shared" si="80"/>
        <v>8</v>
      </c>
      <c r="C1669" s="16">
        <f t="shared" ref="C1669:C1732" si="81">ROUNDUP(B1669/3,0)</f>
        <v>3</v>
      </c>
      <c r="D1669" s="14">
        <v>44060</v>
      </c>
      <c r="E1669" s="4">
        <v>42.89</v>
      </c>
    </row>
    <row r="1670" spans="1:5" x14ac:dyDescent="0.3">
      <c r="A1670" s="16">
        <f t="shared" si="79"/>
        <v>2020</v>
      </c>
      <c r="B1670" s="16">
        <f t="shared" si="80"/>
        <v>8</v>
      </c>
      <c r="C1670" s="16">
        <f t="shared" si="81"/>
        <v>3</v>
      </c>
      <c r="D1670" s="14">
        <v>44061</v>
      </c>
      <c r="E1670" s="4">
        <v>42.89</v>
      </c>
    </row>
    <row r="1671" spans="1:5" x14ac:dyDescent="0.3">
      <c r="A1671" s="16">
        <f t="shared" si="79"/>
        <v>2020</v>
      </c>
      <c r="B1671" s="16">
        <f t="shared" si="80"/>
        <v>8</v>
      </c>
      <c r="C1671" s="16">
        <f t="shared" si="81"/>
        <v>3</v>
      </c>
      <c r="D1671" s="14">
        <v>44062</v>
      </c>
      <c r="E1671" s="4">
        <v>42.93</v>
      </c>
    </row>
    <row r="1672" spans="1:5" x14ac:dyDescent="0.3">
      <c r="A1672" s="16">
        <f t="shared" si="79"/>
        <v>2020</v>
      </c>
      <c r="B1672" s="16">
        <f t="shared" si="80"/>
        <v>8</v>
      </c>
      <c r="C1672" s="16">
        <f t="shared" si="81"/>
        <v>3</v>
      </c>
      <c r="D1672" s="14">
        <v>44063</v>
      </c>
      <c r="E1672" s="4">
        <v>42.58</v>
      </c>
    </row>
    <row r="1673" spans="1:5" x14ac:dyDescent="0.3">
      <c r="A1673" s="16">
        <f t="shared" si="79"/>
        <v>2020</v>
      </c>
      <c r="B1673" s="16">
        <f t="shared" si="80"/>
        <v>8</v>
      </c>
      <c r="C1673" s="16">
        <f t="shared" si="81"/>
        <v>3</v>
      </c>
      <c r="D1673" s="14">
        <v>44064</v>
      </c>
      <c r="E1673" s="4">
        <v>42.34</v>
      </c>
    </row>
    <row r="1674" spans="1:5" x14ac:dyDescent="0.3">
      <c r="A1674" s="16">
        <f t="shared" si="79"/>
        <v>2020</v>
      </c>
      <c r="B1674" s="16">
        <f t="shared" si="80"/>
        <v>8</v>
      </c>
      <c r="C1674" s="16">
        <f t="shared" si="81"/>
        <v>3</v>
      </c>
      <c r="D1674" s="14">
        <v>44067</v>
      </c>
      <c r="E1674" s="4">
        <v>42.62</v>
      </c>
    </row>
    <row r="1675" spans="1:5" x14ac:dyDescent="0.3">
      <c r="A1675" s="16">
        <f t="shared" si="79"/>
        <v>2020</v>
      </c>
      <c r="B1675" s="16">
        <f t="shared" si="80"/>
        <v>8</v>
      </c>
      <c r="C1675" s="16">
        <f t="shared" si="81"/>
        <v>3</v>
      </c>
      <c r="D1675" s="14">
        <v>44068</v>
      </c>
      <c r="E1675" s="4">
        <v>43.35</v>
      </c>
    </row>
    <row r="1676" spans="1:5" x14ac:dyDescent="0.3">
      <c r="A1676" s="16">
        <f t="shared" si="79"/>
        <v>2020</v>
      </c>
      <c r="B1676" s="16">
        <f t="shared" si="80"/>
        <v>8</v>
      </c>
      <c r="C1676" s="16">
        <f t="shared" si="81"/>
        <v>3</v>
      </c>
      <c r="D1676" s="14">
        <v>44069</v>
      </c>
      <c r="E1676" s="4">
        <v>43.39</v>
      </c>
    </row>
    <row r="1677" spans="1:5" x14ac:dyDescent="0.3">
      <c r="A1677" s="16">
        <f t="shared" si="79"/>
        <v>2020</v>
      </c>
      <c r="B1677" s="16">
        <f t="shared" si="80"/>
        <v>8</v>
      </c>
      <c r="C1677" s="16">
        <f t="shared" si="81"/>
        <v>3</v>
      </c>
      <c r="D1677" s="14">
        <v>44070</v>
      </c>
      <c r="E1677" s="4">
        <v>43.04</v>
      </c>
    </row>
    <row r="1678" spans="1:5" x14ac:dyDescent="0.3">
      <c r="A1678" s="16">
        <f t="shared" si="79"/>
        <v>2020</v>
      </c>
      <c r="B1678" s="16">
        <f t="shared" si="80"/>
        <v>8</v>
      </c>
      <c r="C1678" s="16">
        <f t="shared" si="81"/>
        <v>3</v>
      </c>
      <c r="D1678" s="14">
        <v>44071</v>
      </c>
      <c r="E1678" s="4">
        <v>42.97</v>
      </c>
    </row>
    <row r="1679" spans="1:5" x14ac:dyDescent="0.3">
      <c r="A1679" s="16">
        <f t="shared" si="79"/>
        <v>2020</v>
      </c>
      <c r="B1679" s="16">
        <f t="shared" si="80"/>
        <v>8</v>
      </c>
      <c r="C1679" s="16">
        <f t="shared" si="81"/>
        <v>3</v>
      </c>
      <c r="D1679" s="14">
        <v>44074</v>
      </c>
      <c r="E1679" s="4">
        <v>42.61</v>
      </c>
    </row>
    <row r="1680" spans="1:5" x14ac:dyDescent="0.3">
      <c r="A1680" s="16">
        <f t="shared" si="79"/>
        <v>2020</v>
      </c>
      <c r="B1680" s="16">
        <f t="shared" si="80"/>
        <v>9</v>
      </c>
      <c r="C1680" s="16">
        <f t="shared" si="81"/>
        <v>3</v>
      </c>
      <c r="D1680" s="14">
        <v>44075</v>
      </c>
      <c r="E1680" s="4">
        <v>42.76</v>
      </c>
    </row>
    <row r="1681" spans="1:5" x14ac:dyDescent="0.3">
      <c r="A1681" s="16">
        <f t="shared" ref="A1681:A1744" si="82">YEAR(D1681)</f>
        <v>2020</v>
      </c>
      <c r="B1681" s="16">
        <f t="shared" ref="B1681:B1744" si="83">MONTH(D1681)</f>
        <v>9</v>
      </c>
      <c r="C1681" s="16">
        <f t="shared" si="81"/>
        <v>3</v>
      </c>
      <c r="D1681" s="14">
        <v>44076</v>
      </c>
      <c r="E1681" s="4">
        <v>41.51</v>
      </c>
    </row>
    <row r="1682" spans="1:5" x14ac:dyDescent="0.3">
      <c r="A1682" s="16">
        <f t="shared" si="82"/>
        <v>2020</v>
      </c>
      <c r="B1682" s="16">
        <f t="shared" si="83"/>
        <v>9</v>
      </c>
      <c r="C1682" s="16">
        <f t="shared" si="81"/>
        <v>3</v>
      </c>
      <c r="D1682" s="14">
        <v>44077</v>
      </c>
      <c r="E1682" s="4">
        <v>41.37</v>
      </c>
    </row>
    <row r="1683" spans="1:5" x14ac:dyDescent="0.3">
      <c r="A1683" s="16">
        <f t="shared" si="82"/>
        <v>2020</v>
      </c>
      <c r="B1683" s="16">
        <f t="shared" si="83"/>
        <v>9</v>
      </c>
      <c r="C1683" s="16">
        <f t="shared" si="81"/>
        <v>3</v>
      </c>
      <c r="D1683" s="14">
        <v>44078</v>
      </c>
      <c r="E1683" s="4">
        <v>39.770000000000003</v>
      </c>
    </row>
    <row r="1684" spans="1:5" x14ac:dyDescent="0.3">
      <c r="A1684" s="16">
        <f t="shared" si="82"/>
        <v>2020</v>
      </c>
      <c r="B1684" s="16">
        <f t="shared" si="83"/>
        <v>9</v>
      </c>
      <c r="C1684" s="16">
        <f t="shared" si="81"/>
        <v>3</v>
      </c>
      <c r="D1684" s="14">
        <v>44082</v>
      </c>
      <c r="E1684" s="4">
        <v>36.76</v>
      </c>
    </row>
    <row r="1685" spans="1:5" x14ac:dyDescent="0.3">
      <c r="A1685" s="16">
        <f t="shared" si="82"/>
        <v>2020</v>
      </c>
      <c r="B1685" s="16">
        <f t="shared" si="83"/>
        <v>9</v>
      </c>
      <c r="C1685" s="16">
        <f t="shared" si="81"/>
        <v>3</v>
      </c>
      <c r="D1685" s="14">
        <v>44083</v>
      </c>
      <c r="E1685" s="4">
        <v>38.049999999999997</v>
      </c>
    </row>
    <row r="1686" spans="1:5" x14ac:dyDescent="0.3">
      <c r="A1686" s="16">
        <f t="shared" si="82"/>
        <v>2020</v>
      </c>
      <c r="B1686" s="16">
        <f t="shared" si="83"/>
        <v>9</v>
      </c>
      <c r="C1686" s="16">
        <f t="shared" si="81"/>
        <v>3</v>
      </c>
      <c r="D1686" s="14">
        <v>44084</v>
      </c>
      <c r="E1686" s="4">
        <v>37.299999999999997</v>
      </c>
    </row>
    <row r="1687" spans="1:5" x14ac:dyDescent="0.3">
      <c r="A1687" s="16">
        <f t="shared" si="82"/>
        <v>2020</v>
      </c>
      <c r="B1687" s="16">
        <f t="shared" si="83"/>
        <v>9</v>
      </c>
      <c r="C1687" s="16">
        <f t="shared" si="81"/>
        <v>3</v>
      </c>
      <c r="D1687" s="14">
        <v>44085</v>
      </c>
      <c r="E1687" s="4">
        <v>37.33</v>
      </c>
    </row>
    <row r="1688" spans="1:5" x14ac:dyDescent="0.3">
      <c r="A1688" s="16">
        <f t="shared" si="82"/>
        <v>2020</v>
      </c>
      <c r="B1688" s="16">
        <f t="shared" si="83"/>
        <v>9</v>
      </c>
      <c r="C1688" s="16">
        <f t="shared" si="81"/>
        <v>3</v>
      </c>
      <c r="D1688" s="14">
        <v>44088</v>
      </c>
      <c r="E1688" s="4">
        <v>37.26</v>
      </c>
    </row>
    <row r="1689" spans="1:5" x14ac:dyDescent="0.3">
      <c r="A1689" s="16">
        <f t="shared" si="82"/>
        <v>2020</v>
      </c>
      <c r="B1689" s="16">
        <f t="shared" si="83"/>
        <v>9</v>
      </c>
      <c r="C1689" s="16">
        <f t="shared" si="81"/>
        <v>3</v>
      </c>
      <c r="D1689" s="14">
        <v>44089</v>
      </c>
      <c r="E1689" s="4">
        <v>38.28</v>
      </c>
    </row>
    <row r="1690" spans="1:5" x14ac:dyDescent="0.3">
      <c r="A1690" s="16">
        <f t="shared" si="82"/>
        <v>2020</v>
      </c>
      <c r="B1690" s="16">
        <f t="shared" si="83"/>
        <v>9</v>
      </c>
      <c r="C1690" s="16">
        <f t="shared" si="81"/>
        <v>3</v>
      </c>
      <c r="D1690" s="14">
        <v>44090</v>
      </c>
      <c r="E1690" s="4">
        <v>40.159999999999997</v>
      </c>
    </row>
    <row r="1691" spans="1:5" x14ac:dyDescent="0.3">
      <c r="A1691" s="16">
        <f t="shared" si="82"/>
        <v>2020</v>
      </c>
      <c r="B1691" s="16">
        <f t="shared" si="83"/>
        <v>9</v>
      </c>
      <c r="C1691" s="16">
        <f t="shared" si="81"/>
        <v>3</v>
      </c>
      <c r="D1691" s="14">
        <v>44091</v>
      </c>
      <c r="E1691" s="4">
        <v>40.97</v>
      </c>
    </row>
    <row r="1692" spans="1:5" x14ac:dyDescent="0.3">
      <c r="A1692" s="16">
        <f t="shared" si="82"/>
        <v>2020</v>
      </c>
      <c r="B1692" s="16">
        <f t="shared" si="83"/>
        <v>9</v>
      </c>
      <c r="C1692" s="16">
        <f t="shared" si="81"/>
        <v>3</v>
      </c>
      <c r="D1692" s="14">
        <v>44092</v>
      </c>
      <c r="E1692" s="4">
        <v>41.11</v>
      </c>
    </row>
    <row r="1693" spans="1:5" x14ac:dyDescent="0.3">
      <c r="A1693" s="16">
        <f t="shared" si="82"/>
        <v>2020</v>
      </c>
      <c r="B1693" s="16">
        <f t="shared" si="83"/>
        <v>9</v>
      </c>
      <c r="C1693" s="16">
        <f t="shared" si="81"/>
        <v>3</v>
      </c>
      <c r="D1693" s="14">
        <v>44095</v>
      </c>
      <c r="E1693" s="4">
        <v>39.31</v>
      </c>
    </row>
    <row r="1694" spans="1:5" x14ac:dyDescent="0.3">
      <c r="A1694" s="16">
        <f t="shared" si="82"/>
        <v>2020</v>
      </c>
      <c r="B1694" s="16">
        <f t="shared" si="83"/>
        <v>9</v>
      </c>
      <c r="C1694" s="16">
        <f t="shared" si="81"/>
        <v>3</v>
      </c>
      <c r="D1694" s="14">
        <v>44096</v>
      </c>
      <c r="E1694" s="4">
        <v>39.6</v>
      </c>
    </row>
    <row r="1695" spans="1:5" x14ac:dyDescent="0.3">
      <c r="A1695" s="16">
        <f t="shared" si="82"/>
        <v>2020</v>
      </c>
      <c r="B1695" s="16">
        <f t="shared" si="83"/>
        <v>9</v>
      </c>
      <c r="C1695" s="16">
        <f t="shared" si="81"/>
        <v>3</v>
      </c>
      <c r="D1695" s="14">
        <v>44097</v>
      </c>
      <c r="E1695" s="4">
        <v>39.93</v>
      </c>
    </row>
    <row r="1696" spans="1:5" x14ac:dyDescent="0.3">
      <c r="A1696" s="16">
        <f t="shared" si="82"/>
        <v>2020</v>
      </c>
      <c r="B1696" s="16">
        <f t="shared" si="83"/>
        <v>9</v>
      </c>
      <c r="C1696" s="16">
        <f t="shared" si="81"/>
        <v>3</v>
      </c>
      <c r="D1696" s="14">
        <v>44098</v>
      </c>
      <c r="E1696" s="4">
        <v>40.31</v>
      </c>
    </row>
    <row r="1697" spans="1:5" x14ac:dyDescent="0.3">
      <c r="A1697" s="16">
        <f t="shared" si="82"/>
        <v>2020</v>
      </c>
      <c r="B1697" s="16">
        <f t="shared" si="83"/>
        <v>9</v>
      </c>
      <c r="C1697" s="16">
        <f t="shared" si="81"/>
        <v>3</v>
      </c>
      <c r="D1697" s="14">
        <v>44099</v>
      </c>
      <c r="E1697" s="4">
        <v>40.25</v>
      </c>
    </row>
    <row r="1698" spans="1:5" x14ac:dyDescent="0.3">
      <c r="A1698" s="16">
        <f t="shared" si="82"/>
        <v>2020</v>
      </c>
      <c r="B1698" s="16">
        <f t="shared" si="83"/>
        <v>9</v>
      </c>
      <c r="C1698" s="16">
        <f t="shared" si="81"/>
        <v>3</v>
      </c>
      <c r="D1698" s="14">
        <v>44102</v>
      </c>
      <c r="E1698" s="4">
        <v>40.6</v>
      </c>
    </row>
    <row r="1699" spans="1:5" x14ac:dyDescent="0.3">
      <c r="A1699" s="16">
        <f t="shared" si="82"/>
        <v>2020</v>
      </c>
      <c r="B1699" s="16">
        <f t="shared" si="83"/>
        <v>9</v>
      </c>
      <c r="C1699" s="16">
        <f t="shared" si="81"/>
        <v>3</v>
      </c>
      <c r="D1699" s="14">
        <v>44103</v>
      </c>
      <c r="E1699" s="4">
        <v>39.29</v>
      </c>
    </row>
    <row r="1700" spans="1:5" x14ac:dyDescent="0.3">
      <c r="A1700" s="16">
        <f t="shared" si="82"/>
        <v>2020</v>
      </c>
      <c r="B1700" s="16">
        <f t="shared" si="83"/>
        <v>9</v>
      </c>
      <c r="C1700" s="16">
        <f t="shared" si="81"/>
        <v>3</v>
      </c>
      <c r="D1700" s="14">
        <v>44104</v>
      </c>
      <c r="E1700" s="4">
        <v>40.22</v>
      </c>
    </row>
    <row r="1701" spans="1:5" x14ac:dyDescent="0.3">
      <c r="A1701" s="16">
        <f t="shared" si="82"/>
        <v>2020</v>
      </c>
      <c r="B1701" s="16">
        <f t="shared" si="83"/>
        <v>10</v>
      </c>
      <c r="C1701" s="16">
        <f t="shared" si="81"/>
        <v>4</v>
      </c>
      <c r="D1701" s="14">
        <v>44105</v>
      </c>
      <c r="E1701" s="4">
        <v>38.72</v>
      </c>
    </row>
    <row r="1702" spans="1:5" x14ac:dyDescent="0.3">
      <c r="A1702" s="16">
        <f t="shared" si="82"/>
        <v>2020</v>
      </c>
      <c r="B1702" s="16">
        <f t="shared" si="83"/>
        <v>10</v>
      </c>
      <c r="C1702" s="16">
        <f t="shared" si="81"/>
        <v>4</v>
      </c>
      <c r="D1702" s="14">
        <v>44106</v>
      </c>
      <c r="E1702" s="4">
        <v>37.049999999999997</v>
      </c>
    </row>
    <row r="1703" spans="1:5" x14ac:dyDescent="0.3">
      <c r="A1703" s="16">
        <f t="shared" si="82"/>
        <v>2020</v>
      </c>
      <c r="B1703" s="16">
        <f t="shared" si="83"/>
        <v>10</v>
      </c>
      <c r="C1703" s="16">
        <f t="shared" si="81"/>
        <v>4</v>
      </c>
      <c r="D1703" s="14">
        <v>44109</v>
      </c>
      <c r="E1703" s="4">
        <v>39.22</v>
      </c>
    </row>
    <row r="1704" spans="1:5" x14ac:dyDescent="0.3">
      <c r="A1704" s="16">
        <f t="shared" si="82"/>
        <v>2020</v>
      </c>
      <c r="B1704" s="16">
        <f t="shared" si="83"/>
        <v>10</v>
      </c>
      <c r="C1704" s="16">
        <f t="shared" si="81"/>
        <v>4</v>
      </c>
      <c r="D1704" s="14">
        <v>44110</v>
      </c>
      <c r="E1704" s="4">
        <v>40.67</v>
      </c>
    </row>
    <row r="1705" spans="1:5" x14ac:dyDescent="0.3">
      <c r="A1705" s="16">
        <f t="shared" si="82"/>
        <v>2020</v>
      </c>
      <c r="B1705" s="16">
        <f t="shared" si="83"/>
        <v>10</v>
      </c>
      <c r="C1705" s="16">
        <f t="shared" si="81"/>
        <v>4</v>
      </c>
      <c r="D1705" s="14">
        <v>44111</v>
      </c>
      <c r="E1705" s="4">
        <v>39.950000000000003</v>
      </c>
    </row>
    <row r="1706" spans="1:5" x14ac:dyDescent="0.3">
      <c r="A1706" s="16">
        <f t="shared" si="82"/>
        <v>2020</v>
      </c>
      <c r="B1706" s="16">
        <f t="shared" si="83"/>
        <v>10</v>
      </c>
      <c r="C1706" s="16">
        <f t="shared" si="81"/>
        <v>4</v>
      </c>
      <c r="D1706" s="14">
        <v>44112</v>
      </c>
      <c r="E1706" s="4">
        <v>41.19</v>
      </c>
    </row>
    <row r="1707" spans="1:5" x14ac:dyDescent="0.3">
      <c r="A1707" s="16">
        <f t="shared" si="82"/>
        <v>2020</v>
      </c>
      <c r="B1707" s="16">
        <f t="shared" si="83"/>
        <v>10</v>
      </c>
      <c r="C1707" s="16">
        <f t="shared" si="81"/>
        <v>4</v>
      </c>
      <c r="D1707" s="14">
        <v>44113</v>
      </c>
      <c r="E1707" s="4">
        <v>40.6</v>
      </c>
    </row>
    <row r="1708" spans="1:5" x14ac:dyDescent="0.3">
      <c r="A1708" s="16">
        <f t="shared" si="82"/>
        <v>2020</v>
      </c>
      <c r="B1708" s="16">
        <f t="shared" si="83"/>
        <v>10</v>
      </c>
      <c r="C1708" s="16">
        <f t="shared" si="81"/>
        <v>4</v>
      </c>
      <c r="D1708" s="14">
        <v>44116</v>
      </c>
      <c r="E1708" s="4">
        <v>39.43</v>
      </c>
    </row>
    <row r="1709" spans="1:5" x14ac:dyDescent="0.3">
      <c r="A1709" s="16">
        <f t="shared" si="82"/>
        <v>2020</v>
      </c>
      <c r="B1709" s="16">
        <f t="shared" si="83"/>
        <v>10</v>
      </c>
      <c r="C1709" s="16">
        <f t="shared" si="81"/>
        <v>4</v>
      </c>
      <c r="D1709" s="14">
        <v>44117</v>
      </c>
      <c r="E1709" s="4">
        <v>40.200000000000003</v>
      </c>
    </row>
    <row r="1710" spans="1:5" x14ac:dyDescent="0.3">
      <c r="A1710" s="16">
        <f t="shared" si="82"/>
        <v>2020</v>
      </c>
      <c r="B1710" s="16">
        <f t="shared" si="83"/>
        <v>10</v>
      </c>
      <c r="C1710" s="16">
        <f t="shared" si="81"/>
        <v>4</v>
      </c>
      <c r="D1710" s="14">
        <v>44118</v>
      </c>
      <c r="E1710" s="4">
        <v>41.04</v>
      </c>
    </row>
    <row r="1711" spans="1:5" x14ac:dyDescent="0.3">
      <c r="A1711" s="16">
        <f t="shared" si="82"/>
        <v>2020</v>
      </c>
      <c r="B1711" s="16">
        <f t="shared" si="83"/>
        <v>10</v>
      </c>
      <c r="C1711" s="16">
        <f t="shared" si="81"/>
        <v>4</v>
      </c>
      <c r="D1711" s="14">
        <v>44119</v>
      </c>
      <c r="E1711" s="4">
        <v>40.96</v>
      </c>
    </row>
    <row r="1712" spans="1:5" x14ac:dyDescent="0.3">
      <c r="A1712" s="16">
        <f t="shared" si="82"/>
        <v>2020</v>
      </c>
      <c r="B1712" s="16">
        <f t="shared" si="83"/>
        <v>10</v>
      </c>
      <c r="C1712" s="16">
        <f t="shared" si="81"/>
        <v>4</v>
      </c>
      <c r="D1712" s="14">
        <v>44120</v>
      </c>
      <c r="E1712" s="4">
        <v>40.880000000000003</v>
      </c>
    </row>
    <row r="1713" spans="1:5" x14ac:dyDescent="0.3">
      <c r="A1713" s="16">
        <f t="shared" si="82"/>
        <v>2020</v>
      </c>
      <c r="B1713" s="16">
        <f t="shared" si="83"/>
        <v>10</v>
      </c>
      <c r="C1713" s="16">
        <f t="shared" si="81"/>
        <v>4</v>
      </c>
      <c r="D1713" s="14">
        <v>44123</v>
      </c>
      <c r="E1713" s="4">
        <v>40.83</v>
      </c>
    </row>
    <row r="1714" spans="1:5" x14ac:dyDescent="0.3">
      <c r="A1714" s="16">
        <f t="shared" si="82"/>
        <v>2020</v>
      </c>
      <c r="B1714" s="16">
        <f t="shared" si="83"/>
        <v>10</v>
      </c>
      <c r="C1714" s="16">
        <f t="shared" si="81"/>
        <v>4</v>
      </c>
      <c r="D1714" s="14">
        <v>44124</v>
      </c>
      <c r="E1714" s="4">
        <v>41.46</v>
      </c>
    </row>
    <row r="1715" spans="1:5" x14ac:dyDescent="0.3">
      <c r="A1715" s="16">
        <f t="shared" si="82"/>
        <v>2020</v>
      </c>
      <c r="B1715" s="16">
        <f t="shared" si="83"/>
        <v>10</v>
      </c>
      <c r="C1715" s="16">
        <f t="shared" si="81"/>
        <v>4</v>
      </c>
      <c r="D1715" s="14">
        <v>44125</v>
      </c>
      <c r="E1715" s="4">
        <v>40.03</v>
      </c>
    </row>
    <row r="1716" spans="1:5" x14ac:dyDescent="0.3">
      <c r="A1716" s="16">
        <f t="shared" si="82"/>
        <v>2020</v>
      </c>
      <c r="B1716" s="16">
        <f t="shared" si="83"/>
        <v>10</v>
      </c>
      <c r="C1716" s="16">
        <f t="shared" si="81"/>
        <v>4</v>
      </c>
      <c r="D1716" s="14">
        <v>44126</v>
      </c>
      <c r="E1716" s="4">
        <v>40.64</v>
      </c>
    </row>
    <row r="1717" spans="1:5" x14ac:dyDescent="0.3">
      <c r="A1717" s="16">
        <f t="shared" si="82"/>
        <v>2020</v>
      </c>
      <c r="B1717" s="16">
        <f t="shared" si="83"/>
        <v>10</v>
      </c>
      <c r="C1717" s="16">
        <f t="shared" si="81"/>
        <v>4</v>
      </c>
      <c r="D1717" s="14">
        <v>44127</v>
      </c>
      <c r="E1717" s="4">
        <v>39.85</v>
      </c>
    </row>
    <row r="1718" spans="1:5" x14ac:dyDescent="0.3">
      <c r="A1718" s="16">
        <f t="shared" si="82"/>
        <v>2020</v>
      </c>
      <c r="B1718" s="16">
        <f t="shared" si="83"/>
        <v>10</v>
      </c>
      <c r="C1718" s="16">
        <f t="shared" si="81"/>
        <v>4</v>
      </c>
      <c r="D1718" s="14">
        <v>44130</v>
      </c>
      <c r="E1718" s="4">
        <v>38.56</v>
      </c>
    </row>
    <row r="1719" spans="1:5" x14ac:dyDescent="0.3">
      <c r="A1719" s="16">
        <f t="shared" si="82"/>
        <v>2020</v>
      </c>
      <c r="B1719" s="16">
        <f t="shared" si="83"/>
        <v>10</v>
      </c>
      <c r="C1719" s="16">
        <f t="shared" si="81"/>
        <v>4</v>
      </c>
      <c r="D1719" s="14">
        <v>44131</v>
      </c>
      <c r="E1719" s="4">
        <v>39.57</v>
      </c>
    </row>
    <row r="1720" spans="1:5" x14ac:dyDescent="0.3">
      <c r="A1720" s="16">
        <f t="shared" si="82"/>
        <v>2020</v>
      </c>
      <c r="B1720" s="16">
        <f t="shared" si="83"/>
        <v>10</v>
      </c>
      <c r="C1720" s="16">
        <f t="shared" si="81"/>
        <v>4</v>
      </c>
      <c r="D1720" s="14">
        <v>44132</v>
      </c>
      <c r="E1720" s="4">
        <v>37.39</v>
      </c>
    </row>
    <row r="1721" spans="1:5" x14ac:dyDescent="0.3">
      <c r="A1721" s="16">
        <f t="shared" si="82"/>
        <v>2020</v>
      </c>
      <c r="B1721" s="16">
        <f t="shared" si="83"/>
        <v>10</v>
      </c>
      <c r="C1721" s="16">
        <f t="shared" si="81"/>
        <v>4</v>
      </c>
      <c r="D1721" s="14">
        <v>44133</v>
      </c>
      <c r="E1721" s="4">
        <v>36.17</v>
      </c>
    </row>
    <row r="1722" spans="1:5" x14ac:dyDescent="0.3">
      <c r="A1722" s="16">
        <f t="shared" si="82"/>
        <v>2020</v>
      </c>
      <c r="B1722" s="16">
        <f t="shared" si="83"/>
        <v>10</v>
      </c>
      <c r="C1722" s="16">
        <f t="shared" si="81"/>
        <v>4</v>
      </c>
      <c r="D1722" s="14">
        <v>44134</v>
      </c>
      <c r="E1722" s="4">
        <v>35.79</v>
      </c>
    </row>
    <row r="1723" spans="1:5" x14ac:dyDescent="0.3">
      <c r="A1723" s="16">
        <f t="shared" si="82"/>
        <v>2020</v>
      </c>
      <c r="B1723" s="16">
        <f t="shared" si="83"/>
        <v>11</v>
      </c>
      <c r="C1723" s="16">
        <f t="shared" si="81"/>
        <v>4</v>
      </c>
      <c r="D1723" s="14">
        <v>44137</v>
      </c>
      <c r="E1723" s="4">
        <v>36.81</v>
      </c>
    </row>
    <row r="1724" spans="1:5" x14ac:dyDescent="0.3">
      <c r="A1724" s="16">
        <f t="shared" si="82"/>
        <v>2020</v>
      </c>
      <c r="B1724" s="16">
        <f t="shared" si="83"/>
        <v>11</v>
      </c>
      <c r="C1724" s="16">
        <f t="shared" si="81"/>
        <v>4</v>
      </c>
      <c r="D1724" s="14">
        <v>44138</v>
      </c>
      <c r="E1724" s="4">
        <v>37.659999999999997</v>
      </c>
    </row>
    <row r="1725" spans="1:5" x14ac:dyDescent="0.3">
      <c r="A1725" s="16">
        <f t="shared" si="82"/>
        <v>2020</v>
      </c>
      <c r="B1725" s="16">
        <f t="shared" si="83"/>
        <v>11</v>
      </c>
      <c r="C1725" s="16">
        <f t="shared" si="81"/>
        <v>4</v>
      </c>
      <c r="D1725" s="14">
        <v>44139</v>
      </c>
      <c r="E1725" s="4">
        <v>39.15</v>
      </c>
    </row>
    <row r="1726" spans="1:5" x14ac:dyDescent="0.3">
      <c r="A1726" s="16">
        <f t="shared" si="82"/>
        <v>2020</v>
      </c>
      <c r="B1726" s="16">
        <f t="shared" si="83"/>
        <v>11</v>
      </c>
      <c r="C1726" s="16">
        <f t="shared" si="81"/>
        <v>4</v>
      </c>
      <c r="D1726" s="14">
        <v>44140</v>
      </c>
      <c r="E1726" s="4">
        <v>38.79</v>
      </c>
    </row>
    <row r="1727" spans="1:5" x14ac:dyDescent="0.3">
      <c r="A1727" s="16">
        <f t="shared" si="82"/>
        <v>2020</v>
      </c>
      <c r="B1727" s="16">
        <f t="shared" si="83"/>
        <v>11</v>
      </c>
      <c r="C1727" s="16">
        <f t="shared" si="81"/>
        <v>4</v>
      </c>
      <c r="D1727" s="14">
        <v>44141</v>
      </c>
      <c r="E1727" s="4">
        <v>37.14</v>
      </c>
    </row>
    <row r="1728" spans="1:5" x14ac:dyDescent="0.3">
      <c r="A1728" s="16">
        <f t="shared" si="82"/>
        <v>2020</v>
      </c>
      <c r="B1728" s="16">
        <f t="shared" si="83"/>
        <v>11</v>
      </c>
      <c r="C1728" s="16">
        <f t="shared" si="81"/>
        <v>4</v>
      </c>
      <c r="D1728" s="14">
        <v>44144</v>
      </c>
      <c r="E1728" s="4">
        <v>40.29</v>
      </c>
    </row>
    <row r="1729" spans="1:5" x14ac:dyDescent="0.3">
      <c r="A1729" s="16">
        <f t="shared" si="82"/>
        <v>2020</v>
      </c>
      <c r="B1729" s="16">
        <f t="shared" si="83"/>
        <v>11</v>
      </c>
      <c r="C1729" s="16">
        <f t="shared" si="81"/>
        <v>4</v>
      </c>
      <c r="D1729" s="14">
        <v>44145</v>
      </c>
      <c r="E1729" s="4">
        <v>41.36</v>
      </c>
    </row>
    <row r="1730" spans="1:5" x14ac:dyDescent="0.3">
      <c r="A1730" s="16">
        <f t="shared" si="82"/>
        <v>2020</v>
      </c>
      <c r="B1730" s="16">
        <f t="shared" si="83"/>
        <v>11</v>
      </c>
      <c r="C1730" s="16">
        <f t="shared" si="81"/>
        <v>4</v>
      </c>
      <c r="D1730" s="14">
        <v>44146</v>
      </c>
      <c r="E1730" s="4">
        <v>41.45</v>
      </c>
    </row>
    <row r="1731" spans="1:5" x14ac:dyDescent="0.3">
      <c r="A1731" s="16">
        <f t="shared" si="82"/>
        <v>2020</v>
      </c>
      <c r="B1731" s="16">
        <f t="shared" si="83"/>
        <v>11</v>
      </c>
      <c r="C1731" s="16">
        <f t="shared" si="81"/>
        <v>4</v>
      </c>
      <c r="D1731" s="14">
        <v>44147</v>
      </c>
      <c r="E1731" s="4">
        <v>41.12</v>
      </c>
    </row>
    <row r="1732" spans="1:5" x14ac:dyDescent="0.3">
      <c r="A1732" s="16">
        <f t="shared" si="82"/>
        <v>2020</v>
      </c>
      <c r="B1732" s="16">
        <f t="shared" si="83"/>
        <v>11</v>
      </c>
      <c r="C1732" s="16">
        <f t="shared" si="81"/>
        <v>4</v>
      </c>
      <c r="D1732" s="14">
        <v>44148</v>
      </c>
      <c r="E1732" s="4">
        <v>40.130000000000003</v>
      </c>
    </row>
    <row r="1733" spans="1:5" x14ac:dyDescent="0.3">
      <c r="A1733" s="16">
        <f t="shared" si="82"/>
        <v>2020</v>
      </c>
      <c r="B1733" s="16">
        <f t="shared" si="83"/>
        <v>11</v>
      </c>
      <c r="C1733" s="16">
        <f t="shared" ref="C1733:C1796" si="84">ROUNDUP(B1733/3,0)</f>
        <v>4</v>
      </c>
      <c r="D1733" s="14">
        <v>44151</v>
      </c>
      <c r="E1733" s="4">
        <v>41.34</v>
      </c>
    </row>
    <row r="1734" spans="1:5" x14ac:dyDescent="0.3">
      <c r="A1734" s="16">
        <f t="shared" si="82"/>
        <v>2020</v>
      </c>
      <c r="B1734" s="16">
        <f t="shared" si="83"/>
        <v>11</v>
      </c>
      <c r="C1734" s="16">
        <f t="shared" si="84"/>
        <v>4</v>
      </c>
      <c r="D1734" s="14">
        <v>44152</v>
      </c>
      <c r="E1734" s="4">
        <v>41.43</v>
      </c>
    </row>
    <row r="1735" spans="1:5" x14ac:dyDescent="0.3">
      <c r="A1735" s="16">
        <f t="shared" si="82"/>
        <v>2020</v>
      </c>
      <c r="B1735" s="16">
        <f t="shared" si="83"/>
        <v>11</v>
      </c>
      <c r="C1735" s="16">
        <f t="shared" si="84"/>
        <v>4</v>
      </c>
      <c r="D1735" s="14">
        <v>44153</v>
      </c>
      <c r="E1735" s="4">
        <v>41.82</v>
      </c>
    </row>
    <row r="1736" spans="1:5" x14ac:dyDescent="0.3">
      <c r="A1736" s="16">
        <f t="shared" si="82"/>
        <v>2020</v>
      </c>
      <c r="B1736" s="16">
        <f t="shared" si="83"/>
        <v>11</v>
      </c>
      <c r="C1736" s="16">
        <f t="shared" si="84"/>
        <v>4</v>
      </c>
      <c r="D1736" s="14">
        <v>44154</v>
      </c>
      <c r="E1736" s="4">
        <v>41.74</v>
      </c>
    </row>
    <row r="1737" spans="1:5" x14ac:dyDescent="0.3">
      <c r="A1737" s="16">
        <f t="shared" si="82"/>
        <v>2020</v>
      </c>
      <c r="B1737" s="16">
        <f t="shared" si="83"/>
        <v>11</v>
      </c>
      <c r="C1737" s="16">
        <f t="shared" si="84"/>
        <v>4</v>
      </c>
      <c r="D1737" s="14">
        <v>44155</v>
      </c>
      <c r="E1737" s="4">
        <v>42.15</v>
      </c>
    </row>
    <row r="1738" spans="1:5" x14ac:dyDescent="0.3">
      <c r="A1738" s="16">
        <f t="shared" si="82"/>
        <v>2020</v>
      </c>
      <c r="B1738" s="16">
        <f t="shared" si="83"/>
        <v>11</v>
      </c>
      <c r="C1738" s="16">
        <f t="shared" si="84"/>
        <v>4</v>
      </c>
      <c r="D1738" s="14">
        <v>44158</v>
      </c>
      <c r="E1738" s="4">
        <v>43.06</v>
      </c>
    </row>
    <row r="1739" spans="1:5" x14ac:dyDescent="0.3">
      <c r="A1739" s="16">
        <f t="shared" si="82"/>
        <v>2020</v>
      </c>
      <c r="B1739" s="16">
        <f t="shared" si="83"/>
        <v>11</v>
      </c>
      <c r="C1739" s="16">
        <f t="shared" si="84"/>
        <v>4</v>
      </c>
      <c r="D1739" s="14">
        <v>44159</v>
      </c>
      <c r="E1739" s="4">
        <v>44.91</v>
      </c>
    </row>
    <row r="1740" spans="1:5" x14ac:dyDescent="0.3">
      <c r="A1740" s="16">
        <f t="shared" si="82"/>
        <v>2020</v>
      </c>
      <c r="B1740" s="16">
        <f t="shared" si="83"/>
        <v>11</v>
      </c>
      <c r="C1740" s="16">
        <f t="shared" si="84"/>
        <v>4</v>
      </c>
      <c r="D1740" s="14">
        <v>44160</v>
      </c>
      <c r="E1740" s="4">
        <v>45.71</v>
      </c>
    </row>
    <row r="1741" spans="1:5" x14ac:dyDescent="0.3">
      <c r="A1741" s="16">
        <f t="shared" si="82"/>
        <v>2020</v>
      </c>
      <c r="B1741" s="16">
        <f t="shared" si="83"/>
        <v>11</v>
      </c>
      <c r="C1741" s="16">
        <f t="shared" si="84"/>
        <v>4</v>
      </c>
      <c r="D1741" s="14">
        <v>44162</v>
      </c>
      <c r="E1741" s="4">
        <v>45.53</v>
      </c>
    </row>
    <row r="1742" spans="1:5" x14ac:dyDescent="0.3">
      <c r="A1742" s="16">
        <f t="shared" si="82"/>
        <v>2020</v>
      </c>
      <c r="B1742" s="16">
        <f t="shared" si="83"/>
        <v>11</v>
      </c>
      <c r="C1742" s="16">
        <f t="shared" si="84"/>
        <v>4</v>
      </c>
      <c r="D1742" s="14">
        <v>44165</v>
      </c>
      <c r="E1742" s="4">
        <v>45.34</v>
      </c>
    </row>
    <row r="1743" spans="1:5" x14ac:dyDescent="0.3">
      <c r="A1743" s="16">
        <f t="shared" si="82"/>
        <v>2020</v>
      </c>
      <c r="B1743" s="16">
        <f t="shared" si="83"/>
        <v>12</v>
      </c>
      <c r="C1743" s="16">
        <f t="shared" si="84"/>
        <v>4</v>
      </c>
      <c r="D1743" s="14">
        <v>44166</v>
      </c>
      <c r="E1743" s="4">
        <v>44.55</v>
      </c>
    </row>
    <row r="1744" spans="1:5" x14ac:dyDescent="0.3">
      <c r="A1744" s="16">
        <f t="shared" si="82"/>
        <v>2020</v>
      </c>
      <c r="B1744" s="16">
        <f t="shared" si="83"/>
        <v>12</v>
      </c>
      <c r="C1744" s="16">
        <f t="shared" si="84"/>
        <v>4</v>
      </c>
      <c r="D1744" s="14">
        <v>44167</v>
      </c>
      <c r="E1744" s="4">
        <v>45.28</v>
      </c>
    </row>
    <row r="1745" spans="1:5" x14ac:dyDescent="0.3">
      <c r="A1745" s="16">
        <f t="shared" ref="A1745:A1808" si="85">YEAR(D1745)</f>
        <v>2020</v>
      </c>
      <c r="B1745" s="16">
        <f t="shared" ref="B1745:B1808" si="86">MONTH(D1745)</f>
        <v>12</v>
      </c>
      <c r="C1745" s="16">
        <f t="shared" si="84"/>
        <v>4</v>
      </c>
      <c r="D1745" s="14">
        <v>44168</v>
      </c>
      <c r="E1745" s="4">
        <v>45.64</v>
      </c>
    </row>
    <row r="1746" spans="1:5" x14ac:dyDescent="0.3">
      <c r="A1746" s="16">
        <f t="shared" si="85"/>
        <v>2020</v>
      </c>
      <c r="B1746" s="16">
        <f t="shared" si="86"/>
        <v>12</v>
      </c>
      <c r="C1746" s="16">
        <f t="shared" si="84"/>
        <v>4</v>
      </c>
      <c r="D1746" s="14">
        <v>44169</v>
      </c>
      <c r="E1746" s="4">
        <v>46.26</v>
      </c>
    </row>
    <row r="1747" spans="1:5" x14ac:dyDescent="0.3">
      <c r="A1747" s="16">
        <f t="shared" si="85"/>
        <v>2020</v>
      </c>
      <c r="B1747" s="16">
        <f t="shared" si="86"/>
        <v>12</v>
      </c>
      <c r="C1747" s="16">
        <f t="shared" si="84"/>
        <v>4</v>
      </c>
      <c r="D1747" s="14">
        <v>44172</v>
      </c>
      <c r="E1747" s="4">
        <v>45.76</v>
      </c>
    </row>
    <row r="1748" spans="1:5" x14ac:dyDescent="0.3">
      <c r="A1748" s="16">
        <f t="shared" si="85"/>
        <v>2020</v>
      </c>
      <c r="B1748" s="16">
        <f t="shared" si="86"/>
        <v>12</v>
      </c>
      <c r="C1748" s="16">
        <f t="shared" si="84"/>
        <v>4</v>
      </c>
      <c r="D1748" s="14">
        <v>44173</v>
      </c>
      <c r="E1748" s="4">
        <v>45.6</v>
      </c>
    </row>
    <row r="1749" spans="1:5" x14ac:dyDescent="0.3">
      <c r="A1749" s="16">
        <f t="shared" si="85"/>
        <v>2020</v>
      </c>
      <c r="B1749" s="16">
        <f t="shared" si="86"/>
        <v>12</v>
      </c>
      <c r="C1749" s="16">
        <f t="shared" si="84"/>
        <v>4</v>
      </c>
      <c r="D1749" s="14">
        <v>44174</v>
      </c>
      <c r="E1749" s="4">
        <v>45.52</v>
      </c>
    </row>
    <row r="1750" spans="1:5" x14ac:dyDescent="0.3">
      <c r="A1750" s="16">
        <f t="shared" si="85"/>
        <v>2020</v>
      </c>
      <c r="B1750" s="16">
        <f t="shared" si="86"/>
        <v>12</v>
      </c>
      <c r="C1750" s="16">
        <f t="shared" si="84"/>
        <v>4</v>
      </c>
      <c r="D1750" s="14">
        <v>44175</v>
      </c>
      <c r="E1750" s="4">
        <v>46.78</v>
      </c>
    </row>
    <row r="1751" spans="1:5" x14ac:dyDescent="0.3">
      <c r="A1751" s="16">
        <f t="shared" si="85"/>
        <v>2020</v>
      </c>
      <c r="B1751" s="16">
        <f t="shared" si="86"/>
        <v>12</v>
      </c>
      <c r="C1751" s="16">
        <f t="shared" si="84"/>
        <v>4</v>
      </c>
      <c r="D1751" s="14">
        <v>44176</v>
      </c>
      <c r="E1751" s="4">
        <v>46.57</v>
      </c>
    </row>
    <row r="1752" spans="1:5" x14ac:dyDescent="0.3">
      <c r="A1752" s="16">
        <f t="shared" si="85"/>
        <v>2020</v>
      </c>
      <c r="B1752" s="16">
        <f t="shared" si="86"/>
        <v>12</v>
      </c>
      <c r="C1752" s="16">
        <f t="shared" si="84"/>
        <v>4</v>
      </c>
      <c r="D1752" s="14">
        <v>44179</v>
      </c>
      <c r="E1752" s="4">
        <v>46.99</v>
      </c>
    </row>
    <row r="1753" spans="1:5" x14ac:dyDescent="0.3">
      <c r="A1753" s="16">
        <f t="shared" si="85"/>
        <v>2020</v>
      </c>
      <c r="B1753" s="16">
        <f t="shared" si="86"/>
        <v>12</v>
      </c>
      <c r="C1753" s="16">
        <f t="shared" si="84"/>
        <v>4</v>
      </c>
      <c r="D1753" s="14">
        <v>44180</v>
      </c>
      <c r="E1753" s="4">
        <v>47.62</v>
      </c>
    </row>
    <row r="1754" spans="1:5" x14ac:dyDescent="0.3">
      <c r="A1754" s="16">
        <f t="shared" si="85"/>
        <v>2020</v>
      </c>
      <c r="B1754" s="16">
        <f t="shared" si="86"/>
        <v>12</v>
      </c>
      <c r="C1754" s="16">
        <f t="shared" si="84"/>
        <v>4</v>
      </c>
      <c r="D1754" s="14">
        <v>44181</v>
      </c>
      <c r="E1754" s="4">
        <v>47.82</v>
      </c>
    </row>
    <row r="1755" spans="1:5" x14ac:dyDescent="0.3">
      <c r="A1755" s="16">
        <f t="shared" si="85"/>
        <v>2020</v>
      </c>
      <c r="B1755" s="16">
        <f t="shared" si="86"/>
        <v>12</v>
      </c>
      <c r="C1755" s="16">
        <f t="shared" si="84"/>
        <v>4</v>
      </c>
      <c r="D1755" s="14">
        <v>44182</v>
      </c>
      <c r="E1755" s="4">
        <v>48.36</v>
      </c>
    </row>
    <row r="1756" spans="1:5" x14ac:dyDescent="0.3">
      <c r="A1756" s="16">
        <f t="shared" si="85"/>
        <v>2020</v>
      </c>
      <c r="B1756" s="16">
        <f t="shared" si="86"/>
        <v>12</v>
      </c>
      <c r="C1756" s="16">
        <f t="shared" si="84"/>
        <v>4</v>
      </c>
      <c r="D1756" s="14">
        <v>44183</v>
      </c>
      <c r="E1756" s="4">
        <v>49.1</v>
      </c>
    </row>
    <row r="1757" spans="1:5" x14ac:dyDescent="0.3">
      <c r="A1757" s="16">
        <f t="shared" si="85"/>
        <v>2020</v>
      </c>
      <c r="B1757" s="16">
        <f t="shared" si="86"/>
        <v>12</v>
      </c>
      <c r="C1757" s="16">
        <f t="shared" si="84"/>
        <v>4</v>
      </c>
      <c r="D1757" s="14">
        <v>44186</v>
      </c>
      <c r="E1757" s="4">
        <v>47.74</v>
      </c>
    </row>
    <row r="1758" spans="1:5" x14ac:dyDescent="0.3">
      <c r="A1758" s="16">
        <f t="shared" si="85"/>
        <v>2020</v>
      </c>
      <c r="B1758" s="16">
        <f t="shared" si="86"/>
        <v>12</v>
      </c>
      <c r="C1758" s="16">
        <f t="shared" si="84"/>
        <v>4</v>
      </c>
      <c r="D1758" s="14">
        <v>44187</v>
      </c>
      <c r="E1758" s="4">
        <v>47.02</v>
      </c>
    </row>
    <row r="1759" spans="1:5" x14ac:dyDescent="0.3">
      <c r="A1759" s="16">
        <f t="shared" si="85"/>
        <v>2020</v>
      </c>
      <c r="B1759" s="16">
        <f t="shared" si="86"/>
        <v>12</v>
      </c>
      <c r="C1759" s="16">
        <f t="shared" si="84"/>
        <v>4</v>
      </c>
      <c r="D1759" s="14">
        <v>44188</v>
      </c>
      <c r="E1759" s="4">
        <v>48.12</v>
      </c>
    </row>
    <row r="1760" spans="1:5" x14ac:dyDescent="0.3">
      <c r="A1760" s="16">
        <f t="shared" si="85"/>
        <v>2020</v>
      </c>
      <c r="B1760" s="16">
        <f t="shared" si="86"/>
        <v>12</v>
      </c>
      <c r="C1760" s="16">
        <f t="shared" si="84"/>
        <v>4</v>
      </c>
      <c r="D1760" s="14">
        <v>44189</v>
      </c>
      <c r="E1760" s="4">
        <v>48.23</v>
      </c>
    </row>
    <row r="1761" spans="1:5" x14ac:dyDescent="0.3">
      <c r="A1761" s="16">
        <f t="shared" si="85"/>
        <v>2020</v>
      </c>
      <c r="B1761" s="16">
        <f t="shared" si="86"/>
        <v>12</v>
      </c>
      <c r="C1761" s="16">
        <f t="shared" si="84"/>
        <v>4</v>
      </c>
      <c r="D1761" s="14">
        <v>44193</v>
      </c>
      <c r="E1761" s="4">
        <v>47.62</v>
      </c>
    </row>
    <row r="1762" spans="1:5" x14ac:dyDescent="0.3">
      <c r="A1762" s="16">
        <f t="shared" si="85"/>
        <v>2020</v>
      </c>
      <c r="B1762" s="16">
        <f t="shared" si="86"/>
        <v>12</v>
      </c>
      <c r="C1762" s="16">
        <f t="shared" si="84"/>
        <v>4</v>
      </c>
      <c r="D1762" s="14">
        <v>44194</v>
      </c>
      <c r="E1762" s="4">
        <v>48</v>
      </c>
    </row>
    <row r="1763" spans="1:5" x14ac:dyDescent="0.3">
      <c r="A1763" s="16">
        <f t="shared" si="85"/>
        <v>2020</v>
      </c>
      <c r="B1763" s="16">
        <f t="shared" si="86"/>
        <v>12</v>
      </c>
      <c r="C1763" s="16">
        <f t="shared" si="84"/>
        <v>4</v>
      </c>
      <c r="D1763" s="14">
        <v>44195</v>
      </c>
      <c r="E1763" s="4">
        <v>48.4</v>
      </c>
    </row>
    <row r="1764" spans="1:5" x14ac:dyDescent="0.3">
      <c r="A1764" s="16">
        <f t="shared" si="85"/>
        <v>2020</v>
      </c>
      <c r="B1764" s="16">
        <f t="shared" si="86"/>
        <v>12</v>
      </c>
      <c r="C1764" s="16">
        <f t="shared" si="84"/>
        <v>4</v>
      </c>
      <c r="D1764" s="14">
        <v>44196</v>
      </c>
      <c r="E1764" s="4">
        <v>48.52</v>
      </c>
    </row>
    <row r="1765" spans="1:5" x14ac:dyDescent="0.3">
      <c r="A1765" s="16">
        <f t="shared" si="85"/>
        <v>2021</v>
      </c>
      <c r="B1765" s="16">
        <f t="shared" si="86"/>
        <v>1</v>
      </c>
      <c r="C1765" s="16">
        <f t="shared" si="84"/>
        <v>1</v>
      </c>
      <c r="D1765" s="14">
        <v>44200</v>
      </c>
      <c r="E1765" s="4">
        <v>47.62</v>
      </c>
    </row>
    <row r="1766" spans="1:5" x14ac:dyDescent="0.3">
      <c r="A1766" s="16">
        <f t="shared" si="85"/>
        <v>2021</v>
      </c>
      <c r="B1766" s="16">
        <f t="shared" si="86"/>
        <v>1</v>
      </c>
      <c r="C1766" s="16">
        <f t="shared" si="84"/>
        <v>1</v>
      </c>
      <c r="D1766" s="14">
        <v>44201</v>
      </c>
      <c r="E1766" s="4">
        <v>49.93</v>
      </c>
    </row>
    <row r="1767" spans="1:5" x14ac:dyDescent="0.3">
      <c r="A1767" s="16">
        <f t="shared" si="85"/>
        <v>2021</v>
      </c>
      <c r="B1767" s="16">
        <f t="shared" si="86"/>
        <v>1</v>
      </c>
      <c r="C1767" s="16">
        <f t="shared" si="84"/>
        <v>1</v>
      </c>
      <c r="D1767" s="14">
        <v>44202</v>
      </c>
      <c r="E1767" s="4">
        <v>50.63</v>
      </c>
    </row>
    <row r="1768" spans="1:5" x14ac:dyDescent="0.3">
      <c r="A1768" s="16">
        <f t="shared" si="85"/>
        <v>2021</v>
      </c>
      <c r="B1768" s="16">
        <f t="shared" si="86"/>
        <v>1</v>
      </c>
      <c r="C1768" s="16">
        <f t="shared" si="84"/>
        <v>1</v>
      </c>
      <c r="D1768" s="14">
        <v>44203</v>
      </c>
      <c r="E1768" s="4">
        <v>50.83</v>
      </c>
    </row>
    <row r="1769" spans="1:5" x14ac:dyDescent="0.3">
      <c r="A1769" s="16">
        <f t="shared" si="85"/>
        <v>2021</v>
      </c>
      <c r="B1769" s="16">
        <f t="shared" si="86"/>
        <v>1</v>
      </c>
      <c r="C1769" s="16">
        <f t="shared" si="84"/>
        <v>1</v>
      </c>
      <c r="D1769" s="14">
        <v>44204</v>
      </c>
      <c r="E1769" s="4">
        <v>52.24</v>
      </c>
    </row>
    <row r="1770" spans="1:5" x14ac:dyDescent="0.3">
      <c r="A1770" s="16">
        <f t="shared" si="85"/>
        <v>2021</v>
      </c>
      <c r="B1770" s="16">
        <f t="shared" si="86"/>
        <v>1</v>
      </c>
      <c r="C1770" s="16">
        <f t="shared" si="84"/>
        <v>1</v>
      </c>
      <c r="D1770" s="14">
        <v>44207</v>
      </c>
      <c r="E1770" s="4">
        <v>52.25</v>
      </c>
    </row>
    <row r="1771" spans="1:5" x14ac:dyDescent="0.3">
      <c r="A1771" s="16">
        <f t="shared" si="85"/>
        <v>2021</v>
      </c>
      <c r="B1771" s="16">
        <f t="shared" si="86"/>
        <v>1</v>
      </c>
      <c r="C1771" s="16">
        <f t="shared" si="84"/>
        <v>1</v>
      </c>
      <c r="D1771" s="14">
        <v>44208</v>
      </c>
      <c r="E1771" s="4">
        <v>53.21</v>
      </c>
    </row>
    <row r="1772" spans="1:5" x14ac:dyDescent="0.3">
      <c r="A1772" s="16">
        <f t="shared" si="85"/>
        <v>2021</v>
      </c>
      <c r="B1772" s="16">
        <f t="shared" si="86"/>
        <v>1</v>
      </c>
      <c r="C1772" s="16">
        <f t="shared" si="84"/>
        <v>1</v>
      </c>
      <c r="D1772" s="14">
        <v>44209</v>
      </c>
      <c r="E1772" s="4">
        <v>52.91</v>
      </c>
    </row>
    <row r="1773" spans="1:5" x14ac:dyDescent="0.3">
      <c r="A1773" s="16">
        <f t="shared" si="85"/>
        <v>2021</v>
      </c>
      <c r="B1773" s="16">
        <f t="shared" si="86"/>
        <v>1</v>
      </c>
      <c r="C1773" s="16">
        <f t="shared" si="84"/>
        <v>1</v>
      </c>
      <c r="D1773" s="14">
        <v>44210</v>
      </c>
      <c r="E1773" s="4">
        <v>53.57</v>
      </c>
    </row>
    <row r="1774" spans="1:5" x14ac:dyDescent="0.3">
      <c r="A1774" s="16">
        <f t="shared" si="85"/>
        <v>2021</v>
      </c>
      <c r="B1774" s="16">
        <f t="shared" si="86"/>
        <v>1</v>
      </c>
      <c r="C1774" s="16">
        <f t="shared" si="84"/>
        <v>1</v>
      </c>
      <c r="D1774" s="14">
        <v>44211</v>
      </c>
      <c r="E1774" s="4">
        <v>52.36</v>
      </c>
    </row>
    <row r="1775" spans="1:5" x14ac:dyDescent="0.3">
      <c r="A1775" s="16">
        <f t="shared" si="85"/>
        <v>2021</v>
      </c>
      <c r="B1775" s="16">
        <f t="shared" si="86"/>
        <v>1</v>
      </c>
      <c r="C1775" s="16">
        <f t="shared" si="84"/>
        <v>1</v>
      </c>
      <c r="D1775" s="14">
        <v>44215</v>
      </c>
      <c r="E1775" s="4">
        <v>52.98</v>
      </c>
    </row>
    <row r="1776" spans="1:5" x14ac:dyDescent="0.3">
      <c r="A1776" s="16">
        <f t="shared" si="85"/>
        <v>2021</v>
      </c>
      <c r="B1776" s="16">
        <f t="shared" si="86"/>
        <v>1</v>
      </c>
      <c r="C1776" s="16">
        <f t="shared" si="84"/>
        <v>1</v>
      </c>
      <c r="D1776" s="14">
        <v>44216</v>
      </c>
      <c r="E1776" s="4">
        <v>53.24</v>
      </c>
    </row>
    <row r="1777" spans="1:5" x14ac:dyDescent="0.3">
      <c r="A1777" s="16">
        <f t="shared" si="85"/>
        <v>2021</v>
      </c>
      <c r="B1777" s="16">
        <f t="shared" si="86"/>
        <v>1</v>
      </c>
      <c r="C1777" s="16">
        <f t="shared" si="84"/>
        <v>1</v>
      </c>
      <c r="D1777" s="14">
        <v>44217</v>
      </c>
      <c r="E1777" s="4">
        <v>53.13</v>
      </c>
    </row>
    <row r="1778" spans="1:5" x14ac:dyDescent="0.3">
      <c r="A1778" s="16">
        <f t="shared" si="85"/>
        <v>2021</v>
      </c>
      <c r="B1778" s="16">
        <f t="shared" si="86"/>
        <v>1</v>
      </c>
      <c r="C1778" s="16">
        <f t="shared" si="84"/>
        <v>1</v>
      </c>
      <c r="D1778" s="14">
        <v>44218</v>
      </c>
      <c r="E1778" s="4">
        <v>52.27</v>
      </c>
    </row>
    <row r="1779" spans="1:5" x14ac:dyDescent="0.3">
      <c r="A1779" s="16">
        <f t="shared" si="85"/>
        <v>2021</v>
      </c>
      <c r="B1779" s="16">
        <f t="shared" si="86"/>
        <v>1</v>
      </c>
      <c r="C1779" s="16">
        <f t="shared" si="84"/>
        <v>1</v>
      </c>
      <c r="D1779" s="14">
        <v>44221</v>
      </c>
      <c r="E1779" s="4">
        <v>52.77</v>
      </c>
    </row>
    <row r="1780" spans="1:5" x14ac:dyDescent="0.3">
      <c r="A1780" s="16">
        <f t="shared" si="85"/>
        <v>2021</v>
      </c>
      <c r="B1780" s="16">
        <f t="shared" si="86"/>
        <v>1</v>
      </c>
      <c r="C1780" s="16">
        <f t="shared" si="84"/>
        <v>1</v>
      </c>
      <c r="D1780" s="14">
        <v>44222</v>
      </c>
      <c r="E1780" s="4">
        <v>52.61</v>
      </c>
    </row>
    <row r="1781" spans="1:5" x14ac:dyDescent="0.3">
      <c r="A1781" s="16">
        <f t="shared" si="85"/>
        <v>2021</v>
      </c>
      <c r="B1781" s="16">
        <f t="shared" si="86"/>
        <v>1</v>
      </c>
      <c r="C1781" s="16">
        <f t="shared" si="84"/>
        <v>1</v>
      </c>
      <c r="D1781" s="14">
        <v>44223</v>
      </c>
      <c r="E1781" s="4">
        <v>52.85</v>
      </c>
    </row>
    <row r="1782" spans="1:5" x14ac:dyDescent="0.3">
      <c r="A1782" s="16">
        <f t="shared" si="85"/>
        <v>2021</v>
      </c>
      <c r="B1782" s="16">
        <f t="shared" si="86"/>
        <v>1</v>
      </c>
      <c r="C1782" s="16">
        <f t="shared" si="84"/>
        <v>1</v>
      </c>
      <c r="D1782" s="14">
        <v>44224</v>
      </c>
      <c r="E1782" s="4">
        <v>52.34</v>
      </c>
    </row>
    <row r="1783" spans="1:5" x14ac:dyDescent="0.3">
      <c r="A1783" s="16">
        <f t="shared" si="85"/>
        <v>2021</v>
      </c>
      <c r="B1783" s="16">
        <f t="shared" si="86"/>
        <v>1</v>
      </c>
      <c r="C1783" s="16">
        <f t="shared" si="84"/>
        <v>1</v>
      </c>
      <c r="D1783" s="14">
        <v>44225</v>
      </c>
      <c r="E1783" s="4">
        <v>52.2</v>
      </c>
    </row>
    <row r="1784" spans="1:5" x14ac:dyDescent="0.3">
      <c r="A1784" s="16">
        <f t="shared" si="85"/>
        <v>2021</v>
      </c>
      <c r="B1784" s="16">
        <f t="shared" si="86"/>
        <v>2</v>
      </c>
      <c r="C1784" s="16">
        <f t="shared" si="84"/>
        <v>1</v>
      </c>
      <c r="D1784" s="14">
        <v>44228</v>
      </c>
      <c r="E1784" s="4">
        <v>53.55</v>
      </c>
    </row>
    <row r="1785" spans="1:5" x14ac:dyDescent="0.3">
      <c r="A1785" s="16">
        <f t="shared" si="85"/>
        <v>2021</v>
      </c>
      <c r="B1785" s="16">
        <f t="shared" si="86"/>
        <v>2</v>
      </c>
      <c r="C1785" s="16">
        <f t="shared" si="84"/>
        <v>1</v>
      </c>
      <c r="D1785" s="14">
        <v>44229</v>
      </c>
      <c r="E1785" s="4">
        <v>54.76</v>
      </c>
    </row>
    <row r="1786" spans="1:5" x14ac:dyDescent="0.3">
      <c r="A1786" s="16">
        <f t="shared" si="85"/>
        <v>2021</v>
      </c>
      <c r="B1786" s="16">
        <f t="shared" si="86"/>
        <v>2</v>
      </c>
      <c r="C1786" s="16">
        <f t="shared" si="84"/>
        <v>1</v>
      </c>
      <c r="D1786" s="14">
        <v>44230</v>
      </c>
      <c r="E1786" s="4">
        <v>55.69</v>
      </c>
    </row>
    <row r="1787" spans="1:5" x14ac:dyDescent="0.3">
      <c r="A1787" s="16">
        <f t="shared" si="85"/>
        <v>2021</v>
      </c>
      <c r="B1787" s="16">
        <f t="shared" si="86"/>
        <v>2</v>
      </c>
      <c r="C1787" s="16">
        <f t="shared" si="84"/>
        <v>1</v>
      </c>
      <c r="D1787" s="14">
        <v>44231</v>
      </c>
      <c r="E1787" s="4">
        <v>56.23</v>
      </c>
    </row>
    <row r="1788" spans="1:5" x14ac:dyDescent="0.3">
      <c r="A1788" s="16">
        <f t="shared" si="85"/>
        <v>2021</v>
      </c>
      <c r="B1788" s="16">
        <f t="shared" si="86"/>
        <v>2</v>
      </c>
      <c r="C1788" s="16">
        <f t="shared" si="84"/>
        <v>1</v>
      </c>
      <c r="D1788" s="14">
        <v>44232</v>
      </c>
      <c r="E1788" s="4">
        <v>56.85</v>
      </c>
    </row>
    <row r="1789" spans="1:5" x14ac:dyDescent="0.3">
      <c r="A1789" s="16">
        <f t="shared" si="85"/>
        <v>2021</v>
      </c>
      <c r="B1789" s="16">
        <f t="shared" si="86"/>
        <v>2</v>
      </c>
      <c r="C1789" s="16">
        <f t="shared" si="84"/>
        <v>1</v>
      </c>
      <c r="D1789" s="14">
        <v>44235</v>
      </c>
      <c r="E1789" s="4">
        <v>57.97</v>
      </c>
    </row>
    <row r="1790" spans="1:5" x14ac:dyDescent="0.3">
      <c r="A1790" s="16">
        <f t="shared" si="85"/>
        <v>2021</v>
      </c>
      <c r="B1790" s="16">
        <f t="shared" si="86"/>
        <v>2</v>
      </c>
      <c r="C1790" s="16">
        <f t="shared" si="84"/>
        <v>1</v>
      </c>
      <c r="D1790" s="14">
        <v>44236</v>
      </c>
      <c r="E1790" s="4">
        <v>58.36</v>
      </c>
    </row>
    <row r="1791" spans="1:5" x14ac:dyDescent="0.3">
      <c r="A1791" s="16">
        <f t="shared" si="85"/>
        <v>2021</v>
      </c>
      <c r="B1791" s="16">
        <f t="shared" si="86"/>
        <v>2</v>
      </c>
      <c r="C1791" s="16">
        <f t="shared" si="84"/>
        <v>1</v>
      </c>
      <c r="D1791" s="14">
        <v>44237</v>
      </c>
      <c r="E1791" s="4">
        <v>58.68</v>
      </c>
    </row>
    <row r="1792" spans="1:5" x14ac:dyDescent="0.3">
      <c r="A1792" s="16">
        <f t="shared" si="85"/>
        <v>2021</v>
      </c>
      <c r="B1792" s="16">
        <f t="shared" si="86"/>
        <v>2</v>
      </c>
      <c r="C1792" s="16">
        <f t="shared" si="84"/>
        <v>1</v>
      </c>
      <c r="D1792" s="14">
        <v>44238</v>
      </c>
      <c r="E1792" s="4">
        <v>58.24</v>
      </c>
    </row>
    <row r="1793" spans="1:5" x14ac:dyDescent="0.3">
      <c r="A1793" s="16">
        <f t="shared" si="85"/>
        <v>2021</v>
      </c>
      <c r="B1793" s="16">
        <f t="shared" si="86"/>
        <v>2</v>
      </c>
      <c r="C1793" s="16">
        <f t="shared" si="84"/>
        <v>1</v>
      </c>
      <c r="D1793" s="14">
        <v>44239</v>
      </c>
      <c r="E1793" s="4">
        <v>59.47</v>
      </c>
    </row>
    <row r="1794" spans="1:5" x14ac:dyDescent="0.3">
      <c r="A1794" s="16">
        <f t="shared" si="85"/>
        <v>2021</v>
      </c>
      <c r="B1794" s="16">
        <f t="shared" si="86"/>
        <v>2</v>
      </c>
      <c r="C1794" s="16">
        <f t="shared" si="84"/>
        <v>1</v>
      </c>
      <c r="D1794" s="14">
        <v>44243</v>
      </c>
      <c r="E1794" s="4">
        <v>60.05</v>
      </c>
    </row>
    <row r="1795" spans="1:5" x14ac:dyDescent="0.3">
      <c r="A1795" s="16">
        <f t="shared" si="85"/>
        <v>2021</v>
      </c>
      <c r="B1795" s="16">
        <f t="shared" si="86"/>
        <v>2</v>
      </c>
      <c r="C1795" s="16">
        <f t="shared" si="84"/>
        <v>1</v>
      </c>
      <c r="D1795" s="14">
        <v>44244</v>
      </c>
      <c r="E1795" s="4">
        <v>61.14</v>
      </c>
    </row>
    <row r="1796" spans="1:5" x14ac:dyDescent="0.3">
      <c r="A1796" s="16">
        <f t="shared" si="85"/>
        <v>2021</v>
      </c>
      <c r="B1796" s="16">
        <f t="shared" si="86"/>
        <v>2</v>
      </c>
      <c r="C1796" s="16">
        <f t="shared" si="84"/>
        <v>1</v>
      </c>
      <c r="D1796" s="14">
        <v>44245</v>
      </c>
      <c r="E1796" s="4">
        <v>60.52</v>
      </c>
    </row>
    <row r="1797" spans="1:5" x14ac:dyDescent="0.3">
      <c r="A1797" s="16">
        <f t="shared" si="85"/>
        <v>2021</v>
      </c>
      <c r="B1797" s="16">
        <f t="shared" si="86"/>
        <v>2</v>
      </c>
      <c r="C1797" s="16">
        <f t="shared" ref="C1797:C1860" si="87">ROUNDUP(B1797/3,0)</f>
        <v>1</v>
      </c>
      <c r="D1797" s="14">
        <v>44246</v>
      </c>
      <c r="E1797" s="4">
        <v>59.24</v>
      </c>
    </row>
    <row r="1798" spans="1:5" x14ac:dyDescent="0.3">
      <c r="A1798" s="16">
        <f t="shared" si="85"/>
        <v>2021</v>
      </c>
      <c r="B1798" s="16">
        <f t="shared" si="86"/>
        <v>2</v>
      </c>
      <c r="C1798" s="16">
        <f t="shared" si="87"/>
        <v>1</v>
      </c>
      <c r="D1798" s="14">
        <v>44249</v>
      </c>
      <c r="E1798" s="4">
        <v>61.49</v>
      </c>
    </row>
    <row r="1799" spans="1:5" x14ac:dyDescent="0.3">
      <c r="A1799" s="16">
        <f t="shared" si="85"/>
        <v>2021</v>
      </c>
      <c r="B1799" s="16">
        <f t="shared" si="86"/>
        <v>2</v>
      </c>
      <c r="C1799" s="16">
        <f t="shared" si="87"/>
        <v>1</v>
      </c>
      <c r="D1799" s="14">
        <v>44250</v>
      </c>
      <c r="E1799" s="4">
        <v>61.67</v>
      </c>
    </row>
    <row r="1800" spans="1:5" x14ac:dyDescent="0.3">
      <c r="A1800" s="16">
        <f t="shared" si="85"/>
        <v>2021</v>
      </c>
      <c r="B1800" s="16">
        <f t="shared" si="86"/>
        <v>2</v>
      </c>
      <c r="C1800" s="16">
        <f t="shared" si="87"/>
        <v>1</v>
      </c>
      <c r="D1800" s="14">
        <v>44251</v>
      </c>
      <c r="E1800" s="4">
        <v>63.22</v>
      </c>
    </row>
    <row r="1801" spans="1:5" x14ac:dyDescent="0.3">
      <c r="A1801" s="16">
        <f t="shared" si="85"/>
        <v>2021</v>
      </c>
      <c r="B1801" s="16">
        <f t="shared" si="86"/>
        <v>2</v>
      </c>
      <c r="C1801" s="16">
        <f t="shared" si="87"/>
        <v>1</v>
      </c>
      <c r="D1801" s="14">
        <v>44252</v>
      </c>
      <c r="E1801" s="4">
        <v>63.53</v>
      </c>
    </row>
    <row r="1802" spans="1:5" x14ac:dyDescent="0.3">
      <c r="A1802" s="16">
        <f t="shared" si="85"/>
        <v>2021</v>
      </c>
      <c r="B1802" s="16">
        <f t="shared" si="86"/>
        <v>2</v>
      </c>
      <c r="C1802" s="16">
        <f t="shared" si="87"/>
        <v>1</v>
      </c>
      <c r="D1802" s="14">
        <v>44253</v>
      </c>
      <c r="E1802" s="4">
        <v>61.5</v>
      </c>
    </row>
    <row r="1803" spans="1:5" x14ac:dyDescent="0.3">
      <c r="A1803" s="16">
        <f t="shared" si="85"/>
        <v>2021</v>
      </c>
      <c r="B1803" s="16">
        <f t="shared" si="86"/>
        <v>3</v>
      </c>
      <c r="C1803" s="16">
        <f t="shared" si="87"/>
        <v>1</v>
      </c>
      <c r="D1803" s="14">
        <v>44256</v>
      </c>
      <c r="E1803" s="4">
        <v>60.64</v>
      </c>
    </row>
    <row r="1804" spans="1:5" x14ac:dyDescent="0.3">
      <c r="A1804" s="16">
        <f t="shared" si="85"/>
        <v>2021</v>
      </c>
      <c r="B1804" s="16">
        <f t="shared" si="86"/>
        <v>3</v>
      </c>
      <c r="C1804" s="16">
        <f t="shared" si="87"/>
        <v>1</v>
      </c>
      <c r="D1804" s="14">
        <v>44257</v>
      </c>
      <c r="E1804" s="4">
        <v>59.75</v>
      </c>
    </row>
    <row r="1805" spans="1:5" x14ac:dyDescent="0.3">
      <c r="A1805" s="16">
        <f t="shared" si="85"/>
        <v>2021</v>
      </c>
      <c r="B1805" s="16">
        <f t="shared" si="86"/>
        <v>3</v>
      </c>
      <c r="C1805" s="16">
        <f t="shared" si="87"/>
        <v>1</v>
      </c>
      <c r="D1805" s="14">
        <v>44258</v>
      </c>
      <c r="E1805" s="4">
        <v>61.28</v>
      </c>
    </row>
    <row r="1806" spans="1:5" x14ac:dyDescent="0.3">
      <c r="A1806" s="16">
        <f t="shared" si="85"/>
        <v>2021</v>
      </c>
      <c r="B1806" s="16">
        <f t="shared" si="86"/>
        <v>3</v>
      </c>
      <c r="C1806" s="16">
        <f t="shared" si="87"/>
        <v>1</v>
      </c>
      <c r="D1806" s="14">
        <v>44259</v>
      </c>
      <c r="E1806" s="4">
        <v>63.83</v>
      </c>
    </row>
    <row r="1807" spans="1:5" x14ac:dyDescent="0.3">
      <c r="A1807" s="16">
        <f t="shared" si="85"/>
        <v>2021</v>
      </c>
      <c r="B1807" s="16">
        <f t="shared" si="86"/>
        <v>3</v>
      </c>
      <c r="C1807" s="16">
        <f t="shared" si="87"/>
        <v>1</v>
      </c>
      <c r="D1807" s="14">
        <v>44260</v>
      </c>
      <c r="E1807" s="4">
        <v>66.09</v>
      </c>
    </row>
    <row r="1808" spans="1:5" x14ac:dyDescent="0.3">
      <c r="A1808" s="16">
        <f t="shared" si="85"/>
        <v>2021</v>
      </c>
      <c r="B1808" s="16">
        <f t="shared" si="86"/>
        <v>3</v>
      </c>
      <c r="C1808" s="16">
        <f t="shared" si="87"/>
        <v>1</v>
      </c>
      <c r="D1808" s="14">
        <v>44263</v>
      </c>
      <c r="E1808" s="4">
        <v>65.05</v>
      </c>
    </row>
    <row r="1809" spans="1:5" x14ac:dyDescent="0.3">
      <c r="A1809" s="16">
        <f t="shared" ref="A1809:A1872" si="88">YEAR(D1809)</f>
        <v>2021</v>
      </c>
      <c r="B1809" s="16">
        <f t="shared" ref="B1809:B1872" si="89">MONTH(D1809)</f>
        <v>3</v>
      </c>
      <c r="C1809" s="16">
        <f t="shared" si="87"/>
        <v>1</v>
      </c>
      <c r="D1809" s="14">
        <v>44264</v>
      </c>
      <c r="E1809" s="4">
        <v>64.010000000000005</v>
      </c>
    </row>
    <row r="1810" spans="1:5" x14ac:dyDescent="0.3">
      <c r="A1810" s="16">
        <f t="shared" si="88"/>
        <v>2021</v>
      </c>
      <c r="B1810" s="16">
        <f t="shared" si="89"/>
        <v>3</v>
      </c>
      <c r="C1810" s="16">
        <f t="shared" si="87"/>
        <v>1</v>
      </c>
      <c r="D1810" s="14">
        <v>44265</v>
      </c>
      <c r="E1810" s="4">
        <v>64.44</v>
      </c>
    </row>
    <row r="1811" spans="1:5" x14ac:dyDescent="0.3">
      <c r="A1811" s="16">
        <f t="shared" si="88"/>
        <v>2021</v>
      </c>
      <c r="B1811" s="16">
        <f t="shared" si="89"/>
        <v>3</v>
      </c>
      <c r="C1811" s="16">
        <f t="shared" si="87"/>
        <v>1</v>
      </c>
      <c r="D1811" s="14">
        <v>44266</v>
      </c>
      <c r="E1811" s="4">
        <v>66.02</v>
      </c>
    </row>
    <row r="1812" spans="1:5" x14ac:dyDescent="0.3">
      <c r="A1812" s="16">
        <f t="shared" si="88"/>
        <v>2021</v>
      </c>
      <c r="B1812" s="16">
        <f t="shared" si="89"/>
        <v>3</v>
      </c>
      <c r="C1812" s="16">
        <f t="shared" si="87"/>
        <v>1</v>
      </c>
      <c r="D1812" s="14">
        <v>44267</v>
      </c>
      <c r="E1812" s="4">
        <v>65.61</v>
      </c>
    </row>
    <row r="1813" spans="1:5" x14ac:dyDescent="0.3">
      <c r="A1813" s="16">
        <f t="shared" si="88"/>
        <v>2021</v>
      </c>
      <c r="B1813" s="16">
        <f t="shared" si="89"/>
        <v>3</v>
      </c>
      <c r="C1813" s="16">
        <f t="shared" si="87"/>
        <v>1</v>
      </c>
      <c r="D1813" s="14">
        <v>44270</v>
      </c>
      <c r="E1813" s="4">
        <v>65.39</v>
      </c>
    </row>
    <row r="1814" spans="1:5" x14ac:dyDescent="0.3">
      <c r="A1814" s="16">
        <f t="shared" si="88"/>
        <v>2021</v>
      </c>
      <c r="B1814" s="16">
        <f t="shared" si="89"/>
        <v>3</v>
      </c>
      <c r="C1814" s="16">
        <f t="shared" si="87"/>
        <v>1</v>
      </c>
      <c r="D1814" s="14">
        <v>44271</v>
      </c>
      <c r="E1814" s="4">
        <v>64.8</v>
      </c>
    </row>
    <row r="1815" spans="1:5" x14ac:dyDescent="0.3">
      <c r="A1815" s="16">
        <f t="shared" si="88"/>
        <v>2021</v>
      </c>
      <c r="B1815" s="16">
        <f t="shared" si="89"/>
        <v>3</v>
      </c>
      <c r="C1815" s="16">
        <f t="shared" si="87"/>
        <v>1</v>
      </c>
      <c r="D1815" s="14">
        <v>44272</v>
      </c>
      <c r="E1815" s="4">
        <v>64.599999999999994</v>
      </c>
    </row>
    <row r="1816" spans="1:5" x14ac:dyDescent="0.3">
      <c r="A1816" s="16">
        <f t="shared" si="88"/>
        <v>2021</v>
      </c>
      <c r="B1816" s="16">
        <f t="shared" si="89"/>
        <v>3</v>
      </c>
      <c r="C1816" s="16">
        <f t="shared" si="87"/>
        <v>1</v>
      </c>
      <c r="D1816" s="14">
        <v>44273</v>
      </c>
      <c r="E1816" s="4">
        <v>60</v>
      </c>
    </row>
    <row r="1817" spans="1:5" x14ac:dyDescent="0.3">
      <c r="A1817" s="16">
        <f t="shared" si="88"/>
        <v>2021</v>
      </c>
      <c r="B1817" s="16">
        <f t="shared" si="89"/>
        <v>3</v>
      </c>
      <c r="C1817" s="16">
        <f t="shared" si="87"/>
        <v>1</v>
      </c>
      <c r="D1817" s="14">
        <v>44274</v>
      </c>
      <c r="E1817" s="4">
        <v>61.42</v>
      </c>
    </row>
    <row r="1818" spans="1:5" x14ac:dyDescent="0.3">
      <c r="A1818" s="16">
        <f t="shared" si="88"/>
        <v>2021</v>
      </c>
      <c r="B1818" s="16">
        <f t="shared" si="89"/>
        <v>3</v>
      </c>
      <c r="C1818" s="16">
        <f t="shared" si="87"/>
        <v>1</v>
      </c>
      <c r="D1818" s="14">
        <v>44277</v>
      </c>
      <c r="E1818" s="4">
        <v>61.55</v>
      </c>
    </row>
    <row r="1819" spans="1:5" x14ac:dyDescent="0.3">
      <c r="A1819" s="16">
        <f t="shared" si="88"/>
        <v>2021</v>
      </c>
      <c r="B1819" s="16">
        <f t="shared" si="89"/>
        <v>3</v>
      </c>
      <c r="C1819" s="16">
        <f t="shared" si="87"/>
        <v>1</v>
      </c>
      <c r="D1819" s="14">
        <v>44278</v>
      </c>
      <c r="E1819" s="4">
        <v>57.76</v>
      </c>
    </row>
    <row r="1820" spans="1:5" x14ac:dyDescent="0.3">
      <c r="A1820" s="16">
        <f t="shared" si="88"/>
        <v>2021</v>
      </c>
      <c r="B1820" s="16">
        <f t="shared" si="89"/>
        <v>3</v>
      </c>
      <c r="C1820" s="16">
        <f t="shared" si="87"/>
        <v>1</v>
      </c>
      <c r="D1820" s="14">
        <v>44279</v>
      </c>
      <c r="E1820" s="4">
        <v>61.18</v>
      </c>
    </row>
    <row r="1821" spans="1:5" x14ac:dyDescent="0.3">
      <c r="A1821" s="16">
        <f t="shared" si="88"/>
        <v>2021</v>
      </c>
      <c r="B1821" s="16">
        <f t="shared" si="89"/>
        <v>3</v>
      </c>
      <c r="C1821" s="16">
        <f t="shared" si="87"/>
        <v>1</v>
      </c>
      <c r="D1821" s="14">
        <v>44280</v>
      </c>
      <c r="E1821" s="4">
        <v>58.56</v>
      </c>
    </row>
    <row r="1822" spans="1:5" x14ac:dyDescent="0.3">
      <c r="A1822" s="16">
        <f t="shared" si="88"/>
        <v>2021</v>
      </c>
      <c r="B1822" s="16">
        <f t="shared" si="89"/>
        <v>3</v>
      </c>
      <c r="C1822" s="16">
        <f t="shared" si="87"/>
        <v>1</v>
      </c>
      <c r="D1822" s="14">
        <v>44281</v>
      </c>
      <c r="E1822" s="4">
        <v>60.97</v>
      </c>
    </row>
    <row r="1823" spans="1:5" x14ac:dyDescent="0.3">
      <c r="A1823" s="16">
        <f t="shared" si="88"/>
        <v>2021</v>
      </c>
      <c r="B1823" s="16">
        <f t="shared" si="89"/>
        <v>3</v>
      </c>
      <c r="C1823" s="16">
        <f t="shared" si="87"/>
        <v>1</v>
      </c>
      <c r="D1823" s="14">
        <v>44284</v>
      </c>
      <c r="E1823" s="4">
        <v>61.56</v>
      </c>
    </row>
    <row r="1824" spans="1:5" x14ac:dyDescent="0.3">
      <c r="A1824" s="16">
        <f t="shared" si="88"/>
        <v>2021</v>
      </c>
      <c r="B1824" s="16">
        <f t="shared" si="89"/>
        <v>3</v>
      </c>
      <c r="C1824" s="16">
        <f t="shared" si="87"/>
        <v>1</v>
      </c>
      <c r="D1824" s="14">
        <v>44285</v>
      </c>
      <c r="E1824" s="4">
        <v>60.55</v>
      </c>
    </row>
    <row r="1825" spans="1:5" x14ac:dyDescent="0.3">
      <c r="A1825" s="16">
        <f t="shared" si="88"/>
        <v>2021</v>
      </c>
      <c r="B1825" s="16">
        <f t="shared" si="89"/>
        <v>3</v>
      </c>
      <c r="C1825" s="16">
        <f t="shared" si="87"/>
        <v>1</v>
      </c>
      <c r="D1825" s="14">
        <v>44286</v>
      </c>
      <c r="E1825" s="4">
        <v>59.16</v>
      </c>
    </row>
    <row r="1826" spans="1:5" x14ac:dyDescent="0.3">
      <c r="A1826" s="16">
        <f t="shared" si="88"/>
        <v>2021</v>
      </c>
      <c r="B1826" s="16">
        <f t="shared" si="89"/>
        <v>4</v>
      </c>
      <c r="C1826" s="16">
        <f t="shared" si="87"/>
        <v>2</v>
      </c>
      <c r="D1826" s="14">
        <v>44287</v>
      </c>
      <c r="E1826" s="4">
        <v>61.45</v>
      </c>
    </row>
    <row r="1827" spans="1:5" x14ac:dyDescent="0.3">
      <c r="A1827" s="16">
        <f t="shared" si="88"/>
        <v>2021</v>
      </c>
      <c r="B1827" s="16">
        <f t="shared" si="89"/>
        <v>4</v>
      </c>
      <c r="C1827" s="16">
        <f t="shared" si="87"/>
        <v>2</v>
      </c>
      <c r="D1827" s="14">
        <v>44291</v>
      </c>
      <c r="E1827" s="4">
        <v>58.65</v>
      </c>
    </row>
    <row r="1828" spans="1:5" x14ac:dyDescent="0.3">
      <c r="A1828" s="16">
        <f t="shared" si="88"/>
        <v>2021</v>
      </c>
      <c r="B1828" s="16">
        <f t="shared" si="89"/>
        <v>4</v>
      </c>
      <c r="C1828" s="16">
        <f t="shared" si="87"/>
        <v>2</v>
      </c>
      <c r="D1828" s="14">
        <v>44292</v>
      </c>
      <c r="E1828" s="4">
        <v>59.33</v>
      </c>
    </row>
    <row r="1829" spans="1:5" x14ac:dyDescent="0.3">
      <c r="A1829" s="16">
        <f t="shared" si="88"/>
        <v>2021</v>
      </c>
      <c r="B1829" s="16">
        <f t="shared" si="89"/>
        <v>4</v>
      </c>
      <c r="C1829" s="16">
        <f t="shared" si="87"/>
        <v>2</v>
      </c>
      <c r="D1829" s="14">
        <v>44293</v>
      </c>
      <c r="E1829" s="4">
        <v>59.77</v>
      </c>
    </row>
    <row r="1830" spans="1:5" x14ac:dyDescent="0.3">
      <c r="A1830" s="16">
        <f t="shared" si="88"/>
        <v>2021</v>
      </c>
      <c r="B1830" s="16">
        <f t="shared" si="89"/>
        <v>4</v>
      </c>
      <c r="C1830" s="16">
        <f t="shared" si="87"/>
        <v>2</v>
      </c>
      <c r="D1830" s="14">
        <v>44294</v>
      </c>
      <c r="E1830" s="4">
        <v>59.6</v>
      </c>
    </row>
    <row r="1831" spans="1:5" x14ac:dyDescent="0.3">
      <c r="A1831" s="16">
        <f t="shared" si="88"/>
        <v>2021</v>
      </c>
      <c r="B1831" s="16">
        <f t="shared" si="89"/>
        <v>4</v>
      </c>
      <c r="C1831" s="16">
        <f t="shared" si="87"/>
        <v>2</v>
      </c>
      <c r="D1831" s="14">
        <v>44295</v>
      </c>
      <c r="E1831" s="4">
        <v>59.32</v>
      </c>
    </row>
    <row r="1832" spans="1:5" x14ac:dyDescent="0.3">
      <c r="A1832" s="16">
        <f t="shared" si="88"/>
        <v>2021</v>
      </c>
      <c r="B1832" s="16">
        <f t="shared" si="89"/>
        <v>4</v>
      </c>
      <c r="C1832" s="16">
        <f t="shared" si="87"/>
        <v>2</v>
      </c>
      <c r="D1832" s="14">
        <v>44298</v>
      </c>
      <c r="E1832" s="4">
        <v>59.7</v>
      </c>
    </row>
    <row r="1833" spans="1:5" x14ac:dyDescent="0.3">
      <c r="A1833" s="16">
        <f t="shared" si="88"/>
        <v>2021</v>
      </c>
      <c r="B1833" s="16">
        <f t="shared" si="89"/>
        <v>4</v>
      </c>
      <c r="C1833" s="16">
        <f t="shared" si="87"/>
        <v>2</v>
      </c>
      <c r="D1833" s="14">
        <v>44299</v>
      </c>
      <c r="E1833" s="4">
        <v>60.18</v>
      </c>
    </row>
    <row r="1834" spans="1:5" x14ac:dyDescent="0.3">
      <c r="A1834" s="16">
        <f t="shared" si="88"/>
        <v>2021</v>
      </c>
      <c r="B1834" s="16">
        <f t="shared" si="89"/>
        <v>4</v>
      </c>
      <c r="C1834" s="16">
        <f t="shared" si="87"/>
        <v>2</v>
      </c>
      <c r="D1834" s="14">
        <v>44300</v>
      </c>
      <c r="E1834" s="4">
        <v>63.15</v>
      </c>
    </row>
    <row r="1835" spans="1:5" x14ac:dyDescent="0.3">
      <c r="A1835" s="16">
        <f t="shared" si="88"/>
        <v>2021</v>
      </c>
      <c r="B1835" s="16">
        <f t="shared" si="89"/>
        <v>4</v>
      </c>
      <c r="C1835" s="16">
        <f t="shared" si="87"/>
        <v>2</v>
      </c>
      <c r="D1835" s="14">
        <v>44301</v>
      </c>
      <c r="E1835" s="4">
        <v>63.46</v>
      </c>
    </row>
    <row r="1836" spans="1:5" x14ac:dyDescent="0.3">
      <c r="A1836" s="16">
        <f t="shared" si="88"/>
        <v>2021</v>
      </c>
      <c r="B1836" s="16">
        <f t="shared" si="89"/>
        <v>4</v>
      </c>
      <c r="C1836" s="16">
        <f t="shared" si="87"/>
        <v>2</v>
      </c>
      <c r="D1836" s="14">
        <v>44302</v>
      </c>
      <c r="E1836" s="4">
        <v>63.13</v>
      </c>
    </row>
    <row r="1837" spans="1:5" x14ac:dyDescent="0.3">
      <c r="A1837" s="16">
        <f t="shared" si="88"/>
        <v>2021</v>
      </c>
      <c r="B1837" s="16">
        <f t="shared" si="89"/>
        <v>4</v>
      </c>
      <c r="C1837" s="16">
        <f t="shared" si="87"/>
        <v>2</v>
      </c>
      <c r="D1837" s="14">
        <v>44305</v>
      </c>
      <c r="E1837" s="4">
        <v>63.38</v>
      </c>
    </row>
    <row r="1838" spans="1:5" x14ac:dyDescent="0.3">
      <c r="A1838" s="16">
        <f t="shared" si="88"/>
        <v>2021</v>
      </c>
      <c r="B1838" s="16">
        <f t="shared" si="89"/>
        <v>4</v>
      </c>
      <c r="C1838" s="16">
        <f t="shared" si="87"/>
        <v>2</v>
      </c>
      <c r="D1838" s="14">
        <v>44306</v>
      </c>
      <c r="E1838" s="4">
        <v>62.44</v>
      </c>
    </row>
    <row r="1839" spans="1:5" x14ac:dyDescent="0.3">
      <c r="A1839" s="16">
        <f t="shared" si="88"/>
        <v>2021</v>
      </c>
      <c r="B1839" s="16">
        <f t="shared" si="89"/>
        <v>4</v>
      </c>
      <c r="C1839" s="16">
        <f t="shared" si="87"/>
        <v>2</v>
      </c>
      <c r="D1839" s="14">
        <v>44307</v>
      </c>
      <c r="E1839" s="4">
        <v>61.35</v>
      </c>
    </row>
    <row r="1840" spans="1:5" x14ac:dyDescent="0.3">
      <c r="A1840" s="16">
        <f t="shared" si="88"/>
        <v>2021</v>
      </c>
      <c r="B1840" s="16">
        <f t="shared" si="89"/>
        <v>4</v>
      </c>
      <c r="C1840" s="16">
        <f t="shared" si="87"/>
        <v>2</v>
      </c>
      <c r="D1840" s="14">
        <v>44308</v>
      </c>
      <c r="E1840" s="4">
        <v>61.43</v>
      </c>
    </row>
    <row r="1841" spans="1:5" x14ac:dyDescent="0.3">
      <c r="A1841" s="16">
        <f t="shared" si="88"/>
        <v>2021</v>
      </c>
      <c r="B1841" s="16">
        <f t="shared" si="89"/>
        <v>4</v>
      </c>
      <c r="C1841" s="16">
        <f t="shared" si="87"/>
        <v>2</v>
      </c>
      <c r="D1841" s="14">
        <v>44309</v>
      </c>
      <c r="E1841" s="4">
        <v>62.14</v>
      </c>
    </row>
    <row r="1842" spans="1:5" x14ac:dyDescent="0.3">
      <c r="A1842" s="16">
        <f t="shared" si="88"/>
        <v>2021</v>
      </c>
      <c r="B1842" s="16">
        <f t="shared" si="89"/>
        <v>4</v>
      </c>
      <c r="C1842" s="16">
        <f t="shared" si="87"/>
        <v>2</v>
      </c>
      <c r="D1842" s="14">
        <v>44312</v>
      </c>
      <c r="E1842" s="4">
        <v>61.91</v>
      </c>
    </row>
    <row r="1843" spans="1:5" x14ac:dyDescent="0.3">
      <c r="A1843" s="16">
        <f t="shared" si="88"/>
        <v>2021</v>
      </c>
      <c r="B1843" s="16">
        <f t="shared" si="89"/>
        <v>4</v>
      </c>
      <c r="C1843" s="16">
        <f t="shared" si="87"/>
        <v>2</v>
      </c>
      <c r="D1843" s="14">
        <v>44313</v>
      </c>
      <c r="E1843" s="4">
        <v>62.94</v>
      </c>
    </row>
    <row r="1844" spans="1:5" x14ac:dyDescent="0.3">
      <c r="A1844" s="16">
        <f t="shared" si="88"/>
        <v>2021</v>
      </c>
      <c r="B1844" s="16">
        <f t="shared" si="89"/>
        <v>4</v>
      </c>
      <c r="C1844" s="16">
        <f t="shared" si="87"/>
        <v>2</v>
      </c>
      <c r="D1844" s="14">
        <v>44314</v>
      </c>
      <c r="E1844" s="4">
        <v>63.86</v>
      </c>
    </row>
    <row r="1845" spans="1:5" x14ac:dyDescent="0.3">
      <c r="A1845" s="16">
        <f t="shared" si="88"/>
        <v>2021</v>
      </c>
      <c r="B1845" s="16">
        <f t="shared" si="89"/>
        <v>4</v>
      </c>
      <c r="C1845" s="16">
        <f t="shared" si="87"/>
        <v>2</v>
      </c>
      <c r="D1845" s="14">
        <v>44315</v>
      </c>
      <c r="E1845" s="4">
        <v>65.010000000000005</v>
      </c>
    </row>
    <row r="1846" spans="1:5" x14ac:dyDescent="0.3">
      <c r="A1846" s="16">
        <f t="shared" si="88"/>
        <v>2021</v>
      </c>
      <c r="B1846" s="16">
        <f t="shared" si="89"/>
        <v>4</v>
      </c>
      <c r="C1846" s="16">
        <f t="shared" si="87"/>
        <v>2</v>
      </c>
      <c r="D1846" s="14">
        <v>44316</v>
      </c>
      <c r="E1846" s="4">
        <v>63.58</v>
      </c>
    </row>
    <row r="1847" spans="1:5" x14ac:dyDescent="0.3">
      <c r="A1847" s="16">
        <f t="shared" si="88"/>
        <v>2021</v>
      </c>
      <c r="B1847" s="16">
        <f t="shared" si="89"/>
        <v>5</v>
      </c>
      <c r="C1847" s="16">
        <f t="shared" si="87"/>
        <v>2</v>
      </c>
      <c r="D1847" s="14">
        <v>44319</v>
      </c>
      <c r="E1847" s="4">
        <v>64.489999999999995</v>
      </c>
    </row>
    <row r="1848" spans="1:5" x14ac:dyDescent="0.3">
      <c r="A1848" s="16">
        <f t="shared" si="88"/>
        <v>2021</v>
      </c>
      <c r="B1848" s="16">
        <f t="shared" si="89"/>
        <v>5</v>
      </c>
      <c r="C1848" s="16">
        <f t="shared" si="87"/>
        <v>2</v>
      </c>
      <c r="D1848" s="14">
        <v>44320</v>
      </c>
      <c r="E1848" s="4">
        <v>65.69</v>
      </c>
    </row>
    <row r="1849" spans="1:5" x14ac:dyDescent="0.3">
      <c r="A1849" s="16">
        <f t="shared" si="88"/>
        <v>2021</v>
      </c>
      <c r="B1849" s="16">
        <f t="shared" si="89"/>
        <v>5</v>
      </c>
      <c r="C1849" s="16">
        <f t="shared" si="87"/>
        <v>2</v>
      </c>
      <c r="D1849" s="14">
        <v>44321</v>
      </c>
      <c r="E1849" s="4">
        <v>65.63</v>
      </c>
    </row>
    <row r="1850" spans="1:5" x14ac:dyDescent="0.3">
      <c r="A1850" s="16">
        <f t="shared" si="88"/>
        <v>2021</v>
      </c>
      <c r="B1850" s="16">
        <f t="shared" si="89"/>
        <v>5</v>
      </c>
      <c r="C1850" s="16">
        <f t="shared" si="87"/>
        <v>2</v>
      </c>
      <c r="D1850" s="14">
        <v>44322</v>
      </c>
      <c r="E1850" s="4">
        <v>64.709999999999994</v>
      </c>
    </row>
    <row r="1851" spans="1:5" x14ac:dyDescent="0.3">
      <c r="A1851" s="16">
        <f t="shared" si="88"/>
        <v>2021</v>
      </c>
      <c r="B1851" s="16">
        <f t="shared" si="89"/>
        <v>5</v>
      </c>
      <c r="C1851" s="16">
        <f t="shared" si="87"/>
        <v>2</v>
      </c>
      <c r="D1851" s="14">
        <v>44323</v>
      </c>
      <c r="E1851" s="4">
        <v>64.900000000000006</v>
      </c>
    </row>
    <row r="1852" spans="1:5" x14ac:dyDescent="0.3">
      <c r="A1852" s="16">
        <f t="shared" si="88"/>
        <v>2021</v>
      </c>
      <c r="B1852" s="16">
        <f t="shared" si="89"/>
        <v>5</v>
      </c>
      <c r="C1852" s="16">
        <f t="shared" si="87"/>
        <v>2</v>
      </c>
      <c r="D1852" s="14">
        <v>44326</v>
      </c>
      <c r="E1852" s="4">
        <v>64.92</v>
      </c>
    </row>
    <row r="1853" spans="1:5" x14ac:dyDescent="0.3">
      <c r="A1853" s="16">
        <f t="shared" si="88"/>
        <v>2021</v>
      </c>
      <c r="B1853" s="16">
        <f t="shared" si="89"/>
        <v>5</v>
      </c>
      <c r="C1853" s="16">
        <f t="shared" si="87"/>
        <v>2</v>
      </c>
      <c r="D1853" s="14">
        <v>44327</v>
      </c>
      <c r="E1853" s="4">
        <v>65.28</v>
      </c>
    </row>
    <row r="1854" spans="1:5" x14ac:dyDescent="0.3">
      <c r="A1854" s="16">
        <f t="shared" si="88"/>
        <v>2021</v>
      </c>
      <c r="B1854" s="16">
        <f t="shared" si="89"/>
        <v>5</v>
      </c>
      <c r="C1854" s="16">
        <f t="shared" si="87"/>
        <v>2</v>
      </c>
      <c r="D1854" s="14">
        <v>44328</v>
      </c>
      <c r="E1854" s="4">
        <v>66.08</v>
      </c>
    </row>
    <row r="1855" spans="1:5" x14ac:dyDescent="0.3">
      <c r="A1855" s="16">
        <f t="shared" si="88"/>
        <v>2021</v>
      </c>
      <c r="B1855" s="16">
        <f t="shared" si="89"/>
        <v>5</v>
      </c>
      <c r="C1855" s="16">
        <f t="shared" si="87"/>
        <v>2</v>
      </c>
      <c r="D1855" s="14">
        <v>44329</v>
      </c>
      <c r="E1855" s="4">
        <v>63.82</v>
      </c>
    </row>
    <row r="1856" spans="1:5" x14ac:dyDescent="0.3">
      <c r="A1856" s="16">
        <f t="shared" si="88"/>
        <v>2021</v>
      </c>
      <c r="B1856" s="16">
        <f t="shared" si="89"/>
        <v>5</v>
      </c>
      <c r="C1856" s="16">
        <f t="shared" si="87"/>
        <v>2</v>
      </c>
      <c r="D1856" s="14">
        <v>44330</v>
      </c>
      <c r="E1856" s="4">
        <v>65.37</v>
      </c>
    </row>
    <row r="1857" spans="1:5" x14ac:dyDescent="0.3">
      <c r="A1857" s="16">
        <f t="shared" si="88"/>
        <v>2021</v>
      </c>
      <c r="B1857" s="16">
        <f t="shared" si="89"/>
        <v>5</v>
      </c>
      <c r="C1857" s="16">
        <f t="shared" si="87"/>
        <v>2</v>
      </c>
      <c r="D1857" s="14">
        <v>44333</v>
      </c>
      <c r="E1857" s="4">
        <v>66.27</v>
      </c>
    </row>
    <row r="1858" spans="1:5" x14ac:dyDescent="0.3">
      <c r="A1858" s="16">
        <f t="shared" si="88"/>
        <v>2021</v>
      </c>
      <c r="B1858" s="16">
        <f t="shared" si="89"/>
        <v>5</v>
      </c>
      <c r="C1858" s="16">
        <f t="shared" si="87"/>
        <v>2</v>
      </c>
      <c r="D1858" s="14">
        <v>44334</v>
      </c>
      <c r="E1858" s="4">
        <v>65.489999999999995</v>
      </c>
    </row>
    <row r="1859" spans="1:5" x14ac:dyDescent="0.3">
      <c r="A1859" s="16">
        <f t="shared" si="88"/>
        <v>2021</v>
      </c>
      <c r="B1859" s="16">
        <f t="shared" si="89"/>
        <v>5</v>
      </c>
      <c r="C1859" s="16">
        <f t="shared" si="87"/>
        <v>2</v>
      </c>
      <c r="D1859" s="14">
        <v>44335</v>
      </c>
      <c r="E1859" s="4">
        <v>63.36</v>
      </c>
    </row>
    <row r="1860" spans="1:5" x14ac:dyDescent="0.3">
      <c r="A1860" s="16">
        <f t="shared" si="88"/>
        <v>2021</v>
      </c>
      <c r="B1860" s="16">
        <f t="shared" si="89"/>
        <v>5</v>
      </c>
      <c r="C1860" s="16">
        <f t="shared" si="87"/>
        <v>2</v>
      </c>
      <c r="D1860" s="14">
        <v>44336</v>
      </c>
      <c r="E1860" s="4">
        <v>62.05</v>
      </c>
    </row>
    <row r="1861" spans="1:5" x14ac:dyDescent="0.3">
      <c r="A1861" s="16">
        <f t="shared" si="88"/>
        <v>2021</v>
      </c>
      <c r="B1861" s="16">
        <f t="shared" si="89"/>
        <v>5</v>
      </c>
      <c r="C1861" s="16">
        <f t="shared" ref="C1861:C1924" si="90">ROUNDUP(B1861/3,0)</f>
        <v>2</v>
      </c>
      <c r="D1861" s="14">
        <v>44337</v>
      </c>
      <c r="E1861" s="4">
        <v>63.58</v>
      </c>
    </row>
    <row r="1862" spans="1:5" x14ac:dyDescent="0.3">
      <c r="A1862" s="16">
        <f t="shared" si="88"/>
        <v>2021</v>
      </c>
      <c r="B1862" s="16">
        <f t="shared" si="89"/>
        <v>5</v>
      </c>
      <c r="C1862" s="16">
        <f t="shared" si="90"/>
        <v>2</v>
      </c>
      <c r="D1862" s="14">
        <v>44340</v>
      </c>
      <c r="E1862" s="4">
        <v>66.05</v>
      </c>
    </row>
    <row r="1863" spans="1:5" x14ac:dyDescent="0.3">
      <c r="A1863" s="16">
        <f t="shared" si="88"/>
        <v>2021</v>
      </c>
      <c r="B1863" s="16">
        <f t="shared" si="89"/>
        <v>5</v>
      </c>
      <c r="C1863" s="16">
        <f t="shared" si="90"/>
        <v>2</v>
      </c>
      <c r="D1863" s="14">
        <v>44341</v>
      </c>
      <c r="E1863" s="4">
        <v>66.069999999999993</v>
      </c>
    </row>
    <row r="1864" spans="1:5" x14ac:dyDescent="0.3">
      <c r="A1864" s="16">
        <f t="shared" si="88"/>
        <v>2021</v>
      </c>
      <c r="B1864" s="16">
        <f t="shared" si="89"/>
        <v>5</v>
      </c>
      <c r="C1864" s="16">
        <f t="shared" si="90"/>
        <v>2</v>
      </c>
      <c r="D1864" s="14">
        <v>44342</v>
      </c>
      <c r="E1864" s="4">
        <v>66.209999999999994</v>
      </c>
    </row>
    <row r="1865" spans="1:5" x14ac:dyDescent="0.3">
      <c r="A1865" s="16">
        <f t="shared" si="88"/>
        <v>2021</v>
      </c>
      <c r="B1865" s="16">
        <f t="shared" si="89"/>
        <v>5</v>
      </c>
      <c r="C1865" s="16">
        <f t="shared" si="90"/>
        <v>2</v>
      </c>
      <c r="D1865" s="14">
        <v>44343</v>
      </c>
      <c r="E1865" s="4">
        <v>66.849999999999994</v>
      </c>
    </row>
    <row r="1866" spans="1:5" x14ac:dyDescent="0.3">
      <c r="A1866" s="16">
        <f t="shared" si="88"/>
        <v>2021</v>
      </c>
      <c r="B1866" s="16">
        <f t="shared" si="89"/>
        <v>5</v>
      </c>
      <c r="C1866" s="16">
        <f t="shared" si="90"/>
        <v>2</v>
      </c>
      <c r="D1866" s="14">
        <v>44344</v>
      </c>
      <c r="E1866" s="4">
        <v>66.319999999999993</v>
      </c>
    </row>
    <row r="1867" spans="1:5" x14ac:dyDescent="0.3">
      <c r="A1867" s="16">
        <f t="shared" si="88"/>
        <v>2021</v>
      </c>
      <c r="B1867" s="16">
        <f t="shared" si="89"/>
        <v>6</v>
      </c>
      <c r="C1867" s="16">
        <f t="shared" si="90"/>
        <v>2</v>
      </c>
      <c r="D1867" s="14">
        <v>44348</v>
      </c>
      <c r="E1867" s="4">
        <v>67.72</v>
      </c>
    </row>
    <row r="1868" spans="1:5" x14ac:dyDescent="0.3">
      <c r="A1868" s="16">
        <f t="shared" si="88"/>
        <v>2021</v>
      </c>
      <c r="B1868" s="16">
        <f t="shared" si="89"/>
        <v>6</v>
      </c>
      <c r="C1868" s="16">
        <f t="shared" si="90"/>
        <v>2</v>
      </c>
      <c r="D1868" s="14">
        <v>44349</v>
      </c>
      <c r="E1868" s="4">
        <v>68.83</v>
      </c>
    </row>
    <row r="1869" spans="1:5" x14ac:dyDescent="0.3">
      <c r="A1869" s="16">
        <f t="shared" si="88"/>
        <v>2021</v>
      </c>
      <c r="B1869" s="16">
        <f t="shared" si="89"/>
        <v>6</v>
      </c>
      <c r="C1869" s="16">
        <f t="shared" si="90"/>
        <v>2</v>
      </c>
      <c r="D1869" s="14">
        <v>44350</v>
      </c>
      <c r="E1869" s="4">
        <v>68.81</v>
      </c>
    </row>
    <row r="1870" spans="1:5" x14ac:dyDescent="0.3">
      <c r="A1870" s="16">
        <f t="shared" si="88"/>
        <v>2021</v>
      </c>
      <c r="B1870" s="16">
        <f t="shared" si="89"/>
        <v>6</v>
      </c>
      <c r="C1870" s="16">
        <f t="shared" si="90"/>
        <v>2</v>
      </c>
      <c r="D1870" s="14">
        <v>44351</v>
      </c>
      <c r="E1870" s="4">
        <v>69.62</v>
      </c>
    </row>
    <row r="1871" spans="1:5" x14ac:dyDescent="0.3">
      <c r="A1871" s="16">
        <f t="shared" si="88"/>
        <v>2021</v>
      </c>
      <c r="B1871" s="16">
        <f t="shared" si="89"/>
        <v>6</v>
      </c>
      <c r="C1871" s="16">
        <f t="shared" si="90"/>
        <v>2</v>
      </c>
      <c r="D1871" s="14">
        <v>44354</v>
      </c>
      <c r="E1871" s="4">
        <v>69.23</v>
      </c>
    </row>
    <row r="1872" spans="1:5" x14ac:dyDescent="0.3">
      <c r="A1872" s="16">
        <f t="shared" si="88"/>
        <v>2021</v>
      </c>
      <c r="B1872" s="16">
        <f t="shared" si="89"/>
        <v>6</v>
      </c>
      <c r="C1872" s="16">
        <f t="shared" si="90"/>
        <v>2</v>
      </c>
      <c r="D1872" s="14">
        <v>44355</v>
      </c>
      <c r="E1872" s="4">
        <v>70.05</v>
      </c>
    </row>
    <row r="1873" spans="1:5" x14ac:dyDescent="0.3">
      <c r="A1873" s="16">
        <f t="shared" ref="A1873:A1936" si="91">YEAR(D1873)</f>
        <v>2021</v>
      </c>
      <c r="B1873" s="16">
        <f t="shared" ref="B1873:B1936" si="92">MONTH(D1873)</f>
        <v>6</v>
      </c>
      <c r="C1873" s="16">
        <f t="shared" si="90"/>
        <v>2</v>
      </c>
      <c r="D1873" s="14">
        <v>44356</v>
      </c>
      <c r="E1873" s="4">
        <v>69.959999999999994</v>
      </c>
    </row>
    <row r="1874" spans="1:5" x14ac:dyDescent="0.3">
      <c r="A1874" s="16">
        <f t="shared" si="91"/>
        <v>2021</v>
      </c>
      <c r="B1874" s="16">
        <f t="shared" si="92"/>
        <v>6</v>
      </c>
      <c r="C1874" s="16">
        <f t="shared" si="90"/>
        <v>2</v>
      </c>
      <c r="D1874" s="14">
        <v>44357</v>
      </c>
      <c r="E1874" s="4">
        <v>70.290000000000006</v>
      </c>
    </row>
    <row r="1875" spans="1:5" x14ac:dyDescent="0.3">
      <c r="A1875" s="16">
        <f t="shared" si="91"/>
        <v>2021</v>
      </c>
      <c r="B1875" s="16">
        <f t="shared" si="92"/>
        <v>6</v>
      </c>
      <c r="C1875" s="16">
        <f t="shared" si="90"/>
        <v>2</v>
      </c>
      <c r="D1875" s="14">
        <v>44358</v>
      </c>
      <c r="E1875" s="4">
        <v>70.91</v>
      </c>
    </row>
    <row r="1876" spans="1:5" x14ac:dyDescent="0.3">
      <c r="A1876" s="16">
        <f t="shared" si="91"/>
        <v>2021</v>
      </c>
      <c r="B1876" s="16">
        <f t="shared" si="92"/>
        <v>6</v>
      </c>
      <c r="C1876" s="16">
        <f t="shared" si="90"/>
        <v>2</v>
      </c>
      <c r="D1876" s="14">
        <v>44361</v>
      </c>
      <c r="E1876" s="4">
        <v>70.88</v>
      </c>
    </row>
    <row r="1877" spans="1:5" x14ac:dyDescent="0.3">
      <c r="A1877" s="16">
        <f t="shared" si="91"/>
        <v>2021</v>
      </c>
      <c r="B1877" s="16">
        <f t="shared" si="92"/>
        <v>6</v>
      </c>
      <c r="C1877" s="16">
        <f t="shared" si="90"/>
        <v>2</v>
      </c>
      <c r="D1877" s="14">
        <v>44362</v>
      </c>
      <c r="E1877" s="4">
        <v>72.12</v>
      </c>
    </row>
    <row r="1878" spans="1:5" x14ac:dyDescent="0.3">
      <c r="A1878" s="16">
        <f t="shared" si="91"/>
        <v>2021</v>
      </c>
      <c r="B1878" s="16">
        <f t="shared" si="92"/>
        <v>6</v>
      </c>
      <c r="C1878" s="16">
        <f t="shared" si="90"/>
        <v>2</v>
      </c>
      <c r="D1878" s="14">
        <v>44363</v>
      </c>
      <c r="E1878" s="4">
        <v>72.150000000000006</v>
      </c>
    </row>
    <row r="1879" spans="1:5" x14ac:dyDescent="0.3">
      <c r="A1879" s="16">
        <f t="shared" si="91"/>
        <v>2021</v>
      </c>
      <c r="B1879" s="16">
        <f t="shared" si="92"/>
        <v>6</v>
      </c>
      <c r="C1879" s="16">
        <f t="shared" si="90"/>
        <v>2</v>
      </c>
      <c r="D1879" s="14">
        <v>44364</v>
      </c>
      <c r="E1879" s="4">
        <v>71.040000000000006</v>
      </c>
    </row>
    <row r="1880" spans="1:5" x14ac:dyDescent="0.3">
      <c r="A1880" s="16">
        <f t="shared" si="91"/>
        <v>2021</v>
      </c>
      <c r="B1880" s="16">
        <f t="shared" si="92"/>
        <v>6</v>
      </c>
      <c r="C1880" s="16">
        <f t="shared" si="90"/>
        <v>2</v>
      </c>
      <c r="D1880" s="14">
        <v>44365</v>
      </c>
      <c r="E1880" s="4">
        <v>71.64</v>
      </c>
    </row>
    <row r="1881" spans="1:5" x14ac:dyDescent="0.3">
      <c r="A1881" s="16">
        <f t="shared" si="91"/>
        <v>2021</v>
      </c>
      <c r="B1881" s="16">
        <f t="shared" si="92"/>
        <v>6</v>
      </c>
      <c r="C1881" s="16">
        <f t="shared" si="90"/>
        <v>2</v>
      </c>
      <c r="D1881" s="14">
        <v>44368</v>
      </c>
      <c r="E1881" s="4">
        <v>73.66</v>
      </c>
    </row>
    <row r="1882" spans="1:5" x14ac:dyDescent="0.3">
      <c r="A1882" s="16">
        <f t="shared" si="91"/>
        <v>2021</v>
      </c>
      <c r="B1882" s="16">
        <f t="shared" si="92"/>
        <v>6</v>
      </c>
      <c r="C1882" s="16">
        <f t="shared" si="90"/>
        <v>2</v>
      </c>
      <c r="D1882" s="14">
        <v>44369</v>
      </c>
      <c r="E1882" s="4">
        <v>73.06</v>
      </c>
    </row>
    <row r="1883" spans="1:5" x14ac:dyDescent="0.3">
      <c r="A1883" s="16">
        <f t="shared" si="91"/>
        <v>2021</v>
      </c>
      <c r="B1883" s="16">
        <f t="shared" si="92"/>
        <v>6</v>
      </c>
      <c r="C1883" s="16">
        <f t="shared" si="90"/>
        <v>2</v>
      </c>
      <c r="D1883" s="14">
        <v>44370</v>
      </c>
      <c r="E1883" s="4">
        <v>73.08</v>
      </c>
    </row>
    <row r="1884" spans="1:5" x14ac:dyDescent="0.3">
      <c r="A1884" s="16">
        <f t="shared" si="91"/>
        <v>2021</v>
      </c>
      <c r="B1884" s="16">
        <f t="shared" si="92"/>
        <v>6</v>
      </c>
      <c r="C1884" s="16">
        <f t="shared" si="90"/>
        <v>2</v>
      </c>
      <c r="D1884" s="14">
        <v>44371</v>
      </c>
      <c r="E1884" s="4">
        <v>73.3</v>
      </c>
    </row>
    <row r="1885" spans="1:5" x14ac:dyDescent="0.3">
      <c r="A1885" s="16">
        <f t="shared" si="91"/>
        <v>2021</v>
      </c>
      <c r="B1885" s="16">
        <f t="shared" si="92"/>
        <v>6</v>
      </c>
      <c r="C1885" s="16">
        <f t="shared" si="90"/>
        <v>2</v>
      </c>
      <c r="D1885" s="14">
        <v>44372</v>
      </c>
      <c r="E1885" s="4">
        <v>74.05</v>
      </c>
    </row>
    <row r="1886" spans="1:5" x14ac:dyDescent="0.3">
      <c r="A1886" s="16">
        <f t="shared" si="91"/>
        <v>2021</v>
      </c>
      <c r="B1886" s="16">
        <f t="shared" si="92"/>
        <v>6</v>
      </c>
      <c r="C1886" s="16">
        <f t="shared" si="90"/>
        <v>2</v>
      </c>
      <c r="D1886" s="14">
        <v>44375</v>
      </c>
      <c r="E1886" s="4">
        <v>72.91</v>
      </c>
    </row>
    <row r="1887" spans="1:5" x14ac:dyDescent="0.3">
      <c r="A1887" s="16">
        <f t="shared" si="91"/>
        <v>2021</v>
      </c>
      <c r="B1887" s="16">
        <f t="shared" si="92"/>
        <v>6</v>
      </c>
      <c r="C1887" s="16">
        <f t="shared" si="90"/>
        <v>2</v>
      </c>
      <c r="D1887" s="14">
        <v>44376</v>
      </c>
      <c r="E1887" s="4">
        <v>72.98</v>
      </c>
    </row>
    <row r="1888" spans="1:5" x14ac:dyDescent="0.3">
      <c r="A1888" s="16">
        <f t="shared" si="91"/>
        <v>2021</v>
      </c>
      <c r="B1888" s="16">
        <f t="shared" si="92"/>
        <v>6</v>
      </c>
      <c r="C1888" s="16">
        <f t="shared" si="90"/>
        <v>2</v>
      </c>
      <c r="D1888" s="14">
        <v>44377</v>
      </c>
      <c r="E1888" s="4">
        <v>73.47</v>
      </c>
    </row>
    <row r="1889" spans="1:5" x14ac:dyDescent="0.3">
      <c r="A1889" s="16">
        <f t="shared" si="91"/>
        <v>2021</v>
      </c>
      <c r="B1889" s="16">
        <f t="shared" si="92"/>
        <v>7</v>
      </c>
      <c r="C1889" s="16">
        <f t="shared" si="90"/>
        <v>3</v>
      </c>
      <c r="D1889" s="14">
        <v>44378</v>
      </c>
      <c r="E1889" s="4">
        <v>75.23</v>
      </c>
    </row>
    <row r="1890" spans="1:5" x14ac:dyDescent="0.3">
      <c r="A1890" s="16">
        <f t="shared" si="91"/>
        <v>2021</v>
      </c>
      <c r="B1890" s="16">
        <f t="shared" si="92"/>
        <v>7</v>
      </c>
      <c r="C1890" s="16">
        <f t="shared" si="90"/>
        <v>3</v>
      </c>
      <c r="D1890" s="14">
        <v>44379</v>
      </c>
      <c r="E1890" s="4">
        <v>75.16</v>
      </c>
    </row>
    <row r="1891" spans="1:5" x14ac:dyDescent="0.3">
      <c r="A1891" s="16">
        <f t="shared" si="91"/>
        <v>2021</v>
      </c>
      <c r="B1891" s="16">
        <f t="shared" si="92"/>
        <v>7</v>
      </c>
      <c r="C1891" s="16">
        <f t="shared" si="90"/>
        <v>3</v>
      </c>
      <c r="D1891" s="14">
        <v>44383</v>
      </c>
      <c r="E1891" s="4">
        <v>73.37</v>
      </c>
    </row>
    <row r="1892" spans="1:5" x14ac:dyDescent="0.3">
      <c r="A1892" s="16">
        <f t="shared" si="91"/>
        <v>2021</v>
      </c>
      <c r="B1892" s="16">
        <f t="shared" si="92"/>
        <v>7</v>
      </c>
      <c r="C1892" s="16">
        <f t="shared" si="90"/>
        <v>3</v>
      </c>
      <c r="D1892" s="14">
        <v>44384</v>
      </c>
      <c r="E1892" s="4">
        <v>72.2</v>
      </c>
    </row>
    <row r="1893" spans="1:5" x14ac:dyDescent="0.3">
      <c r="A1893" s="16">
        <f t="shared" si="91"/>
        <v>2021</v>
      </c>
      <c r="B1893" s="16">
        <f t="shared" si="92"/>
        <v>7</v>
      </c>
      <c r="C1893" s="16">
        <f t="shared" si="90"/>
        <v>3</v>
      </c>
      <c r="D1893" s="14">
        <v>44385</v>
      </c>
      <c r="E1893" s="4">
        <v>72.94</v>
      </c>
    </row>
    <row r="1894" spans="1:5" x14ac:dyDescent="0.3">
      <c r="A1894" s="16">
        <f t="shared" si="91"/>
        <v>2021</v>
      </c>
      <c r="B1894" s="16">
        <f t="shared" si="92"/>
        <v>7</v>
      </c>
      <c r="C1894" s="16">
        <f t="shared" si="90"/>
        <v>3</v>
      </c>
      <c r="D1894" s="14">
        <v>44386</v>
      </c>
      <c r="E1894" s="4">
        <v>74.56</v>
      </c>
    </row>
    <row r="1895" spans="1:5" x14ac:dyDescent="0.3">
      <c r="A1895" s="16">
        <f t="shared" si="91"/>
        <v>2021</v>
      </c>
      <c r="B1895" s="16">
        <f t="shared" si="92"/>
        <v>7</v>
      </c>
      <c r="C1895" s="16">
        <f t="shared" si="90"/>
        <v>3</v>
      </c>
      <c r="D1895" s="14">
        <v>44389</v>
      </c>
      <c r="E1895" s="4">
        <v>74.099999999999994</v>
      </c>
    </row>
    <row r="1896" spans="1:5" x14ac:dyDescent="0.3">
      <c r="A1896" s="16">
        <f t="shared" si="91"/>
        <v>2021</v>
      </c>
      <c r="B1896" s="16">
        <f t="shared" si="92"/>
        <v>7</v>
      </c>
      <c r="C1896" s="16">
        <f t="shared" si="90"/>
        <v>3</v>
      </c>
      <c r="D1896" s="14">
        <v>44390</v>
      </c>
      <c r="E1896" s="4">
        <v>75.25</v>
      </c>
    </row>
    <row r="1897" spans="1:5" x14ac:dyDescent="0.3">
      <c r="A1897" s="16">
        <f t="shared" si="91"/>
        <v>2021</v>
      </c>
      <c r="B1897" s="16">
        <f t="shared" si="92"/>
        <v>7</v>
      </c>
      <c r="C1897" s="16">
        <f t="shared" si="90"/>
        <v>3</v>
      </c>
      <c r="D1897" s="14">
        <v>44391</v>
      </c>
      <c r="E1897" s="4">
        <v>73.13</v>
      </c>
    </row>
    <row r="1898" spans="1:5" x14ac:dyDescent="0.3">
      <c r="A1898" s="16">
        <f t="shared" si="91"/>
        <v>2021</v>
      </c>
      <c r="B1898" s="16">
        <f t="shared" si="92"/>
        <v>7</v>
      </c>
      <c r="C1898" s="16">
        <f t="shared" si="90"/>
        <v>3</v>
      </c>
      <c r="D1898" s="14">
        <v>44392</v>
      </c>
      <c r="E1898" s="4">
        <v>71.650000000000006</v>
      </c>
    </row>
    <row r="1899" spans="1:5" x14ac:dyDescent="0.3">
      <c r="A1899" s="16">
        <f t="shared" si="91"/>
        <v>2021</v>
      </c>
      <c r="B1899" s="16">
        <f t="shared" si="92"/>
        <v>7</v>
      </c>
      <c r="C1899" s="16">
        <f t="shared" si="90"/>
        <v>3</v>
      </c>
      <c r="D1899" s="14">
        <v>44393</v>
      </c>
      <c r="E1899" s="4">
        <v>71.81</v>
      </c>
    </row>
    <row r="1900" spans="1:5" x14ac:dyDescent="0.3">
      <c r="A1900" s="16">
        <f t="shared" si="91"/>
        <v>2021</v>
      </c>
      <c r="B1900" s="16">
        <f t="shared" si="92"/>
        <v>7</v>
      </c>
      <c r="C1900" s="16">
        <f t="shared" si="90"/>
        <v>3</v>
      </c>
      <c r="D1900" s="14">
        <v>44396</v>
      </c>
      <c r="E1900" s="4">
        <v>66.42</v>
      </c>
    </row>
    <row r="1901" spans="1:5" x14ac:dyDescent="0.3">
      <c r="A1901" s="16">
        <f t="shared" si="91"/>
        <v>2021</v>
      </c>
      <c r="B1901" s="16">
        <f t="shared" si="92"/>
        <v>7</v>
      </c>
      <c r="C1901" s="16">
        <f t="shared" si="90"/>
        <v>3</v>
      </c>
      <c r="D1901" s="14">
        <v>44397</v>
      </c>
      <c r="E1901" s="4">
        <v>67.42</v>
      </c>
    </row>
    <row r="1902" spans="1:5" x14ac:dyDescent="0.3">
      <c r="A1902" s="16">
        <f t="shared" si="91"/>
        <v>2021</v>
      </c>
      <c r="B1902" s="16">
        <f t="shared" si="92"/>
        <v>7</v>
      </c>
      <c r="C1902" s="16">
        <f t="shared" si="90"/>
        <v>3</v>
      </c>
      <c r="D1902" s="14">
        <v>44398</v>
      </c>
      <c r="E1902" s="4">
        <v>70.3</v>
      </c>
    </row>
    <row r="1903" spans="1:5" x14ac:dyDescent="0.3">
      <c r="A1903" s="16">
        <f t="shared" si="91"/>
        <v>2021</v>
      </c>
      <c r="B1903" s="16">
        <f t="shared" si="92"/>
        <v>7</v>
      </c>
      <c r="C1903" s="16">
        <f t="shared" si="90"/>
        <v>3</v>
      </c>
      <c r="D1903" s="14">
        <v>44399</v>
      </c>
      <c r="E1903" s="4">
        <v>71.91</v>
      </c>
    </row>
    <row r="1904" spans="1:5" x14ac:dyDescent="0.3">
      <c r="A1904" s="16">
        <f t="shared" si="91"/>
        <v>2021</v>
      </c>
      <c r="B1904" s="16">
        <f t="shared" si="92"/>
        <v>7</v>
      </c>
      <c r="C1904" s="16">
        <f t="shared" si="90"/>
        <v>3</v>
      </c>
      <c r="D1904" s="14">
        <v>44400</v>
      </c>
      <c r="E1904" s="4">
        <v>72.069999999999993</v>
      </c>
    </row>
    <row r="1905" spans="1:5" x14ac:dyDescent="0.3">
      <c r="A1905" s="16">
        <f t="shared" si="91"/>
        <v>2021</v>
      </c>
      <c r="B1905" s="16">
        <f t="shared" si="92"/>
        <v>7</v>
      </c>
      <c r="C1905" s="16">
        <f t="shared" si="90"/>
        <v>3</v>
      </c>
      <c r="D1905" s="14">
        <v>44403</v>
      </c>
      <c r="E1905" s="4">
        <v>71.91</v>
      </c>
    </row>
    <row r="1906" spans="1:5" x14ac:dyDescent="0.3">
      <c r="A1906" s="16">
        <f t="shared" si="91"/>
        <v>2021</v>
      </c>
      <c r="B1906" s="16">
        <f t="shared" si="92"/>
        <v>7</v>
      </c>
      <c r="C1906" s="16">
        <f t="shared" si="90"/>
        <v>3</v>
      </c>
      <c r="D1906" s="14">
        <v>44404</v>
      </c>
      <c r="E1906" s="4">
        <v>71.650000000000006</v>
      </c>
    </row>
    <row r="1907" spans="1:5" x14ac:dyDescent="0.3">
      <c r="A1907" s="16">
        <f t="shared" si="91"/>
        <v>2021</v>
      </c>
      <c r="B1907" s="16">
        <f t="shared" si="92"/>
        <v>7</v>
      </c>
      <c r="C1907" s="16">
        <f t="shared" si="90"/>
        <v>3</v>
      </c>
      <c r="D1907" s="14">
        <v>44405</v>
      </c>
      <c r="E1907" s="4">
        <v>72.39</v>
      </c>
    </row>
    <row r="1908" spans="1:5" x14ac:dyDescent="0.3">
      <c r="A1908" s="16">
        <f t="shared" si="91"/>
        <v>2021</v>
      </c>
      <c r="B1908" s="16">
        <f t="shared" si="92"/>
        <v>7</v>
      </c>
      <c r="C1908" s="16">
        <f t="shared" si="90"/>
        <v>3</v>
      </c>
      <c r="D1908" s="14">
        <v>44406</v>
      </c>
      <c r="E1908" s="4">
        <v>73.62</v>
      </c>
    </row>
    <row r="1909" spans="1:5" x14ac:dyDescent="0.3">
      <c r="A1909" s="16">
        <f t="shared" si="91"/>
        <v>2021</v>
      </c>
      <c r="B1909" s="16">
        <f t="shared" si="92"/>
        <v>7</v>
      </c>
      <c r="C1909" s="16">
        <f t="shared" si="90"/>
        <v>3</v>
      </c>
      <c r="D1909" s="14">
        <v>44407</v>
      </c>
      <c r="E1909" s="4">
        <v>73.95</v>
      </c>
    </row>
    <row r="1910" spans="1:5" x14ac:dyDescent="0.3">
      <c r="A1910" s="16">
        <f t="shared" si="91"/>
        <v>2021</v>
      </c>
      <c r="B1910" s="16">
        <f t="shared" si="92"/>
        <v>8</v>
      </c>
      <c r="C1910" s="16">
        <f t="shared" si="90"/>
        <v>3</v>
      </c>
      <c r="D1910" s="14">
        <v>44410</v>
      </c>
      <c r="E1910" s="4">
        <v>71.260000000000005</v>
      </c>
    </row>
    <row r="1911" spans="1:5" x14ac:dyDescent="0.3">
      <c r="A1911" s="16">
        <f t="shared" si="91"/>
        <v>2021</v>
      </c>
      <c r="B1911" s="16">
        <f t="shared" si="92"/>
        <v>8</v>
      </c>
      <c r="C1911" s="16">
        <f t="shared" si="90"/>
        <v>3</v>
      </c>
      <c r="D1911" s="14">
        <v>44411</v>
      </c>
      <c r="E1911" s="4">
        <v>70.56</v>
      </c>
    </row>
    <row r="1912" spans="1:5" x14ac:dyDescent="0.3">
      <c r="A1912" s="16">
        <f t="shared" si="91"/>
        <v>2021</v>
      </c>
      <c r="B1912" s="16">
        <f t="shared" si="92"/>
        <v>8</v>
      </c>
      <c r="C1912" s="16">
        <f t="shared" si="90"/>
        <v>3</v>
      </c>
      <c r="D1912" s="14">
        <v>44412</v>
      </c>
      <c r="E1912" s="4">
        <v>68.150000000000006</v>
      </c>
    </row>
    <row r="1913" spans="1:5" x14ac:dyDescent="0.3">
      <c r="A1913" s="16">
        <f t="shared" si="91"/>
        <v>2021</v>
      </c>
      <c r="B1913" s="16">
        <f t="shared" si="92"/>
        <v>8</v>
      </c>
      <c r="C1913" s="16">
        <f t="shared" si="90"/>
        <v>3</v>
      </c>
      <c r="D1913" s="14">
        <v>44413</v>
      </c>
      <c r="E1913" s="4">
        <v>69.09</v>
      </c>
    </row>
    <row r="1914" spans="1:5" x14ac:dyDescent="0.3">
      <c r="A1914" s="16">
        <f t="shared" si="91"/>
        <v>2021</v>
      </c>
      <c r="B1914" s="16">
        <f t="shared" si="92"/>
        <v>8</v>
      </c>
      <c r="C1914" s="16">
        <f t="shared" si="90"/>
        <v>3</v>
      </c>
      <c r="D1914" s="14">
        <v>44414</v>
      </c>
      <c r="E1914" s="4">
        <v>68.28</v>
      </c>
    </row>
    <row r="1915" spans="1:5" x14ac:dyDescent="0.3">
      <c r="A1915" s="16">
        <f t="shared" si="91"/>
        <v>2021</v>
      </c>
      <c r="B1915" s="16">
        <f t="shared" si="92"/>
        <v>8</v>
      </c>
      <c r="C1915" s="16">
        <f t="shared" si="90"/>
        <v>3</v>
      </c>
      <c r="D1915" s="14">
        <v>44417</v>
      </c>
      <c r="E1915" s="4">
        <v>66.48</v>
      </c>
    </row>
    <row r="1916" spans="1:5" x14ac:dyDescent="0.3">
      <c r="A1916" s="16">
        <f t="shared" si="91"/>
        <v>2021</v>
      </c>
      <c r="B1916" s="16">
        <f t="shared" si="92"/>
        <v>8</v>
      </c>
      <c r="C1916" s="16">
        <f t="shared" si="90"/>
        <v>3</v>
      </c>
      <c r="D1916" s="14">
        <v>44418</v>
      </c>
      <c r="E1916" s="4">
        <v>68.290000000000006</v>
      </c>
    </row>
    <row r="1917" spans="1:5" x14ac:dyDescent="0.3">
      <c r="A1917" s="16">
        <f t="shared" si="91"/>
        <v>2021</v>
      </c>
      <c r="B1917" s="16">
        <f t="shared" si="92"/>
        <v>8</v>
      </c>
      <c r="C1917" s="16">
        <f t="shared" si="90"/>
        <v>3</v>
      </c>
      <c r="D1917" s="14">
        <v>44419</v>
      </c>
      <c r="E1917" s="4">
        <v>69.25</v>
      </c>
    </row>
    <row r="1918" spans="1:5" x14ac:dyDescent="0.3">
      <c r="A1918" s="16">
        <f t="shared" si="91"/>
        <v>2021</v>
      </c>
      <c r="B1918" s="16">
        <f t="shared" si="92"/>
        <v>8</v>
      </c>
      <c r="C1918" s="16">
        <f t="shared" si="90"/>
        <v>3</v>
      </c>
      <c r="D1918" s="14">
        <v>44420</v>
      </c>
      <c r="E1918" s="4">
        <v>69.09</v>
      </c>
    </row>
    <row r="1919" spans="1:5" x14ac:dyDescent="0.3">
      <c r="A1919" s="16">
        <f t="shared" si="91"/>
        <v>2021</v>
      </c>
      <c r="B1919" s="16">
        <f t="shared" si="92"/>
        <v>8</v>
      </c>
      <c r="C1919" s="16">
        <f t="shared" si="90"/>
        <v>3</v>
      </c>
      <c r="D1919" s="14">
        <v>44421</v>
      </c>
      <c r="E1919" s="4">
        <v>68.44</v>
      </c>
    </row>
    <row r="1920" spans="1:5" x14ac:dyDescent="0.3">
      <c r="A1920" s="16">
        <f t="shared" si="91"/>
        <v>2021</v>
      </c>
      <c r="B1920" s="16">
        <f t="shared" si="92"/>
        <v>8</v>
      </c>
      <c r="C1920" s="16">
        <f t="shared" si="90"/>
        <v>3</v>
      </c>
      <c r="D1920" s="14">
        <v>44424</v>
      </c>
      <c r="E1920" s="4">
        <v>67.290000000000006</v>
      </c>
    </row>
    <row r="1921" spans="1:5" x14ac:dyDescent="0.3">
      <c r="A1921" s="16">
        <f t="shared" si="91"/>
        <v>2021</v>
      </c>
      <c r="B1921" s="16">
        <f t="shared" si="92"/>
        <v>8</v>
      </c>
      <c r="C1921" s="16">
        <f t="shared" si="90"/>
        <v>3</v>
      </c>
      <c r="D1921" s="14">
        <v>44425</v>
      </c>
      <c r="E1921" s="4">
        <v>66.59</v>
      </c>
    </row>
    <row r="1922" spans="1:5" x14ac:dyDescent="0.3">
      <c r="A1922" s="16">
        <f t="shared" si="91"/>
        <v>2021</v>
      </c>
      <c r="B1922" s="16">
        <f t="shared" si="92"/>
        <v>8</v>
      </c>
      <c r="C1922" s="16">
        <f t="shared" si="90"/>
        <v>3</v>
      </c>
      <c r="D1922" s="14">
        <v>44426</v>
      </c>
      <c r="E1922" s="4">
        <v>65.459999999999994</v>
      </c>
    </row>
    <row r="1923" spans="1:5" x14ac:dyDescent="0.3">
      <c r="A1923" s="16">
        <f t="shared" si="91"/>
        <v>2021</v>
      </c>
      <c r="B1923" s="16">
        <f t="shared" si="92"/>
        <v>8</v>
      </c>
      <c r="C1923" s="16">
        <f t="shared" si="90"/>
        <v>3</v>
      </c>
      <c r="D1923" s="14">
        <v>44427</v>
      </c>
      <c r="E1923" s="4">
        <v>63.69</v>
      </c>
    </row>
    <row r="1924" spans="1:5" x14ac:dyDescent="0.3">
      <c r="A1924" s="16">
        <f t="shared" si="91"/>
        <v>2021</v>
      </c>
      <c r="B1924" s="16">
        <f t="shared" si="92"/>
        <v>8</v>
      </c>
      <c r="C1924" s="16">
        <f t="shared" si="90"/>
        <v>3</v>
      </c>
      <c r="D1924" s="14">
        <v>44428</v>
      </c>
      <c r="E1924" s="4">
        <v>62.32</v>
      </c>
    </row>
    <row r="1925" spans="1:5" x14ac:dyDescent="0.3">
      <c r="A1925" s="16">
        <f t="shared" si="91"/>
        <v>2021</v>
      </c>
      <c r="B1925" s="16">
        <f t="shared" si="92"/>
        <v>8</v>
      </c>
      <c r="C1925" s="16">
        <f t="shared" ref="C1925:C1988" si="93">ROUNDUP(B1925/3,0)</f>
        <v>3</v>
      </c>
      <c r="D1925" s="14">
        <v>44431</v>
      </c>
      <c r="E1925" s="4">
        <v>65.64</v>
      </c>
    </row>
    <row r="1926" spans="1:5" x14ac:dyDescent="0.3">
      <c r="A1926" s="16">
        <f t="shared" si="91"/>
        <v>2021</v>
      </c>
      <c r="B1926" s="16">
        <f t="shared" si="92"/>
        <v>8</v>
      </c>
      <c r="C1926" s="16">
        <f t="shared" si="93"/>
        <v>3</v>
      </c>
      <c r="D1926" s="14">
        <v>44432</v>
      </c>
      <c r="E1926" s="4">
        <v>67.540000000000006</v>
      </c>
    </row>
    <row r="1927" spans="1:5" x14ac:dyDescent="0.3">
      <c r="A1927" s="16">
        <f t="shared" si="91"/>
        <v>2021</v>
      </c>
      <c r="B1927" s="16">
        <f t="shared" si="92"/>
        <v>8</v>
      </c>
      <c r="C1927" s="16">
        <f t="shared" si="93"/>
        <v>3</v>
      </c>
      <c r="D1927" s="14">
        <v>44433</v>
      </c>
      <c r="E1927" s="4">
        <v>68.36</v>
      </c>
    </row>
    <row r="1928" spans="1:5" x14ac:dyDescent="0.3">
      <c r="A1928" s="16">
        <f t="shared" si="91"/>
        <v>2021</v>
      </c>
      <c r="B1928" s="16">
        <f t="shared" si="92"/>
        <v>8</v>
      </c>
      <c r="C1928" s="16">
        <f t="shared" si="93"/>
        <v>3</v>
      </c>
      <c r="D1928" s="14">
        <v>44434</v>
      </c>
      <c r="E1928" s="4">
        <v>67.42</v>
      </c>
    </row>
    <row r="1929" spans="1:5" x14ac:dyDescent="0.3">
      <c r="A1929" s="16">
        <f t="shared" si="91"/>
        <v>2021</v>
      </c>
      <c r="B1929" s="16">
        <f t="shared" si="92"/>
        <v>8</v>
      </c>
      <c r="C1929" s="16">
        <f t="shared" si="93"/>
        <v>3</v>
      </c>
      <c r="D1929" s="14">
        <v>44435</v>
      </c>
      <c r="E1929" s="4">
        <v>68.739999999999995</v>
      </c>
    </row>
    <row r="1930" spans="1:5" x14ac:dyDescent="0.3">
      <c r="A1930" s="16">
        <f t="shared" si="91"/>
        <v>2021</v>
      </c>
      <c r="B1930" s="16">
        <f t="shared" si="92"/>
        <v>8</v>
      </c>
      <c r="C1930" s="16">
        <f t="shared" si="93"/>
        <v>3</v>
      </c>
      <c r="D1930" s="14">
        <v>44438</v>
      </c>
      <c r="E1930" s="4">
        <v>69.209999999999994</v>
      </c>
    </row>
    <row r="1931" spans="1:5" x14ac:dyDescent="0.3">
      <c r="A1931" s="16">
        <f t="shared" si="91"/>
        <v>2021</v>
      </c>
      <c r="B1931" s="16">
        <f t="shared" si="92"/>
        <v>8</v>
      </c>
      <c r="C1931" s="16">
        <f t="shared" si="93"/>
        <v>3</v>
      </c>
      <c r="D1931" s="14">
        <v>44439</v>
      </c>
      <c r="E1931" s="4">
        <v>68.5</v>
      </c>
    </row>
    <row r="1932" spans="1:5" x14ac:dyDescent="0.3">
      <c r="A1932" s="16">
        <f t="shared" si="91"/>
        <v>2021</v>
      </c>
      <c r="B1932" s="16">
        <f t="shared" si="92"/>
        <v>9</v>
      </c>
      <c r="C1932" s="16">
        <f t="shared" si="93"/>
        <v>3</v>
      </c>
      <c r="D1932" s="14">
        <v>44440</v>
      </c>
      <c r="E1932" s="4">
        <v>68.59</v>
      </c>
    </row>
    <row r="1933" spans="1:5" x14ac:dyDescent="0.3">
      <c r="A1933" s="16">
        <f t="shared" si="91"/>
        <v>2021</v>
      </c>
      <c r="B1933" s="16">
        <f t="shared" si="92"/>
        <v>9</v>
      </c>
      <c r="C1933" s="16">
        <f t="shared" si="93"/>
        <v>3</v>
      </c>
      <c r="D1933" s="14">
        <v>44441</v>
      </c>
      <c r="E1933" s="4">
        <v>69.989999999999995</v>
      </c>
    </row>
    <row r="1934" spans="1:5" x14ac:dyDescent="0.3">
      <c r="A1934" s="16">
        <f t="shared" si="91"/>
        <v>2021</v>
      </c>
      <c r="B1934" s="16">
        <f t="shared" si="92"/>
        <v>9</v>
      </c>
      <c r="C1934" s="16">
        <f t="shared" si="93"/>
        <v>3</v>
      </c>
      <c r="D1934" s="14">
        <v>44442</v>
      </c>
      <c r="E1934" s="4">
        <v>69.290000000000006</v>
      </c>
    </row>
    <row r="1935" spans="1:5" x14ac:dyDescent="0.3">
      <c r="A1935" s="16">
        <f t="shared" si="91"/>
        <v>2021</v>
      </c>
      <c r="B1935" s="16">
        <f t="shared" si="92"/>
        <v>9</v>
      </c>
      <c r="C1935" s="16">
        <f t="shared" si="93"/>
        <v>3</v>
      </c>
      <c r="D1935" s="14">
        <v>44446</v>
      </c>
      <c r="E1935" s="4">
        <v>68.349999999999994</v>
      </c>
    </row>
    <row r="1936" spans="1:5" x14ac:dyDescent="0.3">
      <c r="A1936" s="16">
        <f t="shared" si="91"/>
        <v>2021</v>
      </c>
      <c r="B1936" s="16">
        <f t="shared" si="92"/>
        <v>9</v>
      </c>
      <c r="C1936" s="16">
        <f t="shared" si="93"/>
        <v>3</v>
      </c>
      <c r="D1936" s="14">
        <v>44447</v>
      </c>
      <c r="E1936" s="4">
        <v>69.3</v>
      </c>
    </row>
    <row r="1937" spans="1:5" x14ac:dyDescent="0.3">
      <c r="A1937" s="16">
        <f t="shared" ref="A1937:A2000" si="94">YEAR(D1937)</f>
        <v>2021</v>
      </c>
      <c r="B1937" s="16">
        <f t="shared" ref="B1937:B2000" si="95">MONTH(D1937)</f>
        <v>9</v>
      </c>
      <c r="C1937" s="16">
        <f t="shared" si="93"/>
        <v>3</v>
      </c>
      <c r="D1937" s="14">
        <v>44448</v>
      </c>
      <c r="E1937" s="4">
        <v>68.14</v>
      </c>
    </row>
    <row r="1938" spans="1:5" x14ac:dyDescent="0.3">
      <c r="A1938" s="16">
        <f t="shared" si="94"/>
        <v>2021</v>
      </c>
      <c r="B1938" s="16">
        <f t="shared" si="95"/>
        <v>9</v>
      </c>
      <c r="C1938" s="16">
        <f t="shared" si="93"/>
        <v>3</v>
      </c>
      <c r="D1938" s="14">
        <v>44449</v>
      </c>
      <c r="E1938" s="4">
        <v>69.72</v>
      </c>
    </row>
    <row r="1939" spans="1:5" x14ac:dyDescent="0.3">
      <c r="A1939" s="16">
        <f t="shared" si="94"/>
        <v>2021</v>
      </c>
      <c r="B1939" s="16">
        <f t="shared" si="95"/>
        <v>9</v>
      </c>
      <c r="C1939" s="16">
        <f t="shared" si="93"/>
        <v>3</v>
      </c>
      <c r="D1939" s="14">
        <v>44452</v>
      </c>
      <c r="E1939" s="4">
        <v>70.45</v>
      </c>
    </row>
    <row r="1940" spans="1:5" x14ac:dyDescent="0.3">
      <c r="A1940" s="16">
        <f t="shared" si="94"/>
        <v>2021</v>
      </c>
      <c r="B1940" s="16">
        <f t="shared" si="95"/>
        <v>9</v>
      </c>
      <c r="C1940" s="16">
        <f t="shared" si="93"/>
        <v>3</v>
      </c>
      <c r="D1940" s="14">
        <v>44453</v>
      </c>
      <c r="E1940" s="4">
        <v>70.459999999999994</v>
      </c>
    </row>
    <row r="1941" spans="1:5" x14ac:dyDescent="0.3">
      <c r="A1941" s="16">
        <f t="shared" si="94"/>
        <v>2021</v>
      </c>
      <c r="B1941" s="16">
        <f t="shared" si="95"/>
        <v>9</v>
      </c>
      <c r="C1941" s="16">
        <f t="shared" si="93"/>
        <v>3</v>
      </c>
      <c r="D1941" s="14">
        <v>44454</v>
      </c>
      <c r="E1941" s="4">
        <v>72.61</v>
      </c>
    </row>
    <row r="1942" spans="1:5" x14ac:dyDescent="0.3">
      <c r="A1942" s="16">
        <f t="shared" si="94"/>
        <v>2021</v>
      </c>
      <c r="B1942" s="16">
        <f t="shared" si="95"/>
        <v>9</v>
      </c>
      <c r="C1942" s="16">
        <f t="shared" si="93"/>
        <v>3</v>
      </c>
      <c r="D1942" s="14">
        <v>44455</v>
      </c>
      <c r="E1942" s="4">
        <v>72.61</v>
      </c>
    </row>
    <row r="1943" spans="1:5" x14ac:dyDescent="0.3">
      <c r="A1943" s="16">
        <f t="shared" si="94"/>
        <v>2021</v>
      </c>
      <c r="B1943" s="16">
        <f t="shared" si="95"/>
        <v>9</v>
      </c>
      <c r="C1943" s="16">
        <f t="shared" si="93"/>
        <v>3</v>
      </c>
      <c r="D1943" s="14">
        <v>44456</v>
      </c>
      <c r="E1943" s="4">
        <v>71.97</v>
      </c>
    </row>
    <row r="1944" spans="1:5" x14ac:dyDescent="0.3">
      <c r="A1944" s="16">
        <f t="shared" si="94"/>
        <v>2021</v>
      </c>
      <c r="B1944" s="16">
        <f t="shared" si="95"/>
        <v>9</v>
      </c>
      <c r="C1944" s="16">
        <f t="shared" si="93"/>
        <v>3</v>
      </c>
      <c r="D1944" s="14">
        <v>44459</v>
      </c>
      <c r="E1944" s="4">
        <v>70.290000000000006</v>
      </c>
    </row>
    <row r="1945" spans="1:5" x14ac:dyDescent="0.3">
      <c r="A1945" s="16">
        <f t="shared" si="94"/>
        <v>2021</v>
      </c>
      <c r="B1945" s="16">
        <f t="shared" si="95"/>
        <v>9</v>
      </c>
      <c r="C1945" s="16">
        <f t="shared" si="93"/>
        <v>3</v>
      </c>
      <c r="D1945" s="14">
        <v>44460</v>
      </c>
      <c r="E1945" s="4">
        <v>70.56</v>
      </c>
    </row>
    <row r="1946" spans="1:5" x14ac:dyDescent="0.3">
      <c r="A1946" s="16">
        <f t="shared" si="94"/>
        <v>2021</v>
      </c>
      <c r="B1946" s="16">
        <f t="shared" si="95"/>
        <v>9</v>
      </c>
      <c r="C1946" s="16">
        <f t="shared" si="93"/>
        <v>3</v>
      </c>
      <c r="D1946" s="14">
        <v>44461</v>
      </c>
      <c r="E1946" s="4">
        <v>72.23</v>
      </c>
    </row>
    <row r="1947" spans="1:5" x14ac:dyDescent="0.3">
      <c r="A1947" s="16">
        <f t="shared" si="94"/>
        <v>2021</v>
      </c>
      <c r="B1947" s="16">
        <f t="shared" si="95"/>
        <v>9</v>
      </c>
      <c r="C1947" s="16">
        <f t="shared" si="93"/>
        <v>3</v>
      </c>
      <c r="D1947" s="14">
        <v>44462</v>
      </c>
      <c r="E1947" s="4">
        <v>73.3</v>
      </c>
    </row>
    <row r="1948" spans="1:5" x14ac:dyDescent="0.3">
      <c r="A1948" s="16">
        <f t="shared" si="94"/>
        <v>2021</v>
      </c>
      <c r="B1948" s="16">
        <f t="shared" si="95"/>
        <v>9</v>
      </c>
      <c r="C1948" s="16">
        <f t="shared" si="93"/>
        <v>3</v>
      </c>
      <c r="D1948" s="14">
        <v>44463</v>
      </c>
      <c r="E1948" s="4">
        <v>73.98</v>
      </c>
    </row>
    <row r="1949" spans="1:5" x14ac:dyDescent="0.3">
      <c r="A1949" s="16">
        <f t="shared" si="94"/>
        <v>2021</v>
      </c>
      <c r="B1949" s="16">
        <f t="shared" si="95"/>
        <v>9</v>
      </c>
      <c r="C1949" s="16">
        <f t="shared" si="93"/>
        <v>3</v>
      </c>
      <c r="D1949" s="14">
        <v>44466</v>
      </c>
      <c r="E1949" s="4">
        <v>75.45</v>
      </c>
    </row>
    <row r="1950" spans="1:5" x14ac:dyDescent="0.3">
      <c r="A1950" s="16">
        <f t="shared" si="94"/>
        <v>2021</v>
      </c>
      <c r="B1950" s="16">
        <f t="shared" si="95"/>
        <v>9</v>
      </c>
      <c r="C1950" s="16">
        <f t="shared" si="93"/>
        <v>3</v>
      </c>
      <c r="D1950" s="14">
        <v>44467</v>
      </c>
      <c r="E1950" s="4">
        <v>75.290000000000006</v>
      </c>
    </row>
    <row r="1951" spans="1:5" x14ac:dyDescent="0.3">
      <c r="A1951" s="16">
        <f t="shared" si="94"/>
        <v>2021</v>
      </c>
      <c r="B1951" s="16">
        <f t="shared" si="95"/>
        <v>9</v>
      </c>
      <c r="C1951" s="16">
        <f t="shared" si="93"/>
        <v>3</v>
      </c>
      <c r="D1951" s="14">
        <v>44468</v>
      </c>
      <c r="E1951" s="4">
        <v>74.83</v>
      </c>
    </row>
    <row r="1952" spans="1:5" x14ac:dyDescent="0.3">
      <c r="A1952" s="16">
        <f t="shared" si="94"/>
        <v>2021</v>
      </c>
      <c r="B1952" s="16">
        <f t="shared" si="95"/>
        <v>9</v>
      </c>
      <c r="C1952" s="16">
        <f t="shared" si="93"/>
        <v>3</v>
      </c>
      <c r="D1952" s="14">
        <v>44469</v>
      </c>
      <c r="E1952" s="4">
        <v>75.03</v>
      </c>
    </row>
    <row r="1953" spans="1:5" x14ac:dyDescent="0.3">
      <c r="A1953" s="16">
        <f t="shared" si="94"/>
        <v>2021</v>
      </c>
      <c r="B1953" s="16">
        <f t="shared" si="95"/>
        <v>10</v>
      </c>
      <c r="C1953" s="16">
        <f t="shared" si="93"/>
        <v>4</v>
      </c>
      <c r="D1953" s="14">
        <v>44470</v>
      </c>
      <c r="E1953" s="4">
        <v>75.88</v>
      </c>
    </row>
    <row r="1954" spans="1:5" x14ac:dyDescent="0.3">
      <c r="A1954" s="16">
        <f t="shared" si="94"/>
        <v>2021</v>
      </c>
      <c r="B1954" s="16">
        <f t="shared" si="95"/>
        <v>10</v>
      </c>
      <c r="C1954" s="16">
        <f t="shared" si="93"/>
        <v>4</v>
      </c>
      <c r="D1954" s="14">
        <v>44473</v>
      </c>
      <c r="E1954" s="4">
        <v>77.62</v>
      </c>
    </row>
    <row r="1955" spans="1:5" x14ac:dyDescent="0.3">
      <c r="A1955" s="16">
        <f t="shared" si="94"/>
        <v>2021</v>
      </c>
      <c r="B1955" s="16">
        <f t="shared" si="95"/>
        <v>10</v>
      </c>
      <c r="C1955" s="16">
        <f t="shared" si="93"/>
        <v>4</v>
      </c>
      <c r="D1955" s="14">
        <v>44474</v>
      </c>
      <c r="E1955" s="4">
        <v>78.930000000000007</v>
      </c>
    </row>
    <row r="1956" spans="1:5" x14ac:dyDescent="0.3">
      <c r="A1956" s="16">
        <f t="shared" si="94"/>
        <v>2021</v>
      </c>
      <c r="B1956" s="16">
        <f t="shared" si="95"/>
        <v>10</v>
      </c>
      <c r="C1956" s="16">
        <f t="shared" si="93"/>
        <v>4</v>
      </c>
      <c r="D1956" s="14">
        <v>44475</v>
      </c>
      <c r="E1956" s="4">
        <v>77.430000000000007</v>
      </c>
    </row>
    <row r="1957" spans="1:5" x14ac:dyDescent="0.3">
      <c r="A1957" s="16">
        <f t="shared" si="94"/>
        <v>2021</v>
      </c>
      <c r="B1957" s="16">
        <f t="shared" si="95"/>
        <v>10</v>
      </c>
      <c r="C1957" s="16">
        <f t="shared" si="93"/>
        <v>4</v>
      </c>
      <c r="D1957" s="14">
        <v>44476</v>
      </c>
      <c r="E1957" s="4">
        <v>78.3</v>
      </c>
    </row>
    <row r="1958" spans="1:5" x14ac:dyDescent="0.3">
      <c r="A1958" s="16">
        <f t="shared" si="94"/>
        <v>2021</v>
      </c>
      <c r="B1958" s="16">
        <f t="shared" si="95"/>
        <v>10</v>
      </c>
      <c r="C1958" s="16">
        <f t="shared" si="93"/>
        <v>4</v>
      </c>
      <c r="D1958" s="14">
        <v>44477</v>
      </c>
      <c r="E1958" s="4">
        <v>79.349999999999994</v>
      </c>
    </row>
    <row r="1959" spans="1:5" x14ac:dyDescent="0.3">
      <c r="A1959" s="16">
        <f t="shared" si="94"/>
        <v>2021</v>
      </c>
      <c r="B1959" s="16">
        <f t="shared" si="95"/>
        <v>10</v>
      </c>
      <c r="C1959" s="16">
        <f t="shared" si="93"/>
        <v>4</v>
      </c>
      <c r="D1959" s="14">
        <v>44480</v>
      </c>
      <c r="E1959" s="4">
        <v>80.52</v>
      </c>
    </row>
    <row r="1960" spans="1:5" x14ac:dyDescent="0.3">
      <c r="A1960" s="16">
        <f t="shared" si="94"/>
        <v>2021</v>
      </c>
      <c r="B1960" s="16">
        <f t="shared" si="95"/>
        <v>10</v>
      </c>
      <c r="C1960" s="16">
        <f t="shared" si="93"/>
        <v>4</v>
      </c>
      <c r="D1960" s="14">
        <v>44481</v>
      </c>
      <c r="E1960" s="4">
        <v>80.64</v>
      </c>
    </row>
    <row r="1961" spans="1:5" x14ac:dyDescent="0.3">
      <c r="A1961" s="16">
        <f t="shared" si="94"/>
        <v>2021</v>
      </c>
      <c r="B1961" s="16">
        <f t="shared" si="95"/>
        <v>10</v>
      </c>
      <c r="C1961" s="16">
        <f t="shared" si="93"/>
        <v>4</v>
      </c>
      <c r="D1961" s="14">
        <v>44482</v>
      </c>
      <c r="E1961" s="4">
        <v>80.44</v>
      </c>
    </row>
    <row r="1962" spans="1:5" x14ac:dyDescent="0.3">
      <c r="A1962" s="16">
        <f t="shared" si="94"/>
        <v>2021</v>
      </c>
      <c r="B1962" s="16">
        <f t="shared" si="95"/>
        <v>10</v>
      </c>
      <c r="C1962" s="16">
        <f t="shared" si="93"/>
        <v>4</v>
      </c>
      <c r="D1962" s="14">
        <v>44483</v>
      </c>
      <c r="E1962" s="4">
        <v>81.31</v>
      </c>
    </row>
    <row r="1963" spans="1:5" x14ac:dyDescent="0.3">
      <c r="A1963" s="16">
        <f t="shared" si="94"/>
        <v>2021</v>
      </c>
      <c r="B1963" s="16">
        <f t="shared" si="95"/>
        <v>10</v>
      </c>
      <c r="C1963" s="16">
        <f t="shared" si="93"/>
        <v>4</v>
      </c>
      <c r="D1963" s="14">
        <v>44484</v>
      </c>
      <c r="E1963" s="4">
        <v>82.28</v>
      </c>
    </row>
    <row r="1964" spans="1:5" x14ac:dyDescent="0.3">
      <c r="A1964" s="16">
        <f t="shared" si="94"/>
        <v>2021</v>
      </c>
      <c r="B1964" s="16">
        <f t="shared" si="95"/>
        <v>10</v>
      </c>
      <c r="C1964" s="16">
        <f t="shared" si="93"/>
        <v>4</v>
      </c>
      <c r="D1964" s="14">
        <v>44487</v>
      </c>
      <c r="E1964" s="4">
        <v>82.44</v>
      </c>
    </row>
    <row r="1965" spans="1:5" x14ac:dyDescent="0.3">
      <c r="A1965" s="16">
        <f t="shared" si="94"/>
        <v>2021</v>
      </c>
      <c r="B1965" s="16">
        <f t="shared" si="95"/>
        <v>10</v>
      </c>
      <c r="C1965" s="16">
        <f t="shared" si="93"/>
        <v>4</v>
      </c>
      <c r="D1965" s="14">
        <v>44488</v>
      </c>
      <c r="E1965" s="4">
        <v>82.96</v>
      </c>
    </row>
    <row r="1966" spans="1:5" x14ac:dyDescent="0.3">
      <c r="A1966" s="16">
        <f t="shared" si="94"/>
        <v>2021</v>
      </c>
      <c r="B1966" s="16">
        <f t="shared" si="95"/>
        <v>10</v>
      </c>
      <c r="C1966" s="16">
        <f t="shared" si="93"/>
        <v>4</v>
      </c>
      <c r="D1966" s="14">
        <v>44489</v>
      </c>
      <c r="E1966" s="4">
        <v>83.87</v>
      </c>
    </row>
    <row r="1967" spans="1:5" x14ac:dyDescent="0.3">
      <c r="A1967" s="16">
        <f t="shared" si="94"/>
        <v>2021</v>
      </c>
      <c r="B1967" s="16">
        <f t="shared" si="95"/>
        <v>10</v>
      </c>
      <c r="C1967" s="16">
        <f t="shared" si="93"/>
        <v>4</v>
      </c>
      <c r="D1967" s="14">
        <v>44490</v>
      </c>
      <c r="E1967" s="4">
        <v>82.5</v>
      </c>
    </row>
    <row r="1968" spans="1:5" x14ac:dyDescent="0.3">
      <c r="A1968" s="16">
        <f t="shared" si="94"/>
        <v>2021</v>
      </c>
      <c r="B1968" s="16">
        <f t="shared" si="95"/>
        <v>10</v>
      </c>
      <c r="C1968" s="16">
        <f t="shared" si="93"/>
        <v>4</v>
      </c>
      <c r="D1968" s="14">
        <v>44491</v>
      </c>
      <c r="E1968" s="4">
        <v>83.76</v>
      </c>
    </row>
    <row r="1969" spans="1:5" x14ac:dyDescent="0.3">
      <c r="A1969" s="16">
        <f t="shared" si="94"/>
        <v>2021</v>
      </c>
      <c r="B1969" s="16">
        <f t="shared" si="95"/>
        <v>10</v>
      </c>
      <c r="C1969" s="16">
        <f t="shared" si="93"/>
        <v>4</v>
      </c>
      <c r="D1969" s="14">
        <v>44494</v>
      </c>
      <c r="E1969" s="4">
        <v>83.76</v>
      </c>
    </row>
    <row r="1970" spans="1:5" x14ac:dyDescent="0.3">
      <c r="A1970" s="16">
        <f t="shared" si="94"/>
        <v>2021</v>
      </c>
      <c r="B1970" s="16">
        <f t="shared" si="95"/>
        <v>10</v>
      </c>
      <c r="C1970" s="16">
        <f t="shared" si="93"/>
        <v>4</v>
      </c>
      <c r="D1970" s="14">
        <v>44495</v>
      </c>
      <c r="E1970" s="4">
        <v>84.65</v>
      </c>
    </row>
    <row r="1971" spans="1:5" x14ac:dyDescent="0.3">
      <c r="A1971" s="16">
        <f t="shared" si="94"/>
        <v>2021</v>
      </c>
      <c r="B1971" s="16">
        <f t="shared" si="95"/>
        <v>10</v>
      </c>
      <c r="C1971" s="16">
        <f t="shared" si="93"/>
        <v>4</v>
      </c>
      <c r="D1971" s="14">
        <v>44496</v>
      </c>
      <c r="E1971" s="4">
        <v>82.66</v>
      </c>
    </row>
    <row r="1972" spans="1:5" x14ac:dyDescent="0.3">
      <c r="A1972" s="16">
        <f t="shared" si="94"/>
        <v>2021</v>
      </c>
      <c r="B1972" s="16">
        <f t="shared" si="95"/>
        <v>10</v>
      </c>
      <c r="C1972" s="16">
        <f t="shared" si="93"/>
        <v>4</v>
      </c>
      <c r="D1972" s="14">
        <v>44497</v>
      </c>
      <c r="E1972" s="4">
        <v>82.81</v>
      </c>
    </row>
    <row r="1973" spans="1:5" x14ac:dyDescent="0.3">
      <c r="A1973" s="16">
        <f t="shared" si="94"/>
        <v>2021</v>
      </c>
      <c r="B1973" s="16">
        <f t="shared" si="95"/>
        <v>10</v>
      </c>
      <c r="C1973" s="16">
        <f t="shared" si="93"/>
        <v>4</v>
      </c>
      <c r="D1973" s="14">
        <v>44498</v>
      </c>
      <c r="E1973" s="4">
        <v>83.57</v>
      </c>
    </row>
    <row r="1974" spans="1:5" x14ac:dyDescent="0.3">
      <c r="A1974" s="16">
        <f t="shared" si="94"/>
        <v>2021</v>
      </c>
      <c r="B1974" s="16">
        <f t="shared" si="95"/>
        <v>11</v>
      </c>
      <c r="C1974" s="16">
        <f t="shared" si="93"/>
        <v>4</v>
      </c>
      <c r="D1974" s="14">
        <v>44501</v>
      </c>
      <c r="E1974" s="4">
        <v>84.05</v>
      </c>
    </row>
    <row r="1975" spans="1:5" x14ac:dyDescent="0.3">
      <c r="A1975" s="16">
        <f t="shared" si="94"/>
        <v>2021</v>
      </c>
      <c r="B1975" s="16">
        <f t="shared" si="95"/>
        <v>11</v>
      </c>
      <c r="C1975" s="16">
        <f t="shared" si="93"/>
        <v>4</v>
      </c>
      <c r="D1975" s="14">
        <v>44502</v>
      </c>
      <c r="E1975" s="4">
        <v>83.91</v>
      </c>
    </row>
    <row r="1976" spans="1:5" x14ac:dyDescent="0.3">
      <c r="A1976" s="16">
        <f t="shared" si="94"/>
        <v>2021</v>
      </c>
      <c r="B1976" s="16">
        <f t="shared" si="95"/>
        <v>11</v>
      </c>
      <c r="C1976" s="16">
        <f t="shared" si="93"/>
        <v>4</v>
      </c>
      <c r="D1976" s="14">
        <v>44503</v>
      </c>
      <c r="E1976" s="4">
        <v>80.86</v>
      </c>
    </row>
    <row r="1977" spans="1:5" x14ac:dyDescent="0.3">
      <c r="A1977" s="16">
        <f t="shared" si="94"/>
        <v>2021</v>
      </c>
      <c r="B1977" s="16">
        <f t="shared" si="95"/>
        <v>11</v>
      </c>
      <c r="C1977" s="16">
        <f t="shared" si="93"/>
        <v>4</v>
      </c>
      <c r="D1977" s="14">
        <v>44504</v>
      </c>
      <c r="E1977" s="4">
        <v>78.81</v>
      </c>
    </row>
    <row r="1978" spans="1:5" x14ac:dyDescent="0.3">
      <c r="A1978" s="16">
        <f t="shared" si="94"/>
        <v>2021</v>
      </c>
      <c r="B1978" s="16">
        <f t="shared" si="95"/>
        <v>11</v>
      </c>
      <c r="C1978" s="16">
        <f t="shared" si="93"/>
        <v>4</v>
      </c>
      <c r="D1978" s="14">
        <v>44505</v>
      </c>
      <c r="E1978" s="4">
        <v>81.27</v>
      </c>
    </row>
    <row r="1979" spans="1:5" x14ac:dyDescent="0.3">
      <c r="A1979" s="16">
        <f t="shared" si="94"/>
        <v>2021</v>
      </c>
      <c r="B1979" s="16">
        <f t="shared" si="95"/>
        <v>11</v>
      </c>
      <c r="C1979" s="16">
        <f t="shared" si="93"/>
        <v>4</v>
      </c>
      <c r="D1979" s="14">
        <v>44508</v>
      </c>
      <c r="E1979" s="4">
        <v>81.93</v>
      </c>
    </row>
    <row r="1980" spans="1:5" x14ac:dyDescent="0.3">
      <c r="A1980" s="16">
        <f t="shared" si="94"/>
        <v>2021</v>
      </c>
      <c r="B1980" s="16">
        <f t="shared" si="95"/>
        <v>11</v>
      </c>
      <c r="C1980" s="16">
        <f t="shared" si="93"/>
        <v>4</v>
      </c>
      <c r="D1980" s="14">
        <v>44509</v>
      </c>
      <c r="E1980" s="4">
        <v>84.15</v>
      </c>
    </row>
    <row r="1981" spans="1:5" x14ac:dyDescent="0.3">
      <c r="A1981" s="16">
        <f t="shared" si="94"/>
        <v>2021</v>
      </c>
      <c r="B1981" s="16">
        <f t="shared" si="95"/>
        <v>11</v>
      </c>
      <c r="C1981" s="16">
        <f t="shared" si="93"/>
        <v>4</v>
      </c>
      <c r="D1981" s="14">
        <v>44510</v>
      </c>
      <c r="E1981" s="4">
        <v>81.34</v>
      </c>
    </row>
    <row r="1982" spans="1:5" x14ac:dyDescent="0.3">
      <c r="A1982" s="16">
        <f t="shared" si="94"/>
        <v>2021</v>
      </c>
      <c r="B1982" s="16">
        <f t="shared" si="95"/>
        <v>11</v>
      </c>
      <c r="C1982" s="16">
        <f t="shared" si="93"/>
        <v>4</v>
      </c>
      <c r="D1982" s="14">
        <v>44511</v>
      </c>
      <c r="E1982" s="4">
        <v>81.59</v>
      </c>
    </row>
    <row r="1983" spans="1:5" x14ac:dyDescent="0.3">
      <c r="A1983" s="16">
        <f t="shared" si="94"/>
        <v>2021</v>
      </c>
      <c r="B1983" s="16">
        <f t="shared" si="95"/>
        <v>11</v>
      </c>
      <c r="C1983" s="16">
        <f t="shared" si="93"/>
        <v>4</v>
      </c>
      <c r="D1983" s="14">
        <v>44512</v>
      </c>
      <c r="E1983" s="4">
        <v>80.790000000000006</v>
      </c>
    </row>
    <row r="1984" spans="1:5" x14ac:dyDescent="0.3">
      <c r="A1984" s="16">
        <f t="shared" si="94"/>
        <v>2021</v>
      </c>
      <c r="B1984" s="16">
        <f t="shared" si="95"/>
        <v>11</v>
      </c>
      <c r="C1984" s="16">
        <f t="shared" si="93"/>
        <v>4</v>
      </c>
      <c r="D1984" s="14">
        <v>44515</v>
      </c>
      <c r="E1984" s="4">
        <v>80.88</v>
      </c>
    </row>
    <row r="1985" spans="1:5" x14ac:dyDescent="0.3">
      <c r="A1985" s="16">
        <f t="shared" si="94"/>
        <v>2021</v>
      </c>
      <c r="B1985" s="16">
        <f t="shared" si="95"/>
        <v>11</v>
      </c>
      <c r="C1985" s="16">
        <f t="shared" si="93"/>
        <v>4</v>
      </c>
      <c r="D1985" s="14">
        <v>44516</v>
      </c>
      <c r="E1985" s="4">
        <v>80.760000000000005</v>
      </c>
    </row>
    <row r="1986" spans="1:5" x14ac:dyDescent="0.3">
      <c r="A1986" s="16">
        <f t="shared" si="94"/>
        <v>2021</v>
      </c>
      <c r="B1986" s="16">
        <f t="shared" si="95"/>
        <v>11</v>
      </c>
      <c r="C1986" s="16">
        <f t="shared" si="93"/>
        <v>4</v>
      </c>
      <c r="D1986" s="14">
        <v>44517</v>
      </c>
      <c r="E1986" s="4">
        <v>78.36</v>
      </c>
    </row>
    <row r="1987" spans="1:5" x14ac:dyDescent="0.3">
      <c r="A1987" s="16">
        <f t="shared" si="94"/>
        <v>2021</v>
      </c>
      <c r="B1987" s="16">
        <f t="shared" si="95"/>
        <v>11</v>
      </c>
      <c r="C1987" s="16">
        <f t="shared" si="93"/>
        <v>4</v>
      </c>
      <c r="D1987" s="14">
        <v>44518</v>
      </c>
      <c r="E1987" s="4">
        <v>79.010000000000005</v>
      </c>
    </row>
    <row r="1988" spans="1:5" x14ac:dyDescent="0.3">
      <c r="A1988" s="16">
        <f t="shared" si="94"/>
        <v>2021</v>
      </c>
      <c r="B1988" s="16">
        <f t="shared" si="95"/>
        <v>11</v>
      </c>
      <c r="C1988" s="16">
        <f t="shared" si="93"/>
        <v>4</v>
      </c>
      <c r="D1988" s="14">
        <v>44519</v>
      </c>
      <c r="E1988" s="4">
        <v>76.099999999999994</v>
      </c>
    </row>
    <row r="1989" spans="1:5" x14ac:dyDescent="0.3">
      <c r="A1989" s="16">
        <f t="shared" si="94"/>
        <v>2021</v>
      </c>
      <c r="B1989" s="16">
        <f t="shared" si="95"/>
        <v>11</v>
      </c>
      <c r="C1989" s="16">
        <f t="shared" ref="C1989:C2052" si="96">ROUNDUP(B1989/3,0)</f>
        <v>4</v>
      </c>
      <c r="D1989" s="14">
        <v>44522</v>
      </c>
      <c r="E1989" s="4">
        <v>76.75</v>
      </c>
    </row>
    <row r="1990" spans="1:5" x14ac:dyDescent="0.3">
      <c r="A1990" s="16">
        <f t="shared" si="94"/>
        <v>2021</v>
      </c>
      <c r="B1990" s="16">
        <f t="shared" si="95"/>
        <v>11</v>
      </c>
      <c r="C1990" s="16">
        <f t="shared" si="96"/>
        <v>4</v>
      </c>
      <c r="D1990" s="14">
        <v>44523</v>
      </c>
      <c r="E1990" s="4">
        <v>78.5</v>
      </c>
    </row>
    <row r="1991" spans="1:5" x14ac:dyDescent="0.3">
      <c r="A1991" s="16">
        <f t="shared" si="94"/>
        <v>2021</v>
      </c>
      <c r="B1991" s="16">
        <f t="shared" si="95"/>
        <v>11</v>
      </c>
      <c r="C1991" s="16">
        <f t="shared" si="96"/>
        <v>4</v>
      </c>
      <c r="D1991" s="14">
        <v>44524</v>
      </c>
      <c r="E1991" s="4">
        <v>78.39</v>
      </c>
    </row>
    <row r="1992" spans="1:5" x14ac:dyDescent="0.3">
      <c r="A1992" s="16">
        <f t="shared" si="94"/>
        <v>2021</v>
      </c>
      <c r="B1992" s="16">
        <f t="shared" si="95"/>
        <v>11</v>
      </c>
      <c r="C1992" s="16">
        <f t="shared" si="96"/>
        <v>4</v>
      </c>
      <c r="D1992" s="14">
        <v>44526</v>
      </c>
      <c r="E1992" s="4">
        <v>68.150000000000006</v>
      </c>
    </row>
    <row r="1993" spans="1:5" x14ac:dyDescent="0.3">
      <c r="A1993" s="16">
        <f t="shared" si="94"/>
        <v>2021</v>
      </c>
      <c r="B1993" s="16">
        <f t="shared" si="95"/>
        <v>11</v>
      </c>
      <c r="C1993" s="16">
        <f t="shared" si="96"/>
        <v>4</v>
      </c>
      <c r="D1993" s="14">
        <v>44529</v>
      </c>
      <c r="E1993" s="4">
        <v>69.95</v>
      </c>
    </row>
    <row r="1994" spans="1:5" x14ac:dyDescent="0.3">
      <c r="A1994" s="16">
        <f t="shared" si="94"/>
        <v>2021</v>
      </c>
      <c r="B1994" s="16">
        <f t="shared" si="95"/>
        <v>11</v>
      </c>
      <c r="C1994" s="16">
        <f t="shared" si="96"/>
        <v>4</v>
      </c>
      <c r="D1994" s="14">
        <v>44530</v>
      </c>
      <c r="E1994" s="4">
        <v>66.180000000000007</v>
      </c>
    </row>
    <row r="1995" spans="1:5" x14ac:dyDescent="0.3">
      <c r="A1995" s="16">
        <f t="shared" si="94"/>
        <v>2021</v>
      </c>
      <c r="B1995" s="16">
        <f t="shared" si="95"/>
        <v>12</v>
      </c>
      <c r="C1995" s="16">
        <f t="shared" si="96"/>
        <v>4</v>
      </c>
      <c r="D1995" s="14">
        <v>44531</v>
      </c>
      <c r="E1995" s="4">
        <v>65.569999999999993</v>
      </c>
    </row>
    <row r="1996" spans="1:5" x14ac:dyDescent="0.3">
      <c r="A1996" s="16">
        <f t="shared" si="94"/>
        <v>2021</v>
      </c>
      <c r="B1996" s="16">
        <f t="shared" si="95"/>
        <v>12</v>
      </c>
      <c r="C1996" s="16">
        <f t="shared" si="96"/>
        <v>4</v>
      </c>
      <c r="D1996" s="14">
        <v>44532</v>
      </c>
      <c r="E1996" s="4">
        <v>66.5</v>
      </c>
    </row>
    <row r="1997" spans="1:5" x14ac:dyDescent="0.3">
      <c r="A1997" s="16">
        <f t="shared" si="94"/>
        <v>2021</v>
      </c>
      <c r="B1997" s="16">
        <f t="shared" si="95"/>
        <v>12</v>
      </c>
      <c r="C1997" s="16">
        <f t="shared" si="96"/>
        <v>4</v>
      </c>
      <c r="D1997" s="14">
        <v>44533</v>
      </c>
      <c r="E1997" s="4">
        <v>66.260000000000005</v>
      </c>
    </row>
    <row r="1998" spans="1:5" x14ac:dyDescent="0.3">
      <c r="A1998" s="16">
        <f t="shared" si="94"/>
        <v>2021</v>
      </c>
      <c r="B1998" s="16">
        <f t="shared" si="95"/>
        <v>12</v>
      </c>
      <c r="C1998" s="16">
        <f t="shared" si="96"/>
        <v>4</v>
      </c>
      <c r="D1998" s="14">
        <v>44536</v>
      </c>
      <c r="E1998" s="4">
        <v>69.489999999999995</v>
      </c>
    </row>
    <row r="1999" spans="1:5" x14ac:dyDescent="0.3">
      <c r="A1999" s="16">
        <f t="shared" si="94"/>
        <v>2021</v>
      </c>
      <c r="B1999" s="16">
        <f t="shared" si="95"/>
        <v>12</v>
      </c>
      <c r="C1999" s="16">
        <f t="shared" si="96"/>
        <v>4</v>
      </c>
      <c r="D1999" s="14">
        <v>44537</v>
      </c>
      <c r="E1999" s="4">
        <v>72.05</v>
      </c>
    </row>
    <row r="2000" spans="1:5" x14ac:dyDescent="0.3">
      <c r="A2000" s="16">
        <f t="shared" si="94"/>
        <v>2021</v>
      </c>
      <c r="B2000" s="16">
        <f t="shared" si="95"/>
        <v>12</v>
      </c>
      <c r="C2000" s="16">
        <f t="shared" si="96"/>
        <v>4</v>
      </c>
      <c r="D2000" s="14">
        <v>44538</v>
      </c>
      <c r="E2000" s="4">
        <v>72.36</v>
      </c>
    </row>
    <row r="2001" spans="1:5" x14ac:dyDescent="0.3">
      <c r="A2001" s="16">
        <f t="shared" ref="A2001:A2064" si="97">YEAR(D2001)</f>
        <v>2021</v>
      </c>
      <c r="B2001" s="16">
        <f t="shared" ref="B2001:B2064" si="98">MONTH(D2001)</f>
        <v>12</v>
      </c>
      <c r="C2001" s="16">
        <f t="shared" si="96"/>
        <v>4</v>
      </c>
      <c r="D2001" s="14">
        <v>44539</v>
      </c>
      <c r="E2001" s="4">
        <v>70.94</v>
      </c>
    </row>
    <row r="2002" spans="1:5" x14ac:dyDescent="0.3">
      <c r="A2002" s="16">
        <f t="shared" si="97"/>
        <v>2021</v>
      </c>
      <c r="B2002" s="16">
        <f t="shared" si="98"/>
        <v>12</v>
      </c>
      <c r="C2002" s="16">
        <f t="shared" si="96"/>
        <v>4</v>
      </c>
      <c r="D2002" s="14">
        <v>44540</v>
      </c>
      <c r="E2002" s="4">
        <v>71.67</v>
      </c>
    </row>
    <row r="2003" spans="1:5" x14ac:dyDescent="0.3">
      <c r="A2003" s="16">
        <f t="shared" si="97"/>
        <v>2021</v>
      </c>
      <c r="B2003" s="16">
        <f t="shared" si="98"/>
        <v>12</v>
      </c>
      <c r="C2003" s="16">
        <f t="shared" si="96"/>
        <v>4</v>
      </c>
      <c r="D2003" s="14">
        <v>44543</v>
      </c>
      <c r="E2003" s="4">
        <v>71.290000000000006</v>
      </c>
    </row>
    <row r="2004" spans="1:5" x14ac:dyDescent="0.3">
      <c r="A2004" s="16">
        <f t="shared" si="97"/>
        <v>2021</v>
      </c>
      <c r="B2004" s="16">
        <f t="shared" si="98"/>
        <v>12</v>
      </c>
      <c r="C2004" s="16">
        <f t="shared" si="96"/>
        <v>4</v>
      </c>
      <c r="D2004" s="14">
        <v>44544</v>
      </c>
      <c r="E2004" s="4">
        <v>70.73</v>
      </c>
    </row>
    <row r="2005" spans="1:5" x14ac:dyDescent="0.3">
      <c r="A2005" s="16">
        <f t="shared" si="97"/>
        <v>2021</v>
      </c>
      <c r="B2005" s="16">
        <f t="shared" si="98"/>
        <v>12</v>
      </c>
      <c r="C2005" s="16">
        <f t="shared" si="96"/>
        <v>4</v>
      </c>
      <c r="D2005" s="14">
        <v>44545</v>
      </c>
      <c r="E2005" s="4">
        <v>70.87</v>
      </c>
    </row>
    <row r="2006" spans="1:5" x14ac:dyDescent="0.3">
      <c r="A2006" s="16">
        <f t="shared" si="97"/>
        <v>2021</v>
      </c>
      <c r="B2006" s="16">
        <f t="shared" si="98"/>
        <v>12</v>
      </c>
      <c r="C2006" s="16">
        <f t="shared" si="96"/>
        <v>4</v>
      </c>
      <c r="D2006" s="14">
        <v>44546</v>
      </c>
      <c r="E2006" s="4">
        <v>72.38</v>
      </c>
    </row>
    <row r="2007" spans="1:5" x14ac:dyDescent="0.3">
      <c r="A2007" s="16">
        <f t="shared" si="97"/>
        <v>2021</v>
      </c>
      <c r="B2007" s="16">
        <f t="shared" si="98"/>
        <v>12</v>
      </c>
      <c r="C2007" s="16">
        <f t="shared" si="96"/>
        <v>4</v>
      </c>
      <c r="D2007" s="14">
        <v>44547</v>
      </c>
      <c r="E2007" s="4">
        <v>70.86</v>
      </c>
    </row>
    <row r="2008" spans="1:5" x14ac:dyDescent="0.3">
      <c r="A2008" s="16">
        <f t="shared" si="97"/>
        <v>2021</v>
      </c>
      <c r="B2008" s="16">
        <f t="shared" si="98"/>
        <v>12</v>
      </c>
      <c r="C2008" s="16">
        <f t="shared" si="96"/>
        <v>4</v>
      </c>
      <c r="D2008" s="14">
        <v>44550</v>
      </c>
      <c r="E2008" s="4">
        <v>68.23</v>
      </c>
    </row>
    <row r="2009" spans="1:5" x14ac:dyDescent="0.3">
      <c r="A2009" s="16">
        <f t="shared" si="97"/>
        <v>2021</v>
      </c>
      <c r="B2009" s="16">
        <f t="shared" si="98"/>
        <v>12</v>
      </c>
      <c r="C2009" s="16">
        <f t="shared" si="96"/>
        <v>4</v>
      </c>
      <c r="D2009" s="14">
        <v>44551</v>
      </c>
      <c r="E2009" s="4">
        <v>71.12</v>
      </c>
    </row>
    <row r="2010" spans="1:5" x14ac:dyDescent="0.3">
      <c r="A2010" s="16">
        <f t="shared" si="97"/>
        <v>2021</v>
      </c>
      <c r="B2010" s="16">
        <f t="shared" si="98"/>
        <v>12</v>
      </c>
      <c r="C2010" s="16">
        <f t="shared" si="96"/>
        <v>4</v>
      </c>
      <c r="D2010" s="14">
        <v>44552</v>
      </c>
      <c r="E2010" s="4">
        <v>72.760000000000005</v>
      </c>
    </row>
    <row r="2011" spans="1:5" x14ac:dyDescent="0.3">
      <c r="A2011" s="16">
        <f t="shared" si="97"/>
        <v>2021</v>
      </c>
      <c r="B2011" s="16">
        <f t="shared" si="98"/>
        <v>12</v>
      </c>
      <c r="C2011" s="16">
        <f t="shared" si="96"/>
        <v>4</v>
      </c>
      <c r="D2011" s="14">
        <v>44553</v>
      </c>
      <c r="E2011" s="4">
        <v>73.790000000000006</v>
      </c>
    </row>
    <row r="2012" spans="1:5" x14ac:dyDescent="0.3">
      <c r="A2012" s="16">
        <f t="shared" si="97"/>
        <v>2021</v>
      </c>
      <c r="B2012" s="16">
        <f t="shared" si="98"/>
        <v>12</v>
      </c>
      <c r="C2012" s="16">
        <f t="shared" si="96"/>
        <v>4</v>
      </c>
      <c r="D2012" s="14">
        <v>44557</v>
      </c>
      <c r="E2012" s="4">
        <v>75.569999999999993</v>
      </c>
    </row>
    <row r="2013" spans="1:5" x14ac:dyDescent="0.3">
      <c r="A2013" s="16">
        <f t="shared" si="97"/>
        <v>2021</v>
      </c>
      <c r="B2013" s="16">
        <f t="shared" si="98"/>
        <v>12</v>
      </c>
      <c r="C2013" s="16">
        <f t="shared" si="96"/>
        <v>4</v>
      </c>
      <c r="D2013" s="14">
        <v>44558</v>
      </c>
      <c r="E2013" s="4">
        <v>75.98</v>
      </c>
    </row>
    <row r="2014" spans="1:5" x14ac:dyDescent="0.3">
      <c r="A2014" s="16">
        <f t="shared" si="97"/>
        <v>2021</v>
      </c>
      <c r="B2014" s="16">
        <f t="shared" si="98"/>
        <v>12</v>
      </c>
      <c r="C2014" s="16">
        <f t="shared" si="96"/>
        <v>4</v>
      </c>
      <c r="D2014" s="14">
        <v>44559</v>
      </c>
      <c r="E2014" s="4">
        <v>76.56</v>
      </c>
    </row>
    <row r="2015" spans="1:5" x14ac:dyDescent="0.3">
      <c r="A2015" s="16">
        <f t="shared" si="97"/>
        <v>2021</v>
      </c>
      <c r="B2015" s="16">
        <f t="shared" si="98"/>
        <v>12</v>
      </c>
      <c r="C2015" s="16">
        <f t="shared" si="96"/>
        <v>4</v>
      </c>
      <c r="D2015" s="14">
        <v>44560</v>
      </c>
      <c r="E2015" s="4">
        <v>76.989999999999995</v>
      </c>
    </row>
    <row r="2016" spans="1:5" x14ac:dyDescent="0.3">
      <c r="A2016" s="16">
        <f t="shared" si="97"/>
        <v>2021</v>
      </c>
      <c r="B2016" s="16">
        <f t="shared" si="98"/>
        <v>12</v>
      </c>
      <c r="C2016" s="16">
        <f t="shared" si="96"/>
        <v>4</v>
      </c>
      <c r="D2016" s="14">
        <v>44561</v>
      </c>
      <c r="E2016" s="4">
        <v>75.209999999999994</v>
      </c>
    </row>
    <row r="2017" spans="1:5" x14ac:dyDescent="0.3">
      <c r="A2017" s="16">
        <f t="shared" si="97"/>
        <v>2022</v>
      </c>
      <c r="B2017" s="16">
        <f t="shared" si="98"/>
        <v>1</v>
      </c>
      <c r="C2017" s="16">
        <f t="shared" si="96"/>
        <v>1</v>
      </c>
      <c r="D2017" s="14">
        <v>44564</v>
      </c>
      <c r="E2017" s="4">
        <v>76.08</v>
      </c>
    </row>
    <row r="2018" spans="1:5" x14ac:dyDescent="0.3">
      <c r="A2018" s="16">
        <f t="shared" si="97"/>
        <v>2022</v>
      </c>
      <c r="B2018" s="16">
        <f t="shared" si="98"/>
        <v>1</v>
      </c>
      <c r="C2018" s="16">
        <f t="shared" si="96"/>
        <v>1</v>
      </c>
      <c r="D2018" s="14">
        <v>44565</v>
      </c>
      <c r="E2018" s="4">
        <v>76.989999999999995</v>
      </c>
    </row>
    <row r="2019" spans="1:5" x14ac:dyDescent="0.3">
      <c r="A2019" s="16">
        <f t="shared" si="97"/>
        <v>2022</v>
      </c>
      <c r="B2019" s="16">
        <f t="shared" si="98"/>
        <v>1</v>
      </c>
      <c r="C2019" s="16">
        <f t="shared" si="96"/>
        <v>1</v>
      </c>
      <c r="D2019" s="14">
        <v>44566</v>
      </c>
      <c r="E2019" s="4">
        <v>77.849999999999994</v>
      </c>
    </row>
    <row r="2020" spans="1:5" x14ac:dyDescent="0.3">
      <c r="A2020" s="16">
        <f t="shared" si="97"/>
        <v>2022</v>
      </c>
      <c r="B2020" s="16">
        <f t="shared" si="98"/>
        <v>1</v>
      </c>
      <c r="C2020" s="16">
        <f t="shared" si="96"/>
        <v>1</v>
      </c>
      <c r="D2020" s="14">
        <v>44567</v>
      </c>
      <c r="E2020" s="4">
        <v>79.459999999999994</v>
      </c>
    </row>
    <row r="2021" spans="1:5" x14ac:dyDescent="0.3">
      <c r="A2021" s="16">
        <f t="shared" si="97"/>
        <v>2022</v>
      </c>
      <c r="B2021" s="16">
        <f t="shared" si="98"/>
        <v>1</v>
      </c>
      <c r="C2021" s="16">
        <f t="shared" si="96"/>
        <v>1</v>
      </c>
      <c r="D2021" s="14">
        <v>44568</v>
      </c>
      <c r="E2021" s="4">
        <v>78.900000000000006</v>
      </c>
    </row>
    <row r="2022" spans="1:5" x14ac:dyDescent="0.3">
      <c r="A2022" s="16">
        <f t="shared" si="97"/>
        <v>2022</v>
      </c>
      <c r="B2022" s="16">
        <f t="shared" si="98"/>
        <v>1</v>
      </c>
      <c r="C2022" s="16">
        <f t="shared" si="96"/>
        <v>1</v>
      </c>
      <c r="D2022" s="14">
        <v>44571</v>
      </c>
      <c r="E2022" s="4">
        <v>78.23</v>
      </c>
    </row>
    <row r="2023" spans="1:5" x14ac:dyDescent="0.3">
      <c r="A2023" s="16">
        <f t="shared" si="97"/>
        <v>2022</v>
      </c>
      <c r="B2023" s="16">
        <f t="shared" si="98"/>
        <v>1</v>
      </c>
      <c r="C2023" s="16">
        <f t="shared" si="96"/>
        <v>1</v>
      </c>
      <c r="D2023" s="14">
        <v>44572</v>
      </c>
      <c r="E2023" s="4">
        <v>81.22</v>
      </c>
    </row>
    <row r="2024" spans="1:5" x14ac:dyDescent="0.3">
      <c r="A2024" s="16">
        <f t="shared" si="97"/>
        <v>2022</v>
      </c>
      <c r="B2024" s="16">
        <f t="shared" si="98"/>
        <v>1</v>
      </c>
      <c r="C2024" s="16">
        <f t="shared" si="96"/>
        <v>1</v>
      </c>
      <c r="D2024" s="14">
        <v>44573</v>
      </c>
      <c r="E2024" s="4">
        <v>82.64</v>
      </c>
    </row>
    <row r="2025" spans="1:5" x14ac:dyDescent="0.3">
      <c r="A2025" s="16">
        <f t="shared" si="97"/>
        <v>2022</v>
      </c>
      <c r="B2025" s="16">
        <f t="shared" si="98"/>
        <v>1</v>
      </c>
      <c r="C2025" s="16">
        <f t="shared" si="96"/>
        <v>1</v>
      </c>
      <c r="D2025" s="14">
        <v>44574</v>
      </c>
      <c r="E2025" s="4">
        <v>82.12</v>
      </c>
    </row>
    <row r="2026" spans="1:5" x14ac:dyDescent="0.3">
      <c r="A2026" s="16">
        <f t="shared" si="97"/>
        <v>2022</v>
      </c>
      <c r="B2026" s="16">
        <f t="shared" si="98"/>
        <v>1</v>
      </c>
      <c r="C2026" s="16">
        <f t="shared" si="96"/>
        <v>1</v>
      </c>
      <c r="D2026" s="14">
        <v>44575</v>
      </c>
      <c r="E2026" s="4">
        <v>83.82</v>
      </c>
    </row>
    <row r="2027" spans="1:5" x14ac:dyDescent="0.3">
      <c r="A2027" s="16">
        <f t="shared" si="97"/>
        <v>2022</v>
      </c>
      <c r="B2027" s="16">
        <f t="shared" si="98"/>
        <v>1</v>
      </c>
      <c r="C2027" s="16">
        <f t="shared" si="96"/>
        <v>1</v>
      </c>
      <c r="D2027" s="14">
        <v>44579</v>
      </c>
      <c r="E2027" s="4">
        <v>85.43</v>
      </c>
    </row>
    <row r="2028" spans="1:5" x14ac:dyDescent="0.3">
      <c r="A2028" s="16">
        <f t="shared" si="97"/>
        <v>2022</v>
      </c>
      <c r="B2028" s="16">
        <f t="shared" si="98"/>
        <v>1</v>
      </c>
      <c r="C2028" s="16">
        <f t="shared" si="96"/>
        <v>1</v>
      </c>
      <c r="D2028" s="14">
        <v>44580</v>
      </c>
      <c r="E2028" s="4">
        <v>86.96</v>
      </c>
    </row>
    <row r="2029" spans="1:5" x14ac:dyDescent="0.3">
      <c r="A2029" s="16">
        <f t="shared" si="97"/>
        <v>2022</v>
      </c>
      <c r="B2029" s="16">
        <f t="shared" si="98"/>
        <v>1</v>
      </c>
      <c r="C2029" s="16">
        <f t="shared" si="96"/>
        <v>1</v>
      </c>
      <c r="D2029" s="14">
        <v>44581</v>
      </c>
      <c r="E2029" s="4">
        <v>86.9</v>
      </c>
    </row>
    <row r="2030" spans="1:5" x14ac:dyDescent="0.3">
      <c r="A2030" s="16">
        <f t="shared" si="97"/>
        <v>2022</v>
      </c>
      <c r="B2030" s="16">
        <f t="shared" si="98"/>
        <v>1</v>
      </c>
      <c r="C2030" s="16">
        <f t="shared" si="96"/>
        <v>1</v>
      </c>
      <c r="D2030" s="14">
        <v>44582</v>
      </c>
      <c r="E2030" s="4">
        <v>85.14</v>
      </c>
    </row>
    <row r="2031" spans="1:5" x14ac:dyDescent="0.3">
      <c r="A2031" s="16">
        <f t="shared" si="97"/>
        <v>2022</v>
      </c>
      <c r="B2031" s="16">
        <f t="shared" si="98"/>
        <v>1</v>
      </c>
      <c r="C2031" s="16">
        <f t="shared" si="96"/>
        <v>1</v>
      </c>
      <c r="D2031" s="14">
        <v>44585</v>
      </c>
      <c r="E2031" s="4">
        <v>83.31</v>
      </c>
    </row>
    <row r="2032" spans="1:5" x14ac:dyDescent="0.3">
      <c r="A2032" s="16">
        <f t="shared" si="97"/>
        <v>2022</v>
      </c>
      <c r="B2032" s="16">
        <f t="shared" si="98"/>
        <v>1</v>
      </c>
      <c r="C2032" s="16">
        <f t="shared" si="96"/>
        <v>1</v>
      </c>
      <c r="D2032" s="14">
        <v>44586</v>
      </c>
      <c r="E2032" s="4">
        <v>85.6</v>
      </c>
    </row>
    <row r="2033" spans="1:5" x14ac:dyDescent="0.3">
      <c r="A2033" s="16">
        <f t="shared" si="97"/>
        <v>2022</v>
      </c>
      <c r="B2033" s="16">
        <f t="shared" si="98"/>
        <v>1</v>
      </c>
      <c r="C2033" s="16">
        <f t="shared" si="96"/>
        <v>1</v>
      </c>
      <c r="D2033" s="14">
        <v>44587</v>
      </c>
      <c r="E2033" s="4">
        <v>87.35</v>
      </c>
    </row>
    <row r="2034" spans="1:5" x14ac:dyDescent="0.3">
      <c r="A2034" s="16">
        <f t="shared" si="97"/>
        <v>2022</v>
      </c>
      <c r="B2034" s="16">
        <f t="shared" si="98"/>
        <v>1</v>
      </c>
      <c r="C2034" s="16">
        <f t="shared" si="96"/>
        <v>1</v>
      </c>
      <c r="D2034" s="14">
        <v>44588</v>
      </c>
      <c r="E2034" s="4">
        <v>86.61</v>
      </c>
    </row>
    <row r="2035" spans="1:5" x14ac:dyDescent="0.3">
      <c r="A2035" s="16">
        <f t="shared" si="97"/>
        <v>2022</v>
      </c>
      <c r="B2035" s="16">
        <f t="shared" si="98"/>
        <v>1</v>
      </c>
      <c r="C2035" s="16">
        <f t="shared" si="96"/>
        <v>1</v>
      </c>
      <c r="D2035" s="14">
        <v>44589</v>
      </c>
      <c r="E2035" s="4">
        <v>86.82</v>
      </c>
    </row>
    <row r="2036" spans="1:5" x14ac:dyDescent="0.3">
      <c r="A2036" s="16">
        <f t="shared" si="97"/>
        <v>2022</v>
      </c>
      <c r="B2036" s="16">
        <f t="shared" si="98"/>
        <v>1</v>
      </c>
      <c r="C2036" s="16">
        <f t="shared" si="96"/>
        <v>1</v>
      </c>
      <c r="D2036" s="14">
        <v>44592</v>
      </c>
      <c r="E2036" s="4">
        <v>88.15</v>
      </c>
    </row>
    <row r="2037" spans="1:5" x14ac:dyDescent="0.3">
      <c r="A2037" s="16">
        <f t="shared" si="97"/>
        <v>2022</v>
      </c>
      <c r="B2037" s="16">
        <f t="shared" si="98"/>
        <v>2</v>
      </c>
      <c r="C2037" s="16">
        <f t="shared" si="96"/>
        <v>1</v>
      </c>
      <c r="D2037" s="14">
        <v>44593</v>
      </c>
      <c r="E2037" s="4">
        <v>88.2</v>
      </c>
    </row>
    <row r="2038" spans="1:5" x14ac:dyDescent="0.3">
      <c r="A2038" s="16">
        <f t="shared" si="97"/>
        <v>2022</v>
      </c>
      <c r="B2038" s="16">
        <f t="shared" si="98"/>
        <v>2</v>
      </c>
      <c r="C2038" s="16">
        <f t="shared" si="96"/>
        <v>1</v>
      </c>
      <c r="D2038" s="14">
        <v>44594</v>
      </c>
      <c r="E2038" s="4">
        <v>88.26</v>
      </c>
    </row>
    <row r="2039" spans="1:5" x14ac:dyDescent="0.3">
      <c r="A2039" s="16">
        <f t="shared" si="97"/>
        <v>2022</v>
      </c>
      <c r="B2039" s="16">
        <f t="shared" si="98"/>
        <v>2</v>
      </c>
      <c r="C2039" s="16">
        <f t="shared" si="96"/>
        <v>1</v>
      </c>
      <c r="D2039" s="14">
        <v>44595</v>
      </c>
      <c r="E2039" s="4">
        <v>90.27</v>
      </c>
    </row>
    <row r="2040" spans="1:5" x14ac:dyDescent="0.3">
      <c r="A2040" s="16">
        <f t="shared" si="97"/>
        <v>2022</v>
      </c>
      <c r="B2040" s="16">
        <f t="shared" si="98"/>
        <v>2</v>
      </c>
      <c r="C2040" s="16">
        <f t="shared" si="96"/>
        <v>1</v>
      </c>
      <c r="D2040" s="14">
        <v>44596</v>
      </c>
      <c r="E2040" s="4">
        <v>92.31</v>
      </c>
    </row>
    <row r="2041" spans="1:5" x14ac:dyDescent="0.3">
      <c r="A2041" s="16">
        <f t="shared" si="97"/>
        <v>2022</v>
      </c>
      <c r="B2041" s="16">
        <f t="shared" si="98"/>
        <v>2</v>
      </c>
      <c r="C2041" s="16">
        <f t="shared" si="96"/>
        <v>1</v>
      </c>
      <c r="D2041" s="14">
        <v>44599</v>
      </c>
      <c r="E2041" s="4">
        <v>91.32</v>
      </c>
    </row>
    <row r="2042" spans="1:5" x14ac:dyDescent="0.3">
      <c r="A2042" s="16">
        <f t="shared" si="97"/>
        <v>2022</v>
      </c>
      <c r="B2042" s="16">
        <f t="shared" si="98"/>
        <v>2</v>
      </c>
      <c r="C2042" s="16">
        <f t="shared" si="96"/>
        <v>1</v>
      </c>
      <c r="D2042" s="14">
        <v>44600</v>
      </c>
      <c r="E2042" s="4">
        <v>89.36</v>
      </c>
    </row>
    <row r="2043" spans="1:5" x14ac:dyDescent="0.3">
      <c r="A2043" s="16">
        <f t="shared" si="97"/>
        <v>2022</v>
      </c>
      <c r="B2043" s="16">
        <f t="shared" si="98"/>
        <v>2</v>
      </c>
      <c r="C2043" s="16">
        <f t="shared" si="96"/>
        <v>1</v>
      </c>
      <c r="D2043" s="14">
        <v>44601</v>
      </c>
      <c r="E2043" s="4">
        <v>89.66</v>
      </c>
    </row>
    <row r="2044" spans="1:5" x14ac:dyDescent="0.3">
      <c r="A2044" s="16">
        <f t="shared" si="97"/>
        <v>2022</v>
      </c>
      <c r="B2044" s="16">
        <f t="shared" si="98"/>
        <v>2</v>
      </c>
      <c r="C2044" s="16">
        <f t="shared" si="96"/>
        <v>1</v>
      </c>
      <c r="D2044" s="14">
        <v>44602</v>
      </c>
      <c r="E2044" s="4">
        <v>89.88</v>
      </c>
    </row>
    <row r="2045" spans="1:5" x14ac:dyDescent="0.3">
      <c r="A2045" s="16">
        <f t="shared" si="97"/>
        <v>2022</v>
      </c>
      <c r="B2045" s="16">
        <f t="shared" si="98"/>
        <v>2</v>
      </c>
      <c r="C2045" s="16">
        <f t="shared" si="96"/>
        <v>1</v>
      </c>
      <c r="D2045" s="14">
        <v>44603</v>
      </c>
      <c r="E2045" s="4">
        <v>93.1</v>
      </c>
    </row>
    <row r="2046" spans="1:5" x14ac:dyDescent="0.3">
      <c r="A2046" s="16">
        <f t="shared" si="97"/>
        <v>2022</v>
      </c>
      <c r="B2046" s="16">
        <f t="shared" si="98"/>
        <v>2</v>
      </c>
      <c r="C2046" s="16">
        <f t="shared" si="96"/>
        <v>1</v>
      </c>
      <c r="D2046" s="14">
        <v>44606</v>
      </c>
      <c r="E2046" s="4">
        <v>95.46</v>
      </c>
    </row>
    <row r="2047" spans="1:5" x14ac:dyDescent="0.3">
      <c r="A2047" s="16">
        <f t="shared" si="97"/>
        <v>2022</v>
      </c>
      <c r="B2047" s="16">
        <f t="shared" si="98"/>
        <v>2</v>
      </c>
      <c r="C2047" s="16">
        <f t="shared" si="96"/>
        <v>1</v>
      </c>
      <c r="D2047" s="14">
        <v>44607</v>
      </c>
      <c r="E2047" s="4">
        <v>92.07</v>
      </c>
    </row>
    <row r="2048" spans="1:5" x14ac:dyDescent="0.3">
      <c r="A2048" s="16">
        <f t="shared" si="97"/>
        <v>2022</v>
      </c>
      <c r="B2048" s="16">
        <f t="shared" si="98"/>
        <v>2</v>
      </c>
      <c r="C2048" s="16">
        <f t="shared" si="96"/>
        <v>1</v>
      </c>
      <c r="D2048" s="14">
        <v>44608</v>
      </c>
      <c r="E2048" s="4">
        <v>93.66</v>
      </c>
    </row>
    <row r="2049" spans="1:5" x14ac:dyDescent="0.3">
      <c r="A2049" s="16">
        <f t="shared" si="97"/>
        <v>2022</v>
      </c>
      <c r="B2049" s="16">
        <f t="shared" si="98"/>
        <v>2</v>
      </c>
      <c r="C2049" s="16">
        <f t="shared" si="96"/>
        <v>1</v>
      </c>
      <c r="D2049" s="14">
        <v>44609</v>
      </c>
      <c r="E2049" s="4">
        <v>91.76</v>
      </c>
    </row>
    <row r="2050" spans="1:5" x14ac:dyDescent="0.3">
      <c r="A2050" s="16">
        <f t="shared" si="97"/>
        <v>2022</v>
      </c>
      <c r="B2050" s="16">
        <f t="shared" si="98"/>
        <v>2</v>
      </c>
      <c r="C2050" s="16">
        <f t="shared" si="96"/>
        <v>1</v>
      </c>
      <c r="D2050" s="14">
        <v>44610</v>
      </c>
      <c r="E2050" s="4">
        <v>91.07</v>
      </c>
    </row>
    <row r="2051" spans="1:5" x14ac:dyDescent="0.3">
      <c r="A2051" s="16">
        <f t="shared" si="97"/>
        <v>2022</v>
      </c>
      <c r="B2051" s="16">
        <f t="shared" si="98"/>
        <v>2</v>
      </c>
      <c r="C2051" s="16">
        <f t="shared" si="96"/>
        <v>1</v>
      </c>
      <c r="D2051" s="14">
        <v>44614</v>
      </c>
      <c r="E2051" s="4">
        <v>92.35</v>
      </c>
    </row>
    <row r="2052" spans="1:5" x14ac:dyDescent="0.3">
      <c r="A2052" s="16">
        <f t="shared" si="97"/>
        <v>2022</v>
      </c>
      <c r="B2052" s="16">
        <f t="shared" si="98"/>
        <v>2</v>
      </c>
      <c r="C2052" s="16">
        <f t="shared" si="96"/>
        <v>1</v>
      </c>
      <c r="D2052" s="14">
        <v>44615</v>
      </c>
      <c r="E2052" s="4">
        <v>92.1</v>
      </c>
    </row>
    <row r="2053" spans="1:5" x14ac:dyDescent="0.3">
      <c r="A2053" s="16">
        <f t="shared" si="97"/>
        <v>2022</v>
      </c>
      <c r="B2053" s="16">
        <f t="shared" si="98"/>
        <v>2</v>
      </c>
      <c r="C2053" s="16">
        <f t="shared" ref="C2053:C2116" si="99">ROUNDUP(B2053/3,0)</f>
        <v>1</v>
      </c>
      <c r="D2053" s="14">
        <v>44616</v>
      </c>
      <c r="E2053" s="4">
        <v>92.81</v>
      </c>
    </row>
    <row r="2054" spans="1:5" x14ac:dyDescent="0.3">
      <c r="A2054" s="16">
        <f t="shared" si="97"/>
        <v>2022</v>
      </c>
      <c r="B2054" s="16">
        <f t="shared" si="98"/>
        <v>2</v>
      </c>
      <c r="C2054" s="16">
        <f t="shared" si="99"/>
        <v>1</v>
      </c>
      <c r="D2054" s="14">
        <v>44617</v>
      </c>
      <c r="E2054" s="4">
        <v>91.59</v>
      </c>
    </row>
    <row r="2055" spans="1:5" x14ac:dyDescent="0.3">
      <c r="A2055" s="16">
        <f t="shared" si="97"/>
        <v>2022</v>
      </c>
      <c r="B2055" s="16">
        <f t="shared" si="98"/>
        <v>2</v>
      </c>
      <c r="C2055" s="16">
        <f t="shared" si="99"/>
        <v>1</v>
      </c>
      <c r="D2055" s="14">
        <v>44620</v>
      </c>
      <c r="E2055" s="4">
        <v>95.72</v>
      </c>
    </row>
    <row r="2056" spans="1:5" x14ac:dyDescent="0.3">
      <c r="A2056" s="16">
        <f t="shared" si="97"/>
        <v>2022</v>
      </c>
      <c r="B2056" s="16">
        <f t="shared" si="98"/>
        <v>3</v>
      </c>
      <c r="C2056" s="16">
        <f t="shared" si="99"/>
        <v>1</v>
      </c>
      <c r="D2056" s="14">
        <v>44621</v>
      </c>
      <c r="E2056" s="4">
        <v>103.41</v>
      </c>
    </row>
    <row r="2057" spans="1:5" x14ac:dyDescent="0.3">
      <c r="A2057" s="16">
        <f t="shared" si="97"/>
        <v>2022</v>
      </c>
      <c r="B2057" s="16">
        <f t="shared" si="98"/>
        <v>3</v>
      </c>
      <c r="C2057" s="16">
        <f t="shared" si="99"/>
        <v>1</v>
      </c>
      <c r="D2057" s="14">
        <v>44622</v>
      </c>
      <c r="E2057" s="4">
        <v>110.6</v>
      </c>
    </row>
    <row r="2058" spans="1:5" x14ac:dyDescent="0.3">
      <c r="A2058" s="16">
        <f t="shared" si="97"/>
        <v>2022</v>
      </c>
      <c r="B2058" s="16">
        <f t="shared" si="98"/>
        <v>3</v>
      </c>
      <c r="C2058" s="16">
        <f t="shared" si="99"/>
        <v>1</v>
      </c>
      <c r="D2058" s="14">
        <v>44623</v>
      </c>
      <c r="E2058" s="4">
        <v>107.67</v>
      </c>
    </row>
    <row r="2059" spans="1:5" x14ac:dyDescent="0.3">
      <c r="A2059" s="16">
        <f t="shared" si="97"/>
        <v>2022</v>
      </c>
      <c r="B2059" s="16">
        <f t="shared" si="98"/>
        <v>3</v>
      </c>
      <c r="C2059" s="16">
        <f t="shared" si="99"/>
        <v>1</v>
      </c>
      <c r="D2059" s="14">
        <v>44624</v>
      </c>
      <c r="E2059" s="4">
        <v>115.68</v>
      </c>
    </row>
    <row r="2060" spans="1:5" x14ac:dyDescent="0.3">
      <c r="A2060" s="16">
        <f t="shared" si="97"/>
        <v>2022</v>
      </c>
      <c r="B2060" s="16">
        <f t="shared" si="98"/>
        <v>3</v>
      </c>
      <c r="C2060" s="16">
        <f t="shared" si="99"/>
        <v>1</v>
      </c>
      <c r="D2060" s="14">
        <v>44627</v>
      </c>
      <c r="E2060" s="4">
        <v>119.4</v>
      </c>
    </row>
    <row r="2061" spans="1:5" x14ac:dyDescent="0.3">
      <c r="A2061" s="16">
        <f t="shared" si="97"/>
        <v>2022</v>
      </c>
      <c r="B2061" s="16">
        <f t="shared" si="98"/>
        <v>3</v>
      </c>
      <c r="C2061" s="16">
        <f t="shared" si="99"/>
        <v>1</v>
      </c>
      <c r="D2061" s="14">
        <v>44628</v>
      </c>
      <c r="E2061" s="4">
        <v>123.7</v>
      </c>
    </row>
    <row r="2062" spans="1:5" x14ac:dyDescent="0.3">
      <c r="A2062" s="16">
        <f t="shared" si="97"/>
        <v>2022</v>
      </c>
      <c r="B2062" s="16">
        <f t="shared" si="98"/>
        <v>3</v>
      </c>
      <c r="C2062" s="16">
        <f t="shared" si="99"/>
        <v>1</v>
      </c>
      <c r="D2062" s="14">
        <v>44629</v>
      </c>
      <c r="E2062" s="4">
        <v>108.7</v>
      </c>
    </row>
    <row r="2063" spans="1:5" x14ac:dyDescent="0.3">
      <c r="A2063" s="16">
        <f t="shared" si="97"/>
        <v>2022</v>
      </c>
      <c r="B2063" s="16">
        <f t="shared" si="98"/>
        <v>3</v>
      </c>
      <c r="C2063" s="16">
        <f t="shared" si="99"/>
        <v>1</v>
      </c>
      <c r="D2063" s="14">
        <v>44630</v>
      </c>
      <c r="E2063" s="4">
        <v>106.02</v>
      </c>
    </row>
    <row r="2064" spans="1:5" x14ac:dyDescent="0.3">
      <c r="A2064" s="16">
        <f t="shared" si="97"/>
        <v>2022</v>
      </c>
      <c r="B2064" s="16">
        <f t="shared" si="98"/>
        <v>3</v>
      </c>
      <c r="C2064" s="16">
        <f t="shared" si="99"/>
        <v>1</v>
      </c>
      <c r="D2064" s="14">
        <v>44631</v>
      </c>
      <c r="E2064" s="4">
        <v>109.33</v>
      </c>
    </row>
    <row r="2065" spans="1:5" x14ac:dyDescent="0.3">
      <c r="A2065" s="16">
        <f t="shared" ref="A2065:A2128" si="100">YEAR(D2065)</f>
        <v>2022</v>
      </c>
      <c r="B2065" s="16">
        <f t="shared" ref="B2065:B2128" si="101">MONTH(D2065)</f>
        <v>3</v>
      </c>
      <c r="C2065" s="16">
        <f t="shared" si="99"/>
        <v>1</v>
      </c>
      <c r="D2065" s="14">
        <v>44634</v>
      </c>
      <c r="E2065" s="4">
        <v>103.01</v>
      </c>
    </row>
    <row r="2066" spans="1:5" x14ac:dyDescent="0.3">
      <c r="A2066" s="16">
        <f t="shared" si="100"/>
        <v>2022</v>
      </c>
      <c r="B2066" s="16">
        <f t="shared" si="101"/>
        <v>3</v>
      </c>
      <c r="C2066" s="16">
        <f t="shared" si="99"/>
        <v>1</v>
      </c>
      <c r="D2066" s="14">
        <v>44635</v>
      </c>
      <c r="E2066" s="4">
        <v>96.44</v>
      </c>
    </row>
    <row r="2067" spans="1:5" x14ac:dyDescent="0.3">
      <c r="A2067" s="16">
        <f t="shared" si="100"/>
        <v>2022</v>
      </c>
      <c r="B2067" s="16">
        <f t="shared" si="101"/>
        <v>3</v>
      </c>
      <c r="C2067" s="16">
        <f t="shared" si="99"/>
        <v>1</v>
      </c>
      <c r="D2067" s="14">
        <v>44636</v>
      </c>
      <c r="E2067" s="4">
        <v>95.04</v>
      </c>
    </row>
    <row r="2068" spans="1:5" x14ac:dyDescent="0.3">
      <c r="A2068" s="16">
        <f t="shared" si="100"/>
        <v>2022</v>
      </c>
      <c r="B2068" s="16">
        <f t="shared" si="101"/>
        <v>3</v>
      </c>
      <c r="C2068" s="16">
        <f t="shared" si="99"/>
        <v>1</v>
      </c>
      <c r="D2068" s="14">
        <v>44637</v>
      </c>
      <c r="E2068" s="4">
        <v>102.98</v>
      </c>
    </row>
    <row r="2069" spans="1:5" x14ac:dyDescent="0.3">
      <c r="A2069" s="16">
        <f t="shared" si="100"/>
        <v>2022</v>
      </c>
      <c r="B2069" s="16">
        <f t="shared" si="101"/>
        <v>3</v>
      </c>
      <c r="C2069" s="16">
        <f t="shared" si="99"/>
        <v>1</v>
      </c>
      <c r="D2069" s="14">
        <v>44638</v>
      </c>
      <c r="E2069" s="4">
        <v>104.7</v>
      </c>
    </row>
    <row r="2070" spans="1:5" x14ac:dyDescent="0.3">
      <c r="A2070" s="16">
        <f t="shared" si="100"/>
        <v>2022</v>
      </c>
      <c r="B2070" s="16">
        <f t="shared" si="101"/>
        <v>3</v>
      </c>
      <c r="C2070" s="16">
        <f t="shared" si="99"/>
        <v>1</v>
      </c>
      <c r="D2070" s="14">
        <v>44641</v>
      </c>
      <c r="E2070" s="4">
        <v>112.12</v>
      </c>
    </row>
    <row r="2071" spans="1:5" x14ac:dyDescent="0.3">
      <c r="A2071" s="16">
        <f t="shared" si="100"/>
        <v>2022</v>
      </c>
      <c r="B2071" s="16">
        <f t="shared" si="101"/>
        <v>3</v>
      </c>
      <c r="C2071" s="16">
        <f t="shared" si="99"/>
        <v>1</v>
      </c>
      <c r="D2071" s="14">
        <v>44642</v>
      </c>
      <c r="E2071" s="4">
        <v>111.76</v>
      </c>
    </row>
    <row r="2072" spans="1:5" x14ac:dyDescent="0.3">
      <c r="A2072" s="16">
        <f t="shared" si="100"/>
        <v>2022</v>
      </c>
      <c r="B2072" s="16">
        <f t="shared" si="101"/>
        <v>3</v>
      </c>
      <c r="C2072" s="16">
        <f t="shared" si="99"/>
        <v>1</v>
      </c>
      <c r="D2072" s="14">
        <v>44643</v>
      </c>
      <c r="E2072" s="4">
        <v>114.93</v>
      </c>
    </row>
    <row r="2073" spans="1:5" x14ac:dyDescent="0.3">
      <c r="A2073" s="16">
        <f t="shared" si="100"/>
        <v>2022</v>
      </c>
      <c r="B2073" s="16">
        <f t="shared" si="101"/>
        <v>3</v>
      </c>
      <c r="C2073" s="16">
        <f t="shared" si="99"/>
        <v>1</v>
      </c>
      <c r="D2073" s="14">
        <v>44644</v>
      </c>
      <c r="E2073" s="4">
        <v>112.34</v>
      </c>
    </row>
    <row r="2074" spans="1:5" x14ac:dyDescent="0.3">
      <c r="A2074" s="16">
        <f t="shared" si="100"/>
        <v>2022</v>
      </c>
      <c r="B2074" s="16">
        <f t="shared" si="101"/>
        <v>3</v>
      </c>
      <c r="C2074" s="16">
        <f t="shared" si="99"/>
        <v>1</v>
      </c>
      <c r="D2074" s="14">
        <v>44645</v>
      </c>
      <c r="E2074" s="4">
        <v>113.9</v>
      </c>
    </row>
    <row r="2075" spans="1:5" x14ac:dyDescent="0.3">
      <c r="A2075" s="16">
        <f t="shared" si="100"/>
        <v>2022</v>
      </c>
      <c r="B2075" s="16">
        <f t="shared" si="101"/>
        <v>3</v>
      </c>
      <c r="C2075" s="16">
        <f t="shared" si="99"/>
        <v>1</v>
      </c>
      <c r="D2075" s="14">
        <v>44648</v>
      </c>
      <c r="E2075" s="4">
        <v>105.96</v>
      </c>
    </row>
    <row r="2076" spans="1:5" x14ac:dyDescent="0.3">
      <c r="A2076" s="16">
        <f t="shared" si="100"/>
        <v>2022</v>
      </c>
      <c r="B2076" s="16">
        <f t="shared" si="101"/>
        <v>3</v>
      </c>
      <c r="C2076" s="16">
        <f t="shared" si="99"/>
        <v>1</v>
      </c>
      <c r="D2076" s="14">
        <v>44649</v>
      </c>
      <c r="E2076" s="4">
        <v>104.24</v>
      </c>
    </row>
    <row r="2077" spans="1:5" x14ac:dyDescent="0.3">
      <c r="A2077" s="16">
        <f t="shared" si="100"/>
        <v>2022</v>
      </c>
      <c r="B2077" s="16">
        <f t="shared" si="101"/>
        <v>3</v>
      </c>
      <c r="C2077" s="16">
        <f t="shared" si="99"/>
        <v>1</v>
      </c>
      <c r="D2077" s="14">
        <v>44650</v>
      </c>
      <c r="E2077" s="4">
        <v>107.82</v>
      </c>
    </row>
    <row r="2078" spans="1:5" x14ac:dyDescent="0.3">
      <c r="A2078" s="16">
        <f t="shared" si="100"/>
        <v>2022</v>
      </c>
      <c r="B2078" s="16">
        <f t="shared" si="101"/>
        <v>3</v>
      </c>
      <c r="C2078" s="16">
        <f t="shared" si="99"/>
        <v>1</v>
      </c>
      <c r="D2078" s="14">
        <v>44651</v>
      </c>
      <c r="E2078" s="4">
        <v>100.28</v>
      </c>
    </row>
    <row r="2079" spans="1:5" x14ac:dyDescent="0.3">
      <c r="A2079" s="16">
        <f t="shared" si="100"/>
        <v>2022</v>
      </c>
      <c r="B2079" s="16">
        <f t="shared" si="101"/>
        <v>4</v>
      </c>
      <c r="C2079" s="16">
        <f t="shared" si="99"/>
        <v>2</v>
      </c>
      <c r="D2079" s="14">
        <v>44652</v>
      </c>
      <c r="E2079" s="4">
        <v>99.27</v>
      </c>
    </row>
    <row r="2080" spans="1:5" x14ac:dyDescent="0.3">
      <c r="A2080" s="16">
        <f t="shared" si="100"/>
        <v>2022</v>
      </c>
      <c r="B2080" s="16">
        <f t="shared" si="101"/>
        <v>4</v>
      </c>
      <c r="C2080" s="16">
        <f t="shared" si="99"/>
        <v>2</v>
      </c>
      <c r="D2080" s="14">
        <v>44655</v>
      </c>
      <c r="E2080" s="4">
        <v>103.28</v>
      </c>
    </row>
    <row r="2081" spans="1:5" x14ac:dyDescent="0.3">
      <c r="A2081" s="16">
        <f t="shared" si="100"/>
        <v>2022</v>
      </c>
      <c r="B2081" s="16">
        <f t="shared" si="101"/>
        <v>4</v>
      </c>
      <c r="C2081" s="16">
        <f t="shared" si="99"/>
        <v>2</v>
      </c>
      <c r="D2081" s="14">
        <v>44656</v>
      </c>
      <c r="E2081" s="4">
        <v>101.96</v>
      </c>
    </row>
    <row r="2082" spans="1:5" x14ac:dyDescent="0.3">
      <c r="A2082" s="16">
        <f t="shared" si="100"/>
        <v>2022</v>
      </c>
      <c r="B2082" s="16">
        <f t="shared" si="101"/>
        <v>4</v>
      </c>
      <c r="C2082" s="16">
        <f t="shared" si="99"/>
        <v>2</v>
      </c>
      <c r="D2082" s="14">
        <v>44657</v>
      </c>
      <c r="E2082" s="4">
        <v>96.23</v>
      </c>
    </row>
    <row r="2083" spans="1:5" x14ac:dyDescent="0.3">
      <c r="A2083" s="16">
        <f t="shared" si="100"/>
        <v>2022</v>
      </c>
      <c r="B2083" s="16">
        <f t="shared" si="101"/>
        <v>4</v>
      </c>
      <c r="C2083" s="16">
        <f t="shared" si="99"/>
        <v>2</v>
      </c>
      <c r="D2083" s="14">
        <v>44658</v>
      </c>
      <c r="E2083" s="4">
        <v>96.03</v>
      </c>
    </row>
    <row r="2084" spans="1:5" x14ac:dyDescent="0.3">
      <c r="A2084" s="16">
        <f t="shared" si="100"/>
        <v>2022</v>
      </c>
      <c r="B2084" s="16">
        <f t="shared" si="101"/>
        <v>4</v>
      </c>
      <c r="C2084" s="16">
        <f t="shared" si="99"/>
        <v>2</v>
      </c>
      <c r="D2084" s="14">
        <v>44659</v>
      </c>
      <c r="E2084" s="4">
        <v>98.26</v>
      </c>
    </row>
    <row r="2085" spans="1:5" x14ac:dyDescent="0.3">
      <c r="A2085" s="16">
        <f t="shared" si="100"/>
        <v>2022</v>
      </c>
      <c r="B2085" s="16">
        <f t="shared" si="101"/>
        <v>4</v>
      </c>
      <c r="C2085" s="16">
        <f t="shared" si="99"/>
        <v>2</v>
      </c>
      <c r="D2085" s="14">
        <v>44662</v>
      </c>
      <c r="E2085" s="4">
        <v>94.29</v>
      </c>
    </row>
    <row r="2086" spans="1:5" x14ac:dyDescent="0.3">
      <c r="A2086" s="16">
        <f t="shared" si="100"/>
        <v>2022</v>
      </c>
      <c r="B2086" s="16">
        <f t="shared" si="101"/>
        <v>4</v>
      </c>
      <c r="C2086" s="16">
        <f t="shared" si="99"/>
        <v>2</v>
      </c>
      <c r="D2086" s="14">
        <v>44663</v>
      </c>
      <c r="E2086" s="4">
        <v>100.6</v>
      </c>
    </row>
    <row r="2087" spans="1:5" x14ac:dyDescent="0.3">
      <c r="A2087" s="16">
        <f t="shared" si="100"/>
        <v>2022</v>
      </c>
      <c r="B2087" s="16">
        <f t="shared" si="101"/>
        <v>4</v>
      </c>
      <c r="C2087" s="16">
        <f t="shared" si="99"/>
        <v>2</v>
      </c>
      <c r="D2087" s="14">
        <v>44664</v>
      </c>
      <c r="E2087" s="4">
        <v>104.25</v>
      </c>
    </row>
    <row r="2088" spans="1:5" x14ac:dyDescent="0.3">
      <c r="A2088" s="16">
        <f t="shared" si="100"/>
        <v>2022</v>
      </c>
      <c r="B2088" s="16">
        <f t="shared" si="101"/>
        <v>4</v>
      </c>
      <c r="C2088" s="16">
        <f t="shared" si="99"/>
        <v>2</v>
      </c>
      <c r="D2088" s="14">
        <v>44665</v>
      </c>
      <c r="E2088" s="4">
        <v>106.95</v>
      </c>
    </row>
    <row r="2089" spans="1:5" x14ac:dyDescent="0.3">
      <c r="A2089" s="16">
        <f t="shared" si="100"/>
        <v>2022</v>
      </c>
      <c r="B2089" s="16">
        <f t="shared" si="101"/>
        <v>4</v>
      </c>
      <c r="C2089" s="16">
        <f t="shared" si="99"/>
        <v>2</v>
      </c>
      <c r="D2089" s="14">
        <v>44669</v>
      </c>
      <c r="E2089" s="4">
        <v>108.21</v>
      </c>
    </row>
    <row r="2090" spans="1:5" x14ac:dyDescent="0.3">
      <c r="A2090" s="16">
        <f t="shared" si="100"/>
        <v>2022</v>
      </c>
      <c r="B2090" s="16">
        <f t="shared" si="101"/>
        <v>4</v>
      </c>
      <c r="C2090" s="16">
        <f t="shared" si="99"/>
        <v>2</v>
      </c>
      <c r="D2090" s="14">
        <v>44670</v>
      </c>
      <c r="E2090" s="4">
        <v>102.56</v>
      </c>
    </row>
    <row r="2091" spans="1:5" x14ac:dyDescent="0.3">
      <c r="A2091" s="16">
        <f t="shared" si="100"/>
        <v>2022</v>
      </c>
      <c r="B2091" s="16">
        <f t="shared" si="101"/>
        <v>4</v>
      </c>
      <c r="C2091" s="16">
        <f t="shared" si="99"/>
        <v>2</v>
      </c>
      <c r="D2091" s="14">
        <v>44671</v>
      </c>
      <c r="E2091" s="4">
        <v>102.75</v>
      </c>
    </row>
    <row r="2092" spans="1:5" x14ac:dyDescent="0.3">
      <c r="A2092" s="16">
        <f t="shared" si="100"/>
        <v>2022</v>
      </c>
      <c r="B2092" s="16">
        <f t="shared" si="101"/>
        <v>4</v>
      </c>
      <c r="C2092" s="16">
        <f t="shared" si="99"/>
        <v>2</v>
      </c>
      <c r="D2092" s="14">
        <v>44672</v>
      </c>
      <c r="E2092" s="4">
        <v>103.79</v>
      </c>
    </row>
    <row r="2093" spans="1:5" x14ac:dyDescent="0.3">
      <c r="A2093" s="16">
        <f t="shared" si="100"/>
        <v>2022</v>
      </c>
      <c r="B2093" s="16">
        <f t="shared" si="101"/>
        <v>4</v>
      </c>
      <c r="C2093" s="16">
        <f t="shared" si="99"/>
        <v>2</v>
      </c>
      <c r="D2093" s="14">
        <v>44673</v>
      </c>
      <c r="E2093" s="4">
        <v>102.07</v>
      </c>
    </row>
    <row r="2094" spans="1:5" x14ac:dyDescent="0.3">
      <c r="A2094" s="16">
        <f t="shared" si="100"/>
        <v>2022</v>
      </c>
      <c r="B2094" s="16">
        <f t="shared" si="101"/>
        <v>4</v>
      </c>
      <c r="C2094" s="16">
        <f t="shared" si="99"/>
        <v>2</v>
      </c>
      <c r="D2094" s="14">
        <v>44676</v>
      </c>
      <c r="E2094" s="4">
        <v>98.54</v>
      </c>
    </row>
    <row r="2095" spans="1:5" x14ac:dyDescent="0.3">
      <c r="A2095" s="16">
        <f t="shared" si="100"/>
        <v>2022</v>
      </c>
      <c r="B2095" s="16">
        <f t="shared" si="101"/>
        <v>4</v>
      </c>
      <c r="C2095" s="16">
        <f t="shared" si="99"/>
        <v>2</v>
      </c>
      <c r="D2095" s="14">
        <v>44677</v>
      </c>
      <c r="E2095" s="4">
        <v>101.7</v>
      </c>
    </row>
    <row r="2096" spans="1:5" x14ac:dyDescent="0.3">
      <c r="A2096" s="16">
        <f t="shared" si="100"/>
        <v>2022</v>
      </c>
      <c r="B2096" s="16">
        <f t="shared" si="101"/>
        <v>4</v>
      </c>
      <c r="C2096" s="16">
        <f t="shared" si="99"/>
        <v>2</v>
      </c>
      <c r="D2096" s="14">
        <v>44678</v>
      </c>
      <c r="E2096" s="4">
        <v>102.02</v>
      </c>
    </row>
    <row r="2097" spans="1:5" x14ac:dyDescent="0.3">
      <c r="A2097" s="16">
        <f t="shared" si="100"/>
        <v>2022</v>
      </c>
      <c r="B2097" s="16">
        <f t="shared" si="101"/>
        <v>4</v>
      </c>
      <c r="C2097" s="16">
        <f t="shared" si="99"/>
        <v>2</v>
      </c>
      <c r="D2097" s="14">
        <v>44679</v>
      </c>
      <c r="E2097" s="4">
        <v>105.36</v>
      </c>
    </row>
    <row r="2098" spans="1:5" x14ac:dyDescent="0.3">
      <c r="A2098" s="16">
        <f t="shared" si="100"/>
        <v>2022</v>
      </c>
      <c r="B2098" s="16">
        <f t="shared" si="101"/>
        <v>4</v>
      </c>
      <c r="C2098" s="16">
        <f t="shared" si="99"/>
        <v>2</v>
      </c>
      <c r="D2098" s="14">
        <v>44680</v>
      </c>
      <c r="E2098" s="4">
        <v>104.69</v>
      </c>
    </row>
    <row r="2099" spans="1:5" x14ac:dyDescent="0.3">
      <c r="A2099" s="16">
        <f t="shared" si="100"/>
        <v>2022</v>
      </c>
      <c r="B2099" s="16">
        <f t="shared" si="101"/>
        <v>5</v>
      </c>
      <c r="C2099" s="16">
        <f t="shared" si="99"/>
        <v>2</v>
      </c>
      <c r="D2099" s="14">
        <v>44683</v>
      </c>
      <c r="E2099" s="4">
        <v>105.17</v>
      </c>
    </row>
    <row r="2100" spans="1:5" x14ac:dyDescent="0.3">
      <c r="A2100" s="16">
        <f t="shared" si="100"/>
        <v>2022</v>
      </c>
      <c r="B2100" s="16">
        <f t="shared" si="101"/>
        <v>5</v>
      </c>
      <c r="C2100" s="16">
        <f t="shared" si="99"/>
        <v>2</v>
      </c>
      <c r="D2100" s="14">
        <v>44684</v>
      </c>
      <c r="E2100" s="4">
        <v>102.41</v>
      </c>
    </row>
    <row r="2101" spans="1:5" x14ac:dyDescent="0.3">
      <c r="A2101" s="16">
        <f t="shared" si="100"/>
        <v>2022</v>
      </c>
      <c r="B2101" s="16">
        <f t="shared" si="101"/>
        <v>5</v>
      </c>
      <c r="C2101" s="16">
        <f t="shared" si="99"/>
        <v>2</v>
      </c>
      <c r="D2101" s="14">
        <v>44685</v>
      </c>
      <c r="E2101" s="4">
        <v>107.81</v>
      </c>
    </row>
    <row r="2102" spans="1:5" x14ac:dyDescent="0.3">
      <c r="A2102" s="16">
        <f t="shared" si="100"/>
        <v>2022</v>
      </c>
      <c r="B2102" s="16">
        <f t="shared" si="101"/>
        <v>5</v>
      </c>
      <c r="C2102" s="16">
        <f t="shared" si="99"/>
        <v>2</v>
      </c>
      <c r="D2102" s="14">
        <v>44686</v>
      </c>
      <c r="E2102" s="4">
        <v>108.26</v>
      </c>
    </row>
    <row r="2103" spans="1:5" x14ac:dyDescent="0.3">
      <c r="A2103" s="16">
        <f t="shared" si="100"/>
        <v>2022</v>
      </c>
      <c r="B2103" s="16">
        <f t="shared" si="101"/>
        <v>5</v>
      </c>
      <c r="C2103" s="16">
        <f t="shared" si="99"/>
        <v>2</v>
      </c>
      <c r="D2103" s="14">
        <v>44687</v>
      </c>
      <c r="E2103" s="4">
        <v>109.77</v>
      </c>
    </row>
    <row r="2104" spans="1:5" x14ac:dyDescent="0.3">
      <c r="A2104" s="16">
        <f t="shared" si="100"/>
        <v>2022</v>
      </c>
      <c r="B2104" s="16">
        <f t="shared" si="101"/>
        <v>5</v>
      </c>
      <c r="C2104" s="16">
        <f t="shared" si="99"/>
        <v>2</v>
      </c>
      <c r="D2104" s="14">
        <v>44690</v>
      </c>
      <c r="E2104" s="4">
        <v>103.09</v>
      </c>
    </row>
    <row r="2105" spans="1:5" x14ac:dyDescent="0.3">
      <c r="A2105" s="16">
        <f t="shared" si="100"/>
        <v>2022</v>
      </c>
      <c r="B2105" s="16">
        <f t="shared" si="101"/>
        <v>5</v>
      </c>
      <c r="C2105" s="16">
        <f t="shared" si="99"/>
        <v>2</v>
      </c>
      <c r="D2105" s="14">
        <v>44691</v>
      </c>
      <c r="E2105" s="4">
        <v>99.76</v>
      </c>
    </row>
    <row r="2106" spans="1:5" x14ac:dyDescent="0.3">
      <c r="A2106" s="16">
        <f t="shared" si="100"/>
        <v>2022</v>
      </c>
      <c r="B2106" s="16">
        <f t="shared" si="101"/>
        <v>5</v>
      </c>
      <c r="C2106" s="16">
        <f t="shared" si="99"/>
        <v>2</v>
      </c>
      <c r="D2106" s="14">
        <v>44692</v>
      </c>
      <c r="E2106" s="4">
        <v>105.71</v>
      </c>
    </row>
    <row r="2107" spans="1:5" x14ac:dyDescent="0.3">
      <c r="A2107" s="16">
        <f t="shared" si="100"/>
        <v>2022</v>
      </c>
      <c r="B2107" s="16">
        <f t="shared" si="101"/>
        <v>5</v>
      </c>
      <c r="C2107" s="16">
        <f t="shared" si="99"/>
        <v>2</v>
      </c>
      <c r="D2107" s="14">
        <v>44693</v>
      </c>
      <c r="E2107" s="4">
        <v>106.13</v>
      </c>
    </row>
    <row r="2108" spans="1:5" x14ac:dyDescent="0.3">
      <c r="A2108" s="16">
        <f t="shared" si="100"/>
        <v>2022</v>
      </c>
      <c r="B2108" s="16">
        <f t="shared" si="101"/>
        <v>5</v>
      </c>
      <c r="C2108" s="16">
        <f t="shared" si="99"/>
        <v>2</v>
      </c>
      <c r="D2108" s="14">
        <v>44694</v>
      </c>
      <c r="E2108" s="4">
        <v>110.49</v>
      </c>
    </row>
    <row r="2109" spans="1:5" x14ac:dyDescent="0.3">
      <c r="A2109" s="16">
        <f t="shared" si="100"/>
        <v>2022</v>
      </c>
      <c r="B2109" s="16">
        <f t="shared" si="101"/>
        <v>5</v>
      </c>
      <c r="C2109" s="16">
        <f t="shared" si="99"/>
        <v>2</v>
      </c>
      <c r="D2109" s="14">
        <v>44697</v>
      </c>
      <c r="E2109" s="4">
        <v>114.2</v>
      </c>
    </row>
    <row r="2110" spans="1:5" x14ac:dyDescent="0.3">
      <c r="A2110" s="16">
        <f t="shared" si="100"/>
        <v>2022</v>
      </c>
      <c r="B2110" s="16">
        <f t="shared" si="101"/>
        <v>5</v>
      </c>
      <c r="C2110" s="16">
        <f t="shared" si="99"/>
        <v>2</v>
      </c>
      <c r="D2110" s="14">
        <v>44698</v>
      </c>
      <c r="E2110" s="4">
        <v>112.4</v>
      </c>
    </row>
    <row r="2111" spans="1:5" x14ac:dyDescent="0.3">
      <c r="A2111" s="16">
        <f t="shared" si="100"/>
        <v>2022</v>
      </c>
      <c r="B2111" s="16">
        <f t="shared" si="101"/>
        <v>5</v>
      </c>
      <c r="C2111" s="16">
        <f t="shared" si="99"/>
        <v>2</v>
      </c>
      <c r="D2111" s="14">
        <v>44699</v>
      </c>
      <c r="E2111" s="4">
        <v>109.59</v>
      </c>
    </row>
    <row r="2112" spans="1:5" x14ac:dyDescent="0.3">
      <c r="A2112" s="16">
        <f t="shared" si="100"/>
        <v>2022</v>
      </c>
      <c r="B2112" s="16">
        <f t="shared" si="101"/>
        <v>5</v>
      </c>
      <c r="C2112" s="16">
        <f t="shared" si="99"/>
        <v>2</v>
      </c>
      <c r="D2112" s="14">
        <v>44700</v>
      </c>
      <c r="E2112" s="4">
        <v>112.21</v>
      </c>
    </row>
    <row r="2113" spans="1:5" x14ac:dyDescent="0.3">
      <c r="A2113" s="16">
        <f t="shared" si="100"/>
        <v>2022</v>
      </c>
      <c r="B2113" s="16">
        <f t="shared" si="101"/>
        <v>5</v>
      </c>
      <c r="C2113" s="16">
        <f t="shared" si="99"/>
        <v>2</v>
      </c>
      <c r="D2113" s="14">
        <v>44701</v>
      </c>
      <c r="E2113" s="4">
        <v>113.23</v>
      </c>
    </row>
    <row r="2114" spans="1:5" x14ac:dyDescent="0.3">
      <c r="A2114" s="16">
        <f t="shared" si="100"/>
        <v>2022</v>
      </c>
      <c r="B2114" s="16">
        <f t="shared" si="101"/>
        <v>5</v>
      </c>
      <c r="C2114" s="16">
        <f t="shared" si="99"/>
        <v>2</v>
      </c>
      <c r="D2114" s="14">
        <v>44704</v>
      </c>
      <c r="E2114" s="4">
        <v>110.29</v>
      </c>
    </row>
    <row r="2115" spans="1:5" x14ac:dyDescent="0.3">
      <c r="A2115" s="16">
        <f t="shared" si="100"/>
        <v>2022</v>
      </c>
      <c r="B2115" s="16">
        <f t="shared" si="101"/>
        <v>5</v>
      </c>
      <c r="C2115" s="16">
        <f t="shared" si="99"/>
        <v>2</v>
      </c>
      <c r="D2115" s="14">
        <v>44705</v>
      </c>
      <c r="E2115" s="4">
        <v>109.77</v>
      </c>
    </row>
    <row r="2116" spans="1:5" x14ac:dyDescent="0.3">
      <c r="A2116" s="16">
        <f t="shared" si="100"/>
        <v>2022</v>
      </c>
      <c r="B2116" s="16">
        <f t="shared" si="101"/>
        <v>5</v>
      </c>
      <c r="C2116" s="16">
        <f t="shared" si="99"/>
        <v>2</v>
      </c>
      <c r="D2116" s="14">
        <v>44706</v>
      </c>
      <c r="E2116" s="4">
        <v>110.33</v>
      </c>
    </row>
    <row r="2117" spans="1:5" x14ac:dyDescent="0.3">
      <c r="A2117" s="16">
        <f t="shared" si="100"/>
        <v>2022</v>
      </c>
      <c r="B2117" s="16">
        <f t="shared" si="101"/>
        <v>5</v>
      </c>
      <c r="C2117" s="16">
        <f t="shared" ref="C2117:C2180" si="102">ROUNDUP(B2117/3,0)</f>
        <v>2</v>
      </c>
      <c r="D2117" s="14">
        <v>44707</v>
      </c>
      <c r="E2117" s="4">
        <v>114.09</v>
      </c>
    </row>
    <row r="2118" spans="1:5" x14ac:dyDescent="0.3">
      <c r="A2118" s="16">
        <f t="shared" si="100"/>
        <v>2022</v>
      </c>
      <c r="B2118" s="16">
        <f t="shared" si="101"/>
        <v>5</v>
      </c>
      <c r="C2118" s="16">
        <f t="shared" si="102"/>
        <v>2</v>
      </c>
      <c r="D2118" s="14">
        <v>44708</v>
      </c>
      <c r="E2118" s="4">
        <v>115.07</v>
      </c>
    </row>
    <row r="2119" spans="1:5" x14ac:dyDescent="0.3">
      <c r="A2119" s="16">
        <f t="shared" si="100"/>
        <v>2022</v>
      </c>
      <c r="B2119" s="16">
        <f t="shared" si="101"/>
        <v>5</v>
      </c>
      <c r="C2119" s="16">
        <f t="shared" si="102"/>
        <v>2</v>
      </c>
      <c r="D2119" s="14">
        <v>44712</v>
      </c>
      <c r="E2119" s="4">
        <v>114.67</v>
      </c>
    </row>
    <row r="2120" spans="1:5" x14ac:dyDescent="0.3">
      <c r="A2120" s="16">
        <f t="shared" si="100"/>
        <v>2022</v>
      </c>
      <c r="B2120" s="16">
        <f t="shared" si="101"/>
        <v>6</v>
      </c>
      <c r="C2120" s="16">
        <f t="shared" si="102"/>
        <v>2</v>
      </c>
      <c r="D2120" s="14">
        <v>44713</v>
      </c>
      <c r="E2120" s="4">
        <v>115.26</v>
      </c>
    </row>
    <row r="2121" spans="1:5" x14ac:dyDescent="0.3">
      <c r="A2121" s="16">
        <f t="shared" si="100"/>
        <v>2022</v>
      </c>
      <c r="B2121" s="16">
        <f t="shared" si="101"/>
        <v>6</v>
      </c>
      <c r="C2121" s="16">
        <f t="shared" si="102"/>
        <v>2</v>
      </c>
      <c r="D2121" s="14">
        <v>44714</v>
      </c>
      <c r="E2121" s="4">
        <v>116.87</v>
      </c>
    </row>
    <row r="2122" spans="1:5" x14ac:dyDescent="0.3">
      <c r="A2122" s="16">
        <f t="shared" si="100"/>
        <v>2022</v>
      </c>
      <c r="B2122" s="16">
        <f t="shared" si="101"/>
        <v>6</v>
      </c>
      <c r="C2122" s="16">
        <f t="shared" si="102"/>
        <v>2</v>
      </c>
      <c r="D2122" s="14">
        <v>44715</v>
      </c>
      <c r="E2122" s="4">
        <v>118.87</v>
      </c>
    </row>
    <row r="2123" spans="1:5" x14ac:dyDescent="0.3">
      <c r="A2123" s="16">
        <f t="shared" si="100"/>
        <v>2022</v>
      </c>
      <c r="B2123" s="16">
        <f t="shared" si="101"/>
        <v>6</v>
      </c>
      <c r="C2123" s="16">
        <f t="shared" si="102"/>
        <v>2</v>
      </c>
      <c r="D2123" s="14">
        <v>44718</v>
      </c>
      <c r="E2123" s="4">
        <v>118.5</v>
      </c>
    </row>
    <row r="2124" spans="1:5" x14ac:dyDescent="0.3">
      <c r="A2124" s="16">
        <f t="shared" si="100"/>
        <v>2022</v>
      </c>
      <c r="B2124" s="16">
        <f t="shared" si="101"/>
        <v>6</v>
      </c>
      <c r="C2124" s="16">
        <f t="shared" si="102"/>
        <v>2</v>
      </c>
      <c r="D2124" s="14">
        <v>44719</v>
      </c>
      <c r="E2124" s="4">
        <v>119.41</v>
      </c>
    </row>
    <row r="2125" spans="1:5" x14ac:dyDescent="0.3">
      <c r="A2125" s="16">
        <f t="shared" si="100"/>
        <v>2022</v>
      </c>
      <c r="B2125" s="16">
        <f t="shared" si="101"/>
        <v>6</v>
      </c>
      <c r="C2125" s="16">
        <f t="shared" si="102"/>
        <v>2</v>
      </c>
      <c r="D2125" s="14">
        <v>44720</v>
      </c>
      <c r="E2125" s="4">
        <v>122.11</v>
      </c>
    </row>
    <row r="2126" spans="1:5" x14ac:dyDescent="0.3">
      <c r="A2126" s="16">
        <f t="shared" si="100"/>
        <v>2022</v>
      </c>
      <c r="B2126" s="16">
        <f t="shared" si="101"/>
        <v>6</v>
      </c>
      <c r="C2126" s="16">
        <f t="shared" si="102"/>
        <v>2</v>
      </c>
      <c r="D2126" s="14">
        <v>44721</v>
      </c>
      <c r="E2126" s="4">
        <v>121.51</v>
      </c>
    </row>
    <row r="2127" spans="1:5" x14ac:dyDescent="0.3">
      <c r="A2127" s="16">
        <f t="shared" si="100"/>
        <v>2022</v>
      </c>
      <c r="B2127" s="16">
        <f t="shared" si="101"/>
        <v>6</v>
      </c>
      <c r="C2127" s="16">
        <f t="shared" si="102"/>
        <v>2</v>
      </c>
      <c r="D2127" s="14">
        <v>44722</v>
      </c>
      <c r="E2127" s="4">
        <v>120.67</v>
      </c>
    </row>
    <row r="2128" spans="1:5" x14ac:dyDescent="0.3">
      <c r="A2128" s="16">
        <f t="shared" si="100"/>
        <v>2022</v>
      </c>
      <c r="B2128" s="16">
        <f t="shared" si="101"/>
        <v>6</v>
      </c>
      <c r="C2128" s="16">
        <f t="shared" si="102"/>
        <v>2</v>
      </c>
      <c r="D2128" s="14">
        <v>44725</v>
      </c>
      <c r="E2128" s="4">
        <v>120.93</v>
      </c>
    </row>
    <row r="2129" spans="1:5" x14ac:dyDescent="0.3">
      <c r="A2129" s="16">
        <f t="shared" ref="A2129:A2192" si="103">YEAR(D2129)</f>
        <v>2022</v>
      </c>
      <c r="B2129" s="16">
        <f t="shared" ref="B2129:B2192" si="104">MONTH(D2129)</f>
        <v>6</v>
      </c>
      <c r="C2129" s="16">
        <f t="shared" si="102"/>
        <v>2</v>
      </c>
      <c r="D2129" s="14">
        <v>44726</v>
      </c>
      <c r="E2129" s="4">
        <v>118.93</v>
      </c>
    </row>
    <row r="2130" spans="1:5" x14ac:dyDescent="0.3">
      <c r="A2130" s="16">
        <f t="shared" si="103"/>
        <v>2022</v>
      </c>
      <c r="B2130" s="16">
        <f t="shared" si="104"/>
        <v>6</v>
      </c>
      <c r="C2130" s="16">
        <f t="shared" si="102"/>
        <v>2</v>
      </c>
      <c r="D2130" s="14">
        <v>44727</v>
      </c>
      <c r="E2130" s="4">
        <v>115.31</v>
      </c>
    </row>
    <row r="2131" spans="1:5" x14ac:dyDescent="0.3">
      <c r="A2131" s="16">
        <f t="shared" si="103"/>
        <v>2022</v>
      </c>
      <c r="B2131" s="16">
        <f t="shared" si="104"/>
        <v>6</v>
      </c>
      <c r="C2131" s="16">
        <f t="shared" si="102"/>
        <v>2</v>
      </c>
      <c r="D2131" s="14">
        <v>44728</v>
      </c>
      <c r="E2131" s="4">
        <v>117.59</v>
      </c>
    </row>
    <row r="2132" spans="1:5" x14ac:dyDescent="0.3">
      <c r="A2132" s="16">
        <f t="shared" si="103"/>
        <v>2022</v>
      </c>
      <c r="B2132" s="16">
        <f t="shared" si="104"/>
        <v>6</v>
      </c>
      <c r="C2132" s="16">
        <f t="shared" si="102"/>
        <v>2</v>
      </c>
      <c r="D2132" s="14">
        <v>44729</v>
      </c>
      <c r="E2132" s="4">
        <v>109.56</v>
      </c>
    </row>
    <row r="2133" spans="1:5" x14ac:dyDescent="0.3">
      <c r="A2133" s="16">
        <f t="shared" si="103"/>
        <v>2022</v>
      </c>
      <c r="B2133" s="16">
        <f t="shared" si="104"/>
        <v>6</v>
      </c>
      <c r="C2133" s="16">
        <f t="shared" si="102"/>
        <v>2</v>
      </c>
      <c r="D2133" s="14">
        <v>44733</v>
      </c>
      <c r="E2133" s="4">
        <v>110.65</v>
      </c>
    </row>
    <row r="2134" spans="1:5" x14ac:dyDescent="0.3">
      <c r="A2134" s="16">
        <f t="shared" si="103"/>
        <v>2022</v>
      </c>
      <c r="B2134" s="16">
        <f t="shared" si="104"/>
        <v>6</v>
      </c>
      <c r="C2134" s="16">
        <f t="shared" si="102"/>
        <v>2</v>
      </c>
      <c r="D2134" s="14">
        <v>44734</v>
      </c>
      <c r="E2134" s="4">
        <v>106.19</v>
      </c>
    </row>
    <row r="2135" spans="1:5" x14ac:dyDescent="0.3">
      <c r="A2135" s="16">
        <f t="shared" si="103"/>
        <v>2022</v>
      </c>
      <c r="B2135" s="16">
        <f t="shared" si="104"/>
        <v>6</v>
      </c>
      <c r="C2135" s="16">
        <f t="shared" si="102"/>
        <v>2</v>
      </c>
      <c r="D2135" s="14">
        <v>44735</v>
      </c>
      <c r="E2135" s="4">
        <v>104.27</v>
      </c>
    </row>
    <row r="2136" spans="1:5" x14ac:dyDescent="0.3">
      <c r="A2136" s="16">
        <f t="shared" si="103"/>
        <v>2022</v>
      </c>
      <c r="B2136" s="16">
        <f t="shared" si="104"/>
        <v>6</v>
      </c>
      <c r="C2136" s="16">
        <f t="shared" si="102"/>
        <v>2</v>
      </c>
      <c r="D2136" s="14">
        <v>44736</v>
      </c>
      <c r="E2136" s="4">
        <v>107.62</v>
      </c>
    </row>
    <row r="2137" spans="1:5" x14ac:dyDescent="0.3">
      <c r="A2137" s="16">
        <f t="shared" si="103"/>
        <v>2022</v>
      </c>
      <c r="B2137" s="16">
        <f t="shared" si="104"/>
        <v>6</v>
      </c>
      <c r="C2137" s="16">
        <f t="shared" si="102"/>
        <v>2</v>
      </c>
      <c r="D2137" s="14">
        <v>44739</v>
      </c>
      <c r="E2137" s="4">
        <v>109.57</v>
      </c>
    </row>
    <row r="2138" spans="1:5" x14ac:dyDescent="0.3">
      <c r="A2138" s="16">
        <f t="shared" si="103"/>
        <v>2022</v>
      </c>
      <c r="B2138" s="16">
        <f t="shared" si="104"/>
        <v>6</v>
      </c>
      <c r="C2138" s="16">
        <f t="shared" si="102"/>
        <v>2</v>
      </c>
      <c r="D2138" s="14">
        <v>44740</v>
      </c>
      <c r="E2138" s="4">
        <v>111.76</v>
      </c>
    </row>
    <row r="2139" spans="1:5" x14ac:dyDescent="0.3">
      <c r="A2139" s="16">
        <f t="shared" si="103"/>
        <v>2022</v>
      </c>
      <c r="B2139" s="16">
        <f t="shared" si="104"/>
        <v>6</v>
      </c>
      <c r="C2139" s="16">
        <f t="shared" si="102"/>
        <v>2</v>
      </c>
      <c r="D2139" s="14">
        <v>44741</v>
      </c>
      <c r="E2139" s="4">
        <v>109.78</v>
      </c>
    </row>
    <row r="2140" spans="1:5" x14ac:dyDescent="0.3">
      <c r="A2140" s="16">
        <f t="shared" si="103"/>
        <v>2022</v>
      </c>
      <c r="B2140" s="16">
        <f t="shared" si="104"/>
        <v>6</v>
      </c>
      <c r="C2140" s="16">
        <f t="shared" si="102"/>
        <v>2</v>
      </c>
      <c r="D2140" s="14">
        <v>44742</v>
      </c>
      <c r="E2140" s="4">
        <v>105.76</v>
      </c>
    </row>
    <row r="2141" spans="1:5" x14ac:dyDescent="0.3">
      <c r="A2141" s="16">
        <f t="shared" si="103"/>
        <v>2022</v>
      </c>
      <c r="B2141" s="16">
        <f t="shared" si="104"/>
        <v>7</v>
      </c>
      <c r="C2141" s="16">
        <f t="shared" si="102"/>
        <v>3</v>
      </c>
      <c r="D2141" s="14">
        <v>44743</v>
      </c>
      <c r="E2141" s="4">
        <v>108.43</v>
      </c>
    </row>
    <row r="2142" spans="1:5" x14ac:dyDescent="0.3">
      <c r="A2142" s="16">
        <f t="shared" si="103"/>
        <v>2022</v>
      </c>
      <c r="B2142" s="16">
        <f t="shared" si="104"/>
        <v>7</v>
      </c>
      <c r="C2142" s="16">
        <f t="shared" si="102"/>
        <v>3</v>
      </c>
      <c r="D2142" s="14">
        <v>44747</v>
      </c>
      <c r="E2142" s="4">
        <v>99.5</v>
      </c>
    </row>
    <row r="2143" spans="1:5" x14ac:dyDescent="0.3">
      <c r="A2143" s="16">
        <f t="shared" si="103"/>
        <v>2022</v>
      </c>
      <c r="B2143" s="16">
        <f t="shared" si="104"/>
        <v>7</v>
      </c>
      <c r="C2143" s="16">
        <f t="shared" si="102"/>
        <v>3</v>
      </c>
      <c r="D2143" s="14">
        <v>44748</v>
      </c>
      <c r="E2143" s="4">
        <v>98.53</v>
      </c>
    </row>
    <row r="2144" spans="1:5" x14ac:dyDescent="0.3">
      <c r="A2144" s="16">
        <f t="shared" si="103"/>
        <v>2022</v>
      </c>
      <c r="B2144" s="16">
        <f t="shared" si="104"/>
        <v>7</v>
      </c>
      <c r="C2144" s="16">
        <f t="shared" si="102"/>
        <v>3</v>
      </c>
      <c r="D2144" s="14">
        <v>44749</v>
      </c>
      <c r="E2144" s="4">
        <v>102.73</v>
      </c>
    </row>
    <row r="2145" spans="1:5" x14ac:dyDescent="0.3">
      <c r="A2145" s="16">
        <f t="shared" si="103"/>
        <v>2022</v>
      </c>
      <c r="B2145" s="16">
        <f t="shared" si="104"/>
        <v>7</v>
      </c>
      <c r="C2145" s="16">
        <f t="shared" si="102"/>
        <v>3</v>
      </c>
      <c r="D2145" s="14">
        <v>44750</v>
      </c>
      <c r="E2145" s="4">
        <v>104.79</v>
      </c>
    </row>
    <row r="2146" spans="1:5" x14ac:dyDescent="0.3">
      <c r="A2146" s="16">
        <f t="shared" si="103"/>
        <v>2022</v>
      </c>
      <c r="B2146" s="16">
        <f t="shared" si="104"/>
        <v>7</v>
      </c>
      <c r="C2146" s="16">
        <f t="shared" si="102"/>
        <v>3</v>
      </c>
      <c r="D2146" s="14">
        <v>44753</v>
      </c>
      <c r="E2146" s="4">
        <v>104.09</v>
      </c>
    </row>
    <row r="2147" spans="1:5" x14ac:dyDescent="0.3">
      <c r="A2147" s="16">
        <f t="shared" si="103"/>
        <v>2022</v>
      </c>
      <c r="B2147" s="16">
        <f t="shared" si="104"/>
        <v>7</v>
      </c>
      <c r="C2147" s="16">
        <f t="shared" si="102"/>
        <v>3</v>
      </c>
      <c r="D2147" s="14">
        <v>44754</v>
      </c>
      <c r="E2147" s="4">
        <v>95.84</v>
      </c>
    </row>
    <row r="2148" spans="1:5" x14ac:dyDescent="0.3">
      <c r="A2148" s="16">
        <f t="shared" si="103"/>
        <v>2022</v>
      </c>
      <c r="B2148" s="16">
        <f t="shared" si="104"/>
        <v>7</v>
      </c>
      <c r="C2148" s="16">
        <f t="shared" si="102"/>
        <v>3</v>
      </c>
      <c r="D2148" s="14">
        <v>44755</v>
      </c>
      <c r="E2148" s="4">
        <v>96.3</v>
      </c>
    </row>
    <row r="2149" spans="1:5" x14ac:dyDescent="0.3">
      <c r="A2149" s="16">
        <f t="shared" si="103"/>
        <v>2022</v>
      </c>
      <c r="B2149" s="16">
        <f t="shared" si="104"/>
        <v>7</v>
      </c>
      <c r="C2149" s="16">
        <f t="shared" si="102"/>
        <v>3</v>
      </c>
      <c r="D2149" s="14">
        <v>44756</v>
      </c>
      <c r="E2149" s="4">
        <v>95.78</v>
      </c>
    </row>
    <row r="2150" spans="1:5" x14ac:dyDescent="0.3">
      <c r="A2150" s="16">
        <f t="shared" si="103"/>
        <v>2022</v>
      </c>
      <c r="B2150" s="16">
        <f t="shared" si="104"/>
        <v>7</v>
      </c>
      <c r="C2150" s="16">
        <f t="shared" si="102"/>
        <v>3</v>
      </c>
      <c r="D2150" s="14">
        <v>44757</v>
      </c>
      <c r="E2150" s="4">
        <v>97.59</v>
      </c>
    </row>
    <row r="2151" spans="1:5" x14ac:dyDescent="0.3">
      <c r="A2151" s="16">
        <f t="shared" si="103"/>
        <v>2022</v>
      </c>
      <c r="B2151" s="16">
        <f t="shared" si="104"/>
        <v>7</v>
      </c>
      <c r="C2151" s="16">
        <f t="shared" si="102"/>
        <v>3</v>
      </c>
      <c r="D2151" s="14">
        <v>44760</v>
      </c>
      <c r="E2151" s="4">
        <v>102.6</v>
      </c>
    </row>
    <row r="2152" spans="1:5" x14ac:dyDescent="0.3">
      <c r="A2152" s="16">
        <f t="shared" si="103"/>
        <v>2022</v>
      </c>
      <c r="B2152" s="16">
        <f t="shared" si="104"/>
        <v>7</v>
      </c>
      <c r="C2152" s="16">
        <f t="shared" si="102"/>
        <v>3</v>
      </c>
      <c r="D2152" s="14">
        <v>44761</v>
      </c>
      <c r="E2152" s="4">
        <v>104.22</v>
      </c>
    </row>
    <row r="2153" spans="1:5" x14ac:dyDescent="0.3">
      <c r="A2153" s="16">
        <f t="shared" si="103"/>
        <v>2022</v>
      </c>
      <c r="B2153" s="16">
        <f t="shared" si="104"/>
        <v>7</v>
      </c>
      <c r="C2153" s="16">
        <f t="shared" si="102"/>
        <v>3</v>
      </c>
      <c r="D2153" s="14">
        <v>44762</v>
      </c>
      <c r="E2153" s="4">
        <v>102.26</v>
      </c>
    </row>
    <row r="2154" spans="1:5" x14ac:dyDescent="0.3">
      <c r="A2154" s="16">
        <f t="shared" si="103"/>
        <v>2022</v>
      </c>
      <c r="B2154" s="16">
        <f t="shared" si="104"/>
        <v>7</v>
      </c>
      <c r="C2154" s="16">
        <f t="shared" si="102"/>
        <v>3</v>
      </c>
      <c r="D2154" s="14">
        <v>44763</v>
      </c>
      <c r="E2154" s="4">
        <v>96.35</v>
      </c>
    </row>
    <row r="2155" spans="1:5" x14ac:dyDescent="0.3">
      <c r="A2155" s="16">
        <f t="shared" si="103"/>
        <v>2022</v>
      </c>
      <c r="B2155" s="16">
        <f t="shared" si="104"/>
        <v>7</v>
      </c>
      <c r="C2155" s="16">
        <f t="shared" si="102"/>
        <v>3</v>
      </c>
      <c r="D2155" s="14">
        <v>44764</v>
      </c>
      <c r="E2155" s="4">
        <v>94.7</v>
      </c>
    </row>
    <row r="2156" spans="1:5" x14ac:dyDescent="0.3">
      <c r="A2156" s="16">
        <f t="shared" si="103"/>
        <v>2022</v>
      </c>
      <c r="B2156" s="16">
        <f t="shared" si="104"/>
        <v>7</v>
      </c>
      <c r="C2156" s="16">
        <f t="shared" si="102"/>
        <v>3</v>
      </c>
      <c r="D2156" s="14">
        <v>44767</v>
      </c>
      <c r="E2156" s="4">
        <v>96.7</v>
      </c>
    </row>
    <row r="2157" spans="1:5" x14ac:dyDescent="0.3">
      <c r="A2157" s="16">
        <f t="shared" si="103"/>
        <v>2022</v>
      </c>
      <c r="B2157" s="16">
        <f t="shared" si="104"/>
        <v>7</v>
      </c>
      <c r="C2157" s="16">
        <f t="shared" si="102"/>
        <v>3</v>
      </c>
      <c r="D2157" s="14">
        <v>44768</v>
      </c>
      <c r="E2157" s="4">
        <v>94.98</v>
      </c>
    </row>
    <row r="2158" spans="1:5" x14ac:dyDescent="0.3">
      <c r="A2158" s="16">
        <f t="shared" si="103"/>
        <v>2022</v>
      </c>
      <c r="B2158" s="16">
        <f t="shared" si="104"/>
        <v>7</v>
      </c>
      <c r="C2158" s="16">
        <f t="shared" si="102"/>
        <v>3</v>
      </c>
      <c r="D2158" s="14">
        <v>44769</v>
      </c>
      <c r="E2158" s="4">
        <v>97.26</v>
      </c>
    </row>
    <row r="2159" spans="1:5" x14ac:dyDescent="0.3">
      <c r="A2159" s="16">
        <f t="shared" si="103"/>
        <v>2022</v>
      </c>
      <c r="B2159" s="16">
        <f t="shared" si="104"/>
        <v>7</v>
      </c>
      <c r="C2159" s="16">
        <f t="shared" si="102"/>
        <v>3</v>
      </c>
      <c r="D2159" s="14">
        <v>44770</v>
      </c>
      <c r="E2159" s="4">
        <v>96.42</v>
      </c>
    </row>
    <row r="2160" spans="1:5" x14ac:dyDescent="0.3">
      <c r="A2160" s="16">
        <f t="shared" si="103"/>
        <v>2022</v>
      </c>
      <c r="B2160" s="16">
        <f t="shared" si="104"/>
        <v>7</v>
      </c>
      <c r="C2160" s="16">
        <f t="shared" si="102"/>
        <v>3</v>
      </c>
      <c r="D2160" s="14">
        <v>44771</v>
      </c>
      <c r="E2160" s="4">
        <v>98.62</v>
      </c>
    </row>
    <row r="2161" spans="1:5" x14ac:dyDescent="0.3">
      <c r="A2161" s="16">
        <f t="shared" si="103"/>
        <v>2022</v>
      </c>
      <c r="B2161" s="16">
        <f t="shared" si="104"/>
        <v>8</v>
      </c>
      <c r="C2161" s="16">
        <f t="shared" si="102"/>
        <v>3</v>
      </c>
      <c r="D2161" s="14">
        <v>44774</v>
      </c>
      <c r="E2161" s="4">
        <v>93.89</v>
      </c>
    </row>
    <row r="2162" spans="1:5" x14ac:dyDescent="0.3">
      <c r="A2162" s="16">
        <f t="shared" si="103"/>
        <v>2022</v>
      </c>
      <c r="B2162" s="16">
        <f t="shared" si="104"/>
        <v>8</v>
      </c>
      <c r="C2162" s="16">
        <f t="shared" si="102"/>
        <v>3</v>
      </c>
      <c r="D2162" s="14">
        <v>44775</v>
      </c>
      <c r="E2162" s="4">
        <v>94.42</v>
      </c>
    </row>
    <row r="2163" spans="1:5" x14ac:dyDescent="0.3">
      <c r="A2163" s="16">
        <f t="shared" si="103"/>
        <v>2022</v>
      </c>
      <c r="B2163" s="16">
        <f t="shared" si="104"/>
        <v>8</v>
      </c>
      <c r="C2163" s="16">
        <f t="shared" si="102"/>
        <v>3</v>
      </c>
      <c r="D2163" s="14">
        <v>44776</v>
      </c>
      <c r="E2163" s="4">
        <v>90.66</v>
      </c>
    </row>
    <row r="2164" spans="1:5" x14ac:dyDescent="0.3">
      <c r="A2164" s="16">
        <f t="shared" si="103"/>
        <v>2022</v>
      </c>
      <c r="B2164" s="16">
        <f t="shared" si="104"/>
        <v>8</v>
      </c>
      <c r="C2164" s="16">
        <f t="shared" si="102"/>
        <v>3</v>
      </c>
      <c r="D2164" s="14">
        <v>44777</v>
      </c>
      <c r="E2164" s="4">
        <v>88.54</v>
      </c>
    </row>
    <row r="2165" spans="1:5" x14ac:dyDescent="0.3">
      <c r="A2165" s="16">
        <f t="shared" si="103"/>
        <v>2022</v>
      </c>
      <c r="B2165" s="16">
        <f t="shared" si="104"/>
        <v>8</v>
      </c>
      <c r="C2165" s="16">
        <f t="shared" si="102"/>
        <v>3</v>
      </c>
      <c r="D2165" s="14">
        <v>44778</v>
      </c>
      <c r="E2165" s="4">
        <v>89.01</v>
      </c>
    </row>
    <row r="2166" spans="1:5" x14ac:dyDescent="0.3">
      <c r="A2166" s="16">
        <f t="shared" si="103"/>
        <v>2022</v>
      </c>
      <c r="B2166" s="16">
        <f t="shared" si="104"/>
        <v>8</v>
      </c>
      <c r="C2166" s="16">
        <f t="shared" si="102"/>
        <v>3</v>
      </c>
      <c r="D2166" s="14">
        <v>44781</v>
      </c>
      <c r="E2166" s="4">
        <v>90.76</v>
      </c>
    </row>
    <row r="2167" spans="1:5" x14ac:dyDescent="0.3">
      <c r="A2167" s="16">
        <f t="shared" si="103"/>
        <v>2022</v>
      </c>
      <c r="B2167" s="16">
        <f t="shared" si="104"/>
        <v>8</v>
      </c>
      <c r="C2167" s="16">
        <f t="shared" si="102"/>
        <v>3</v>
      </c>
      <c r="D2167" s="14">
        <v>44782</v>
      </c>
      <c r="E2167" s="4">
        <v>90.5</v>
      </c>
    </row>
    <row r="2168" spans="1:5" x14ac:dyDescent="0.3">
      <c r="A2168" s="16">
        <f t="shared" si="103"/>
        <v>2022</v>
      </c>
      <c r="B2168" s="16">
        <f t="shared" si="104"/>
        <v>8</v>
      </c>
      <c r="C2168" s="16">
        <f t="shared" si="102"/>
        <v>3</v>
      </c>
      <c r="D2168" s="14">
        <v>44783</v>
      </c>
      <c r="E2168" s="4">
        <v>91.93</v>
      </c>
    </row>
    <row r="2169" spans="1:5" x14ac:dyDescent="0.3">
      <c r="A2169" s="16">
        <f t="shared" si="103"/>
        <v>2022</v>
      </c>
      <c r="B2169" s="16">
        <f t="shared" si="104"/>
        <v>8</v>
      </c>
      <c r="C2169" s="16">
        <f t="shared" si="102"/>
        <v>3</v>
      </c>
      <c r="D2169" s="14">
        <v>44784</v>
      </c>
      <c r="E2169" s="4">
        <v>94.34</v>
      </c>
    </row>
    <row r="2170" spans="1:5" x14ac:dyDescent="0.3">
      <c r="A2170" s="16">
        <f t="shared" si="103"/>
        <v>2022</v>
      </c>
      <c r="B2170" s="16">
        <f t="shared" si="104"/>
        <v>8</v>
      </c>
      <c r="C2170" s="16">
        <f t="shared" si="102"/>
        <v>3</v>
      </c>
      <c r="D2170" s="14">
        <v>44785</v>
      </c>
      <c r="E2170" s="4">
        <v>92.09</v>
      </c>
    </row>
    <row r="2171" spans="1:5" x14ac:dyDescent="0.3">
      <c r="A2171" s="16">
        <f t="shared" si="103"/>
        <v>2022</v>
      </c>
      <c r="B2171" s="16">
        <f t="shared" si="104"/>
        <v>8</v>
      </c>
      <c r="C2171" s="16">
        <f t="shared" si="102"/>
        <v>3</v>
      </c>
      <c r="D2171" s="14">
        <v>44788</v>
      </c>
      <c r="E2171" s="4">
        <v>89.41</v>
      </c>
    </row>
    <row r="2172" spans="1:5" x14ac:dyDescent="0.3">
      <c r="A2172" s="16">
        <f t="shared" si="103"/>
        <v>2022</v>
      </c>
      <c r="B2172" s="16">
        <f t="shared" si="104"/>
        <v>8</v>
      </c>
      <c r="C2172" s="16">
        <f t="shared" si="102"/>
        <v>3</v>
      </c>
      <c r="D2172" s="14">
        <v>44789</v>
      </c>
      <c r="E2172" s="4">
        <v>86.53</v>
      </c>
    </row>
    <row r="2173" spans="1:5" x14ac:dyDescent="0.3">
      <c r="A2173" s="16">
        <f t="shared" si="103"/>
        <v>2022</v>
      </c>
      <c r="B2173" s="16">
        <f t="shared" si="104"/>
        <v>8</v>
      </c>
      <c r="C2173" s="16">
        <f t="shared" si="102"/>
        <v>3</v>
      </c>
      <c r="D2173" s="14">
        <v>44790</v>
      </c>
      <c r="E2173" s="4">
        <v>88.11</v>
      </c>
    </row>
    <row r="2174" spans="1:5" x14ac:dyDescent="0.3">
      <c r="A2174" s="16">
        <f t="shared" si="103"/>
        <v>2022</v>
      </c>
      <c r="B2174" s="16">
        <f t="shared" si="104"/>
        <v>8</v>
      </c>
      <c r="C2174" s="16">
        <f t="shared" si="102"/>
        <v>3</v>
      </c>
      <c r="D2174" s="14">
        <v>44791</v>
      </c>
      <c r="E2174" s="4">
        <v>90.5</v>
      </c>
    </row>
    <row r="2175" spans="1:5" x14ac:dyDescent="0.3">
      <c r="A2175" s="16">
        <f t="shared" si="103"/>
        <v>2022</v>
      </c>
      <c r="B2175" s="16">
        <f t="shared" si="104"/>
        <v>8</v>
      </c>
      <c r="C2175" s="16">
        <f t="shared" si="102"/>
        <v>3</v>
      </c>
      <c r="D2175" s="14">
        <v>44792</v>
      </c>
      <c r="E2175" s="4">
        <v>90.77</v>
      </c>
    </row>
    <row r="2176" spans="1:5" x14ac:dyDescent="0.3">
      <c r="A2176" s="16">
        <f t="shared" si="103"/>
        <v>2022</v>
      </c>
      <c r="B2176" s="16">
        <f t="shared" si="104"/>
        <v>8</v>
      </c>
      <c r="C2176" s="16">
        <f t="shared" si="102"/>
        <v>3</v>
      </c>
      <c r="D2176" s="14">
        <v>44795</v>
      </c>
      <c r="E2176" s="4">
        <v>90.23</v>
      </c>
    </row>
    <row r="2177" spans="1:5" x14ac:dyDescent="0.3">
      <c r="A2177" s="16">
        <f t="shared" si="103"/>
        <v>2022</v>
      </c>
      <c r="B2177" s="16">
        <f t="shared" si="104"/>
        <v>8</v>
      </c>
      <c r="C2177" s="16">
        <f t="shared" si="102"/>
        <v>3</v>
      </c>
      <c r="D2177" s="14">
        <v>44796</v>
      </c>
      <c r="E2177" s="4">
        <v>93.74</v>
      </c>
    </row>
    <row r="2178" spans="1:5" x14ac:dyDescent="0.3">
      <c r="A2178" s="16">
        <f t="shared" si="103"/>
        <v>2022</v>
      </c>
      <c r="B2178" s="16">
        <f t="shared" si="104"/>
        <v>8</v>
      </c>
      <c r="C2178" s="16">
        <f t="shared" si="102"/>
        <v>3</v>
      </c>
      <c r="D2178" s="14">
        <v>44797</v>
      </c>
      <c r="E2178" s="4">
        <v>94.89</v>
      </c>
    </row>
    <row r="2179" spans="1:5" x14ac:dyDescent="0.3">
      <c r="A2179" s="16">
        <f t="shared" si="103"/>
        <v>2022</v>
      </c>
      <c r="B2179" s="16">
        <f t="shared" si="104"/>
        <v>8</v>
      </c>
      <c r="C2179" s="16">
        <f t="shared" si="102"/>
        <v>3</v>
      </c>
      <c r="D2179" s="14">
        <v>44798</v>
      </c>
      <c r="E2179" s="4">
        <v>92.52</v>
      </c>
    </row>
    <row r="2180" spans="1:5" x14ac:dyDescent="0.3">
      <c r="A2180" s="16">
        <f t="shared" si="103"/>
        <v>2022</v>
      </c>
      <c r="B2180" s="16">
        <f t="shared" si="104"/>
        <v>8</v>
      </c>
      <c r="C2180" s="16">
        <f t="shared" si="102"/>
        <v>3</v>
      </c>
      <c r="D2180" s="14">
        <v>44799</v>
      </c>
      <c r="E2180" s="4">
        <v>93.06</v>
      </c>
    </row>
    <row r="2181" spans="1:5" x14ac:dyDescent="0.3">
      <c r="A2181" s="16">
        <f t="shared" si="103"/>
        <v>2022</v>
      </c>
      <c r="B2181" s="16">
        <f t="shared" si="104"/>
        <v>8</v>
      </c>
      <c r="C2181" s="16">
        <f t="shared" ref="C2181:C2244" si="105">ROUNDUP(B2181/3,0)</f>
        <v>3</v>
      </c>
      <c r="D2181" s="14">
        <v>44802</v>
      </c>
      <c r="E2181" s="4">
        <v>97.01</v>
      </c>
    </row>
    <row r="2182" spans="1:5" x14ac:dyDescent="0.3">
      <c r="A2182" s="16">
        <f t="shared" si="103"/>
        <v>2022</v>
      </c>
      <c r="B2182" s="16">
        <f t="shared" si="104"/>
        <v>8</v>
      </c>
      <c r="C2182" s="16">
        <f t="shared" si="105"/>
        <v>3</v>
      </c>
      <c r="D2182" s="14">
        <v>44803</v>
      </c>
      <c r="E2182" s="4">
        <v>91.64</v>
      </c>
    </row>
    <row r="2183" spans="1:5" x14ac:dyDescent="0.3">
      <c r="A2183" s="16">
        <f t="shared" si="103"/>
        <v>2022</v>
      </c>
      <c r="B2183" s="16">
        <f t="shared" si="104"/>
        <v>8</v>
      </c>
      <c r="C2183" s="16">
        <f t="shared" si="105"/>
        <v>3</v>
      </c>
      <c r="D2183" s="14">
        <v>44804</v>
      </c>
      <c r="E2183" s="4">
        <v>89.55</v>
      </c>
    </row>
    <row r="2184" spans="1:5" x14ac:dyDescent="0.3">
      <c r="A2184" s="16">
        <f t="shared" si="103"/>
        <v>2022</v>
      </c>
      <c r="B2184" s="16">
        <f t="shared" si="104"/>
        <v>9</v>
      </c>
      <c r="C2184" s="16">
        <f t="shared" si="105"/>
        <v>3</v>
      </c>
      <c r="D2184" s="14">
        <v>44805</v>
      </c>
      <c r="E2184" s="4">
        <v>86.61</v>
      </c>
    </row>
    <row r="2185" spans="1:5" x14ac:dyDescent="0.3">
      <c r="A2185" s="16">
        <f t="shared" si="103"/>
        <v>2022</v>
      </c>
      <c r="B2185" s="16">
        <f t="shared" si="104"/>
        <v>9</v>
      </c>
      <c r="C2185" s="16">
        <f t="shared" si="105"/>
        <v>3</v>
      </c>
      <c r="D2185" s="14">
        <v>44806</v>
      </c>
      <c r="E2185" s="4">
        <v>86.87</v>
      </c>
    </row>
    <row r="2186" spans="1:5" x14ac:dyDescent="0.3">
      <c r="A2186" s="16">
        <f t="shared" si="103"/>
        <v>2022</v>
      </c>
      <c r="B2186" s="16">
        <f t="shared" si="104"/>
        <v>9</v>
      </c>
      <c r="C2186" s="16">
        <f t="shared" si="105"/>
        <v>3</v>
      </c>
      <c r="D2186" s="14">
        <v>44810</v>
      </c>
      <c r="E2186" s="4">
        <v>86.88</v>
      </c>
    </row>
    <row r="2187" spans="1:5" x14ac:dyDescent="0.3">
      <c r="A2187" s="16">
        <f t="shared" si="103"/>
        <v>2022</v>
      </c>
      <c r="B2187" s="16">
        <f t="shared" si="104"/>
        <v>9</v>
      </c>
      <c r="C2187" s="16">
        <f t="shared" si="105"/>
        <v>3</v>
      </c>
      <c r="D2187" s="14">
        <v>44811</v>
      </c>
      <c r="E2187" s="4">
        <v>81.94</v>
      </c>
    </row>
    <row r="2188" spans="1:5" x14ac:dyDescent="0.3">
      <c r="A2188" s="16">
        <f t="shared" si="103"/>
        <v>2022</v>
      </c>
      <c r="B2188" s="16">
        <f t="shared" si="104"/>
        <v>9</v>
      </c>
      <c r="C2188" s="16">
        <f t="shared" si="105"/>
        <v>3</v>
      </c>
      <c r="D2188" s="14">
        <v>44812</v>
      </c>
      <c r="E2188" s="4">
        <v>83.54</v>
      </c>
    </row>
    <row r="2189" spans="1:5" x14ac:dyDescent="0.3">
      <c r="A2189" s="16">
        <f t="shared" si="103"/>
        <v>2022</v>
      </c>
      <c r="B2189" s="16">
        <f t="shared" si="104"/>
        <v>9</v>
      </c>
      <c r="C2189" s="16">
        <f t="shared" si="105"/>
        <v>3</v>
      </c>
      <c r="D2189" s="14">
        <v>44813</v>
      </c>
      <c r="E2189" s="4">
        <v>86.79</v>
      </c>
    </row>
    <row r="2190" spans="1:5" x14ac:dyDescent="0.3">
      <c r="A2190" s="16">
        <f t="shared" si="103"/>
        <v>2022</v>
      </c>
      <c r="B2190" s="16">
        <f t="shared" si="104"/>
        <v>9</v>
      </c>
      <c r="C2190" s="16">
        <f t="shared" si="105"/>
        <v>3</v>
      </c>
      <c r="D2190" s="14">
        <v>44816</v>
      </c>
      <c r="E2190" s="4">
        <v>87.78</v>
      </c>
    </row>
    <row r="2191" spans="1:5" x14ac:dyDescent="0.3">
      <c r="A2191" s="16">
        <f t="shared" si="103"/>
        <v>2022</v>
      </c>
      <c r="B2191" s="16">
        <f t="shared" si="104"/>
        <v>9</v>
      </c>
      <c r="C2191" s="16">
        <f t="shared" si="105"/>
        <v>3</v>
      </c>
      <c r="D2191" s="14">
        <v>44817</v>
      </c>
      <c r="E2191" s="4">
        <v>87.31</v>
      </c>
    </row>
    <row r="2192" spans="1:5" x14ac:dyDescent="0.3">
      <c r="A2192" s="16">
        <f t="shared" si="103"/>
        <v>2022</v>
      </c>
      <c r="B2192" s="16">
        <f t="shared" si="104"/>
        <v>9</v>
      </c>
      <c r="C2192" s="16">
        <f t="shared" si="105"/>
        <v>3</v>
      </c>
      <c r="D2192" s="14">
        <v>44818</v>
      </c>
      <c r="E2192" s="4">
        <v>88.48</v>
      </c>
    </row>
    <row r="2193" spans="1:5" x14ac:dyDescent="0.3">
      <c r="A2193" s="16">
        <f t="shared" ref="A2193:A2256" si="106">YEAR(D2193)</f>
        <v>2022</v>
      </c>
      <c r="B2193" s="16">
        <f t="shared" ref="B2193:B2256" si="107">MONTH(D2193)</f>
        <v>9</v>
      </c>
      <c r="C2193" s="16">
        <f t="shared" si="105"/>
        <v>3</v>
      </c>
      <c r="D2193" s="14">
        <v>44819</v>
      </c>
      <c r="E2193" s="4">
        <v>85.1</v>
      </c>
    </row>
    <row r="2194" spans="1:5" x14ac:dyDescent="0.3">
      <c r="A2194" s="16">
        <f t="shared" si="106"/>
        <v>2022</v>
      </c>
      <c r="B2194" s="16">
        <f t="shared" si="107"/>
        <v>9</v>
      </c>
      <c r="C2194" s="16">
        <f t="shared" si="105"/>
        <v>3</v>
      </c>
      <c r="D2194" s="14">
        <v>44820</v>
      </c>
      <c r="E2194" s="4">
        <v>85.11</v>
      </c>
    </row>
    <row r="2195" spans="1:5" x14ac:dyDescent="0.3">
      <c r="A2195" s="16">
        <f t="shared" si="106"/>
        <v>2022</v>
      </c>
      <c r="B2195" s="16">
        <f t="shared" si="107"/>
        <v>9</v>
      </c>
      <c r="C2195" s="16">
        <f t="shared" si="105"/>
        <v>3</v>
      </c>
      <c r="D2195" s="14">
        <v>44823</v>
      </c>
      <c r="E2195" s="4">
        <v>85.73</v>
      </c>
    </row>
    <row r="2196" spans="1:5" x14ac:dyDescent="0.3">
      <c r="A2196" s="16">
        <f t="shared" si="106"/>
        <v>2022</v>
      </c>
      <c r="B2196" s="16">
        <f t="shared" si="107"/>
        <v>9</v>
      </c>
      <c r="C2196" s="16">
        <f t="shared" si="105"/>
        <v>3</v>
      </c>
      <c r="D2196" s="14">
        <v>44824</v>
      </c>
      <c r="E2196" s="4">
        <v>84.45</v>
      </c>
    </row>
    <row r="2197" spans="1:5" x14ac:dyDescent="0.3">
      <c r="A2197" s="16">
        <f t="shared" si="106"/>
        <v>2022</v>
      </c>
      <c r="B2197" s="16">
        <f t="shared" si="107"/>
        <v>9</v>
      </c>
      <c r="C2197" s="16">
        <f t="shared" si="105"/>
        <v>3</v>
      </c>
      <c r="D2197" s="14">
        <v>44825</v>
      </c>
      <c r="E2197" s="4">
        <v>82.94</v>
      </c>
    </row>
    <row r="2198" spans="1:5" x14ac:dyDescent="0.3">
      <c r="A2198" s="16">
        <f t="shared" si="106"/>
        <v>2022</v>
      </c>
      <c r="B2198" s="16">
        <f t="shared" si="107"/>
        <v>9</v>
      </c>
      <c r="C2198" s="16">
        <f t="shared" si="105"/>
        <v>3</v>
      </c>
      <c r="D2198" s="14">
        <v>44826</v>
      </c>
      <c r="E2198" s="4">
        <v>83.49</v>
      </c>
    </row>
    <row r="2199" spans="1:5" x14ac:dyDescent="0.3">
      <c r="A2199" s="16">
        <f t="shared" si="106"/>
        <v>2022</v>
      </c>
      <c r="B2199" s="16">
        <f t="shared" si="107"/>
        <v>9</v>
      </c>
      <c r="C2199" s="16">
        <f t="shared" si="105"/>
        <v>3</v>
      </c>
      <c r="D2199" s="14">
        <v>44827</v>
      </c>
      <c r="E2199" s="4">
        <v>78.739999999999995</v>
      </c>
    </row>
    <row r="2200" spans="1:5" x14ac:dyDescent="0.3">
      <c r="A2200" s="16">
        <f t="shared" si="106"/>
        <v>2022</v>
      </c>
      <c r="B2200" s="16">
        <f t="shared" si="107"/>
        <v>9</v>
      </c>
      <c r="C2200" s="16">
        <f t="shared" si="105"/>
        <v>3</v>
      </c>
      <c r="D2200" s="14">
        <v>44830</v>
      </c>
      <c r="E2200" s="4">
        <v>76.709999999999994</v>
      </c>
    </row>
    <row r="2201" spans="1:5" x14ac:dyDescent="0.3">
      <c r="A2201" s="16">
        <f t="shared" si="106"/>
        <v>2022</v>
      </c>
      <c r="B2201" s="16">
        <f t="shared" si="107"/>
        <v>9</v>
      </c>
      <c r="C2201" s="16">
        <f t="shared" si="105"/>
        <v>3</v>
      </c>
      <c r="D2201" s="14">
        <v>44831</v>
      </c>
      <c r="E2201" s="4">
        <v>78.5</v>
      </c>
    </row>
    <row r="2202" spans="1:5" x14ac:dyDescent="0.3">
      <c r="A2202" s="16">
        <f t="shared" si="106"/>
        <v>2022</v>
      </c>
      <c r="B2202" s="16">
        <f t="shared" si="107"/>
        <v>9</v>
      </c>
      <c r="C2202" s="16">
        <f t="shared" si="105"/>
        <v>3</v>
      </c>
      <c r="D2202" s="14">
        <v>44832</v>
      </c>
      <c r="E2202" s="4">
        <v>82.15</v>
      </c>
    </row>
    <row r="2203" spans="1:5" x14ac:dyDescent="0.3">
      <c r="A2203" s="16">
        <f t="shared" si="106"/>
        <v>2022</v>
      </c>
      <c r="B2203" s="16">
        <f t="shared" si="107"/>
        <v>9</v>
      </c>
      <c r="C2203" s="16">
        <f t="shared" si="105"/>
        <v>3</v>
      </c>
      <c r="D2203" s="14">
        <v>44833</v>
      </c>
      <c r="E2203" s="4">
        <v>81.23</v>
      </c>
    </row>
    <row r="2204" spans="1:5" x14ac:dyDescent="0.3">
      <c r="A2204" s="16">
        <f t="shared" si="106"/>
        <v>2022</v>
      </c>
      <c r="B2204" s="16">
        <f t="shared" si="107"/>
        <v>9</v>
      </c>
      <c r="C2204" s="16">
        <f t="shared" si="105"/>
        <v>3</v>
      </c>
      <c r="D2204" s="14">
        <v>44834</v>
      </c>
      <c r="E2204" s="4">
        <v>79.489999999999995</v>
      </c>
    </row>
    <row r="2205" spans="1:5" x14ac:dyDescent="0.3">
      <c r="A2205" s="16">
        <f t="shared" si="106"/>
        <v>2022</v>
      </c>
      <c r="B2205" s="16">
        <f t="shared" si="107"/>
        <v>10</v>
      </c>
      <c r="C2205" s="16">
        <f t="shared" si="105"/>
        <v>4</v>
      </c>
      <c r="D2205" s="14">
        <v>44837</v>
      </c>
      <c r="E2205" s="4">
        <v>83.63</v>
      </c>
    </row>
    <row r="2206" spans="1:5" x14ac:dyDescent="0.3">
      <c r="A2206" s="16">
        <f t="shared" si="106"/>
        <v>2022</v>
      </c>
      <c r="B2206" s="16">
        <f t="shared" si="107"/>
        <v>10</v>
      </c>
      <c r="C2206" s="16">
        <f t="shared" si="105"/>
        <v>4</v>
      </c>
      <c r="D2206" s="14">
        <v>44838</v>
      </c>
      <c r="E2206" s="4">
        <v>86.52</v>
      </c>
    </row>
    <row r="2207" spans="1:5" x14ac:dyDescent="0.3">
      <c r="A2207" s="16">
        <f t="shared" si="106"/>
        <v>2022</v>
      </c>
      <c r="B2207" s="16">
        <f t="shared" si="107"/>
        <v>10</v>
      </c>
      <c r="C2207" s="16">
        <f t="shared" si="105"/>
        <v>4</v>
      </c>
      <c r="D2207" s="14">
        <v>44839</v>
      </c>
      <c r="E2207" s="4">
        <v>87.76</v>
      </c>
    </row>
    <row r="2208" spans="1:5" x14ac:dyDescent="0.3">
      <c r="A2208" s="16">
        <f t="shared" si="106"/>
        <v>2022</v>
      </c>
      <c r="B2208" s="16">
        <f t="shared" si="107"/>
        <v>10</v>
      </c>
      <c r="C2208" s="16">
        <f t="shared" si="105"/>
        <v>4</v>
      </c>
      <c r="D2208" s="14">
        <v>44840</v>
      </c>
      <c r="E2208" s="4">
        <v>88.45</v>
      </c>
    </row>
    <row r="2209" spans="1:5" x14ac:dyDescent="0.3">
      <c r="A2209" s="16">
        <f t="shared" si="106"/>
        <v>2022</v>
      </c>
      <c r="B2209" s="16">
        <f t="shared" si="107"/>
        <v>10</v>
      </c>
      <c r="C2209" s="16">
        <f t="shared" si="105"/>
        <v>4</v>
      </c>
      <c r="D2209" s="14">
        <v>44841</v>
      </c>
      <c r="E2209" s="4">
        <v>92.64</v>
      </c>
    </row>
    <row r="2210" spans="1:5" x14ac:dyDescent="0.3">
      <c r="A2210" s="16">
        <f t="shared" si="106"/>
        <v>2022</v>
      </c>
      <c r="B2210" s="16">
        <f t="shared" si="107"/>
        <v>10</v>
      </c>
      <c r="C2210" s="16">
        <f t="shared" si="105"/>
        <v>4</v>
      </c>
      <c r="D2210" s="14">
        <v>44844</v>
      </c>
      <c r="E2210" s="4">
        <v>91.13</v>
      </c>
    </row>
    <row r="2211" spans="1:5" x14ac:dyDescent="0.3">
      <c r="A2211" s="16">
        <f t="shared" si="106"/>
        <v>2022</v>
      </c>
      <c r="B2211" s="16">
        <f t="shared" si="107"/>
        <v>10</v>
      </c>
      <c r="C2211" s="16">
        <f t="shared" si="105"/>
        <v>4</v>
      </c>
      <c r="D2211" s="14">
        <v>44845</v>
      </c>
      <c r="E2211" s="4">
        <v>89.35</v>
      </c>
    </row>
    <row r="2212" spans="1:5" x14ac:dyDescent="0.3">
      <c r="A2212" s="16">
        <f t="shared" si="106"/>
        <v>2022</v>
      </c>
      <c r="B2212" s="16">
        <f t="shared" si="107"/>
        <v>10</v>
      </c>
      <c r="C2212" s="16">
        <f t="shared" si="105"/>
        <v>4</v>
      </c>
      <c r="D2212" s="14">
        <v>44846</v>
      </c>
      <c r="E2212" s="4">
        <v>87.27</v>
      </c>
    </row>
    <row r="2213" spans="1:5" x14ac:dyDescent="0.3">
      <c r="A2213" s="16">
        <f t="shared" si="106"/>
        <v>2022</v>
      </c>
      <c r="B2213" s="16">
        <f t="shared" si="107"/>
        <v>10</v>
      </c>
      <c r="C2213" s="16">
        <f t="shared" si="105"/>
        <v>4</v>
      </c>
      <c r="D2213" s="14">
        <v>44847</v>
      </c>
      <c r="E2213" s="4">
        <v>89.11</v>
      </c>
    </row>
    <row r="2214" spans="1:5" x14ac:dyDescent="0.3">
      <c r="A2214" s="16">
        <f t="shared" si="106"/>
        <v>2022</v>
      </c>
      <c r="B2214" s="16">
        <f t="shared" si="107"/>
        <v>10</v>
      </c>
      <c r="C2214" s="16">
        <f t="shared" si="105"/>
        <v>4</v>
      </c>
      <c r="D2214" s="14">
        <v>44848</v>
      </c>
      <c r="E2214" s="4">
        <v>85.61</v>
      </c>
    </row>
    <row r="2215" spans="1:5" x14ac:dyDescent="0.3">
      <c r="A2215" s="16">
        <f t="shared" si="106"/>
        <v>2022</v>
      </c>
      <c r="B2215" s="16">
        <f t="shared" si="107"/>
        <v>10</v>
      </c>
      <c r="C2215" s="16">
        <f t="shared" si="105"/>
        <v>4</v>
      </c>
      <c r="D2215" s="14">
        <v>44851</v>
      </c>
      <c r="E2215" s="4">
        <v>85.46</v>
      </c>
    </row>
    <row r="2216" spans="1:5" x14ac:dyDescent="0.3">
      <c r="A2216" s="16">
        <f t="shared" si="106"/>
        <v>2022</v>
      </c>
      <c r="B2216" s="16">
        <f t="shared" si="107"/>
        <v>10</v>
      </c>
      <c r="C2216" s="16">
        <f t="shared" si="105"/>
        <v>4</v>
      </c>
      <c r="D2216" s="14">
        <v>44852</v>
      </c>
      <c r="E2216" s="4">
        <v>82.82</v>
      </c>
    </row>
    <row r="2217" spans="1:5" x14ac:dyDescent="0.3">
      <c r="A2217" s="16">
        <f t="shared" si="106"/>
        <v>2022</v>
      </c>
      <c r="B2217" s="16">
        <f t="shared" si="107"/>
        <v>10</v>
      </c>
      <c r="C2217" s="16">
        <f t="shared" si="105"/>
        <v>4</v>
      </c>
      <c r="D2217" s="14">
        <v>44853</v>
      </c>
      <c r="E2217" s="4">
        <v>85.55</v>
      </c>
    </row>
    <row r="2218" spans="1:5" x14ac:dyDescent="0.3">
      <c r="A2218" s="16">
        <f t="shared" si="106"/>
        <v>2022</v>
      </c>
      <c r="B2218" s="16">
        <f t="shared" si="107"/>
        <v>10</v>
      </c>
      <c r="C2218" s="16">
        <f t="shared" si="105"/>
        <v>4</v>
      </c>
      <c r="D2218" s="14">
        <v>44854</v>
      </c>
      <c r="E2218" s="4">
        <v>85.98</v>
      </c>
    </row>
    <row r="2219" spans="1:5" x14ac:dyDescent="0.3">
      <c r="A2219" s="16">
        <f t="shared" si="106"/>
        <v>2022</v>
      </c>
      <c r="B2219" s="16">
        <f t="shared" si="107"/>
        <v>10</v>
      </c>
      <c r="C2219" s="16">
        <f t="shared" si="105"/>
        <v>4</v>
      </c>
      <c r="D2219" s="14">
        <v>44855</v>
      </c>
      <c r="E2219" s="4">
        <v>85.05</v>
      </c>
    </row>
    <row r="2220" spans="1:5" x14ac:dyDescent="0.3">
      <c r="A2220" s="16">
        <f t="shared" si="106"/>
        <v>2022</v>
      </c>
      <c r="B2220" s="16">
        <f t="shared" si="107"/>
        <v>10</v>
      </c>
      <c r="C2220" s="16">
        <f t="shared" si="105"/>
        <v>4</v>
      </c>
      <c r="D2220" s="14">
        <v>44858</v>
      </c>
      <c r="E2220" s="4">
        <v>84.58</v>
      </c>
    </row>
    <row r="2221" spans="1:5" x14ac:dyDescent="0.3">
      <c r="A2221" s="16">
        <f t="shared" si="106"/>
        <v>2022</v>
      </c>
      <c r="B2221" s="16">
        <f t="shared" si="107"/>
        <v>10</v>
      </c>
      <c r="C2221" s="16">
        <f t="shared" si="105"/>
        <v>4</v>
      </c>
      <c r="D2221" s="14">
        <v>44859</v>
      </c>
      <c r="E2221" s="4">
        <v>85.32</v>
      </c>
    </row>
    <row r="2222" spans="1:5" x14ac:dyDescent="0.3">
      <c r="A2222" s="16">
        <f t="shared" si="106"/>
        <v>2022</v>
      </c>
      <c r="B2222" s="16">
        <f t="shared" si="107"/>
        <v>10</v>
      </c>
      <c r="C2222" s="16">
        <f t="shared" si="105"/>
        <v>4</v>
      </c>
      <c r="D2222" s="14">
        <v>44860</v>
      </c>
      <c r="E2222" s="4">
        <v>87.91</v>
      </c>
    </row>
    <row r="2223" spans="1:5" x14ac:dyDescent="0.3">
      <c r="A2223" s="16">
        <f t="shared" si="106"/>
        <v>2022</v>
      </c>
      <c r="B2223" s="16">
        <f t="shared" si="107"/>
        <v>10</v>
      </c>
      <c r="C2223" s="16">
        <f t="shared" si="105"/>
        <v>4</v>
      </c>
      <c r="D2223" s="14">
        <v>44861</v>
      </c>
      <c r="E2223" s="4">
        <v>89.08</v>
      </c>
    </row>
    <row r="2224" spans="1:5" x14ac:dyDescent="0.3">
      <c r="A2224" s="16">
        <f t="shared" si="106"/>
        <v>2022</v>
      </c>
      <c r="B2224" s="16">
        <f t="shared" si="107"/>
        <v>10</v>
      </c>
      <c r="C2224" s="16">
        <f t="shared" si="105"/>
        <v>4</v>
      </c>
      <c r="D2224" s="14">
        <v>44862</v>
      </c>
      <c r="E2224" s="4">
        <v>87.9</v>
      </c>
    </row>
    <row r="2225" spans="1:5" x14ac:dyDescent="0.3">
      <c r="A2225" s="16">
        <f t="shared" si="106"/>
        <v>2022</v>
      </c>
      <c r="B2225" s="16">
        <f t="shared" si="107"/>
        <v>10</v>
      </c>
      <c r="C2225" s="16">
        <f t="shared" si="105"/>
        <v>4</v>
      </c>
      <c r="D2225" s="14">
        <v>44865</v>
      </c>
      <c r="E2225" s="4">
        <v>86.53</v>
      </c>
    </row>
    <row r="2226" spans="1:5" x14ac:dyDescent="0.3">
      <c r="A2226" s="16">
        <f t="shared" si="106"/>
        <v>2022</v>
      </c>
      <c r="B2226" s="16">
        <f t="shared" si="107"/>
        <v>11</v>
      </c>
      <c r="C2226" s="16">
        <f t="shared" si="105"/>
        <v>4</v>
      </c>
      <c r="D2226" s="14">
        <v>44866</v>
      </c>
      <c r="E2226" s="4">
        <v>88.37</v>
      </c>
    </row>
    <row r="2227" spans="1:5" x14ac:dyDescent="0.3">
      <c r="A2227" s="16">
        <f t="shared" si="106"/>
        <v>2022</v>
      </c>
      <c r="B2227" s="16">
        <f t="shared" si="107"/>
        <v>11</v>
      </c>
      <c r="C2227" s="16">
        <f t="shared" si="105"/>
        <v>4</v>
      </c>
      <c r="D2227" s="14">
        <v>44867</v>
      </c>
      <c r="E2227" s="4">
        <v>90</v>
      </c>
    </row>
    <row r="2228" spans="1:5" x14ac:dyDescent="0.3">
      <c r="A2228" s="16">
        <f t="shared" si="106"/>
        <v>2022</v>
      </c>
      <c r="B2228" s="16">
        <f t="shared" si="107"/>
        <v>11</v>
      </c>
      <c r="C2228" s="16">
        <f t="shared" si="105"/>
        <v>4</v>
      </c>
      <c r="D2228" s="14">
        <v>44868</v>
      </c>
      <c r="E2228" s="4">
        <v>88.17</v>
      </c>
    </row>
    <row r="2229" spans="1:5" x14ac:dyDescent="0.3">
      <c r="A2229" s="16">
        <f t="shared" si="106"/>
        <v>2022</v>
      </c>
      <c r="B2229" s="16">
        <f t="shared" si="107"/>
        <v>11</v>
      </c>
      <c r="C2229" s="16">
        <f t="shared" si="105"/>
        <v>4</v>
      </c>
      <c r="D2229" s="14">
        <v>44869</v>
      </c>
      <c r="E2229" s="4">
        <v>92.61</v>
      </c>
    </row>
    <row r="2230" spans="1:5" x14ac:dyDescent="0.3">
      <c r="A2230" s="16">
        <f t="shared" si="106"/>
        <v>2022</v>
      </c>
      <c r="B2230" s="16">
        <f t="shared" si="107"/>
        <v>11</v>
      </c>
      <c r="C2230" s="16">
        <f t="shared" si="105"/>
        <v>4</v>
      </c>
      <c r="D2230" s="14">
        <v>44872</v>
      </c>
      <c r="E2230" s="4">
        <v>91.79</v>
      </c>
    </row>
    <row r="2231" spans="1:5" x14ac:dyDescent="0.3">
      <c r="A2231" s="16">
        <f t="shared" si="106"/>
        <v>2022</v>
      </c>
      <c r="B2231" s="16">
        <f t="shared" si="107"/>
        <v>11</v>
      </c>
      <c r="C2231" s="16">
        <f t="shared" si="105"/>
        <v>4</v>
      </c>
      <c r="D2231" s="14">
        <v>44873</v>
      </c>
      <c r="E2231" s="4">
        <v>88.91</v>
      </c>
    </row>
    <row r="2232" spans="1:5" x14ac:dyDescent="0.3">
      <c r="A2232" s="16">
        <f t="shared" si="106"/>
        <v>2022</v>
      </c>
      <c r="B2232" s="16">
        <f t="shared" si="107"/>
        <v>11</v>
      </c>
      <c r="C2232" s="16">
        <f t="shared" si="105"/>
        <v>4</v>
      </c>
      <c r="D2232" s="14">
        <v>44874</v>
      </c>
      <c r="E2232" s="4">
        <v>85.83</v>
      </c>
    </row>
    <row r="2233" spans="1:5" x14ac:dyDescent="0.3">
      <c r="A2233" s="16">
        <f t="shared" si="106"/>
        <v>2022</v>
      </c>
      <c r="B2233" s="16">
        <f t="shared" si="107"/>
        <v>11</v>
      </c>
      <c r="C2233" s="16">
        <f t="shared" si="105"/>
        <v>4</v>
      </c>
      <c r="D2233" s="14">
        <v>44875</v>
      </c>
      <c r="E2233" s="4">
        <v>86.47</v>
      </c>
    </row>
    <row r="2234" spans="1:5" x14ac:dyDescent="0.3">
      <c r="A2234" s="16">
        <f t="shared" si="106"/>
        <v>2022</v>
      </c>
      <c r="B2234" s="16">
        <f t="shared" si="107"/>
        <v>11</v>
      </c>
      <c r="C2234" s="16">
        <f t="shared" si="105"/>
        <v>4</v>
      </c>
      <c r="D2234" s="14">
        <v>44876</v>
      </c>
      <c r="E2234" s="4">
        <v>88.96</v>
      </c>
    </row>
    <row r="2235" spans="1:5" x14ac:dyDescent="0.3">
      <c r="A2235" s="16">
        <f t="shared" si="106"/>
        <v>2022</v>
      </c>
      <c r="B2235" s="16">
        <f t="shared" si="107"/>
        <v>11</v>
      </c>
      <c r="C2235" s="16">
        <f t="shared" si="105"/>
        <v>4</v>
      </c>
      <c r="D2235" s="14">
        <v>44879</v>
      </c>
      <c r="E2235" s="4">
        <v>85.87</v>
      </c>
    </row>
    <row r="2236" spans="1:5" x14ac:dyDescent="0.3">
      <c r="A2236" s="16">
        <f t="shared" si="106"/>
        <v>2022</v>
      </c>
      <c r="B2236" s="16">
        <f t="shared" si="107"/>
        <v>11</v>
      </c>
      <c r="C2236" s="16">
        <f t="shared" si="105"/>
        <v>4</v>
      </c>
      <c r="D2236" s="14">
        <v>44880</v>
      </c>
      <c r="E2236" s="4">
        <v>86.92</v>
      </c>
    </row>
    <row r="2237" spans="1:5" x14ac:dyDescent="0.3">
      <c r="A2237" s="16">
        <f t="shared" si="106"/>
        <v>2022</v>
      </c>
      <c r="B2237" s="16">
        <f t="shared" si="107"/>
        <v>11</v>
      </c>
      <c r="C2237" s="16">
        <f t="shared" si="105"/>
        <v>4</v>
      </c>
      <c r="D2237" s="14">
        <v>44881</v>
      </c>
      <c r="E2237" s="4">
        <v>85.59</v>
      </c>
    </row>
    <row r="2238" spans="1:5" x14ac:dyDescent="0.3">
      <c r="A2238" s="16">
        <f t="shared" si="106"/>
        <v>2022</v>
      </c>
      <c r="B2238" s="16">
        <f t="shared" si="107"/>
        <v>11</v>
      </c>
      <c r="C2238" s="16">
        <f t="shared" si="105"/>
        <v>4</v>
      </c>
      <c r="D2238" s="14">
        <v>44882</v>
      </c>
      <c r="E2238" s="4">
        <v>81.64</v>
      </c>
    </row>
    <row r="2239" spans="1:5" x14ac:dyDescent="0.3">
      <c r="A2239" s="16">
        <f t="shared" si="106"/>
        <v>2022</v>
      </c>
      <c r="B2239" s="16">
        <f t="shared" si="107"/>
        <v>11</v>
      </c>
      <c r="C2239" s="16">
        <f t="shared" si="105"/>
        <v>4</v>
      </c>
      <c r="D2239" s="14">
        <v>44883</v>
      </c>
      <c r="E2239" s="4">
        <v>80.08</v>
      </c>
    </row>
    <row r="2240" spans="1:5" x14ac:dyDescent="0.3">
      <c r="A2240" s="16">
        <f t="shared" si="106"/>
        <v>2022</v>
      </c>
      <c r="B2240" s="16">
        <f t="shared" si="107"/>
        <v>11</v>
      </c>
      <c r="C2240" s="16">
        <f t="shared" si="105"/>
        <v>4</v>
      </c>
      <c r="D2240" s="14">
        <v>44886</v>
      </c>
      <c r="E2240" s="4">
        <v>79.73</v>
      </c>
    </row>
    <row r="2241" spans="1:5" x14ac:dyDescent="0.3">
      <c r="A2241" s="16">
        <f t="shared" si="106"/>
        <v>2022</v>
      </c>
      <c r="B2241" s="16">
        <f t="shared" si="107"/>
        <v>11</v>
      </c>
      <c r="C2241" s="16">
        <f t="shared" si="105"/>
        <v>4</v>
      </c>
      <c r="D2241" s="14">
        <v>44887</v>
      </c>
      <c r="E2241" s="4">
        <v>80.95</v>
      </c>
    </row>
    <row r="2242" spans="1:5" x14ac:dyDescent="0.3">
      <c r="A2242" s="16">
        <f t="shared" si="106"/>
        <v>2022</v>
      </c>
      <c r="B2242" s="16">
        <f t="shared" si="107"/>
        <v>11</v>
      </c>
      <c r="C2242" s="16">
        <f t="shared" si="105"/>
        <v>4</v>
      </c>
      <c r="D2242" s="14">
        <v>44888</v>
      </c>
      <c r="E2242" s="4">
        <v>77.94</v>
      </c>
    </row>
    <row r="2243" spans="1:5" x14ac:dyDescent="0.3">
      <c r="A2243" s="16">
        <f t="shared" si="106"/>
        <v>2022</v>
      </c>
      <c r="B2243" s="16">
        <f t="shared" si="107"/>
        <v>11</v>
      </c>
      <c r="C2243" s="16">
        <f t="shared" si="105"/>
        <v>4</v>
      </c>
      <c r="D2243" s="14">
        <v>44890</v>
      </c>
      <c r="E2243" s="4">
        <v>76.28</v>
      </c>
    </row>
    <row r="2244" spans="1:5" x14ac:dyDescent="0.3">
      <c r="A2244" s="16">
        <f t="shared" si="106"/>
        <v>2022</v>
      </c>
      <c r="B2244" s="16">
        <f t="shared" si="107"/>
        <v>11</v>
      </c>
      <c r="C2244" s="16">
        <f t="shared" si="105"/>
        <v>4</v>
      </c>
      <c r="D2244" s="14">
        <v>44893</v>
      </c>
      <c r="E2244" s="4">
        <v>77.239999999999995</v>
      </c>
    </row>
    <row r="2245" spans="1:5" x14ac:dyDescent="0.3">
      <c r="A2245" s="16">
        <f t="shared" si="106"/>
        <v>2022</v>
      </c>
      <c r="B2245" s="16">
        <f t="shared" si="107"/>
        <v>11</v>
      </c>
      <c r="C2245" s="16">
        <f t="shared" ref="C2245:C2308" si="108">ROUNDUP(B2245/3,0)</f>
        <v>4</v>
      </c>
      <c r="D2245" s="14">
        <v>44894</v>
      </c>
      <c r="E2245" s="4">
        <v>78.2</v>
      </c>
    </row>
    <row r="2246" spans="1:5" x14ac:dyDescent="0.3">
      <c r="A2246" s="16">
        <f t="shared" si="106"/>
        <v>2022</v>
      </c>
      <c r="B2246" s="16">
        <f t="shared" si="107"/>
        <v>11</v>
      </c>
      <c r="C2246" s="16">
        <f t="shared" si="108"/>
        <v>4</v>
      </c>
      <c r="D2246" s="14">
        <v>44895</v>
      </c>
      <c r="E2246" s="4">
        <v>80.55</v>
      </c>
    </row>
    <row r="2247" spans="1:5" x14ac:dyDescent="0.3">
      <c r="A2247" s="16">
        <f t="shared" si="106"/>
        <v>2022</v>
      </c>
      <c r="B2247" s="16">
        <f t="shared" si="107"/>
        <v>12</v>
      </c>
      <c r="C2247" s="16">
        <f t="shared" si="108"/>
        <v>4</v>
      </c>
      <c r="D2247" s="14">
        <v>44896</v>
      </c>
      <c r="E2247" s="4">
        <v>81.22</v>
      </c>
    </row>
    <row r="2248" spans="1:5" x14ac:dyDescent="0.3">
      <c r="A2248" s="16">
        <f t="shared" si="106"/>
        <v>2022</v>
      </c>
      <c r="B2248" s="16">
        <f t="shared" si="107"/>
        <v>12</v>
      </c>
      <c r="C2248" s="16">
        <f t="shared" si="108"/>
        <v>4</v>
      </c>
      <c r="D2248" s="14">
        <v>44897</v>
      </c>
      <c r="E2248" s="4">
        <v>79.98</v>
      </c>
    </row>
    <row r="2249" spans="1:5" x14ac:dyDescent="0.3">
      <c r="A2249" s="16">
        <f t="shared" si="106"/>
        <v>2022</v>
      </c>
      <c r="B2249" s="16">
        <f t="shared" si="107"/>
        <v>12</v>
      </c>
      <c r="C2249" s="16">
        <f t="shared" si="108"/>
        <v>4</v>
      </c>
      <c r="D2249" s="14">
        <v>44900</v>
      </c>
      <c r="E2249" s="4">
        <v>76.930000000000007</v>
      </c>
    </row>
    <row r="2250" spans="1:5" x14ac:dyDescent="0.3">
      <c r="A2250" s="16">
        <f t="shared" si="106"/>
        <v>2022</v>
      </c>
      <c r="B2250" s="16">
        <f t="shared" si="107"/>
        <v>12</v>
      </c>
      <c r="C2250" s="16">
        <f t="shared" si="108"/>
        <v>4</v>
      </c>
      <c r="D2250" s="14">
        <v>44901</v>
      </c>
      <c r="E2250" s="4">
        <v>74.25</v>
      </c>
    </row>
    <row r="2251" spans="1:5" x14ac:dyDescent="0.3">
      <c r="A2251" s="16">
        <f t="shared" si="106"/>
        <v>2022</v>
      </c>
      <c r="B2251" s="16">
        <f t="shared" si="107"/>
        <v>12</v>
      </c>
      <c r="C2251" s="16">
        <f t="shared" si="108"/>
        <v>4</v>
      </c>
      <c r="D2251" s="14">
        <v>44902</v>
      </c>
      <c r="E2251" s="4">
        <v>72.010000000000005</v>
      </c>
    </row>
    <row r="2252" spans="1:5" x14ac:dyDescent="0.3">
      <c r="A2252" s="16">
        <f t="shared" si="106"/>
        <v>2022</v>
      </c>
      <c r="B2252" s="16">
        <f t="shared" si="107"/>
        <v>12</v>
      </c>
      <c r="C2252" s="16">
        <f t="shared" si="108"/>
        <v>4</v>
      </c>
      <c r="D2252" s="14">
        <v>44903</v>
      </c>
      <c r="E2252" s="4">
        <v>71.459999999999994</v>
      </c>
    </row>
    <row r="2253" spans="1:5" x14ac:dyDescent="0.3">
      <c r="A2253" s="16">
        <f t="shared" si="106"/>
        <v>2022</v>
      </c>
      <c r="B2253" s="16">
        <f t="shared" si="107"/>
        <v>12</v>
      </c>
      <c r="C2253" s="16">
        <f t="shared" si="108"/>
        <v>4</v>
      </c>
      <c r="D2253" s="14">
        <v>44904</v>
      </c>
      <c r="E2253" s="4">
        <v>71.02</v>
      </c>
    </row>
    <row r="2254" spans="1:5" x14ac:dyDescent="0.3">
      <c r="A2254" s="16">
        <f t="shared" si="106"/>
        <v>2022</v>
      </c>
      <c r="B2254" s="16">
        <f t="shared" si="107"/>
        <v>12</v>
      </c>
      <c r="C2254" s="16">
        <f t="shared" si="108"/>
        <v>4</v>
      </c>
      <c r="D2254" s="14">
        <v>44907</v>
      </c>
      <c r="E2254" s="4">
        <v>73.17</v>
      </c>
    </row>
    <row r="2255" spans="1:5" x14ac:dyDescent="0.3">
      <c r="A2255" s="16">
        <f t="shared" si="106"/>
        <v>2022</v>
      </c>
      <c r="B2255" s="16">
        <f t="shared" si="107"/>
        <v>12</v>
      </c>
      <c r="C2255" s="16">
        <f t="shared" si="108"/>
        <v>4</v>
      </c>
      <c r="D2255" s="14">
        <v>44908</v>
      </c>
      <c r="E2255" s="4">
        <v>75.39</v>
      </c>
    </row>
    <row r="2256" spans="1:5" x14ac:dyDescent="0.3">
      <c r="A2256" s="16">
        <f t="shared" si="106"/>
        <v>2022</v>
      </c>
      <c r="B2256" s="16">
        <f t="shared" si="107"/>
        <v>12</v>
      </c>
      <c r="C2256" s="16">
        <f t="shared" si="108"/>
        <v>4</v>
      </c>
      <c r="D2256" s="14">
        <v>44909</v>
      </c>
      <c r="E2256" s="4">
        <v>77.28</v>
      </c>
    </row>
    <row r="2257" spans="1:5" x14ac:dyDescent="0.3">
      <c r="A2257" s="16">
        <f t="shared" ref="A2257:A2320" si="109">YEAR(D2257)</f>
        <v>2022</v>
      </c>
      <c r="B2257" s="16">
        <f t="shared" ref="B2257:B2320" si="110">MONTH(D2257)</f>
        <v>12</v>
      </c>
      <c r="C2257" s="16">
        <f t="shared" si="108"/>
        <v>4</v>
      </c>
      <c r="D2257" s="14">
        <v>44910</v>
      </c>
      <c r="E2257" s="4">
        <v>76.11</v>
      </c>
    </row>
    <row r="2258" spans="1:5" x14ac:dyDescent="0.3">
      <c r="A2258" s="16">
        <f t="shared" si="109"/>
        <v>2022</v>
      </c>
      <c r="B2258" s="16">
        <f t="shared" si="110"/>
        <v>12</v>
      </c>
      <c r="C2258" s="16">
        <f t="shared" si="108"/>
        <v>4</v>
      </c>
      <c r="D2258" s="14">
        <v>44911</v>
      </c>
      <c r="E2258" s="4">
        <v>74.290000000000006</v>
      </c>
    </row>
    <row r="2259" spans="1:5" x14ac:dyDescent="0.3">
      <c r="A2259" s="16">
        <f t="shared" si="109"/>
        <v>2022</v>
      </c>
      <c r="B2259" s="16">
        <f t="shared" si="110"/>
        <v>12</v>
      </c>
      <c r="C2259" s="16">
        <f t="shared" si="108"/>
        <v>4</v>
      </c>
      <c r="D2259" s="14">
        <v>44914</v>
      </c>
      <c r="E2259" s="4">
        <v>75.19</v>
      </c>
    </row>
    <row r="2260" spans="1:5" x14ac:dyDescent="0.3">
      <c r="A2260" s="16">
        <f t="shared" si="109"/>
        <v>2022</v>
      </c>
      <c r="B2260" s="16">
        <f t="shared" si="110"/>
        <v>12</v>
      </c>
      <c r="C2260" s="16">
        <f t="shared" si="108"/>
        <v>4</v>
      </c>
      <c r="D2260" s="14">
        <v>44915</v>
      </c>
      <c r="E2260" s="4">
        <v>76.09</v>
      </c>
    </row>
    <row r="2261" spans="1:5" x14ac:dyDescent="0.3">
      <c r="A2261" s="16">
        <f t="shared" si="109"/>
        <v>2022</v>
      </c>
      <c r="B2261" s="16">
        <f t="shared" si="110"/>
        <v>12</v>
      </c>
      <c r="C2261" s="16">
        <f t="shared" si="108"/>
        <v>4</v>
      </c>
      <c r="D2261" s="14">
        <v>44916</v>
      </c>
      <c r="E2261" s="4">
        <v>78.290000000000006</v>
      </c>
    </row>
    <row r="2262" spans="1:5" x14ac:dyDescent="0.3">
      <c r="A2262" s="16">
        <f t="shared" si="109"/>
        <v>2022</v>
      </c>
      <c r="B2262" s="16">
        <f t="shared" si="110"/>
        <v>12</v>
      </c>
      <c r="C2262" s="16">
        <f t="shared" si="108"/>
        <v>4</v>
      </c>
      <c r="D2262" s="14">
        <v>44917</v>
      </c>
      <c r="E2262" s="4">
        <v>77.489999999999995</v>
      </c>
    </row>
    <row r="2263" spans="1:5" x14ac:dyDescent="0.3">
      <c r="A2263" s="16">
        <f t="shared" si="109"/>
        <v>2022</v>
      </c>
      <c r="B2263" s="16">
        <f t="shared" si="110"/>
        <v>12</v>
      </c>
      <c r="C2263" s="16">
        <f t="shared" si="108"/>
        <v>4</v>
      </c>
      <c r="D2263" s="14">
        <v>44918</v>
      </c>
      <c r="E2263" s="4">
        <v>79.56</v>
      </c>
    </row>
    <row r="2264" spans="1:5" x14ac:dyDescent="0.3">
      <c r="A2264" s="16">
        <f t="shared" si="109"/>
        <v>2022</v>
      </c>
      <c r="B2264" s="16">
        <f t="shared" si="110"/>
        <v>12</v>
      </c>
      <c r="C2264" s="16">
        <f t="shared" si="108"/>
        <v>4</v>
      </c>
      <c r="D2264" s="14">
        <v>44922</v>
      </c>
      <c r="E2264" s="4">
        <v>79.53</v>
      </c>
    </row>
    <row r="2265" spans="1:5" x14ac:dyDescent="0.3">
      <c r="A2265" s="16">
        <f t="shared" si="109"/>
        <v>2022</v>
      </c>
      <c r="B2265" s="16">
        <f t="shared" si="110"/>
        <v>12</v>
      </c>
      <c r="C2265" s="16">
        <f t="shared" si="108"/>
        <v>4</v>
      </c>
      <c r="D2265" s="14">
        <v>44923</v>
      </c>
      <c r="E2265" s="4">
        <v>78.959999999999994</v>
      </c>
    </row>
    <row r="2266" spans="1:5" x14ac:dyDescent="0.3">
      <c r="A2266" s="16">
        <f t="shared" si="109"/>
        <v>2022</v>
      </c>
      <c r="B2266" s="16">
        <f t="shared" si="110"/>
        <v>12</v>
      </c>
      <c r="C2266" s="16">
        <f t="shared" si="108"/>
        <v>4</v>
      </c>
      <c r="D2266" s="14">
        <v>44924</v>
      </c>
      <c r="E2266" s="4">
        <v>78.400000000000006</v>
      </c>
    </row>
    <row r="2267" spans="1:5" x14ac:dyDescent="0.3">
      <c r="A2267" s="16">
        <f t="shared" si="109"/>
        <v>2022</v>
      </c>
      <c r="B2267" s="16">
        <f t="shared" si="110"/>
        <v>12</v>
      </c>
      <c r="C2267" s="16">
        <f t="shared" si="108"/>
        <v>4</v>
      </c>
      <c r="D2267" s="14">
        <v>44925</v>
      </c>
      <c r="E2267" s="4">
        <v>80.260000000000005</v>
      </c>
    </row>
    <row r="2268" spans="1:5" x14ac:dyDescent="0.3">
      <c r="A2268" s="16">
        <f t="shared" si="109"/>
        <v>2023</v>
      </c>
      <c r="B2268" s="16">
        <f t="shared" si="110"/>
        <v>1</v>
      </c>
      <c r="C2268" s="16">
        <f t="shared" si="108"/>
        <v>1</v>
      </c>
      <c r="D2268" s="14">
        <v>44929</v>
      </c>
      <c r="E2268" s="4">
        <v>76.930000000000007</v>
      </c>
    </row>
    <row r="2269" spans="1:5" x14ac:dyDescent="0.3">
      <c r="A2269" s="16">
        <f t="shared" si="109"/>
        <v>2023</v>
      </c>
      <c r="B2269" s="16">
        <f t="shared" si="110"/>
        <v>1</v>
      </c>
      <c r="C2269" s="16">
        <f t="shared" si="108"/>
        <v>1</v>
      </c>
      <c r="D2269" s="14">
        <v>44930</v>
      </c>
      <c r="E2269" s="4">
        <v>72.84</v>
      </c>
    </row>
    <row r="2270" spans="1:5" x14ac:dyDescent="0.3">
      <c r="A2270" s="16">
        <f t="shared" si="109"/>
        <v>2023</v>
      </c>
      <c r="B2270" s="16">
        <f t="shared" si="110"/>
        <v>1</v>
      </c>
      <c r="C2270" s="16">
        <f t="shared" si="108"/>
        <v>1</v>
      </c>
      <c r="D2270" s="14">
        <v>44931</v>
      </c>
      <c r="E2270" s="4">
        <v>73.67</v>
      </c>
    </row>
    <row r="2271" spans="1:5" x14ac:dyDescent="0.3">
      <c r="A2271" s="16">
        <f t="shared" si="109"/>
        <v>2023</v>
      </c>
      <c r="B2271" s="16">
        <f t="shared" si="110"/>
        <v>1</v>
      </c>
      <c r="C2271" s="16">
        <f t="shared" si="108"/>
        <v>1</v>
      </c>
      <c r="D2271" s="14">
        <v>44932</v>
      </c>
      <c r="E2271" s="4">
        <v>73.77</v>
      </c>
    </row>
    <row r="2272" spans="1:5" x14ac:dyDescent="0.3">
      <c r="A2272" s="16">
        <f t="shared" si="109"/>
        <v>2023</v>
      </c>
      <c r="B2272" s="16">
        <f t="shared" si="110"/>
        <v>1</v>
      </c>
      <c r="C2272" s="16">
        <f t="shared" si="108"/>
        <v>1</v>
      </c>
      <c r="D2272" s="14">
        <v>44935</v>
      </c>
      <c r="E2272" s="4">
        <v>74.63</v>
      </c>
    </row>
    <row r="2273" spans="1:5" x14ac:dyDescent="0.3">
      <c r="A2273" s="16">
        <f t="shared" si="109"/>
        <v>2023</v>
      </c>
      <c r="B2273" s="16">
        <f t="shared" si="110"/>
        <v>1</v>
      </c>
      <c r="C2273" s="16">
        <f t="shared" si="108"/>
        <v>1</v>
      </c>
      <c r="D2273" s="14">
        <v>44936</v>
      </c>
      <c r="E2273" s="4">
        <v>75.12</v>
      </c>
    </row>
    <row r="2274" spans="1:5" x14ac:dyDescent="0.3">
      <c r="A2274" s="16">
        <f t="shared" si="109"/>
        <v>2023</v>
      </c>
      <c r="B2274" s="16">
        <f t="shared" si="110"/>
        <v>1</v>
      </c>
      <c r="C2274" s="16">
        <f t="shared" si="108"/>
        <v>1</v>
      </c>
      <c r="D2274" s="14">
        <v>44937</v>
      </c>
      <c r="E2274" s="4">
        <v>77.41</v>
      </c>
    </row>
    <row r="2275" spans="1:5" x14ac:dyDescent="0.3">
      <c r="A2275" s="16">
        <f t="shared" si="109"/>
        <v>2023</v>
      </c>
      <c r="B2275" s="16">
        <f t="shared" si="110"/>
        <v>1</v>
      </c>
      <c r="C2275" s="16">
        <f t="shared" si="108"/>
        <v>1</v>
      </c>
      <c r="D2275" s="14">
        <v>44938</v>
      </c>
      <c r="E2275" s="4">
        <v>78.39</v>
      </c>
    </row>
    <row r="2276" spans="1:5" x14ac:dyDescent="0.3">
      <c r="A2276" s="16">
        <f t="shared" si="109"/>
        <v>2023</v>
      </c>
      <c r="B2276" s="16">
        <f t="shared" si="110"/>
        <v>1</v>
      </c>
      <c r="C2276" s="16">
        <f t="shared" si="108"/>
        <v>1</v>
      </c>
      <c r="D2276" s="14">
        <v>44939</v>
      </c>
      <c r="E2276" s="4">
        <v>79.86</v>
      </c>
    </row>
    <row r="2277" spans="1:5" x14ac:dyDescent="0.3">
      <c r="A2277" s="16">
        <f t="shared" si="109"/>
        <v>2023</v>
      </c>
      <c r="B2277" s="16">
        <f t="shared" si="110"/>
        <v>1</v>
      </c>
      <c r="C2277" s="16">
        <f t="shared" si="108"/>
        <v>1</v>
      </c>
      <c r="D2277" s="14">
        <v>44943</v>
      </c>
      <c r="E2277" s="4">
        <v>80.180000000000007</v>
      </c>
    </row>
    <row r="2278" spans="1:5" x14ac:dyDescent="0.3">
      <c r="A2278" s="16">
        <f t="shared" si="109"/>
        <v>2023</v>
      </c>
      <c r="B2278" s="16">
        <f t="shared" si="110"/>
        <v>1</v>
      </c>
      <c r="C2278" s="16">
        <f t="shared" si="108"/>
        <v>1</v>
      </c>
      <c r="D2278" s="14">
        <v>44944</v>
      </c>
      <c r="E2278" s="4">
        <v>79.48</v>
      </c>
    </row>
    <row r="2279" spans="1:5" x14ac:dyDescent="0.3">
      <c r="A2279" s="16">
        <f t="shared" si="109"/>
        <v>2023</v>
      </c>
      <c r="B2279" s="16">
        <f t="shared" si="110"/>
        <v>1</v>
      </c>
      <c r="C2279" s="16">
        <f t="shared" si="108"/>
        <v>1</v>
      </c>
      <c r="D2279" s="14">
        <v>44945</v>
      </c>
      <c r="E2279" s="4">
        <v>80.33</v>
      </c>
    </row>
    <row r="2280" spans="1:5" x14ac:dyDescent="0.3">
      <c r="A2280" s="16">
        <f t="shared" si="109"/>
        <v>2023</v>
      </c>
      <c r="B2280" s="16">
        <f t="shared" si="110"/>
        <v>1</v>
      </c>
      <c r="C2280" s="16">
        <f t="shared" si="108"/>
        <v>1</v>
      </c>
      <c r="D2280" s="14">
        <v>44946</v>
      </c>
      <c r="E2280" s="4">
        <v>81.31</v>
      </c>
    </row>
    <row r="2281" spans="1:5" x14ac:dyDescent="0.3">
      <c r="A2281" s="16">
        <f t="shared" si="109"/>
        <v>2023</v>
      </c>
      <c r="B2281" s="16">
        <f t="shared" si="110"/>
        <v>1</v>
      </c>
      <c r="C2281" s="16">
        <f t="shared" si="108"/>
        <v>1</v>
      </c>
      <c r="D2281" s="14">
        <v>44949</v>
      </c>
      <c r="E2281" s="4">
        <v>81.62</v>
      </c>
    </row>
    <row r="2282" spans="1:5" x14ac:dyDescent="0.3">
      <c r="A2282" s="16">
        <f t="shared" si="109"/>
        <v>2023</v>
      </c>
      <c r="B2282" s="16">
        <f t="shared" si="110"/>
        <v>1</v>
      </c>
      <c r="C2282" s="16">
        <f t="shared" si="108"/>
        <v>1</v>
      </c>
      <c r="D2282" s="14">
        <v>44950</v>
      </c>
      <c r="E2282" s="4">
        <v>80.13</v>
      </c>
    </row>
    <row r="2283" spans="1:5" x14ac:dyDescent="0.3">
      <c r="A2283" s="16">
        <f t="shared" si="109"/>
        <v>2023</v>
      </c>
      <c r="B2283" s="16">
        <f t="shared" si="110"/>
        <v>1</v>
      </c>
      <c r="C2283" s="16">
        <f t="shared" si="108"/>
        <v>1</v>
      </c>
      <c r="D2283" s="14">
        <v>44951</v>
      </c>
      <c r="E2283" s="4">
        <v>80.150000000000006</v>
      </c>
    </row>
    <row r="2284" spans="1:5" x14ac:dyDescent="0.3">
      <c r="A2284" s="16">
        <f t="shared" si="109"/>
        <v>2023</v>
      </c>
      <c r="B2284" s="16">
        <f t="shared" si="110"/>
        <v>1</v>
      </c>
      <c r="C2284" s="16">
        <f t="shared" si="108"/>
        <v>1</v>
      </c>
      <c r="D2284" s="14">
        <v>44952</v>
      </c>
      <c r="E2284" s="4">
        <v>81.010000000000005</v>
      </c>
    </row>
    <row r="2285" spans="1:5" x14ac:dyDescent="0.3">
      <c r="A2285" s="16">
        <f t="shared" si="109"/>
        <v>2023</v>
      </c>
      <c r="B2285" s="16">
        <f t="shared" si="110"/>
        <v>1</v>
      </c>
      <c r="C2285" s="16">
        <f t="shared" si="108"/>
        <v>1</v>
      </c>
      <c r="D2285" s="14">
        <v>44953</v>
      </c>
      <c r="E2285" s="4">
        <v>79.680000000000007</v>
      </c>
    </row>
    <row r="2286" spans="1:5" x14ac:dyDescent="0.3">
      <c r="A2286" s="16">
        <f t="shared" si="109"/>
        <v>2023</v>
      </c>
      <c r="B2286" s="16">
        <f t="shared" si="110"/>
        <v>1</v>
      </c>
      <c r="C2286" s="16">
        <f t="shared" si="108"/>
        <v>1</v>
      </c>
      <c r="D2286" s="14">
        <v>44956</v>
      </c>
      <c r="E2286" s="4">
        <v>77.900000000000006</v>
      </c>
    </row>
    <row r="2287" spans="1:5" x14ac:dyDescent="0.3">
      <c r="A2287" s="16">
        <f t="shared" si="109"/>
        <v>2023</v>
      </c>
      <c r="B2287" s="16">
        <f t="shared" si="110"/>
        <v>1</v>
      </c>
      <c r="C2287" s="16">
        <f t="shared" si="108"/>
        <v>1</v>
      </c>
      <c r="D2287" s="14">
        <v>44957</v>
      </c>
      <c r="E2287" s="4">
        <v>78.87</v>
      </c>
    </row>
    <row r="2288" spans="1:5" x14ac:dyDescent="0.3">
      <c r="A2288" s="16">
        <f t="shared" si="109"/>
        <v>2023</v>
      </c>
      <c r="B2288" s="16">
        <f t="shared" si="110"/>
        <v>2</v>
      </c>
      <c r="C2288" s="16">
        <f t="shared" si="108"/>
        <v>1</v>
      </c>
      <c r="D2288" s="14">
        <v>44958</v>
      </c>
      <c r="E2288" s="4">
        <v>76.41</v>
      </c>
    </row>
    <row r="2289" spans="1:5" x14ac:dyDescent="0.3">
      <c r="A2289" s="16">
        <f t="shared" si="109"/>
        <v>2023</v>
      </c>
      <c r="B2289" s="16">
        <f t="shared" si="110"/>
        <v>2</v>
      </c>
      <c r="C2289" s="16">
        <f t="shared" si="108"/>
        <v>1</v>
      </c>
      <c r="D2289" s="14">
        <v>44959</v>
      </c>
      <c r="E2289" s="4">
        <v>75.88</v>
      </c>
    </row>
    <row r="2290" spans="1:5" x14ac:dyDescent="0.3">
      <c r="A2290" s="16">
        <f t="shared" si="109"/>
        <v>2023</v>
      </c>
      <c r="B2290" s="16">
        <f t="shared" si="110"/>
        <v>2</v>
      </c>
      <c r="C2290" s="16">
        <f t="shared" si="108"/>
        <v>1</v>
      </c>
      <c r="D2290" s="14">
        <v>44960</v>
      </c>
      <c r="E2290" s="4">
        <v>73.39</v>
      </c>
    </row>
    <row r="2291" spans="1:5" x14ac:dyDescent="0.3">
      <c r="A2291" s="16">
        <f t="shared" si="109"/>
        <v>2023</v>
      </c>
      <c r="B2291" s="16">
        <f t="shared" si="110"/>
        <v>2</v>
      </c>
      <c r="C2291" s="16">
        <f t="shared" si="108"/>
        <v>1</v>
      </c>
      <c r="D2291" s="14">
        <v>44963</v>
      </c>
      <c r="E2291" s="4">
        <v>74.11</v>
      </c>
    </row>
    <row r="2292" spans="1:5" x14ac:dyDescent="0.3">
      <c r="A2292" s="16">
        <f t="shared" si="109"/>
        <v>2023</v>
      </c>
      <c r="B2292" s="16">
        <f t="shared" si="110"/>
        <v>2</v>
      </c>
      <c r="C2292" s="16">
        <f t="shared" si="108"/>
        <v>1</v>
      </c>
      <c r="D2292" s="14">
        <v>44964</v>
      </c>
      <c r="E2292" s="4">
        <v>77.14</v>
      </c>
    </row>
    <row r="2293" spans="1:5" x14ac:dyDescent="0.3">
      <c r="A2293" s="16">
        <f t="shared" si="109"/>
        <v>2023</v>
      </c>
      <c r="B2293" s="16">
        <f t="shared" si="110"/>
        <v>2</v>
      </c>
      <c r="C2293" s="16">
        <f t="shared" si="108"/>
        <v>1</v>
      </c>
      <c r="D2293" s="14">
        <v>44965</v>
      </c>
      <c r="E2293" s="4">
        <v>78.47</v>
      </c>
    </row>
    <row r="2294" spans="1:5" x14ac:dyDescent="0.3">
      <c r="A2294" s="16">
        <f t="shared" si="109"/>
        <v>2023</v>
      </c>
      <c r="B2294" s="16">
        <f t="shared" si="110"/>
        <v>2</v>
      </c>
      <c r="C2294" s="16">
        <f t="shared" si="108"/>
        <v>1</v>
      </c>
      <c r="D2294" s="14">
        <v>44966</v>
      </c>
      <c r="E2294" s="4">
        <v>78.06</v>
      </c>
    </row>
    <row r="2295" spans="1:5" x14ac:dyDescent="0.3">
      <c r="A2295" s="16">
        <f t="shared" si="109"/>
        <v>2023</v>
      </c>
      <c r="B2295" s="16">
        <f t="shared" si="110"/>
        <v>2</v>
      </c>
      <c r="C2295" s="16">
        <f t="shared" si="108"/>
        <v>1</v>
      </c>
      <c r="D2295" s="14">
        <v>44967</v>
      </c>
      <c r="E2295" s="4">
        <v>79.72</v>
      </c>
    </row>
    <row r="2296" spans="1:5" x14ac:dyDescent="0.3">
      <c r="A2296" s="16">
        <f t="shared" si="109"/>
        <v>2023</v>
      </c>
      <c r="B2296" s="16">
        <f t="shared" si="110"/>
        <v>2</v>
      </c>
      <c r="C2296" s="16">
        <f t="shared" si="108"/>
        <v>1</v>
      </c>
      <c r="D2296" s="14">
        <v>44970</v>
      </c>
      <c r="E2296" s="4">
        <v>80.14</v>
      </c>
    </row>
    <row r="2297" spans="1:5" x14ac:dyDescent="0.3">
      <c r="A2297" s="16">
        <f t="shared" si="109"/>
        <v>2023</v>
      </c>
      <c r="B2297" s="16">
        <f t="shared" si="110"/>
        <v>2</v>
      </c>
      <c r="C2297" s="16">
        <f t="shared" si="108"/>
        <v>1</v>
      </c>
      <c r="D2297" s="14">
        <v>44971</v>
      </c>
      <c r="E2297" s="4">
        <v>79.06</v>
      </c>
    </row>
    <row r="2298" spans="1:5" x14ac:dyDescent="0.3">
      <c r="A2298" s="16">
        <f t="shared" si="109"/>
        <v>2023</v>
      </c>
      <c r="B2298" s="16">
        <f t="shared" si="110"/>
        <v>2</v>
      </c>
      <c r="C2298" s="16">
        <f t="shared" si="108"/>
        <v>1</v>
      </c>
      <c r="D2298" s="14">
        <v>44972</v>
      </c>
      <c r="E2298" s="4">
        <v>78.59</v>
      </c>
    </row>
    <row r="2299" spans="1:5" x14ac:dyDescent="0.3">
      <c r="A2299" s="16">
        <f t="shared" si="109"/>
        <v>2023</v>
      </c>
      <c r="B2299" s="16">
        <f t="shared" si="110"/>
        <v>2</v>
      </c>
      <c r="C2299" s="16">
        <f t="shared" si="108"/>
        <v>1</v>
      </c>
      <c r="D2299" s="14">
        <v>44973</v>
      </c>
      <c r="E2299" s="4">
        <v>78.489999999999995</v>
      </c>
    </row>
    <row r="2300" spans="1:5" x14ac:dyDescent="0.3">
      <c r="A2300" s="16">
        <f t="shared" si="109"/>
        <v>2023</v>
      </c>
      <c r="B2300" s="16">
        <f t="shared" si="110"/>
        <v>2</v>
      </c>
      <c r="C2300" s="16">
        <f t="shared" si="108"/>
        <v>1</v>
      </c>
      <c r="D2300" s="14">
        <v>44974</v>
      </c>
      <c r="E2300" s="4">
        <v>76.34</v>
      </c>
    </row>
    <row r="2301" spans="1:5" x14ac:dyDescent="0.3">
      <c r="A2301" s="16">
        <f t="shared" si="109"/>
        <v>2023</v>
      </c>
      <c r="B2301" s="16">
        <f t="shared" si="110"/>
        <v>2</v>
      </c>
      <c r="C2301" s="16">
        <f t="shared" si="108"/>
        <v>1</v>
      </c>
      <c r="D2301" s="14">
        <v>44978</v>
      </c>
      <c r="E2301" s="4">
        <v>76.16</v>
      </c>
    </row>
    <row r="2302" spans="1:5" x14ac:dyDescent="0.3">
      <c r="A2302" s="16">
        <f t="shared" si="109"/>
        <v>2023</v>
      </c>
      <c r="B2302" s="16">
        <f t="shared" si="110"/>
        <v>2</v>
      </c>
      <c r="C2302" s="16">
        <f t="shared" si="108"/>
        <v>1</v>
      </c>
      <c r="D2302" s="14">
        <v>44979</v>
      </c>
      <c r="E2302" s="4">
        <v>73.95</v>
      </c>
    </row>
    <row r="2303" spans="1:5" x14ac:dyDescent="0.3">
      <c r="A2303" s="16">
        <f t="shared" si="109"/>
        <v>2023</v>
      </c>
      <c r="B2303" s="16">
        <f t="shared" si="110"/>
        <v>2</v>
      </c>
      <c r="C2303" s="16">
        <f t="shared" si="108"/>
        <v>1</v>
      </c>
      <c r="D2303" s="14">
        <v>44980</v>
      </c>
      <c r="E2303" s="4">
        <v>75.39</v>
      </c>
    </row>
    <row r="2304" spans="1:5" x14ac:dyDescent="0.3">
      <c r="A2304" s="16">
        <f t="shared" si="109"/>
        <v>2023</v>
      </c>
      <c r="B2304" s="16">
        <f t="shared" si="110"/>
        <v>2</v>
      </c>
      <c r="C2304" s="16">
        <f t="shared" si="108"/>
        <v>1</v>
      </c>
      <c r="D2304" s="14">
        <v>44981</v>
      </c>
      <c r="E2304" s="4">
        <v>76.319999999999993</v>
      </c>
    </row>
    <row r="2305" spans="1:5" x14ac:dyDescent="0.3">
      <c r="A2305" s="16">
        <f t="shared" si="109"/>
        <v>2023</v>
      </c>
      <c r="B2305" s="16">
        <f t="shared" si="110"/>
        <v>2</v>
      </c>
      <c r="C2305" s="16">
        <f t="shared" si="108"/>
        <v>1</v>
      </c>
      <c r="D2305" s="14">
        <v>44984</v>
      </c>
      <c r="E2305" s="4">
        <v>75.680000000000007</v>
      </c>
    </row>
    <row r="2306" spans="1:5" x14ac:dyDescent="0.3">
      <c r="A2306" s="16">
        <f t="shared" si="109"/>
        <v>2023</v>
      </c>
      <c r="B2306" s="16">
        <f t="shared" si="110"/>
        <v>2</v>
      </c>
      <c r="C2306" s="16">
        <f t="shared" si="108"/>
        <v>1</v>
      </c>
      <c r="D2306" s="14">
        <v>44985</v>
      </c>
      <c r="E2306" s="4">
        <v>77.05</v>
      </c>
    </row>
    <row r="2307" spans="1:5" x14ac:dyDescent="0.3">
      <c r="A2307" s="16">
        <f t="shared" si="109"/>
        <v>2023</v>
      </c>
      <c r="B2307" s="16">
        <f t="shared" si="110"/>
        <v>3</v>
      </c>
      <c r="C2307" s="16">
        <f t="shared" si="108"/>
        <v>1</v>
      </c>
      <c r="D2307" s="14">
        <v>44986</v>
      </c>
      <c r="E2307" s="4">
        <v>77.69</v>
      </c>
    </row>
    <row r="2308" spans="1:5" x14ac:dyDescent="0.3">
      <c r="A2308" s="16">
        <f t="shared" si="109"/>
        <v>2023</v>
      </c>
      <c r="B2308" s="16">
        <f t="shared" si="110"/>
        <v>3</v>
      </c>
      <c r="C2308" s="16">
        <f t="shared" si="108"/>
        <v>1</v>
      </c>
      <c r="D2308" s="14">
        <v>44987</v>
      </c>
      <c r="E2308" s="4">
        <v>78.16</v>
      </c>
    </row>
    <row r="2309" spans="1:5" x14ac:dyDescent="0.3">
      <c r="A2309" s="16">
        <f t="shared" si="109"/>
        <v>2023</v>
      </c>
      <c r="B2309" s="16">
        <f t="shared" si="110"/>
        <v>3</v>
      </c>
      <c r="C2309" s="16">
        <f t="shared" ref="C2309:C2372" si="111">ROUNDUP(B2309/3,0)</f>
        <v>1</v>
      </c>
      <c r="D2309" s="14">
        <v>44988</v>
      </c>
      <c r="E2309" s="4">
        <v>79.680000000000007</v>
      </c>
    </row>
    <row r="2310" spans="1:5" x14ac:dyDescent="0.3">
      <c r="A2310" s="16">
        <f t="shared" si="109"/>
        <v>2023</v>
      </c>
      <c r="B2310" s="16">
        <f t="shared" si="110"/>
        <v>3</v>
      </c>
      <c r="C2310" s="16">
        <f t="shared" si="111"/>
        <v>1</v>
      </c>
      <c r="D2310" s="14">
        <v>44991</v>
      </c>
      <c r="E2310" s="4">
        <v>80.459999999999994</v>
      </c>
    </row>
    <row r="2311" spans="1:5" x14ac:dyDescent="0.3">
      <c r="A2311" s="16">
        <f t="shared" si="109"/>
        <v>2023</v>
      </c>
      <c r="B2311" s="16">
        <f t="shared" si="110"/>
        <v>3</v>
      </c>
      <c r="C2311" s="16">
        <f t="shared" si="111"/>
        <v>1</v>
      </c>
      <c r="D2311" s="14">
        <v>44992</v>
      </c>
      <c r="E2311" s="4">
        <v>77.58</v>
      </c>
    </row>
    <row r="2312" spans="1:5" x14ac:dyDescent="0.3">
      <c r="A2312" s="16">
        <f t="shared" si="109"/>
        <v>2023</v>
      </c>
      <c r="B2312" s="16">
        <f t="shared" si="110"/>
        <v>3</v>
      </c>
      <c r="C2312" s="16">
        <f t="shared" si="111"/>
        <v>1</v>
      </c>
      <c r="D2312" s="14">
        <v>44993</v>
      </c>
      <c r="E2312" s="4">
        <v>76.66</v>
      </c>
    </row>
    <row r="2313" spans="1:5" x14ac:dyDescent="0.3">
      <c r="A2313" s="16">
        <f t="shared" si="109"/>
        <v>2023</v>
      </c>
      <c r="B2313" s="16">
        <f t="shared" si="110"/>
        <v>3</v>
      </c>
      <c r="C2313" s="16">
        <f t="shared" si="111"/>
        <v>1</v>
      </c>
      <c r="D2313" s="14">
        <v>44994</v>
      </c>
      <c r="E2313" s="4">
        <v>75.72</v>
      </c>
    </row>
    <row r="2314" spans="1:5" x14ac:dyDescent="0.3">
      <c r="A2314" s="16">
        <f t="shared" si="109"/>
        <v>2023</v>
      </c>
      <c r="B2314" s="16">
        <f t="shared" si="110"/>
        <v>3</v>
      </c>
      <c r="C2314" s="16">
        <f t="shared" si="111"/>
        <v>1</v>
      </c>
      <c r="D2314" s="14">
        <v>44995</v>
      </c>
      <c r="E2314" s="4">
        <v>76.680000000000007</v>
      </c>
    </row>
    <row r="2315" spans="1:5" x14ac:dyDescent="0.3">
      <c r="A2315" s="16">
        <f t="shared" si="109"/>
        <v>2023</v>
      </c>
      <c r="B2315" s="16">
        <f t="shared" si="110"/>
        <v>3</v>
      </c>
      <c r="C2315" s="16">
        <f t="shared" si="111"/>
        <v>1</v>
      </c>
      <c r="D2315" s="14">
        <v>44998</v>
      </c>
      <c r="E2315" s="4">
        <v>74.8</v>
      </c>
    </row>
    <row r="2316" spans="1:5" x14ac:dyDescent="0.3">
      <c r="A2316" s="16">
        <f t="shared" si="109"/>
        <v>2023</v>
      </c>
      <c r="B2316" s="16">
        <f t="shared" si="110"/>
        <v>3</v>
      </c>
      <c r="C2316" s="16">
        <f t="shared" si="111"/>
        <v>1</v>
      </c>
      <c r="D2316" s="14">
        <v>44999</v>
      </c>
      <c r="E2316" s="4">
        <v>71.33</v>
      </c>
    </row>
    <row r="2317" spans="1:5" x14ac:dyDescent="0.3">
      <c r="A2317" s="16">
        <f t="shared" si="109"/>
        <v>2023</v>
      </c>
      <c r="B2317" s="16">
        <f t="shared" si="110"/>
        <v>3</v>
      </c>
      <c r="C2317" s="16">
        <f t="shared" si="111"/>
        <v>1</v>
      </c>
      <c r="D2317" s="14">
        <v>45000</v>
      </c>
      <c r="E2317" s="4">
        <v>67.61</v>
      </c>
    </row>
    <row r="2318" spans="1:5" x14ac:dyDescent="0.3">
      <c r="A2318" s="16">
        <f t="shared" si="109"/>
        <v>2023</v>
      </c>
      <c r="B2318" s="16">
        <f t="shared" si="110"/>
        <v>3</v>
      </c>
      <c r="C2318" s="16">
        <f t="shared" si="111"/>
        <v>1</v>
      </c>
      <c r="D2318" s="14">
        <v>45001</v>
      </c>
      <c r="E2318" s="4">
        <v>68.349999999999994</v>
      </c>
    </row>
    <row r="2319" spans="1:5" x14ac:dyDescent="0.3">
      <c r="A2319" s="16">
        <f t="shared" si="109"/>
        <v>2023</v>
      </c>
      <c r="B2319" s="16">
        <f t="shared" si="110"/>
        <v>3</v>
      </c>
      <c r="C2319" s="16">
        <f t="shared" si="111"/>
        <v>1</v>
      </c>
      <c r="D2319" s="14">
        <v>45002</v>
      </c>
      <c r="E2319" s="4">
        <v>66.739999999999995</v>
      </c>
    </row>
    <row r="2320" spans="1:5" x14ac:dyDescent="0.3">
      <c r="A2320" s="16">
        <f t="shared" si="109"/>
        <v>2023</v>
      </c>
      <c r="B2320" s="16">
        <f t="shared" si="110"/>
        <v>3</v>
      </c>
      <c r="C2320" s="16">
        <f t="shared" si="111"/>
        <v>1</v>
      </c>
      <c r="D2320" s="14">
        <v>45005</v>
      </c>
      <c r="E2320" s="4">
        <v>67.64</v>
      </c>
    </row>
    <row r="2321" spans="1:5" x14ac:dyDescent="0.3">
      <c r="A2321" s="16">
        <f t="shared" ref="A2321:A2384" si="112">YEAR(D2321)</f>
        <v>2023</v>
      </c>
      <c r="B2321" s="16">
        <f t="shared" ref="B2321:B2384" si="113">MONTH(D2321)</f>
        <v>3</v>
      </c>
      <c r="C2321" s="16">
        <f t="shared" si="111"/>
        <v>1</v>
      </c>
      <c r="D2321" s="14">
        <v>45006</v>
      </c>
      <c r="E2321" s="4">
        <v>69.33</v>
      </c>
    </row>
    <row r="2322" spans="1:5" x14ac:dyDescent="0.3">
      <c r="A2322" s="16">
        <f t="shared" si="112"/>
        <v>2023</v>
      </c>
      <c r="B2322" s="16">
        <f t="shared" si="113"/>
        <v>3</v>
      </c>
      <c r="C2322" s="16">
        <f t="shared" si="111"/>
        <v>1</v>
      </c>
      <c r="D2322" s="14">
        <v>45007</v>
      </c>
      <c r="E2322" s="4">
        <v>70.900000000000006</v>
      </c>
    </row>
    <row r="2323" spans="1:5" x14ac:dyDescent="0.3">
      <c r="A2323" s="16">
        <f t="shared" si="112"/>
        <v>2023</v>
      </c>
      <c r="B2323" s="16">
        <f t="shared" si="113"/>
        <v>3</v>
      </c>
      <c r="C2323" s="16">
        <f t="shared" si="111"/>
        <v>1</v>
      </c>
      <c r="D2323" s="14">
        <v>45008</v>
      </c>
      <c r="E2323" s="4">
        <v>69.959999999999994</v>
      </c>
    </row>
    <row r="2324" spans="1:5" x14ac:dyDescent="0.3">
      <c r="A2324" s="16">
        <f t="shared" si="112"/>
        <v>2023</v>
      </c>
      <c r="B2324" s="16">
        <f t="shared" si="113"/>
        <v>3</v>
      </c>
      <c r="C2324" s="16">
        <f t="shared" si="111"/>
        <v>1</v>
      </c>
      <c r="D2324" s="14">
        <v>45009</v>
      </c>
      <c r="E2324" s="4">
        <v>69.260000000000005</v>
      </c>
    </row>
    <row r="2325" spans="1:5" x14ac:dyDescent="0.3">
      <c r="A2325" s="16">
        <f t="shared" si="112"/>
        <v>2023</v>
      </c>
      <c r="B2325" s="16">
        <f t="shared" si="113"/>
        <v>3</v>
      </c>
      <c r="C2325" s="16">
        <f t="shared" si="111"/>
        <v>1</v>
      </c>
      <c r="D2325" s="14">
        <v>45012</v>
      </c>
      <c r="E2325" s="4">
        <v>72.81</v>
      </c>
    </row>
    <row r="2326" spans="1:5" x14ac:dyDescent="0.3">
      <c r="A2326" s="16">
        <f t="shared" si="112"/>
        <v>2023</v>
      </c>
      <c r="B2326" s="16">
        <f t="shared" si="113"/>
        <v>3</v>
      </c>
      <c r="C2326" s="16">
        <f t="shared" si="111"/>
        <v>1</v>
      </c>
      <c r="D2326" s="14">
        <v>45013</v>
      </c>
      <c r="E2326" s="4">
        <v>73.2</v>
      </c>
    </row>
    <row r="2327" spans="1:5" x14ac:dyDescent="0.3">
      <c r="A2327" s="16">
        <f t="shared" si="112"/>
        <v>2023</v>
      </c>
      <c r="B2327" s="16">
        <f t="shared" si="113"/>
        <v>3</v>
      </c>
      <c r="C2327" s="16">
        <f t="shared" si="111"/>
        <v>1</v>
      </c>
      <c r="D2327" s="14">
        <v>45014</v>
      </c>
      <c r="E2327" s="4">
        <v>72.97</v>
      </c>
    </row>
    <row r="2328" spans="1:5" x14ac:dyDescent="0.3">
      <c r="A2328" s="16">
        <f t="shared" si="112"/>
        <v>2023</v>
      </c>
      <c r="B2328" s="16">
        <f t="shared" si="113"/>
        <v>3</v>
      </c>
      <c r="C2328" s="16">
        <f t="shared" si="111"/>
        <v>1</v>
      </c>
      <c r="D2328" s="14">
        <v>45015</v>
      </c>
      <c r="E2328" s="4">
        <v>74.37</v>
      </c>
    </row>
    <row r="2329" spans="1:5" x14ac:dyDescent="0.3">
      <c r="A2329" s="16">
        <f t="shared" si="112"/>
        <v>2023</v>
      </c>
      <c r="B2329" s="16">
        <f t="shared" si="113"/>
        <v>3</v>
      </c>
      <c r="C2329" s="16">
        <f t="shared" si="111"/>
        <v>1</v>
      </c>
      <c r="D2329" s="14">
        <v>45016</v>
      </c>
      <c r="E2329" s="4">
        <v>75.67</v>
      </c>
    </row>
    <row r="2330" spans="1:5" x14ac:dyDescent="0.3">
      <c r="A2330" s="16">
        <f t="shared" si="112"/>
        <v>2023</v>
      </c>
      <c r="B2330" s="16">
        <f t="shared" si="113"/>
        <v>4</v>
      </c>
      <c r="C2330" s="16">
        <f t="shared" si="111"/>
        <v>2</v>
      </c>
      <c r="D2330" s="14">
        <v>45019</v>
      </c>
      <c r="E2330" s="4">
        <v>80.42</v>
      </c>
    </row>
    <row r="2331" spans="1:5" x14ac:dyDescent="0.3">
      <c r="A2331" s="16">
        <f t="shared" si="112"/>
        <v>2023</v>
      </c>
      <c r="B2331" s="16">
        <f t="shared" si="113"/>
        <v>4</v>
      </c>
      <c r="C2331" s="16">
        <f t="shared" si="111"/>
        <v>2</v>
      </c>
      <c r="D2331" s="14">
        <v>45020</v>
      </c>
      <c r="E2331" s="4">
        <v>80.709999999999994</v>
      </c>
    </row>
    <row r="2332" spans="1:5" x14ac:dyDescent="0.3">
      <c r="A2332" s="16">
        <f t="shared" si="112"/>
        <v>2023</v>
      </c>
      <c r="B2332" s="16">
        <f t="shared" si="113"/>
        <v>4</v>
      </c>
      <c r="C2332" s="16">
        <f t="shared" si="111"/>
        <v>2</v>
      </c>
      <c r="D2332" s="14">
        <v>45021</v>
      </c>
      <c r="E2332" s="4">
        <v>80.61</v>
      </c>
    </row>
    <row r="2333" spans="1:5" x14ac:dyDescent="0.3">
      <c r="A2333" s="16">
        <f t="shared" si="112"/>
        <v>2023</v>
      </c>
      <c r="B2333" s="16">
        <f t="shared" si="113"/>
        <v>4</v>
      </c>
      <c r="C2333" s="16">
        <f t="shared" si="111"/>
        <v>2</v>
      </c>
      <c r="D2333" s="14">
        <v>45022</v>
      </c>
      <c r="E2333" s="4">
        <v>80.7</v>
      </c>
    </row>
    <row r="2334" spans="1:5" x14ac:dyDescent="0.3">
      <c r="A2334" s="16">
        <f t="shared" si="112"/>
        <v>2023</v>
      </c>
      <c r="B2334" s="16">
        <f t="shared" si="113"/>
        <v>4</v>
      </c>
      <c r="C2334" s="16">
        <f t="shared" si="111"/>
        <v>2</v>
      </c>
      <c r="D2334" s="14">
        <v>45026</v>
      </c>
      <c r="E2334" s="4">
        <v>79.739999999999995</v>
      </c>
    </row>
    <row r="2335" spans="1:5" x14ac:dyDescent="0.3">
      <c r="A2335" s="16">
        <f t="shared" si="112"/>
        <v>2023</v>
      </c>
      <c r="B2335" s="16">
        <f t="shared" si="113"/>
        <v>4</v>
      </c>
      <c r="C2335" s="16">
        <f t="shared" si="111"/>
        <v>2</v>
      </c>
      <c r="D2335" s="14">
        <v>45027</v>
      </c>
      <c r="E2335" s="4">
        <v>81.53</v>
      </c>
    </row>
    <row r="2336" spans="1:5" x14ac:dyDescent="0.3">
      <c r="A2336" s="16">
        <f t="shared" si="112"/>
        <v>2023</v>
      </c>
      <c r="B2336" s="16">
        <f t="shared" si="113"/>
        <v>4</v>
      </c>
      <c r="C2336" s="16">
        <f t="shared" si="111"/>
        <v>2</v>
      </c>
      <c r="D2336" s="14">
        <v>45028</v>
      </c>
      <c r="E2336" s="4">
        <v>83.26</v>
      </c>
    </row>
    <row r="2337" spans="1:5" x14ac:dyDescent="0.3">
      <c r="A2337" s="16">
        <f t="shared" si="112"/>
        <v>2023</v>
      </c>
      <c r="B2337" s="16">
        <f t="shared" si="113"/>
        <v>4</v>
      </c>
      <c r="C2337" s="16">
        <f t="shared" si="111"/>
        <v>2</v>
      </c>
      <c r="D2337" s="14">
        <v>45029</v>
      </c>
      <c r="E2337" s="4">
        <v>82.16</v>
      </c>
    </row>
    <row r="2338" spans="1:5" x14ac:dyDescent="0.3">
      <c r="A2338" s="16">
        <f t="shared" si="112"/>
        <v>2023</v>
      </c>
      <c r="B2338" s="16">
        <f t="shared" si="113"/>
        <v>4</v>
      </c>
      <c r="C2338" s="16">
        <f t="shared" si="111"/>
        <v>2</v>
      </c>
      <c r="D2338" s="14">
        <v>45030</v>
      </c>
      <c r="E2338" s="4">
        <v>82.52</v>
      </c>
    </row>
    <row r="2339" spans="1:5" x14ac:dyDescent="0.3">
      <c r="A2339" s="16">
        <f t="shared" si="112"/>
        <v>2023</v>
      </c>
      <c r="B2339" s="16">
        <f t="shared" si="113"/>
        <v>4</v>
      </c>
      <c r="C2339" s="16">
        <f t="shared" si="111"/>
        <v>2</v>
      </c>
      <c r="D2339" s="14">
        <v>45033</v>
      </c>
      <c r="E2339" s="4">
        <v>80.83</v>
      </c>
    </row>
    <row r="2340" spans="1:5" x14ac:dyDescent="0.3">
      <c r="A2340" s="16">
        <f t="shared" si="112"/>
        <v>2023</v>
      </c>
      <c r="B2340" s="16">
        <f t="shared" si="113"/>
        <v>4</v>
      </c>
      <c r="C2340" s="16">
        <f t="shared" si="111"/>
        <v>2</v>
      </c>
      <c r="D2340" s="14">
        <v>45034</v>
      </c>
      <c r="E2340" s="4">
        <v>80.86</v>
      </c>
    </row>
    <row r="2341" spans="1:5" x14ac:dyDescent="0.3">
      <c r="A2341" s="16">
        <f t="shared" si="112"/>
        <v>2023</v>
      </c>
      <c r="B2341" s="16">
        <f t="shared" si="113"/>
        <v>4</v>
      </c>
      <c r="C2341" s="16">
        <f t="shared" si="111"/>
        <v>2</v>
      </c>
      <c r="D2341" s="14">
        <v>45035</v>
      </c>
      <c r="E2341" s="4">
        <v>79.16</v>
      </c>
    </row>
    <row r="2342" spans="1:5" x14ac:dyDescent="0.3">
      <c r="A2342" s="16">
        <f t="shared" si="112"/>
        <v>2023</v>
      </c>
      <c r="B2342" s="16">
        <f t="shared" si="113"/>
        <v>4</v>
      </c>
      <c r="C2342" s="16">
        <f t="shared" si="111"/>
        <v>2</v>
      </c>
      <c r="D2342" s="14">
        <v>45036</v>
      </c>
      <c r="E2342" s="4">
        <v>77.290000000000006</v>
      </c>
    </row>
    <row r="2343" spans="1:5" x14ac:dyDescent="0.3">
      <c r="A2343" s="16">
        <f t="shared" si="112"/>
        <v>2023</v>
      </c>
      <c r="B2343" s="16">
        <f t="shared" si="113"/>
        <v>4</v>
      </c>
      <c r="C2343" s="16">
        <f t="shared" si="111"/>
        <v>2</v>
      </c>
      <c r="D2343" s="14">
        <v>45037</v>
      </c>
      <c r="E2343" s="4">
        <v>77.87</v>
      </c>
    </row>
    <row r="2344" spans="1:5" x14ac:dyDescent="0.3">
      <c r="A2344" s="16">
        <f t="shared" si="112"/>
        <v>2023</v>
      </c>
      <c r="B2344" s="16">
        <f t="shared" si="113"/>
        <v>4</v>
      </c>
      <c r="C2344" s="16">
        <f t="shared" si="111"/>
        <v>2</v>
      </c>
      <c r="D2344" s="14">
        <v>45040</v>
      </c>
      <c r="E2344" s="4">
        <v>78.760000000000005</v>
      </c>
    </row>
    <row r="2345" spans="1:5" x14ac:dyDescent="0.3">
      <c r="A2345" s="16">
        <f t="shared" si="112"/>
        <v>2023</v>
      </c>
      <c r="B2345" s="16">
        <f t="shared" si="113"/>
        <v>4</v>
      </c>
      <c r="C2345" s="16">
        <f t="shared" si="111"/>
        <v>2</v>
      </c>
      <c r="D2345" s="14">
        <v>45041</v>
      </c>
      <c r="E2345" s="4">
        <v>77.069999999999993</v>
      </c>
    </row>
    <row r="2346" spans="1:5" x14ac:dyDescent="0.3">
      <c r="A2346" s="16">
        <f t="shared" si="112"/>
        <v>2023</v>
      </c>
      <c r="B2346" s="16">
        <f t="shared" si="113"/>
        <v>4</v>
      </c>
      <c r="C2346" s="16">
        <f t="shared" si="111"/>
        <v>2</v>
      </c>
      <c r="D2346" s="14">
        <v>45042</v>
      </c>
      <c r="E2346" s="4">
        <v>74.3</v>
      </c>
    </row>
    <row r="2347" spans="1:5" x14ac:dyDescent="0.3">
      <c r="A2347" s="16">
        <f t="shared" si="112"/>
        <v>2023</v>
      </c>
      <c r="B2347" s="16">
        <f t="shared" si="113"/>
        <v>4</v>
      </c>
      <c r="C2347" s="16">
        <f t="shared" si="111"/>
        <v>2</v>
      </c>
      <c r="D2347" s="14">
        <v>45043</v>
      </c>
      <c r="E2347" s="4">
        <v>74.760000000000005</v>
      </c>
    </row>
    <row r="2348" spans="1:5" x14ac:dyDescent="0.3">
      <c r="A2348" s="16">
        <f t="shared" si="112"/>
        <v>2023</v>
      </c>
      <c r="B2348" s="16">
        <f t="shared" si="113"/>
        <v>4</v>
      </c>
      <c r="C2348" s="16">
        <f t="shared" si="111"/>
        <v>2</v>
      </c>
      <c r="D2348" s="14">
        <v>45044</v>
      </c>
      <c r="E2348" s="4">
        <v>76.78</v>
      </c>
    </row>
    <row r="2349" spans="1:5" x14ac:dyDescent="0.3">
      <c r="A2349" s="16">
        <f t="shared" si="112"/>
        <v>2023</v>
      </c>
      <c r="B2349" s="16">
        <f t="shared" si="113"/>
        <v>5</v>
      </c>
      <c r="C2349" s="16">
        <f t="shared" si="111"/>
        <v>2</v>
      </c>
      <c r="D2349" s="14">
        <v>45047</v>
      </c>
      <c r="E2349" s="4">
        <v>75.66</v>
      </c>
    </row>
    <row r="2350" spans="1:5" x14ac:dyDescent="0.3">
      <c r="A2350" s="16">
        <f t="shared" si="112"/>
        <v>2023</v>
      </c>
      <c r="B2350" s="16">
        <f t="shared" si="113"/>
        <v>5</v>
      </c>
      <c r="C2350" s="16">
        <f t="shared" si="111"/>
        <v>2</v>
      </c>
      <c r="D2350" s="14">
        <v>45048</v>
      </c>
      <c r="E2350" s="4">
        <v>71.66</v>
      </c>
    </row>
    <row r="2351" spans="1:5" x14ac:dyDescent="0.3">
      <c r="A2351" s="16">
        <f t="shared" si="112"/>
        <v>2023</v>
      </c>
      <c r="B2351" s="16">
        <f t="shared" si="113"/>
        <v>5</v>
      </c>
      <c r="C2351" s="16">
        <f t="shared" si="111"/>
        <v>2</v>
      </c>
      <c r="D2351" s="14">
        <v>45049</v>
      </c>
      <c r="E2351" s="4">
        <v>68.599999999999994</v>
      </c>
    </row>
    <row r="2352" spans="1:5" x14ac:dyDescent="0.3">
      <c r="A2352" s="16">
        <f t="shared" si="112"/>
        <v>2023</v>
      </c>
      <c r="B2352" s="16">
        <f t="shared" si="113"/>
        <v>5</v>
      </c>
      <c r="C2352" s="16">
        <f t="shared" si="111"/>
        <v>2</v>
      </c>
      <c r="D2352" s="14">
        <v>45050</v>
      </c>
      <c r="E2352" s="4">
        <v>68.56</v>
      </c>
    </row>
    <row r="2353" spans="1:5" x14ac:dyDescent="0.3">
      <c r="A2353" s="16">
        <f t="shared" si="112"/>
        <v>2023</v>
      </c>
      <c r="B2353" s="16">
        <f t="shared" si="113"/>
        <v>5</v>
      </c>
      <c r="C2353" s="16">
        <f t="shared" si="111"/>
        <v>2</v>
      </c>
      <c r="D2353" s="14">
        <v>45051</v>
      </c>
      <c r="E2353" s="4">
        <v>71.34</v>
      </c>
    </row>
    <row r="2354" spans="1:5" x14ac:dyDescent="0.3">
      <c r="A2354" s="16">
        <f t="shared" si="112"/>
        <v>2023</v>
      </c>
      <c r="B2354" s="16">
        <f t="shared" si="113"/>
        <v>5</v>
      </c>
      <c r="C2354" s="16">
        <f t="shared" si="111"/>
        <v>2</v>
      </c>
      <c r="D2354" s="14">
        <v>45054</v>
      </c>
      <c r="E2354" s="4">
        <v>73.16</v>
      </c>
    </row>
    <row r="2355" spans="1:5" x14ac:dyDescent="0.3">
      <c r="A2355" s="16">
        <f t="shared" si="112"/>
        <v>2023</v>
      </c>
      <c r="B2355" s="16">
        <f t="shared" si="113"/>
        <v>5</v>
      </c>
      <c r="C2355" s="16">
        <f t="shared" si="111"/>
        <v>2</v>
      </c>
      <c r="D2355" s="14">
        <v>45055</v>
      </c>
      <c r="E2355" s="4">
        <v>73.709999999999994</v>
      </c>
    </row>
    <row r="2356" spans="1:5" x14ac:dyDescent="0.3">
      <c r="A2356" s="16">
        <f t="shared" si="112"/>
        <v>2023</v>
      </c>
      <c r="B2356" s="16">
        <f t="shared" si="113"/>
        <v>5</v>
      </c>
      <c r="C2356" s="16">
        <f t="shared" si="111"/>
        <v>2</v>
      </c>
      <c r="D2356" s="14">
        <v>45056</v>
      </c>
      <c r="E2356" s="4">
        <v>72.56</v>
      </c>
    </row>
    <row r="2357" spans="1:5" x14ac:dyDescent="0.3">
      <c r="A2357" s="16">
        <f t="shared" si="112"/>
        <v>2023</v>
      </c>
      <c r="B2357" s="16">
        <f t="shared" si="113"/>
        <v>5</v>
      </c>
      <c r="C2357" s="16">
        <f t="shared" si="111"/>
        <v>2</v>
      </c>
      <c r="D2357" s="14">
        <v>45057</v>
      </c>
      <c r="E2357" s="4">
        <v>70.87</v>
      </c>
    </row>
    <row r="2358" spans="1:5" x14ac:dyDescent="0.3">
      <c r="A2358" s="16">
        <f t="shared" si="112"/>
        <v>2023</v>
      </c>
      <c r="B2358" s="16">
        <f t="shared" si="113"/>
        <v>5</v>
      </c>
      <c r="C2358" s="16">
        <f t="shared" si="111"/>
        <v>2</v>
      </c>
      <c r="D2358" s="14">
        <v>45058</v>
      </c>
      <c r="E2358" s="4">
        <v>70.040000000000006</v>
      </c>
    </row>
    <row r="2359" spans="1:5" x14ac:dyDescent="0.3">
      <c r="A2359" s="16">
        <f t="shared" si="112"/>
        <v>2023</v>
      </c>
      <c r="B2359" s="16">
        <f t="shared" si="113"/>
        <v>5</v>
      </c>
      <c r="C2359" s="16">
        <f t="shared" si="111"/>
        <v>2</v>
      </c>
      <c r="D2359" s="14">
        <v>45061</v>
      </c>
      <c r="E2359" s="4">
        <v>71.11</v>
      </c>
    </row>
    <row r="2360" spans="1:5" x14ac:dyDescent="0.3">
      <c r="A2360" s="16">
        <f t="shared" si="112"/>
        <v>2023</v>
      </c>
      <c r="B2360" s="16">
        <f t="shared" si="113"/>
        <v>5</v>
      </c>
      <c r="C2360" s="16">
        <f t="shared" si="111"/>
        <v>2</v>
      </c>
      <c r="D2360" s="14">
        <v>45062</v>
      </c>
      <c r="E2360" s="4">
        <v>70.86</v>
      </c>
    </row>
    <row r="2361" spans="1:5" x14ac:dyDescent="0.3">
      <c r="A2361" s="16">
        <f t="shared" si="112"/>
        <v>2023</v>
      </c>
      <c r="B2361" s="16">
        <f t="shared" si="113"/>
        <v>5</v>
      </c>
      <c r="C2361" s="16">
        <f t="shared" si="111"/>
        <v>2</v>
      </c>
      <c r="D2361" s="14">
        <v>45063</v>
      </c>
      <c r="E2361" s="4">
        <v>72.83</v>
      </c>
    </row>
    <row r="2362" spans="1:5" x14ac:dyDescent="0.3">
      <c r="A2362" s="16">
        <f t="shared" si="112"/>
        <v>2023</v>
      </c>
      <c r="B2362" s="16">
        <f t="shared" si="113"/>
        <v>5</v>
      </c>
      <c r="C2362" s="16">
        <f t="shared" si="111"/>
        <v>2</v>
      </c>
      <c r="D2362" s="14">
        <v>45064</v>
      </c>
      <c r="E2362" s="4">
        <v>71.86</v>
      </c>
    </row>
    <row r="2363" spans="1:5" x14ac:dyDescent="0.3">
      <c r="A2363" s="16">
        <f t="shared" si="112"/>
        <v>2023</v>
      </c>
      <c r="B2363" s="16">
        <f t="shared" si="113"/>
        <v>5</v>
      </c>
      <c r="C2363" s="16">
        <f t="shared" si="111"/>
        <v>2</v>
      </c>
      <c r="D2363" s="14">
        <v>45065</v>
      </c>
      <c r="E2363" s="4">
        <v>71.55</v>
      </c>
    </row>
    <row r="2364" spans="1:5" x14ac:dyDescent="0.3">
      <c r="A2364" s="16">
        <f t="shared" si="112"/>
        <v>2023</v>
      </c>
      <c r="B2364" s="16">
        <f t="shared" si="113"/>
        <v>5</v>
      </c>
      <c r="C2364" s="16">
        <f t="shared" si="111"/>
        <v>2</v>
      </c>
      <c r="D2364" s="14">
        <v>45068</v>
      </c>
      <c r="E2364" s="4">
        <v>71.989999999999995</v>
      </c>
    </row>
    <row r="2365" spans="1:5" x14ac:dyDescent="0.3">
      <c r="A2365" s="16">
        <f t="shared" si="112"/>
        <v>2023</v>
      </c>
      <c r="B2365" s="16">
        <f t="shared" si="113"/>
        <v>5</v>
      </c>
      <c r="C2365" s="16">
        <f t="shared" si="111"/>
        <v>2</v>
      </c>
      <c r="D2365" s="14">
        <v>45069</v>
      </c>
      <c r="E2365" s="4">
        <v>72.91</v>
      </c>
    </row>
    <row r="2366" spans="1:5" x14ac:dyDescent="0.3">
      <c r="A2366" s="16">
        <f t="shared" si="112"/>
        <v>2023</v>
      </c>
      <c r="B2366" s="16">
        <f t="shared" si="113"/>
        <v>5</v>
      </c>
      <c r="C2366" s="16">
        <f t="shared" si="111"/>
        <v>2</v>
      </c>
      <c r="D2366" s="14">
        <v>45070</v>
      </c>
      <c r="E2366" s="4">
        <v>74.34</v>
      </c>
    </row>
    <row r="2367" spans="1:5" x14ac:dyDescent="0.3">
      <c r="A2367" s="16">
        <f t="shared" si="112"/>
        <v>2023</v>
      </c>
      <c r="B2367" s="16">
        <f t="shared" si="113"/>
        <v>5</v>
      </c>
      <c r="C2367" s="16">
        <f t="shared" si="111"/>
        <v>2</v>
      </c>
      <c r="D2367" s="14">
        <v>45071</v>
      </c>
      <c r="E2367" s="4">
        <v>71.83</v>
      </c>
    </row>
    <row r="2368" spans="1:5" x14ac:dyDescent="0.3">
      <c r="A2368" s="16">
        <f t="shared" si="112"/>
        <v>2023</v>
      </c>
      <c r="B2368" s="16">
        <f t="shared" si="113"/>
        <v>5</v>
      </c>
      <c r="C2368" s="16">
        <f t="shared" si="111"/>
        <v>2</v>
      </c>
      <c r="D2368" s="14">
        <v>45072</v>
      </c>
      <c r="E2368" s="4">
        <v>72.67</v>
      </c>
    </row>
    <row r="2369" spans="1:5" x14ac:dyDescent="0.3">
      <c r="A2369" s="16">
        <f t="shared" si="112"/>
        <v>2023</v>
      </c>
      <c r="B2369" s="16">
        <f t="shared" si="113"/>
        <v>5</v>
      </c>
      <c r="C2369" s="16">
        <f t="shared" si="111"/>
        <v>2</v>
      </c>
      <c r="D2369" s="14">
        <v>45076</v>
      </c>
      <c r="E2369" s="4">
        <v>69.459999999999994</v>
      </c>
    </row>
    <row r="2370" spans="1:5" x14ac:dyDescent="0.3">
      <c r="A2370" s="16">
        <f t="shared" si="112"/>
        <v>2023</v>
      </c>
      <c r="B2370" s="16">
        <f t="shared" si="113"/>
        <v>5</v>
      </c>
      <c r="C2370" s="16">
        <f t="shared" si="111"/>
        <v>2</v>
      </c>
      <c r="D2370" s="14">
        <v>45077</v>
      </c>
      <c r="E2370" s="4">
        <v>68.09</v>
      </c>
    </row>
    <row r="2371" spans="1:5" x14ac:dyDescent="0.3">
      <c r="A2371" s="16">
        <f t="shared" si="112"/>
        <v>2023</v>
      </c>
      <c r="B2371" s="16">
        <f t="shared" si="113"/>
        <v>6</v>
      </c>
      <c r="C2371" s="16">
        <f t="shared" si="111"/>
        <v>2</v>
      </c>
      <c r="D2371" s="14">
        <v>45078</v>
      </c>
      <c r="E2371" s="4">
        <v>70.099999999999994</v>
      </c>
    </row>
    <row r="2372" spans="1:5" x14ac:dyDescent="0.3">
      <c r="A2372" s="16">
        <f t="shared" si="112"/>
        <v>2023</v>
      </c>
      <c r="B2372" s="16">
        <f t="shared" si="113"/>
        <v>6</v>
      </c>
      <c r="C2372" s="16">
        <f t="shared" si="111"/>
        <v>2</v>
      </c>
      <c r="D2372" s="14">
        <v>45079</v>
      </c>
      <c r="E2372" s="4">
        <v>71.739999999999995</v>
      </c>
    </row>
    <row r="2373" spans="1:5" x14ac:dyDescent="0.3">
      <c r="A2373" s="16">
        <f t="shared" si="112"/>
        <v>2023</v>
      </c>
      <c r="B2373" s="16">
        <f t="shared" si="113"/>
        <v>6</v>
      </c>
      <c r="C2373" s="16">
        <f t="shared" ref="C2373:C2436" si="114">ROUNDUP(B2373/3,0)</f>
        <v>2</v>
      </c>
      <c r="D2373" s="14">
        <v>45082</v>
      </c>
      <c r="E2373" s="4">
        <v>72.150000000000006</v>
      </c>
    </row>
    <row r="2374" spans="1:5" x14ac:dyDescent="0.3">
      <c r="A2374" s="16">
        <f t="shared" si="112"/>
        <v>2023</v>
      </c>
      <c r="B2374" s="16">
        <f t="shared" si="113"/>
        <v>6</v>
      </c>
      <c r="C2374" s="16">
        <f t="shared" si="114"/>
        <v>2</v>
      </c>
      <c r="D2374" s="14">
        <v>45083</v>
      </c>
      <c r="E2374" s="4">
        <v>71.739999999999995</v>
      </c>
    </row>
    <row r="2375" spans="1:5" x14ac:dyDescent="0.3">
      <c r="A2375" s="16">
        <f t="shared" si="112"/>
        <v>2023</v>
      </c>
      <c r="B2375" s="16">
        <f t="shared" si="113"/>
        <v>6</v>
      </c>
      <c r="C2375" s="16">
        <f t="shared" si="114"/>
        <v>2</v>
      </c>
      <c r="D2375" s="14">
        <v>45084</v>
      </c>
      <c r="E2375" s="4">
        <v>72.53</v>
      </c>
    </row>
    <row r="2376" spans="1:5" x14ac:dyDescent="0.3">
      <c r="A2376" s="16">
        <f t="shared" si="112"/>
        <v>2023</v>
      </c>
      <c r="B2376" s="16">
        <f t="shared" si="113"/>
        <v>6</v>
      </c>
      <c r="C2376" s="16">
        <f t="shared" si="114"/>
        <v>2</v>
      </c>
      <c r="D2376" s="14">
        <v>45085</v>
      </c>
      <c r="E2376" s="4">
        <v>71.290000000000006</v>
      </c>
    </row>
    <row r="2377" spans="1:5" x14ac:dyDescent="0.3">
      <c r="A2377" s="16">
        <f t="shared" si="112"/>
        <v>2023</v>
      </c>
      <c r="B2377" s="16">
        <f t="shared" si="113"/>
        <v>6</v>
      </c>
      <c r="C2377" s="16">
        <f t="shared" si="114"/>
        <v>2</v>
      </c>
      <c r="D2377" s="14">
        <v>45086</v>
      </c>
      <c r="E2377" s="4">
        <v>70.17</v>
      </c>
    </row>
    <row r="2378" spans="1:5" x14ac:dyDescent="0.3">
      <c r="A2378" s="16">
        <f t="shared" si="112"/>
        <v>2023</v>
      </c>
      <c r="B2378" s="16">
        <f t="shared" si="113"/>
        <v>6</v>
      </c>
      <c r="C2378" s="16">
        <f t="shared" si="114"/>
        <v>2</v>
      </c>
      <c r="D2378" s="14">
        <v>45089</v>
      </c>
      <c r="E2378" s="4">
        <v>67.12</v>
      </c>
    </row>
    <row r="2379" spans="1:5" x14ac:dyDescent="0.3">
      <c r="A2379" s="16">
        <f t="shared" si="112"/>
        <v>2023</v>
      </c>
      <c r="B2379" s="16">
        <f t="shared" si="113"/>
        <v>6</v>
      </c>
      <c r="C2379" s="16">
        <f t="shared" si="114"/>
        <v>2</v>
      </c>
      <c r="D2379" s="14">
        <v>45090</v>
      </c>
      <c r="E2379" s="4">
        <v>69.42</v>
      </c>
    </row>
    <row r="2380" spans="1:5" x14ac:dyDescent="0.3">
      <c r="A2380" s="16">
        <f t="shared" si="112"/>
        <v>2023</v>
      </c>
      <c r="B2380" s="16">
        <f t="shared" si="113"/>
        <v>6</v>
      </c>
      <c r="C2380" s="16">
        <f t="shared" si="114"/>
        <v>2</v>
      </c>
      <c r="D2380" s="14">
        <v>45091</v>
      </c>
      <c r="E2380" s="4">
        <v>68.27</v>
      </c>
    </row>
    <row r="2381" spans="1:5" x14ac:dyDescent="0.3">
      <c r="A2381" s="16">
        <f t="shared" si="112"/>
        <v>2023</v>
      </c>
      <c r="B2381" s="16">
        <f t="shared" si="113"/>
        <v>6</v>
      </c>
      <c r="C2381" s="16">
        <f t="shared" si="114"/>
        <v>2</v>
      </c>
      <c r="D2381" s="14">
        <v>45092</v>
      </c>
      <c r="E2381" s="4">
        <v>70.62</v>
      </c>
    </row>
    <row r="2382" spans="1:5" x14ac:dyDescent="0.3">
      <c r="A2382" s="16">
        <f t="shared" si="112"/>
        <v>2023</v>
      </c>
      <c r="B2382" s="16">
        <f t="shared" si="113"/>
        <v>6</v>
      </c>
      <c r="C2382" s="16">
        <f t="shared" si="114"/>
        <v>2</v>
      </c>
      <c r="D2382" s="14">
        <v>45093</v>
      </c>
      <c r="E2382" s="4">
        <v>71.78</v>
      </c>
    </row>
    <row r="2383" spans="1:5" x14ac:dyDescent="0.3">
      <c r="A2383" s="16">
        <f t="shared" si="112"/>
        <v>2023</v>
      </c>
      <c r="B2383" s="16">
        <f t="shared" si="113"/>
        <v>6</v>
      </c>
      <c r="C2383" s="16">
        <f t="shared" si="114"/>
        <v>2</v>
      </c>
      <c r="D2383" s="14">
        <v>45097</v>
      </c>
      <c r="E2383" s="4">
        <v>70.5</v>
      </c>
    </row>
    <row r="2384" spans="1:5" x14ac:dyDescent="0.3">
      <c r="A2384" s="16">
        <f t="shared" si="112"/>
        <v>2023</v>
      </c>
      <c r="B2384" s="16">
        <f t="shared" si="113"/>
        <v>6</v>
      </c>
      <c r="C2384" s="16">
        <f t="shared" si="114"/>
        <v>2</v>
      </c>
      <c r="D2384" s="14">
        <v>45098</v>
      </c>
      <c r="E2384" s="4">
        <v>72.53</v>
      </c>
    </row>
    <row r="2385" spans="1:5" x14ac:dyDescent="0.3">
      <c r="A2385" s="16">
        <f t="shared" ref="A2385:A2448" si="115">YEAR(D2385)</f>
        <v>2023</v>
      </c>
      <c r="B2385" s="16">
        <f t="shared" ref="B2385:B2448" si="116">MONTH(D2385)</f>
        <v>6</v>
      </c>
      <c r="C2385" s="16">
        <f t="shared" si="114"/>
        <v>2</v>
      </c>
      <c r="D2385" s="14">
        <v>45099</v>
      </c>
      <c r="E2385" s="4">
        <v>69.510000000000005</v>
      </c>
    </row>
    <row r="2386" spans="1:5" x14ac:dyDescent="0.3">
      <c r="A2386" s="16">
        <f t="shared" si="115"/>
        <v>2023</v>
      </c>
      <c r="B2386" s="16">
        <f t="shared" si="116"/>
        <v>6</v>
      </c>
      <c r="C2386" s="16">
        <f t="shared" si="114"/>
        <v>2</v>
      </c>
      <c r="D2386" s="14">
        <v>45100</v>
      </c>
      <c r="E2386" s="4">
        <v>69.16</v>
      </c>
    </row>
    <row r="2387" spans="1:5" x14ac:dyDescent="0.3">
      <c r="A2387" s="16">
        <f t="shared" si="115"/>
        <v>2023</v>
      </c>
      <c r="B2387" s="16">
        <f t="shared" si="116"/>
        <v>6</v>
      </c>
      <c r="C2387" s="16">
        <f t="shared" si="114"/>
        <v>2</v>
      </c>
      <c r="D2387" s="14">
        <v>45103</v>
      </c>
      <c r="E2387" s="4">
        <v>69.37</v>
      </c>
    </row>
    <row r="2388" spans="1:5" x14ac:dyDescent="0.3">
      <c r="A2388" s="16">
        <f t="shared" si="115"/>
        <v>2023</v>
      </c>
      <c r="B2388" s="16">
        <f t="shared" si="116"/>
        <v>6</v>
      </c>
      <c r="C2388" s="16">
        <f t="shared" si="114"/>
        <v>2</v>
      </c>
      <c r="D2388" s="14">
        <v>45104</v>
      </c>
      <c r="E2388" s="4">
        <v>67.7</v>
      </c>
    </row>
    <row r="2389" spans="1:5" x14ac:dyDescent="0.3">
      <c r="A2389" s="16">
        <f t="shared" si="115"/>
        <v>2023</v>
      </c>
      <c r="B2389" s="16">
        <f t="shared" si="116"/>
        <v>6</v>
      </c>
      <c r="C2389" s="16">
        <f t="shared" si="114"/>
        <v>2</v>
      </c>
      <c r="D2389" s="14">
        <v>45105</v>
      </c>
      <c r="E2389" s="4">
        <v>69.56</v>
      </c>
    </row>
    <row r="2390" spans="1:5" x14ac:dyDescent="0.3">
      <c r="A2390" s="16">
        <f t="shared" si="115"/>
        <v>2023</v>
      </c>
      <c r="B2390" s="16">
        <f t="shared" si="116"/>
        <v>6</v>
      </c>
      <c r="C2390" s="16">
        <f t="shared" si="114"/>
        <v>2</v>
      </c>
      <c r="D2390" s="14">
        <v>45106</v>
      </c>
      <c r="E2390" s="4">
        <v>69.86</v>
      </c>
    </row>
    <row r="2391" spans="1:5" x14ac:dyDescent="0.3">
      <c r="A2391" s="16">
        <f t="shared" si="115"/>
        <v>2023</v>
      </c>
      <c r="B2391" s="16">
        <f t="shared" si="116"/>
        <v>6</v>
      </c>
      <c r="C2391" s="16">
        <f t="shared" si="114"/>
        <v>2</v>
      </c>
      <c r="D2391" s="14">
        <v>45107</v>
      </c>
      <c r="E2391" s="4">
        <v>70.64</v>
      </c>
    </row>
    <row r="2392" spans="1:5" x14ac:dyDescent="0.3">
      <c r="A2392" s="16">
        <f t="shared" si="115"/>
        <v>2023</v>
      </c>
      <c r="B2392" s="16">
        <f t="shared" si="116"/>
        <v>7</v>
      </c>
      <c r="C2392" s="16">
        <f t="shared" si="114"/>
        <v>3</v>
      </c>
      <c r="D2392" s="14">
        <v>45110</v>
      </c>
      <c r="E2392" s="4">
        <v>69.790000000000006</v>
      </c>
    </row>
    <row r="2393" spans="1:5" x14ac:dyDescent="0.3">
      <c r="A2393" s="16">
        <f t="shared" si="115"/>
        <v>2023</v>
      </c>
      <c r="B2393" s="16">
        <f t="shared" si="116"/>
        <v>7</v>
      </c>
      <c r="C2393" s="16">
        <f t="shared" si="114"/>
        <v>3</v>
      </c>
      <c r="D2393" s="14">
        <v>45112</v>
      </c>
      <c r="E2393" s="4">
        <v>71.790000000000006</v>
      </c>
    </row>
    <row r="2394" spans="1:5" x14ac:dyDescent="0.3">
      <c r="A2394" s="16">
        <f t="shared" si="115"/>
        <v>2023</v>
      </c>
      <c r="B2394" s="16">
        <f t="shared" si="116"/>
        <v>7</v>
      </c>
      <c r="C2394" s="16">
        <f t="shared" si="114"/>
        <v>3</v>
      </c>
      <c r="D2394" s="14">
        <v>45113</v>
      </c>
      <c r="E2394" s="4">
        <v>71.8</v>
      </c>
    </row>
    <row r="2395" spans="1:5" x14ac:dyDescent="0.3">
      <c r="A2395" s="16">
        <f t="shared" si="115"/>
        <v>2023</v>
      </c>
      <c r="B2395" s="16">
        <f t="shared" si="116"/>
        <v>7</v>
      </c>
      <c r="C2395" s="16">
        <f t="shared" si="114"/>
        <v>3</v>
      </c>
      <c r="D2395" s="14">
        <v>45114</v>
      </c>
      <c r="E2395" s="4">
        <v>73.86</v>
      </c>
    </row>
    <row r="2396" spans="1:5" x14ac:dyDescent="0.3">
      <c r="A2396" s="16">
        <f t="shared" si="115"/>
        <v>2023</v>
      </c>
      <c r="B2396" s="16">
        <f t="shared" si="116"/>
        <v>7</v>
      </c>
      <c r="C2396" s="16">
        <f t="shared" si="114"/>
        <v>3</v>
      </c>
      <c r="D2396" s="14">
        <v>45117</v>
      </c>
      <c r="E2396" s="4">
        <v>72.989999999999995</v>
      </c>
    </row>
    <row r="2397" spans="1:5" x14ac:dyDescent="0.3">
      <c r="A2397" s="16">
        <f t="shared" si="115"/>
        <v>2023</v>
      </c>
      <c r="B2397" s="16">
        <f t="shared" si="116"/>
        <v>7</v>
      </c>
      <c r="C2397" s="16">
        <f t="shared" si="114"/>
        <v>3</v>
      </c>
      <c r="D2397" s="14">
        <v>45118</v>
      </c>
      <c r="E2397" s="4">
        <v>74.83</v>
      </c>
    </row>
    <row r="2398" spans="1:5" x14ac:dyDescent="0.3">
      <c r="A2398" s="16">
        <f t="shared" si="115"/>
        <v>2023</v>
      </c>
      <c r="B2398" s="16">
        <f t="shared" si="116"/>
        <v>7</v>
      </c>
      <c r="C2398" s="16">
        <f t="shared" si="114"/>
        <v>3</v>
      </c>
      <c r="D2398" s="14">
        <v>45119</v>
      </c>
      <c r="E2398" s="4">
        <v>75.75</v>
      </c>
    </row>
    <row r="2399" spans="1:5" x14ac:dyDescent="0.3">
      <c r="A2399" s="16">
        <f t="shared" si="115"/>
        <v>2023</v>
      </c>
      <c r="B2399" s="16">
        <f t="shared" si="116"/>
        <v>7</v>
      </c>
      <c r="C2399" s="16">
        <f t="shared" si="114"/>
        <v>3</v>
      </c>
      <c r="D2399" s="14">
        <v>45120</v>
      </c>
      <c r="E2399" s="4">
        <v>76.89</v>
      </c>
    </row>
    <row r="2400" spans="1:5" x14ac:dyDescent="0.3">
      <c r="A2400" s="16">
        <f t="shared" si="115"/>
        <v>2023</v>
      </c>
      <c r="B2400" s="16">
        <f t="shared" si="116"/>
        <v>7</v>
      </c>
      <c r="C2400" s="16">
        <f t="shared" si="114"/>
        <v>3</v>
      </c>
      <c r="D2400" s="14">
        <v>45121</v>
      </c>
      <c r="E2400" s="4">
        <v>75.42</v>
      </c>
    </row>
    <row r="2401" spans="1:5" x14ac:dyDescent="0.3">
      <c r="A2401" s="16">
        <f t="shared" si="115"/>
        <v>2023</v>
      </c>
      <c r="B2401" s="16">
        <f t="shared" si="116"/>
        <v>7</v>
      </c>
      <c r="C2401" s="16">
        <f t="shared" si="114"/>
        <v>3</v>
      </c>
      <c r="D2401" s="14">
        <v>45124</v>
      </c>
      <c r="E2401" s="4">
        <v>74.150000000000006</v>
      </c>
    </row>
    <row r="2402" spans="1:5" x14ac:dyDescent="0.3">
      <c r="A2402" s="16">
        <f t="shared" si="115"/>
        <v>2023</v>
      </c>
      <c r="B2402" s="16">
        <f t="shared" si="116"/>
        <v>7</v>
      </c>
      <c r="C2402" s="16">
        <f t="shared" si="114"/>
        <v>3</v>
      </c>
      <c r="D2402" s="14">
        <v>45125</v>
      </c>
      <c r="E2402" s="4">
        <v>75.75</v>
      </c>
    </row>
    <row r="2403" spans="1:5" x14ac:dyDescent="0.3">
      <c r="A2403" s="16">
        <f t="shared" si="115"/>
        <v>2023</v>
      </c>
      <c r="B2403" s="16">
        <f t="shared" si="116"/>
        <v>7</v>
      </c>
      <c r="C2403" s="16">
        <f t="shared" si="114"/>
        <v>3</v>
      </c>
      <c r="D2403" s="14">
        <v>45126</v>
      </c>
      <c r="E2403" s="4">
        <v>75.349999999999994</v>
      </c>
    </row>
    <row r="2404" spans="1:5" x14ac:dyDescent="0.3">
      <c r="A2404" s="16">
        <f t="shared" si="115"/>
        <v>2023</v>
      </c>
      <c r="B2404" s="16">
        <f t="shared" si="116"/>
        <v>7</v>
      </c>
      <c r="C2404" s="16">
        <f t="shared" si="114"/>
        <v>3</v>
      </c>
      <c r="D2404" s="14">
        <v>45127</v>
      </c>
      <c r="E2404" s="4">
        <v>75.63</v>
      </c>
    </row>
    <row r="2405" spans="1:5" x14ac:dyDescent="0.3">
      <c r="A2405" s="16">
        <f t="shared" si="115"/>
        <v>2023</v>
      </c>
      <c r="B2405" s="16">
        <f t="shared" si="116"/>
        <v>7</v>
      </c>
      <c r="C2405" s="16">
        <f t="shared" si="114"/>
        <v>3</v>
      </c>
      <c r="D2405" s="14">
        <v>45128</v>
      </c>
      <c r="E2405" s="4">
        <v>77.069999999999993</v>
      </c>
    </row>
    <row r="2406" spans="1:5" x14ac:dyDescent="0.3">
      <c r="A2406" s="16">
        <f t="shared" si="115"/>
        <v>2023</v>
      </c>
      <c r="B2406" s="16">
        <f t="shared" si="116"/>
        <v>7</v>
      </c>
      <c r="C2406" s="16">
        <f t="shared" si="114"/>
        <v>3</v>
      </c>
      <c r="D2406" s="14">
        <v>45131</v>
      </c>
      <c r="E2406" s="4">
        <v>78.739999999999995</v>
      </c>
    </row>
    <row r="2407" spans="1:5" x14ac:dyDescent="0.3">
      <c r="A2407" s="16">
        <f t="shared" si="115"/>
        <v>2023</v>
      </c>
      <c r="B2407" s="16">
        <f t="shared" si="116"/>
        <v>7</v>
      </c>
      <c r="C2407" s="16">
        <f t="shared" si="114"/>
        <v>3</v>
      </c>
      <c r="D2407" s="14">
        <v>45132</v>
      </c>
      <c r="E2407" s="4">
        <v>79.63</v>
      </c>
    </row>
    <row r="2408" spans="1:5" x14ac:dyDescent="0.3">
      <c r="A2408" s="16">
        <f t="shared" si="115"/>
        <v>2023</v>
      </c>
      <c r="B2408" s="16">
        <f t="shared" si="116"/>
        <v>7</v>
      </c>
      <c r="C2408" s="16">
        <f t="shared" si="114"/>
        <v>3</v>
      </c>
      <c r="D2408" s="14">
        <v>45133</v>
      </c>
      <c r="E2408" s="4">
        <v>78.78</v>
      </c>
    </row>
    <row r="2409" spans="1:5" x14ac:dyDescent="0.3">
      <c r="A2409" s="16">
        <f t="shared" si="115"/>
        <v>2023</v>
      </c>
      <c r="B2409" s="16">
        <f t="shared" si="116"/>
        <v>7</v>
      </c>
      <c r="C2409" s="16">
        <f t="shared" si="114"/>
        <v>3</v>
      </c>
      <c r="D2409" s="14">
        <v>45134</v>
      </c>
      <c r="E2409" s="4">
        <v>80.09</v>
      </c>
    </row>
    <row r="2410" spans="1:5" x14ac:dyDescent="0.3">
      <c r="A2410" s="16">
        <f t="shared" si="115"/>
        <v>2023</v>
      </c>
      <c r="B2410" s="16">
        <f t="shared" si="116"/>
        <v>7</v>
      </c>
      <c r="C2410" s="16">
        <f t="shared" si="114"/>
        <v>3</v>
      </c>
      <c r="D2410" s="14">
        <v>45135</v>
      </c>
      <c r="E2410" s="4">
        <v>80.58</v>
      </c>
    </row>
    <row r="2411" spans="1:5" x14ac:dyDescent="0.3">
      <c r="A2411" s="16">
        <f t="shared" si="115"/>
        <v>2023</v>
      </c>
      <c r="B2411" s="16">
        <f t="shared" si="116"/>
        <v>7</v>
      </c>
      <c r="C2411" s="16">
        <f t="shared" si="114"/>
        <v>3</v>
      </c>
      <c r="D2411" s="14">
        <v>45138</v>
      </c>
      <c r="E2411" s="4">
        <v>81.8</v>
      </c>
    </row>
    <row r="2412" spans="1:5" x14ac:dyDescent="0.3">
      <c r="A2412" s="16">
        <f t="shared" si="115"/>
        <v>2023</v>
      </c>
      <c r="B2412" s="16">
        <f t="shared" si="116"/>
        <v>8</v>
      </c>
      <c r="C2412" s="16">
        <f t="shared" si="114"/>
        <v>3</v>
      </c>
      <c r="D2412" s="14">
        <v>45139</v>
      </c>
      <c r="E2412" s="4">
        <v>81.37</v>
      </c>
    </row>
    <row r="2413" spans="1:5" x14ac:dyDescent="0.3">
      <c r="A2413" s="16">
        <f t="shared" si="115"/>
        <v>2023</v>
      </c>
      <c r="B2413" s="16">
        <f t="shared" si="116"/>
        <v>8</v>
      </c>
      <c r="C2413" s="16">
        <f t="shared" si="114"/>
        <v>3</v>
      </c>
      <c r="D2413" s="14">
        <v>45140</v>
      </c>
      <c r="E2413" s="4">
        <v>79.489999999999995</v>
      </c>
    </row>
    <row r="2414" spans="1:5" x14ac:dyDescent="0.3">
      <c r="A2414" s="16">
        <f t="shared" si="115"/>
        <v>2023</v>
      </c>
      <c r="B2414" s="16">
        <f t="shared" si="116"/>
        <v>8</v>
      </c>
      <c r="C2414" s="16">
        <f t="shared" si="114"/>
        <v>3</v>
      </c>
      <c r="D2414" s="14">
        <v>45141</v>
      </c>
      <c r="E2414" s="4">
        <v>81.55</v>
      </c>
    </row>
    <row r="2415" spans="1:5" x14ac:dyDescent="0.3">
      <c r="A2415" s="16">
        <f t="shared" si="115"/>
        <v>2023</v>
      </c>
      <c r="B2415" s="16">
        <f t="shared" si="116"/>
        <v>8</v>
      </c>
      <c r="C2415" s="16">
        <f t="shared" si="114"/>
        <v>3</v>
      </c>
      <c r="D2415" s="14">
        <v>45142</v>
      </c>
      <c r="E2415" s="4">
        <v>82.82</v>
      </c>
    </row>
    <row r="2416" spans="1:5" x14ac:dyDescent="0.3">
      <c r="A2416" s="16">
        <f t="shared" si="115"/>
        <v>2023</v>
      </c>
      <c r="B2416" s="16">
        <f t="shared" si="116"/>
        <v>8</v>
      </c>
      <c r="C2416" s="16">
        <f t="shared" si="114"/>
        <v>3</v>
      </c>
      <c r="D2416" s="14">
        <v>45145</v>
      </c>
      <c r="E2416" s="4">
        <v>81.94</v>
      </c>
    </row>
    <row r="2417" spans="1:5" x14ac:dyDescent="0.3">
      <c r="A2417" s="16">
        <f t="shared" si="115"/>
        <v>2023</v>
      </c>
      <c r="B2417" s="16">
        <f t="shared" si="116"/>
        <v>8</v>
      </c>
      <c r="C2417" s="16">
        <f t="shared" si="114"/>
        <v>3</v>
      </c>
      <c r="D2417" s="14">
        <v>45146</v>
      </c>
      <c r="E2417" s="4">
        <v>82.92</v>
      </c>
    </row>
    <row r="2418" spans="1:5" x14ac:dyDescent="0.3">
      <c r="A2418" s="16">
        <f t="shared" si="115"/>
        <v>2023</v>
      </c>
      <c r="B2418" s="16">
        <f t="shared" si="116"/>
        <v>8</v>
      </c>
      <c r="C2418" s="16">
        <f t="shared" si="114"/>
        <v>3</v>
      </c>
      <c r="D2418" s="14">
        <v>45147</v>
      </c>
      <c r="E2418" s="4">
        <v>84.4</v>
      </c>
    </row>
    <row r="2419" spans="1:5" x14ac:dyDescent="0.3">
      <c r="A2419" s="16">
        <f t="shared" si="115"/>
        <v>2023</v>
      </c>
      <c r="B2419" s="16">
        <f t="shared" si="116"/>
        <v>8</v>
      </c>
      <c r="C2419" s="16">
        <f t="shared" si="114"/>
        <v>3</v>
      </c>
      <c r="D2419" s="14">
        <v>45148</v>
      </c>
      <c r="E2419" s="4">
        <v>82.82</v>
      </c>
    </row>
    <row r="2420" spans="1:5" x14ac:dyDescent="0.3">
      <c r="A2420" s="16">
        <f t="shared" si="115"/>
        <v>2023</v>
      </c>
      <c r="B2420" s="16">
        <f t="shared" si="116"/>
        <v>8</v>
      </c>
      <c r="C2420" s="16">
        <f t="shared" si="114"/>
        <v>3</v>
      </c>
      <c r="D2420" s="14">
        <v>45149</v>
      </c>
      <c r="E2420" s="4">
        <v>83.19</v>
      </c>
    </row>
    <row r="2421" spans="1:5" x14ac:dyDescent="0.3">
      <c r="A2421" s="16">
        <f t="shared" si="115"/>
        <v>2023</v>
      </c>
      <c r="B2421" s="16">
        <f t="shared" si="116"/>
        <v>8</v>
      </c>
      <c r="C2421" s="16">
        <f t="shared" si="114"/>
        <v>3</v>
      </c>
      <c r="D2421" s="14">
        <v>45152</v>
      </c>
      <c r="E2421" s="4">
        <v>82.51</v>
      </c>
    </row>
    <row r="2422" spans="1:5" x14ac:dyDescent="0.3">
      <c r="A2422" s="16">
        <f t="shared" si="115"/>
        <v>2023</v>
      </c>
      <c r="B2422" s="16">
        <f t="shared" si="116"/>
        <v>8</v>
      </c>
      <c r="C2422" s="16">
        <f t="shared" si="114"/>
        <v>3</v>
      </c>
      <c r="D2422" s="14">
        <v>45153</v>
      </c>
      <c r="E2422" s="4">
        <v>80.989999999999995</v>
      </c>
    </row>
    <row r="2423" spans="1:5" x14ac:dyDescent="0.3">
      <c r="A2423" s="16">
        <f t="shared" si="115"/>
        <v>2023</v>
      </c>
      <c r="B2423" s="16">
        <f t="shared" si="116"/>
        <v>8</v>
      </c>
      <c r="C2423" s="16">
        <f t="shared" si="114"/>
        <v>3</v>
      </c>
      <c r="D2423" s="14">
        <v>45154</v>
      </c>
      <c r="E2423" s="4">
        <v>79.38</v>
      </c>
    </row>
    <row r="2424" spans="1:5" x14ac:dyDescent="0.3">
      <c r="A2424" s="16">
        <f t="shared" si="115"/>
        <v>2023</v>
      </c>
      <c r="B2424" s="16">
        <f t="shared" si="116"/>
        <v>8</v>
      </c>
      <c r="C2424" s="16">
        <f t="shared" si="114"/>
        <v>3</v>
      </c>
      <c r="D2424" s="14">
        <v>45155</v>
      </c>
      <c r="E2424" s="4">
        <v>80.39</v>
      </c>
    </row>
    <row r="2425" spans="1:5" x14ac:dyDescent="0.3">
      <c r="A2425" s="16">
        <f t="shared" si="115"/>
        <v>2023</v>
      </c>
      <c r="B2425" s="16">
        <f t="shared" si="116"/>
        <v>8</v>
      </c>
      <c r="C2425" s="16">
        <f t="shared" si="114"/>
        <v>3</v>
      </c>
      <c r="D2425" s="14">
        <v>45156</v>
      </c>
      <c r="E2425" s="4">
        <v>81.25</v>
      </c>
    </row>
    <row r="2426" spans="1:5" x14ac:dyDescent="0.3">
      <c r="A2426" s="16">
        <f t="shared" si="115"/>
        <v>2023</v>
      </c>
      <c r="B2426" s="16">
        <f t="shared" si="116"/>
        <v>8</v>
      </c>
      <c r="C2426" s="16">
        <f t="shared" si="114"/>
        <v>3</v>
      </c>
      <c r="D2426" s="14">
        <v>45159</v>
      </c>
      <c r="E2426" s="4">
        <v>80.72</v>
      </c>
    </row>
    <row r="2427" spans="1:5" x14ac:dyDescent="0.3">
      <c r="A2427" s="16">
        <f t="shared" si="115"/>
        <v>2023</v>
      </c>
      <c r="B2427" s="16">
        <f t="shared" si="116"/>
        <v>8</v>
      </c>
      <c r="C2427" s="16">
        <f t="shared" si="114"/>
        <v>3</v>
      </c>
      <c r="D2427" s="14">
        <v>45160</v>
      </c>
      <c r="E2427" s="4">
        <v>80.349999999999994</v>
      </c>
    </row>
    <row r="2428" spans="1:5" x14ac:dyDescent="0.3">
      <c r="A2428" s="16">
        <f t="shared" si="115"/>
        <v>2023</v>
      </c>
      <c r="B2428" s="16">
        <f t="shared" si="116"/>
        <v>8</v>
      </c>
      <c r="C2428" s="16">
        <f t="shared" si="114"/>
        <v>3</v>
      </c>
      <c r="D2428" s="14">
        <v>45161</v>
      </c>
      <c r="E2428" s="4">
        <v>78.89</v>
      </c>
    </row>
    <row r="2429" spans="1:5" x14ac:dyDescent="0.3">
      <c r="A2429" s="16">
        <f t="shared" si="115"/>
        <v>2023</v>
      </c>
      <c r="B2429" s="16">
        <f t="shared" si="116"/>
        <v>8</v>
      </c>
      <c r="C2429" s="16">
        <f t="shared" si="114"/>
        <v>3</v>
      </c>
      <c r="D2429" s="14">
        <v>45162</v>
      </c>
      <c r="E2429" s="4">
        <v>79.05</v>
      </c>
    </row>
    <row r="2430" spans="1:5" x14ac:dyDescent="0.3">
      <c r="A2430" s="16">
        <f t="shared" si="115"/>
        <v>2023</v>
      </c>
      <c r="B2430" s="16">
        <f t="shared" si="116"/>
        <v>8</v>
      </c>
      <c r="C2430" s="16">
        <f t="shared" si="114"/>
        <v>3</v>
      </c>
      <c r="D2430" s="14">
        <v>45163</v>
      </c>
      <c r="E2430" s="4">
        <v>79.83</v>
      </c>
    </row>
    <row r="2431" spans="1:5" x14ac:dyDescent="0.3">
      <c r="A2431" s="16">
        <f t="shared" si="115"/>
        <v>2023</v>
      </c>
      <c r="B2431" s="16">
        <f t="shared" si="116"/>
        <v>8</v>
      </c>
      <c r="C2431" s="16">
        <f t="shared" si="114"/>
        <v>3</v>
      </c>
      <c r="D2431" s="14">
        <v>45166</v>
      </c>
      <c r="E2431" s="4">
        <v>80.099999999999994</v>
      </c>
    </row>
    <row r="2432" spans="1:5" x14ac:dyDescent="0.3">
      <c r="A2432" s="16">
        <f t="shared" si="115"/>
        <v>2023</v>
      </c>
      <c r="B2432" s="16">
        <f t="shared" si="116"/>
        <v>8</v>
      </c>
      <c r="C2432" s="16">
        <f t="shared" si="114"/>
        <v>3</v>
      </c>
      <c r="D2432" s="14">
        <v>45167</v>
      </c>
      <c r="E2432" s="4">
        <v>81.16</v>
      </c>
    </row>
    <row r="2433" spans="1:5" x14ac:dyDescent="0.3">
      <c r="A2433" s="16">
        <f t="shared" si="115"/>
        <v>2023</v>
      </c>
      <c r="B2433" s="16">
        <f t="shared" si="116"/>
        <v>8</v>
      </c>
      <c r="C2433" s="16">
        <f t="shared" si="114"/>
        <v>3</v>
      </c>
      <c r="D2433" s="14">
        <v>45168</v>
      </c>
      <c r="E2433" s="4">
        <v>81.63</v>
      </c>
    </row>
    <row r="2434" spans="1:5" x14ac:dyDescent="0.3">
      <c r="A2434" s="16">
        <f t="shared" si="115"/>
        <v>2023</v>
      </c>
      <c r="B2434" s="16">
        <f t="shared" si="116"/>
        <v>8</v>
      </c>
      <c r="C2434" s="16">
        <f t="shared" si="114"/>
        <v>3</v>
      </c>
      <c r="D2434" s="14">
        <v>45169</v>
      </c>
      <c r="E2434" s="4">
        <v>83.63</v>
      </c>
    </row>
    <row r="2435" spans="1:5" x14ac:dyDescent="0.3">
      <c r="A2435" s="16">
        <f t="shared" si="115"/>
        <v>2023</v>
      </c>
      <c r="B2435" s="16">
        <f t="shared" si="116"/>
        <v>9</v>
      </c>
      <c r="C2435" s="16">
        <f t="shared" si="114"/>
        <v>3</v>
      </c>
      <c r="D2435" s="14">
        <v>45170</v>
      </c>
      <c r="E2435" s="4">
        <v>85.55</v>
      </c>
    </row>
    <row r="2436" spans="1:5" x14ac:dyDescent="0.3">
      <c r="A2436" s="16">
        <f t="shared" si="115"/>
        <v>2023</v>
      </c>
      <c r="B2436" s="16">
        <f t="shared" si="116"/>
        <v>9</v>
      </c>
      <c r="C2436" s="16">
        <f t="shared" si="114"/>
        <v>3</v>
      </c>
      <c r="D2436" s="14">
        <v>45174</v>
      </c>
      <c r="E2436" s="4">
        <v>86.69</v>
      </c>
    </row>
    <row r="2437" spans="1:5" x14ac:dyDescent="0.3">
      <c r="A2437" s="16">
        <f t="shared" si="115"/>
        <v>2023</v>
      </c>
      <c r="B2437" s="16">
        <f t="shared" si="116"/>
        <v>9</v>
      </c>
      <c r="C2437" s="16">
        <f t="shared" ref="C2437:C2500" si="117">ROUNDUP(B2437/3,0)</f>
        <v>3</v>
      </c>
      <c r="D2437" s="14">
        <v>45175</v>
      </c>
      <c r="E2437" s="4">
        <v>87.54</v>
      </c>
    </row>
    <row r="2438" spans="1:5" x14ac:dyDescent="0.3">
      <c r="A2438" s="16">
        <f t="shared" si="115"/>
        <v>2023</v>
      </c>
      <c r="B2438" s="16">
        <f t="shared" si="116"/>
        <v>9</v>
      </c>
      <c r="C2438" s="16">
        <f t="shared" si="117"/>
        <v>3</v>
      </c>
      <c r="D2438" s="14">
        <v>45176</v>
      </c>
      <c r="E2438" s="4">
        <v>86.87</v>
      </c>
    </row>
    <row r="2439" spans="1:5" x14ac:dyDescent="0.3">
      <c r="A2439" s="16">
        <f t="shared" si="115"/>
        <v>2023</v>
      </c>
      <c r="B2439" s="16">
        <f t="shared" si="116"/>
        <v>9</v>
      </c>
      <c r="C2439" s="16">
        <f t="shared" si="117"/>
        <v>3</v>
      </c>
      <c r="D2439" s="14">
        <v>45177</v>
      </c>
      <c r="E2439" s="4">
        <v>87.51</v>
      </c>
    </row>
    <row r="2440" spans="1:5" x14ac:dyDescent="0.3">
      <c r="A2440" s="16">
        <f t="shared" si="115"/>
        <v>2023</v>
      </c>
      <c r="B2440" s="16">
        <f t="shared" si="116"/>
        <v>9</v>
      </c>
      <c r="C2440" s="16">
        <f t="shared" si="117"/>
        <v>3</v>
      </c>
      <c r="D2440" s="14">
        <v>45180</v>
      </c>
      <c r="E2440" s="4">
        <v>87.29</v>
      </c>
    </row>
    <row r="2441" spans="1:5" x14ac:dyDescent="0.3">
      <c r="A2441" s="16">
        <f t="shared" si="115"/>
        <v>2023</v>
      </c>
      <c r="B2441" s="16">
        <f t="shared" si="116"/>
        <v>9</v>
      </c>
      <c r="C2441" s="16">
        <f t="shared" si="117"/>
        <v>3</v>
      </c>
      <c r="D2441" s="14">
        <v>45181</v>
      </c>
      <c r="E2441" s="4">
        <v>88.84</v>
      </c>
    </row>
    <row r="2442" spans="1:5" x14ac:dyDescent="0.3">
      <c r="A2442" s="16">
        <f t="shared" si="115"/>
        <v>2023</v>
      </c>
      <c r="B2442" s="16">
        <f t="shared" si="116"/>
        <v>9</v>
      </c>
      <c r="C2442" s="16">
        <f t="shared" si="117"/>
        <v>3</v>
      </c>
      <c r="D2442" s="14">
        <v>45182</v>
      </c>
      <c r="E2442" s="4">
        <v>88.52</v>
      </c>
    </row>
    <row r="2443" spans="1:5" x14ac:dyDescent="0.3">
      <c r="A2443" s="16">
        <f t="shared" si="115"/>
        <v>2023</v>
      </c>
      <c r="B2443" s="16">
        <f t="shared" si="116"/>
        <v>9</v>
      </c>
      <c r="C2443" s="16">
        <f t="shared" si="117"/>
        <v>3</v>
      </c>
      <c r="D2443" s="14">
        <v>45183</v>
      </c>
      <c r="E2443" s="4">
        <v>90.16</v>
      </c>
    </row>
    <row r="2444" spans="1:5" x14ac:dyDescent="0.3">
      <c r="A2444" s="16">
        <f t="shared" si="115"/>
        <v>2023</v>
      </c>
      <c r="B2444" s="16">
        <f t="shared" si="116"/>
        <v>9</v>
      </c>
      <c r="C2444" s="16">
        <f t="shared" si="117"/>
        <v>3</v>
      </c>
      <c r="D2444" s="14">
        <v>45184</v>
      </c>
      <c r="E2444" s="4">
        <v>90.77</v>
      </c>
    </row>
    <row r="2445" spans="1:5" x14ac:dyDescent="0.3">
      <c r="A2445" s="16">
        <f t="shared" si="115"/>
        <v>2023</v>
      </c>
      <c r="B2445" s="16">
        <f t="shared" si="116"/>
        <v>9</v>
      </c>
      <c r="C2445" s="16">
        <f t="shared" si="117"/>
        <v>3</v>
      </c>
      <c r="D2445" s="14">
        <v>45187</v>
      </c>
      <c r="E2445" s="4">
        <v>91.48</v>
      </c>
    </row>
    <row r="2446" spans="1:5" x14ac:dyDescent="0.3">
      <c r="A2446" s="16">
        <f t="shared" si="115"/>
        <v>2023</v>
      </c>
      <c r="B2446" s="16">
        <f t="shared" si="116"/>
        <v>9</v>
      </c>
      <c r="C2446" s="16">
        <f t="shared" si="117"/>
        <v>3</v>
      </c>
      <c r="D2446" s="14">
        <v>45188</v>
      </c>
      <c r="E2446" s="4">
        <v>91.2</v>
      </c>
    </row>
    <row r="2447" spans="1:5" x14ac:dyDescent="0.3">
      <c r="A2447" s="16">
        <f t="shared" si="115"/>
        <v>2023</v>
      </c>
      <c r="B2447" s="16">
        <f t="shared" si="116"/>
        <v>9</v>
      </c>
      <c r="C2447" s="16">
        <f t="shared" si="117"/>
        <v>3</v>
      </c>
      <c r="D2447" s="14">
        <v>45189</v>
      </c>
      <c r="E2447" s="4">
        <v>90.28</v>
      </c>
    </row>
    <row r="2448" spans="1:5" x14ac:dyDescent="0.3">
      <c r="A2448" s="16">
        <f t="shared" si="115"/>
        <v>2023</v>
      </c>
      <c r="B2448" s="16">
        <f t="shared" si="116"/>
        <v>9</v>
      </c>
      <c r="C2448" s="16">
        <f t="shared" si="117"/>
        <v>3</v>
      </c>
      <c r="D2448" s="14">
        <v>45190</v>
      </c>
      <c r="E2448" s="4">
        <v>89.63</v>
      </c>
    </row>
    <row r="2449" spans="1:5" x14ac:dyDescent="0.3">
      <c r="A2449" s="16">
        <f t="shared" ref="A2449:A2512" si="118">YEAR(D2449)</f>
        <v>2023</v>
      </c>
      <c r="B2449" s="16">
        <f t="shared" ref="B2449:B2512" si="119">MONTH(D2449)</f>
        <v>9</v>
      </c>
      <c r="C2449" s="16">
        <f t="shared" si="117"/>
        <v>3</v>
      </c>
      <c r="D2449" s="14">
        <v>45191</v>
      </c>
      <c r="E2449" s="4">
        <v>90.03</v>
      </c>
    </row>
    <row r="2450" spans="1:5" x14ac:dyDescent="0.3">
      <c r="A2450" s="16">
        <f t="shared" si="118"/>
        <v>2023</v>
      </c>
      <c r="B2450" s="16">
        <f t="shared" si="119"/>
        <v>9</v>
      </c>
      <c r="C2450" s="16">
        <f t="shared" si="117"/>
        <v>3</v>
      </c>
      <c r="D2450" s="14">
        <v>45194</v>
      </c>
      <c r="E2450" s="4">
        <v>89.68</v>
      </c>
    </row>
    <row r="2451" spans="1:5" x14ac:dyDescent="0.3">
      <c r="A2451" s="16">
        <f t="shared" si="118"/>
        <v>2023</v>
      </c>
      <c r="B2451" s="16">
        <f t="shared" si="119"/>
        <v>9</v>
      </c>
      <c r="C2451" s="16">
        <f t="shared" si="117"/>
        <v>3</v>
      </c>
      <c r="D2451" s="14">
        <v>45195</v>
      </c>
      <c r="E2451" s="4">
        <v>90.39</v>
      </c>
    </row>
    <row r="2452" spans="1:5" x14ac:dyDescent="0.3">
      <c r="A2452" s="16">
        <f t="shared" si="118"/>
        <v>2023</v>
      </c>
      <c r="B2452" s="16">
        <f t="shared" si="119"/>
        <v>9</v>
      </c>
      <c r="C2452" s="16">
        <f t="shared" si="117"/>
        <v>3</v>
      </c>
      <c r="D2452" s="14">
        <v>45196</v>
      </c>
      <c r="E2452" s="4">
        <v>93.68</v>
      </c>
    </row>
    <row r="2453" spans="1:5" x14ac:dyDescent="0.3">
      <c r="A2453" s="16">
        <f t="shared" si="118"/>
        <v>2023</v>
      </c>
      <c r="B2453" s="16">
        <f t="shared" si="119"/>
        <v>9</v>
      </c>
      <c r="C2453" s="16">
        <f t="shared" si="117"/>
        <v>3</v>
      </c>
      <c r="D2453" s="14">
        <v>45197</v>
      </c>
      <c r="E2453" s="4">
        <v>91.71</v>
      </c>
    </row>
    <row r="2454" spans="1:5" x14ac:dyDescent="0.3">
      <c r="A2454" s="16">
        <f t="shared" si="118"/>
        <v>2023</v>
      </c>
      <c r="B2454" s="16">
        <f t="shared" si="119"/>
        <v>9</v>
      </c>
      <c r="C2454" s="16">
        <f t="shared" si="117"/>
        <v>3</v>
      </c>
      <c r="D2454" s="14">
        <v>45198</v>
      </c>
      <c r="E2454" s="4">
        <v>90.79</v>
      </c>
    </row>
    <row r="2455" spans="1:5" x14ac:dyDescent="0.3">
      <c r="A2455" s="16">
        <f t="shared" si="118"/>
        <v>2023</v>
      </c>
      <c r="B2455" s="16">
        <f t="shared" si="119"/>
        <v>10</v>
      </c>
      <c r="C2455" s="16">
        <f t="shared" si="117"/>
        <v>4</v>
      </c>
      <c r="D2455" s="14">
        <v>45201</v>
      </c>
      <c r="E2455" s="4">
        <v>88.82</v>
      </c>
    </row>
    <row r="2456" spans="1:5" x14ac:dyDescent="0.3">
      <c r="A2456" s="16">
        <f t="shared" si="118"/>
        <v>2023</v>
      </c>
      <c r="B2456" s="16">
        <f t="shared" si="119"/>
        <v>10</v>
      </c>
      <c r="C2456" s="16">
        <f t="shared" si="117"/>
        <v>4</v>
      </c>
      <c r="D2456" s="14">
        <v>45202</v>
      </c>
      <c r="E2456" s="4">
        <v>89.23</v>
      </c>
    </row>
    <row r="2457" spans="1:5" x14ac:dyDescent="0.3">
      <c r="A2457" s="16">
        <f t="shared" si="118"/>
        <v>2023</v>
      </c>
      <c r="B2457" s="16">
        <f t="shared" si="119"/>
        <v>10</v>
      </c>
      <c r="C2457" s="16">
        <f t="shared" si="117"/>
        <v>4</v>
      </c>
      <c r="D2457" s="14">
        <v>45203</v>
      </c>
      <c r="E2457" s="4">
        <v>84.22</v>
      </c>
    </row>
    <row r="2458" spans="1:5" x14ac:dyDescent="0.3">
      <c r="A2458" s="16">
        <f t="shared" si="118"/>
        <v>2023</v>
      </c>
      <c r="B2458" s="16">
        <f t="shared" si="119"/>
        <v>10</v>
      </c>
      <c r="C2458" s="16">
        <f t="shared" si="117"/>
        <v>4</v>
      </c>
      <c r="D2458" s="14">
        <v>45204</v>
      </c>
      <c r="E2458" s="4">
        <v>82.31</v>
      </c>
    </row>
    <row r="2459" spans="1:5" x14ac:dyDescent="0.3">
      <c r="A2459" s="16">
        <f t="shared" si="118"/>
        <v>2023</v>
      </c>
      <c r="B2459" s="16">
        <f t="shared" si="119"/>
        <v>10</v>
      </c>
      <c r="C2459" s="16">
        <f t="shared" si="117"/>
        <v>4</v>
      </c>
      <c r="D2459" s="14">
        <v>45205</v>
      </c>
      <c r="E2459" s="4">
        <v>82.79</v>
      </c>
    </row>
    <row r="2460" spans="1:5" x14ac:dyDescent="0.3">
      <c r="A2460" s="16">
        <f t="shared" si="118"/>
        <v>2023</v>
      </c>
      <c r="B2460" s="16">
        <f t="shared" si="119"/>
        <v>10</v>
      </c>
      <c r="C2460" s="16">
        <f t="shared" si="117"/>
        <v>4</v>
      </c>
      <c r="D2460" s="14">
        <v>45208</v>
      </c>
      <c r="E2460" s="4">
        <v>86.38</v>
      </c>
    </row>
    <row r="2461" spans="1:5" x14ac:dyDescent="0.3">
      <c r="A2461" s="16">
        <f t="shared" si="118"/>
        <v>2023</v>
      </c>
      <c r="B2461" s="16">
        <f t="shared" si="119"/>
        <v>10</v>
      </c>
      <c r="C2461" s="16">
        <f t="shared" si="117"/>
        <v>4</v>
      </c>
      <c r="D2461" s="14">
        <v>45209</v>
      </c>
      <c r="E2461" s="4">
        <v>85.97</v>
      </c>
    </row>
    <row r="2462" spans="1:5" x14ac:dyDescent="0.3">
      <c r="A2462" s="16">
        <f t="shared" si="118"/>
        <v>2023</v>
      </c>
      <c r="B2462" s="16">
        <f t="shared" si="119"/>
        <v>10</v>
      </c>
      <c r="C2462" s="16">
        <f t="shared" si="117"/>
        <v>4</v>
      </c>
      <c r="D2462" s="14">
        <v>45210</v>
      </c>
      <c r="E2462" s="4">
        <v>83.49</v>
      </c>
    </row>
    <row r="2463" spans="1:5" x14ac:dyDescent="0.3">
      <c r="A2463" s="16">
        <f t="shared" si="118"/>
        <v>2023</v>
      </c>
      <c r="B2463" s="16">
        <f t="shared" si="119"/>
        <v>10</v>
      </c>
      <c r="C2463" s="16">
        <f t="shared" si="117"/>
        <v>4</v>
      </c>
      <c r="D2463" s="14">
        <v>45211</v>
      </c>
      <c r="E2463" s="4">
        <v>82.91</v>
      </c>
    </row>
    <row r="2464" spans="1:5" x14ac:dyDescent="0.3">
      <c r="A2464" s="16">
        <f t="shared" si="118"/>
        <v>2023</v>
      </c>
      <c r="B2464" s="16">
        <f t="shared" si="119"/>
        <v>10</v>
      </c>
      <c r="C2464" s="16">
        <f t="shared" si="117"/>
        <v>4</v>
      </c>
      <c r="D2464" s="14">
        <v>45212</v>
      </c>
      <c r="E2464" s="4">
        <v>87.69</v>
      </c>
    </row>
    <row r="2465" spans="1:5" x14ac:dyDescent="0.3">
      <c r="A2465" s="16">
        <f t="shared" si="118"/>
        <v>2023</v>
      </c>
      <c r="B2465" s="16">
        <f t="shared" si="119"/>
        <v>10</v>
      </c>
      <c r="C2465" s="16">
        <f t="shared" si="117"/>
        <v>4</v>
      </c>
      <c r="D2465" s="14">
        <v>45215</v>
      </c>
      <c r="E2465" s="4">
        <v>86.66</v>
      </c>
    </row>
    <row r="2466" spans="1:5" x14ac:dyDescent="0.3">
      <c r="A2466" s="16">
        <f t="shared" si="118"/>
        <v>2023</v>
      </c>
      <c r="B2466" s="16">
        <f t="shared" si="119"/>
        <v>10</v>
      </c>
      <c r="C2466" s="16">
        <f t="shared" si="117"/>
        <v>4</v>
      </c>
      <c r="D2466" s="14">
        <v>45216</v>
      </c>
      <c r="E2466" s="4">
        <v>86.66</v>
      </c>
    </row>
    <row r="2467" spans="1:5" x14ac:dyDescent="0.3">
      <c r="A2467" s="16">
        <f t="shared" si="118"/>
        <v>2023</v>
      </c>
      <c r="B2467" s="16">
        <f t="shared" si="119"/>
        <v>10</v>
      </c>
      <c r="C2467" s="16">
        <f t="shared" si="117"/>
        <v>4</v>
      </c>
      <c r="D2467" s="14">
        <v>45217</v>
      </c>
      <c r="E2467" s="4">
        <v>88.32</v>
      </c>
    </row>
    <row r="2468" spans="1:5" x14ac:dyDescent="0.3">
      <c r="A2468" s="16">
        <f t="shared" si="118"/>
        <v>2023</v>
      </c>
      <c r="B2468" s="16">
        <f t="shared" si="119"/>
        <v>10</v>
      </c>
      <c r="C2468" s="16">
        <f t="shared" si="117"/>
        <v>4</v>
      </c>
      <c r="D2468" s="14">
        <v>45218</v>
      </c>
      <c r="E2468" s="4">
        <v>89.37</v>
      </c>
    </row>
    <row r="2469" spans="1:5" x14ac:dyDescent="0.3">
      <c r="A2469" s="16">
        <f t="shared" si="118"/>
        <v>2023</v>
      </c>
      <c r="B2469" s="16">
        <f t="shared" si="119"/>
        <v>10</v>
      </c>
      <c r="C2469" s="16">
        <f t="shared" si="117"/>
        <v>4</v>
      </c>
      <c r="D2469" s="14">
        <v>45219</v>
      </c>
      <c r="E2469" s="4">
        <v>88.75</v>
      </c>
    </row>
    <row r="2470" spans="1:5" x14ac:dyDescent="0.3">
      <c r="A2470" s="16">
        <f t="shared" si="118"/>
        <v>2023</v>
      </c>
      <c r="B2470" s="16">
        <f t="shared" si="119"/>
        <v>10</v>
      </c>
      <c r="C2470" s="16">
        <f t="shared" si="117"/>
        <v>4</v>
      </c>
      <c r="D2470" s="14">
        <v>45222</v>
      </c>
      <c r="E2470" s="4">
        <v>85.49</v>
      </c>
    </row>
    <row r="2471" spans="1:5" x14ac:dyDescent="0.3">
      <c r="A2471" s="16">
        <f t="shared" si="118"/>
        <v>2023</v>
      </c>
      <c r="B2471" s="16">
        <f t="shared" si="119"/>
        <v>10</v>
      </c>
      <c r="C2471" s="16">
        <f t="shared" si="117"/>
        <v>4</v>
      </c>
      <c r="D2471" s="14">
        <v>45223</v>
      </c>
      <c r="E2471" s="4">
        <v>83.74</v>
      </c>
    </row>
    <row r="2472" spans="1:5" x14ac:dyDescent="0.3">
      <c r="A2472" s="16">
        <f t="shared" si="118"/>
        <v>2023</v>
      </c>
      <c r="B2472" s="16">
        <f t="shared" si="119"/>
        <v>10</v>
      </c>
      <c r="C2472" s="16">
        <f t="shared" si="117"/>
        <v>4</v>
      </c>
      <c r="D2472" s="14">
        <v>45224</v>
      </c>
      <c r="E2472" s="4">
        <v>85.39</v>
      </c>
    </row>
    <row r="2473" spans="1:5" x14ac:dyDescent="0.3">
      <c r="A2473" s="16">
        <f t="shared" si="118"/>
        <v>2023</v>
      </c>
      <c r="B2473" s="16">
        <f t="shared" si="119"/>
        <v>10</v>
      </c>
      <c r="C2473" s="16">
        <f t="shared" si="117"/>
        <v>4</v>
      </c>
      <c r="D2473" s="14">
        <v>45225</v>
      </c>
      <c r="E2473" s="4">
        <v>83.21</v>
      </c>
    </row>
    <row r="2474" spans="1:5" x14ac:dyDescent="0.3">
      <c r="A2474" s="16">
        <f t="shared" si="118"/>
        <v>2023</v>
      </c>
      <c r="B2474" s="16">
        <f t="shared" si="119"/>
        <v>10</v>
      </c>
      <c r="C2474" s="16">
        <f t="shared" si="117"/>
        <v>4</v>
      </c>
      <c r="D2474" s="14">
        <v>45226</v>
      </c>
      <c r="E2474" s="4">
        <v>85.54</v>
      </c>
    </row>
    <row r="2475" spans="1:5" x14ac:dyDescent="0.3">
      <c r="A2475" s="16">
        <f t="shared" si="118"/>
        <v>2023</v>
      </c>
      <c r="B2475" s="16">
        <f t="shared" si="119"/>
        <v>10</v>
      </c>
      <c r="C2475" s="16">
        <f t="shared" si="117"/>
        <v>4</v>
      </c>
      <c r="D2475" s="14">
        <v>45229</v>
      </c>
      <c r="E2475" s="4">
        <v>82.31</v>
      </c>
    </row>
    <row r="2476" spans="1:5" x14ac:dyDescent="0.3">
      <c r="A2476" s="16">
        <f t="shared" si="118"/>
        <v>2023</v>
      </c>
      <c r="B2476" s="16">
        <f t="shared" si="119"/>
        <v>10</v>
      </c>
      <c r="C2476" s="16">
        <f t="shared" si="117"/>
        <v>4</v>
      </c>
      <c r="D2476" s="14">
        <v>45230</v>
      </c>
      <c r="E2476" s="4">
        <v>81.02</v>
      </c>
    </row>
    <row r="2477" spans="1:5" x14ac:dyDescent="0.3">
      <c r="A2477" s="16">
        <f t="shared" si="118"/>
        <v>2023</v>
      </c>
      <c r="B2477" s="16">
        <f t="shared" si="119"/>
        <v>11</v>
      </c>
      <c r="C2477" s="16">
        <f t="shared" si="117"/>
        <v>4</v>
      </c>
      <c r="D2477" s="14">
        <v>45231</v>
      </c>
      <c r="E2477" s="4">
        <v>80.44</v>
      </c>
    </row>
    <row r="2478" spans="1:5" x14ac:dyDescent="0.3">
      <c r="A2478" s="16">
        <f t="shared" si="118"/>
        <v>2023</v>
      </c>
      <c r="B2478" s="16">
        <f t="shared" si="119"/>
        <v>11</v>
      </c>
      <c r="C2478" s="16">
        <f t="shared" si="117"/>
        <v>4</v>
      </c>
      <c r="D2478" s="14">
        <v>45232</v>
      </c>
      <c r="E2478" s="4">
        <v>82.46</v>
      </c>
    </row>
    <row r="2479" spans="1:5" x14ac:dyDescent="0.3">
      <c r="A2479" s="16">
        <f t="shared" si="118"/>
        <v>2023</v>
      </c>
      <c r="B2479" s="16">
        <f t="shared" si="119"/>
        <v>11</v>
      </c>
      <c r="C2479" s="16">
        <f t="shared" si="117"/>
        <v>4</v>
      </c>
      <c r="D2479" s="14">
        <v>45233</v>
      </c>
      <c r="E2479" s="4">
        <v>80.510000000000005</v>
      </c>
    </row>
    <row r="2480" spans="1:5" x14ac:dyDescent="0.3">
      <c r="A2480" s="16">
        <f t="shared" si="118"/>
        <v>2023</v>
      </c>
      <c r="B2480" s="16">
        <f t="shared" si="119"/>
        <v>11</v>
      </c>
      <c r="C2480" s="16">
        <f t="shared" si="117"/>
        <v>4</v>
      </c>
      <c r="D2480" s="14">
        <v>45236</v>
      </c>
      <c r="E2480" s="4">
        <v>80.819999999999993</v>
      </c>
    </row>
    <row r="2481" spans="1:5" x14ac:dyDescent="0.3">
      <c r="A2481" s="16">
        <f t="shared" si="118"/>
        <v>2023</v>
      </c>
      <c r="B2481" s="16">
        <f t="shared" si="119"/>
        <v>11</v>
      </c>
      <c r="C2481" s="16">
        <f t="shared" si="117"/>
        <v>4</v>
      </c>
      <c r="D2481" s="14">
        <v>45237</v>
      </c>
      <c r="E2481" s="4">
        <v>77.37</v>
      </c>
    </row>
    <row r="2482" spans="1:5" x14ac:dyDescent="0.3">
      <c r="A2482" s="16">
        <f t="shared" si="118"/>
        <v>2023</v>
      </c>
      <c r="B2482" s="16">
        <f t="shared" si="119"/>
        <v>11</v>
      </c>
      <c r="C2482" s="16">
        <f t="shared" si="117"/>
        <v>4</v>
      </c>
      <c r="D2482" s="14">
        <v>45238</v>
      </c>
      <c r="E2482" s="4">
        <v>75.33</v>
      </c>
    </row>
    <row r="2483" spans="1:5" x14ac:dyDescent="0.3">
      <c r="A2483" s="16">
        <f t="shared" si="118"/>
        <v>2023</v>
      </c>
      <c r="B2483" s="16">
        <f t="shared" si="119"/>
        <v>11</v>
      </c>
      <c r="C2483" s="16">
        <f t="shared" si="117"/>
        <v>4</v>
      </c>
      <c r="D2483" s="14">
        <v>45239</v>
      </c>
      <c r="E2483" s="4">
        <v>75.739999999999995</v>
      </c>
    </row>
    <row r="2484" spans="1:5" x14ac:dyDescent="0.3">
      <c r="A2484" s="16">
        <f t="shared" si="118"/>
        <v>2023</v>
      </c>
      <c r="B2484" s="16">
        <f t="shared" si="119"/>
        <v>11</v>
      </c>
      <c r="C2484" s="16">
        <f t="shared" si="117"/>
        <v>4</v>
      </c>
      <c r="D2484" s="14">
        <v>45240</v>
      </c>
      <c r="E2484" s="4">
        <v>77.17</v>
      </c>
    </row>
    <row r="2485" spans="1:5" x14ac:dyDescent="0.3">
      <c r="A2485" s="16">
        <f t="shared" si="118"/>
        <v>2023</v>
      </c>
      <c r="B2485" s="16">
        <f t="shared" si="119"/>
        <v>11</v>
      </c>
      <c r="C2485" s="16">
        <f t="shared" si="117"/>
        <v>4</v>
      </c>
      <c r="D2485" s="14">
        <v>45243</v>
      </c>
      <c r="E2485" s="4">
        <v>78.260000000000005</v>
      </c>
    </row>
    <row r="2486" spans="1:5" x14ac:dyDescent="0.3">
      <c r="A2486" s="16">
        <f t="shared" si="118"/>
        <v>2023</v>
      </c>
      <c r="B2486" s="16">
        <f t="shared" si="119"/>
        <v>11</v>
      </c>
      <c r="C2486" s="16">
        <f t="shared" si="117"/>
        <v>4</v>
      </c>
      <c r="D2486" s="14">
        <v>45244</v>
      </c>
      <c r="E2486" s="4">
        <v>78.260000000000005</v>
      </c>
    </row>
    <row r="2487" spans="1:5" x14ac:dyDescent="0.3">
      <c r="A2487" s="16">
        <f t="shared" si="118"/>
        <v>2023</v>
      </c>
      <c r="B2487" s="16">
        <f t="shared" si="119"/>
        <v>11</v>
      </c>
      <c r="C2487" s="16">
        <f t="shared" si="117"/>
        <v>4</v>
      </c>
      <c r="D2487" s="14">
        <v>45245</v>
      </c>
      <c r="E2487" s="4">
        <v>76.66</v>
      </c>
    </row>
    <row r="2488" spans="1:5" x14ac:dyDescent="0.3">
      <c r="A2488" s="16">
        <f t="shared" si="118"/>
        <v>2023</v>
      </c>
      <c r="B2488" s="16">
        <f t="shared" si="119"/>
        <v>11</v>
      </c>
      <c r="C2488" s="16">
        <f t="shared" si="117"/>
        <v>4</v>
      </c>
      <c r="D2488" s="14">
        <v>45246</v>
      </c>
      <c r="E2488" s="4">
        <v>72.900000000000006</v>
      </c>
    </row>
    <row r="2489" spans="1:5" x14ac:dyDescent="0.3">
      <c r="A2489" s="16">
        <f t="shared" si="118"/>
        <v>2023</v>
      </c>
      <c r="B2489" s="16">
        <f t="shared" si="119"/>
        <v>11</v>
      </c>
      <c r="C2489" s="16">
        <f t="shared" si="117"/>
        <v>4</v>
      </c>
      <c r="D2489" s="14">
        <v>45247</v>
      </c>
      <c r="E2489" s="4">
        <v>75.89</v>
      </c>
    </row>
    <row r="2490" spans="1:5" x14ac:dyDescent="0.3">
      <c r="A2490" s="16">
        <f t="shared" si="118"/>
        <v>2023</v>
      </c>
      <c r="B2490" s="16">
        <f t="shared" si="119"/>
        <v>11</v>
      </c>
      <c r="C2490" s="16">
        <f t="shared" si="117"/>
        <v>4</v>
      </c>
      <c r="D2490" s="14">
        <v>45250</v>
      </c>
      <c r="E2490" s="4">
        <v>77.599999999999994</v>
      </c>
    </row>
    <row r="2491" spans="1:5" x14ac:dyDescent="0.3">
      <c r="A2491" s="16">
        <f t="shared" si="118"/>
        <v>2023</v>
      </c>
      <c r="B2491" s="16">
        <f t="shared" si="119"/>
        <v>11</v>
      </c>
      <c r="C2491" s="16">
        <f t="shared" si="117"/>
        <v>4</v>
      </c>
      <c r="D2491" s="14">
        <v>45251</v>
      </c>
      <c r="E2491" s="4">
        <v>77.77</v>
      </c>
    </row>
    <row r="2492" spans="1:5" x14ac:dyDescent="0.3">
      <c r="A2492" s="16">
        <f t="shared" si="118"/>
        <v>2023</v>
      </c>
      <c r="B2492" s="16">
        <f t="shared" si="119"/>
        <v>11</v>
      </c>
      <c r="C2492" s="16">
        <f t="shared" si="117"/>
        <v>4</v>
      </c>
      <c r="D2492" s="14">
        <v>45252</v>
      </c>
      <c r="E2492" s="4">
        <v>77.099999999999994</v>
      </c>
    </row>
    <row r="2493" spans="1:5" x14ac:dyDescent="0.3">
      <c r="A2493" s="16">
        <f t="shared" si="118"/>
        <v>2023</v>
      </c>
      <c r="B2493" s="16">
        <f t="shared" si="119"/>
        <v>11</v>
      </c>
      <c r="C2493" s="16">
        <f t="shared" si="117"/>
        <v>4</v>
      </c>
      <c r="D2493" s="14">
        <v>45253</v>
      </c>
      <c r="E2493" s="4">
        <v>76.349999999999994</v>
      </c>
    </row>
    <row r="2494" spans="1:5" x14ac:dyDescent="0.3">
      <c r="A2494" s="16">
        <f t="shared" si="118"/>
        <v>2023</v>
      </c>
      <c r="B2494" s="16">
        <f t="shared" si="119"/>
        <v>11</v>
      </c>
      <c r="C2494" s="16">
        <f t="shared" si="117"/>
        <v>4</v>
      </c>
      <c r="D2494" s="14">
        <v>45254</v>
      </c>
      <c r="E2494" s="4">
        <v>75.540000000000006</v>
      </c>
    </row>
    <row r="2495" spans="1:5" x14ac:dyDescent="0.3">
      <c r="A2495" s="16">
        <f t="shared" si="118"/>
        <v>2023</v>
      </c>
      <c r="B2495" s="16">
        <f t="shared" si="119"/>
        <v>11</v>
      </c>
      <c r="C2495" s="16">
        <f t="shared" si="117"/>
        <v>4</v>
      </c>
      <c r="D2495" s="14">
        <v>45257</v>
      </c>
      <c r="E2495" s="4">
        <v>74.86</v>
      </c>
    </row>
    <row r="2496" spans="1:5" x14ac:dyDescent="0.3">
      <c r="A2496" s="16">
        <f t="shared" si="118"/>
        <v>2023</v>
      </c>
      <c r="B2496" s="16">
        <f t="shared" si="119"/>
        <v>11</v>
      </c>
      <c r="C2496" s="16">
        <f t="shared" si="117"/>
        <v>4</v>
      </c>
      <c r="D2496" s="14">
        <v>45258</v>
      </c>
      <c r="E2496" s="4">
        <v>76.41</v>
      </c>
    </row>
    <row r="2497" spans="1:5" x14ac:dyDescent="0.3">
      <c r="A2497" s="16">
        <f t="shared" si="118"/>
        <v>2023</v>
      </c>
      <c r="B2497" s="16">
        <f t="shared" si="119"/>
        <v>11</v>
      </c>
      <c r="C2497" s="16">
        <f t="shared" si="117"/>
        <v>4</v>
      </c>
      <c r="D2497" s="14">
        <v>45259</v>
      </c>
      <c r="E2497" s="4">
        <v>77.86</v>
      </c>
    </row>
    <row r="2498" spans="1:5" x14ac:dyDescent="0.3">
      <c r="A2498" s="16">
        <f t="shared" si="118"/>
        <v>2023</v>
      </c>
      <c r="B2498" s="16">
        <f t="shared" si="119"/>
        <v>11</v>
      </c>
      <c r="C2498" s="16">
        <f t="shared" si="117"/>
        <v>4</v>
      </c>
      <c r="D2498" s="14">
        <v>45260</v>
      </c>
      <c r="E2498" s="4">
        <v>75.959999999999994</v>
      </c>
    </row>
    <row r="2499" spans="1:5" x14ac:dyDescent="0.3">
      <c r="A2499" s="16">
        <f t="shared" si="118"/>
        <v>2023</v>
      </c>
      <c r="B2499" s="16">
        <f t="shared" si="119"/>
        <v>12</v>
      </c>
      <c r="C2499" s="16">
        <f t="shared" si="117"/>
        <v>4</v>
      </c>
      <c r="D2499" s="14">
        <v>45261</v>
      </c>
      <c r="E2499" s="4">
        <v>74.069999999999993</v>
      </c>
    </row>
    <row r="2500" spans="1:5" x14ac:dyDescent="0.3">
      <c r="A2500" s="16">
        <f t="shared" si="118"/>
        <v>2023</v>
      </c>
      <c r="B2500" s="16">
        <f t="shared" si="119"/>
        <v>12</v>
      </c>
      <c r="C2500" s="16">
        <f t="shared" si="117"/>
        <v>4</v>
      </c>
      <c r="D2500" s="14">
        <v>45264</v>
      </c>
      <c r="E2500" s="4">
        <v>73.040000000000006</v>
      </c>
    </row>
    <row r="2501" spans="1:5" x14ac:dyDescent="0.3">
      <c r="A2501" s="16">
        <f t="shared" si="118"/>
        <v>2023</v>
      </c>
      <c r="B2501" s="16">
        <f t="shared" si="119"/>
        <v>12</v>
      </c>
      <c r="C2501" s="16">
        <f t="shared" ref="C2501:C2564" si="120">ROUNDUP(B2501/3,0)</f>
        <v>4</v>
      </c>
      <c r="D2501" s="14">
        <v>45265</v>
      </c>
      <c r="E2501" s="4">
        <v>72.319999999999993</v>
      </c>
    </row>
    <row r="2502" spans="1:5" x14ac:dyDescent="0.3">
      <c r="A2502" s="16">
        <f t="shared" si="118"/>
        <v>2023</v>
      </c>
      <c r="B2502" s="16">
        <f t="shared" si="119"/>
        <v>12</v>
      </c>
      <c r="C2502" s="16">
        <f t="shared" si="120"/>
        <v>4</v>
      </c>
      <c r="D2502" s="14">
        <v>45266</v>
      </c>
      <c r="E2502" s="4">
        <v>69.38</v>
      </c>
    </row>
    <row r="2503" spans="1:5" x14ac:dyDescent="0.3">
      <c r="A2503" s="16">
        <f t="shared" si="118"/>
        <v>2023</v>
      </c>
      <c r="B2503" s="16">
        <f t="shared" si="119"/>
        <v>12</v>
      </c>
      <c r="C2503" s="16">
        <f t="shared" si="120"/>
        <v>4</v>
      </c>
      <c r="D2503" s="14">
        <v>45267</v>
      </c>
      <c r="E2503" s="4">
        <v>69.34</v>
      </c>
    </row>
    <row r="2504" spans="1:5" x14ac:dyDescent="0.3">
      <c r="A2504" s="16">
        <f t="shared" si="118"/>
        <v>2023</v>
      </c>
      <c r="B2504" s="16">
        <f t="shared" si="119"/>
        <v>12</v>
      </c>
      <c r="C2504" s="16">
        <f t="shared" si="120"/>
        <v>4</v>
      </c>
      <c r="D2504" s="14">
        <v>45268</v>
      </c>
      <c r="E2504" s="4">
        <v>71.23</v>
      </c>
    </row>
    <row r="2505" spans="1:5" x14ac:dyDescent="0.3">
      <c r="A2505" s="16">
        <f t="shared" si="118"/>
        <v>2023</v>
      </c>
      <c r="B2505" s="16">
        <f t="shared" si="119"/>
        <v>12</v>
      </c>
      <c r="C2505" s="16">
        <f t="shared" si="120"/>
        <v>4</v>
      </c>
      <c r="D2505" s="14">
        <v>45271</v>
      </c>
      <c r="E2505" s="4">
        <v>71.319999999999993</v>
      </c>
    </row>
    <row r="2506" spans="1:5" x14ac:dyDescent="0.3">
      <c r="A2506" s="16">
        <f t="shared" si="118"/>
        <v>2023</v>
      </c>
      <c r="B2506" s="16">
        <f t="shared" si="119"/>
        <v>12</v>
      </c>
      <c r="C2506" s="16">
        <f t="shared" si="120"/>
        <v>4</v>
      </c>
      <c r="D2506" s="14">
        <v>45272</v>
      </c>
      <c r="E2506" s="4">
        <v>68.61</v>
      </c>
    </row>
    <row r="2507" spans="1:5" x14ac:dyDescent="0.3">
      <c r="A2507" s="16">
        <f t="shared" si="118"/>
        <v>2023</v>
      </c>
      <c r="B2507" s="16">
        <f t="shared" si="119"/>
        <v>12</v>
      </c>
      <c r="C2507" s="16">
        <f t="shared" si="120"/>
        <v>4</v>
      </c>
      <c r="D2507" s="14">
        <v>45273</v>
      </c>
      <c r="E2507" s="4">
        <v>69.47</v>
      </c>
    </row>
    <row r="2508" spans="1:5" x14ac:dyDescent="0.3">
      <c r="A2508" s="16">
        <f t="shared" si="118"/>
        <v>2023</v>
      </c>
      <c r="B2508" s="16">
        <f t="shared" si="119"/>
        <v>12</v>
      </c>
      <c r="C2508" s="16">
        <f t="shared" si="120"/>
        <v>4</v>
      </c>
      <c r="D2508" s="14">
        <v>45274</v>
      </c>
      <c r="E2508" s="4">
        <v>71.58</v>
      </c>
    </row>
    <row r="2509" spans="1:5" x14ac:dyDescent="0.3">
      <c r="A2509" s="16">
        <f t="shared" si="118"/>
        <v>2023</v>
      </c>
      <c r="B2509" s="16">
        <f t="shared" si="119"/>
        <v>12</v>
      </c>
      <c r="C2509" s="16">
        <f t="shared" si="120"/>
        <v>4</v>
      </c>
      <c r="D2509" s="14">
        <v>45275</v>
      </c>
      <c r="E2509" s="4">
        <v>71.430000000000007</v>
      </c>
    </row>
    <row r="2510" spans="1:5" x14ac:dyDescent="0.3">
      <c r="A2510" s="16">
        <f t="shared" si="118"/>
        <v>2023</v>
      </c>
      <c r="B2510" s="16">
        <f t="shared" si="119"/>
        <v>12</v>
      </c>
      <c r="C2510" s="16">
        <f t="shared" si="120"/>
        <v>4</v>
      </c>
      <c r="D2510" s="14">
        <v>45278</v>
      </c>
      <c r="E2510" s="4">
        <v>72.47</v>
      </c>
    </row>
    <row r="2511" spans="1:5" x14ac:dyDescent="0.3">
      <c r="A2511" s="16">
        <f t="shared" si="118"/>
        <v>2023</v>
      </c>
      <c r="B2511" s="16">
        <f t="shared" si="119"/>
        <v>12</v>
      </c>
      <c r="C2511" s="16">
        <f t="shared" si="120"/>
        <v>4</v>
      </c>
      <c r="D2511" s="14">
        <v>45279</v>
      </c>
      <c r="E2511" s="4">
        <v>73.44</v>
      </c>
    </row>
    <row r="2512" spans="1:5" x14ac:dyDescent="0.3">
      <c r="A2512" s="16">
        <f t="shared" si="118"/>
        <v>2023</v>
      </c>
      <c r="B2512" s="16">
        <f t="shared" si="119"/>
        <v>12</v>
      </c>
      <c r="C2512" s="16">
        <f t="shared" si="120"/>
        <v>4</v>
      </c>
      <c r="D2512" s="14">
        <v>45280</v>
      </c>
      <c r="E2512" s="4">
        <v>74.22</v>
      </c>
    </row>
    <row r="2513" spans="1:6" x14ac:dyDescent="0.3">
      <c r="A2513" s="16">
        <f t="shared" ref="A2513:A2576" si="121">YEAR(D2513)</f>
        <v>2023</v>
      </c>
      <c r="B2513" s="16">
        <f t="shared" ref="B2513:B2576" si="122">MONTH(D2513)</f>
        <v>12</v>
      </c>
      <c r="C2513" s="16">
        <f t="shared" si="120"/>
        <v>4</v>
      </c>
      <c r="D2513" s="14">
        <v>45281</v>
      </c>
      <c r="E2513" s="4">
        <v>73.89</v>
      </c>
    </row>
    <row r="2514" spans="1:6" x14ac:dyDescent="0.3">
      <c r="A2514" s="16">
        <f t="shared" si="121"/>
        <v>2023</v>
      </c>
      <c r="B2514" s="16">
        <f t="shared" si="122"/>
        <v>12</v>
      </c>
      <c r="C2514" s="16">
        <f t="shared" si="120"/>
        <v>4</v>
      </c>
      <c r="D2514" s="14">
        <v>45282</v>
      </c>
      <c r="E2514" s="4">
        <v>73.56</v>
      </c>
    </row>
    <row r="2515" spans="1:6" x14ac:dyDescent="0.3">
      <c r="A2515" s="16">
        <f t="shared" si="121"/>
        <v>2023</v>
      </c>
      <c r="B2515" s="16">
        <f t="shared" si="122"/>
        <v>12</v>
      </c>
      <c r="C2515" s="16">
        <f t="shared" si="120"/>
        <v>4</v>
      </c>
      <c r="D2515" s="14">
        <v>45286</v>
      </c>
      <c r="E2515" s="4">
        <v>75.569999999999993</v>
      </c>
    </row>
    <row r="2516" spans="1:6" x14ac:dyDescent="0.3">
      <c r="A2516" s="16">
        <f t="shared" si="121"/>
        <v>2023</v>
      </c>
      <c r="B2516" s="16">
        <f t="shared" si="122"/>
        <v>12</v>
      </c>
      <c r="C2516" s="16">
        <f t="shared" si="120"/>
        <v>4</v>
      </c>
      <c r="D2516" s="14">
        <v>45287</v>
      </c>
      <c r="E2516" s="4">
        <v>74.11</v>
      </c>
    </row>
    <row r="2517" spans="1:6" x14ac:dyDescent="0.3">
      <c r="A2517" s="16">
        <f t="shared" si="121"/>
        <v>2023</v>
      </c>
      <c r="B2517" s="16">
        <f t="shared" si="122"/>
        <v>12</v>
      </c>
      <c r="C2517" s="16">
        <f t="shared" si="120"/>
        <v>4</v>
      </c>
      <c r="D2517" s="14">
        <v>45288</v>
      </c>
      <c r="E2517" s="4">
        <v>71.77</v>
      </c>
    </row>
    <row r="2518" spans="1:6" x14ac:dyDescent="0.3">
      <c r="A2518" s="16">
        <f t="shared" si="121"/>
        <v>2023</v>
      </c>
      <c r="B2518" s="16">
        <f t="shared" si="122"/>
        <v>12</v>
      </c>
      <c r="C2518" s="16">
        <f t="shared" si="120"/>
        <v>4</v>
      </c>
      <c r="D2518" s="14">
        <v>45289</v>
      </c>
      <c r="E2518" s="4">
        <v>71.650000000000006</v>
      </c>
    </row>
    <row r="2519" spans="1:6" x14ac:dyDescent="0.3">
      <c r="A2519" s="16">
        <f t="shared" si="121"/>
        <v>2024</v>
      </c>
      <c r="B2519" s="16">
        <f t="shared" si="122"/>
        <v>1</v>
      </c>
      <c r="C2519" s="16">
        <f t="shared" si="120"/>
        <v>1</v>
      </c>
      <c r="D2519" s="14">
        <v>45293</v>
      </c>
      <c r="E2519" s="18">
        <f t="array" aca="1" ref="E2519:E3018" ca="1">_xll.RiskBMMRJD(0.02533,3.4533,3.4433,0.018709,-0.86877,10.273,-0.12,_xll.RiskTsIntegrate(1,71.65),_xll.RiskName("Close"),_xll.RiskTsSync(2,E4:E2518))</f>
        <v>69.236208016421202</v>
      </c>
      <c r="F2519" s="15" t="s">
        <v>33</v>
      </c>
    </row>
    <row r="2520" spans="1:6" x14ac:dyDescent="0.3">
      <c r="A2520" s="16">
        <f t="shared" si="121"/>
        <v>2024</v>
      </c>
      <c r="B2520" s="16">
        <f t="shared" si="122"/>
        <v>1</v>
      </c>
      <c r="C2520" s="16">
        <f t="shared" si="120"/>
        <v>1</v>
      </c>
      <c r="D2520" s="14">
        <f t="shared" ref="D2520:D2583" si="123">WORKDAY(D2519,1)</f>
        <v>45294</v>
      </c>
      <c r="E2520" s="18">
        <f ca="1"/>
        <v>71.565554933207807</v>
      </c>
    </row>
    <row r="2521" spans="1:6" x14ac:dyDescent="0.3">
      <c r="A2521" s="16">
        <f t="shared" si="121"/>
        <v>2024</v>
      </c>
      <c r="B2521" s="16">
        <f t="shared" si="122"/>
        <v>1</v>
      </c>
      <c r="C2521" s="16">
        <f t="shared" si="120"/>
        <v>1</v>
      </c>
      <c r="D2521" s="14">
        <f t="shared" si="123"/>
        <v>45295</v>
      </c>
      <c r="E2521" s="18">
        <f ca="1"/>
        <v>73.499397333602175</v>
      </c>
    </row>
    <row r="2522" spans="1:6" x14ac:dyDescent="0.3">
      <c r="A2522" s="16">
        <f t="shared" si="121"/>
        <v>2024</v>
      </c>
      <c r="B2522" s="16">
        <f t="shared" si="122"/>
        <v>1</v>
      </c>
      <c r="C2522" s="16">
        <f t="shared" si="120"/>
        <v>1</v>
      </c>
      <c r="D2522" s="14">
        <f t="shared" si="123"/>
        <v>45296</v>
      </c>
      <c r="E2522" s="18">
        <f ca="1"/>
        <v>72.730481396227304</v>
      </c>
    </row>
    <row r="2523" spans="1:6" x14ac:dyDescent="0.3">
      <c r="A2523" s="16">
        <f t="shared" si="121"/>
        <v>2024</v>
      </c>
      <c r="B2523" s="16">
        <f t="shared" si="122"/>
        <v>1</v>
      </c>
      <c r="C2523" s="16">
        <f t="shared" si="120"/>
        <v>1</v>
      </c>
      <c r="D2523" s="14">
        <f t="shared" si="123"/>
        <v>45299</v>
      </c>
      <c r="E2523" s="18">
        <f ca="1"/>
        <v>74.015985683449358</v>
      </c>
    </row>
    <row r="2524" spans="1:6" x14ac:dyDescent="0.3">
      <c r="A2524" s="16">
        <f t="shared" si="121"/>
        <v>2024</v>
      </c>
      <c r="B2524" s="16">
        <f t="shared" si="122"/>
        <v>1</v>
      </c>
      <c r="C2524" s="16">
        <f t="shared" si="120"/>
        <v>1</v>
      </c>
      <c r="D2524" s="14">
        <f t="shared" si="123"/>
        <v>45300</v>
      </c>
      <c r="E2524" s="18">
        <f ca="1"/>
        <v>74.440970349066603</v>
      </c>
    </row>
    <row r="2525" spans="1:6" x14ac:dyDescent="0.3">
      <c r="A2525" s="16">
        <f t="shared" si="121"/>
        <v>2024</v>
      </c>
      <c r="B2525" s="16">
        <f t="shared" si="122"/>
        <v>1</v>
      </c>
      <c r="C2525" s="16">
        <f t="shared" si="120"/>
        <v>1</v>
      </c>
      <c r="D2525" s="14">
        <f t="shared" si="123"/>
        <v>45301</v>
      </c>
      <c r="E2525" s="18">
        <f ca="1"/>
        <v>71.932369460999297</v>
      </c>
    </row>
    <row r="2526" spans="1:6" x14ac:dyDescent="0.3">
      <c r="A2526" s="16">
        <f t="shared" si="121"/>
        <v>2024</v>
      </c>
      <c r="B2526" s="16">
        <f t="shared" si="122"/>
        <v>1</v>
      </c>
      <c r="C2526" s="16">
        <f t="shared" si="120"/>
        <v>1</v>
      </c>
      <c r="D2526" s="14">
        <f t="shared" si="123"/>
        <v>45302</v>
      </c>
      <c r="E2526" s="18">
        <f ca="1"/>
        <v>72.049247189094032</v>
      </c>
    </row>
    <row r="2527" spans="1:6" x14ac:dyDescent="0.3">
      <c r="A2527" s="16">
        <f t="shared" si="121"/>
        <v>2024</v>
      </c>
      <c r="B2527" s="16">
        <f t="shared" si="122"/>
        <v>1</v>
      </c>
      <c r="C2527" s="16">
        <f t="shared" si="120"/>
        <v>1</v>
      </c>
      <c r="D2527" s="14">
        <f t="shared" si="123"/>
        <v>45303</v>
      </c>
      <c r="E2527" s="18">
        <f ca="1"/>
        <v>75.061123185579703</v>
      </c>
    </row>
    <row r="2528" spans="1:6" x14ac:dyDescent="0.3">
      <c r="A2528" s="16">
        <f t="shared" si="121"/>
        <v>2024</v>
      </c>
      <c r="B2528" s="16">
        <f t="shared" si="122"/>
        <v>1</v>
      </c>
      <c r="C2528" s="16">
        <f t="shared" si="120"/>
        <v>1</v>
      </c>
      <c r="D2528" s="14">
        <f t="shared" si="123"/>
        <v>45306</v>
      </c>
      <c r="E2528" s="18">
        <f ca="1"/>
        <v>74.976357157063347</v>
      </c>
    </row>
    <row r="2529" spans="1:5" x14ac:dyDescent="0.3">
      <c r="A2529" s="16">
        <f t="shared" si="121"/>
        <v>2024</v>
      </c>
      <c r="B2529" s="16">
        <f t="shared" si="122"/>
        <v>1</v>
      </c>
      <c r="C2529" s="16">
        <f t="shared" si="120"/>
        <v>1</v>
      </c>
      <c r="D2529" s="14">
        <f t="shared" si="123"/>
        <v>45307</v>
      </c>
      <c r="E2529" s="18">
        <f ca="1"/>
        <v>74.642633558465903</v>
      </c>
    </row>
    <row r="2530" spans="1:5" x14ac:dyDescent="0.3">
      <c r="A2530" s="16">
        <f t="shared" si="121"/>
        <v>2024</v>
      </c>
      <c r="B2530" s="16">
        <f t="shared" si="122"/>
        <v>1</v>
      </c>
      <c r="C2530" s="16">
        <f t="shared" si="120"/>
        <v>1</v>
      </c>
      <c r="D2530" s="14">
        <f t="shared" si="123"/>
        <v>45308</v>
      </c>
      <c r="E2530" s="18">
        <f ca="1"/>
        <v>75.469122657948816</v>
      </c>
    </row>
    <row r="2531" spans="1:5" x14ac:dyDescent="0.3">
      <c r="A2531" s="16">
        <f t="shared" si="121"/>
        <v>2024</v>
      </c>
      <c r="B2531" s="16">
        <f t="shared" si="122"/>
        <v>1</v>
      </c>
      <c r="C2531" s="16">
        <f t="shared" si="120"/>
        <v>1</v>
      </c>
      <c r="D2531" s="14">
        <f t="shared" si="123"/>
        <v>45309</v>
      </c>
      <c r="E2531" s="18">
        <f ca="1"/>
        <v>74.826079227881991</v>
      </c>
    </row>
    <row r="2532" spans="1:5" x14ac:dyDescent="0.3">
      <c r="A2532" s="16">
        <f t="shared" si="121"/>
        <v>2024</v>
      </c>
      <c r="B2532" s="16">
        <f t="shared" si="122"/>
        <v>1</v>
      </c>
      <c r="C2532" s="16">
        <f t="shared" si="120"/>
        <v>1</v>
      </c>
      <c r="D2532" s="14">
        <f t="shared" si="123"/>
        <v>45310</v>
      </c>
      <c r="E2532" s="18">
        <f ca="1"/>
        <v>75.9599202901925</v>
      </c>
    </row>
    <row r="2533" spans="1:5" x14ac:dyDescent="0.3">
      <c r="A2533" s="16">
        <f t="shared" si="121"/>
        <v>2024</v>
      </c>
      <c r="B2533" s="16">
        <f t="shared" si="122"/>
        <v>1</v>
      </c>
      <c r="C2533" s="16">
        <f t="shared" si="120"/>
        <v>1</v>
      </c>
      <c r="D2533" s="14">
        <f t="shared" si="123"/>
        <v>45313</v>
      </c>
      <c r="E2533" s="18">
        <f ca="1"/>
        <v>75.429152122700884</v>
      </c>
    </row>
    <row r="2534" spans="1:5" x14ac:dyDescent="0.3">
      <c r="A2534" s="16">
        <f t="shared" si="121"/>
        <v>2024</v>
      </c>
      <c r="B2534" s="16">
        <f t="shared" si="122"/>
        <v>1</v>
      </c>
      <c r="C2534" s="16">
        <f t="shared" si="120"/>
        <v>1</v>
      </c>
      <c r="D2534" s="14">
        <f t="shared" si="123"/>
        <v>45314</v>
      </c>
      <c r="E2534" s="18">
        <f ca="1"/>
        <v>77.734936773040758</v>
      </c>
    </row>
    <row r="2535" spans="1:5" x14ac:dyDescent="0.3">
      <c r="A2535" s="16">
        <f t="shared" si="121"/>
        <v>2024</v>
      </c>
      <c r="B2535" s="16">
        <f t="shared" si="122"/>
        <v>1</v>
      </c>
      <c r="C2535" s="16">
        <f t="shared" si="120"/>
        <v>1</v>
      </c>
      <c r="D2535" s="14">
        <f t="shared" si="123"/>
        <v>45315</v>
      </c>
      <c r="E2535" s="18">
        <f ca="1"/>
        <v>78.127464942737092</v>
      </c>
    </row>
    <row r="2536" spans="1:5" x14ac:dyDescent="0.3">
      <c r="A2536" s="16">
        <f t="shared" si="121"/>
        <v>2024</v>
      </c>
      <c r="B2536" s="16">
        <f t="shared" si="122"/>
        <v>1</v>
      </c>
      <c r="C2536" s="16">
        <f t="shared" si="120"/>
        <v>1</v>
      </c>
      <c r="D2536" s="14">
        <f t="shared" si="123"/>
        <v>45316</v>
      </c>
      <c r="E2536" s="18">
        <f ca="1"/>
        <v>78.870026530964466</v>
      </c>
    </row>
    <row r="2537" spans="1:5" x14ac:dyDescent="0.3">
      <c r="A2537" s="16">
        <f t="shared" si="121"/>
        <v>2024</v>
      </c>
      <c r="B2537" s="16">
        <f t="shared" si="122"/>
        <v>1</v>
      </c>
      <c r="C2537" s="16">
        <f t="shared" si="120"/>
        <v>1</v>
      </c>
      <c r="D2537" s="14">
        <f t="shared" si="123"/>
        <v>45317</v>
      </c>
      <c r="E2537" s="18">
        <f ca="1"/>
        <v>78.086964402850427</v>
      </c>
    </row>
    <row r="2538" spans="1:5" x14ac:dyDescent="0.3">
      <c r="A2538" s="16">
        <f t="shared" si="121"/>
        <v>2024</v>
      </c>
      <c r="B2538" s="16">
        <f t="shared" si="122"/>
        <v>1</v>
      </c>
      <c r="C2538" s="16">
        <f t="shared" si="120"/>
        <v>1</v>
      </c>
      <c r="D2538" s="14">
        <f t="shared" si="123"/>
        <v>45320</v>
      </c>
      <c r="E2538" s="18">
        <f ca="1"/>
        <v>78.659340366787433</v>
      </c>
    </row>
    <row r="2539" spans="1:5" x14ac:dyDescent="0.3">
      <c r="A2539" s="16">
        <f t="shared" si="121"/>
        <v>2024</v>
      </c>
      <c r="B2539" s="16">
        <f t="shared" si="122"/>
        <v>1</v>
      </c>
      <c r="C2539" s="16">
        <f t="shared" si="120"/>
        <v>1</v>
      </c>
      <c r="D2539" s="14">
        <f t="shared" si="123"/>
        <v>45321</v>
      </c>
      <c r="E2539" s="18">
        <f ca="1"/>
        <v>78.49227751041667</v>
      </c>
    </row>
    <row r="2540" spans="1:5" x14ac:dyDescent="0.3">
      <c r="A2540" s="16">
        <f t="shared" si="121"/>
        <v>2024</v>
      </c>
      <c r="B2540" s="16">
        <f t="shared" si="122"/>
        <v>1</v>
      </c>
      <c r="C2540" s="16">
        <f t="shared" si="120"/>
        <v>1</v>
      </c>
      <c r="D2540" s="14">
        <f t="shared" si="123"/>
        <v>45322</v>
      </c>
      <c r="E2540" s="18">
        <f ca="1"/>
        <v>76.771702555626007</v>
      </c>
    </row>
    <row r="2541" spans="1:5" x14ac:dyDescent="0.3">
      <c r="A2541" s="16">
        <f t="shared" si="121"/>
        <v>2024</v>
      </c>
      <c r="B2541" s="16">
        <f t="shared" si="122"/>
        <v>2</v>
      </c>
      <c r="C2541" s="16">
        <f t="shared" si="120"/>
        <v>1</v>
      </c>
      <c r="D2541" s="14">
        <f t="shared" si="123"/>
        <v>45323</v>
      </c>
      <c r="E2541" s="18">
        <f ca="1"/>
        <v>76.525434445042535</v>
      </c>
    </row>
    <row r="2542" spans="1:5" x14ac:dyDescent="0.3">
      <c r="A2542" s="16">
        <f t="shared" si="121"/>
        <v>2024</v>
      </c>
      <c r="B2542" s="16">
        <f t="shared" si="122"/>
        <v>2</v>
      </c>
      <c r="C2542" s="16">
        <f t="shared" si="120"/>
        <v>1</v>
      </c>
      <c r="D2542" s="14">
        <f t="shared" si="123"/>
        <v>45324</v>
      </c>
      <c r="E2542" s="18">
        <f ca="1"/>
        <v>76.573395048492259</v>
      </c>
    </row>
    <row r="2543" spans="1:5" x14ac:dyDescent="0.3">
      <c r="A2543" s="16">
        <f t="shared" si="121"/>
        <v>2024</v>
      </c>
      <c r="B2543" s="16">
        <f t="shared" si="122"/>
        <v>2</v>
      </c>
      <c r="C2543" s="16">
        <f t="shared" si="120"/>
        <v>1</v>
      </c>
      <c r="D2543" s="14">
        <f t="shared" si="123"/>
        <v>45327</v>
      </c>
      <c r="E2543" s="18">
        <f ca="1"/>
        <v>76.930793692183244</v>
      </c>
    </row>
    <row r="2544" spans="1:5" x14ac:dyDescent="0.3">
      <c r="A2544" s="16">
        <f t="shared" si="121"/>
        <v>2024</v>
      </c>
      <c r="B2544" s="16">
        <f t="shared" si="122"/>
        <v>2</v>
      </c>
      <c r="C2544" s="16">
        <f t="shared" si="120"/>
        <v>1</v>
      </c>
      <c r="D2544" s="14">
        <f t="shared" si="123"/>
        <v>45328</v>
      </c>
      <c r="E2544" s="18">
        <f ca="1"/>
        <v>74.198342988461036</v>
      </c>
    </row>
    <row r="2545" spans="1:5" x14ac:dyDescent="0.3">
      <c r="A2545" s="16">
        <f t="shared" si="121"/>
        <v>2024</v>
      </c>
      <c r="B2545" s="16">
        <f t="shared" si="122"/>
        <v>2</v>
      </c>
      <c r="C2545" s="16">
        <f t="shared" si="120"/>
        <v>1</v>
      </c>
      <c r="D2545" s="14">
        <f t="shared" si="123"/>
        <v>45329</v>
      </c>
      <c r="E2545" s="18">
        <f ca="1"/>
        <v>72.754675079244208</v>
      </c>
    </row>
    <row r="2546" spans="1:5" x14ac:dyDescent="0.3">
      <c r="A2546" s="16">
        <f t="shared" si="121"/>
        <v>2024</v>
      </c>
      <c r="B2546" s="16">
        <f t="shared" si="122"/>
        <v>2</v>
      </c>
      <c r="C2546" s="16">
        <f t="shared" si="120"/>
        <v>1</v>
      </c>
      <c r="D2546" s="14">
        <f t="shared" si="123"/>
        <v>45330</v>
      </c>
      <c r="E2546" s="18">
        <f ca="1"/>
        <v>73.256100060532717</v>
      </c>
    </row>
    <row r="2547" spans="1:5" x14ac:dyDescent="0.3">
      <c r="A2547" s="16">
        <f t="shared" si="121"/>
        <v>2024</v>
      </c>
      <c r="B2547" s="16">
        <f t="shared" si="122"/>
        <v>2</v>
      </c>
      <c r="C2547" s="16">
        <f t="shared" si="120"/>
        <v>1</v>
      </c>
      <c r="D2547" s="14">
        <f t="shared" si="123"/>
        <v>45331</v>
      </c>
      <c r="E2547" s="18">
        <f ca="1"/>
        <v>74.466612516306398</v>
      </c>
    </row>
    <row r="2548" spans="1:5" x14ac:dyDescent="0.3">
      <c r="A2548" s="16">
        <f t="shared" si="121"/>
        <v>2024</v>
      </c>
      <c r="B2548" s="16">
        <f t="shared" si="122"/>
        <v>2</v>
      </c>
      <c r="C2548" s="16">
        <f t="shared" si="120"/>
        <v>1</v>
      </c>
      <c r="D2548" s="14">
        <f t="shared" si="123"/>
        <v>45334</v>
      </c>
      <c r="E2548" s="18">
        <f ca="1"/>
        <v>74.378576579387143</v>
      </c>
    </row>
    <row r="2549" spans="1:5" x14ac:dyDescent="0.3">
      <c r="A2549" s="16">
        <f t="shared" si="121"/>
        <v>2024</v>
      </c>
      <c r="B2549" s="16">
        <f t="shared" si="122"/>
        <v>2</v>
      </c>
      <c r="C2549" s="16">
        <f t="shared" si="120"/>
        <v>1</v>
      </c>
      <c r="D2549" s="14">
        <f t="shared" si="123"/>
        <v>45335</v>
      </c>
      <c r="E2549" s="18">
        <f ca="1"/>
        <v>72.616725529850328</v>
      </c>
    </row>
    <row r="2550" spans="1:5" x14ac:dyDescent="0.3">
      <c r="A2550" s="16">
        <f t="shared" si="121"/>
        <v>2024</v>
      </c>
      <c r="B2550" s="16">
        <f t="shared" si="122"/>
        <v>2</v>
      </c>
      <c r="C2550" s="16">
        <f t="shared" si="120"/>
        <v>1</v>
      </c>
      <c r="D2550" s="14">
        <f t="shared" si="123"/>
        <v>45336</v>
      </c>
      <c r="E2550" s="18">
        <f ca="1"/>
        <v>71.947903053197948</v>
      </c>
    </row>
    <row r="2551" spans="1:5" x14ac:dyDescent="0.3">
      <c r="A2551" s="16">
        <f t="shared" si="121"/>
        <v>2024</v>
      </c>
      <c r="B2551" s="16">
        <f t="shared" si="122"/>
        <v>2</v>
      </c>
      <c r="C2551" s="16">
        <f t="shared" si="120"/>
        <v>1</v>
      </c>
      <c r="D2551" s="14">
        <f t="shared" si="123"/>
        <v>45337</v>
      </c>
      <c r="E2551" s="18">
        <f ca="1"/>
        <v>72.425848117707119</v>
      </c>
    </row>
    <row r="2552" spans="1:5" x14ac:dyDescent="0.3">
      <c r="A2552" s="16">
        <f t="shared" si="121"/>
        <v>2024</v>
      </c>
      <c r="B2552" s="16">
        <f t="shared" si="122"/>
        <v>2</v>
      </c>
      <c r="C2552" s="16">
        <f t="shared" si="120"/>
        <v>1</v>
      </c>
      <c r="D2552" s="14">
        <f t="shared" si="123"/>
        <v>45338</v>
      </c>
      <c r="E2552" s="18">
        <f ca="1"/>
        <v>71.788813723916817</v>
      </c>
    </row>
    <row r="2553" spans="1:5" x14ac:dyDescent="0.3">
      <c r="A2553" s="16">
        <f t="shared" si="121"/>
        <v>2024</v>
      </c>
      <c r="B2553" s="16">
        <f t="shared" si="122"/>
        <v>2</v>
      </c>
      <c r="C2553" s="16">
        <f t="shared" si="120"/>
        <v>1</v>
      </c>
      <c r="D2553" s="14">
        <f t="shared" si="123"/>
        <v>45341</v>
      </c>
      <c r="E2553" s="18">
        <f ca="1"/>
        <v>72.859446766132365</v>
      </c>
    </row>
    <row r="2554" spans="1:5" x14ac:dyDescent="0.3">
      <c r="A2554" s="16">
        <f t="shared" si="121"/>
        <v>2024</v>
      </c>
      <c r="B2554" s="16">
        <f t="shared" si="122"/>
        <v>2</v>
      </c>
      <c r="C2554" s="16">
        <f t="shared" si="120"/>
        <v>1</v>
      </c>
      <c r="D2554" s="14">
        <f t="shared" si="123"/>
        <v>45342</v>
      </c>
      <c r="E2554" s="18">
        <f ca="1"/>
        <v>73.428639948207916</v>
      </c>
    </row>
    <row r="2555" spans="1:5" x14ac:dyDescent="0.3">
      <c r="A2555" s="16">
        <f t="shared" si="121"/>
        <v>2024</v>
      </c>
      <c r="B2555" s="16">
        <f t="shared" si="122"/>
        <v>2</v>
      </c>
      <c r="C2555" s="16">
        <f t="shared" si="120"/>
        <v>1</v>
      </c>
      <c r="D2555" s="14">
        <f t="shared" si="123"/>
        <v>45343</v>
      </c>
      <c r="E2555" s="18">
        <f ca="1"/>
        <v>71.841951794161545</v>
      </c>
    </row>
    <row r="2556" spans="1:5" x14ac:dyDescent="0.3">
      <c r="A2556" s="16">
        <f t="shared" si="121"/>
        <v>2024</v>
      </c>
      <c r="B2556" s="16">
        <f t="shared" si="122"/>
        <v>2</v>
      </c>
      <c r="C2556" s="16">
        <f t="shared" si="120"/>
        <v>1</v>
      </c>
      <c r="D2556" s="14">
        <f t="shared" si="123"/>
        <v>45344</v>
      </c>
      <c r="E2556" s="18">
        <f ca="1"/>
        <v>72.881777499217037</v>
      </c>
    </row>
    <row r="2557" spans="1:5" x14ac:dyDescent="0.3">
      <c r="A2557" s="16">
        <f t="shared" si="121"/>
        <v>2024</v>
      </c>
      <c r="B2557" s="16">
        <f t="shared" si="122"/>
        <v>2</v>
      </c>
      <c r="C2557" s="16">
        <f t="shared" si="120"/>
        <v>1</v>
      </c>
      <c r="D2557" s="14">
        <f t="shared" si="123"/>
        <v>45345</v>
      </c>
      <c r="E2557" s="18">
        <f ca="1"/>
        <v>70.372595227250926</v>
      </c>
    </row>
    <row r="2558" spans="1:5" x14ac:dyDescent="0.3">
      <c r="A2558" s="16">
        <f t="shared" si="121"/>
        <v>2024</v>
      </c>
      <c r="B2558" s="16">
        <f t="shared" si="122"/>
        <v>2</v>
      </c>
      <c r="C2558" s="16">
        <f t="shared" si="120"/>
        <v>1</v>
      </c>
      <c r="D2558" s="14">
        <f t="shared" si="123"/>
        <v>45348</v>
      </c>
      <c r="E2558" s="18">
        <f ca="1"/>
        <v>74.368442416670717</v>
      </c>
    </row>
    <row r="2559" spans="1:5" x14ac:dyDescent="0.3">
      <c r="A2559" s="16">
        <f t="shared" si="121"/>
        <v>2024</v>
      </c>
      <c r="B2559" s="16">
        <f t="shared" si="122"/>
        <v>2</v>
      </c>
      <c r="C2559" s="16">
        <f t="shared" si="120"/>
        <v>1</v>
      </c>
      <c r="D2559" s="14">
        <f t="shared" si="123"/>
        <v>45349</v>
      </c>
      <c r="E2559" s="18">
        <f ca="1"/>
        <v>74.52866904646207</v>
      </c>
    </row>
    <row r="2560" spans="1:5" x14ac:dyDescent="0.3">
      <c r="A2560" s="16">
        <f t="shared" si="121"/>
        <v>2024</v>
      </c>
      <c r="B2560" s="16">
        <f t="shared" si="122"/>
        <v>2</v>
      </c>
      <c r="C2560" s="16">
        <f t="shared" si="120"/>
        <v>1</v>
      </c>
      <c r="D2560" s="14">
        <f t="shared" si="123"/>
        <v>45350</v>
      </c>
      <c r="E2560" s="18">
        <f ca="1"/>
        <v>77.123581454709935</v>
      </c>
    </row>
    <row r="2561" spans="1:5" x14ac:dyDescent="0.3">
      <c r="A2561" s="16">
        <f t="shared" si="121"/>
        <v>2024</v>
      </c>
      <c r="B2561" s="16">
        <f t="shared" si="122"/>
        <v>2</v>
      </c>
      <c r="C2561" s="16">
        <f t="shared" si="120"/>
        <v>1</v>
      </c>
      <c r="D2561" s="14">
        <f t="shared" si="123"/>
        <v>45351</v>
      </c>
      <c r="E2561" s="18">
        <f ca="1"/>
        <v>78.173700314510342</v>
      </c>
    </row>
    <row r="2562" spans="1:5" x14ac:dyDescent="0.3">
      <c r="A2562" s="16">
        <f t="shared" si="121"/>
        <v>2024</v>
      </c>
      <c r="B2562" s="16">
        <f t="shared" si="122"/>
        <v>3</v>
      </c>
      <c r="C2562" s="16">
        <f t="shared" si="120"/>
        <v>1</v>
      </c>
      <c r="D2562" s="14">
        <f t="shared" si="123"/>
        <v>45352</v>
      </c>
      <c r="E2562" s="18">
        <f ca="1"/>
        <v>78.878235730953236</v>
      </c>
    </row>
    <row r="2563" spans="1:5" x14ac:dyDescent="0.3">
      <c r="A2563" s="16">
        <f t="shared" si="121"/>
        <v>2024</v>
      </c>
      <c r="B2563" s="16">
        <f t="shared" si="122"/>
        <v>3</v>
      </c>
      <c r="C2563" s="16">
        <f t="shared" si="120"/>
        <v>1</v>
      </c>
      <c r="D2563" s="14">
        <f t="shared" si="123"/>
        <v>45355</v>
      </c>
      <c r="E2563" s="18">
        <f ca="1"/>
        <v>77.815079276430211</v>
      </c>
    </row>
    <row r="2564" spans="1:5" x14ac:dyDescent="0.3">
      <c r="A2564" s="16">
        <f t="shared" si="121"/>
        <v>2024</v>
      </c>
      <c r="B2564" s="16">
        <f t="shared" si="122"/>
        <v>3</v>
      </c>
      <c r="C2564" s="16">
        <f t="shared" si="120"/>
        <v>1</v>
      </c>
      <c r="D2564" s="14">
        <f t="shared" si="123"/>
        <v>45356</v>
      </c>
      <c r="E2564" s="18">
        <f ca="1"/>
        <v>75.916567579699148</v>
      </c>
    </row>
    <row r="2565" spans="1:5" x14ac:dyDescent="0.3">
      <c r="A2565" s="16">
        <f t="shared" si="121"/>
        <v>2024</v>
      </c>
      <c r="B2565" s="16">
        <f t="shared" si="122"/>
        <v>3</v>
      </c>
      <c r="C2565" s="16">
        <f t="shared" ref="C2565:C2628" si="124">ROUNDUP(B2565/3,0)</f>
        <v>1</v>
      </c>
      <c r="D2565" s="14">
        <f t="shared" si="123"/>
        <v>45357</v>
      </c>
      <c r="E2565" s="18">
        <f ca="1"/>
        <v>76.275773980018343</v>
      </c>
    </row>
    <row r="2566" spans="1:5" x14ac:dyDescent="0.3">
      <c r="A2566" s="16">
        <f t="shared" si="121"/>
        <v>2024</v>
      </c>
      <c r="B2566" s="16">
        <f t="shared" si="122"/>
        <v>3</v>
      </c>
      <c r="C2566" s="16">
        <f t="shared" si="124"/>
        <v>1</v>
      </c>
      <c r="D2566" s="14">
        <f t="shared" si="123"/>
        <v>45358</v>
      </c>
      <c r="E2566" s="18">
        <f ca="1"/>
        <v>76.557976435953677</v>
      </c>
    </row>
    <row r="2567" spans="1:5" x14ac:dyDescent="0.3">
      <c r="A2567" s="16">
        <f t="shared" si="121"/>
        <v>2024</v>
      </c>
      <c r="B2567" s="16">
        <f t="shared" si="122"/>
        <v>3</v>
      </c>
      <c r="C2567" s="16">
        <f t="shared" si="124"/>
        <v>1</v>
      </c>
      <c r="D2567" s="14">
        <f t="shared" si="123"/>
        <v>45359</v>
      </c>
      <c r="E2567" s="18">
        <f ca="1"/>
        <v>75.476861891960851</v>
      </c>
    </row>
    <row r="2568" spans="1:5" x14ac:dyDescent="0.3">
      <c r="A2568" s="16">
        <f t="shared" si="121"/>
        <v>2024</v>
      </c>
      <c r="B2568" s="16">
        <f t="shared" si="122"/>
        <v>3</v>
      </c>
      <c r="C2568" s="16">
        <f t="shared" si="124"/>
        <v>1</v>
      </c>
      <c r="D2568" s="14">
        <f t="shared" si="123"/>
        <v>45362</v>
      </c>
      <c r="E2568" s="18">
        <f ca="1"/>
        <v>77.946163183787633</v>
      </c>
    </row>
    <row r="2569" spans="1:5" x14ac:dyDescent="0.3">
      <c r="A2569" s="16">
        <f t="shared" si="121"/>
        <v>2024</v>
      </c>
      <c r="B2569" s="16">
        <f t="shared" si="122"/>
        <v>3</v>
      </c>
      <c r="C2569" s="16">
        <f t="shared" si="124"/>
        <v>1</v>
      </c>
      <c r="D2569" s="14">
        <f t="shared" si="123"/>
        <v>45363</v>
      </c>
      <c r="E2569" s="18">
        <f ca="1"/>
        <v>79.730249661998727</v>
      </c>
    </row>
    <row r="2570" spans="1:5" x14ac:dyDescent="0.3">
      <c r="A2570" s="16">
        <f t="shared" si="121"/>
        <v>2024</v>
      </c>
      <c r="B2570" s="16">
        <f t="shared" si="122"/>
        <v>3</v>
      </c>
      <c r="C2570" s="16">
        <f t="shared" si="124"/>
        <v>1</v>
      </c>
      <c r="D2570" s="14">
        <f t="shared" si="123"/>
        <v>45364</v>
      </c>
      <c r="E2570" s="18">
        <f ca="1"/>
        <v>77.44216492394095</v>
      </c>
    </row>
    <row r="2571" spans="1:5" x14ac:dyDescent="0.3">
      <c r="A2571" s="16">
        <f t="shared" si="121"/>
        <v>2024</v>
      </c>
      <c r="B2571" s="16">
        <f t="shared" si="122"/>
        <v>3</v>
      </c>
      <c r="C2571" s="16">
        <f t="shared" si="124"/>
        <v>1</v>
      </c>
      <c r="D2571" s="14">
        <f t="shared" si="123"/>
        <v>45365</v>
      </c>
      <c r="E2571" s="18">
        <f ca="1"/>
        <v>79.205493060810753</v>
      </c>
    </row>
    <row r="2572" spans="1:5" x14ac:dyDescent="0.3">
      <c r="A2572" s="16">
        <f t="shared" si="121"/>
        <v>2024</v>
      </c>
      <c r="B2572" s="16">
        <f t="shared" si="122"/>
        <v>3</v>
      </c>
      <c r="C2572" s="16">
        <f t="shared" si="124"/>
        <v>1</v>
      </c>
      <c r="D2572" s="14">
        <f t="shared" si="123"/>
        <v>45366</v>
      </c>
      <c r="E2572" s="18">
        <f ca="1"/>
        <v>81.695224500964358</v>
      </c>
    </row>
    <row r="2573" spans="1:5" x14ac:dyDescent="0.3">
      <c r="A2573" s="16">
        <f t="shared" si="121"/>
        <v>2024</v>
      </c>
      <c r="B2573" s="16">
        <f t="shared" si="122"/>
        <v>3</v>
      </c>
      <c r="C2573" s="16">
        <f t="shared" si="124"/>
        <v>1</v>
      </c>
      <c r="D2573" s="14">
        <f t="shared" si="123"/>
        <v>45369</v>
      </c>
      <c r="E2573" s="18">
        <f ca="1"/>
        <v>84.036369447605864</v>
      </c>
    </row>
    <row r="2574" spans="1:5" x14ac:dyDescent="0.3">
      <c r="A2574" s="16">
        <f t="shared" si="121"/>
        <v>2024</v>
      </c>
      <c r="B2574" s="16">
        <f t="shared" si="122"/>
        <v>3</v>
      </c>
      <c r="C2574" s="16">
        <f t="shared" si="124"/>
        <v>1</v>
      </c>
      <c r="D2574" s="14">
        <f t="shared" si="123"/>
        <v>45370</v>
      </c>
      <c r="E2574" s="18">
        <f ca="1"/>
        <v>85.862354641992127</v>
      </c>
    </row>
    <row r="2575" spans="1:5" x14ac:dyDescent="0.3">
      <c r="A2575" s="16">
        <f t="shared" si="121"/>
        <v>2024</v>
      </c>
      <c r="B2575" s="16">
        <f t="shared" si="122"/>
        <v>3</v>
      </c>
      <c r="C2575" s="16">
        <f t="shared" si="124"/>
        <v>1</v>
      </c>
      <c r="D2575" s="14">
        <f t="shared" si="123"/>
        <v>45371</v>
      </c>
      <c r="E2575" s="18">
        <f ca="1"/>
        <v>88.242433189474795</v>
      </c>
    </row>
    <row r="2576" spans="1:5" x14ac:dyDescent="0.3">
      <c r="A2576" s="16">
        <f t="shared" si="121"/>
        <v>2024</v>
      </c>
      <c r="B2576" s="16">
        <f t="shared" si="122"/>
        <v>3</v>
      </c>
      <c r="C2576" s="16">
        <f t="shared" si="124"/>
        <v>1</v>
      </c>
      <c r="D2576" s="14">
        <f t="shared" si="123"/>
        <v>45372</v>
      </c>
      <c r="E2576" s="18">
        <f ca="1"/>
        <v>86.813833736742808</v>
      </c>
    </row>
    <row r="2577" spans="1:5" x14ac:dyDescent="0.3">
      <c r="A2577" s="16">
        <f t="shared" ref="A2577:A2640" si="125">YEAR(D2577)</f>
        <v>2024</v>
      </c>
      <c r="B2577" s="16">
        <f t="shared" ref="B2577:B2640" si="126">MONTH(D2577)</f>
        <v>3</v>
      </c>
      <c r="C2577" s="16">
        <f t="shared" si="124"/>
        <v>1</v>
      </c>
      <c r="D2577" s="14">
        <f t="shared" si="123"/>
        <v>45373</v>
      </c>
      <c r="E2577" s="18">
        <f ca="1"/>
        <v>86.869705866941914</v>
      </c>
    </row>
    <row r="2578" spans="1:5" x14ac:dyDescent="0.3">
      <c r="A2578" s="16">
        <f t="shared" si="125"/>
        <v>2024</v>
      </c>
      <c r="B2578" s="16">
        <f t="shared" si="126"/>
        <v>3</v>
      </c>
      <c r="C2578" s="16">
        <f t="shared" si="124"/>
        <v>1</v>
      </c>
      <c r="D2578" s="14">
        <f t="shared" si="123"/>
        <v>45376</v>
      </c>
      <c r="E2578" s="18">
        <f ca="1"/>
        <v>87.19297976799362</v>
      </c>
    </row>
    <row r="2579" spans="1:5" x14ac:dyDescent="0.3">
      <c r="A2579" s="16">
        <f t="shared" si="125"/>
        <v>2024</v>
      </c>
      <c r="B2579" s="16">
        <f t="shared" si="126"/>
        <v>3</v>
      </c>
      <c r="C2579" s="16">
        <f t="shared" si="124"/>
        <v>1</v>
      </c>
      <c r="D2579" s="14">
        <f t="shared" si="123"/>
        <v>45377</v>
      </c>
      <c r="E2579" s="18">
        <f ca="1"/>
        <v>87.382431028719751</v>
      </c>
    </row>
    <row r="2580" spans="1:5" x14ac:dyDescent="0.3">
      <c r="A2580" s="16">
        <f t="shared" si="125"/>
        <v>2024</v>
      </c>
      <c r="B2580" s="16">
        <f t="shared" si="126"/>
        <v>3</v>
      </c>
      <c r="C2580" s="16">
        <f t="shared" si="124"/>
        <v>1</v>
      </c>
      <c r="D2580" s="14">
        <f t="shared" si="123"/>
        <v>45378</v>
      </c>
      <c r="E2580" s="18">
        <f ca="1"/>
        <v>87.698295366016254</v>
      </c>
    </row>
    <row r="2581" spans="1:5" x14ac:dyDescent="0.3">
      <c r="A2581" s="16">
        <f t="shared" si="125"/>
        <v>2024</v>
      </c>
      <c r="B2581" s="16">
        <f t="shared" si="126"/>
        <v>3</v>
      </c>
      <c r="C2581" s="16">
        <f t="shared" si="124"/>
        <v>1</v>
      </c>
      <c r="D2581" s="14">
        <f t="shared" si="123"/>
        <v>45379</v>
      </c>
      <c r="E2581" s="18">
        <f ca="1"/>
        <v>87.230535949640029</v>
      </c>
    </row>
    <row r="2582" spans="1:5" x14ac:dyDescent="0.3">
      <c r="A2582" s="16">
        <f t="shared" si="125"/>
        <v>2024</v>
      </c>
      <c r="B2582" s="16">
        <f t="shared" si="126"/>
        <v>3</v>
      </c>
      <c r="C2582" s="16">
        <f t="shared" si="124"/>
        <v>1</v>
      </c>
      <c r="D2582" s="14">
        <f t="shared" si="123"/>
        <v>45380</v>
      </c>
      <c r="E2582" s="18">
        <f ca="1"/>
        <v>87.837768028488696</v>
      </c>
    </row>
    <row r="2583" spans="1:5" x14ac:dyDescent="0.3">
      <c r="A2583" s="16">
        <f t="shared" si="125"/>
        <v>2024</v>
      </c>
      <c r="B2583" s="16">
        <f t="shared" si="126"/>
        <v>4</v>
      </c>
      <c r="C2583" s="16">
        <f t="shared" si="124"/>
        <v>2</v>
      </c>
      <c r="D2583" s="14">
        <f t="shared" si="123"/>
        <v>45383</v>
      </c>
      <c r="E2583" s="18">
        <f ca="1"/>
        <v>87.151580923337022</v>
      </c>
    </row>
    <row r="2584" spans="1:5" x14ac:dyDescent="0.3">
      <c r="A2584" s="16">
        <f t="shared" si="125"/>
        <v>2024</v>
      </c>
      <c r="B2584" s="16">
        <f t="shared" si="126"/>
        <v>4</v>
      </c>
      <c r="C2584" s="16">
        <f t="shared" si="124"/>
        <v>2</v>
      </c>
      <c r="D2584" s="14">
        <f t="shared" ref="D2584:D2647" si="127">WORKDAY(D2583,1)</f>
        <v>45384</v>
      </c>
      <c r="E2584" s="18">
        <f ca="1"/>
        <v>87.219085956085806</v>
      </c>
    </row>
    <row r="2585" spans="1:5" x14ac:dyDescent="0.3">
      <c r="A2585" s="16">
        <f t="shared" si="125"/>
        <v>2024</v>
      </c>
      <c r="B2585" s="16">
        <f t="shared" si="126"/>
        <v>4</v>
      </c>
      <c r="C2585" s="16">
        <f t="shared" si="124"/>
        <v>2</v>
      </c>
      <c r="D2585" s="14">
        <f t="shared" si="127"/>
        <v>45385</v>
      </c>
      <c r="E2585" s="18">
        <f ca="1"/>
        <v>87.729447527032974</v>
      </c>
    </row>
    <row r="2586" spans="1:5" x14ac:dyDescent="0.3">
      <c r="A2586" s="16">
        <f t="shared" si="125"/>
        <v>2024</v>
      </c>
      <c r="B2586" s="16">
        <f t="shared" si="126"/>
        <v>4</v>
      </c>
      <c r="C2586" s="16">
        <f t="shared" si="124"/>
        <v>2</v>
      </c>
      <c r="D2586" s="14">
        <f t="shared" si="127"/>
        <v>45386</v>
      </c>
      <c r="E2586" s="18">
        <f ca="1"/>
        <v>86.184774343128197</v>
      </c>
    </row>
    <row r="2587" spans="1:5" x14ac:dyDescent="0.3">
      <c r="A2587" s="16">
        <f t="shared" si="125"/>
        <v>2024</v>
      </c>
      <c r="B2587" s="16">
        <f t="shared" si="126"/>
        <v>4</v>
      </c>
      <c r="C2587" s="16">
        <f t="shared" si="124"/>
        <v>2</v>
      </c>
      <c r="D2587" s="14">
        <f t="shared" si="127"/>
        <v>45387</v>
      </c>
      <c r="E2587" s="18">
        <f ca="1"/>
        <v>86.147488053524569</v>
      </c>
    </row>
    <row r="2588" spans="1:5" x14ac:dyDescent="0.3">
      <c r="A2588" s="16">
        <f t="shared" si="125"/>
        <v>2024</v>
      </c>
      <c r="B2588" s="16">
        <f t="shared" si="126"/>
        <v>4</v>
      </c>
      <c r="C2588" s="16">
        <f t="shared" si="124"/>
        <v>2</v>
      </c>
      <c r="D2588" s="14">
        <f t="shared" si="127"/>
        <v>45390</v>
      </c>
      <c r="E2588" s="18">
        <f ca="1"/>
        <v>87.662393036725803</v>
      </c>
    </row>
    <row r="2589" spans="1:5" x14ac:dyDescent="0.3">
      <c r="A2589" s="16">
        <f t="shared" si="125"/>
        <v>2024</v>
      </c>
      <c r="B2589" s="16">
        <f t="shared" si="126"/>
        <v>4</v>
      </c>
      <c r="C2589" s="16">
        <f t="shared" si="124"/>
        <v>2</v>
      </c>
      <c r="D2589" s="14">
        <f t="shared" si="127"/>
        <v>45391</v>
      </c>
      <c r="E2589" s="18">
        <f ca="1"/>
        <v>87.653503726781111</v>
      </c>
    </row>
    <row r="2590" spans="1:5" x14ac:dyDescent="0.3">
      <c r="A2590" s="16">
        <f t="shared" si="125"/>
        <v>2024</v>
      </c>
      <c r="B2590" s="16">
        <f t="shared" si="126"/>
        <v>4</v>
      </c>
      <c r="C2590" s="16">
        <f t="shared" si="124"/>
        <v>2</v>
      </c>
      <c r="D2590" s="14">
        <f t="shared" si="127"/>
        <v>45392</v>
      </c>
      <c r="E2590" s="18">
        <f ca="1"/>
        <v>87.217520119512088</v>
      </c>
    </row>
    <row r="2591" spans="1:5" x14ac:dyDescent="0.3">
      <c r="A2591" s="16">
        <f t="shared" si="125"/>
        <v>2024</v>
      </c>
      <c r="B2591" s="16">
        <f t="shared" si="126"/>
        <v>4</v>
      </c>
      <c r="C2591" s="16">
        <f t="shared" si="124"/>
        <v>2</v>
      </c>
      <c r="D2591" s="14">
        <f t="shared" si="127"/>
        <v>45393</v>
      </c>
      <c r="E2591" s="18">
        <f ca="1"/>
        <v>88.464217254858283</v>
      </c>
    </row>
    <row r="2592" spans="1:5" x14ac:dyDescent="0.3">
      <c r="A2592" s="16">
        <f t="shared" si="125"/>
        <v>2024</v>
      </c>
      <c r="B2592" s="16">
        <f t="shared" si="126"/>
        <v>4</v>
      </c>
      <c r="C2592" s="16">
        <f t="shared" si="124"/>
        <v>2</v>
      </c>
      <c r="D2592" s="14">
        <f t="shared" si="127"/>
        <v>45394</v>
      </c>
      <c r="E2592" s="18">
        <f ca="1"/>
        <v>90.88465341651316</v>
      </c>
    </row>
    <row r="2593" spans="1:5" x14ac:dyDescent="0.3">
      <c r="A2593" s="16">
        <f t="shared" si="125"/>
        <v>2024</v>
      </c>
      <c r="B2593" s="16">
        <f t="shared" si="126"/>
        <v>4</v>
      </c>
      <c r="C2593" s="16">
        <f t="shared" si="124"/>
        <v>2</v>
      </c>
      <c r="D2593" s="14">
        <f t="shared" si="127"/>
        <v>45397</v>
      </c>
      <c r="E2593" s="18">
        <f ca="1"/>
        <v>92.957052465679723</v>
      </c>
    </row>
    <row r="2594" spans="1:5" x14ac:dyDescent="0.3">
      <c r="A2594" s="16">
        <f t="shared" si="125"/>
        <v>2024</v>
      </c>
      <c r="B2594" s="16">
        <f t="shared" si="126"/>
        <v>4</v>
      </c>
      <c r="C2594" s="16">
        <f t="shared" si="124"/>
        <v>2</v>
      </c>
      <c r="D2594" s="14">
        <f t="shared" si="127"/>
        <v>45398</v>
      </c>
      <c r="E2594" s="18">
        <f ca="1"/>
        <v>92.942227065631201</v>
      </c>
    </row>
    <row r="2595" spans="1:5" x14ac:dyDescent="0.3">
      <c r="A2595" s="16">
        <f t="shared" si="125"/>
        <v>2024</v>
      </c>
      <c r="B2595" s="16">
        <f t="shared" si="126"/>
        <v>4</v>
      </c>
      <c r="C2595" s="16">
        <f t="shared" si="124"/>
        <v>2</v>
      </c>
      <c r="D2595" s="14">
        <f t="shared" si="127"/>
        <v>45399</v>
      </c>
      <c r="E2595" s="18">
        <f ca="1"/>
        <v>92.93790665435634</v>
      </c>
    </row>
    <row r="2596" spans="1:5" x14ac:dyDescent="0.3">
      <c r="A2596" s="16">
        <f t="shared" si="125"/>
        <v>2024</v>
      </c>
      <c r="B2596" s="16">
        <f t="shared" si="126"/>
        <v>4</v>
      </c>
      <c r="C2596" s="16">
        <f t="shared" si="124"/>
        <v>2</v>
      </c>
      <c r="D2596" s="14">
        <f t="shared" si="127"/>
        <v>45400</v>
      </c>
      <c r="E2596" s="18">
        <f ca="1"/>
        <v>93.751660826240226</v>
      </c>
    </row>
    <row r="2597" spans="1:5" x14ac:dyDescent="0.3">
      <c r="A2597" s="16">
        <f t="shared" si="125"/>
        <v>2024</v>
      </c>
      <c r="B2597" s="16">
        <f t="shared" si="126"/>
        <v>4</v>
      </c>
      <c r="C2597" s="16">
        <f t="shared" si="124"/>
        <v>2</v>
      </c>
      <c r="D2597" s="14">
        <f t="shared" si="127"/>
        <v>45401</v>
      </c>
      <c r="E2597" s="18">
        <f ca="1"/>
        <v>92.787852400852742</v>
      </c>
    </row>
    <row r="2598" spans="1:5" x14ac:dyDescent="0.3">
      <c r="A2598" s="16">
        <f t="shared" si="125"/>
        <v>2024</v>
      </c>
      <c r="B2598" s="16">
        <f t="shared" si="126"/>
        <v>4</v>
      </c>
      <c r="C2598" s="16">
        <f t="shared" si="124"/>
        <v>2</v>
      </c>
      <c r="D2598" s="14">
        <f t="shared" si="127"/>
        <v>45404</v>
      </c>
      <c r="E2598" s="18">
        <f ca="1"/>
        <v>93.519788711594487</v>
      </c>
    </row>
    <row r="2599" spans="1:5" x14ac:dyDescent="0.3">
      <c r="A2599" s="16">
        <f t="shared" si="125"/>
        <v>2024</v>
      </c>
      <c r="B2599" s="16">
        <f t="shared" si="126"/>
        <v>4</v>
      </c>
      <c r="C2599" s="16">
        <f t="shared" si="124"/>
        <v>2</v>
      </c>
      <c r="D2599" s="14">
        <f t="shared" si="127"/>
        <v>45405</v>
      </c>
      <c r="E2599" s="18">
        <f ca="1"/>
        <v>94.202328027786166</v>
      </c>
    </row>
    <row r="2600" spans="1:5" x14ac:dyDescent="0.3">
      <c r="A2600" s="16">
        <f t="shared" si="125"/>
        <v>2024</v>
      </c>
      <c r="B2600" s="16">
        <f t="shared" si="126"/>
        <v>4</v>
      </c>
      <c r="C2600" s="16">
        <f t="shared" si="124"/>
        <v>2</v>
      </c>
      <c r="D2600" s="14">
        <f t="shared" si="127"/>
        <v>45406</v>
      </c>
      <c r="E2600" s="18">
        <f ca="1"/>
        <v>94.064929608709377</v>
      </c>
    </row>
    <row r="2601" spans="1:5" x14ac:dyDescent="0.3">
      <c r="A2601" s="16">
        <f t="shared" si="125"/>
        <v>2024</v>
      </c>
      <c r="B2601" s="16">
        <f t="shared" si="126"/>
        <v>4</v>
      </c>
      <c r="C2601" s="16">
        <f t="shared" si="124"/>
        <v>2</v>
      </c>
      <c r="D2601" s="14">
        <f t="shared" si="127"/>
        <v>45407</v>
      </c>
      <c r="E2601" s="18">
        <f ca="1"/>
        <v>93.842149267096644</v>
      </c>
    </row>
    <row r="2602" spans="1:5" x14ac:dyDescent="0.3">
      <c r="A2602" s="16">
        <f t="shared" si="125"/>
        <v>2024</v>
      </c>
      <c r="B2602" s="16">
        <f t="shared" si="126"/>
        <v>4</v>
      </c>
      <c r="C2602" s="16">
        <f t="shared" si="124"/>
        <v>2</v>
      </c>
      <c r="D2602" s="14">
        <f t="shared" si="127"/>
        <v>45408</v>
      </c>
      <c r="E2602" s="18">
        <f ca="1"/>
        <v>94.84451345274438</v>
      </c>
    </row>
    <row r="2603" spans="1:5" x14ac:dyDescent="0.3">
      <c r="A2603" s="16">
        <f t="shared" si="125"/>
        <v>2024</v>
      </c>
      <c r="B2603" s="16">
        <f t="shared" si="126"/>
        <v>4</v>
      </c>
      <c r="C2603" s="16">
        <f t="shared" si="124"/>
        <v>2</v>
      </c>
      <c r="D2603" s="14">
        <f t="shared" si="127"/>
        <v>45411</v>
      </c>
      <c r="E2603" s="18">
        <f ca="1"/>
        <v>94.783989186108911</v>
      </c>
    </row>
    <row r="2604" spans="1:5" x14ac:dyDescent="0.3">
      <c r="A2604" s="16">
        <f t="shared" si="125"/>
        <v>2024</v>
      </c>
      <c r="B2604" s="16">
        <f t="shared" si="126"/>
        <v>4</v>
      </c>
      <c r="C2604" s="16">
        <f t="shared" si="124"/>
        <v>2</v>
      </c>
      <c r="D2604" s="14">
        <f t="shared" si="127"/>
        <v>45412</v>
      </c>
      <c r="E2604" s="18">
        <f ca="1"/>
        <v>94.399134955491959</v>
      </c>
    </row>
    <row r="2605" spans="1:5" x14ac:dyDescent="0.3">
      <c r="A2605" s="16">
        <f t="shared" si="125"/>
        <v>2024</v>
      </c>
      <c r="B2605" s="16">
        <f t="shared" si="126"/>
        <v>5</v>
      </c>
      <c r="C2605" s="16">
        <f t="shared" si="124"/>
        <v>2</v>
      </c>
      <c r="D2605" s="14">
        <f t="shared" si="127"/>
        <v>45413</v>
      </c>
      <c r="E2605" s="18">
        <f ca="1"/>
        <v>96.194153863534353</v>
      </c>
    </row>
    <row r="2606" spans="1:5" x14ac:dyDescent="0.3">
      <c r="A2606" s="16">
        <f t="shared" si="125"/>
        <v>2024</v>
      </c>
      <c r="B2606" s="16">
        <f t="shared" si="126"/>
        <v>5</v>
      </c>
      <c r="C2606" s="16">
        <f t="shared" si="124"/>
        <v>2</v>
      </c>
      <c r="D2606" s="14">
        <f t="shared" si="127"/>
        <v>45414</v>
      </c>
      <c r="E2606" s="18">
        <f ca="1"/>
        <v>95.982913597695344</v>
      </c>
    </row>
    <row r="2607" spans="1:5" x14ac:dyDescent="0.3">
      <c r="A2607" s="16">
        <f t="shared" si="125"/>
        <v>2024</v>
      </c>
      <c r="B2607" s="16">
        <f t="shared" si="126"/>
        <v>5</v>
      </c>
      <c r="C2607" s="16">
        <f t="shared" si="124"/>
        <v>2</v>
      </c>
      <c r="D2607" s="14">
        <f t="shared" si="127"/>
        <v>45415</v>
      </c>
      <c r="E2607" s="18">
        <f ca="1"/>
        <v>95.04240497727379</v>
      </c>
    </row>
    <row r="2608" spans="1:5" x14ac:dyDescent="0.3">
      <c r="A2608" s="16">
        <f t="shared" si="125"/>
        <v>2024</v>
      </c>
      <c r="B2608" s="16">
        <f t="shared" si="126"/>
        <v>5</v>
      </c>
      <c r="C2608" s="16">
        <f t="shared" si="124"/>
        <v>2</v>
      </c>
      <c r="D2608" s="14">
        <f t="shared" si="127"/>
        <v>45418</v>
      </c>
      <c r="E2608" s="18">
        <f ca="1"/>
        <v>95.05992673019604</v>
      </c>
    </row>
    <row r="2609" spans="1:5" x14ac:dyDescent="0.3">
      <c r="A2609" s="16">
        <f t="shared" si="125"/>
        <v>2024</v>
      </c>
      <c r="B2609" s="16">
        <f t="shared" si="126"/>
        <v>5</v>
      </c>
      <c r="C2609" s="16">
        <f t="shared" si="124"/>
        <v>2</v>
      </c>
      <c r="D2609" s="14">
        <f t="shared" si="127"/>
        <v>45419</v>
      </c>
      <c r="E2609" s="18">
        <f ca="1"/>
        <v>95.595398458649129</v>
      </c>
    </row>
    <row r="2610" spans="1:5" x14ac:dyDescent="0.3">
      <c r="A2610" s="16">
        <f t="shared" si="125"/>
        <v>2024</v>
      </c>
      <c r="B2610" s="16">
        <f t="shared" si="126"/>
        <v>5</v>
      </c>
      <c r="C2610" s="16">
        <f t="shared" si="124"/>
        <v>2</v>
      </c>
      <c r="D2610" s="14">
        <f t="shared" si="127"/>
        <v>45420</v>
      </c>
      <c r="E2610" s="18">
        <f ca="1"/>
        <v>96.311801596096018</v>
      </c>
    </row>
    <row r="2611" spans="1:5" x14ac:dyDescent="0.3">
      <c r="A2611" s="16">
        <f t="shared" si="125"/>
        <v>2024</v>
      </c>
      <c r="B2611" s="16">
        <f t="shared" si="126"/>
        <v>5</v>
      </c>
      <c r="C2611" s="16">
        <f t="shared" si="124"/>
        <v>2</v>
      </c>
      <c r="D2611" s="14">
        <f t="shared" si="127"/>
        <v>45421</v>
      </c>
      <c r="E2611" s="18">
        <f ca="1"/>
        <v>97.608109118529555</v>
      </c>
    </row>
    <row r="2612" spans="1:5" x14ac:dyDescent="0.3">
      <c r="A2612" s="16">
        <f t="shared" si="125"/>
        <v>2024</v>
      </c>
      <c r="B2612" s="16">
        <f t="shared" si="126"/>
        <v>5</v>
      </c>
      <c r="C2612" s="16">
        <f t="shared" si="124"/>
        <v>2</v>
      </c>
      <c r="D2612" s="14">
        <f t="shared" si="127"/>
        <v>45422</v>
      </c>
      <c r="E2612" s="18">
        <f ca="1"/>
        <v>97.610387119663756</v>
      </c>
    </row>
    <row r="2613" spans="1:5" x14ac:dyDescent="0.3">
      <c r="A2613" s="16">
        <f t="shared" si="125"/>
        <v>2024</v>
      </c>
      <c r="B2613" s="16">
        <f t="shared" si="126"/>
        <v>5</v>
      </c>
      <c r="C2613" s="16">
        <f t="shared" si="124"/>
        <v>2</v>
      </c>
      <c r="D2613" s="14">
        <f t="shared" si="127"/>
        <v>45425</v>
      </c>
      <c r="E2613" s="18">
        <f ca="1"/>
        <v>99.006768026106741</v>
      </c>
    </row>
    <row r="2614" spans="1:5" x14ac:dyDescent="0.3">
      <c r="A2614" s="16">
        <f t="shared" si="125"/>
        <v>2024</v>
      </c>
      <c r="B2614" s="16">
        <f t="shared" si="126"/>
        <v>5</v>
      </c>
      <c r="C2614" s="16">
        <f t="shared" si="124"/>
        <v>2</v>
      </c>
      <c r="D2614" s="14">
        <f t="shared" si="127"/>
        <v>45426</v>
      </c>
      <c r="E2614" s="18">
        <f ca="1"/>
        <v>98.274348689280203</v>
      </c>
    </row>
    <row r="2615" spans="1:5" x14ac:dyDescent="0.3">
      <c r="A2615" s="16">
        <f t="shared" si="125"/>
        <v>2024</v>
      </c>
      <c r="B2615" s="16">
        <f t="shared" si="126"/>
        <v>5</v>
      </c>
      <c r="C2615" s="16">
        <f t="shared" si="124"/>
        <v>2</v>
      </c>
      <c r="D2615" s="14">
        <f t="shared" si="127"/>
        <v>45427</v>
      </c>
      <c r="E2615" s="18">
        <f ca="1"/>
        <v>98.193644900638901</v>
      </c>
    </row>
    <row r="2616" spans="1:5" x14ac:dyDescent="0.3">
      <c r="A2616" s="16">
        <f t="shared" si="125"/>
        <v>2024</v>
      </c>
      <c r="B2616" s="16">
        <f t="shared" si="126"/>
        <v>5</v>
      </c>
      <c r="C2616" s="16">
        <f t="shared" si="124"/>
        <v>2</v>
      </c>
      <c r="D2616" s="14">
        <f t="shared" si="127"/>
        <v>45428</v>
      </c>
      <c r="E2616" s="18">
        <f ca="1"/>
        <v>100.31747026884049</v>
      </c>
    </row>
    <row r="2617" spans="1:5" x14ac:dyDescent="0.3">
      <c r="A2617" s="16">
        <f t="shared" si="125"/>
        <v>2024</v>
      </c>
      <c r="B2617" s="16">
        <f t="shared" si="126"/>
        <v>5</v>
      </c>
      <c r="C2617" s="16">
        <f t="shared" si="124"/>
        <v>2</v>
      </c>
      <c r="D2617" s="14">
        <f t="shared" si="127"/>
        <v>45429</v>
      </c>
      <c r="E2617" s="18">
        <f ca="1"/>
        <v>102.13473143395802</v>
      </c>
    </row>
    <row r="2618" spans="1:5" x14ac:dyDescent="0.3">
      <c r="A2618" s="16">
        <f t="shared" si="125"/>
        <v>2024</v>
      </c>
      <c r="B2618" s="16">
        <f t="shared" si="126"/>
        <v>5</v>
      </c>
      <c r="C2618" s="16">
        <f t="shared" si="124"/>
        <v>2</v>
      </c>
      <c r="D2618" s="14">
        <f t="shared" si="127"/>
        <v>45432</v>
      </c>
      <c r="E2618" s="18">
        <f ca="1"/>
        <v>103.03539646736297</v>
      </c>
    </row>
    <row r="2619" spans="1:5" x14ac:dyDescent="0.3">
      <c r="A2619" s="16">
        <f t="shared" si="125"/>
        <v>2024</v>
      </c>
      <c r="B2619" s="16">
        <f t="shared" si="126"/>
        <v>5</v>
      </c>
      <c r="C2619" s="16">
        <f t="shared" si="124"/>
        <v>2</v>
      </c>
      <c r="D2619" s="14">
        <f t="shared" si="127"/>
        <v>45433</v>
      </c>
      <c r="E2619" s="18">
        <f ca="1"/>
        <v>103.54361807825795</v>
      </c>
    </row>
    <row r="2620" spans="1:5" x14ac:dyDescent="0.3">
      <c r="A2620" s="16">
        <f t="shared" si="125"/>
        <v>2024</v>
      </c>
      <c r="B2620" s="16">
        <f t="shared" si="126"/>
        <v>5</v>
      </c>
      <c r="C2620" s="16">
        <f t="shared" si="124"/>
        <v>2</v>
      </c>
      <c r="D2620" s="14">
        <f t="shared" si="127"/>
        <v>45434</v>
      </c>
      <c r="E2620" s="18">
        <f ca="1"/>
        <v>103.34998285260697</v>
      </c>
    </row>
    <row r="2621" spans="1:5" x14ac:dyDescent="0.3">
      <c r="A2621" s="16">
        <f t="shared" si="125"/>
        <v>2024</v>
      </c>
      <c r="B2621" s="16">
        <f t="shared" si="126"/>
        <v>5</v>
      </c>
      <c r="C2621" s="16">
        <f t="shared" si="124"/>
        <v>2</v>
      </c>
      <c r="D2621" s="14">
        <f t="shared" si="127"/>
        <v>45435</v>
      </c>
      <c r="E2621" s="18">
        <f ca="1"/>
        <v>102.29345421204168</v>
      </c>
    </row>
    <row r="2622" spans="1:5" x14ac:dyDescent="0.3">
      <c r="A2622" s="16">
        <f t="shared" si="125"/>
        <v>2024</v>
      </c>
      <c r="B2622" s="16">
        <f t="shared" si="126"/>
        <v>5</v>
      </c>
      <c r="C2622" s="16">
        <f t="shared" si="124"/>
        <v>2</v>
      </c>
      <c r="D2622" s="14">
        <f t="shared" si="127"/>
        <v>45436</v>
      </c>
      <c r="E2622" s="18">
        <f ca="1"/>
        <v>101.90519129300189</v>
      </c>
    </row>
    <row r="2623" spans="1:5" x14ac:dyDescent="0.3">
      <c r="A2623" s="16">
        <f t="shared" si="125"/>
        <v>2024</v>
      </c>
      <c r="B2623" s="16">
        <f t="shared" si="126"/>
        <v>5</v>
      </c>
      <c r="C2623" s="16">
        <f t="shared" si="124"/>
        <v>2</v>
      </c>
      <c r="D2623" s="14">
        <f t="shared" si="127"/>
        <v>45439</v>
      </c>
      <c r="E2623" s="18">
        <f ca="1"/>
        <v>103.70414149064479</v>
      </c>
    </row>
    <row r="2624" spans="1:5" x14ac:dyDescent="0.3">
      <c r="A2624" s="16">
        <f t="shared" si="125"/>
        <v>2024</v>
      </c>
      <c r="B2624" s="16">
        <f t="shared" si="126"/>
        <v>5</v>
      </c>
      <c r="C2624" s="16">
        <f t="shared" si="124"/>
        <v>2</v>
      </c>
      <c r="D2624" s="14">
        <f t="shared" si="127"/>
        <v>45440</v>
      </c>
      <c r="E2624" s="18">
        <f ca="1"/>
        <v>101.71996781478137</v>
      </c>
    </row>
    <row r="2625" spans="1:5" x14ac:dyDescent="0.3">
      <c r="A2625" s="16">
        <f t="shared" si="125"/>
        <v>2024</v>
      </c>
      <c r="B2625" s="16">
        <f t="shared" si="126"/>
        <v>5</v>
      </c>
      <c r="C2625" s="16">
        <f t="shared" si="124"/>
        <v>2</v>
      </c>
      <c r="D2625" s="14">
        <f t="shared" si="127"/>
        <v>45441</v>
      </c>
      <c r="E2625" s="18">
        <f ca="1"/>
        <v>101.53453197075662</v>
      </c>
    </row>
    <row r="2626" spans="1:5" x14ac:dyDescent="0.3">
      <c r="A2626" s="16">
        <f t="shared" si="125"/>
        <v>2024</v>
      </c>
      <c r="B2626" s="16">
        <f t="shared" si="126"/>
        <v>5</v>
      </c>
      <c r="C2626" s="16">
        <f t="shared" si="124"/>
        <v>2</v>
      </c>
      <c r="D2626" s="14">
        <f t="shared" si="127"/>
        <v>45442</v>
      </c>
      <c r="E2626" s="18">
        <f ca="1"/>
        <v>101.50388627441808</v>
      </c>
    </row>
    <row r="2627" spans="1:5" x14ac:dyDescent="0.3">
      <c r="A2627" s="16">
        <f t="shared" si="125"/>
        <v>2024</v>
      </c>
      <c r="B2627" s="16">
        <f t="shared" si="126"/>
        <v>5</v>
      </c>
      <c r="C2627" s="16">
        <f t="shared" si="124"/>
        <v>2</v>
      </c>
      <c r="D2627" s="14">
        <f t="shared" si="127"/>
        <v>45443</v>
      </c>
      <c r="E2627" s="18">
        <f ca="1"/>
        <v>103.36553923593411</v>
      </c>
    </row>
    <row r="2628" spans="1:5" x14ac:dyDescent="0.3">
      <c r="A2628" s="16">
        <f t="shared" si="125"/>
        <v>2024</v>
      </c>
      <c r="B2628" s="16">
        <f t="shared" si="126"/>
        <v>6</v>
      </c>
      <c r="C2628" s="16">
        <f t="shared" si="124"/>
        <v>2</v>
      </c>
      <c r="D2628" s="14">
        <f t="shared" si="127"/>
        <v>45446</v>
      </c>
      <c r="E2628" s="18">
        <f ca="1"/>
        <v>100.94617196440799</v>
      </c>
    </row>
    <row r="2629" spans="1:5" x14ac:dyDescent="0.3">
      <c r="A2629" s="16">
        <f t="shared" si="125"/>
        <v>2024</v>
      </c>
      <c r="B2629" s="16">
        <f t="shared" si="126"/>
        <v>6</v>
      </c>
      <c r="C2629" s="16">
        <f t="shared" ref="C2629:C2692" si="128">ROUNDUP(B2629/3,0)</f>
        <v>2</v>
      </c>
      <c r="D2629" s="14">
        <f t="shared" si="127"/>
        <v>45447</v>
      </c>
      <c r="E2629" s="18">
        <f ca="1"/>
        <v>100.74809951890022</v>
      </c>
    </row>
    <row r="2630" spans="1:5" x14ac:dyDescent="0.3">
      <c r="A2630" s="16">
        <f t="shared" si="125"/>
        <v>2024</v>
      </c>
      <c r="B2630" s="16">
        <f t="shared" si="126"/>
        <v>6</v>
      </c>
      <c r="C2630" s="16">
        <f t="shared" si="128"/>
        <v>2</v>
      </c>
      <c r="D2630" s="14">
        <f t="shared" si="127"/>
        <v>45448</v>
      </c>
      <c r="E2630" s="18">
        <f ca="1"/>
        <v>100.15750087920421</v>
      </c>
    </row>
    <row r="2631" spans="1:5" x14ac:dyDescent="0.3">
      <c r="A2631" s="16">
        <f t="shared" si="125"/>
        <v>2024</v>
      </c>
      <c r="B2631" s="16">
        <f t="shared" si="126"/>
        <v>6</v>
      </c>
      <c r="C2631" s="16">
        <f t="shared" si="128"/>
        <v>2</v>
      </c>
      <c r="D2631" s="14">
        <f t="shared" si="127"/>
        <v>45449</v>
      </c>
      <c r="E2631" s="18">
        <f ca="1"/>
        <v>101.62359923200003</v>
      </c>
    </row>
    <row r="2632" spans="1:5" x14ac:dyDescent="0.3">
      <c r="A2632" s="16">
        <f t="shared" si="125"/>
        <v>2024</v>
      </c>
      <c r="B2632" s="16">
        <f t="shared" si="126"/>
        <v>6</v>
      </c>
      <c r="C2632" s="16">
        <f t="shared" si="128"/>
        <v>2</v>
      </c>
      <c r="D2632" s="14">
        <f t="shared" si="127"/>
        <v>45450</v>
      </c>
      <c r="E2632" s="18">
        <f ca="1"/>
        <v>99.968219727795869</v>
      </c>
    </row>
    <row r="2633" spans="1:5" x14ac:dyDescent="0.3">
      <c r="A2633" s="16">
        <f t="shared" si="125"/>
        <v>2024</v>
      </c>
      <c r="B2633" s="16">
        <f t="shared" si="126"/>
        <v>6</v>
      </c>
      <c r="C2633" s="16">
        <f t="shared" si="128"/>
        <v>2</v>
      </c>
      <c r="D2633" s="14">
        <f t="shared" si="127"/>
        <v>45453</v>
      </c>
      <c r="E2633" s="18">
        <f ca="1"/>
        <v>100.14449878838863</v>
      </c>
    </row>
    <row r="2634" spans="1:5" x14ac:dyDescent="0.3">
      <c r="A2634" s="16">
        <f t="shared" si="125"/>
        <v>2024</v>
      </c>
      <c r="B2634" s="16">
        <f t="shared" si="126"/>
        <v>6</v>
      </c>
      <c r="C2634" s="16">
        <f t="shared" si="128"/>
        <v>2</v>
      </c>
      <c r="D2634" s="14">
        <f t="shared" si="127"/>
        <v>45454</v>
      </c>
      <c r="E2634" s="18">
        <f ca="1"/>
        <v>102.99832510613655</v>
      </c>
    </row>
    <row r="2635" spans="1:5" x14ac:dyDescent="0.3">
      <c r="A2635" s="16">
        <f t="shared" si="125"/>
        <v>2024</v>
      </c>
      <c r="B2635" s="16">
        <f t="shared" si="126"/>
        <v>6</v>
      </c>
      <c r="C2635" s="16">
        <f t="shared" si="128"/>
        <v>2</v>
      </c>
      <c r="D2635" s="14">
        <f t="shared" si="127"/>
        <v>45455</v>
      </c>
      <c r="E2635" s="18">
        <f ca="1"/>
        <v>106.35101287072948</v>
      </c>
    </row>
    <row r="2636" spans="1:5" x14ac:dyDescent="0.3">
      <c r="A2636" s="16">
        <f t="shared" si="125"/>
        <v>2024</v>
      </c>
      <c r="B2636" s="16">
        <f t="shared" si="126"/>
        <v>6</v>
      </c>
      <c r="C2636" s="16">
        <f t="shared" si="128"/>
        <v>2</v>
      </c>
      <c r="D2636" s="14">
        <f t="shared" si="127"/>
        <v>45456</v>
      </c>
      <c r="E2636" s="18">
        <f ca="1"/>
        <v>106.93795607017415</v>
      </c>
    </row>
    <row r="2637" spans="1:5" x14ac:dyDescent="0.3">
      <c r="A2637" s="16">
        <f t="shared" si="125"/>
        <v>2024</v>
      </c>
      <c r="B2637" s="16">
        <f t="shared" si="126"/>
        <v>6</v>
      </c>
      <c r="C2637" s="16">
        <f t="shared" si="128"/>
        <v>2</v>
      </c>
      <c r="D2637" s="14">
        <f t="shared" si="127"/>
        <v>45457</v>
      </c>
      <c r="E2637" s="18">
        <f ca="1"/>
        <v>108.4999500310749</v>
      </c>
    </row>
    <row r="2638" spans="1:5" x14ac:dyDescent="0.3">
      <c r="A2638" s="16">
        <f t="shared" si="125"/>
        <v>2024</v>
      </c>
      <c r="B2638" s="16">
        <f t="shared" si="126"/>
        <v>6</v>
      </c>
      <c r="C2638" s="16">
        <f t="shared" si="128"/>
        <v>2</v>
      </c>
      <c r="D2638" s="14">
        <f t="shared" si="127"/>
        <v>45460</v>
      </c>
      <c r="E2638" s="18">
        <f ca="1"/>
        <v>108.75377707416216</v>
      </c>
    </row>
    <row r="2639" spans="1:5" x14ac:dyDescent="0.3">
      <c r="A2639" s="16">
        <f t="shared" si="125"/>
        <v>2024</v>
      </c>
      <c r="B2639" s="16">
        <f t="shared" si="126"/>
        <v>6</v>
      </c>
      <c r="C2639" s="16">
        <f t="shared" si="128"/>
        <v>2</v>
      </c>
      <c r="D2639" s="14">
        <f t="shared" si="127"/>
        <v>45461</v>
      </c>
      <c r="E2639" s="18">
        <f ca="1"/>
        <v>109.36070565616087</v>
      </c>
    </row>
    <row r="2640" spans="1:5" x14ac:dyDescent="0.3">
      <c r="A2640" s="16">
        <f t="shared" si="125"/>
        <v>2024</v>
      </c>
      <c r="B2640" s="16">
        <f t="shared" si="126"/>
        <v>6</v>
      </c>
      <c r="C2640" s="16">
        <f t="shared" si="128"/>
        <v>2</v>
      </c>
      <c r="D2640" s="14">
        <f t="shared" si="127"/>
        <v>45462</v>
      </c>
      <c r="E2640" s="18">
        <f ca="1"/>
        <v>108.31183407463078</v>
      </c>
    </row>
    <row r="2641" spans="1:5" x14ac:dyDescent="0.3">
      <c r="A2641" s="16">
        <f t="shared" ref="A2641:A2704" si="129">YEAR(D2641)</f>
        <v>2024</v>
      </c>
      <c r="B2641" s="16">
        <f t="shared" ref="B2641:B2704" si="130">MONTH(D2641)</f>
        <v>6</v>
      </c>
      <c r="C2641" s="16">
        <f t="shared" si="128"/>
        <v>2</v>
      </c>
      <c r="D2641" s="14">
        <f t="shared" si="127"/>
        <v>45463</v>
      </c>
      <c r="E2641" s="18">
        <f ca="1"/>
        <v>108.7722203412934</v>
      </c>
    </row>
    <row r="2642" spans="1:5" x14ac:dyDescent="0.3">
      <c r="A2642" s="16">
        <f t="shared" si="129"/>
        <v>2024</v>
      </c>
      <c r="B2642" s="16">
        <f t="shared" si="130"/>
        <v>6</v>
      </c>
      <c r="C2642" s="16">
        <f t="shared" si="128"/>
        <v>2</v>
      </c>
      <c r="D2642" s="14">
        <f t="shared" si="127"/>
        <v>45464</v>
      </c>
      <c r="E2642" s="18">
        <f ca="1"/>
        <v>108.31019789533339</v>
      </c>
    </row>
    <row r="2643" spans="1:5" x14ac:dyDescent="0.3">
      <c r="A2643" s="16">
        <f t="shared" si="129"/>
        <v>2024</v>
      </c>
      <c r="B2643" s="16">
        <f t="shared" si="130"/>
        <v>6</v>
      </c>
      <c r="C2643" s="16">
        <f t="shared" si="128"/>
        <v>2</v>
      </c>
      <c r="D2643" s="14">
        <f t="shared" si="127"/>
        <v>45467</v>
      </c>
      <c r="E2643" s="18">
        <f ca="1"/>
        <v>110.24461196060317</v>
      </c>
    </row>
    <row r="2644" spans="1:5" x14ac:dyDescent="0.3">
      <c r="A2644" s="16">
        <f t="shared" si="129"/>
        <v>2024</v>
      </c>
      <c r="B2644" s="16">
        <f t="shared" si="130"/>
        <v>6</v>
      </c>
      <c r="C2644" s="16">
        <f t="shared" si="128"/>
        <v>2</v>
      </c>
      <c r="D2644" s="14">
        <f t="shared" si="127"/>
        <v>45468</v>
      </c>
      <c r="E2644" s="18">
        <f ca="1"/>
        <v>109.96880951167358</v>
      </c>
    </row>
    <row r="2645" spans="1:5" x14ac:dyDescent="0.3">
      <c r="A2645" s="16">
        <f t="shared" si="129"/>
        <v>2024</v>
      </c>
      <c r="B2645" s="16">
        <f t="shared" si="130"/>
        <v>6</v>
      </c>
      <c r="C2645" s="16">
        <f t="shared" si="128"/>
        <v>2</v>
      </c>
      <c r="D2645" s="14">
        <f t="shared" si="127"/>
        <v>45469</v>
      </c>
      <c r="E2645" s="18">
        <f ca="1"/>
        <v>112.87702188670173</v>
      </c>
    </row>
    <row r="2646" spans="1:5" x14ac:dyDescent="0.3">
      <c r="A2646" s="16">
        <f t="shared" si="129"/>
        <v>2024</v>
      </c>
      <c r="B2646" s="16">
        <f t="shared" si="130"/>
        <v>6</v>
      </c>
      <c r="C2646" s="16">
        <f t="shared" si="128"/>
        <v>2</v>
      </c>
      <c r="D2646" s="14">
        <f t="shared" si="127"/>
        <v>45470</v>
      </c>
      <c r="E2646" s="18">
        <f ca="1"/>
        <v>113.68549107670142</v>
      </c>
    </row>
    <row r="2647" spans="1:5" x14ac:dyDescent="0.3">
      <c r="A2647" s="16">
        <f t="shared" si="129"/>
        <v>2024</v>
      </c>
      <c r="B2647" s="16">
        <f t="shared" si="130"/>
        <v>6</v>
      </c>
      <c r="C2647" s="16">
        <f t="shared" si="128"/>
        <v>2</v>
      </c>
      <c r="D2647" s="14">
        <f t="shared" si="127"/>
        <v>45471</v>
      </c>
      <c r="E2647" s="18">
        <f ca="1"/>
        <v>115.00435323749726</v>
      </c>
    </row>
    <row r="2648" spans="1:5" x14ac:dyDescent="0.3">
      <c r="A2648" s="16">
        <f t="shared" si="129"/>
        <v>2024</v>
      </c>
      <c r="B2648" s="16">
        <f t="shared" si="130"/>
        <v>7</v>
      </c>
      <c r="C2648" s="16">
        <f t="shared" si="128"/>
        <v>3</v>
      </c>
      <c r="D2648" s="14">
        <f t="shared" ref="D2648:D2711" si="131">WORKDAY(D2647,1)</f>
        <v>45474</v>
      </c>
      <c r="E2648" s="18">
        <f ca="1"/>
        <v>113.54826694171783</v>
      </c>
    </row>
    <row r="2649" spans="1:5" x14ac:dyDescent="0.3">
      <c r="A2649" s="16">
        <f t="shared" si="129"/>
        <v>2024</v>
      </c>
      <c r="B2649" s="16">
        <f t="shared" si="130"/>
        <v>7</v>
      </c>
      <c r="C2649" s="16">
        <f t="shared" si="128"/>
        <v>3</v>
      </c>
      <c r="D2649" s="14">
        <f t="shared" si="131"/>
        <v>45475</v>
      </c>
      <c r="E2649" s="18">
        <f ca="1"/>
        <v>115.63906412311989</v>
      </c>
    </row>
    <row r="2650" spans="1:5" x14ac:dyDescent="0.3">
      <c r="A2650" s="16">
        <f t="shared" si="129"/>
        <v>2024</v>
      </c>
      <c r="B2650" s="16">
        <f t="shared" si="130"/>
        <v>7</v>
      </c>
      <c r="C2650" s="16">
        <f t="shared" si="128"/>
        <v>3</v>
      </c>
      <c r="D2650" s="14">
        <f t="shared" si="131"/>
        <v>45476</v>
      </c>
      <c r="E2650" s="18">
        <f ca="1"/>
        <v>114.60257856674986</v>
      </c>
    </row>
    <row r="2651" spans="1:5" x14ac:dyDescent="0.3">
      <c r="A2651" s="16">
        <f t="shared" si="129"/>
        <v>2024</v>
      </c>
      <c r="B2651" s="16">
        <f t="shared" si="130"/>
        <v>7</v>
      </c>
      <c r="C2651" s="16">
        <f t="shared" si="128"/>
        <v>3</v>
      </c>
      <c r="D2651" s="14">
        <f t="shared" si="131"/>
        <v>45477</v>
      </c>
      <c r="E2651" s="18">
        <f ca="1"/>
        <v>114.154969591355</v>
      </c>
    </row>
    <row r="2652" spans="1:5" x14ac:dyDescent="0.3">
      <c r="A2652" s="16">
        <f t="shared" si="129"/>
        <v>2024</v>
      </c>
      <c r="B2652" s="16">
        <f t="shared" si="130"/>
        <v>7</v>
      </c>
      <c r="C2652" s="16">
        <f t="shared" si="128"/>
        <v>3</v>
      </c>
      <c r="D2652" s="14">
        <f t="shared" si="131"/>
        <v>45478</v>
      </c>
      <c r="E2652" s="18">
        <f ca="1"/>
        <v>113.90642445846962</v>
      </c>
    </row>
    <row r="2653" spans="1:5" x14ac:dyDescent="0.3">
      <c r="A2653" s="16">
        <f t="shared" si="129"/>
        <v>2024</v>
      </c>
      <c r="B2653" s="16">
        <f t="shared" si="130"/>
        <v>7</v>
      </c>
      <c r="C2653" s="16">
        <f t="shared" si="128"/>
        <v>3</v>
      </c>
      <c r="D2653" s="14">
        <f t="shared" si="131"/>
        <v>45481</v>
      </c>
      <c r="E2653" s="18">
        <f ca="1"/>
        <v>113.44588005299002</v>
      </c>
    </row>
    <row r="2654" spans="1:5" x14ac:dyDescent="0.3">
      <c r="A2654" s="16">
        <f t="shared" si="129"/>
        <v>2024</v>
      </c>
      <c r="B2654" s="16">
        <f t="shared" si="130"/>
        <v>7</v>
      </c>
      <c r="C2654" s="16">
        <f t="shared" si="128"/>
        <v>3</v>
      </c>
      <c r="D2654" s="14">
        <f t="shared" si="131"/>
        <v>45482</v>
      </c>
      <c r="E2654" s="18">
        <f ca="1"/>
        <v>114.72285430931356</v>
      </c>
    </row>
    <row r="2655" spans="1:5" x14ac:dyDescent="0.3">
      <c r="A2655" s="16">
        <f t="shared" si="129"/>
        <v>2024</v>
      </c>
      <c r="B2655" s="16">
        <f t="shared" si="130"/>
        <v>7</v>
      </c>
      <c r="C2655" s="16">
        <f t="shared" si="128"/>
        <v>3</v>
      </c>
      <c r="D2655" s="14">
        <f t="shared" si="131"/>
        <v>45483</v>
      </c>
      <c r="E2655" s="18">
        <f ca="1"/>
        <v>114.2084037490074</v>
      </c>
    </row>
    <row r="2656" spans="1:5" x14ac:dyDescent="0.3">
      <c r="A2656" s="16">
        <f t="shared" si="129"/>
        <v>2024</v>
      </c>
      <c r="B2656" s="16">
        <f t="shared" si="130"/>
        <v>7</v>
      </c>
      <c r="C2656" s="16">
        <f t="shared" si="128"/>
        <v>3</v>
      </c>
      <c r="D2656" s="14">
        <f t="shared" si="131"/>
        <v>45484</v>
      </c>
      <c r="E2656" s="18">
        <f ca="1"/>
        <v>114.23340628098808</v>
      </c>
    </row>
    <row r="2657" spans="1:5" x14ac:dyDescent="0.3">
      <c r="A2657" s="16">
        <f t="shared" si="129"/>
        <v>2024</v>
      </c>
      <c r="B2657" s="16">
        <f t="shared" si="130"/>
        <v>7</v>
      </c>
      <c r="C2657" s="16">
        <f t="shared" si="128"/>
        <v>3</v>
      </c>
      <c r="D2657" s="14">
        <f t="shared" si="131"/>
        <v>45485</v>
      </c>
      <c r="E2657" s="18">
        <f ca="1"/>
        <v>113.70671243228594</v>
      </c>
    </row>
    <row r="2658" spans="1:5" x14ac:dyDescent="0.3">
      <c r="A2658" s="16">
        <f t="shared" si="129"/>
        <v>2024</v>
      </c>
      <c r="B2658" s="16">
        <f t="shared" si="130"/>
        <v>7</v>
      </c>
      <c r="C2658" s="16">
        <f t="shared" si="128"/>
        <v>3</v>
      </c>
      <c r="D2658" s="14">
        <f t="shared" si="131"/>
        <v>45488</v>
      </c>
      <c r="E2658" s="18">
        <f ca="1"/>
        <v>112.42610236526961</v>
      </c>
    </row>
    <row r="2659" spans="1:5" x14ac:dyDescent="0.3">
      <c r="A2659" s="16">
        <f t="shared" si="129"/>
        <v>2024</v>
      </c>
      <c r="B2659" s="16">
        <f t="shared" si="130"/>
        <v>7</v>
      </c>
      <c r="C2659" s="16">
        <f t="shared" si="128"/>
        <v>3</v>
      </c>
      <c r="D2659" s="14">
        <f t="shared" si="131"/>
        <v>45489</v>
      </c>
      <c r="E2659" s="18">
        <f ca="1"/>
        <v>114.03358107847208</v>
      </c>
    </row>
    <row r="2660" spans="1:5" x14ac:dyDescent="0.3">
      <c r="A2660" s="16">
        <f t="shared" si="129"/>
        <v>2024</v>
      </c>
      <c r="B2660" s="16">
        <f t="shared" si="130"/>
        <v>7</v>
      </c>
      <c r="C2660" s="16">
        <f t="shared" si="128"/>
        <v>3</v>
      </c>
      <c r="D2660" s="14">
        <f t="shared" si="131"/>
        <v>45490</v>
      </c>
      <c r="E2660" s="18">
        <f ca="1"/>
        <v>115.30811979693429</v>
      </c>
    </row>
    <row r="2661" spans="1:5" x14ac:dyDescent="0.3">
      <c r="A2661" s="16">
        <f t="shared" si="129"/>
        <v>2024</v>
      </c>
      <c r="B2661" s="16">
        <f t="shared" si="130"/>
        <v>7</v>
      </c>
      <c r="C2661" s="16">
        <f t="shared" si="128"/>
        <v>3</v>
      </c>
      <c r="D2661" s="14">
        <f t="shared" si="131"/>
        <v>45491</v>
      </c>
      <c r="E2661" s="18">
        <f ca="1"/>
        <v>115.43872332852042</v>
      </c>
    </row>
    <row r="2662" spans="1:5" x14ac:dyDescent="0.3">
      <c r="A2662" s="16">
        <f t="shared" si="129"/>
        <v>2024</v>
      </c>
      <c r="B2662" s="16">
        <f t="shared" si="130"/>
        <v>7</v>
      </c>
      <c r="C2662" s="16">
        <f t="shared" si="128"/>
        <v>3</v>
      </c>
      <c r="D2662" s="14">
        <f t="shared" si="131"/>
        <v>45492</v>
      </c>
      <c r="E2662" s="18">
        <f ca="1"/>
        <v>116.34175957555937</v>
      </c>
    </row>
    <row r="2663" spans="1:5" x14ac:dyDescent="0.3">
      <c r="A2663" s="16">
        <f t="shared" si="129"/>
        <v>2024</v>
      </c>
      <c r="B2663" s="16">
        <f t="shared" si="130"/>
        <v>7</v>
      </c>
      <c r="C2663" s="16">
        <f t="shared" si="128"/>
        <v>3</v>
      </c>
      <c r="D2663" s="14">
        <f t="shared" si="131"/>
        <v>45495</v>
      </c>
      <c r="E2663" s="18">
        <f ca="1"/>
        <v>117.78057281778412</v>
      </c>
    </row>
    <row r="2664" spans="1:5" x14ac:dyDescent="0.3">
      <c r="A2664" s="16">
        <f t="shared" si="129"/>
        <v>2024</v>
      </c>
      <c r="B2664" s="16">
        <f t="shared" si="130"/>
        <v>7</v>
      </c>
      <c r="C2664" s="16">
        <f t="shared" si="128"/>
        <v>3</v>
      </c>
      <c r="D2664" s="14">
        <f t="shared" si="131"/>
        <v>45496</v>
      </c>
      <c r="E2664" s="18">
        <f ca="1"/>
        <v>115.09882535064921</v>
      </c>
    </row>
    <row r="2665" spans="1:5" x14ac:dyDescent="0.3">
      <c r="A2665" s="16">
        <f t="shared" si="129"/>
        <v>2024</v>
      </c>
      <c r="B2665" s="16">
        <f t="shared" si="130"/>
        <v>7</v>
      </c>
      <c r="C2665" s="16">
        <f t="shared" si="128"/>
        <v>3</v>
      </c>
      <c r="D2665" s="14">
        <f t="shared" si="131"/>
        <v>45497</v>
      </c>
      <c r="E2665" s="18">
        <f ca="1"/>
        <v>115.67401191267346</v>
      </c>
    </row>
    <row r="2666" spans="1:5" x14ac:dyDescent="0.3">
      <c r="A2666" s="16">
        <f t="shared" si="129"/>
        <v>2024</v>
      </c>
      <c r="B2666" s="16">
        <f t="shared" si="130"/>
        <v>7</v>
      </c>
      <c r="C2666" s="16">
        <f t="shared" si="128"/>
        <v>3</v>
      </c>
      <c r="D2666" s="14">
        <f t="shared" si="131"/>
        <v>45498</v>
      </c>
      <c r="E2666" s="18">
        <f ca="1"/>
        <v>114.93987494621959</v>
      </c>
    </row>
    <row r="2667" spans="1:5" x14ac:dyDescent="0.3">
      <c r="A2667" s="16">
        <f t="shared" si="129"/>
        <v>2024</v>
      </c>
      <c r="B2667" s="16">
        <f t="shared" si="130"/>
        <v>7</v>
      </c>
      <c r="C2667" s="16">
        <f t="shared" si="128"/>
        <v>3</v>
      </c>
      <c r="D2667" s="14">
        <f t="shared" si="131"/>
        <v>45499</v>
      </c>
      <c r="E2667" s="18">
        <f ca="1"/>
        <v>116.35387733098209</v>
      </c>
    </row>
    <row r="2668" spans="1:5" x14ac:dyDescent="0.3">
      <c r="A2668" s="16">
        <f t="shared" si="129"/>
        <v>2024</v>
      </c>
      <c r="B2668" s="16">
        <f t="shared" si="130"/>
        <v>7</v>
      </c>
      <c r="C2668" s="16">
        <f t="shared" si="128"/>
        <v>3</v>
      </c>
      <c r="D2668" s="14">
        <f t="shared" si="131"/>
        <v>45502</v>
      </c>
      <c r="E2668" s="18">
        <f ca="1"/>
        <v>117.88337238634661</v>
      </c>
    </row>
    <row r="2669" spans="1:5" x14ac:dyDescent="0.3">
      <c r="A2669" s="16">
        <f t="shared" si="129"/>
        <v>2024</v>
      </c>
      <c r="B2669" s="16">
        <f t="shared" si="130"/>
        <v>7</v>
      </c>
      <c r="C2669" s="16">
        <f t="shared" si="128"/>
        <v>3</v>
      </c>
      <c r="D2669" s="14">
        <f t="shared" si="131"/>
        <v>45503</v>
      </c>
      <c r="E2669" s="18">
        <f ca="1"/>
        <v>117.9015502771877</v>
      </c>
    </row>
    <row r="2670" spans="1:5" x14ac:dyDescent="0.3">
      <c r="A2670" s="16">
        <f t="shared" si="129"/>
        <v>2024</v>
      </c>
      <c r="B2670" s="16">
        <f t="shared" si="130"/>
        <v>7</v>
      </c>
      <c r="C2670" s="16">
        <f t="shared" si="128"/>
        <v>3</v>
      </c>
      <c r="D2670" s="14">
        <f t="shared" si="131"/>
        <v>45504</v>
      </c>
      <c r="E2670" s="18">
        <f ca="1"/>
        <v>119.04945418880926</v>
      </c>
    </row>
    <row r="2671" spans="1:5" x14ac:dyDescent="0.3">
      <c r="A2671" s="16">
        <f t="shared" si="129"/>
        <v>2024</v>
      </c>
      <c r="B2671" s="16">
        <f t="shared" si="130"/>
        <v>8</v>
      </c>
      <c r="C2671" s="16">
        <f t="shared" si="128"/>
        <v>3</v>
      </c>
      <c r="D2671" s="14">
        <f t="shared" si="131"/>
        <v>45505</v>
      </c>
      <c r="E2671" s="18">
        <f ca="1"/>
        <v>118.80392100913552</v>
      </c>
    </row>
    <row r="2672" spans="1:5" x14ac:dyDescent="0.3">
      <c r="A2672" s="16">
        <f t="shared" si="129"/>
        <v>2024</v>
      </c>
      <c r="B2672" s="16">
        <f t="shared" si="130"/>
        <v>8</v>
      </c>
      <c r="C2672" s="16">
        <f t="shared" si="128"/>
        <v>3</v>
      </c>
      <c r="D2672" s="14">
        <f t="shared" si="131"/>
        <v>45506</v>
      </c>
      <c r="E2672" s="18">
        <f ca="1"/>
        <v>120.01810493563656</v>
      </c>
    </row>
    <row r="2673" spans="1:5" x14ac:dyDescent="0.3">
      <c r="A2673" s="16">
        <f t="shared" si="129"/>
        <v>2024</v>
      </c>
      <c r="B2673" s="16">
        <f t="shared" si="130"/>
        <v>8</v>
      </c>
      <c r="C2673" s="16">
        <f t="shared" si="128"/>
        <v>3</v>
      </c>
      <c r="D2673" s="14">
        <f t="shared" si="131"/>
        <v>45509</v>
      </c>
      <c r="E2673" s="18">
        <f ca="1"/>
        <v>122.16953990342139</v>
      </c>
    </row>
    <row r="2674" spans="1:5" x14ac:dyDescent="0.3">
      <c r="A2674" s="16">
        <f t="shared" si="129"/>
        <v>2024</v>
      </c>
      <c r="B2674" s="16">
        <f t="shared" si="130"/>
        <v>8</v>
      </c>
      <c r="C2674" s="16">
        <f t="shared" si="128"/>
        <v>3</v>
      </c>
      <c r="D2674" s="14">
        <f t="shared" si="131"/>
        <v>45510</v>
      </c>
      <c r="E2674" s="18">
        <f ca="1"/>
        <v>121.61244281947934</v>
      </c>
    </row>
    <row r="2675" spans="1:5" x14ac:dyDescent="0.3">
      <c r="A2675" s="16">
        <f t="shared" si="129"/>
        <v>2024</v>
      </c>
      <c r="B2675" s="16">
        <f t="shared" si="130"/>
        <v>8</v>
      </c>
      <c r="C2675" s="16">
        <f t="shared" si="128"/>
        <v>3</v>
      </c>
      <c r="D2675" s="14">
        <f t="shared" si="131"/>
        <v>45511</v>
      </c>
      <c r="E2675" s="18">
        <f ca="1"/>
        <v>120.8576455737318</v>
      </c>
    </row>
    <row r="2676" spans="1:5" x14ac:dyDescent="0.3">
      <c r="A2676" s="16">
        <f t="shared" si="129"/>
        <v>2024</v>
      </c>
      <c r="B2676" s="16">
        <f t="shared" si="130"/>
        <v>8</v>
      </c>
      <c r="C2676" s="16">
        <f t="shared" si="128"/>
        <v>3</v>
      </c>
      <c r="D2676" s="14">
        <f t="shared" si="131"/>
        <v>45512</v>
      </c>
      <c r="E2676" s="18">
        <f ca="1"/>
        <v>121.3859759096665</v>
      </c>
    </row>
    <row r="2677" spans="1:5" x14ac:dyDescent="0.3">
      <c r="A2677" s="16">
        <f t="shared" si="129"/>
        <v>2024</v>
      </c>
      <c r="B2677" s="16">
        <f t="shared" si="130"/>
        <v>8</v>
      </c>
      <c r="C2677" s="16">
        <f t="shared" si="128"/>
        <v>3</v>
      </c>
      <c r="D2677" s="14">
        <f t="shared" si="131"/>
        <v>45513</v>
      </c>
      <c r="E2677" s="18">
        <f ca="1"/>
        <v>123.38059484435244</v>
      </c>
    </row>
    <row r="2678" spans="1:5" x14ac:dyDescent="0.3">
      <c r="A2678" s="16">
        <f t="shared" si="129"/>
        <v>2024</v>
      </c>
      <c r="B2678" s="16">
        <f t="shared" si="130"/>
        <v>8</v>
      </c>
      <c r="C2678" s="16">
        <f t="shared" si="128"/>
        <v>3</v>
      </c>
      <c r="D2678" s="14">
        <f t="shared" si="131"/>
        <v>45516</v>
      </c>
      <c r="E2678" s="18">
        <f ca="1"/>
        <v>122.5553836989244</v>
      </c>
    </row>
    <row r="2679" spans="1:5" x14ac:dyDescent="0.3">
      <c r="A2679" s="16">
        <f t="shared" si="129"/>
        <v>2024</v>
      </c>
      <c r="B2679" s="16">
        <f t="shared" si="130"/>
        <v>8</v>
      </c>
      <c r="C2679" s="16">
        <f t="shared" si="128"/>
        <v>3</v>
      </c>
      <c r="D2679" s="14">
        <f t="shared" si="131"/>
        <v>45517</v>
      </c>
      <c r="E2679" s="18">
        <f ca="1"/>
        <v>121.59310425143059</v>
      </c>
    </row>
    <row r="2680" spans="1:5" x14ac:dyDescent="0.3">
      <c r="A2680" s="16">
        <f t="shared" si="129"/>
        <v>2024</v>
      </c>
      <c r="B2680" s="16">
        <f t="shared" si="130"/>
        <v>8</v>
      </c>
      <c r="C2680" s="16">
        <f t="shared" si="128"/>
        <v>3</v>
      </c>
      <c r="D2680" s="14">
        <f t="shared" si="131"/>
        <v>45518</v>
      </c>
      <c r="E2680" s="18">
        <f ca="1"/>
        <v>119.68640179675283</v>
      </c>
    </row>
    <row r="2681" spans="1:5" x14ac:dyDescent="0.3">
      <c r="A2681" s="16">
        <f t="shared" si="129"/>
        <v>2024</v>
      </c>
      <c r="B2681" s="16">
        <f t="shared" si="130"/>
        <v>8</v>
      </c>
      <c r="C2681" s="16">
        <f t="shared" si="128"/>
        <v>3</v>
      </c>
      <c r="D2681" s="14">
        <f t="shared" si="131"/>
        <v>45519</v>
      </c>
      <c r="E2681" s="18">
        <f ca="1"/>
        <v>120.42073413839577</v>
      </c>
    </row>
    <row r="2682" spans="1:5" x14ac:dyDescent="0.3">
      <c r="A2682" s="16">
        <f t="shared" si="129"/>
        <v>2024</v>
      </c>
      <c r="B2682" s="16">
        <f t="shared" si="130"/>
        <v>8</v>
      </c>
      <c r="C2682" s="16">
        <f t="shared" si="128"/>
        <v>3</v>
      </c>
      <c r="D2682" s="14">
        <f t="shared" si="131"/>
        <v>45520</v>
      </c>
      <c r="E2682" s="18">
        <f ca="1"/>
        <v>120.84763737486155</v>
      </c>
    </row>
    <row r="2683" spans="1:5" x14ac:dyDescent="0.3">
      <c r="A2683" s="16">
        <f t="shared" si="129"/>
        <v>2024</v>
      </c>
      <c r="B2683" s="16">
        <f t="shared" si="130"/>
        <v>8</v>
      </c>
      <c r="C2683" s="16">
        <f t="shared" si="128"/>
        <v>3</v>
      </c>
      <c r="D2683" s="14">
        <f t="shared" si="131"/>
        <v>45523</v>
      </c>
      <c r="E2683" s="18">
        <f ca="1"/>
        <v>120.87236161280946</v>
      </c>
    </row>
    <row r="2684" spans="1:5" x14ac:dyDescent="0.3">
      <c r="A2684" s="16">
        <f t="shared" si="129"/>
        <v>2024</v>
      </c>
      <c r="B2684" s="16">
        <f t="shared" si="130"/>
        <v>8</v>
      </c>
      <c r="C2684" s="16">
        <f t="shared" si="128"/>
        <v>3</v>
      </c>
      <c r="D2684" s="14">
        <f t="shared" si="131"/>
        <v>45524</v>
      </c>
      <c r="E2684" s="18">
        <f ca="1"/>
        <v>120.85908433518934</v>
      </c>
    </row>
    <row r="2685" spans="1:5" x14ac:dyDescent="0.3">
      <c r="A2685" s="16">
        <f t="shared" si="129"/>
        <v>2024</v>
      </c>
      <c r="B2685" s="16">
        <f t="shared" si="130"/>
        <v>8</v>
      </c>
      <c r="C2685" s="16">
        <f t="shared" si="128"/>
        <v>3</v>
      </c>
      <c r="D2685" s="14">
        <f t="shared" si="131"/>
        <v>45525</v>
      </c>
      <c r="E2685" s="18">
        <f ca="1"/>
        <v>121.19432512493762</v>
      </c>
    </row>
    <row r="2686" spans="1:5" x14ac:dyDescent="0.3">
      <c r="A2686" s="16">
        <f t="shared" si="129"/>
        <v>2024</v>
      </c>
      <c r="B2686" s="16">
        <f t="shared" si="130"/>
        <v>8</v>
      </c>
      <c r="C2686" s="16">
        <f t="shared" si="128"/>
        <v>3</v>
      </c>
      <c r="D2686" s="14">
        <f t="shared" si="131"/>
        <v>45526</v>
      </c>
      <c r="E2686" s="18">
        <f ca="1"/>
        <v>121.39227947559772</v>
      </c>
    </row>
    <row r="2687" spans="1:5" x14ac:dyDescent="0.3">
      <c r="A2687" s="16">
        <f t="shared" si="129"/>
        <v>2024</v>
      </c>
      <c r="B2687" s="16">
        <f t="shared" si="130"/>
        <v>8</v>
      </c>
      <c r="C2687" s="16">
        <f t="shared" si="128"/>
        <v>3</v>
      </c>
      <c r="D2687" s="14">
        <f t="shared" si="131"/>
        <v>45527</v>
      </c>
      <c r="E2687" s="18">
        <f ca="1"/>
        <v>123.45023581434512</v>
      </c>
    </row>
    <row r="2688" spans="1:5" x14ac:dyDescent="0.3">
      <c r="A2688" s="16">
        <f t="shared" si="129"/>
        <v>2024</v>
      </c>
      <c r="B2688" s="16">
        <f t="shared" si="130"/>
        <v>8</v>
      </c>
      <c r="C2688" s="16">
        <f t="shared" si="128"/>
        <v>3</v>
      </c>
      <c r="D2688" s="14">
        <f t="shared" si="131"/>
        <v>45530</v>
      </c>
      <c r="E2688" s="18">
        <f ca="1"/>
        <v>122.89055028683001</v>
      </c>
    </row>
    <row r="2689" spans="1:5" x14ac:dyDescent="0.3">
      <c r="A2689" s="16">
        <f t="shared" si="129"/>
        <v>2024</v>
      </c>
      <c r="B2689" s="16">
        <f t="shared" si="130"/>
        <v>8</v>
      </c>
      <c r="C2689" s="16">
        <f t="shared" si="128"/>
        <v>3</v>
      </c>
      <c r="D2689" s="14">
        <f t="shared" si="131"/>
        <v>45531</v>
      </c>
      <c r="E2689" s="18">
        <f ca="1"/>
        <v>123.96112502918041</v>
      </c>
    </row>
    <row r="2690" spans="1:5" x14ac:dyDescent="0.3">
      <c r="A2690" s="16">
        <f t="shared" si="129"/>
        <v>2024</v>
      </c>
      <c r="B2690" s="16">
        <f t="shared" si="130"/>
        <v>8</v>
      </c>
      <c r="C2690" s="16">
        <f t="shared" si="128"/>
        <v>3</v>
      </c>
      <c r="D2690" s="14">
        <f t="shared" si="131"/>
        <v>45532</v>
      </c>
      <c r="E2690" s="18">
        <f ca="1"/>
        <v>123.88488774965352</v>
      </c>
    </row>
    <row r="2691" spans="1:5" x14ac:dyDescent="0.3">
      <c r="A2691" s="16">
        <f t="shared" si="129"/>
        <v>2024</v>
      </c>
      <c r="B2691" s="16">
        <f t="shared" si="130"/>
        <v>8</v>
      </c>
      <c r="C2691" s="16">
        <f t="shared" si="128"/>
        <v>3</v>
      </c>
      <c r="D2691" s="14">
        <f t="shared" si="131"/>
        <v>45533</v>
      </c>
      <c r="E2691" s="18">
        <f ca="1"/>
        <v>125.8451512005915</v>
      </c>
    </row>
    <row r="2692" spans="1:5" x14ac:dyDescent="0.3">
      <c r="A2692" s="16">
        <f t="shared" si="129"/>
        <v>2024</v>
      </c>
      <c r="B2692" s="16">
        <f t="shared" si="130"/>
        <v>8</v>
      </c>
      <c r="C2692" s="16">
        <f t="shared" si="128"/>
        <v>3</v>
      </c>
      <c r="D2692" s="14">
        <f t="shared" si="131"/>
        <v>45534</v>
      </c>
      <c r="E2692" s="18">
        <f ca="1"/>
        <v>127.21427907651884</v>
      </c>
    </row>
    <row r="2693" spans="1:5" x14ac:dyDescent="0.3">
      <c r="A2693" s="16">
        <f t="shared" si="129"/>
        <v>2024</v>
      </c>
      <c r="B2693" s="16">
        <f t="shared" si="130"/>
        <v>9</v>
      </c>
      <c r="C2693" s="16">
        <f t="shared" ref="C2693:C2756" si="132">ROUNDUP(B2693/3,0)</f>
        <v>3</v>
      </c>
      <c r="D2693" s="14">
        <f t="shared" si="131"/>
        <v>45537</v>
      </c>
      <c r="E2693" s="18">
        <f ca="1"/>
        <v>129.1229075002222</v>
      </c>
    </row>
    <row r="2694" spans="1:5" x14ac:dyDescent="0.3">
      <c r="A2694" s="16">
        <f t="shared" si="129"/>
        <v>2024</v>
      </c>
      <c r="B2694" s="16">
        <f t="shared" si="130"/>
        <v>9</v>
      </c>
      <c r="C2694" s="16">
        <f t="shared" si="132"/>
        <v>3</v>
      </c>
      <c r="D2694" s="14">
        <f t="shared" si="131"/>
        <v>45538</v>
      </c>
      <c r="E2694" s="18">
        <f ca="1"/>
        <v>129.13470611772058</v>
      </c>
    </row>
    <row r="2695" spans="1:5" x14ac:dyDescent="0.3">
      <c r="A2695" s="16">
        <f t="shared" si="129"/>
        <v>2024</v>
      </c>
      <c r="B2695" s="16">
        <f t="shared" si="130"/>
        <v>9</v>
      </c>
      <c r="C2695" s="16">
        <f t="shared" si="132"/>
        <v>3</v>
      </c>
      <c r="D2695" s="14">
        <f t="shared" si="131"/>
        <v>45539</v>
      </c>
      <c r="E2695" s="18">
        <f ca="1"/>
        <v>129.43925298088348</v>
      </c>
    </row>
    <row r="2696" spans="1:5" x14ac:dyDescent="0.3">
      <c r="A2696" s="16">
        <f t="shared" si="129"/>
        <v>2024</v>
      </c>
      <c r="B2696" s="16">
        <f t="shared" si="130"/>
        <v>9</v>
      </c>
      <c r="C2696" s="16">
        <f t="shared" si="132"/>
        <v>3</v>
      </c>
      <c r="D2696" s="14">
        <f t="shared" si="131"/>
        <v>45540</v>
      </c>
      <c r="E2696" s="18">
        <f ca="1"/>
        <v>132.1871467663089</v>
      </c>
    </row>
    <row r="2697" spans="1:5" x14ac:dyDescent="0.3">
      <c r="A2697" s="16">
        <f t="shared" si="129"/>
        <v>2024</v>
      </c>
      <c r="B2697" s="16">
        <f t="shared" si="130"/>
        <v>9</v>
      </c>
      <c r="C2697" s="16">
        <f t="shared" si="132"/>
        <v>3</v>
      </c>
      <c r="D2697" s="14">
        <f t="shared" si="131"/>
        <v>45541</v>
      </c>
      <c r="E2697" s="18">
        <f ca="1"/>
        <v>129.39630025983894</v>
      </c>
    </row>
    <row r="2698" spans="1:5" x14ac:dyDescent="0.3">
      <c r="A2698" s="16">
        <f t="shared" si="129"/>
        <v>2024</v>
      </c>
      <c r="B2698" s="16">
        <f t="shared" si="130"/>
        <v>9</v>
      </c>
      <c r="C2698" s="16">
        <f t="shared" si="132"/>
        <v>3</v>
      </c>
      <c r="D2698" s="14">
        <f t="shared" si="131"/>
        <v>45544</v>
      </c>
      <c r="E2698" s="18">
        <f ca="1"/>
        <v>131.1751359614953</v>
      </c>
    </row>
    <row r="2699" spans="1:5" x14ac:dyDescent="0.3">
      <c r="A2699" s="16">
        <f t="shared" si="129"/>
        <v>2024</v>
      </c>
      <c r="B2699" s="16">
        <f t="shared" si="130"/>
        <v>9</v>
      </c>
      <c r="C2699" s="16">
        <f t="shared" si="132"/>
        <v>3</v>
      </c>
      <c r="D2699" s="14">
        <f t="shared" si="131"/>
        <v>45545</v>
      </c>
      <c r="E2699" s="18">
        <f ca="1"/>
        <v>131.41435953117281</v>
      </c>
    </row>
    <row r="2700" spans="1:5" x14ac:dyDescent="0.3">
      <c r="A2700" s="16">
        <f t="shared" si="129"/>
        <v>2024</v>
      </c>
      <c r="B2700" s="16">
        <f t="shared" si="130"/>
        <v>9</v>
      </c>
      <c r="C2700" s="16">
        <f t="shared" si="132"/>
        <v>3</v>
      </c>
      <c r="D2700" s="14">
        <f t="shared" si="131"/>
        <v>45546</v>
      </c>
      <c r="E2700" s="18">
        <f ca="1"/>
        <v>132.10488116919711</v>
      </c>
    </row>
    <row r="2701" spans="1:5" x14ac:dyDescent="0.3">
      <c r="A2701" s="16">
        <f t="shared" si="129"/>
        <v>2024</v>
      </c>
      <c r="B2701" s="16">
        <f t="shared" si="130"/>
        <v>9</v>
      </c>
      <c r="C2701" s="16">
        <f t="shared" si="132"/>
        <v>3</v>
      </c>
      <c r="D2701" s="14">
        <f t="shared" si="131"/>
        <v>45547</v>
      </c>
      <c r="E2701" s="18">
        <f ca="1"/>
        <v>131.30103594781087</v>
      </c>
    </row>
    <row r="2702" spans="1:5" x14ac:dyDescent="0.3">
      <c r="A2702" s="16">
        <f t="shared" si="129"/>
        <v>2024</v>
      </c>
      <c r="B2702" s="16">
        <f t="shared" si="130"/>
        <v>9</v>
      </c>
      <c r="C2702" s="16">
        <f t="shared" si="132"/>
        <v>3</v>
      </c>
      <c r="D2702" s="14">
        <f t="shared" si="131"/>
        <v>45548</v>
      </c>
      <c r="E2702" s="18">
        <f ca="1"/>
        <v>130.62102739068382</v>
      </c>
    </row>
    <row r="2703" spans="1:5" x14ac:dyDescent="0.3">
      <c r="A2703" s="16">
        <f t="shared" si="129"/>
        <v>2024</v>
      </c>
      <c r="B2703" s="16">
        <f t="shared" si="130"/>
        <v>9</v>
      </c>
      <c r="C2703" s="16">
        <f t="shared" si="132"/>
        <v>3</v>
      </c>
      <c r="D2703" s="14">
        <f t="shared" si="131"/>
        <v>45551</v>
      </c>
      <c r="E2703" s="18">
        <f ca="1"/>
        <v>129.1313001539593</v>
      </c>
    </row>
    <row r="2704" spans="1:5" x14ac:dyDescent="0.3">
      <c r="A2704" s="16">
        <f t="shared" si="129"/>
        <v>2024</v>
      </c>
      <c r="B2704" s="16">
        <f t="shared" si="130"/>
        <v>9</v>
      </c>
      <c r="C2704" s="16">
        <f t="shared" si="132"/>
        <v>3</v>
      </c>
      <c r="D2704" s="14">
        <f t="shared" si="131"/>
        <v>45552</v>
      </c>
      <c r="E2704" s="18">
        <f ca="1"/>
        <v>128.99300201629109</v>
      </c>
    </row>
    <row r="2705" spans="1:5" x14ac:dyDescent="0.3">
      <c r="A2705" s="16">
        <f t="shared" ref="A2705:A2768" si="133">YEAR(D2705)</f>
        <v>2024</v>
      </c>
      <c r="B2705" s="16">
        <f t="shared" ref="B2705:B2768" si="134">MONTH(D2705)</f>
        <v>9</v>
      </c>
      <c r="C2705" s="16">
        <f t="shared" si="132"/>
        <v>3</v>
      </c>
      <c r="D2705" s="14">
        <f t="shared" si="131"/>
        <v>45553</v>
      </c>
      <c r="E2705" s="18">
        <f ca="1"/>
        <v>130.88373762536472</v>
      </c>
    </row>
    <row r="2706" spans="1:5" x14ac:dyDescent="0.3">
      <c r="A2706" s="16">
        <f t="shared" si="133"/>
        <v>2024</v>
      </c>
      <c r="B2706" s="16">
        <f t="shared" si="134"/>
        <v>9</v>
      </c>
      <c r="C2706" s="16">
        <f t="shared" si="132"/>
        <v>3</v>
      </c>
      <c r="D2706" s="14">
        <f t="shared" si="131"/>
        <v>45554</v>
      </c>
      <c r="E2706" s="18">
        <f ca="1"/>
        <v>132.1952533711094</v>
      </c>
    </row>
    <row r="2707" spans="1:5" x14ac:dyDescent="0.3">
      <c r="A2707" s="16">
        <f t="shared" si="133"/>
        <v>2024</v>
      </c>
      <c r="B2707" s="16">
        <f t="shared" si="134"/>
        <v>9</v>
      </c>
      <c r="C2707" s="16">
        <f t="shared" si="132"/>
        <v>3</v>
      </c>
      <c r="D2707" s="14">
        <f t="shared" si="131"/>
        <v>45555</v>
      </c>
      <c r="E2707" s="18">
        <f ca="1"/>
        <v>132.09424797093735</v>
      </c>
    </row>
    <row r="2708" spans="1:5" x14ac:dyDescent="0.3">
      <c r="A2708" s="16">
        <f t="shared" si="133"/>
        <v>2024</v>
      </c>
      <c r="B2708" s="16">
        <f t="shared" si="134"/>
        <v>9</v>
      </c>
      <c r="C2708" s="16">
        <f t="shared" si="132"/>
        <v>3</v>
      </c>
      <c r="D2708" s="14">
        <f t="shared" si="131"/>
        <v>45558</v>
      </c>
      <c r="E2708" s="18">
        <f ca="1"/>
        <v>131.81553430374362</v>
      </c>
    </row>
    <row r="2709" spans="1:5" x14ac:dyDescent="0.3">
      <c r="A2709" s="16">
        <f t="shared" si="133"/>
        <v>2024</v>
      </c>
      <c r="B2709" s="16">
        <f t="shared" si="134"/>
        <v>9</v>
      </c>
      <c r="C2709" s="16">
        <f t="shared" si="132"/>
        <v>3</v>
      </c>
      <c r="D2709" s="14">
        <f t="shared" si="131"/>
        <v>45559</v>
      </c>
      <c r="E2709" s="18">
        <f ca="1"/>
        <v>130.76992547978068</v>
      </c>
    </row>
    <row r="2710" spans="1:5" x14ac:dyDescent="0.3">
      <c r="A2710" s="16">
        <f t="shared" si="133"/>
        <v>2024</v>
      </c>
      <c r="B2710" s="16">
        <f t="shared" si="134"/>
        <v>9</v>
      </c>
      <c r="C2710" s="16">
        <f t="shared" si="132"/>
        <v>3</v>
      </c>
      <c r="D2710" s="14">
        <f t="shared" si="131"/>
        <v>45560</v>
      </c>
      <c r="E2710" s="18">
        <f ca="1"/>
        <v>130.88735347238773</v>
      </c>
    </row>
    <row r="2711" spans="1:5" x14ac:dyDescent="0.3">
      <c r="A2711" s="16">
        <f t="shared" si="133"/>
        <v>2024</v>
      </c>
      <c r="B2711" s="16">
        <f t="shared" si="134"/>
        <v>9</v>
      </c>
      <c r="C2711" s="16">
        <f t="shared" si="132"/>
        <v>3</v>
      </c>
      <c r="D2711" s="14">
        <f t="shared" si="131"/>
        <v>45561</v>
      </c>
      <c r="E2711" s="18">
        <f ca="1"/>
        <v>132.22876341886322</v>
      </c>
    </row>
    <row r="2712" spans="1:5" x14ac:dyDescent="0.3">
      <c r="A2712" s="16">
        <f t="shared" si="133"/>
        <v>2024</v>
      </c>
      <c r="B2712" s="16">
        <f t="shared" si="134"/>
        <v>9</v>
      </c>
      <c r="C2712" s="16">
        <f t="shared" si="132"/>
        <v>3</v>
      </c>
      <c r="D2712" s="14">
        <f t="shared" ref="D2712:D2775" si="135">WORKDAY(D2711,1)</f>
        <v>45562</v>
      </c>
      <c r="E2712" s="18">
        <f ca="1"/>
        <v>133.44672243584174</v>
      </c>
    </row>
    <row r="2713" spans="1:5" x14ac:dyDescent="0.3">
      <c r="A2713" s="16">
        <f t="shared" si="133"/>
        <v>2024</v>
      </c>
      <c r="B2713" s="16">
        <f t="shared" si="134"/>
        <v>9</v>
      </c>
      <c r="C2713" s="16">
        <f t="shared" si="132"/>
        <v>3</v>
      </c>
      <c r="D2713" s="14">
        <f t="shared" si="135"/>
        <v>45565</v>
      </c>
      <c r="E2713" s="18">
        <f ca="1"/>
        <v>133.68141998813272</v>
      </c>
    </row>
    <row r="2714" spans="1:5" x14ac:dyDescent="0.3">
      <c r="A2714" s="16">
        <f t="shared" si="133"/>
        <v>2024</v>
      </c>
      <c r="B2714" s="16">
        <f t="shared" si="134"/>
        <v>10</v>
      </c>
      <c r="C2714" s="16">
        <f t="shared" si="132"/>
        <v>4</v>
      </c>
      <c r="D2714" s="14">
        <f t="shared" si="135"/>
        <v>45566</v>
      </c>
      <c r="E2714" s="18">
        <f ca="1"/>
        <v>135.53388865184394</v>
      </c>
    </row>
    <row r="2715" spans="1:5" x14ac:dyDescent="0.3">
      <c r="A2715" s="16">
        <f t="shared" si="133"/>
        <v>2024</v>
      </c>
      <c r="B2715" s="16">
        <f t="shared" si="134"/>
        <v>10</v>
      </c>
      <c r="C2715" s="16">
        <f t="shared" si="132"/>
        <v>4</v>
      </c>
      <c r="D2715" s="14">
        <f t="shared" si="135"/>
        <v>45567</v>
      </c>
      <c r="E2715" s="18">
        <f ca="1"/>
        <v>138.19282693603026</v>
      </c>
    </row>
    <row r="2716" spans="1:5" x14ac:dyDescent="0.3">
      <c r="A2716" s="16">
        <f t="shared" si="133"/>
        <v>2024</v>
      </c>
      <c r="B2716" s="16">
        <f t="shared" si="134"/>
        <v>10</v>
      </c>
      <c r="C2716" s="16">
        <f t="shared" si="132"/>
        <v>4</v>
      </c>
      <c r="D2716" s="14">
        <f t="shared" si="135"/>
        <v>45568</v>
      </c>
      <c r="E2716" s="18">
        <f ca="1"/>
        <v>136.64053345549249</v>
      </c>
    </row>
    <row r="2717" spans="1:5" x14ac:dyDescent="0.3">
      <c r="A2717" s="16">
        <f t="shared" si="133"/>
        <v>2024</v>
      </c>
      <c r="B2717" s="16">
        <f t="shared" si="134"/>
        <v>10</v>
      </c>
      <c r="C2717" s="16">
        <f t="shared" si="132"/>
        <v>4</v>
      </c>
      <c r="D2717" s="14">
        <f t="shared" si="135"/>
        <v>45569</v>
      </c>
      <c r="E2717" s="18">
        <f ca="1"/>
        <v>135.27266357282389</v>
      </c>
    </row>
    <row r="2718" spans="1:5" x14ac:dyDescent="0.3">
      <c r="A2718" s="16">
        <f t="shared" si="133"/>
        <v>2024</v>
      </c>
      <c r="B2718" s="16">
        <f t="shared" si="134"/>
        <v>10</v>
      </c>
      <c r="C2718" s="16">
        <f t="shared" si="132"/>
        <v>4</v>
      </c>
      <c r="D2718" s="14">
        <f t="shared" si="135"/>
        <v>45572</v>
      </c>
      <c r="E2718" s="18">
        <f ca="1"/>
        <v>133.01141623115257</v>
      </c>
    </row>
    <row r="2719" spans="1:5" x14ac:dyDescent="0.3">
      <c r="A2719" s="16">
        <f t="shared" si="133"/>
        <v>2024</v>
      </c>
      <c r="B2719" s="16">
        <f t="shared" si="134"/>
        <v>10</v>
      </c>
      <c r="C2719" s="16">
        <f t="shared" si="132"/>
        <v>4</v>
      </c>
      <c r="D2719" s="14">
        <f t="shared" si="135"/>
        <v>45573</v>
      </c>
      <c r="E2719" s="18">
        <f ca="1"/>
        <v>132.44588007283639</v>
      </c>
    </row>
    <row r="2720" spans="1:5" x14ac:dyDescent="0.3">
      <c r="A2720" s="16">
        <f t="shared" si="133"/>
        <v>2024</v>
      </c>
      <c r="B2720" s="16">
        <f t="shared" si="134"/>
        <v>10</v>
      </c>
      <c r="C2720" s="16">
        <f t="shared" si="132"/>
        <v>4</v>
      </c>
      <c r="D2720" s="14">
        <f t="shared" si="135"/>
        <v>45574</v>
      </c>
      <c r="E2720" s="18">
        <f ca="1"/>
        <v>137.18557677049756</v>
      </c>
    </row>
    <row r="2721" spans="1:5" x14ac:dyDescent="0.3">
      <c r="A2721" s="16">
        <f t="shared" si="133"/>
        <v>2024</v>
      </c>
      <c r="B2721" s="16">
        <f t="shared" si="134"/>
        <v>10</v>
      </c>
      <c r="C2721" s="16">
        <f t="shared" si="132"/>
        <v>4</v>
      </c>
      <c r="D2721" s="14">
        <f t="shared" si="135"/>
        <v>45575</v>
      </c>
      <c r="E2721" s="18">
        <f ca="1"/>
        <v>140.72440031692182</v>
      </c>
    </row>
    <row r="2722" spans="1:5" x14ac:dyDescent="0.3">
      <c r="A2722" s="16">
        <f t="shared" si="133"/>
        <v>2024</v>
      </c>
      <c r="B2722" s="16">
        <f t="shared" si="134"/>
        <v>10</v>
      </c>
      <c r="C2722" s="16">
        <f t="shared" si="132"/>
        <v>4</v>
      </c>
      <c r="D2722" s="14">
        <f t="shared" si="135"/>
        <v>45576</v>
      </c>
      <c r="E2722" s="18">
        <f ca="1"/>
        <v>140.15967177765077</v>
      </c>
    </row>
    <row r="2723" spans="1:5" x14ac:dyDescent="0.3">
      <c r="A2723" s="16">
        <f t="shared" si="133"/>
        <v>2024</v>
      </c>
      <c r="B2723" s="16">
        <f t="shared" si="134"/>
        <v>10</v>
      </c>
      <c r="C2723" s="16">
        <f t="shared" si="132"/>
        <v>4</v>
      </c>
      <c r="D2723" s="14">
        <f t="shared" si="135"/>
        <v>45579</v>
      </c>
      <c r="E2723" s="18">
        <f ca="1"/>
        <v>141.06939316765465</v>
      </c>
    </row>
    <row r="2724" spans="1:5" x14ac:dyDescent="0.3">
      <c r="A2724" s="16">
        <f t="shared" si="133"/>
        <v>2024</v>
      </c>
      <c r="B2724" s="16">
        <f t="shared" si="134"/>
        <v>10</v>
      </c>
      <c r="C2724" s="16">
        <f t="shared" si="132"/>
        <v>4</v>
      </c>
      <c r="D2724" s="14">
        <f t="shared" si="135"/>
        <v>45580</v>
      </c>
      <c r="E2724" s="18">
        <f ca="1"/>
        <v>140.82453019204425</v>
      </c>
    </row>
    <row r="2725" spans="1:5" x14ac:dyDescent="0.3">
      <c r="A2725" s="16">
        <f t="shared" si="133"/>
        <v>2024</v>
      </c>
      <c r="B2725" s="16">
        <f t="shared" si="134"/>
        <v>10</v>
      </c>
      <c r="C2725" s="16">
        <f t="shared" si="132"/>
        <v>4</v>
      </c>
      <c r="D2725" s="14">
        <f t="shared" si="135"/>
        <v>45581</v>
      </c>
      <c r="E2725" s="18">
        <f ca="1"/>
        <v>138.48107124248637</v>
      </c>
    </row>
    <row r="2726" spans="1:5" x14ac:dyDescent="0.3">
      <c r="A2726" s="16">
        <f t="shared" si="133"/>
        <v>2024</v>
      </c>
      <c r="B2726" s="16">
        <f t="shared" si="134"/>
        <v>10</v>
      </c>
      <c r="C2726" s="16">
        <f t="shared" si="132"/>
        <v>4</v>
      </c>
      <c r="D2726" s="14">
        <f t="shared" si="135"/>
        <v>45582</v>
      </c>
      <c r="E2726" s="18">
        <f ca="1"/>
        <v>139.58003026753838</v>
      </c>
    </row>
    <row r="2727" spans="1:5" x14ac:dyDescent="0.3">
      <c r="A2727" s="16">
        <f t="shared" si="133"/>
        <v>2024</v>
      </c>
      <c r="B2727" s="16">
        <f t="shared" si="134"/>
        <v>10</v>
      </c>
      <c r="C2727" s="16">
        <f t="shared" si="132"/>
        <v>4</v>
      </c>
      <c r="D2727" s="14">
        <f t="shared" si="135"/>
        <v>45583</v>
      </c>
      <c r="E2727" s="18">
        <f ca="1"/>
        <v>140.48304118842836</v>
      </c>
    </row>
    <row r="2728" spans="1:5" x14ac:dyDescent="0.3">
      <c r="A2728" s="16">
        <f t="shared" si="133"/>
        <v>2024</v>
      </c>
      <c r="B2728" s="16">
        <f t="shared" si="134"/>
        <v>10</v>
      </c>
      <c r="C2728" s="16">
        <f t="shared" si="132"/>
        <v>4</v>
      </c>
      <c r="D2728" s="14">
        <f t="shared" si="135"/>
        <v>45586</v>
      </c>
      <c r="E2728" s="18">
        <f ca="1"/>
        <v>138.84440336683107</v>
      </c>
    </row>
    <row r="2729" spans="1:5" x14ac:dyDescent="0.3">
      <c r="A2729" s="16">
        <f t="shared" si="133"/>
        <v>2024</v>
      </c>
      <c r="B2729" s="16">
        <f t="shared" si="134"/>
        <v>10</v>
      </c>
      <c r="C2729" s="16">
        <f t="shared" si="132"/>
        <v>4</v>
      </c>
      <c r="D2729" s="14">
        <f t="shared" si="135"/>
        <v>45587</v>
      </c>
      <c r="E2729" s="18">
        <f ca="1"/>
        <v>140.24071949103433</v>
      </c>
    </row>
    <row r="2730" spans="1:5" x14ac:dyDescent="0.3">
      <c r="A2730" s="16">
        <f t="shared" si="133"/>
        <v>2024</v>
      </c>
      <c r="B2730" s="16">
        <f t="shared" si="134"/>
        <v>10</v>
      </c>
      <c r="C2730" s="16">
        <f t="shared" si="132"/>
        <v>4</v>
      </c>
      <c r="D2730" s="14">
        <f t="shared" si="135"/>
        <v>45588</v>
      </c>
      <c r="E2730" s="18">
        <f ca="1"/>
        <v>140.77512061954994</v>
      </c>
    </row>
    <row r="2731" spans="1:5" x14ac:dyDescent="0.3">
      <c r="A2731" s="16">
        <f t="shared" si="133"/>
        <v>2024</v>
      </c>
      <c r="B2731" s="16">
        <f t="shared" si="134"/>
        <v>10</v>
      </c>
      <c r="C2731" s="16">
        <f t="shared" si="132"/>
        <v>4</v>
      </c>
      <c r="D2731" s="14">
        <f t="shared" si="135"/>
        <v>45589</v>
      </c>
      <c r="E2731" s="18">
        <f ca="1"/>
        <v>141.79448754088088</v>
      </c>
    </row>
    <row r="2732" spans="1:5" x14ac:dyDescent="0.3">
      <c r="A2732" s="16">
        <f t="shared" si="133"/>
        <v>2024</v>
      </c>
      <c r="B2732" s="16">
        <f t="shared" si="134"/>
        <v>10</v>
      </c>
      <c r="C2732" s="16">
        <f t="shared" si="132"/>
        <v>4</v>
      </c>
      <c r="D2732" s="14">
        <f t="shared" si="135"/>
        <v>45590</v>
      </c>
      <c r="E2732" s="18">
        <f ca="1"/>
        <v>142.56503305970372</v>
      </c>
    </row>
    <row r="2733" spans="1:5" x14ac:dyDescent="0.3">
      <c r="A2733" s="16">
        <f t="shared" si="133"/>
        <v>2024</v>
      </c>
      <c r="B2733" s="16">
        <f t="shared" si="134"/>
        <v>10</v>
      </c>
      <c r="C2733" s="16">
        <f t="shared" si="132"/>
        <v>4</v>
      </c>
      <c r="D2733" s="14">
        <f t="shared" si="135"/>
        <v>45593</v>
      </c>
      <c r="E2733" s="18">
        <f ca="1"/>
        <v>142.70508497770768</v>
      </c>
    </row>
    <row r="2734" spans="1:5" x14ac:dyDescent="0.3">
      <c r="A2734" s="16">
        <f t="shared" si="133"/>
        <v>2024</v>
      </c>
      <c r="B2734" s="16">
        <f t="shared" si="134"/>
        <v>10</v>
      </c>
      <c r="C2734" s="16">
        <f t="shared" si="132"/>
        <v>4</v>
      </c>
      <c r="D2734" s="14">
        <f t="shared" si="135"/>
        <v>45594</v>
      </c>
      <c r="E2734" s="18">
        <f ca="1"/>
        <v>141.38944551743708</v>
      </c>
    </row>
    <row r="2735" spans="1:5" x14ac:dyDescent="0.3">
      <c r="A2735" s="16">
        <f t="shared" si="133"/>
        <v>2024</v>
      </c>
      <c r="B2735" s="16">
        <f t="shared" si="134"/>
        <v>10</v>
      </c>
      <c r="C2735" s="16">
        <f t="shared" si="132"/>
        <v>4</v>
      </c>
      <c r="D2735" s="14">
        <f t="shared" si="135"/>
        <v>45595</v>
      </c>
      <c r="E2735" s="18">
        <f ca="1"/>
        <v>141.32203927662471</v>
      </c>
    </row>
    <row r="2736" spans="1:5" x14ac:dyDescent="0.3">
      <c r="A2736" s="16">
        <f t="shared" si="133"/>
        <v>2024</v>
      </c>
      <c r="B2736" s="16">
        <f t="shared" si="134"/>
        <v>10</v>
      </c>
      <c r="C2736" s="16">
        <f t="shared" si="132"/>
        <v>4</v>
      </c>
      <c r="D2736" s="14">
        <f t="shared" si="135"/>
        <v>45596</v>
      </c>
      <c r="E2736" s="18">
        <f ca="1"/>
        <v>143.09049087008617</v>
      </c>
    </row>
    <row r="2737" spans="1:5" x14ac:dyDescent="0.3">
      <c r="A2737" s="16">
        <f t="shared" si="133"/>
        <v>2024</v>
      </c>
      <c r="B2737" s="16">
        <f t="shared" si="134"/>
        <v>11</v>
      </c>
      <c r="C2737" s="16">
        <f t="shared" si="132"/>
        <v>4</v>
      </c>
      <c r="D2737" s="14">
        <f t="shared" si="135"/>
        <v>45597</v>
      </c>
      <c r="E2737" s="18">
        <f ca="1"/>
        <v>142.74769319904371</v>
      </c>
    </row>
    <row r="2738" spans="1:5" x14ac:dyDescent="0.3">
      <c r="A2738" s="16">
        <f t="shared" si="133"/>
        <v>2024</v>
      </c>
      <c r="B2738" s="16">
        <f t="shared" si="134"/>
        <v>11</v>
      </c>
      <c r="C2738" s="16">
        <f t="shared" si="132"/>
        <v>4</v>
      </c>
      <c r="D2738" s="14">
        <f t="shared" si="135"/>
        <v>45600</v>
      </c>
      <c r="E2738" s="18">
        <f ca="1"/>
        <v>141.97226296828657</v>
      </c>
    </row>
    <row r="2739" spans="1:5" x14ac:dyDescent="0.3">
      <c r="A2739" s="16">
        <f t="shared" si="133"/>
        <v>2024</v>
      </c>
      <c r="B2739" s="16">
        <f t="shared" si="134"/>
        <v>11</v>
      </c>
      <c r="C2739" s="16">
        <f t="shared" si="132"/>
        <v>4</v>
      </c>
      <c r="D2739" s="14">
        <f t="shared" si="135"/>
        <v>45601</v>
      </c>
      <c r="E2739" s="18">
        <f ca="1"/>
        <v>143.09847694750511</v>
      </c>
    </row>
    <row r="2740" spans="1:5" x14ac:dyDescent="0.3">
      <c r="A2740" s="16">
        <f t="shared" si="133"/>
        <v>2024</v>
      </c>
      <c r="B2740" s="16">
        <f t="shared" si="134"/>
        <v>11</v>
      </c>
      <c r="C2740" s="16">
        <f t="shared" si="132"/>
        <v>4</v>
      </c>
      <c r="D2740" s="14">
        <f t="shared" si="135"/>
        <v>45602</v>
      </c>
      <c r="E2740" s="18">
        <f ca="1"/>
        <v>143.36565001245219</v>
      </c>
    </row>
    <row r="2741" spans="1:5" x14ac:dyDescent="0.3">
      <c r="A2741" s="16">
        <f t="shared" si="133"/>
        <v>2024</v>
      </c>
      <c r="B2741" s="16">
        <f t="shared" si="134"/>
        <v>11</v>
      </c>
      <c r="C2741" s="16">
        <f t="shared" si="132"/>
        <v>4</v>
      </c>
      <c r="D2741" s="14">
        <f t="shared" si="135"/>
        <v>45603</v>
      </c>
      <c r="E2741" s="18">
        <f ca="1"/>
        <v>144.64189877506712</v>
      </c>
    </row>
    <row r="2742" spans="1:5" x14ac:dyDescent="0.3">
      <c r="A2742" s="16">
        <f t="shared" si="133"/>
        <v>2024</v>
      </c>
      <c r="B2742" s="16">
        <f t="shared" si="134"/>
        <v>11</v>
      </c>
      <c r="C2742" s="16">
        <f t="shared" si="132"/>
        <v>4</v>
      </c>
      <c r="D2742" s="14">
        <f t="shared" si="135"/>
        <v>45604</v>
      </c>
      <c r="E2742" s="18">
        <f ca="1"/>
        <v>144.82887880444599</v>
      </c>
    </row>
    <row r="2743" spans="1:5" x14ac:dyDescent="0.3">
      <c r="A2743" s="16">
        <f t="shared" si="133"/>
        <v>2024</v>
      </c>
      <c r="B2743" s="16">
        <f t="shared" si="134"/>
        <v>11</v>
      </c>
      <c r="C2743" s="16">
        <f t="shared" si="132"/>
        <v>4</v>
      </c>
      <c r="D2743" s="14">
        <f t="shared" si="135"/>
        <v>45607</v>
      </c>
      <c r="E2743" s="18">
        <f ca="1"/>
        <v>143.54041640053205</v>
      </c>
    </row>
    <row r="2744" spans="1:5" x14ac:dyDescent="0.3">
      <c r="A2744" s="16">
        <f t="shared" si="133"/>
        <v>2024</v>
      </c>
      <c r="B2744" s="16">
        <f t="shared" si="134"/>
        <v>11</v>
      </c>
      <c r="C2744" s="16">
        <f t="shared" si="132"/>
        <v>4</v>
      </c>
      <c r="D2744" s="14">
        <f t="shared" si="135"/>
        <v>45608</v>
      </c>
      <c r="E2744" s="18">
        <f ca="1"/>
        <v>144.24688890832991</v>
      </c>
    </row>
    <row r="2745" spans="1:5" x14ac:dyDescent="0.3">
      <c r="A2745" s="16">
        <f t="shared" si="133"/>
        <v>2024</v>
      </c>
      <c r="B2745" s="16">
        <f t="shared" si="134"/>
        <v>11</v>
      </c>
      <c r="C2745" s="16">
        <f t="shared" si="132"/>
        <v>4</v>
      </c>
      <c r="D2745" s="14">
        <f t="shared" si="135"/>
        <v>45609</v>
      </c>
      <c r="E2745" s="18">
        <f ca="1"/>
        <v>145.06133326043786</v>
      </c>
    </row>
    <row r="2746" spans="1:5" x14ac:dyDescent="0.3">
      <c r="A2746" s="16">
        <f t="shared" si="133"/>
        <v>2024</v>
      </c>
      <c r="B2746" s="16">
        <f t="shared" si="134"/>
        <v>11</v>
      </c>
      <c r="C2746" s="16">
        <f t="shared" si="132"/>
        <v>4</v>
      </c>
      <c r="D2746" s="14">
        <f t="shared" si="135"/>
        <v>45610</v>
      </c>
      <c r="E2746" s="18">
        <f ca="1"/>
        <v>143.44717563608711</v>
      </c>
    </row>
    <row r="2747" spans="1:5" x14ac:dyDescent="0.3">
      <c r="A2747" s="16">
        <f t="shared" si="133"/>
        <v>2024</v>
      </c>
      <c r="B2747" s="16">
        <f t="shared" si="134"/>
        <v>11</v>
      </c>
      <c r="C2747" s="16">
        <f t="shared" si="132"/>
        <v>4</v>
      </c>
      <c r="D2747" s="14">
        <f t="shared" si="135"/>
        <v>45611</v>
      </c>
      <c r="E2747" s="18">
        <f ca="1"/>
        <v>141.90170924496849</v>
      </c>
    </row>
    <row r="2748" spans="1:5" x14ac:dyDescent="0.3">
      <c r="A2748" s="16">
        <f t="shared" si="133"/>
        <v>2024</v>
      </c>
      <c r="B2748" s="16">
        <f t="shared" si="134"/>
        <v>11</v>
      </c>
      <c r="C2748" s="16">
        <f t="shared" si="132"/>
        <v>4</v>
      </c>
      <c r="D2748" s="14">
        <f t="shared" si="135"/>
        <v>45614</v>
      </c>
      <c r="E2748" s="18">
        <f ca="1"/>
        <v>142.4338590167626</v>
      </c>
    </row>
    <row r="2749" spans="1:5" x14ac:dyDescent="0.3">
      <c r="A2749" s="16">
        <f t="shared" si="133"/>
        <v>2024</v>
      </c>
      <c r="B2749" s="16">
        <f t="shared" si="134"/>
        <v>11</v>
      </c>
      <c r="C2749" s="16">
        <f t="shared" si="132"/>
        <v>4</v>
      </c>
      <c r="D2749" s="14">
        <f t="shared" si="135"/>
        <v>45615</v>
      </c>
      <c r="E2749" s="18">
        <f ca="1"/>
        <v>139.6281669826308</v>
      </c>
    </row>
    <row r="2750" spans="1:5" x14ac:dyDescent="0.3">
      <c r="A2750" s="16">
        <f t="shared" si="133"/>
        <v>2024</v>
      </c>
      <c r="B2750" s="16">
        <f t="shared" si="134"/>
        <v>11</v>
      </c>
      <c r="C2750" s="16">
        <f t="shared" si="132"/>
        <v>4</v>
      </c>
      <c r="D2750" s="14">
        <f t="shared" si="135"/>
        <v>45616</v>
      </c>
      <c r="E2750" s="18">
        <f ca="1"/>
        <v>139.87378241432387</v>
      </c>
    </row>
    <row r="2751" spans="1:5" x14ac:dyDescent="0.3">
      <c r="A2751" s="16">
        <f t="shared" si="133"/>
        <v>2024</v>
      </c>
      <c r="B2751" s="16">
        <f t="shared" si="134"/>
        <v>11</v>
      </c>
      <c r="C2751" s="16">
        <f t="shared" si="132"/>
        <v>4</v>
      </c>
      <c r="D2751" s="14">
        <f t="shared" si="135"/>
        <v>45617</v>
      </c>
      <c r="E2751" s="18">
        <f ca="1"/>
        <v>141.30371159018631</v>
      </c>
    </row>
    <row r="2752" spans="1:5" x14ac:dyDescent="0.3">
      <c r="A2752" s="16">
        <f t="shared" si="133"/>
        <v>2024</v>
      </c>
      <c r="B2752" s="16">
        <f t="shared" si="134"/>
        <v>11</v>
      </c>
      <c r="C2752" s="16">
        <f t="shared" si="132"/>
        <v>4</v>
      </c>
      <c r="D2752" s="14">
        <f t="shared" si="135"/>
        <v>45618</v>
      </c>
      <c r="E2752" s="18">
        <f ca="1"/>
        <v>141.38913813041054</v>
      </c>
    </row>
    <row r="2753" spans="1:5" x14ac:dyDescent="0.3">
      <c r="A2753" s="16">
        <f t="shared" si="133"/>
        <v>2024</v>
      </c>
      <c r="B2753" s="16">
        <f t="shared" si="134"/>
        <v>11</v>
      </c>
      <c r="C2753" s="16">
        <f t="shared" si="132"/>
        <v>4</v>
      </c>
      <c r="D2753" s="14">
        <f t="shared" si="135"/>
        <v>45621</v>
      </c>
      <c r="E2753" s="18">
        <f ca="1"/>
        <v>140.33048525879263</v>
      </c>
    </row>
    <row r="2754" spans="1:5" x14ac:dyDescent="0.3">
      <c r="A2754" s="16">
        <f t="shared" si="133"/>
        <v>2024</v>
      </c>
      <c r="B2754" s="16">
        <f t="shared" si="134"/>
        <v>11</v>
      </c>
      <c r="C2754" s="16">
        <f t="shared" si="132"/>
        <v>4</v>
      </c>
      <c r="D2754" s="14">
        <f t="shared" si="135"/>
        <v>45622</v>
      </c>
      <c r="E2754" s="18">
        <f ca="1"/>
        <v>140.59743247251848</v>
      </c>
    </row>
    <row r="2755" spans="1:5" x14ac:dyDescent="0.3">
      <c r="A2755" s="16">
        <f t="shared" si="133"/>
        <v>2024</v>
      </c>
      <c r="B2755" s="16">
        <f t="shared" si="134"/>
        <v>11</v>
      </c>
      <c r="C2755" s="16">
        <f t="shared" si="132"/>
        <v>4</v>
      </c>
      <c r="D2755" s="14">
        <f t="shared" si="135"/>
        <v>45623</v>
      </c>
      <c r="E2755" s="18">
        <f ca="1"/>
        <v>142.55042938902918</v>
      </c>
    </row>
    <row r="2756" spans="1:5" x14ac:dyDescent="0.3">
      <c r="A2756" s="16">
        <f t="shared" si="133"/>
        <v>2024</v>
      </c>
      <c r="B2756" s="16">
        <f t="shared" si="134"/>
        <v>11</v>
      </c>
      <c r="C2756" s="16">
        <f t="shared" si="132"/>
        <v>4</v>
      </c>
      <c r="D2756" s="14">
        <f t="shared" si="135"/>
        <v>45624</v>
      </c>
      <c r="E2756" s="18">
        <f ca="1"/>
        <v>144.41872627623189</v>
      </c>
    </row>
    <row r="2757" spans="1:5" x14ac:dyDescent="0.3">
      <c r="A2757" s="16">
        <f t="shared" si="133"/>
        <v>2024</v>
      </c>
      <c r="B2757" s="16">
        <f t="shared" si="134"/>
        <v>11</v>
      </c>
      <c r="C2757" s="16">
        <f t="shared" ref="C2757:C2820" si="136">ROUNDUP(B2757/3,0)</f>
        <v>4</v>
      </c>
      <c r="D2757" s="14">
        <f t="shared" si="135"/>
        <v>45625</v>
      </c>
      <c r="E2757" s="18">
        <f ca="1"/>
        <v>144.53146322829997</v>
      </c>
    </row>
    <row r="2758" spans="1:5" x14ac:dyDescent="0.3">
      <c r="A2758" s="16">
        <f t="shared" si="133"/>
        <v>2024</v>
      </c>
      <c r="B2758" s="16">
        <f t="shared" si="134"/>
        <v>12</v>
      </c>
      <c r="C2758" s="16">
        <f t="shared" si="136"/>
        <v>4</v>
      </c>
      <c r="D2758" s="14">
        <f t="shared" si="135"/>
        <v>45628</v>
      </c>
      <c r="E2758" s="18">
        <f ca="1"/>
        <v>141.89846358908142</v>
      </c>
    </row>
    <row r="2759" spans="1:5" x14ac:dyDescent="0.3">
      <c r="A2759" s="16">
        <f t="shared" si="133"/>
        <v>2024</v>
      </c>
      <c r="B2759" s="16">
        <f t="shared" si="134"/>
        <v>12</v>
      </c>
      <c r="C2759" s="16">
        <f t="shared" si="136"/>
        <v>4</v>
      </c>
      <c r="D2759" s="14">
        <f t="shared" si="135"/>
        <v>45629</v>
      </c>
      <c r="E2759" s="18">
        <f ca="1"/>
        <v>141.50390149394127</v>
      </c>
    </row>
    <row r="2760" spans="1:5" x14ac:dyDescent="0.3">
      <c r="A2760" s="16">
        <f t="shared" si="133"/>
        <v>2024</v>
      </c>
      <c r="B2760" s="16">
        <f t="shared" si="134"/>
        <v>12</v>
      </c>
      <c r="C2760" s="16">
        <f t="shared" si="136"/>
        <v>4</v>
      </c>
      <c r="D2760" s="14">
        <f t="shared" si="135"/>
        <v>45630</v>
      </c>
      <c r="E2760" s="18">
        <f ca="1"/>
        <v>139.21370329032237</v>
      </c>
    </row>
    <row r="2761" spans="1:5" x14ac:dyDescent="0.3">
      <c r="A2761" s="16">
        <f t="shared" si="133"/>
        <v>2024</v>
      </c>
      <c r="B2761" s="16">
        <f t="shared" si="134"/>
        <v>12</v>
      </c>
      <c r="C2761" s="16">
        <f t="shared" si="136"/>
        <v>4</v>
      </c>
      <c r="D2761" s="14">
        <f t="shared" si="135"/>
        <v>45631</v>
      </c>
      <c r="E2761" s="18">
        <f ca="1"/>
        <v>142.47809917545047</v>
      </c>
    </row>
    <row r="2762" spans="1:5" x14ac:dyDescent="0.3">
      <c r="A2762" s="16">
        <f t="shared" si="133"/>
        <v>2024</v>
      </c>
      <c r="B2762" s="16">
        <f t="shared" si="134"/>
        <v>12</v>
      </c>
      <c r="C2762" s="16">
        <f t="shared" si="136"/>
        <v>4</v>
      </c>
      <c r="D2762" s="14">
        <f t="shared" si="135"/>
        <v>45632</v>
      </c>
      <c r="E2762" s="18">
        <f ca="1"/>
        <v>142.58661487610939</v>
      </c>
    </row>
    <row r="2763" spans="1:5" x14ac:dyDescent="0.3">
      <c r="A2763" s="16">
        <f t="shared" si="133"/>
        <v>2024</v>
      </c>
      <c r="B2763" s="16">
        <f t="shared" si="134"/>
        <v>12</v>
      </c>
      <c r="C2763" s="16">
        <f t="shared" si="136"/>
        <v>4</v>
      </c>
      <c r="D2763" s="14">
        <f t="shared" si="135"/>
        <v>45635</v>
      </c>
      <c r="E2763" s="18">
        <f ca="1"/>
        <v>141.00845859400121</v>
      </c>
    </row>
    <row r="2764" spans="1:5" x14ac:dyDescent="0.3">
      <c r="A2764" s="16">
        <f t="shared" si="133"/>
        <v>2024</v>
      </c>
      <c r="B2764" s="16">
        <f t="shared" si="134"/>
        <v>12</v>
      </c>
      <c r="C2764" s="16">
        <f t="shared" si="136"/>
        <v>4</v>
      </c>
      <c r="D2764" s="14">
        <f t="shared" si="135"/>
        <v>45636</v>
      </c>
      <c r="E2764" s="18">
        <f ca="1"/>
        <v>139.85869648666431</v>
      </c>
    </row>
    <row r="2765" spans="1:5" x14ac:dyDescent="0.3">
      <c r="A2765" s="16">
        <f t="shared" si="133"/>
        <v>2024</v>
      </c>
      <c r="B2765" s="16">
        <f t="shared" si="134"/>
        <v>12</v>
      </c>
      <c r="C2765" s="16">
        <f t="shared" si="136"/>
        <v>4</v>
      </c>
      <c r="D2765" s="14">
        <f t="shared" si="135"/>
        <v>45637</v>
      </c>
      <c r="E2765" s="18">
        <f ca="1"/>
        <v>140.83946461189876</v>
      </c>
    </row>
    <row r="2766" spans="1:5" x14ac:dyDescent="0.3">
      <c r="A2766" s="16">
        <f t="shared" si="133"/>
        <v>2024</v>
      </c>
      <c r="B2766" s="16">
        <f t="shared" si="134"/>
        <v>12</v>
      </c>
      <c r="C2766" s="16">
        <f t="shared" si="136"/>
        <v>4</v>
      </c>
      <c r="D2766" s="14">
        <f t="shared" si="135"/>
        <v>45638</v>
      </c>
      <c r="E2766" s="18">
        <f ca="1"/>
        <v>141.1572160716278</v>
      </c>
    </row>
    <row r="2767" spans="1:5" x14ac:dyDescent="0.3">
      <c r="A2767" s="16">
        <f t="shared" si="133"/>
        <v>2024</v>
      </c>
      <c r="B2767" s="16">
        <f t="shared" si="134"/>
        <v>12</v>
      </c>
      <c r="C2767" s="16">
        <f t="shared" si="136"/>
        <v>4</v>
      </c>
      <c r="D2767" s="14">
        <f t="shared" si="135"/>
        <v>45639</v>
      </c>
      <c r="E2767" s="18">
        <f ca="1"/>
        <v>140.2129080586337</v>
      </c>
    </row>
    <row r="2768" spans="1:5" x14ac:dyDescent="0.3">
      <c r="A2768" s="16">
        <f t="shared" si="133"/>
        <v>2024</v>
      </c>
      <c r="B2768" s="16">
        <f t="shared" si="134"/>
        <v>12</v>
      </c>
      <c r="C2768" s="16">
        <f t="shared" si="136"/>
        <v>4</v>
      </c>
      <c r="D2768" s="14">
        <f t="shared" si="135"/>
        <v>45642</v>
      </c>
      <c r="E2768" s="18">
        <f ca="1"/>
        <v>141.53768033146358</v>
      </c>
    </row>
    <row r="2769" spans="1:5" x14ac:dyDescent="0.3">
      <c r="A2769" s="16">
        <f t="shared" ref="A2769:A2832" si="137">YEAR(D2769)</f>
        <v>2024</v>
      </c>
      <c r="B2769" s="16">
        <f t="shared" ref="B2769:B2832" si="138">MONTH(D2769)</f>
        <v>12</v>
      </c>
      <c r="C2769" s="16">
        <f t="shared" si="136"/>
        <v>4</v>
      </c>
      <c r="D2769" s="14">
        <f t="shared" si="135"/>
        <v>45643</v>
      </c>
      <c r="E2769" s="18">
        <f ca="1"/>
        <v>138.75414268007137</v>
      </c>
    </row>
    <row r="2770" spans="1:5" x14ac:dyDescent="0.3">
      <c r="A2770" s="16">
        <f t="shared" si="137"/>
        <v>2024</v>
      </c>
      <c r="B2770" s="16">
        <f t="shared" si="138"/>
        <v>12</v>
      </c>
      <c r="C2770" s="16">
        <f t="shared" si="136"/>
        <v>4</v>
      </c>
      <c r="D2770" s="14">
        <f t="shared" si="135"/>
        <v>45644</v>
      </c>
      <c r="E2770" s="18">
        <f ca="1"/>
        <v>137.62796299650901</v>
      </c>
    </row>
    <row r="2771" spans="1:5" x14ac:dyDescent="0.3">
      <c r="A2771" s="16">
        <f t="shared" si="137"/>
        <v>2024</v>
      </c>
      <c r="B2771" s="16">
        <f t="shared" si="138"/>
        <v>12</v>
      </c>
      <c r="C2771" s="16">
        <f t="shared" si="136"/>
        <v>4</v>
      </c>
      <c r="D2771" s="14">
        <f t="shared" si="135"/>
        <v>45645</v>
      </c>
      <c r="E2771" s="18">
        <f ca="1"/>
        <v>138.33925229233432</v>
      </c>
    </row>
    <row r="2772" spans="1:5" x14ac:dyDescent="0.3">
      <c r="A2772" s="16">
        <f t="shared" si="137"/>
        <v>2024</v>
      </c>
      <c r="B2772" s="16">
        <f t="shared" si="138"/>
        <v>12</v>
      </c>
      <c r="C2772" s="16">
        <f t="shared" si="136"/>
        <v>4</v>
      </c>
      <c r="D2772" s="14">
        <f t="shared" si="135"/>
        <v>45646</v>
      </c>
      <c r="E2772" s="18">
        <f ca="1"/>
        <v>139.09746875953437</v>
      </c>
    </row>
    <row r="2773" spans="1:5" x14ac:dyDescent="0.3">
      <c r="A2773" s="16">
        <f t="shared" si="137"/>
        <v>2024</v>
      </c>
      <c r="B2773" s="16">
        <f t="shared" si="138"/>
        <v>12</v>
      </c>
      <c r="C2773" s="16">
        <f t="shared" si="136"/>
        <v>4</v>
      </c>
      <c r="D2773" s="14">
        <f t="shared" si="135"/>
        <v>45649</v>
      </c>
      <c r="E2773" s="18">
        <f ca="1"/>
        <v>139.61339557299496</v>
      </c>
    </row>
    <row r="2774" spans="1:5" x14ac:dyDescent="0.3">
      <c r="A2774" s="16">
        <f t="shared" si="137"/>
        <v>2024</v>
      </c>
      <c r="B2774" s="16">
        <f t="shared" si="138"/>
        <v>12</v>
      </c>
      <c r="C2774" s="16">
        <f t="shared" si="136"/>
        <v>4</v>
      </c>
      <c r="D2774" s="14">
        <f t="shared" si="135"/>
        <v>45650</v>
      </c>
      <c r="E2774" s="18">
        <f ca="1"/>
        <v>139.65797260870846</v>
      </c>
    </row>
    <row r="2775" spans="1:5" x14ac:dyDescent="0.3">
      <c r="A2775" s="16">
        <f t="shared" si="137"/>
        <v>2024</v>
      </c>
      <c r="B2775" s="16">
        <f t="shared" si="138"/>
        <v>12</v>
      </c>
      <c r="C2775" s="16">
        <f t="shared" si="136"/>
        <v>4</v>
      </c>
      <c r="D2775" s="14">
        <f t="shared" si="135"/>
        <v>45651</v>
      </c>
      <c r="E2775" s="18">
        <f ca="1"/>
        <v>140.90975357901073</v>
      </c>
    </row>
    <row r="2776" spans="1:5" x14ac:dyDescent="0.3">
      <c r="A2776" s="16">
        <f t="shared" si="137"/>
        <v>2024</v>
      </c>
      <c r="B2776" s="16">
        <f t="shared" si="138"/>
        <v>12</v>
      </c>
      <c r="C2776" s="16">
        <f t="shared" si="136"/>
        <v>4</v>
      </c>
      <c r="D2776" s="14">
        <f t="shared" ref="D2776:D2839" si="139">WORKDAY(D2775,1)</f>
        <v>45652</v>
      </c>
      <c r="E2776" s="18">
        <f ca="1"/>
        <v>141.5748361254127</v>
      </c>
    </row>
    <row r="2777" spans="1:5" x14ac:dyDescent="0.3">
      <c r="A2777" s="16">
        <f t="shared" si="137"/>
        <v>2024</v>
      </c>
      <c r="B2777" s="16">
        <f t="shared" si="138"/>
        <v>12</v>
      </c>
      <c r="C2777" s="16">
        <f t="shared" si="136"/>
        <v>4</v>
      </c>
      <c r="D2777" s="14">
        <f t="shared" si="139"/>
        <v>45653</v>
      </c>
      <c r="E2777" s="18">
        <f ca="1"/>
        <v>142.77033216951619</v>
      </c>
    </row>
    <row r="2778" spans="1:5" x14ac:dyDescent="0.3">
      <c r="A2778" s="16">
        <f t="shared" si="137"/>
        <v>2024</v>
      </c>
      <c r="B2778" s="16">
        <f t="shared" si="138"/>
        <v>12</v>
      </c>
      <c r="C2778" s="16">
        <f t="shared" si="136"/>
        <v>4</v>
      </c>
      <c r="D2778" s="14">
        <f t="shared" si="139"/>
        <v>45656</v>
      </c>
      <c r="E2778" s="18">
        <f ca="1"/>
        <v>143.5893736154141</v>
      </c>
    </row>
    <row r="2779" spans="1:5" x14ac:dyDescent="0.3">
      <c r="A2779" s="16">
        <f t="shared" si="137"/>
        <v>2024</v>
      </c>
      <c r="B2779" s="16">
        <f t="shared" si="138"/>
        <v>12</v>
      </c>
      <c r="C2779" s="16">
        <f t="shared" si="136"/>
        <v>4</v>
      </c>
      <c r="D2779" s="14">
        <f t="shared" si="139"/>
        <v>45657</v>
      </c>
      <c r="E2779" s="18">
        <f ca="1"/>
        <v>141.1294419734636</v>
      </c>
    </row>
    <row r="2780" spans="1:5" x14ac:dyDescent="0.3">
      <c r="A2780" s="16">
        <f t="shared" si="137"/>
        <v>2025</v>
      </c>
      <c r="B2780" s="16">
        <f t="shared" si="138"/>
        <v>1</v>
      </c>
      <c r="C2780" s="16">
        <f t="shared" si="136"/>
        <v>1</v>
      </c>
      <c r="D2780" s="14">
        <f t="shared" si="139"/>
        <v>45658</v>
      </c>
      <c r="E2780" s="18">
        <f ca="1"/>
        <v>141.92031250863934</v>
      </c>
    </row>
    <row r="2781" spans="1:5" x14ac:dyDescent="0.3">
      <c r="A2781" s="16">
        <f t="shared" si="137"/>
        <v>2025</v>
      </c>
      <c r="B2781" s="16">
        <f t="shared" si="138"/>
        <v>1</v>
      </c>
      <c r="C2781" s="16">
        <f t="shared" si="136"/>
        <v>1</v>
      </c>
      <c r="D2781" s="14">
        <f t="shared" si="139"/>
        <v>45659</v>
      </c>
      <c r="E2781" s="18">
        <f ca="1"/>
        <v>142.64701137070756</v>
      </c>
    </row>
    <row r="2782" spans="1:5" x14ac:dyDescent="0.3">
      <c r="A2782" s="16">
        <f t="shared" si="137"/>
        <v>2025</v>
      </c>
      <c r="B2782" s="16">
        <f t="shared" si="138"/>
        <v>1</v>
      </c>
      <c r="C2782" s="16">
        <f t="shared" si="136"/>
        <v>1</v>
      </c>
      <c r="D2782" s="14">
        <f t="shared" si="139"/>
        <v>45660</v>
      </c>
      <c r="E2782" s="18">
        <f ca="1"/>
        <v>142.78702258086068</v>
      </c>
    </row>
    <row r="2783" spans="1:5" x14ac:dyDescent="0.3">
      <c r="A2783" s="16">
        <f t="shared" si="137"/>
        <v>2025</v>
      </c>
      <c r="B2783" s="16">
        <f t="shared" si="138"/>
        <v>1</v>
      </c>
      <c r="C2783" s="16">
        <f t="shared" si="136"/>
        <v>1</v>
      </c>
      <c r="D2783" s="14">
        <f t="shared" si="139"/>
        <v>45663</v>
      </c>
      <c r="E2783" s="18">
        <f ca="1"/>
        <v>141.59987952615631</v>
      </c>
    </row>
    <row r="2784" spans="1:5" x14ac:dyDescent="0.3">
      <c r="A2784" s="16">
        <f t="shared" si="137"/>
        <v>2025</v>
      </c>
      <c r="B2784" s="16">
        <f t="shared" si="138"/>
        <v>1</v>
      </c>
      <c r="C2784" s="16">
        <f t="shared" si="136"/>
        <v>1</v>
      </c>
      <c r="D2784" s="14">
        <f t="shared" si="139"/>
        <v>45664</v>
      </c>
      <c r="E2784" s="18">
        <f ca="1"/>
        <v>142.20909789836392</v>
      </c>
    </row>
    <row r="2785" spans="1:5" x14ac:dyDescent="0.3">
      <c r="A2785" s="16">
        <f t="shared" si="137"/>
        <v>2025</v>
      </c>
      <c r="B2785" s="16">
        <f t="shared" si="138"/>
        <v>1</v>
      </c>
      <c r="C2785" s="16">
        <f t="shared" si="136"/>
        <v>1</v>
      </c>
      <c r="D2785" s="14">
        <f t="shared" si="139"/>
        <v>45665</v>
      </c>
      <c r="E2785" s="18">
        <f ca="1"/>
        <v>142.33852274477661</v>
      </c>
    </row>
    <row r="2786" spans="1:5" x14ac:dyDescent="0.3">
      <c r="A2786" s="16">
        <f t="shared" si="137"/>
        <v>2025</v>
      </c>
      <c r="B2786" s="16">
        <f t="shared" si="138"/>
        <v>1</v>
      </c>
      <c r="C2786" s="16">
        <f t="shared" si="136"/>
        <v>1</v>
      </c>
      <c r="D2786" s="14">
        <f t="shared" si="139"/>
        <v>45666</v>
      </c>
      <c r="E2786" s="18">
        <f ca="1"/>
        <v>142.62206741412439</v>
      </c>
    </row>
    <row r="2787" spans="1:5" x14ac:dyDescent="0.3">
      <c r="A2787" s="16">
        <f t="shared" si="137"/>
        <v>2025</v>
      </c>
      <c r="B2787" s="16">
        <f t="shared" si="138"/>
        <v>1</v>
      </c>
      <c r="C2787" s="16">
        <f t="shared" si="136"/>
        <v>1</v>
      </c>
      <c r="D2787" s="14">
        <f t="shared" si="139"/>
        <v>45667</v>
      </c>
      <c r="E2787" s="18">
        <f ca="1"/>
        <v>144.34724047520115</v>
      </c>
    </row>
    <row r="2788" spans="1:5" x14ac:dyDescent="0.3">
      <c r="A2788" s="16">
        <f t="shared" si="137"/>
        <v>2025</v>
      </c>
      <c r="B2788" s="16">
        <f t="shared" si="138"/>
        <v>1</v>
      </c>
      <c r="C2788" s="16">
        <f t="shared" si="136"/>
        <v>1</v>
      </c>
      <c r="D2788" s="14">
        <f t="shared" si="139"/>
        <v>45670</v>
      </c>
      <c r="E2788" s="18">
        <f ca="1"/>
        <v>143.40326901879743</v>
      </c>
    </row>
    <row r="2789" spans="1:5" x14ac:dyDescent="0.3">
      <c r="A2789" s="16">
        <f t="shared" si="137"/>
        <v>2025</v>
      </c>
      <c r="B2789" s="16">
        <f t="shared" si="138"/>
        <v>1</v>
      </c>
      <c r="C2789" s="16">
        <f t="shared" si="136"/>
        <v>1</v>
      </c>
      <c r="D2789" s="14">
        <f t="shared" si="139"/>
        <v>45671</v>
      </c>
      <c r="E2789" s="18">
        <f ca="1"/>
        <v>143.36261484339286</v>
      </c>
    </row>
    <row r="2790" spans="1:5" x14ac:dyDescent="0.3">
      <c r="A2790" s="16">
        <f t="shared" si="137"/>
        <v>2025</v>
      </c>
      <c r="B2790" s="16">
        <f t="shared" si="138"/>
        <v>1</v>
      </c>
      <c r="C2790" s="16">
        <f t="shared" si="136"/>
        <v>1</v>
      </c>
      <c r="D2790" s="14">
        <f t="shared" si="139"/>
        <v>45672</v>
      </c>
      <c r="E2790" s="18">
        <f ca="1"/>
        <v>148.73178059349542</v>
      </c>
    </row>
    <row r="2791" spans="1:5" x14ac:dyDescent="0.3">
      <c r="A2791" s="16">
        <f t="shared" si="137"/>
        <v>2025</v>
      </c>
      <c r="B2791" s="16">
        <f t="shared" si="138"/>
        <v>1</v>
      </c>
      <c r="C2791" s="16">
        <f t="shared" si="136"/>
        <v>1</v>
      </c>
      <c r="D2791" s="14">
        <f t="shared" si="139"/>
        <v>45673</v>
      </c>
      <c r="E2791" s="18">
        <f ca="1"/>
        <v>150.04128839770044</v>
      </c>
    </row>
    <row r="2792" spans="1:5" x14ac:dyDescent="0.3">
      <c r="A2792" s="16">
        <f t="shared" si="137"/>
        <v>2025</v>
      </c>
      <c r="B2792" s="16">
        <f t="shared" si="138"/>
        <v>1</v>
      </c>
      <c r="C2792" s="16">
        <f t="shared" si="136"/>
        <v>1</v>
      </c>
      <c r="D2792" s="14">
        <f t="shared" si="139"/>
        <v>45674</v>
      </c>
      <c r="E2792" s="18">
        <f ca="1"/>
        <v>150.52225251177722</v>
      </c>
    </row>
    <row r="2793" spans="1:5" x14ac:dyDescent="0.3">
      <c r="A2793" s="16">
        <f t="shared" si="137"/>
        <v>2025</v>
      </c>
      <c r="B2793" s="16">
        <f t="shared" si="138"/>
        <v>1</v>
      </c>
      <c r="C2793" s="16">
        <f t="shared" si="136"/>
        <v>1</v>
      </c>
      <c r="D2793" s="14">
        <f t="shared" si="139"/>
        <v>45677</v>
      </c>
      <c r="E2793" s="18">
        <f ca="1"/>
        <v>149.69781709962371</v>
      </c>
    </row>
    <row r="2794" spans="1:5" x14ac:dyDescent="0.3">
      <c r="A2794" s="16">
        <f t="shared" si="137"/>
        <v>2025</v>
      </c>
      <c r="B2794" s="16">
        <f t="shared" si="138"/>
        <v>1</v>
      </c>
      <c r="C2794" s="16">
        <f t="shared" si="136"/>
        <v>1</v>
      </c>
      <c r="D2794" s="14">
        <f t="shared" si="139"/>
        <v>45678</v>
      </c>
      <c r="E2794" s="18">
        <f ca="1"/>
        <v>148.73908056692167</v>
      </c>
    </row>
    <row r="2795" spans="1:5" x14ac:dyDescent="0.3">
      <c r="A2795" s="16">
        <f t="shared" si="137"/>
        <v>2025</v>
      </c>
      <c r="B2795" s="16">
        <f t="shared" si="138"/>
        <v>1</v>
      </c>
      <c r="C2795" s="16">
        <f t="shared" si="136"/>
        <v>1</v>
      </c>
      <c r="D2795" s="14">
        <f t="shared" si="139"/>
        <v>45679</v>
      </c>
      <c r="E2795" s="18">
        <f ca="1"/>
        <v>148.5885310724652</v>
      </c>
    </row>
    <row r="2796" spans="1:5" x14ac:dyDescent="0.3">
      <c r="A2796" s="16">
        <f t="shared" si="137"/>
        <v>2025</v>
      </c>
      <c r="B2796" s="16">
        <f t="shared" si="138"/>
        <v>1</v>
      </c>
      <c r="C2796" s="16">
        <f t="shared" si="136"/>
        <v>1</v>
      </c>
      <c r="D2796" s="14">
        <f t="shared" si="139"/>
        <v>45680</v>
      </c>
      <c r="E2796" s="18">
        <f ca="1"/>
        <v>147.78953858024539</v>
      </c>
    </row>
    <row r="2797" spans="1:5" x14ac:dyDescent="0.3">
      <c r="A2797" s="16">
        <f t="shared" si="137"/>
        <v>2025</v>
      </c>
      <c r="B2797" s="16">
        <f t="shared" si="138"/>
        <v>1</v>
      </c>
      <c r="C2797" s="16">
        <f t="shared" si="136"/>
        <v>1</v>
      </c>
      <c r="D2797" s="14">
        <f t="shared" si="139"/>
        <v>45681</v>
      </c>
      <c r="E2797" s="18">
        <f ca="1"/>
        <v>144.88332686091388</v>
      </c>
    </row>
    <row r="2798" spans="1:5" x14ac:dyDescent="0.3">
      <c r="A2798" s="16">
        <f t="shared" si="137"/>
        <v>2025</v>
      </c>
      <c r="B2798" s="16">
        <f t="shared" si="138"/>
        <v>1</v>
      </c>
      <c r="C2798" s="16">
        <f t="shared" si="136"/>
        <v>1</v>
      </c>
      <c r="D2798" s="14">
        <f t="shared" si="139"/>
        <v>45684</v>
      </c>
      <c r="E2798" s="18">
        <f ca="1"/>
        <v>144.4931204991228</v>
      </c>
    </row>
    <row r="2799" spans="1:5" x14ac:dyDescent="0.3">
      <c r="A2799" s="16">
        <f t="shared" si="137"/>
        <v>2025</v>
      </c>
      <c r="B2799" s="16">
        <f t="shared" si="138"/>
        <v>1</v>
      </c>
      <c r="C2799" s="16">
        <f t="shared" si="136"/>
        <v>1</v>
      </c>
      <c r="D2799" s="14">
        <f t="shared" si="139"/>
        <v>45685</v>
      </c>
      <c r="E2799" s="18">
        <f ca="1"/>
        <v>145.37882116386015</v>
      </c>
    </row>
    <row r="2800" spans="1:5" x14ac:dyDescent="0.3">
      <c r="A2800" s="16">
        <f t="shared" si="137"/>
        <v>2025</v>
      </c>
      <c r="B2800" s="16">
        <f t="shared" si="138"/>
        <v>1</v>
      </c>
      <c r="C2800" s="16">
        <f t="shared" si="136"/>
        <v>1</v>
      </c>
      <c r="D2800" s="14">
        <f t="shared" si="139"/>
        <v>45686</v>
      </c>
      <c r="E2800" s="18">
        <f ca="1"/>
        <v>144.56680389440382</v>
      </c>
    </row>
    <row r="2801" spans="1:5" x14ac:dyDescent="0.3">
      <c r="A2801" s="16">
        <f t="shared" si="137"/>
        <v>2025</v>
      </c>
      <c r="B2801" s="16">
        <f t="shared" si="138"/>
        <v>1</v>
      </c>
      <c r="C2801" s="16">
        <f t="shared" si="136"/>
        <v>1</v>
      </c>
      <c r="D2801" s="14">
        <f t="shared" si="139"/>
        <v>45687</v>
      </c>
      <c r="E2801" s="18">
        <f ca="1"/>
        <v>145.88645751073742</v>
      </c>
    </row>
    <row r="2802" spans="1:5" x14ac:dyDescent="0.3">
      <c r="A2802" s="16">
        <f t="shared" si="137"/>
        <v>2025</v>
      </c>
      <c r="B2802" s="16">
        <f t="shared" si="138"/>
        <v>1</v>
      </c>
      <c r="C2802" s="16">
        <f t="shared" si="136"/>
        <v>1</v>
      </c>
      <c r="D2802" s="14">
        <f t="shared" si="139"/>
        <v>45688</v>
      </c>
      <c r="E2802" s="18">
        <f ca="1"/>
        <v>145.54474969663167</v>
      </c>
    </row>
    <row r="2803" spans="1:5" x14ac:dyDescent="0.3">
      <c r="A2803" s="16">
        <f t="shared" si="137"/>
        <v>2025</v>
      </c>
      <c r="B2803" s="16">
        <f t="shared" si="138"/>
        <v>2</v>
      </c>
      <c r="C2803" s="16">
        <f t="shared" si="136"/>
        <v>1</v>
      </c>
      <c r="D2803" s="14">
        <f t="shared" si="139"/>
        <v>45691</v>
      </c>
      <c r="E2803" s="18">
        <f ca="1"/>
        <v>143.87613339187342</v>
      </c>
    </row>
    <row r="2804" spans="1:5" x14ac:dyDescent="0.3">
      <c r="A2804" s="16">
        <f t="shared" si="137"/>
        <v>2025</v>
      </c>
      <c r="B2804" s="16">
        <f t="shared" si="138"/>
        <v>2</v>
      </c>
      <c r="C2804" s="16">
        <f t="shared" si="136"/>
        <v>1</v>
      </c>
      <c r="D2804" s="14">
        <f t="shared" si="139"/>
        <v>45692</v>
      </c>
      <c r="E2804" s="18">
        <f ca="1"/>
        <v>143.64302650200628</v>
      </c>
    </row>
    <row r="2805" spans="1:5" x14ac:dyDescent="0.3">
      <c r="A2805" s="16">
        <f t="shared" si="137"/>
        <v>2025</v>
      </c>
      <c r="B2805" s="16">
        <f t="shared" si="138"/>
        <v>2</v>
      </c>
      <c r="C2805" s="16">
        <f t="shared" si="136"/>
        <v>1</v>
      </c>
      <c r="D2805" s="14">
        <f t="shared" si="139"/>
        <v>45693</v>
      </c>
      <c r="E2805" s="18">
        <f ca="1"/>
        <v>142.33109172026832</v>
      </c>
    </row>
    <row r="2806" spans="1:5" x14ac:dyDescent="0.3">
      <c r="A2806" s="16">
        <f t="shared" si="137"/>
        <v>2025</v>
      </c>
      <c r="B2806" s="16">
        <f t="shared" si="138"/>
        <v>2</v>
      </c>
      <c r="C2806" s="16">
        <f t="shared" si="136"/>
        <v>1</v>
      </c>
      <c r="D2806" s="14">
        <f t="shared" si="139"/>
        <v>45694</v>
      </c>
      <c r="E2806" s="18">
        <f ca="1"/>
        <v>141.70827496270738</v>
      </c>
    </row>
    <row r="2807" spans="1:5" x14ac:dyDescent="0.3">
      <c r="A2807" s="16">
        <f t="shared" si="137"/>
        <v>2025</v>
      </c>
      <c r="B2807" s="16">
        <f t="shared" si="138"/>
        <v>2</v>
      </c>
      <c r="C2807" s="16">
        <f t="shared" si="136"/>
        <v>1</v>
      </c>
      <c r="D2807" s="14">
        <f t="shared" si="139"/>
        <v>45695</v>
      </c>
      <c r="E2807" s="18">
        <f ca="1"/>
        <v>139.63764475382246</v>
      </c>
    </row>
    <row r="2808" spans="1:5" x14ac:dyDescent="0.3">
      <c r="A2808" s="16">
        <f t="shared" si="137"/>
        <v>2025</v>
      </c>
      <c r="B2808" s="16">
        <f t="shared" si="138"/>
        <v>2</v>
      </c>
      <c r="C2808" s="16">
        <f t="shared" si="136"/>
        <v>1</v>
      </c>
      <c r="D2808" s="14">
        <f t="shared" si="139"/>
        <v>45698</v>
      </c>
      <c r="E2808" s="18">
        <f ca="1"/>
        <v>137.96662941871111</v>
      </c>
    </row>
    <row r="2809" spans="1:5" x14ac:dyDescent="0.3">
      <c r="A2809" s="16">
        <f t="shared" si="137"/>
        <v>2025</v>
      </c>
      <c r="B2809" s="16">
        <f t="shared" si="138"/>
        <v>2</v>
      </c>
      <c r="C2809" s="16">
        <f t="shared" si="136"/>
        <v>1</v>
      </c>
      <c r="D2809" s="14">
        <f t="shared" si="139"/>
        <v>45699</v>
      </c>
      <c r="E2809" s="18">
        <f ca="1"/>
        <v>136.83126883458496</v>
      </c>
    </row>
    <row r="2810" spans="1:5" x14ac:dyDescent="0.3">
      <c r="A2810" s="16">
        <f t="shared" si="137"/>
        <v>2025</v>
      </c>
      <c r="B2810" s="16">
        <f t="shared" si="138"/>
        <v>2</v>
      </c>
      <c r="C2810" s="16">
        <f t="shared" si="136"/>
        <v>1</v>
      </c>
      <c r="D2810" s="14">
        <f t="shared" si="139"/>
        <v>45700</v>
      </c>
      <c r="E2810" s="18">
        <f ca="1"/>
        <v>137.46216302589596</v>
      </c>
    </row>
    <row r="2811" spans="1:5" x14ac:dyDescent="0.3">
      <c r="A2811" s="16">
        <f t="shared" si="137"/>
        <v>2025</v>
      </c>
      <c r="B2811" s="16">
        <f t="shared" si="138"/>
        <v>2</v>
      </c>
      <c r="C2811" s="16">
        <f t="shared" si="136"/>
        <v>1</v>
      </c>
      <c r="D2811" s="14">
        <f t="shared" si="139"/>
        <v>45701</v>
      </c>
      <c r="E2811" s="18">
        <f ca="1"/>
        <v>137.15487572628854</v>
      </c>
    </row>
    <row r="2812" spans="1:5" x14ac:dyDescent="0.3">
      <c r="A2812" s="16">
        <f t="shared" si="137"/>
        <v>2025</v>
      </c>
      <c r="B2812" s="16">
        <f t="shared" si="138"/>
        <v>2</v>
      </c>
      <c r="C2812" s="16">
        <f t="shared" si="136"/>
        <v>1</v>
      </c>
      <c r="D2812" s="14">
        <f t="shared" si="139"/>
        <v>45702</v>
      </c>
      <c r="E2812" s="18">
        <f ca="1"/>
        <v>137.20083043153426</v>
      </c>
    </row>
    <row r="2813" spans="1:5" x14ac:dyDescent="0.3">
      <c r="A2813" s="16">
        <f t="shared" si="137"/>
        <v>2025</v>
      </c>
      <c r="B2813" s="16">
        <f t="shared" si="138"/>
        <v>2</v>
      </c>
      <c r="C2813" s="16">
        <f t="shared" si="136"/>
        <v>1</v>
      </c>
      <c r="D2813" s="14">
        <f t="shared" si="139"/>
        <v>45705</v>
      </c>
      <c r="E2813" s="18">
        <f ca="1"/>
        <v>137.62020790696175</v>
      </c>
    </row>
    <row r="2814" spans="1:5" x14ac:dyDescent="0.3">
      <c r="A2814" s="16">
        <f t="shared" si="137"/>
        <v>2025</v>
      </c>
      <c r="B2814" s="16">
        <f t="shared" si="138"/>
        <v>2</v>
      </c>
      <c r="C2814" s="16">
        <f t="shared" si="136"/>
        <v>1</v>
      </c>
      <c r="D2814" s="14">
        <f t="shared" si="139"/>
        <v>45706</v>
      </c>
      <c r="E2814" s="18">
        <f ca="1"/>
        <v>137.51682162254784</v>
      </c>
    </row>
    <row r="2815" spans="1:5" x14ac:dyDescent="0.3">
      <c r="A2815" s="16">
        <f t="shared" si="137"/>
        <v>2025</v>
      </c>
      <c r="B2815" s="16">
        <f t="shared" si="138"/>
        <v>2</v>
      </c>
      <c r="C2815" s="16">
        <f t="shared" si="136"/>
        <v>1</v>
      </c>
      <c r="D2815" s="14">
        <f t="shared" si="139"/>
        <v>45707</v>
      </c>
      <c r="E2815" s="18">
        <f ca="1"/>
        <v>136.13782054192674</v>
      </c>
    </row>
    <row r="2816" spans="1:5" x14ac:dyDescent="0.3">
      <c r="A2816" s="16">
        <f t="shared" si="137"/>
        <v>2025</v>
      </c>
      <c r="B2816" s="16">
        <f t="shared" si="138"/>
        <v>2</v>
      </c>
      <c r="C2816" s="16">
        <f t="shared" si="136"/>
        <v>1</v>
      </c>
      <c r="D2816" s="14">
        <f t="shared" si="139"/>
        <v>45708</v>
      </c>
      <c r="E2816" s="18">
        <f ca="1"/>
        <v>135.76213251247381</v>
      </c>
    </row>
    <row r="2817" spans="1:5" x14ac:dyDescent="0.3">
      <c r="A2817" s="16">
        <f t="shared" si="137"/>
        <v>2025</v>
      </c>
      <c r="B2817" s="16">
        <f t="shared" si="138"/>
        <v>2</v>
      </c>
      <c r="C2817" s="16">
        <f t="shared" si="136"/>
        <v>1</v>
      </c>
      <c r="D2817" s="14">
        <f t="shared" si="139"/>
        <v>45709</v>
      </c>
      <c r="E2817" s="18">
        <f ca="1"/>
        <v>134.83772827446452</v>
      </c>
    </row>
    <row r="2818" spans="1:5" x14ac:dyDescent="0.3">
      <c r="A2818" s="16">
        <f t="shared" si="137"/>
        <v>2025</v>
      </c>
      <c r="B2818" s="16">
        <f t="shared" si="138"/>
        <v>2</v>
      </c>
      <c r="C2818" s="16">
        <f t="shared" si="136"/>
        <v>1</v>
      </c>
      <c r="D2818" s="14">
        <f t="shared" si="139"/>
        <v>45712</v>
      </c>
      <c r="E2818" s="18">
        <f ca="1"/>
        <v>137.68377457936066</v>
      </c>
    </row>
    <row r="2819" spans="1:5" x14ac:dyDescent="0.3">
      <c r="A2819" s="16">
        <f t="shared" si="137"/>
        <v>2025</v>
      </c>
      <c r="B2819" s="16">
        <f t="shared" si="138"/>
        <v>2</v>
      </c>
      <c r="C2819" s="16">
        <f t="shared" si="136"/>
        <v>1</v>
      </c>
      <c r="D2819" s="14">
        <f t="shared" si="139"/>
        <v>45713</v>
      </c>
      <c r="E2819" s="18">
        <f ca="1"/>
        <v>136.20857420704161</v>
      </c>
    </row>
    <row r="2820" spans="1:5" x14ac:dyDescent="0.3">
      <c r="A2820" s="16">
        <f t="shared" si="137"/>
        <v>2025</v>
      </c>
      <c r="B2820" s="16">
        <f t="shared" si="138"/>
        <v>2</v>
      </c>
      <c r="C2820" s="16">
        <f t="shared" si="136"/>
        <v>1</v>
      </c>
      <c r="D2820" s="14">
        <f t="shared" si="139"/>
        <v>45714</v>
      </c>
      <c r="E2820" s="18">
        <f ca="1"/>
        <v>134.43721461058058</v>
      </c>
    </row>
    <row r="2821" spans="1:5" x14ac:dyDescent="0.3">
      <c r="A2821" s="16">
        <f t="shared" si="137"/>
        <v>2025</v>
      </c>
      <c r="B2821" s="16">
        <f t="shared" si="138"/>
        <v>2</v>
      </c>
      <c r="C2821" s="16">
        <f t="shared" ref="C2821:C2884" si="140">ROUNDUP(B2821/3,0)</f>
        <v>1</v>
      </c>
      <c r="D2821" s="14">
        <f t="shared" si="139"/>
        <v>45715</v>
      </c>
      <c r="E2821" s="18">
        <f ca="1"/>
        <v>134.09982957616577</v>
      </c>
    </row>
    <row r="2822" spans="1:5" x14ac:dyDescent="0.3">
      <c r="A2822" s="16">
        <f t="shared" si="137"/>
        <v>2025</v>
      </c>
      <c r="B2822" s="16">
        <f t="shared" si="138"/>
        <v>2</v>
      </c>
      <c r="C2822" s="16">
        <f t="shared" si="140"/>
        <v>1</v>
      </c>
      <c r="D2822" s="14">
        <f t="shared" si="139"/>
        <v>45716</v>
      </c>
      <c r="E2822" s="18">
        <f ca="1"/>
        <v>134.36631635297002</v>
      </c>
    </row>
    <row r="2823" spans="1:5" x14ac:dyDescent="0.3">
      <c r="A2823" s="16">
        <f t="shared" si="137"/>
        <v>2025</v>
      </c>
      <c r="B2823" s="16">
        <f t="shared" si="138"/>
        <v>3</v>
      </c>
      <c r="C2823" s="16">
        <f t="shared" si="140"/>
        <v>1</v>
      </c>
      <c r="D2823" s="14">
        <f t="shared" si="139"/>
        <v>45719</v>
      </c>
      <c r="E2823" s="18">
        <f ca="1"/>
        <v>135.07328818064539</v>
      </c>
    </row>
    <row r="2824" spans="1:5" x14ac:dyDescent="0.3">
      <c r="A2824" s="16">
        <f t="shared" si="137"/>
        <v>2025</v>
      </c>
      <c r="B2824" s="16">
        <f t="shared" si="138"/>
        <v>3</v>
      </c>
      <c r="C2824" s="16">
        <f t="shared" si="140"/>
        <v>1</v>
      </c>
      <c r="D2824" s="14">
        <f t="shared" si="139"/>
        <v>45720</v>
      </c>
      <c r="E2824" s="18">
        <f ca="1"/>
        <v>134.41035261539042</v>
      </c>
    </row>
    <row r="2825" spans="1:5" x14ac:dyDescent="0.3">
      <c r="A2825" s="16">
        <f t="shared" si="137"/>
        <v>2025</v>
      </c>
      <c r="B2825" s="16">
        <f t="shared" si="138"/>
        <v>3</v>
      </c>
      <c r="C2825" s="16">
        <f t="shared" si="140"/>
        <v>1</v>
      </c>
      <c r="D2825" s="14">
        <f t="shared" si="139"/>
        <v>45721</v>
      </c>
      <c r="E2825" s="18">
        <f ca="1"/>
        <v>132.00099824818446</v>
      </c>
    </row>
    <row r="2826" spans="1:5" x14ac:dyDescent="0.3">
      <c r="A2826" s="16">
        <f t="shared" si="137"/>
        <v>2025</v>
      </c>
      <c r="B2826" s="16">
        <f t="shared" si="138"/>
        <v>3</v>
      </c>
      <c r="C2826" s="16">
        <f t="shared" si="140"/>
        <v>1</v>
      </c>
      <c r="D2826" s="14">
        <f t="shared" si="139"/>
        <v>45722</v>
      </c>
      <c r="E2826" s="18">
        <f ca="1"/>
        <v>130.80447175636874</v>
      </c>
    </row>
    <row r="2827" spans="1:5" x14ac:dyDescent="0.3">
      <c r="A2827" s="16">
        <f t="shared" si="137"/>
        <v>2025</v>
      </c>
      <c r="B2827" s="16">
        <f t="shared" si="138"/>
        <v>3</v>
      </c>
      <c r="C2827" s="16">
        <f t="shared" si="140"/>
        <v>1</v>
      </c>
      <c r="D2827" s="14">
        <f t="shared" si="139"/>
        <v>45723</v>
      </c>
      <c r="E2827" s="18">
        <f ca="1"/>
        <v>128.95370947354346</v>
      </c>
    </row>
    <row r="2828" spans="1:5" x14ac:dyDescent="0.3">
      <c r="A2828" s="16">
        <f t="shared" si="137"/>
        <v>2025</v>
      </c>
      <c r="B2828" s="16">
        <f t="shared" si="138"/>
        <v>3</v>
      </c>
      <c r="C2828" s="16">
        <f t="shared" si="140"/>
        <v>1</v>
      </c>
      <c r="D2828" s="14">
        <f t="shared" si="139"/>
        <v>45726</v>
      </c>
      <c r="E2828" s="18">
        <f ca="1"/>
        <v>129.29584764291758</v>
      </c>
    </row>
    <row r="2829" spans="1:5" x14ac:dyDescent="0.3">
      <c r="A2829" s="16">
        <f t="shared" si="137"/>
        <v>2025</v>
      </c>
      <c r="B2829" s="16">
        <f t="shared" si="138"/>
        <v>3</v>
      </c>
      <c r="C2829" s="16">
        <f t="shared" si="140"/>
        <v>1</v>
      </c>
      <c r="D2829" s="14">
        <f t="shared" si="139"/>
        <v>45727</v>
      </c>
      <c r="E2829" s="18">
        <f ca="1"/>
        <v>129.55437437632344</v>
      </c>
    </row>
    <row r="2830" spans="1:5" x14ac:dyDescent="0.3">
      <c r="A2830" s="16">
        <f t="shared" si="137"/>
        <v>2025</v>
      </c>
      <c r="B2830" s="16">
        <f t="shared" si="138"/>
        <v>3</v>
      </c>
      <c r="C2830" s="16">
        <f t="shared" si="140"/>
        <v>1</v>
      </c>
      <c r="D2830" s="14">
        <f t="shared" si="139"/>
        <v>45728</v>
      </c>
      <c r="E2830" s="18">
        <f ca="1"/>
        <v>129.04370106986329</v>
      </c>
    </row>
    <row r="2831" spans="1:5" x14ac:dyDescent="0.3">
      <c r="A2831" s="16">
        <f t="shared" si="137"/>
        <v>2025</v>
      </c>
      <c r="B2831" s="16">
        <f t="shared" si="138"/>
        <v>3</v>
      </c>
      <c r="C2831" s="16">
        <f t="shared" si="140"/>
        <v>1</v>
      </c>
      <c r="D2831" s="14">
        <f t="shared" si="139"/>
        <v>45729</v>
      </c>
      <c r="E2831" s="18">
        <f ca="1"/>
        <v>128.20893838265224</v>
      </c>
    </row>
    <row r="2832" spans="1:5" x14ac:dyDescent="0.3">
      <c r="A2832" s="16">
        <f t="shared" si="137"/>
        <v>2025</v>
      </c>
      <c r="B2832" s="16">
        <f t="shared" si="138"/>
        <v>3</v>
      </c>
      <c r="C2832" s="16">
        <f t="shared" si="140"/>
        <v>1</v>
      </c>
      <c r="D2832" s="14">
        <f t="shared" si="139"/>
        <v>45730</v>
      </c>
      <c r="E2832" s="18">
        <f ca="1"/>
        <v>126.11120489458821</v>
      </c>
    </row>
    <row r="2833" spans="1:5" x14ac:dyDescent="0.3">
      <c r="A2833" s="16">
        <f t="shared" ref="A2833:A2896" si="141">YEAR(D2833)</f>
        <v>2025</v>
      </c>
      <c r="B2833" s="16">
        <f t="shared" ref="B2833:B2896" si="142">MONTH(D2833)</f>
        <v>3</v>
      </c>
      <c r="C2833" s="16">
        <f t="shared" si="140"/>
        <v>1</v>
      </c>
      <c r="D2833" s="14">
        <f t="shared" si="139"/>
        <v>45733</v>
      </c>
      <c r="E2833" s="18">
        <f ca="1"/>
        <v>127.70080763855847</v>
      </c>
    </row>
    <row r="2834" spans="1:5" x14ac:dyDescent="0.3">
      <c r="A2834" s="16">
        <f t="shared" si="141"/>
        <v>2025</v>
      </c>
      <c r="B2834" s="16">
        <f t="shared" si="142"/>
        <v>3</v>
      </c>
      <c r="C2834" s="16">
        <f t="shared" si="140"/>
        <v>1</v>
      </c>
      <c r="D2834" s="14">
        <f t="shared" si="139"/>
        <v>45734</v>
      </c>
      <c r="E2834" s="18">
        <f ca="1"/>
        <v>128.15813636798524</v>
      </c>
    </row>
    <row r="2835" spans="1:5" x14ac:dyDescent="0.3">
      <c r="A2835" s="16">
        <f t="shared" si="141"/>
        <v>2025</v>
      </c>
      <c r="B2835" s="16">
        <f t="shared" si="142"/>
        <v>3</v>
      </c>
      <c r="C2835" s="16">
        <f t="shared" si="140"/>
        <v>1</v>
      </c>
      <c r="D2835" s="14">
        <f t="shared" si="139"/>
        <v>45735</v>
      </c>
      <c r="E2835" s="18">
        <f ca="1"/>
        <v>128.92774397835262</v>
      </c>
    </row>
    <row r="2836" spans="1:5" x14ac:dyDescent="0.3">
      <c r="A2836" s="16">
        <f t="shared" si="141"/>
        <v>2025</v>
      </c>
      <c r="B2836" s="16">
        <f t="shared" si="142"/>
        <v>3</v>
      </c>
      <c r="C2836" s="16">
        <f t="shared" si="140"/>
        <v>1</v>
      </c>
      <c r="D2836" s="14">
        <f t="shared" si="139"/>
        <v>45736</v>
      </c>
      <c r="E2836" s="18">
        <f ca="1"/>
        <v>129.358430714533</v>
      </c>
    </row>
    <row r="2837" spans="1:5" x14ac:dyDescent="0.3">
      <c r="A2837" s="16">
        <f t="shared" si="141"/>
        <v>2025</v>
      </c>
      <c r="B2837" s="16">
        <f t="shared" si="142"/>
        <v>3</v>
      </c>
      <c r="C2837" s="16">
        <f t="shared" si="140"/>
        <v>1</v>
      </c>
      <c r="D2837" s="14">
        <f t="shared" si="139"/>
        <v>45737</v>
      </c>
      <c r="E2837" s="18">
        <f ca="1"/>
        <v>130.18724769640971</v>
      </c>
    </row>
    <row r="2838" spans="1:5" x14ac:dyDescent="0.3">
      <c r="A2838" s="16">
        <f t="shared" si="141"/>
        <v>2025</v>
      </c>
      <c r="B2838" s="16">
        <f t="shared" si="142"/>
        <v>3</v>
      </c>
      <c r="C2838" s="16">
        <f t="shared" si="140"/>
        <v>1</v>
      </c>
      <c r="D2838" s="14">
        <f t="shared" si="139"/>
        <v>45740</v>
      </c>
      <c r="E2838" s="18">
        <f ca="1"/>
        <v>128.55444165426081</v>
      </c>
    </row>
    <row r="2839" spans="1:5" x14ac:dyDescent="0.3">
      <c r="A2839" s="16">
        <f t="shared" si="141"/>
        <v>2025</v>
      </c>
      <c r="B2839" s="16">
        <f t="shared" si="142"/>
        <v>3</v>
      </c>
      <c r="C2839" s="16">
        <f t="shared" si="140"/>
        <v>1</v>
      </c>
      <c r="D2839" s="14">
        <f t="shared" si="139"/>
        <v>45741</v>
      </c>
      <c r="E2839" s="18">
        <f ca="1"/>
        <v>128.57045859038632</v>
      </c>
    </row>
    <row r="2840" spans="1:5" x14ac:dyDescent="0.3">
      <c r="A2840" s="16">
        <f t="shared" si="141"/>
        <v>2025</v>
      </c>
      <c r="B2840" s="16">
        <f t="shared" si="142"/>
        <v>3</v>
      </c>
      <c r="C2840" s="16">
        <f t="shared" si="140"/>
        <v>1</v>
      </c>
      <c r="D2840" s="14">
        <f t="shared" ref="D2840:D2903" si="143">WORKDAY(D2839,1)</f>
        <v>45742</v>
      </c>
      <c r="E2840" s="18">
        <f ca="1"/>
        <v>130.0394791578486</v>
      </c>
    </row>
    <row r="2841" spans="1:5" x14ac:dyDescent="0.3">
      <c r="A2841" s="16">
        <f t="shared" si="141"/>
        <v>2025</v>
      </c>
      <c r="B2841" s="16">
        <f t="shared" si="142"/>
        <v>3</v>
      </c>
      <c r="C2841" s="16">
        <f t="shared" si="140"/>
        <v>1</v>
      </c>
      <c r="D2841" s="14">
        <f t="shared" si="143"/>
        <v>45743</v>
      </c>
      <c r="E2841" s="18">
        <f ca="1"/>
        <v>128.38790070549598</v>
      </c>
    </row>
    <row r="2842" spans="1:5" x14ac:dyDescent="0.3">
      <c r="A2842" s="16">
        <f t="shared" si="141"/>
        <v>2025</v>
      </c>
      <c r="B2842" s="16">
        <f t="shared" si="142"/>
        <v>3</v>
      </c>
      <c r="C2842" s="16">
        <f t="shared" si="140"/>
        <v>1</v>
      </c>
      <c r="D2842" s="14">
        <f t="shared" si="143"/>
        <v>45744</v>
      </c>
      <c r="E2842" s="18">
        <f ca="1"/>
        <v>127.25385808482072</v>
      </c>
    </row>
    <row r="2843" spans="1:5" x14ac:dyDescent="0.3">
      <c r="A2843" s="16">
        <f t="shared" si="141"/>
        <v>2025</v>
      </c>
      <c r="B2843" s="16">
        <f t="shared" si="142"/>
        <v>3</v>
      </c>
      <c r="C2843" s="16">
        <f t="shared" si="140"/>
        <v>1</v>
      </c>
      <c r="D2843" s="14">
        <f t="shared" si="143"/>
        <v>45747</v>
      </c>
      <c r="E2843" s="18">
        <f ca="1"/>
        <v>128.20217891618847</v>
      </c>
    </row>
    <row r="2844" spans="1:5" x14ac:dyDescent="0.3">
      <c r="A2844" s="16">
        <f t="shared" si="141"/>
        <v>2025</v>
      </c>
      <c r="B2844" s="16">
        <f t="shared" si="142"/>
        <v>4</v>
      </c>
      <c r="C2844" s="16">
        <f t="shared" si="140"/>
        <v>2</v>
      </c>
      <c r="D2844" s="14">
        <f t="shared" si="143"/>
        <v>45748</v>
      </c>
      <c r="E2844" s="18">
        <f ca="1"/>
        <v>126.729291434065</v>
      </c>
    </row>
    <row r="2845" spans="1:5" x14ac:dyDescent="0.3">
      <c r="A2845" s="16">
        <f t="shared" si="141"/>
        <v>2025</v>
      </c>
      <c r="B2845" s="16">
        <f t="shared" si="142"/>
        <v>4</v>
      </c>
      <c r="C2845" s="16">
        <f t="shared" si="140"/>
        <v>2</v>
      </c>
      <c r="D2845" s="14">
        <f t="shared" si="143"/>
        <v>45749</v>
      </c>
      <c r="E2845" s="18">
        <f ca="1"/>
        <v>127.71177156464115</v>
      </c>
    </row>
    <row r="2846" spans="1:5" x14ac:dyDescent="0.3">
      <c r="A2846" s="16">
        <f t="shared" si="141"/>
        <v>2025</v>
      </c>
      <c r="B2846" s="16">
        <f t="shared" si="142"/>
        <v>4</v>
      </c>
      <c r="C2846" s="16">
        <f t="shared" si="140"/>
        <v>2</v>
      </c>
      <c r="D2846" s="14">
        <f t="shared" si="143"/>
        <v>45750</v>
      </c>
      <c r="E2846" s="18">
        <f ca="1"/>
        <v>125.08724259046795</v>
      </c>
    </row>
    <row r="2847" spans="1:5" x14ac:dyDescent="0.3">
      <c r="A2847" s="16">
        <f t="shared" si="141"/>
        <v>2025</v>
      </c>
      <c r="B2847" s="16">
        <f t="shared" si="142"/>
        <v>4</v>
      </c>
      <c r="C2847" s="16">
        <f t="shared" si="140"/>
        <v>2</v>
      </c>
      <c r="D2847" s="14">
        <f t="shared" si="143"/>
        <v>45751</v>
      </c>
      <c r="E2847" s="18">
        <f ca="1"/>
        <v>123.76887394882634</v>
      </c>
    </row>
    <row r="2848" spans="1:5" x14ac:dyDescent="0.3">
      <c r="A2848" s="16">
        <f t="shared" si="141"/>
        <v>2025</v>
      </c>
      <c r="B2848" s="16">
        <f t="shared" si="142"/>
        <v>4</v>
      </c>
      <c r="C2848" s="16">
        <f t="shared" si="140"/>
        <v>2</v>
      </c>
      <c r="D2848" s="14">
        <f t="shared" si="143"/>
        <v>45754</v>
      </c>
      <c r="E2848" s="18">
        <f ca="1"/>
        <v>125.89472131199923</v>
      </c>
    </row>
    <row r="2849" spans="1:5" x14ac:dyDescent="0.3">
      <c r="A2849" s="16">
        <f t="shared" si="141"/>
        <v>2025</v>
      </c>
      <c r="B2849" s="16">
        <f t="shared" si="142"/>
        <v>4</v>
      </c>
      <c r="C2849" s="16">
        <f t="shared" si="140"/>
        <v>2</v>
      </c>
      <c r="D2849" s="14">
        <f t="shared" si="143"/>
        <v>45755</v>
      </c>
      <c r="E2849" s="18">
        <f ca="1"/>
        <v>125.55999729279445</v>
      </c>
    </row>
    <row r="2850" spans="1:5" x14ac:dyDescent="0.3">
      <c r="A2850" s="16">
        <f t="shared" si="141"/>
        <v>2025</v>
      </c>
      <c r="B2850" s="16">
        <f t="shared" si="142"/>
        <v>4</v>
      </c>
      <c r="C2850" s="16">
        <f t="shared" si="140"/>
        <v>2</v>
      </c>
      <c r="D2850" s="14">
        <f t="shared" si="143"/>
        <v>45756</v>
      </c>
      <c r="E2850" s="18">
        <f ca="1"/>
        <v>125.18064037735199</v>
      </c>
    </row>
    <row r="2851" spans="1:5" x14ac:dyDescent="0.3">
      <c r="A2851" s="16">
        <f t="shared" si="141"/>
        <v>2025</v>
      </c>
      <c r="B2851" s="16">
        <f t="shared" si="142"/>
        <v>4</v>
      </c>
      <c r="C2851" s="16">
        <f t="shared" si="140"/>
        <v>2</v>
      </c>
      <c r="D2851" s="14">
        <f t="shared" si="143"/>
        <v>45757</v>
      </c>
      <c r="E2851" s="18">
        <f ca="1"/>
        <v>123.72748944136457</v>
      </c>
    </row>
    <row r="2852" spans="1:5" x14ac:dyDescent="0.3">
      <c r="A2852" s="16">
        <f t="shared" si="141"/>
        <v>2025</v>
      </c>
      <c r="B2852" s="16">
        <f t="shared" si="142"/>
        <v>4</v>
      </c>
      <c r="C2852" s="16">
        <f t="shared" si="140"/>
        <v>2</v>
      </c>
      <c r="D2852" s="14">
        <f t="shared" si="143"/>
        <v>45758</v>
      </c>
      <c r="E2852" s="18">
        <f ca="1"/>
        <v>122.56402616521125</v>
      </c>
    </row>
    <row r="2853" spans="1:5" x14ac:dyDescent="0.3">
      <c r="A2853" s="16">
        <f t="shared" si="141"/>
        <v>2025</v>
      </c>
      <c r="B2853" s="16">
        <f t="shared" si="142"/>
        <v>4</v>
      </c>
      <c r="C2853" s="16">
        <f t="shared" si="140"/>
        <v>2</v>
      </c>
      <c r="D2853" s="14">
        <f t="shared" si="143"/>
        <v>45761</v>
      </c>
      <c r="E2853" s="18">
        <f ca="1"/>
        <v>121.42703855259994</v>
      </c>
    </row>
    <row r="2854" spans="1:5" x14ac:dyDescent="0.3">
      <c r="A2854" s="16">
        <f t="shared" si="141"/>
        <v>2025</v>
      </c>
      <c r="B2854" s="16">
        <f t="shared" si="142"/>
        <v>4</v>
      </c>
      <c r="C2854" s="16">
        <f t="shared" si="140"/>
        <v>2</v>
      </c>
      <c r="D2854" s="14">
        <f t="shared" si="143"/>
        <v>45762</v>
      </c>
      <c r="E2854" s="18">
        <f ca="1"/>
        <v>121.49527150728753</v>
      </c>
    </row>
    <row r="2855" spans="1:5" x14ac:dyDescent="0.3">
      <c r="A2855" s="16">
        <f t="shared" si="141"/>
        <v>2025</v>
      </c>
      <c r="B2855" s="16">
        <f t="shared" si="142"/>
        <v>4</v>
      </c>
      <c r="C2855" s="16">
        <f t="shared" si="140"/>
        <v>2</v>
      </c>
      <c r="D2855" s="14">
        <f t="shared" si="143"/>
        <v>45763</v>
      </c>
      <c r="E2855" s="18">
        <f ca="1"/>
        <v>120.138413960731</v>
      </c>
    </row>
    <row r="2856" spans="1:5" x14ac:dyDescent="0.3">
      <c r="A2856" s="16">
        <f t="shared" si="141"/>
        <v>2025</v>
      </c>
      <c r="B2856" s="16">
        <f t="shared" si="142"/>
        <v>4</v>
      </c>
      <c r="C2856" s="16">
        <f t="shared" si="140"/>
        <v>2</v>
      </c>
      <c r="D2856" s="14">
        <f t="shared" si="143"/>
        <v>45764</v>
      </c>
      <c r="E2856" s="18">
        <f ca="1"/>
        <v>118.26928602356728</v>
      </c>
    </row>
    <row r="2857" spans="1:5" x14ac:dyDescent="0.3">
      <c r="A2857" s="16">
        <f t="shared" si="141"/>
        <v>2025</v>
      </c>
      <c r="B2857" s="16">
        <f t="shared" si="142"/>
        <v>4</v>
      </c>
      <c r="C2857" s="16">
        <f t="shared" si="140"/>
        <v>2</v>
      </c>
      <c r="D2857" s="14">
        <f t="shared" si="143"/>
        <v>45765</v>
      </c>
      <c r="E2857" s="18">
        <f ca="1"/>
        <v>117.14019609036357</v>
      </c>
    </row>
    <row r="2858" spans="1:5" x14ac:dyDescent="0.3">
      <c r="A2858" s="16">
        <f t="shared" si="141"/>
        <v>2025</v>
      </c>
      <c r="B2858" s="16">
        <f t="shared" si="142"/>
        <v>4</v>
      </c>
      <c r="C2858" s="16">
        <f t="shared" si="140"/>
        <v>2</v>
      </c>
      <c r="D2858" s="14">
        <f t="shared" si="143"/>
        <v>45768</v>
      </c>
      <c r="E2858" s="18">
        <f ca="1"/>
        <v>115.29085393566669</v>
      </c>
    </row>
    <row r="2859" spans="1:5" x14ac:dyDescent="0.3">
      <c r="A2859" s="16">
        <f t="shared" si="141"/>
        <v>2025</v>
      </c>
      <c r="B2859" s="16">
        <f t="shared" si="142"/>
        <v>4</v>
      </c>
      <c r="C2859" s="16">
        <f t="shared" si="140"/>
        <v>2</v>
      </c>
      <c r="D2859" s="14">
        <f t="shared" si="143"/>
        <v>45769</v>
      </c>
      <c r="E2859" s="18">
        <f ca="1"/>
        <v>114.98658777781129</v>
      </c>
    </row>
    <row r="2860" spans="1:5" x14ac:dyDescent="0.3">
      <c r="A2860" s="16">
        <f t="shared" si="141"/>
        <v>2025</v>
      </c>
      <c r="B2860" s="16">
        <f t="shared" si="142"/>
        <v>4</v>
      </c>
      <c r="C2860" s="16">
        <f t="shared" si="140"/>
        <v>2</v>
      </c>
      <c r="D2860" s="14">
        <f t="shared" si="143"/>
        <v>45770</v>
      </c>
      <c r="E2860" s="18">
        <f ca="1"/>
        <v>117.35149762383836</v>
      </c>
    </row>
    <row r="2861" spans="1:5" x14ac:dyDescent="0.3">
      <c r="A2861" s="16">
        <f t="shared" si="141"/>
        <v>2025</v>
      </c>
      <c r="B2861" s="16">
        <f t="shared" si="142"/>
        <v>4</v>
      </c>
      <c r="C2861" s="16">
        <f t="shared" si="140"/>
        <v>2</v>
      </c>
      <c r="D2861" s="14">
        <f t="shared" si="143"/>
        <v>45771</v>
      </c>
      <c r="E2861" s="18">
        <f ca="1"/>
        <v>118.03454796774662</v>
      </c>
    </row>
    <row r="2862" spans="1:5" x14ac:dyDescent="0.3">
      <c r="A2862" s="16">
        <f t="shared" si="141"/>
        <v>2025</v>
      </c>
      <c r="B2862" s="16">
        <f t="shared" si="142"/>
        <v>4</v>
      </c>
      <c r="C2862" s="16">
        <f t="shared" si="140"/>
        <v>2</v>
      </c>
      <c r="D2862" s="14">
        <f t="shared" si="143"/>
        <v>45772</v>
      </c>
      <c r="E2862" s="18">
        <f ca="1"/>
        <v>118.11263410313903</v>
      </c>
    </row>
    <row r="2863" spans="1:5" x14ac:dyDescent="0.3">
      <c r="A2863" s="16">
        <f t="shared" si="141"/>
        <v>2025</v>
      </c>
      <c r="B2863" s="16">
        <f t="shared" si="142"/>
        <v>4</v>
      </c>
      <c r="C2863" s="16">
        <f t="shared" si="140"/>
        <v>2</v>
      </c>
      <c r="D2863" s="14">
        <f t="shared" si="143"/>
        <v>45775</v>
      </c>
      <c r="E2863" s="18">
        <f ca="1"/>
        <v>119.09070251300638</v>
      </c>
    </row>
    <row r="2864" spans="1:5" x14ac:dyDescent="0.3">
      <c r="A2864" s="16">
        <f t="shared" si="141"/>
        <v>2025</v>
      </c>
      <c r="B2864" s="16">
        <f t="shared" si="142"/>
        <v>4</v>
      </c>
      <c r="C2864" s="16">
        <f t="shared" si="140"/>
        <v>2</v>
      </c>
      <c r="D2864" s="14">
        <f t="shared" si="143"/>
        <v>45776</v>
      </c>
      <c r="E2864" s="18">
        <f ca="1"/>
        <v>119.3105895274805</v>
      </c>
    </row>
    <row r="2865" spans="1:5" x14ac:dyDescent="0.3">
      <c r="A2865" s="16">
        <f t="shared" si="141"/>
        <v>2025</v>
      </c>
      <c r="B2865" s="16">
        <f t="shared" si="142"/>
        <v>4</v>
      </c>
      <c r="C2865" s="16">
        <f t="shared" si="140"/>
        <v>2</v>
      </c>
      <c r="D2865" s="14">
        <f t="shared" si="143"/>
        <v>45777</v>
      </c>
      <c r="E2865" s="18">
        <f ca="1"/>
        <v>120.65561091244582</v>
      </c>
    </row>
    <row r="2866" spans="1:5" x14ac:dyDescent="0.3">
      <c r="A2866" s="16">
        <f t="shared" si="141"/>
        <v>2025</v>
      </c>
      <c r="B2866" s="16">
        <f t="shared" si="142"/>
        <v>5</v>
      </c>
      <c r="C2866" s="16">
        <f t="shared" si="140"/>
        <v>2</v>
      </c>
      <c r="D2866" s="14">
        <f t="shared" si="143"/>
        <v>45778</v>
      </c>
      <c r="E2866" s="18">
        <f ca="1"/>
        <v>119.98752901340181</v>
      </c>
    </row>
    <row r="2867" spans="1:5" x14ac:dyDescent="0.3">
      <c r="A2867" s="16">
        <f t="shared" si="141"/>
        <v>2025</v>
      </c>
      <c r="B2867" s="16">
        <f t="shared" si="142"/>
        <v>5</v>
      </c>
      <c r="C2867" s="16">
        <f t="shared" si="140"/>
        <v>2</v>
      </c>
      <c r="D2867" s="14">
        <f t="shared" si="143"/>
        <v>45779</v>
      </c>
      <c r="E2867" s="18">
        <f ca="1"/>
        <v>120.2883006103895</v>
      </c>
    </row>
    <row r="2868" spans="1:5" x14ac:dyDescent="0.3">
      <c r="A2868" s="16">
        <f t="shared" si="141"/>
        <v>2025</v>
      </c>
      <c r="B2868" s="16">
        <f t="shared" si="142"/>
        <v>5</v>
      </c>
      <c r="C2868" s="16">
        <f t="shared" si="140"/>
        <v>2</v>
      </c>
      <c r="D2868" s="14">
        <f t="shared" si="143"/>
        <v>45782</v>
      </c>
      <c r="E2868" s="18">
        <f ca="1"/>
        <v>120.53254389462093</v>
      </c>
    </row>
    <row r="2869" spans="1:5" x14ac:dyDescent="0.3">
      <c r="A2869" s="16">
        <f t="shared" si="141"/>
        <v>2025</v>
      </c>
      <c r="B2869" s="16">
        <f t="shared" si="142"/>
        <v>5</v>
      </c>
      <c r="C2869" s="16">
        <f t="shared" si="140"/>
        <v>2</v>
      </c>
      <c r="D2869" s="14">
        <f t="shared" si="143"/>
        <v>45783</v>
      </c>
      <c r="E2869" s="18">
        <f ca="1"/>
        <v>119.78911455674648</v>
      </c>
    </row>
    <row r="2870" spans="1:5" x14ac:dyDescent="0.3">
      <c r="A2870" s="16">
        <f t="shared" si="141"/>
        <v>2025</v>
      </c>
      <c r="B2870" s="16">
        <f t="shared" si="142"/>
        <v>5</v>
      </c>
      <c r="C2870" s="16">
        <f t="shared" si="140"/>
        <v>2</v>
      </c>
      <c r="D2870" s="14">
        <f t="shared" si="143"/>
        <v>45784</v>
      </c>
      <c r="E2870" s="18">
        <f ca="1"/>
        <v>121.43200457028334</v>
      </c>
    </row>
    <row r="2871" spans="1:5" x14ac:dyDescent="0.3">
      <c r="A2871" s="16">
        <f t="shared" si="141"/>
        <v>2025</v>
      </c>
      <c r="B2871" s="16">
        <f t="shared" si="142"/>
        <v>5</v>
      </c>
      <c r="C2871" s="16">
        <f t="shared" si="140"/>
        <v>2</v>
      </c>
      <c r="D2871" s="14">
        <f t="shared" si="143"/>
        <v>45785</v>
      </c>
      <c r="E2871" s="18">
        <f ca="1"/>
        <v>121.62625810446278</v>
      </c>
    </row>
    <row r="2872" spans="1:5" x14ac:dyDescent="0.3">
      <c r="A2872" s="16">
        <f t="shared" si="141"/>
        <v>2025</v>
      </c>
      <c r="B2872" s="16">
        <f t="shared" si="142"/>
        <v>5</v>
      </c>
      <c r="C2872" s="16">
        <f t="shared" si="140"/>
        <v>2</v>
      </c>
      <c r="D2872" s="14">
        <f t="shared" si="143"/>
        <v>45786</v>
      </c>
      <c r="E2872" s="18">
        <f ca="1"/>
        <v>121.5281886328323</v>
      </c>
    </row>
    <row r="2873" spans="1:5" x14ac:dyDescent="0.3">
      <c r="A2873" s="16">
        <f t="shared" si="141"/>
        <v>2025</v>
      </c>
      <c r="B2873" s="16">
        <f t="shared" si="142"/>
        <v>5</v>
      </c>
      <c r="C2873" s="16">
        <f t="shared" si="140"/>
        <v>2</v>
      </c>
      <c r="D2873" s="14">
        <f t="shared" si="143"/>
        <v>45789</v>
      </c>
      <c r="E2873" s="18">
        <f ca="1"/>
        <v>119.47844064144472</v>
      </c>
    </row>
    <row r="2874" spans="1:5" x14ac:dyDescent="0.3">
      <c r="A2874" s="16">
        <f t="shared" si="141"/>
        <v>2025</v>
      </c>
      <c r="B2874" s="16">
        <f t="shared" si="142"/>
        <v>5</v>
      </c>
      <c r="C2874" s="16">
        <f t="shared" si="140"/>
        <v>2</v>
      </c>
      <c r="D2874" s="14">
        <f t="shared" si="143"/>
        <v>45790</v>
      </c>
      <c r="E2874" s="18">
        <f ca="1"/>
        <v>119.48695274671989</v>
      </c>
    </row>
    <row r="2875" spans="1:5" x14ac:dyDescent="0.3">
      <c r="A2875" s="16">
        <f t="shared" si="141"/>
        <v>2025</v>
      </c>
      <c r="B2875" s="16">
        <f t="shared" si="142"/>
        <v>5</v>
      </c>
      <c r="C2875" s="16">
        <f t="shared" si="140"/>
        <v>2</v>
      </c>
      <c r="D2875" s="14">
        <f t="shared" si="143"/>
        <v>45791</v>
      </c>
      <c r="E2875" s="18">
        <f ca="1"/>
        <v>119.39272989788923</v>
      </c>
    </row>
    <row r="2876" spans="1:5" x14ac:dyDescent="0.3">
      <c r="A2876" s="16">
        <f t="shared" si="141"/>
        <v>2025</v>
      </c>
      <c r="B2876" s="16">
        <f t="shared" si="142"/>
        <v>5</v>
      </c>
      <c r="C2876" s="16">
        <f t="shared" si="140"/>
        <v>2</v>
      </c>
      <c r="D2876" s="14">
        <f t="shared" si="143"/>
        <v>45792</v>
      </c>
      <c r="E2876" s="18">
        <f ca="1"/>
        <v>119.30634549943733</v>
      </c>
    </row>
    <row r="2877" spans="1:5" x14ac:dyDescent="0.3">
      <c r="A2877" s="16">
        <f t="shared" si="141"/>
        <v>2025</v>
      </c>
      <c r="B2877" s="16">
        <f t="shared" si="142"/>
        <v>5</v>
      </c>
      <c r="C2877" s="16">
        <f t="shared" si="140"/>
        <v>2</v>
      </c>
      <c r="D2877" s="14">
        <f t="shared" si="143"/>
        <v>45793</v>
      </c>
      <c r="E2877" s="18">
        <f ca="1"/>
        <v>118.80601214775028</v>
      </c>
    </row>
    <row r="2878" spans="1:5" x14ac:dyDescent="0.3">
      <c r="A2878" s="16">
        <f t="shared" si="141"/>
        <v>2025</v>
      </c>
      <c r="B2878" s="16">
        <f t="shared" si="142"/>
        <v>5</v>
      </c>
      <c r="C2878" s="16">
        <f t="shared" si="140"/>
        <v>2</v>
      </c>
      <c r="D2878" s="14">
        <f t="shared" si="143"/>
        <v>45796</v>
      </c>
      <c r="E2878" s="18">
        <f ca="1"/>
        <v>117.5944700157637</v>
      </c>
    </row>
    <row r="2879" spans="1:5" x14ac:dyDescent="0.3">
      <c r="A2879" s="16">
        <f t="shared" si="141"/>
        <v>2025</v>
      </c>
      <c r="B2879" s="16">
        <f t="shared" si="142"/>
        <v>5</v>
      </c>
      <c r="C2879" s="16">
        <f t="shared" si="140"/>
        <v>2</v>
      </c>
      <c r="D2879" s="14">
        <f t="shared" si="143"/>
        <v>45797</v>
      </c>
      <c r="E2879" s="18">
        <f ca="1"/>
        <v>117.15379561293216</v>
      </c>
    </row>
    <row r="2880" spans="1:5" x14ac:dyDescent="0.3">
      <c r="A2880" s="16">
        <f t="shared" si="141"/>
        <v>2025</v>
      </c>
      <c r="B2880" s="16">
        <f t="shared" si="142"/>
        <v>5</v>
      </c>
      <c r="C2880" s="16">
        <f t="shared" si="140"/>
        <v>2</v>
      </c>
      <c r="D2880" s="14">
        <f t="shared" si="143"/>
        <v>45798</v>
      </c>
      <c r="E2880" s="18">
        <f ca="1"/>
        <v>117.14502644486555</v>
      </c>
    </row>
    <row r="2881" spans="1:5" x14ac:dyDescent="0.3">
      <c r="A2881" s="16">
        <f t="shared" si="141"/>
        <v>2025</v>
      </c>
      <c r="B2881" s="16">
        <f t="shared" si="142"/>
        <v>5</v>
      </c>
      <c r="C2881" s="16">
        <f t="shared" si="140"/>
        <v>2</v>
      </c>
      <c r="D2881" s="14">
        <f t="shared" si="143"/>
        <v>45799</v>
      </c>
      <c r="E2881" s="18">
        <f ca="1"/>
        <v>117.37223909257639</v>
      </c>
    </row>
    <row r="2882" spans="1:5" x14ac:dyDescent="0.3">
      <c r="A2882" s="16">
        <f t="shared" si="141"/>
        <v>2025</v>
      </c>
      <c r="B2882" s="16">
        <f t="shared" si="142"/>
        <v>5</v>
      </c>
      <c r="C2882" s="16">
        <f t="shared" si="140"/>
        <v>2</v>
      </c>
      <c r="D2882" s="14">
        <f t="shared" si="143"/>
        <v>45800</v>
      </c>
      <c r="E2882" s="18">
        <f ca="1"/>
        <v>117.50894173823876</v>
      </c>
    </row>
    <row r="2883" spans="1:5" x14ac:dyDescent="0.3">
      <c r="A2883" s="16">
        <f t="shared" si="141"/>
        <v>2025</v>
      </c>
      <c r="B2883" s="16">
        <f t="shared" si="142"/>
        <v>5</v>
      </c>
      <c r="C2883" s="16">
        <f t="shared" si="140"/>
        <v>2</v>
      </c>
      <c r="D2883" s="14">
        <f t="shared" si="143"/>
        <v>45803</v>
      </c>
      <c r="E2883" s="18">
        <f ca="1"/>
        <v>117.83650313226104</v>
      </c>
    </row>
    <row r="2884" spans="1:5" x14ac:dyDescent="0.3">
      <c r="A2884" s="16">
        <f t="shared" si="141"/>
        <v>2025</v>
      </c>
      <c r="B2884" s="16">
        <f t="shared" si="142"/>
        <v>5</v>
      </c>
      <c r="C2884" s="16">
        <f t="shared" si="140"/>
        <v>2</v>
      </c>
      <c r="D2884" s="14">
        <f t="shared" si="143"/>
        <v>45804</v>
      </c>
      <c r="E2884" s="18">
        <f ca="1"/>
        <v>121.25577548281579</v>
      </c>
    </row>
    <row r="2885" spans="1:5" x14ac:dyDescent="0.3">
      <c r="A2885" s="16">
        <f t="shared" si="141"/>
        <v>2025</v>
      </c>
      <c r="B2885" s="16">
        <f t="shared" si="142"/>
        <v>5</v>
      </c>
      <c r="C2885" s="16">
        <f t="shared" ref="C2885:C2948" si="144">ROUNDUP(B2885/3,0)</f>
        <v>2</v>
      </c>
      <c r="D2885" s="14">
        <f t="shared" si="143"/>
        <v>45805</v>
      </c>
      <c r="E2885" s="18">
        <f ca="1"/>
        <v>122.67927125782499</v>
      </c>
    </row>
    <row r="2886" spans="1:5" x14ac:dyDescent="0.3">
      <c r="A2886" s="16">
        <f t="shared" si="141"/>
        <v>2025</v>
      </c>
      <c r="B2886" s="16">
        <f t="shared" si="142"/>
        <v>5</v>
      </c>
      <c r="C2886" s="16">
        <f t="shared" si="144"/>
        <v>2</v>
      </c>
      <c r="D2886" s="14">
        <f t="shared" si="143"/>
        <v>45806</v>
      </c>
      <c r="E2886" s="18">
        <f ca="1"/>
        <v>122.32125451907206</v>
      </c>
    </row>
    <row r="2887" spans="1:5" x14ac:dyDescent="0.3">
      <c r="A2887" s="16">
        <f t="shared" si="141"/>
        <v>2025</v>
      </c>
      <c r="B2887" s="16">
        <f t="shared" si="142"/>
        <v>5</v>
      </c>
      <c r="C2887" s="16">
        <f t="shared" si="144"/>
        <v>2</v>
      </c>
      <c r="D2887" s="14">
        <f t="shared" si="143"/>
        <v>45807</v>
      </c>
      <c r="E2887" s="18">
        <f ca="1"/>
        <v>120.74267058133586</v>
      </c>
    </row>
    <row r="2888" spans="1:5" x14ac:dyDescent="0.3">
      <c r="A2888" s="16">
        <f t="shared" si="141"/>
        <v>2025</v>
      </c>
      <c r="B2888" s="16">
        <f t="shared" si="142"/>
        <v>6</v>
      </c>
      <c r="C2888" s="16">
        <f t="shared" si="144"/>
        <v>2</v>
      </c>
      <c r="D2888" s="14">
        <f t="shared" si="143"/>
        <v>45810</v>
      </c>
      <c r="E2888" s="18">
        <f ca="1"/>
        <v>121.41999803690527</v>
      </c>
    </row>
    <row r="2889" spans="1:5" x14ac:dyDescent="0.3">
      <c r="A2889" s="16">
        <f t="shared" si="141"/>
        <v>2025</v>
      </c>
      <c r="B2889" s="16">
        <f t="shared" si="142"/>
        <v>6</v>
      </c>
      <c r="C2889" s="16">
        <f t="shared" si="144"/>
        <v>2</v>
      </c>
      <c r="D2889" s="14">
        <f t="shared" si="143"/>
        <v>45811</v>
      </c>
      <c r="E2889" s="18">
        <f ca="1"/>
        <v>119.28948505126066</v>
      </c>
    </row>
    <row r="2890" spans="1:5" x14ac:dyDescent="0.3">
      <c r="A2890" s="16">
        <f t="shared" si="141"/>
        <v>2025</v>
      </c>
      <c r="B2890" s="16">
        <f t="shared" si="142"/>
        <v>6</v>
      </c>
      <c r="C2890" s="16">
        <f t="shared" si="144"/>
        <v>2</v>
      </c>
      <c r="D2890" s="14">
        <f t="shared" si="143"/>
        <v>45812</v>
      </c>
      <c r="E2890" s="18">
        <f ca="1"/>
        <v>119.24743666946935</v>
      </c>
    </row>
    <row r="2891" spans="1:5" x14ac:dyDescent="0.3">
      <c r="A2891" s="16">
        <f t="shared" si="141"/>
        <v>2025</v>
      </c>
      <c r="B2891" s="16">
        <f t="shared" si="142"/>
        <v>6</v>
      </c>
      <c r="C2891" s="16">
        <f t="shared" si="144"/>
        <v>2</v>
      </c>
      <c r="D2891" s="14">
        <f t="shared" si="143"/>
        <v>45813</v>
      </c>
      <c r="E2891" s="18">
        <f ca="1"/>
        <v>119.78698257133458</v>
      </c>
    </row>
    <row r="2892" spans="1:5" x14ac:dyDescent="0.3">
      <c r="A2892" s="16">
        <f t="shared" si="141"/>
        <v>2025</v>
      </c>
      <c r="B2892" s="16">
        <f t="shared" si="142"/>
        <v>6</v>
      </c>
      <c r="C2892" s="16">
        <f t="shared" si="144"/>
        <v>2</v>
      </c>
      <c r="D2892" s="14">
        <f t="shared" si="143"/>
        <v>45814</v>
      </c>
      <c r="E2892" s="18">
        <f ca="1"/>
        <v>119.62199202344092</v>
      </c>
    </row>
    <row r="2893" spans="1:5" x14ac:dyDescent="0.3">
      <c r="A2893" s="16">
        <f t="shared" si="141"/>
        <v>2025</v>
      </c>
      <c r="B2893" s="16">
        <f t="shared" si="142"/>
        <v>6</v>
      </c>
      <c r="C2893" s="16">
        <f t="shared" si="144"/>
        <v>2</v>
      </c>
      <c r="D2893" s="14">
        <f t="shared" si="143"/>
        <v>45817</v>
      </c>
      <c r="E2893" s="18">
        <f ca="1"/>
        <v>121.31957120554597</v>
      </c>
    </row>
    <row r="2894" spans="1:5" x14ac:dyDescent="0.3">
      <c r="A2894" s="16">
        <f t="shared" si="141"/>
        <v>2025</v>
      </c>
      <c r="B2894" s="16">
        <f t="shared" si="142"/>
        <v>6</v>
      </c>
      <c r="C2894" s="16">
        <f t="shared" si="144"/>
        <v>2</v>
      </c>
      <c r="D2894" s="14">
        <f t="shared" si="143"/>
        <v>45818</v>
      </c>
      <c r="E2894" s="18">
        <f ca="1"/>
        <v>120.83867881153867</v>
      </c>
    </row>
    <row r="2895" spans="1:5" x14ac:dyDescent="0.3">
      <c r="A2895" s="16">
        <f t="shared" si="141"/>
        <v>2025</v>
      </c>
      <c r="B2895" s="16">
        <f t="shared" si="142"/>
        <v>6</v>
      </c>
      <c r="C2895" s="16">
        <f t="shared" si="144"/>
        <v>2</v>
      </c>
      <c r="D2895" s="14">
        <f t="shared" si="143"/>
        <v>45819</v>
      </c>
      <c r="E2895" s="18">
        <f ca="1"/>
        <v>124.32256273902439</v>
      </c>
    </row>
    <row r="2896" spans="1:5" x14ac:dyDescent="0.3">
      <c r="A2896" s="16">
        <f t="shared" si="141"/>
        <v>2025</v>
      </c>
      <c r="B2896" s="16">
        <f t="shared" si="142"/>
        <v>6</v>
      </c>
      <c r="C2896" s="16">
        <f t="shared" si="144"/>
        <v>2</v>
      </c>
      <c r="D2896" s="14">
        <f t="shared" si="143"/>
        <v>45820</v>
      </c>
      <c r="E2896" s="18">
        <f ca="1"/>
        <v>124.52222959908977</v>
      </c>
    </row>
    <row r="2897" spans="1:5" x14ac:dyDescent="0.3">
      <c r="A2897" s="16">
        <f t="shared" ref="A2897:A2960" si="145">YEAR(D2897)</f>
        <v>2025</v>
      </c>
      <c r="B2897" s="16">
        <f t="shared" ref="B2897:B2960" si="146">MONTH(D2897)</f>
        <v>6</v>
      </c>
      <c r="C2897" s="16">
        <f t="shared" si="144"/>
        <v>2</v>
      </c>
      <c r="D2897" s="14">
        <f t="shared" si="143"/>
        <v>45821</v>
      </c>
      <c r="E2897" s="18">
        <f ca="1"/>
        <v>123.30790331819686</v>
      </c>
    </row>
    <row r="2898" spans="1:5" x14ac:dyDescent="0.3">
      <c r="A2898" s="16">
        <f t="shared" si="145"/>
        <v>2025</v>
      </c>
      <c r="B2898" s="16">
        <f t="shared" si="146"/>
        <v>6</v>
      </c>
      <c r="C2898" s="16">
        <f t="shared" si="144"/>
        <v>2</v>
      </c>
      <c r="D2898" s="14">
        <f t="shared" si="143"/>
        <v>45824</v>
      </c>
      <c r="E2898" s="18">
        <f ca="1"/>
        <v>124.63448135233679</v>
      </c>
    </row>
    <row r="2899" spans="1:5" x14ac:dyDescent="0.3">
      <c r="A2899" s="16">
        <f t="shared" si="145"/>
        <v>2025</v>
      </c>
      <c r="B2899" s="16">
        <f t="shared" si="146"/>
        <v>6</v>
      </c>
      <c r="C2899" s="16">
        <f t="shared" si="144"/>
        <v>2</v>
      </c>
      <c r="D2899" s="14">
        <f t="shared" si="143"/>
        <v>45825</v>
      </c>
      <c r="E2899" s="18">
        <f ca="1"/>
        <v>124.01817868449221</v>
      </c>
    </row>
    <row r="2900" spans="1:5" x14ac:dyDescent="0.3">
      <c r="A2900" s="16">
        <f t="shared" si="145"/>
        <v>2025</v>
      </c>
      <c r="B2900" s="16">
        <f t="shared" si="146"/>
        <v>6</v>
      </c>
      <c r="C2900" s="16">
        <f t="shared" si="144"/>
        <v>2</v>
      </c>
      <c r="D2900" s="14">
        <f t="shared" si="143"/>
        <v>45826</v>
      </c>
      <c r="E2900" s="18">
        <f ca="1"/>
        <v>123.79817177603653</v>
      </c>
    </row>
    <row r="2901" spans="1:5" x14ac:dyDescent="0.3">
      <c r="A2901" s="16">
        <f t="shared" si="145"/>
        <v>2025</v>
      </c>
      <c r="B2901" s="16">
        <f t="shared" si="146"/>
        <v>6</v>
      </c>
      <c r="C2901" s="16">
        <f t="shared" si="144"/>
        <v>2</v>
      </c>
      <c r="D2901" s="14">
        <f t="shared" si="143"/>
        <v>45827</v>
      </c>
      <c r="E2901" s="18">
        <f ca="1"/>
        <v>123.30930225428845</v>
      </c>
    </row>
    <row r="2902" spans="1:5" x14ac:dyDescent="0.3">
      <c r="A2902" s="16">
        <f t="shared" si="145"/>
        <v>2025</v>
      </c>
      <c r="B2902" s="16">
        <f t="shared" si="146"/>
        <v>6</v>
      </c>
      <c r="C2902" s="16">
        <f t="shared" si="144"/>
        <v>2</v>
      </c>
      <c r="D2902" s="14">
        <f t="shared" si="143"/>
        <v>45828</v>
      </c>
      <c r="E2902" s="18">
        <f ca="1"/>
        <v>122.48226239784307</v>
      </c>
    </row>
    <row r="2903" spans="1:5" x14ac:dyDescent="0.3">
      <c r="A2903" s="16">
        <f t="shared" si="145"/>
        <v>2025</v>
      </c>
      <c r="B2903" s="16">
        <f t="shared" si="146"/>
        <v>6</v>
      </c>
      <c r="C2903" s="16">
        <f t="shared" si="144"/>
        <v>2</v>
      </c>
      <c r="D2903" s="14">
        <f t="shared" si="143"/>
        <v>45831</v>
      </c>
      <c r="E2903" s="18">
        <f ca="1"/>
        <v>120.68247116329049</v>
      </c>
    </row>
    <row r="2904" spans="1:5" x14ac:dyDescent="0.3">
      <c r="A2904" s="16">
        <f t="shared" si="145"/>
        <v>2025</v>
      </c>
      <c r="B2904" s="16">
        <f t="shared" si="146"/>
        <v>6</v>
      </c>
      <c r="C2904" s="16">
        <f t="shared" si="144"/>
        <v>2</v>
      </c>
      <c r="D2904" s="14">
        <f t="shared" ref="D2904:D2967" si="147">WORKDAY(D2903,1)</f>
        <v>45832</v>
      </c>
      <c r="E2904" s="18">
        <f ca="1"/>
        <v>119.22611863804018</v>
      </c>
    </row>
    <row r="2905" spans="1:5" x14ac:dyDescent="0.3">
      <c r="A2905" s="16">
        <f t="shared" si="145"/>
        <v>2025</v>
      </c>
      <c r="B2905" s="16">
        <f t="shared" si="146"/>
        <v>6</v>
      </c>
      <c r="C2905" s="16">
        <f t="shared" si="144"/>
        <v>2</v>
      </c>
      <c r="D2905" s="14">
        <f t="shared" si="147"/>
        <v>45833</v>
      </c>
      <c r="E2905" s="18">
        <f ca="1"/>
        <v>118.96976220660535</v>
      </c>
    </row>
    <row r="2906" spans="1:5" x14ac:dyDescent="0.3">
      <c r="A2906" s="16">
        <f t="shared" si="145"/>
        <v>2025</v>
      </c>
      <c r="B2906" s="16">
        <f t="shared" si="146"/>
        <v>6</v>
      </c>
      <c r="C2906" s="16">
        <f t="shared" si="144"/>
        <v>2</v>
      </c>
      <c r="D2906" s="14">
        <f t="shared" si="147"/>
        <v>45834</v>
      </c>
      <c r="E2906" s="18">
        <f ca="1"/>
        <v>118.39870401285168</v>
      </c>
    </row>
    <row r="2907" spans="1:5" x14ac:dyDescent="0.3">
      <c r="A2907" s="16">
        <f t="shared" si="145"/>
        <v>2025</v>
      </c>
      <c r="B2907" s="16">
        <f t="shared" si="146"/>
        <v>6</v>
      </c>
      <c r="C2907" s="16">
        <f t="shared" si="144"/>
        <v>2</v>
      </c>
      <c r="D2907" s="14">
        <f t="shared" si="147"/>
        <v>45835</v>
      </c>
      <c r="E2907" s="18">
        <f ca="1"/>
        <v>121.4772217362304</v>
      </c>
    </row>
    <row r="2908" spans="1:5" x14ac:dyDescent="0.3">
      <c r="A2908" s="16">
        <f t="shared" si="145"/>
        <v>2025</v>
      </c>
      <c r="B2908" s="16">
        <f t="shared" si="146"/>
        <v>6</v>
      </c>
      <c r="C2908" s="16">
        <f t="shared" si="144"/>
        <v>2</v>
      </c>
      <c r="D2908" s="14">
        <f t="shared" si="147"/>
        <v>45838</v>
      </c>
      <c r="E2908" s="18">
        <f ca="1"/>
        <v>119.94484869598354</v>
      </c>
    </row>
    <row r="2909" spans="1:5" x14ac:dyDescent="0.3">
      <c r="A2909" s="16">
        <f t="shared" si="145"/>
        <v>2025</v>
      </c>
      <c r="B2909" s="16">
        <f t="shared" si="146"/>
        <v>7</v>
      </c>
      <c r="C2909" s="16">
        <f t="shared" si="144"/>
        <v>3</v>
      </c>
      <c r="D2909" s="14">
        <f t="shared" si="147"/>
        <v>45839</v>
      </c>
      <c r="E2909" s="18">
        <f ca="1"/>
        <v>119.56794212229293</v>
      </c>
    </row>
    <row r="2910" spans="1:5" x14ac:dyDescent="0.3">
      <c r="A2910" s="16">
        <f t="shared" si="145"/>
        <v>2025</v>
      </c>
      <c r="B2910" s="16">
        <f t="shared" si="146"/>
        <v>7</v>
      </c>
      <c r="C2910" s="16">
        <f t="shared" si="144"/>
        <v>3</v>
      </c>
      <c r="D2910" s="14">
        <f t="shared" si="147"/>
        <v>45840</v>
      </c>
      <c r="E2910" s="18">
        <f ca="1"/>
        <v>121.41801469679987</v>
      </c>
    </row>
    <row r="2911" spans="1:5" x14ac:dyDescent="0.3">
      <c r="A2911" s="16">
        <f t="shared" si="145"/>
        <v>2025</v>
      </c>
      <c r="B2911" s="16">
        <f t="shared" si="146"/>
        <v>7</v>
      </c>
      <c r="C2911" s="16">
        <f t="shared" si="144"/>
        <v>3</v>
      </c>
      <c r="D2911" s="14">
        <f t="shared" si="147"/>
        <v>45841</v>
      </c>
      <c r="E2911" s="18">
        <f ca="1"/>
        <v>123.82369580285358</v>
      </c>
    </row>
    <row r="2912" spans="1:5" x14ac:dyDescent="0.3">
      <c r="A2912" s="16">
        <f t="shared" si="145"/>
        <v>2025</v>
      </c>
      <c r="B2912" s="16">
        <f t="shared" si="146"/>
        <v>7</v>
      </c>
      <c r="C2912" s="16">
        <f t="shared" si="144"/>
        <v>3</v>
      </c>
      <c r="D2912" s="14">
        <f t="shared" si="147"/>
        <v>45842</v>
      </c>
      <c r="E2912" s="18">
        <f ca="1"/>
        <v>137.00358013334719</v>
      </c>
    </row>
    <row r="2913" spans="1:5" x14ac:dyDescent="0.3">
      <c r="A2913" s="16">
        <f t="shared" si="145"/>
        <v>2025</v>
      </c>
      <c r="B2913" s="16">
        <f t="shared" si="146"/>
        <v>7</v>
      </c>
      <c r="C2913" s="16">
        <f t="shared" si="144"/>
        <v>3</v>
      </c>
      <c r="D2913" s="14">
        <f t="shared" si="147"/>
        <v>45845</v>
      </c>
      <c r="E2913" s="18">
        <f ca="1"/>
        <v>137.439803160482</v>
      </c>
    </row>
    <row r="2914" spans="1:5" x14ac:dyDescent="0.3">
      <c r="A2914" s="16">
        <f t="shared" si="145"/>
        <v>2025</v>
      </c>
      <c r="B2914" s="16">
        <f t="shared" si="146"/>
        <v>7</v>
      </c>
      <c r="C2914" s="16">
        <f t="shared" si="144"/>
        <v>3</v>
      </c>
      <c r="D2914" s="14">
        <f t="shared" si="147"/>
        <v>45846</v>
      </c>
      <c r="E2914" s="18">
        <f ca="1"/>
        <v>136.93112613548723</v>
      </c>
    </row>
    <row r="2915" spans="1:5" x14ac:dyDescent="0.3">
      <c r="A2915" s="16">
        <f t="shared" si="145"/>
        <v>2025</v>
      </c>
      <c r="B2915" s="16">
        <f t="shared" si="146"/>
        <v>7</v>
      </c>
      <c r="C2915" s="16">
        <f t="shared" si="144"/>
        <v>3</v>
      </c>
      <c r="D2915" s="14">
        <f t="shared" si="147"/>
        <v>45847</v>
      </c>
      <c r="E2915" s="18">
        <f ca="1"/>
        <v>137.12519471297816</v>
      </c>
    </row>
    <row r="2916" spans="1:5" x14ac:dyDescent="0.3">
      <c r="A2916" s="16">
        <f t="shared" si="145"/>
        <v>2025</v>
      </c>
      <c r="B2916" s="16">
        <f t="shared" si="146"/>
        <v>7</v>
      </c>
      <c r="C2916" s="16">
        <f t="shared" si="144"/>
        <v>3</v>
      </c>
      <c r="D2916" s="14">
        <f t="shared" si="147"/>
        <v>45848</v>
      </c>
      <c r="E2916" s="18">
        <f ca="1"/>
        <v>136.79660456545281</v>
      </c>
    </row>
    <row r="2917" spans="1:5" x14ac:dyDescent="0.3">
      <c r="A2917" s="16">
        <f t="shared" si="145"/>
        <v>2025</v>
      </c>
      <c r="B2917" s="16">
        <f t="shared" si="146"/>
        <v>7</v>
      </c>
      <c r="C2917" s="16">
        <f t="shared" si="144"/>
        <v>3</v>
      </c>
      <c r="D2917" s="14">
        <f t="shared" si="147"/>
        <v>45849</v>
      </c>
      <c r="E2917" s="18">
        <f ca="1"/>
        <v>134.53417149788325</v>
      </c>
    </row>
    <row r="2918" spans="1:5" x14ac:dyDescent="0.3">
      <c r="A2918" s="16">
        <f t="shared" si="145"/>
        <v>2025</v>
      </c>
      <c r="B2918" s="16">
        <f t="shared" si="146"/>
        <v>7</v>
      </c>
      <c r="C2918" s="16">
        <f t="shared" si="144"/>
        <v>3</v>
      </c>
      <c r="D2918" s="14">
        <f t="shared" si="147"/>
        <v>45852</v>
      </c>
      <c r="E2918" s="18">
        <f ca="1"/>
        <v>133.81105038890999</v>
      </c>
    </row>
    <row r="2919" spans="1:5" x14ac:dyDescent="0.3">
      <c r="A2919" s="16">
        <f t="shared" si="145"/>
        <v>2025</v>
      </c>
      <c r="B2919" s="16">
        <f t="shared" si="146"/>
        <v>7</v>
      </c>
      <c r="C2919" s="16">
        <f t="shared" si="144"/>
        <v>3</v>
      </c>
      <c r="D2919" s="14">
        <f t="shared" si="147"/>
        <v>45853</v>
      </c>
      <c r="E2919" s="18">
        <f ca="1"/>
        <v>133.32591086878213</v>
      </c>
    </row>
    <row r="2920" spans="1:5" x14ac:dyDescent="0.3">
      <c r="A2920" s="16">
        <f t="shared" si="145"/>
        <v>2025</v>
      </c>
      <c r="B2920" s="16">
        <f t="shared" si="146"/>
        <v>7</v>
      </c>
      <c r="C2920" s="16">
        <f t="shared" si="144"/>
        <v>3</v>
      </c>
      <c r="D2920" s="14">
        <f t="shared" si="147"/>
        <v>45854</v>
      </c>
      <c r="E2920" s="18">
        <f ca="1"/>
        <v>133.93083719261401</v>
      </c>
    </row>
    <row r="2921" spans="1:5" x14ac:dyDescent="0.3">
      <c r="A2921" s="16">
        <f t="shared" si="145"/>
        <v>2025</v>
      </c>
      <c r="B2921" s="16">
        <f t="shared" si="146"/>
        <v>7</v>
      </c>
      <c r="C2921" s="16">
        <f t="shared" si="144"/>
        <v>3</v>
      </c>
      <c r="D2921" s="14">
        <f t="shared" si="147"/>
        <v>45855</v>
      </c>
      <c r="E2921" s="18">
        <f ca="1"/>
        <v>132.67850561759835</v>
      </c>
    </row>
    <row r="2922" spans="1:5" x14ac:dyDescent="0.3">
      <c r="A2922" s="16">
        <f t="shared" si="145"/>
        <v>2025</v>
      </c>
      <c r="B2922" s="16">
        <f t="shared" si="146"/>
        <v>7</v>
      </c>
      <c r="C2922" s="16">
        <f t="shared" si="144"/>
        <v>3</v>
      </c>
      <c r="D2922" s="14">
        <f t="shared" si="147"/>
        <v>45856</v>
      </c>
      <c r="E2922" s="18">
        <f ca="1"/>
        <v>134.61112643645325</v>
      </c>
    </row>
    <row r="2923" spans="1:5" x14ac:dyDescent="0.3">
      <c r="A2923" s="16">
        <f t="shared" si="145"/>
        <v>2025</v>
      </c>
      <c r="B2923" s="16">
        <f t="shared" si="146"/>
        <v>7</v>
      </c>
      <c r="C2923" s="16">
        <f t="shared" si="144"/>
        <v>3</v>
      </c>
      <c r="D2923" s="14">
        <f t="shared" si="147"/>
        <v>45859</v>
      </c>
      <c r="E2923" s="18">
        <f ca="1"/>
        <v>135.91128058642815</v>
      </c>
    </row>
    <row r="2924" spans="1:5" x14ac:dyDescent="0.3">
      <c r="A2924" s="16">
        <f t="shared" si="145"/>
        <v>2025</v>
      </c>
      <c r="B2924" s="16">
        <f t="shared" si="146"/>
        <v>7</v>
      </c>
      <c r="C2924" s="16">
        <f t="shared" si="144"/>
        <v>3</v>
      </c>
      <c r="D2924" s="14">
        <f t="shared" si="147"/>
        <v>45860</v>
      </c>
      <c r="E2924" s="18">
        <f ca="1"/>
        <v>136.3658276360112</v>
      </c>
    </row>
    <row r="2925" spans="1:5" x14ac:dyDescent="0.3">
      <c r="A2925" s="16">
        <f t="shared" si="145"/>
        <v>2025</v>
      </c>
      <c r="B2925" s="16">
        <f t="shared" si="146"/>
        <v>7</v>
      </c>
      <c r="C2925" s="16">
        <f t="shared" si="144"/>
        <v>3</v>
      </c>
      <c r="D2925" s="14">
        <f t="shared" si="147"/>
        <v>45861</v>
      </c>
      <c r="E2925" s="18">
        <f ca="1"/>
        <v>136.72950020261294</v>
      </c>
    </row>
    <row r="2926" spans="1:5" x14ac:dyDescent="0.3">
      <c r="A2926" s="16">
        <f t="shared" si="145"/>
        <v>2025</v>
      </c>
      <c r="B2926" s="16">
        <f t="shared" si="146"/>
        <v>7</v>
      </c>
      <c r="C2926" s="16">
        <f t="shared" si="144"/>
        <v>3</v>
      </c>
      <c r="D2926" s="14">
        <f t="shared" si="147"/>
        <v>45862</v>
      </c>
      <c r="E2926" s="18">
        <f ca="1"/>
        <v>138.38948225729965</v>
      </c>
    </row>
    <row r="2927" spans="1:5" x14ac:dyDescent="0.3">
      <c r="A2927" s="16">
        <f t="shared" si="145"/>
        <v>2025</v>
      </c>
      <c r="B2927" s="16">
        <f t="shared" si="146"/>
        <v>7</v>
      </c>
      <c r="C2927" s="16">
        <f t="shared" si="144"/>
        <v>3</v>
      </c>
      <c r="D2927" s="14">
        <f t="shared" si="147"/>
        <v>45863</v>
      </c>
      <c r="E2927" s="18">
        <f ca="1"/>
        <v>137.79721372830494</v>
      </c>
    </row>
    <row r="2928" spans="1:5" x14ac:dyDescent="0.3">
      <c r="A2928" s="16">
        <f t="shared" si="145"/>
        <v>2025</v>
      </c>
      <c r="B2928" s="16">
        <f t="shared" si="146"/>
        <v>7</v>
      </c>
      <c r="C2928" s="16">
        <f t="shared" si="144"/>
        <v>3</v>
      </c>
      <c r="D2928" s="14">
        <f t="shared" si="147"/>
        <v>45866</v>
      </c>
      <c r="E2928" s="18">
        <f ca="1"/>
        <v>139.25885451208691</v>
      </c>
    </row>
    <row r="2929" spans="1:5" x14ac:dyDescent="0.3">
      <c r="A2929" s="16">
        <f t="shared" si="145"/>
        <v>2025</v>
      </c>
      <c r="B2929" s="16">
        <f t="shared" si="146"/>
        <v>7</v>
      </c>
      <c r="C2929" s="16">
        <f t="shared" si="144"/>
        <v>3</v>
      </c>
      <c r="D2929" s="14">
        <f t="shared" si="147"/>
        <v>45867</v>
      </c>
      <c r="E2929" s="18">
        <f ca="1"/>
        <v>139.97498203670358</v>
      </c>
    </row>
    <row r="2930" spans="1:5" x14ac:dyDescent="0.3">
      <c r="A2930" s="16">
        <f t="shared" si="145"/>
        <v>2025</v>
      </c>
      <c r="B2930" s="16">
        <f t="shared" si="146"/>
        <v>7</v>
      </c>
      <c r="C2930" s="16">
        <f t="shared" si="144"/>
        <v>3</v>
      </c>
      <c r="D2930" s="14">
        <f t="shared" si="147"/>
        <v>45868</v>
      </c>
      <c r="E2930" s="18">
        <f ca="1"/>
        <v>139.57420801814212</v>
      </c>
    </row>
    <row r="2931" spans="1:5" x14ac:dyDescent="0.3">
      <c r="A2931" s="16">
        <f t="shared" si="145"/>
        <v>2025</v>
      </c>
      <c r="B2931" s="16">
        <f t="shared" si="146"/>
        <v>7</v>
      </c>
      <c r="C2931" s="16">
        <f t="shared" si="144"/>
        <v>3</v>
      </c>
      <c r="D2931" s="14">
        <f t="shared" si="147"/>
        <v>45869</v>
      </c>
      <c r="E2931" s="18">
        <f ca="1"/>
        <v>139.67393310297902</v>
      </c>
    </row>
    <row r="2932" spans="1:5" x14ac:dyDescent="0.3">
      <c r="A2932" s="16">
        <f t="shared" si="145"/>
        <v>2025</v>
      </c>
      <c r="B2932" s="16">
        <f t="shared" si="146"/>
        <v>8</v>
      </c>
      <c r="C2932" s="16">
        <f t="shared" si="144"/>
        <v>3</v>
      </c>
      <c r="D2932" s="14">
        <f t="shared" si="147"/>
        <v>45870</v>
      </c>
      <c r="E2932" s="18">
        <f ca="1"/>
        <v>139.28458403679031</v>
      </c>
    </row>
    <row r="2933" spans="1:5" x14ac:dyDescent="0.3">
      <c r="A2933" s="16">
        <f t="shared" si="145"/>
        <v>2025</v>
      </c>
      <c r="B2933" s="16">
        <f t="shared" si="146"/>
        <v>8</v>
      </c>
      <c r="C2933" s="16">
        <f t="shared" si="144"/>
        <v>3</v>
      </c>
      <c r="D2933" s="14">
        <f t="shared" si="147"/>
        <v>45873</v>
      </c>
      <c r="E2933" s="18">
        <f ca="1"/>
        <v>141.44507469525627</v>
      </c>
    </row>
    <row r="2934" spans="1:5" x14ac:dyDescent="0.3">
      <c r="A2934" s="16">
        <f t="shared" si="145"/>
        <v>2025</v>
      </c>
      <c r="B2934" s="16">
        <f t="shared" si="146"/>
        <v>8</v>
      </c>
      <c r="C2934" s="16">
        <f t="shared" si="144"/>
        <v>3</v>
      </c>
      <c r="D2934" s="14">
        <f t="shared" si="147"/>
        <v>45874</v>
      </c>
      <c r="E2934" s="18">
        <f ca="1"/>
        <v>141.3858555381496</v>
      </c>
    </row>
    <row r="2935" spans="1:5" x14ac:dyDescent="0.3">
      <c r="A2935" s="16">
        <f t="shared" si="145"/>
        <v>2025</v>
      </c>
      <c r="B2935" s="16">
        <f t="shared" si="146"/>
        <v>8</v>
      </c>
      <c r="C2935" s="16">
        <f t="shared" si="144"/>
        <v>3</v>
      </c>
      <c r="D2935" s="14">
        <f t="shared" si="147"/>
        <v>45875</v>
      </c>
      <c r="E2935" s="18">
        <f ca="1"/>
        <v>140.9332607741942</v>
      </c>
    </row>
    <row r="2936" spans="1:5" x14ac:dyDescent="0.3">
      <c r="A2936" s="16">
        <f t="shared" si="145"/>
        <v>2025</v>
      </c>
      <c r="B2936" s="16">
        <f t="shared" si="146"/>
        <v>8</v>
      </c>
      <c r="C2936" s="16">
        <f t="shared" si="144"/>
        <v>3</v>
      </c>
      <c r="D2936" s="14">
        <f t="shared" si="147"/>
        <v>45876</v>
      </c>
      <c r="E2936" s="18">
        <f ca="1"/>
        <v>140.51836889149897</v>
      </c>
    </row>
    <row r="2937" spans="1:5" x14ac:dyDescent="0.3">
      <c r="A2937" s="16">
        <f t="shared" si="145"/>
        <v>2025</v>
      </c>
      <c r="B2937" s="16">
        <f t="shared" si="146"/>
        <v>8</v>
      </c>
      <c r="C2937" s="16">
        <f t="shared" si="144"/>
        <v>3</v>
      </c>
      <c r="D2937" s="14">
        <f t="shared" si="147"/>
        <v>45877</v>
      </c>
      <c r="E2937" s="18">
        <f ca="1"/>
        <v>141.01528840701323</v>
      </c>
    </row>
    <row r="2938" spans="1:5" x14ac:dyDescent="0.3">
      <c r="A2938" s="16">
        <f t="shared" si="145"/>
        <v>2025</v>
      </c>
      <c r="B2938" s="16">
        <f t="shared" si="146"/>
        <v>8</v>
      </c>
      <c r="C2938" s="16">
        <f t="shared" si="144"/>
        <v>3</v>
      </c>
      <c r="D2938" s="14">
        <f t="shared" si="147"/>
        <v>45880</v>
      </c>
      <c r="E2938" s="18">
        <f ca="1"/>
        <v>140.63766455929917</v>
      </c>
    </row>
    <row r="2939" spans="1:5" x14ac:dyDescent="0.3">
      <c r="A2939" s="16">
        <f t="shared" si="145"/>
        <v>2025</v>
      </c>
      <c r="B2939" s="16">
        <f t="shared" si="146"/>
        <v>8</v>
      </c>
      <c r="C2939" s="16">
        <f t="shared" si="144"/>
        <v>3</v>
      </c>
      <c r="D2939" s="14">
        <f t="shared" si="147"/>
        <v>45881</v>
      </c>
      <c r="E2939" s="18">
        <f ca="1"/>
        <v>139.52878827783039</v>
      </c>
    </row>
    <row r="2940" spans="1:5" x14ac:dyDescent="0.3">
      <c r="A2940" s="16">
        <f t="shared" si="145"/>
        <v>2025</v>
      </c>
      <c r="B2940" s="16">
        <f t="shared" si="146"/>
        <v>8</v>
      </c>
      <c r="C2940" s="16">
        <f t="shared" si="144"/>
        <v>3</v>
      </c>
      <c r="D2940" s="14">
        <f t="shared" si="147"/>
        <v>45882</v>
      </c>
      <c r="E2940" s="18">
        <f ca="1"/>
        <v>141.60093700071991</v>
      </c>
    </row>
    <row r="2941" spans="1:5" x14ac:dyDescent="0.3">
      <c r="A2941" s="16">
        <f t="shared" si="145"/>
        <v>2025</v>
      </c>
      <c r="B2941" s="16">
        <f t="shared" si="146"/>
        <v>8</v>
      </c>
      <c r="C2941" s="16">
        <f t="shared" si="144"/>
        <v>3</v>
      </c>
      <c r="D2941" s="14">
        <f t="shared" si="147"/>
        <v>45883</v>
      </c>
      <c r="E2941" s="18">
        <f ca="1"/>
        <v>143.63583795720879</v>
      </c>
    </row>
    <row r="2942" spans="1:5" x14ac:dyDescent="0.3">
      <c r="A2942" s="16">
        <f t="shared" si="145"/>
        <v>2025</v>
      </c>
      <c r="B2942" s="16">
        <f t="shared" si="146"/>
        <v>8</v>
      </c>
      <c r="C2942" s="16">
        <f t="shared" si="144"/>
        <v>3</v>
      </c>
      <c r="D2942" s="14">
        <f t="shared" si="147"/>
        <v>45884</v>
      </c>
      <c r="E2942" s="18">
        <f ca="1"/>
        <v>144.00216496346124</v>
      </c>
    </row>
    <row r="2943" spans="1:5" x14ac:dyDescent="0.3">
      <c r="A2943" s="16">
        <f t="shared" si="145"/>
        <v>2025</v>
      </c>
      <c r="B2943" s="16">
        <f t="shared" si="146"/>
        <v>8</v>
      </c>
      <c r="C2943" s="16">
        <f t="shared" si="144"/>
        <v>3</v>
      </c>
      <c r="D2943" s="14">
        <f t="shared" si="147"/>
        <v>45887</v>
      </c>
      <c r="E2943" s="18">
        <f ca="1"/>
        <v>144.5390829135217</v>
      </c>
    </row>
    <row r="2944" spans="1:5" x14ac:dyDescent="0.3">
      <c r="A2944" s="16">
        <f t="shared" si="145"/>
        <v>2025</v>
      </c>
      <c r="B2944" s="16">
        <f t="shared" si="146"/>
        <v>8</v>
      </c>
      <c r="C2944" s="16">
        <f t="shared" si="144"/>
        <v>3</v>
      </c>
      <c r="D2944" s="14">
        <f t="shared" si="147"/>
        <v>45888</v>
      </c>
      <c r="E2944" s="18">
        <f ca="1"/>
        <v>147.91953042915617</v>
      </c>
    </row>
    <row r="2945" spans="1:5" x14ac:dyDescent="0.3">
      <c r="A2945" s="16">
        <f t="shared" si="145"/>
        <v>2025</v>
      </c>
      <c r="B2945" s="16">
        <f t="shared" si="146"/>
        <v>8</v>
      </c>
      <c r="C2945" s="16">
        <f t="shared" si="144"/>
        <v>3</v>
      </c>
      <c r="D2945" s="14">
        <f t="shared" si="147"/>
        <v>45889</v>
      </c>
      <c r="E2945" s="18">
        <f ca="1"/>
        <v>146.14035400218475</v>
      </c>
    </row>
    <row r="2946" spans="1:5" x14ac:dyDescent="0.3">
      <c r="A2946" s="16">
        <f t="shared" si="145"/>
        <v>2025</v>
      </c>
      <c r="B2946" s="16">
        <f t="shared" si="146"/>
        <v>8</v>
      </c>
      <c r="C2946" s="16">
        <f t="shared" si="144"/>
        <v>3</v>
      </c>
      <c r="D2946" s="14">
        <f t="shared" si="147"/>
        <v>45890</v>
      </c>
      <c r="E2946" s="18">
        <f ca="1"/>
        <v>147.43133539720284</v>
      </c>
    </row>
    <row r="2947" spans="1:5" x14ac:dyDescent="0.3">
      <c r="A2947" s="16">
        <f t="shared" si="145"/>
        <v>2025</v>
      </c>
      <c r="B2947" s="16">
        <f t="shared" si="146"/>
        <v>8</v>
      </c>
      <c r="C2947" s="16">
        <f t="shared" si="144"/>
        <v>3</v>
      </c>
      <c r="D2947" s="14">
        <f t="shared" si="147"/>
        <v>45891</v>
      </c>
      <c r="E2947" s="18">
        <f ca="1"/>
        <v>146.58262655458429</v>
      </c>
    </row>
    <row r="2948" spans="1:5" x14ac:dyDescent="0.3">
      <c r="A2948" s="16">
        <f t="shared" si="145"/>
        <v>2025</v>
      </c>
      <c r="B2948" s="16">
        <f t="shared" si="146"/>
        <v>8</v>
      </c>
      <c r="C2948" s="16">
        <f t="shared" si="144"/>
        <v>3</v>
      </c>
      <c r="D2948" s="14">
        <f t="shared" si="147"/>
        <v>45894</v>
      </c>
      <c r="E2948" s="18">
        <f ca="1"/>
        <v>148.40501961228736</v>
      </c>
    </row>
    <row r="2949" spans="1:5" x14ac:dyDescent="0.3">
      <c r="A2949" s="16">
        <f t="shared" si="145"/>
        <v>2025</v>
      </c>
      <c r="B2949" s="16">
        <f t="shared" si="146"/>
        <v>8</v>
      </c>
      <c r="C2949" s="16">
        <f t="shared" ref="C2949:C3012" si="148">ROUNDUP(B2949/3,0)</f>
        <v>3</v>
      </c>
      <c r="D2949" s="14">
        <f t="shared" si="147"/>
        <v>45895</v>
      </c>
      <c r="E2949" s="18">
        <f ca="1"/>
        <v>146.84353338768628</v>
      </c>
    </row>
    <row r="2950" spans="1:5" x14ac:dyDescent="0.3">
      <c r="A2950" s="16">
        <f t="shared" si="145"/>
        <v>2025</v>
      </c>
      <c r="B2950" s="16">
        <f t="shared" si="146"/>
        <v>8</v>
      </c>
      <c r="C2950" s="16">
        <f t="shared" si="148"/>
        <v>3</v>
      </c>
      <c r="D2950" s="14">
        <f t="shared" si="147"/>
        <v>45896</v>
      </c>
      <c r="E2950" s="18">
        <f ca="1"/>
        <v>146.1128585352634</v>
      </c>
    </row>
    <row r="2951" spans="1:5" x14ac:dyDescent="0.3">
      <c r="A2951" s="16">
        <f t="shared" si="145"/>
        <v>2025</v>
      </c>
      <c r="B2951" s="16">
        <f t="shared" si="146"/>
        <v>8</v>
      </c>
      <c r="C2951" s="16">
        <f t="shared" si="148"/>
        <v>3</v>
      </c>
      <c r="D2951" s="14">
        <f t="shared" si="147"/>
        <v>45897</v>
      </c>
      <c r="E2951" s="18">
        <f ca="1"/>
        <v>144.80912733273209</v>
      </c>
    </row>
    <row r="2952" spans="1:5" x14ac:dyDescent="0.3">
      <c r="A2952" s="16">
        <f t="shared" si="145"/>
        <v>2025</v>
      </c>
      <c r="B2952" s="16">
        <f t="shared" si="146"/>
        <v>8</v>
      </c>
      <c r="C2952" s="16">
        <f t="shared" si="148"/>
        <v>3</v>
      </c>
      <c r="D2952" s="14">
        <f t="shared" si="147"/>
        <v>45898</v>
      </c>
      <c r="E2952" s="18">
        <f ca="1"/>
        <v>141.56882717143336</v>
      </c>
    </row>
    <row r="2953" spans="1:5" x14ac:dyDescent="0.3">
      <c r="A2953" s="16">
        <f t="shared" si="145"/>
        <v>2025</v>
      </c>
      <c r="B2953" s="16">
        <f t="shared" si="146"/>
        <v>9</v>
      </c>
      <c r="C2953" s="16">
        <f t="shared" si="148"/>
        <v>3</v>
      </c>
      <c r="D2953" s="14">
        <f t="shared" si="147"/>
        <v>45901</v>
      </c>
      <c r="E2953" s="18">
        <f ca="1"/>
        <v>141.96227944859501</v>
      </c>
    </row>
    <row r="2954" spans="1:5" x14ac:dyDescent="0.3">
      <c r="A2954" s="16">
        <f t="shared" si="145"/>
        <v>2025</v>
      </c>
      <c r="B2954" s="16">
        <f t="shared" si="146"/>
        <v>9</v>
      </c>
      <c r="C2954" s="16">
        <f t="shared" si="148"/>
        <v>3</v>
      </c>
      <c r="D2954" s="14">
        <f t="shared" si="147"/>
        <v>45902</v>
      </c>
      <c r="E2954" s="18">
        <f ca="1"/>
        <v>143.20769826303973</v>
      </c>
    </row>
    <row r="2955" spans="1:5" x14ac:dyDescent="0.3">
      <c r="A2955" s="16">
        <f t="shared" si="145"/>
        <v>2025</v>
      </c>
      <c r="B2955" s="16">
        <f t="shared" si="146"/>
        <v>9</v>
      </c>
      <c r="C2955" s="16">
        <f t="shared" si="148"/>
        <v>3</v>
      </c>
      <c r="D2955" s="14">
        <f t="shared" si="147"/>
        <v>45903</v>
      </c>
      <c r="E2955" s="18">
        <f ca="1"/>
        <v>142.39667857709651</v>
      </c>
    </row>
    <row r="2956" spans="1:5" x14ac:dyDescent="0.3">
      <c r="A2956" s="16">
        <f t="shared" si="145"/>
        <v>2025</v>
      </c>
      <c r="B2956" s="16">
        <f t="shared" si="146"/>
        <v>9</v>
      </c>
      <c r="C2956" s="16">
        <f t="shared" si="148"/>
        <v>3</v>
      </c>
      <c r="D2956" s="14">
        <f t="shared" si="147"/>
        <v>45904</v>
      </c>
      <c r="E2956" s="18">
        <f ca="1"/>
        <v>142.91214011422005</v>
      </c>
    </row>
    <row r="2957" spans="1:5" x14ac:dyDescent="0.3">
      <c r="A2957" s="16">
        <f t="shared" si="145"/>
        <v>2025</v>
      </c>
      <c r="B2957" s="16">
        <f t="shared" si="146"/>
        <v>9</v>
      </c>
      <c r="C2957" s="16">
        <f t="shared" si="148"/>
        <v>3</v>
      </c>
      <c r="D2957" s="14">
        <f t="shared" si="147"/>
        <v>45905</v>
      </c>
      <c r="E2957" s="18">
        <f ca="1"/>
        <v>142.14259330560495</v>
      </c>
    </row>
    <row r="2958" spans="1:5" x14ac:dyDescent="0.3">
      <c r="A2958" s="16">
        <f t="shared" si="145"/>
        <v>2025</v>
      </c>
      <c r="B2958" s="16">
        <f t="shared" si="146"/>
        <v>9</v>
      </c>
      <c r="C2958" s="16">
        <f t="shared" si="148"/>
        <v>3</v>
      </c>
      <c r="D2958" s="14">
        <f t="shared" si="147"/>
        <v>45908</v>
      </c>
      <c r="E2958" s="18">
        <f ca="1"/>
        <v>140.81107047122219</v>
      </c>
    </row>
    <row r="2959" spans="1:5" x14ac:dyDescent="0.3">
      <c r="A2959" s="16">
        <f t="shared" si="145"/>
        <v>2025</v>
      </c>
      <c r="B2959" s="16">
        <f t="shared" si="146"/>
        <v>9</v>
      </c>
      <c r="C2959" s="16">
        <f t="shared" si="148"/>
        <v>3</v>
      </c>
      <c r="D2959" s="14">
        <f t="shared" si="147"/>
        <v>45909</v>
      </c>
      <c r="E2959" s="18">
        <f ca="1"/>
        <v>142.61449260179683</v>
      </c>
    </row>
    <row r="2960" spans="1:5" x14ac:dyDescent="0.3">
      <c r="A2960" s="16">
        <f t="shared" si="145"/>
        <v>2025</v>
      </c>
      <c r="B2960" s="16">
        <f t="shared" si="146"/>
        <v>9</v>
      </c>
      <c r="C2960" s="16">
        <f t="shared" si="148"/>
        <v>3</v>
      </c>
      <c r="D2960" s="14">
        <f t="shared" si="147"/>
        <v>45910</v>
      </c>
      <c r="E2960" s="18">
        <f ca="1"/>
        <v>144.79343229869104</v>
      </c>
    </row>
    <row r="2961" spans="1:5" x14ac:dyDescent="0.3">
      <c r="A2961" s="16">
        <f t="shared" ref="A2961:A3018" si="149">YEAR(D2961)</f>
        <v>2025</v>
      </c>
      <c r="B2961" s="16">
        <f t="shared" ref="B2961:B3018" si="150">MONTH(D2961)</f>
        <v>9</v>
      </c>
      <c r="C2961" s="16">
        <f t="shared" si="148"/>
        <v>3</v>
      </c>
      <c r="D2961" s="14">
        <f t="shared" si="147"/>
        <v>45911</v>
      </c>
      <c r="E2961" s="18">
        <f ca="1"/>
        <v>142.82361474011665</v>
      </c>
    </row>
    <row r="2962" spans="1:5" x14ac:dyDescent="0.3">
      <c r="A2962" s="16">
        <f t="shared" si="149"/>
        <v>2025</v>
      </c>
      <c r="B2962" s="16">
        <f t="shared" si="150"/>
        <v>9</v>
      </c>
      <c r="C2962" s="16">
        <f t="shared" si="148"/>
        <v>3</v>
      </c>
      <c r="D2962" s="14">
        <f t="shared" si="147"/>
        <v>45912</v>
      </c>
      <c r="E2962" s="18">
        <f ca="1"/>
        <v>144.41650357312599</v>
      </c>
    </row>
    <row r="2963" spans="1:5" x14ac:dyDescent="0.3">
      <c r="A2963" s="16">
        <f t="shared" si="149"/>
        <v>2025</v>
      </c>
      <c r="B2963" s="16">
        <f t="shared" si="150"/>
        <v>9</v>
      </c>
      <c r="C2963" s="16">
        <f t="shared" si="148"/>
        <v>3</v>
      </c>
      <c r="D2963" s="14">
        <f t="shared" si="147"/>
        <v>45915</v>
      </c>
      <c r="E2963" s="18">
        <f ca="1"/>
        <v>144.55528222014934</v>
      </c>
    </row>
    <row r="2964" spans="1:5" x14ac:dyDescent="0.3">
      <c r="A2964" s="16">
        <f t="shared" si="149"/>
        <v>2025</v>
      </c>
      <c r="B2964" s="16">
        <f t="shared" si="150"/>
        <v>9</v>
      </c>
      <c r="C2964" s="16">
        <f t="shared" si="148"/>
        <v>3</v>
      </c>
      <c r="D2964" s="14">
        <f t="shared" si="147"/>
        <v>45916</v>
      </c>
      <c r="E2964" s="18">
        <f ca="1"/>
        <v>144.78762821504978</v>
      </c>
    </row>
    <row r="2965" spans="1:5" x14ac:dyDescent="0.3">
      <c r="A2965" s="16">
        <f t="shared" si="149"/>
        <v>2025</v>
      </c>
      <c r="B2965" s="16">
        <f t="shared" si="150"/>
        <v>9</v>
      </c>
      <c r="C2965" s="16">
        <f t="shared" si="148"/>
        <v>3</v>
      </c>
      <c r="D2965" s="14">
        <f t="shared" si="147"/>
        <v>45917</v>
      </c>
      <c r="E2965" s="18">
        <f ca="1"/>
        <v>146.01818474538143</v>
      </c>
    </row>
    <row r="2966" spans="1:5" x14ac:dyDescent="0.3">
      <c r="A2966" s="16">
        <f t="shared" si="149"/>
        <v>2025</v>
      </c>
      <c r="B2966" s="16">
        <f t="shared" si="150"/>
        <v>9</v>
      </c>
      <c r="C2966" s="16">
        <f t="shared" si="148"/>
        <v>3</v>
      </c>
      <c r="D2966" s="14">
        <f t="shared" si="147"/>
        <v>45918</v>
      </c>
      <c r="E2966" s="18">
        <f ca="1"/>
        <v>146.43713166918536</v>
      </c>
    </row>
    <row r="2967" spans="1:5" x14ac:dyDescent="0.3">
      <c r="A2967" s="16">
        <f t="shared" si="149"/>
        <v>2025</v>
      </c>
      <c r="B2967" s="16">
        <f t="shared" si="150"/>
        <v>9</v>
      </c>
      <c r="C2967" s="16">
        <f t="shared" si="148"/>
        <v>3</v>
      </c>
      <c r="D2967" s="14">
        <f t="shared" si="147"/>
        <v>45919</v>
      </c>
      <c r="E2967" s="18">
        <f ca="1"/>
        <v>146.12848775436677</v>
      </c>
    </row>
    <row r="2968" spans="1:5" x14ac:dyDescent="0.3">
      <c r="A2968" s="16">
        <f t="shared" si="149"/>
        <v>2025</v>
      </c>
      <c r="B2968" s="16">
        <f t="shared" si="150"/>
        <v>9</v>
      </c>
      <c r="C2968" s="16">
        <f t="shared" si="148"/>
        <v>3</v>
      </c>
      <c r="D2968" s="14">
        <f t="shared" ref="D2968:D3018" si="151">WORKDAY(D2967,1)</f>
        <v>45922</v>
      </c>
      <c r="E2968" s="18">
        <f ca="1"/>
        <v>146.52493362625174</v>
      </c>
    </row>
    <row r="2969" spans="1:5" x14ac:dyDescent="0.3">
      <c r="A2969" s="16">
        <f t="shared" si="149"/>
        <v>2025</v>
      </c>
      <c r="B2969" s="16">
        <f t="shared" si="150"/>
        <v>9</v>
      </c>
      <c r="C2969" s="16">
        <f t="shared" si="148"/>
        <v>3</v>
      </c>
      <c r="D2969" s="14">
        <f t="shared" si="151"/>
        <v>45923</v>
      </c>
      <c r="E2969" s="18">
        <f ca="1"/>
        <v>147.23927890890602</v>
      </c>
    </row>
    <row r="2970" spans="1:5" x14ac:dyDescent="0.3">
      <c r="A2970" s="16">
        <f t="shared" si="149"/>
        <v>2025</v>
      </c>
      <c r="B2970" s="16">
        <f t="shared" si="150"/>
        <v>9</v>
      </c>
      <c r="C2970" s="16">
        <f t="shared" si="148"/>
        <v>3</v>
      </c>
      <c r="D2970" s="14">
        <f t="shared" si="151"/>
        <v>45924</v>
      </c>
      <c r="E2970" s="18">
        <f ca="1"/>
        <v>147.84872494916198</v>
      </c>
    </row>
    <row r="2971" spans="1:5" x14ac:dyDescent="0.3">
      <c r="A2971" s="16">
        <f t="shared" si="149"/>
        <v>2025</v>
      </c>
      <c r="B2971" s="16">
        <f t="shared" si="150"/>
        <v>9</v>
      </c>
      <c r="C2971" s="16">
        <f t="shared" si="148"/>
        <v>3</v>
      </c>
      <c r="D2971" s="14">
        <f t="shared" si="151"/>
        <v>45925</v>
      </c>
      <c r="E2971" s="18">
        <f ca="1"/>
        <v>147.95512654999314</v>
      </c>
    </row>
    <row r="2972" spans="1:5" x14ac:dyDescent="0.3">
      <c r="A2972" s="16">
        <f t="shared" si="149"/>
        <v>2025</v>
      </c>
      <c r="B2972" s="16">
        <f t="shared" si="150"/>
        <v>9</v>
      </c>
      <c r="C2972" s="16">
        <f t="shared" si="148"/>
        <v>3</v>
      </c>
      <c r="D2972" s="14">
        <f t="shared" si="151"/>
        <v>45926</v>
      </c>
      <c r="E2972" s="18">
        <f ca="1"/>
        <v>146.56909271686547</v>
      </c>
    </row>
    <row r="2973" spans="1:5" x14ac:dyDescent="0.3">
      <c r="A2973" s="16">
        <f t="shared" si="149"/>
        <v>2025</v>
      </c>
      <c r="B2973" s="16">
        <f t="shared" si="150"/>
        <v>9</v>
      </c>
      <c r="C2973" s="16">
        <f t="shared" si="148"/>
        <v>3</v>
      </c>
      <c r="D2973" s="14">
        <f t="shared" si="151"/>
        <v>45929</v>
      </c>
      <c r="E2973" s="18">
        <f ca="1"/>
        <v>144.84028042178048</v>
      </c>
    </row>
    <row r="2974" spans="1:5" x14ac:dyDescent="0.3">
      <c r="A2974" s="16">
        <f t="shared" si="149"/>
        <v>2025</v>
      </c>
      <c r="B2974" s="16">
        <f t="shared" si="150"/>
        <v>9</v>
      </c>
      <c r="C2974" s="16">
        <f t="shared" si="148"/>
        <v>3</v>
      </c>
      <c r="D2974" s="14">
        <f t="shared" si="151"/>
        <v>45930</v>
      </c>
      <c r="E2974" s="18">
        <f ca="1"/>
        <v>143.2716599044245</v>
      </c>
    </row>
    <row r="2975" spans="1:5" x14ac:dyDescent="0.3">
      <c r="A2975" s="16">
        <f t="shared" si="149"/>
        <v>2025</v>
      </c>
      <c r="B2975" s="16">
        <f t="shared" si="150"/>
        <v>10</v>
      </c>
      <c r="C2975" s="16">
        <f t="shared" si="148"/>
        <v>4</v>
      </c>
      <c r="D2975" s="14">
        <f t="shared" si="151"/>
        <v>45931</v>
      </c>
      <c r="E2975" s="18">
        <f ca="1"/>
        <v>143.34730620883718</v>
      </c>
    </row>
    <row r="2976" spans="1:5" x14ac:dyDescent="0.3">
      <c r="A2976" s="16">
        <f t="shared" si="149"/>
        <v>2025</v>
      </c>
      <c r="B2976" s="16">
        <f t="shared" si="150"/>
        <v>10</v>
      </c>
      <c r="C2976" s="16">
        <f t="shared" si="148"/>
        <v>4</v>
      </c>
      <c r="D2976" s="14">
        <f t="shared" si="151"/>
        <v>45932</v>
      </c>
      <c r="E2976" s="18">
        <f ca="1"/>
        <v>143.19927484019959</v>
      </c>
    </row>
    <row r="2977" spans="1:5" x14ac:dyDescent="0.3">
      <c r="A2977" s="16">
        <f t="shared" si="149"/>
        <v>2025</v>
      </c>
      <c r="B2977" s="16">
        <f t="shared" si="150"/>
        <v>10</v>
      </c>
      <c r="C2977" s="16">
        <f t="shared" si="148"/>
        <v>4</v>
      </c>
      <c r="D2977" s="14">
        <f t="shared" si="151"/>
        <v>45933</v>
      </c>
      <c r="E2977" s="18">
        <f ca="1"/>
        <v>143.80938151646538</v>
      </c>
    </row>
    <row r="2978" spans="1:5" x14ac:dyDescent="0.3">
      <c r="A2978" s="16">
        <f t="shared" si="149"/>
        <v>2025</v>
      </c>
      <c r="B2978" s="16">
        <f t="shared" si="150"/>
        <v>10</v>
      </c>
      <c r="C2978" s="16">
        <f t="shared" si="148"/>
        <v>4</v>
      </c>
      <c r="D2978" s="14">
        <f t="shared" si="151"/>
        <v>45936</v>
      </c>
      <c r="E2978" s="18">
        <f ca="1"/>
        <v>143.30515176349184</v>
      </c>
    </row>
    <row r="2979" spans="1:5" x14ac:dyDescent="0.3">
      <c r="A2979" s="16">
        <f t="shared" si="149"/>
        <v>2025</v>
      </c>
      <c r="B2979" s="16">
        <f t="shared" si="150"/>
        <v>10</v>
      </c>
      <c r="C2979" s="16">
        <f t="shared" si="148"/>
        <v>4</v>
      </c>
      <c r="D2979" s="14">
        <f t="shared" si="151"/>
        <v>45937</v>
      </c>
      <c r="E2979" s="18">
        <f ca="1"/>
        <v>143.54941389932927</v>
      </c>
    </row>
    <row r="2980" spans="1:5" x14ac:dyDescent="0.3">
      <c r="A2980" s="16">
        <f t="shared" si="149"/>
        <v>2025</v>
      </c>
      <c r="B2980" s="16">
        <f t="shared" si="150"/>
        <v>10</v>
      </c>
      <c r="C2980" s="16">
        <f t="shared" si="148"/>
        <v>4</v>
      </c>
      <c r="D2980" s="14">
        <f t="shared" si="151"/>
        <v>45938</v>
      </c>
      <c r="E2980" s="18">
        <f ca="1"/>
        <v>144.73903039650529</v>
      </c>
    </row>
    <row r="2981" spans="1:5" x14ac:dyDescent="0.3">
      <c r="A2981" s="16">
        <f t="shared" si="149"/>
        <v>2025</v>
      </c>
      <c r="B2981" s="16">
        <f t="shared" si="150"/>
        <v>10</v>
      </c>
      <c r="C2981" s="16">
        <f t="shared" si="148"/>
        <v>4</v>
      </c>
      <c r="D2981" s="14">
        <f t="shared" si="151"/>
        <v>45939</v>
      </c>
      <c r="E2981" s="18">
        <f ca="1"/>
        <v>144.29664146216675</v>
      </c>
    </row>
    <row r="2982" spans="1:5" x14ac:dyDescent="0.3">
      <c r="A2982" s="16">
        <f t="shared" si="149"/>
        <v>2025</v>
      </c>
      <c r="B2982" s="16">
        <f t="shared" si="150"/>
        <v>10</v>
      </c>
      <c r="C2982" s="16">
        <f t="shared" si="148"/>
        <v>4</v>
      </c>
      <c r="D2982" s="14">
        <f t="shared" si="151"/>
        <v>45940</v>
      </c>
      <c r="E2982" s="18">
        <f ca="1"/>
        <v>144.12284375297008</v>
      </c>
    </row>
    <row r="2983" spans="1:5" x14ac:dyDescent="0.3">
      <c r="A2983" s="16">
        <f t="shared" si="149"/>
        <v>2025</v>
      </c>
      <c r="B2983" s="16">
        <f t="shared" si="150"/>
        <v>10</v>
      </c>
      <c r="C2983" s="16">
        <f t="shared" si="148"/>
        <v>4</v>
      </c>
      <c r="D2983" s="14">
        <f t="shared" si="151"/>
        <v>45943</v>
      </c>
      <c r="E2983" s="18">
        <f ca="1"/>
        <v>146.57078205770512</v>
      </c>
    </row>
    <row r="2984" spans="1:5" x14ac:dyDescent="0.3">
      <c r="A2984" s="16">
        <f t="shared" si="149"/>
        <v>2025</v>
      </c>
      <c r="B2984" s="16">
        <f t="shared" si="150"/>
        <v>10</v>
      </c>
      <c r="C2984" s="16">
        <f t="shared" si="148"/>
        <v>4</v>
      </c>
      <c r="D2984" s="14">
        <f t="shared" si="151"/>
        <v>45944</v>
      </c>
      <c r="E2984" s="18">
        <f ca="1"/>
        <v>146.395937021983</v>
      </c>
    </row>
    <row r="2985" spans="1:5" x14ac:dyDescent="0.3">
      <c r="A2985" s="16">
        <f t="shared" si="149"/>
        <v>2025</v>
      </c>
      <c r="B2985" s="16">
        <f t="shared" si="150"/>
        <v>10</v>
      </c>
      <c r="C2985" s="16">
        <f t="shared" si="148"/>
        <v>4</v>
      </c>
      <c r="D2985" s="14">
        <f t="shared" si="151"/>
        <v>45945</v>
      </c>
      <c r="E2985" s="18">
        <f ca="1"/>
        <v>147.80186266210094</v>
      </c>
    </row>
    <row r="2986" spans="1:5" x14ac:dyDescent="0.3">
      <c r="A2986" s="16">
        <f t="shared" si="149"/>
        <v>2025</v>
      </c>
      <c r="B2986" s="16">
        <f t="shared" si="150"/>
        <v>10</v>
      </c>
      <c r="C2986" s="16">
        <f t="shared" si="148"/>
        <v>4</v>
      </c>
      <c r="D2986" s="14">
        <f t="shared" si="151"/>
        <v>45946</v>
      </c>
      <c r="E2986" s="18">
        <f ca="1"/>
        <v>147.37527189945132</v>
      </c>
    </row>
    <row r="2987" spans="1:5" x14ac:dyDescent="0.3">
      <c r="A2987" s="16">
        <f t="shared" si="149"/>
        <v>2025</v>
      </c>
      <c r="B2987" s="16">
        <f t="shared" si="150"/>
        <v>10</v>
      </c>
      <c r="C2987" s="16">
        <f t="shared" si="148"/>
        <v>4</v>
      </c>
      <c r="D2987" s="14">
        <f t="shared" si="151"/>
        <v>45947</v>
      </c>
      <c r="E2987" s="18">
        <f ca="1"/>
        <v>148.81830150113635</v>
      </c>
    </row>
    <row r="2988" spans="1:5" x14ac:dyDescent="0.3">
      <c r="A2988" s="16">
        <f t="shared" si="149"/>
        <v>2025</v>
      </c>
      <c r="B2988" s="16">
        <f t="shared" si="150"/>
        <v>10</v>
      </c>
      <c r="C2988" s="16">
        <f t="shared" si="148"/>
        <v>4</v>
      </c>
      <c r="D2988" s="14">
        <f t="shared" si="151"/>
        <v>45950</v>
      </c>
      <c r="E2988" s="18">
        <f ca="1"/>
        <v>149.40014587320567</v>
      </c>
    </row>
    <row r="2989" spans="1:5" x14ac:dyDescent="0.3">
      <c r="A2989" s="16">
        <f t="shared" si="149"/>
        <v>2025</v>
      </c>
      <c r="B2989" s="16">
        <f t="shared" si="150"/>
        <v>10</v>
      </c>
      <c r="C2989" s="16">
        <f t="shared" si="148"/>
        <v>4</v>
      </c>
      <c r="D2989" s="14">
        <f t="shared" si="151"/>
        <v>45951</v>
      </c>
      <c r="E2989" s="18">
        <f ca="1"/>
        <v>148.24168579597963</v>
      </c>
    </row>
    <row r="2990" spans="1:5" x14ac:dyDescent="0.3">
      <c r="A2990" s="16">
        <f t="shared" si="149"/>
        <v>2025</v>
      </c>
      <c r="B2990" s="16">
        <f t="shared" si="150"/>
        <v>10</v>
      </c>
      <c r="C2990" s="16">
        <f t="shared" si="148"/>
        <v>4</v>
      </c>
      <c r="D2990" s="14">
        <f t="shared" si="151"/>
        <v>45952</v>
      </c>
      <c r="E2990" s="18">
        <f ca="1"/>
        <v>148.94305865829691</v>
      </c>
    </row>
    <row r="2991" spans="1:5" x14ac:dyDescent="0.3">
      <c r="A2991" s="16">
        <f t="shared" si="149"/>
        <v>2025</v>
      </c>
      <c r="B2991" s="16">
        <f t="shared" si="150"/>
        <v>10</v>
      </c>
      <c r="C2991" s="16">
        <f t="shared" si="148"/>
        <v>4</v>
      </c>
      <c r="D2991" s="14">
        <f t="shared" si="151"/>
        <v>45953</v>
      </c>
      <c r="E2991" s="18">
        <f ca="1"/>
        <v>147.10131665658821</v>
      </c>
    </row>
    <row r="2992" spans="1:5" x14ac:dyDescent="0.3">
      <c r="A2992" s="16">
        <f t="shared" si="149"/>
        <v>2025</v>
      </c>
      <c r="B2992" s="16">
        <f t="shared" si="150"/>
        <v>10</v>
      </c>
      <c r="C2992" s="16">
        <f t="shared" si="148"/>
        <v>4</v>
      </c>
      <c r="D2992" s="14">
        <f t="shared" si="151"/>
        <v>45954</v>
      </c>
      <c r="E2992" s="18">
        <f ca="1"/>
        <v>149.7408303775515</v>
      </c>
    </row>
    <row r="2993" spans="1:5" x14ac:dyDescent="0.3">
      <c r="A2993" s="16">
        <f t="shared" si="149"/>
        <v>2025</v>
      </c>
      <c r="B2993" s="16">
        <f t="shared" si="150"/>
        <v>10</v>
      </c>
      <c r="C2993" s="16">
        <f t="shared" si="148"/>
        <v>4</v>
      </c>
      <c r="D2993" s="14">
        <f t="shared" si="151"/>
        <v>45957</v>
      </c>
      <c r="E2993" s="18">
        <f ca="1"/>
        <v>149.87691006226993</v>
      </c>
    </row>
    <row r="2994" spans="1:5" x14ac:dyDescent="0.3">
      <c r="A2994" s="16">
        <f t="shared" si="149"/>
        <v>2025</v>
      </c>
      <c r="B2994" s="16">
        <f t="shared" si="150"/>
        <v>10</v>
      </c>
      <c r="C2994" s="16">
        <f t="shared" si="148"/>
        <v>4</v>
      </c>
      <c r="D2994" s="14">
        <f t="shared" si="151"/>
        <v>45958</v>
      </c>
      <c r="E2994" s="18">
        <f ca="1"/>
        <v>151.50991293540528</v>
      </c>
    </row>
    <row r="2995" spans="1:5" x14ac:dyDescent="0.3">
      <c r="A2995" s="16">
        <f t="shared" si="149"/>
        <v>2025</v>
      </c>
      <c r="B2995" s="16">
        <f t="shared" si="150"/>
        <v>10</v>
      </c>
      <c r="C2995" s="16">
        <f t="shared" si="148"/>
        <v>4</v>
      </c>
      <c r="D2995" s="14">
        <f t="shared" si="151"/>
        <v>45959</v>
      </c>
      <c r="E2995" s="18">
        <f ca="1"/>
        <v>151.01576428036566</v>
      </c>
    </row>
    <row r="2996" spans="1:5" x14ac:dyDescent="0.3">
      <c r="A2996" s="16">
        <f t="shared" si="149"/>
        <v>2025</v>
      </c>
      <c r="B2996" s="16">
        <f t="shared" si="150"/>
        <v>10</v>
      </c>
      <c r="C2996" s="16">
        <f t="shared" si="148"/>
        <v>4</v>
      </c>
      <c r="D2996" s="14">
        <f t="shared" si="151"/>
        <v>45960</v>
      </c>
      <c r="E2996" s="18">
        <f ca="1"/>
        <v>151.59140732104976</v>
      </c>
    </row>
    <row r="2997" spans="1:5" x14ac:dyDescent="0.3">
      <c r="A2997" s="16">
        <f t="shared" si="149"/>
        <v>2025</v>
      </c>
      <c r="B2997" s="16">
        <f t="shared" si="150"/>
        <v>10</v>
      </c>
      <c r="C2997" s="16">
        <f t="shared" si="148"/>
        <v>4</v>
      </c>
      <c r="D2997" s="14">
        <f t="shared" si="151"/>
        <v>45961</v>
      </c>
      <c r="E2997" s="18">
        <f ca="1"/>
        <v>153.85990097364186</v>
      </c>
    </row>
    <row r="2998" spans="1:5" x14ac:dyDescent="0.3">
      <c r="A2998" s="16">
        <f t="shared" si="149"/>
        <v>2025</v>
      </c>
      <c r="B2998" s="16">
        <f t="shared" si="150"/>
        <v>11</v>
      </c>
      <c r="C2998" s="16">
        <f t="shared" si="148"/>
        <v>4</v>
      </c>
      <c r="D2998" s="14">
        <f t="shared" si="151"/>
        <v>45964</v>
      </c>
      <c r="E2998" s="18">
        <f ca="1"/>
        <v>154.67928037487957</v>
      </c>
    </row>
    <row r="2999" spans="1:5" x14ac:dyDescent="0.3">
      <c r="A2999" s="16">
        <f t="shared" si="149"/>
        <v>2025</v>
      </c>
      <c r="B2999" s="16">
        <f t="shared" si="150"/>
        <v>11</v>
      </c>
      <c r="C2999" s="16">
        <f t="shared" si="148"/>
        <v>4</v>
      </c>
      <c r="D2999" s="14">
        <f t="shared" si="151"/>
        <v>45965</v>
      </c>
      <c r="E2999" s="18">
        <f ca="1"/>
        <v>155.87039391840361</v>
      </c>
    </row>
    <row r="3000" spans="1:5" x14ac:dyDescent="0.3">
      <c r="A3000" s="16">
        <f t="shared" si="149"/>
        <v>2025</v>
      </c>
      <c r="B3000" s="16">
        <f t="shared" si="150"/>
        <v>11</v>
      </c>
      <c r="C3000" s="16">
        <f t="shared" si="148"/>
        <v>4</v>
      </c>
      <c r="D3000" s="14">
        <f t="shared" si="151"/>
        <v>45966</v>
      </c>
      <c r="E3000" s="18">
        <f ca="1"/>
        <v>155.128985048559</v>
      </c>
    </row>
    <row r="3001" spans="1:5" x14ac:dyDescent="0.3">
      <c r="A3001" s="16">
        <f t="shared" si="149"/>
        <v>2025</v>
      </c>
      <c r="B3001" s="16">
        <f t="shared" si="150"/>
        <v>11</v>
      </c>
      <c r="C3001" s="16">
        <f t="shared" si="148"/>
        <v>4</v>
      </c>
      <c r="D3001" s="14">
        <f t="shared" si="151"/>
        <v>45967</v>
      </c>
      <c r="E3001" s="18">
        <f ca="1"/>
        <v>153.76324798616318</v>
      </c>
    </row>
    <row r="3002" spans="1:5" x14ac:dyDescent="0.3">
      <c r="A3002" s="16">
        <f t="shared" si="149"/>
        <v>2025</v>
      </c>
      <c r="B3002" s="16">
        <f t="shared" si="150"/>
        <v>11</v>
      </c>
      <c r="C3002" s="16">
        <f t="shared" si="148"/>
        <v>4</v>
      </c>
      <c r="D3002" s="14">
        <f t="shared" si="151"/>
        <v>45968</v>
      </c>
      <c r="E3002" s="18">
        <f ca="1"/>
        <v>152.5646338581993</v>
      </c>
    </row>
    <row r="3003" spans="1:5" x14ac:dyDescent="0.3">
      <c r="A3003" s="16">
        <f t="shared" si="149"/>
        <v>2025</v>
      </c>
      <c r="B3003" s="16">
        <f t="shared" si="150"/>
        <v>11</v>
      </c>
      <c r="C3003" s="16">
        <f t="shared" si="148"/>
        <v>4</v>
      </c>
      <c r="D3003" s="14">
        <f t="shared" si="151"/>
        <v>45971</v>
      </c>
      <c r="E3003" s="18">
        <f ca="1"/>
        <v>152.35120375278387</v>
      </c>
    </row>
    <row r="3004" spans="1:5" x14ac:dyDescent="0.3">
      <c r="A3004" s="16">
        <f t="shared" si="149"/>
        <v>2025</v>
      </c>
      <c r="B3004" s="16">
        <f t="shared" si="150"/>
        <v>11</v>
      </c>
      <c r="C3004" s="16">
        <f t="shared" si="148"/>
        <v>4</v>
      </c>
      <c r="D3004" s="14">
        <f t="shared" si="151"/>
        <v>45972</v>
      </c>
      <c r="E3004" s="18">
        <f ca="1"/>
        <v>152.63656302053354</v>
      </c>
    </row>
    <row r="3005" spans="1:5" x14ac:dyDescent="0.3">
      <c r="A3005" s="16">
        <f t="shared" si="149"/>
        <v>2025</v>
      </c>
      <c r="B3005" s="16">
        <f t="shared" si="150"/>
        <v>11</v>
      </c>
      <c r="C3005" s="16">
        <f t="shared" si="148"/>
        <v>4</v>
      </c>
      <c r="D3005" s="14">
        <f t="shared" si="151"/>
        <v>45973</v>
      </c>
      <c r="E3005" s="18">
        <f ca="1"/>
        <v>153.44511068819094</v>
      </c>
    </row>
    <row r="3006" spans="1:5" x14ac:dyDescent="0.3">
      <c r="A3006" s="16">
        <f t="shared" si="149"/>
        <v>2025</v>
      </c>
      <c r="B3006" s="16">
        <f t="shared" si="150"/>
        <v>11</v>
      </c>
      <c r="C3006" s="16">
        <f t="shared" si="148"/>
        <v>4</v>
      </c>
      <c r="D3006" s="14">
        <f t="shared" si="151"/>
        <v>45974</v>
      </c>
      <c r="E3006" s="18">
        <f ca="1"/>
        <v>152.91350235950685</v>
      </c>
    </row>
    <row r="3007" spans="1:5" x14ac:dyDescent="0.3">
      <c r="A3007" s="16">
        <f t="shared" si="149"/>
        <v>2025</v>
      </c>
      <c r="B3007" s="16">
        <f t="shared" si="150"/>
        <v>11</v>
      </c>
      <c r="C3007" s="16">
        <f t="shared" si="148"/>
        <v>4</v>
      </c>
      <c r="D3007" s="14">
        <f t="shared" si="151"/>
        <v>45975</v>
      </c>
      <c r="E3007" s="18">
        <f ca="1"/>
        <v>154.85043716313959</v>
      </c>
    </row>
    <row r="3008" spans="1:5" x14ac:dyDescent="0.3">
      <c r="A3008" s="16">
        <f t="shared" si="149"/>
        <v>2025</v>
      </c>
      <c r="B3008" s="16">
        <f t="shared" si="150"/>
        <v>11</v>
      </c>
      <c r="C3008" s="16">
        <f t="shared" si="148"/>
        <v>4</v>
      </c>
      <c r="D3008" s="14">
        <f t="shared" si="151"/>
        <v>45978</v>
      </c>
      <c r="E3008" s="18">
        <f ca="1"/>
        <v>155.40407546397714</v>
      </c>
    </row>
    <row r="3009" spans="1:6" x14ac:dyDescent="0.3">
      <c r="A3009" s="16">
        <f t="shared" si="149"/>
        <v>2025</v>
      </c>
      <c r="B3009" s="16">
        <f t="shared" si="150"/>
        <v>11</v>
      </c>
      <c r="C3009" s="16">
        <f t="shared" si="148"/>
        <v>4</v>
      </c>
      <c r="D3009" s="14">
        <f t="shared" si="151"/>
        <v>45979</v>
      </c>
      <c r="E3009" s="18">
        <f ca="1"/>
        <v>157.62123671603268</v>
      </c>
    </row>
    <row r="3010" spans="1:6" x14ac:dyDescent="0.3">
      <c r="A3010" s="16">
        <f t="shared" si="149"/>
        <v>2025</v>
      </c>
      <c r="B3010" s="16">
        <f t="shared" si="150"/>
        <v>11</v>
      </c>
      <c r="C3010" s="16">
        <f t="shared" si="148"/>
        <v>4</v>
      </c>
      <c r="D3010" s="14">
        <f t="shared" si="151"/>
        <v>45980</v>
      </c>
      <c r="E3010" s="18">
        <f ca="1"/>
        <v>156.19123665348275</v>
      </c>
    </row>
    <row r="3011" spans="1:6" x14ac:dyDescent="0.3">
      <c r="A3011" s="16">
        <f t="shared" si="149"/>
        <v>2025</v>
      </c>
      <c r="B3011" s="16">
        <f t="shared" si="150"/>
        <v>11</v>
      </c>
      <c r="C3011" s="16">
        <f t="shared" si="148"/>
        <v>4</v>
      </c>
      <c r="D3011" s="14">
        <f t="shared" si="151"/>
        <v>45981</v>
      </c>
      <c r="E3011" s="18">
        <f ca="1"/>
        <v>155.84673866230085</v>
      </c>
    </row>
    <row r="3012" spans="1:6" x14ac:dyDescent="0.3">
      <c r="A3012" s="16">
        <f t="shared" si="149"/>
        <v>2025</v>
      </c>
      <c r="B3012" s="16">
        <f t="shared" si="150"/>
        <v>11</v>
      </c>
      <c r="C3012" s="16">
        <f t="shared" si="148"/>
        <v>4</v>
      </c>
      <c r="D3012" s="14">
        <f t="shared" si="151"/>
        <v>45982</v>
      </c>
      <c r="E3012" s="18">
        <f ca="1"/>
        <v>154.70890479997095</v>
      </c>
    </row>
    <row r="3013" spans="1:6" x14ac:dyDescent="0.3">
      <c r="A3013" s="16">
        <f t="shared" si="149"/>
        <v>2025</v>
      </c>
      <c r="B3013" s="16">
        <f t="shared" si="150"/>
        <v>11</v>
      </c>
      <c r="C3013" s="16">
        <f t="shared" ref="C3013:C3018" si="152">ROUNDUP(B3013/3,0)</f>
        <v>4</v>
      </c>
      <c r="D3013" s="14">
        <f t="shared" si="151"/>
        <v>45985</v>
      </c>
      <c r="E3013" s="18">
        <f ca="1"/>
        <v>156.39262407547517</v>
      </c>
    </row>
    <row r="3014" spans="1:6" x14ac:dyDescent="0.3">
      <c r="A3014" s="16">
        <f t="shared" si="149"/>
        <v>2025</v>
      </c>
      <c r="B3014" s="16">
        <f t="shared" si="150"/>
        <v>11</v>
      </c>
      <c r="C3014" s="16">
        <f t="shared" si="152"/>
        <v>4</v>
      </c>
      <c r="D3014" s="14">
        <f t="shared" si="151"/>
        <v>45986</v>
      </c>
      <c r="E3014" s="18">
        <f ca="1"/>
        <v>156.46979445837874</v>
      </c>
    </row>
    <row r="3015" spans="1:6" x14ac:dyDescent="0.3">
      <c r="A3015" s="16">
        <f t="shared" si="149"/>
        <v>2025</v>
      </c>
      <c r="B3015" s="16">
        <f t="shared" si="150"/>
        <v>11</v>
      </c>
      <c r="C3015" s="16">
        <f t="shared" si="152"/>
        <v>4</v>
      </c>
      <c r="D3015" s="14">
        <f t="shared" si="151"/>
        <v>45987</v>
      </c>
      <c r="E3015" s="18">
        <f ca="1"/>
        <v>157.11220732478742</v>
      </c>
    </row>
    <row r="3016" spans="1:6" x14ac:dyDescent="0.3">
      <c r="A3016" s="16">
        <f t="shared" si="149"/>
        <v>2025</v>
      </c>
      <c r="B3016" s="16">
        <f t="shared" si="150"/>
        <v>11</v>
      </c>
      <c r="C3016" s="16">
        <f t="shared" si="152"/>
        <v>4</v>
      </c>
      <c r="D3016" s="14">
        <f t="shared" si="151"/>
        <v>45988</v>
      </c>
      <c r="E3016" s="18">
        <f ca="1"/>
        <v>158.1812850726885</v>
      </c>
    </row>
    <row r="3017" spans="1:6" x14ac:dyDescent="0.3">
      <c r="A3017" s="16">
        <f t="shared" si="149"/>
        <v>2025</v>
      </c>
      <c r="B3017" s="16">
        <f t="shared" si="150"/>
        <v>11</v>
      </c>
      <c r="C3017" s="16">
        <f t="shared" si="152"/>
        <v>4</v>
      </c>
      <c r="D3017" s="14">
        <f t="shared" si="151"/>
        <v>45989</v>
      </c>
      <c r="E3017" s="18">
        <f ca="1"/>
        <v>155.43031751961382</v>
      </c>
    </row>
    <row r="3018" spans="1:6" x14ac:dyDescent="0.3">
      <c r="A3018" s="16">
        <f t="shared" si="149"/>
        <v>2025</v>
      </c>
      <c r="B3018" s="16">
        <f t="shared" si="150"/>
        <v>12</v>
      </c>
      <c r="C3018" s="16">
        <f t="shared" si="152"/>
        <v>4</v>
      </c>
      <c r="D3018" s="14">
        <f t="shared" si="151"/>
        <v>45992</v>
      </c>
      <c r="E3018" s="18">
        <f ca="1"/>
        <v>153.89805473315201</v>
      </c>
      <c r="F3018" s="15" t="s">
        <v>34</v>
      </c>
    </row>
  </sheetData>
  <autoFilter ref="D3:E2616" xr:uid="{9A4B5986-226D-4302-A0E8-D6BDACEDA0D9}">
    <sortState xmlns:xlrd2="http://schemas.microsoft.com/office/spreadsheetml/2017/richdata2" ref="D4:E2616">
      <sortCondition ref="D3:D2616"/>
    </sortState>
  </autoFilter>
  <conditionalFormatting sqref="J4:J27 J30:J31 E2519:E3018">
    <cfRule type="expression" dxfId="8" priority="1" stopIfTrue="1">
      <formula>RiskColorCellsSimOutput</formula>
    </cfRule>
    <cfRule type="expression" dxfId="7" priority="2" stopIfTrue="1">
      <formula>RiskColorCellsSimInput</formula>
    </cfRule>
    <cfRule type="expression" dxfId="6" priority="3" stopIfTrue="1">
      <formula>RiskColorCellsSimStatistics</formula>
    </cfRule>
  </conditionalFormatting>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C1207F-7BC7-4940-9B7F-94392127C32D}">
  <dimension ref="A1:G151"/>
  <sheetViews>
    <sheetView showGridLines="0" workbookViewId="0">
      <selection activeCell="A3" sqref="A3"/>
    </sheetView>
  </sheetViews>
  <sheetFormatPr defaultRowHeight="14.4" x14ac:dyDescent="0.3"/>
  <cols>
    <col min="3" max="3" width="9.109375" style="10" customWidth="1"/>
    <col min="5" max="6" width="0" hidden="1" customWidth="1"/>
  </cols>
  <sheetData>
    <row r="1" spans="1:7" s="8" customFormat="1" ht="29.25" customHeight="1" x14ac:dyDescent="0.3">
      <c r="A1"/>
      <c r="B1"/>
      <c r="C1" s="10"/>
      <c r="D1"/>
      <c r="E1"/>
      <c r="F1"/>
      <c r="G1"/>
    </row>
    <row r="3" spans="1:7" ht="28.8" x14ac:dyDescent="0.3">
      <c r="A3" s="7" t="s">
        <v>7</v>
      </c>
      <c r="B3" s="7" t="s">
        <v>8</v>
      </c>
      <c r="C3" s="9" t="s">
        <v>0</v>
      </c>
      <c r="D3" s="7" t="s">
        <v>9</v>
      </c>
      <c r="E3" s="7" t="s">
        <v>24</v>
      </c>
      <c r="F3" s="7" t="s">
        <v>25</v>
      </c>
      <c r="G3" s="8"/>
    </row>
    <row r="4" spans="1:7" x14ac:dyDescent="0.3">
      <c r="A4" s="16">
        <v>2014</v>
      </c>
      <c r="B4" s="16" t="s">
        <v>10</v>
      </c>
      <c r="C4" s="22">
        <f>--("1-"&amp;B4&amp;A4)</f>
        <v>41640</v>
      </c>
      <c r="D4" s="17">
        <v>94.856666666666683</v>
      </c>
      <c r="E4" s="17">
        <f t="shared" ref="E4:E35" si="0">IF(B4="Jan",AVERAGE(D4:D15),E3)</f>
        <v>92.996511515118513</v>
      </c>
      <c r="F4" s="17">
        <f>AVERAGE(D4:D6)</f>
        <v>98.680325814536346</v>
      </c>
    </row>
    <row r="5" spans="1:7" x14ac:dyDescent="0.3">
      <c r="A5" s="16">
        <v>2014</v>
      </c>
      <c r="B5" s="16" t="s">
        <v>11</v>
      </c>
      <c r="C5" s="22">
        <f t="shared" ref="C5:C68" si="1">--("1-"&amp;B5&amp;A5)</f>
        <v>41671</v>
      </c>
      <c r="D5" s="17">
        <v>100.67526315789475</v>
      </c>
      <c r="E5" s="17">
        <f t="shared" si="0"/>
        <v>92.996511515118513</v>
      </c>
      <c r="F5" s="17">
        <f>AVERAGE(D4:D6)</f>
        <v>98.680325814536346</v>
      </c>
    </row>
    <row r="6" spans="1:7" x14ac:dyDescent="0.3">
      <c r="A6" s="16">
        <v>2014</v>
      </c>
      <c r="B6" s="16" t="s">
        <v>12</v>
      </c>
      <c r="C6" s="22">
        <f t="shared" si="1"/>
        <v>41699</v>
      </c>
      <c r="D6" s="17">
        <v>100.50904761904762</v>
      </c>
      <c r="E6" s="17">
        <f t="shared" si="0"/>
        <v>92.996511515118513</v>
      </c>
      <c r="F6" s="17">
        <f>AVERAGE(D4:D6)</f>
        <v>98.680325814536346</v>
      </c>
    </row>
    <row r="7" spans="1:7" x14ac:dyDescent="0.3">
      <c r="A7" s="16">
        <v>2014</v>
      </c>
      <c r="B7" s="16" t="s">
        <v>13</v>
      </c>
      <c r="C7" s="22">
        <f t="shared" si="1"/>
        <v>41730</v>
      </c>
      <c r="D7" s="17">
        <v>102.03476190476191</v>
      </c>
      <c r="E7" s="17">
        <f t="shared" si="0"/>
        <v>92.996511515118513</v>
      </c>
      <c r="F7" s="17">
        <f>AVERAGE(D7:D9)</f>
        <v>102.99206349206349</v>
      </c>
    </row>
    <row r="8" spans="1:7" x14ac:dyDescent="0.3">
      <c r="A8" s="16">
        <v>2014</v>
      </c>
      <c r="B8" s="16" t="s">
        <v>14</v>
      </c>
      <c r="C8" s="22">
        <f t="shared" si="1"/>
        <v>41760</v>
      </c>
      <c r="D8" s="17">
        <v>101.79476190476191</v>
      </c>
      <c r="E8" s="17">
        <f t="shared" si="0"/>
        <v>92.996511515118513</v>
      </c>
      <c r="F8" s="17">
        <f>AVERAGE(D7:D9)</f>
        <v>102.99206349206349</v>
      </c>
    </row>
    <row r="9" spans="1:7" x14ac:dyDescent="0.3">
      <c r="A9" s="16">
        <v>2014</v>
      </c>
      <c r="B9" s="16" t="s">
        <v>15</v>
      </c>
      <c r="C9" s="22">
        <f t="shared" si="1"/>
        <v>41791</v>
      </c>
      <c r="D9" s="17">
        <v>105.14666666666666</v>
      </c>
      <c r="E9" s="17">
        <f t="shared" si="0"/>
        <v>92.996511515118513</v>
      </c>
      <c r="F9" s="17">
        <f>AVERAGE(D7:D9)</f>
        <v>102.99206349206349</v>
      </c>
    </row>
    <row r="10" spans="1:7" x14ac:dyDescent="0.3">
      <c r="A10" s="16">
        <v>2014</v>
      </c>
      <c r="B10" s="16" t="s">
        <v>16</v>
      </c>
      <c r="C10" s="22">
        <f t="shared" si="1"/>
        <v>41821</v>
      </c>
      <c r="D10" s="17">
        <v>102.39181818181819</v>
      </c>
      <c r="E10" s="17">
        <f t="shared" si="0"/>
        <v>92.996511515118513</v>
      </c>
      <c r="F10" s="17">
        <f>AVERAGE(D10:D12)</f>
        <v>97.167431457431462</v>
      </c>
    </row>
    <row r="11" spans="1:7" x14ac:dyDescent="0.3">
      <c r="A11" s="16">
        <v>2014</v>
      </c>
      <c r="B11" s="16" t="s">
        <v>17</v>
      </c>
      <c r="C11" s="22">
        <f t="shared" si="1"/>
        <v>41852</v>
      </c>
      <c r="D11" s="17">
        <v>96.076190476190476</v>
      </c>
      <c r="E11" s="17">
        <f t="shared" si="0"/>
        <v>92.996511515118513</v>
      </c>
      <c r="F11" s="17">
        <f>AVERAGE(D10:D12)</f>
        <v>97.167431457431462</v>
      </c>
    </row>
    <row r="12" spans="1:7" x14ac:dyDescent="0.3">
      <c r="A12" s="16">
        <v>2014</v>
      </c>
      <c r="B12" s="16" t="s">
        <v>18</v>
      </c>
      <c r="C12" s="22">
        <f t="shared" si="1"/>
        <v>41883</v>
      </c>
      <c r="D12" s="17">
        <v>93.034285714285701</v>
      </c>
      <c r="E12" s="17">
        <f t="shared" si="0"/>
        <v>92.996511515118513</v>
      </c>
      <c r="F12" s="17">
        <f>AVERAGE(D10:D12)</f>
        <v>97.167431457431462</v>
      </c>
    </row>
    <row r="13" spans="1:7" x14ac:dyDescent="0.3">
      <c r="A13" s="16">
        <v>2014</v>
      </c>
      <c r="B13" s="16" t="s">
        <v>19</v>
      </c>
      <c r="C13" s="22">
        <f t="shared" si="1"/>
        <v>41913</v>
      </c>
      <c r="D13" s="17">
        <v>84.339130434782604</v>
      </c>
      <c r="E13" s="17">
        <f t="shared" si="0"/>
        <v>92.996511515118513</v>
      </c>
      <c r="F13" s="17">
        <f>AVERAGE(D13:D15)</f>
        <v>73.146225296442694</v>
      </c>
    </row>
    <row r="14" spans="1:7" x14ac:dyDescent="0.3">
      <c r="A14" s="16">
        <v>2014</v>
      </c>
      <c r="B14" s="16" t="s">
        <v>20</v>
      </c>
      <c r="C14" s="22">
        <f t="shared" si="1"/>
        <v>41944</v>
      </c>
      <c r="D14" s="17">
        <v>75.810000000000031</v>
      </c>
      <c r="E14" s="17">
        <f t="shared" si="0"/>
        <v>92.996511515118513</v>
      </c>
      <c r="F14" s="17">
        <f>AVERAGE(D13:D15)</f>
        <v>73.146225296442694</v>
      </c>
    </row>
    <row r="15" spans="1:7" x14ac:dyDescent="0.3">
      <c r="A15" s="16">
        <v>2014</v>
      </c>
      <c r="B15" s="16" t="s">
        <v>21</v>
      </c>
      <c r="C15" s="22">
        <f t="shared" si="1"/>
        <v>41974</v>
      </c>
      <c r="D15" s="17">
        <v>59.289545454545447</v>
      </c>
      <c r="E15" s="17">
        <f t="shared" si="0"/>
        <v>92.996511515118513</v>
      </c>
      <c r="F15" s="17">
        <f>AVERAGE(D13:D15)</f>
        <v>73.146225296442694</v>
      </c>
    </row>
    <row r="16" spans="1:7" x14ac:dyDescent="0.3">
      <c r="A16" s="16">
        <v>2015</v>
      </c>
      <c r="B16" s="16" t="s">
        <v>10</v>
      </c>
      <c r="C16" s="22">
        <f t="shared" si="1"/>
        <v>42005</v>
      </c>
      <c r="D16" s="17">
        <v>47.325499999999998</v>
      </c>
      <c r="E16" s="17">
        <f t="shared" si="0"/>
        <v>48.796430270752644</v>
      </c>
      <c r="F16" s="17">
        <f>AVERAGE(D16:D18)</f>
        <v>48.63477591706539</v>
      </c>
    </row>
    <row r="17" spans="1:6" x14ac:dyDescent="0.3">
      <c r="A17" s="16">
        <v>2015</v>
      </c>
      <c r="B17" s="16" t="s">
        <v>11</v>
      </c>
      <c r="C17" s="22">
        <f t="shared" si="1"/>
        <v>42036</v>
      </c>
      <c r="D17" s="17">
        <v>50.724736842105266</v>
      </c>
      <c r="E17" s="17">
        <f t="shared" si="0"/>
        <v>48.796430270752644</v>
      </c>
      <c r="F17" s="17">
        <f>AVERAGE(D16:D18)</f>
        <v>48.63477591706539</v>
      </c>
    </row>
    <row r="18" spans="1:6" x14ac:dyDescent="0.3">
      <c r="A18" s="16">
        <v>2015</v>
      </c>
      <c r="B18" s="16" t="s">
        <v>12</v>
      </c>
      <c r="C18" s="22">
        <f t="shared" si="1"/>
        <v>42064</v>
      </c>
      <c r="D18" s="17">
        <v>47.854090909090907</v>
      </c>
      <c r="E18" s="17">
        <f t="shared" si="0"/>
        <v>48.796430270752644</v>
      </c>
      <c r="F18" s="17">
        <f>AVERAGE(D16:D18)</f>
        <v>48.63477591706539</v>
      </c>
    </row>
    <row r="19" spans="1:6" x14ac:dyDescent="0.3">
      <c r="A19" s="16">
        <v>2015</v>
      </c>
      <c r="B19" s="16" t="s">
        <v>13</v>
      </c>
      <c r="C19" s="22">
        <f t="shared" si="1"/>
        <v>42095</v>
      </c>
      <c r="D19" s="17">
        <v>54.628095238095241</v>
      </c>
      <c r="E19" s="17">
        <f t="shared" si="0"/>
        <v>48.796430270752644</v>
      </c>
      <c r="F19" s="17">
        <f>AVERAGE(D19:D21)</f>
        <v>57.942910533910528</v>
      </c>
    </row>
    <row r="20" spans="1:6" x14ac:dyDescent="0.3">
      <c r="A20" s="16">
        <v>2015</v>
      </c>
      <c r="B20" s="16" t="s">
        <v>14</v>
      </c>
      <c r="C20" s="22">
        <f t="shared" si="1"/>
        <v>42125</v>
      </c>
      <c r="D20" s="17">
        <v>59.372</v>
      </c>
      <c r="E20" s="17">
        <f t="shared" si="0"/>
        <v>48.796430270752644</v>
      </c>
      <c r="F20" s="17">
        <f>AVERAGE(D19:D21)</f>
        <v>57.942910533910528</v>
      </c>
    </row>
    <row r="21" spans="1:6" x14ac:dyDescent="0.3">
      <c r="A21" s="16">
        <v>2015</v>
      </c>
      <c r="B21" s="16" t="s">
        <v>15</v>
      </c>
      <c r="C21" s="22">
        <f t="shared" si="1"/>
        <v>42156</v>
      </c>
      <c r="D21" s="17">
        <v>59.828636363636363</v>
      </c>
      <c r="E21" s="17">
        <f t="shared" si="0"/>
        <v>48.796430270752644</v>
      </c>
      <c r="F21" s="17">
        <f>AVERAGE(D19:D21)</f>
        <v>57.942910533910528</v>
      </c>
    </row>
    <row r="22" spans="1:6" x14ac:dyDescent="0.3">
      <c r="A22" s="16">
        <v>2015</v>
      </c>
      <c r="B22" s="16" t="s">
        <v>16</v>
      </c>
      <c r="C22" s="22">
        <f t="shared" si="1"/>
        <v>42186</v>
      </c>
      <c r="D22" s="17">
        <v>50.93</v>
      </c>
      <c r="E22" s="17">
        <f t="shared" si="0"/>
        <v>48.796430270752644</v>
      </c>
      <c r="F22" s="17">
        <f>AVERAGE(D22:D24)</f>
        <v>46.428095238095239</v>
      </c>
    </row>
    <row r="23" spans="1:6" x14ac:dyDescent="0.3">
      <c r="A23" s="16">
        <v>2015</v>
      </c>
      <c r="B23" s="16" t="s">
        <v>17</v>
      </c>
      <c r="C23" s="22">
        <f t="shared" si="1"/>
        <v>42217</v>
      </c>
      <c r="D23" s="17">
        <v>42.889047619047616</v>
      </c>
      <c r="E23" s="17">
        <f t="shared" si="0"/>
        <v>48.796430270752644</v>
      </c>
      <c r="F23" s="17">
        <f>AVERAGE(D22:D24)</f>
        <v>46.428095238095239</v>
      </c>
    </row>
    <row r="24" spans="1:6" x14ac:dyDescent="0.3">
      <c r="A24" s="16">
        <v>2015</v>
      </c>
      <c r="B24" s="16" t="s">
        <v>18</v>
      </c>
      <c r="C24" s="22">
        <f t="shared" si="1"/>
        <v>42248</v>
      </c>
      <c r="D24" s="17">
        <v>45.465238095238092</v>
      </c>
      <c r="E24" s="17">
        <f t="shared" si="0"/>
        <v>48.796430270752644</v>
      </c>
      <c r="F24" s="17">
        <f>AVERAGE(D22:D24)</f>
        <v>46.428095238095239</v>
      </c>
    </row>
    <row r="25" spans="1:6" x14ac:dyDescent="0.3">
      <c r="A25" s="16">
        <v>2015</v>
      </c>
      <c r="B25" s="16" t="s">
        <v>19</v>
      </c>
      <c r="C25" s="22">
        <f t="shared" si="1"/>
        <v>42278</v>
      </c>
      <c r="D25" s="17">
        <v>46.289545454545447</v>
      </c>
      <c r="E25" s="17">
        <f t="shared" si="0"/>
        <v>48.796430270752644</v>
      </c>
      <c r="F25" s="17">
        <f>AVERAGE(D25:D27)</f>
        <v>42.179939393939399</v>
      </c>
    </row>
    <row r="26" spans="1:6" x14ac:dyDescent="0.3">
      <c r="A26" s="16">
        <v>2015</v>
      </c>
      <c r="B26" s="16" t="s">
        <v>20</v>
      </c>
      <c r="C26" s="22">
        <f t="shared" si="1"/>
        <v>42309</v>
      </c>
      <c r="D26" s="17">
        <v>42.923000000000009</v>
      </c>
      <c r="E26" s="17">
        <f t="shared" si="0"/>
        <v>48.796430270752644</v>
      </c>
      <c r="F26" s="17">
        <f>AVERAGE(D25:D27)</f>
        <v>42.179939393939399</v>
      </c>
    </row>
    <row r="27" spans="1:6" x14ac:dyDescent="0.3">
      <c r="A27" s="16">
        <v>2015</v>
      </c>
      <c r="B27" s="16" t="s">
        <v>21</v>
      </c>
      <c r="C27" s="22">
        <f t="shared" si="1"/>
        <v>42339</v>
      </c>
      <c r="D27" s="17">
        <v>37.327272727272735</v>
      </c>
      <c r="E27" s="17">
        <f t="shared" si="0"/>
        <v>48.796430270752644</v>
      </c>
      <c r="F27" s="17">
        <f>AVERAGE(D25:D27)</f>
        <v>42.179939393939399</v>
      </c>
    </row>
    <row r="28" spans="1:6" x14ac:dyDescent="0.3">
      <c r="A28" s="16">
        <v>2016</v>
      </c>
      <c r="B28" s="16" t="s">
        <v>10</v>
      </c>
      <c r="C28" s="22">
        <f t="shared" si="1"/>
        <v>42370</v>
      </c>
      <c r="D28" s="17">
        <v>31.775789473684217</v>
      </c>
      <c r="E28" s="17">
        <f t="shared" si="0"/>
        <v>43.322447330034578</v>
      </c>
      <c r="F28" s="17">
        <f>AVERAGE(D28:D30)</f>
        <v>33.451066188197764</v>
      </c>
    </row>
    <row r="29" spans="1:6" x14ac:dyDescent="0.3">
      <c r="A29" s="16">
        <v>2016</v>
      </c>
      <c r="B29" s="16" t="s">
        <v>11</v>
      </c>
      <c r="C29" s="22">
        <f t="shared" si="1"/>
        <v>42401</v>
      </c>
      <c r="D29" s="17">
        <v>30.616499999999995</v>
      </c>
      <c r="E29" s="17">
        <f t="shared" si="0"/>
        <v>43.322447330034578</v>
      </c>
      <c r="F29" s="17">
        <f>AVERAGE(D28:D30)</f>
        <v>33.451066188197764</v>
      </c>
    </row>
    <row r="30" spans="1:6" x14ac:dyDescent="0.3">
      <c r="A30" s="16">
        <v>2016</v>
      </c>
      <c r="B30" s="16" t="s">
        <v>12</v>
      </c>
      <c r="C30" s="22">
        <f t="shared" si="1"/>
        <v>42430</v>
      </c>
      <c r="D30" s="17">
        <v>37.960909090909084</v>
      </c>
      <c r="E30" s="17">
        <f t="shared" si="0"/>
        <v>43.322447330034578</v>
      </c>
      <c r="F30" s="17">
        <f>AVERAGE(D28:D30)</f>
        <v>33.451066188197764</v>
      </c>
    </row>
    <row r="31" spans="1:6" x14ac:dyDescent="0.3">
      <c r="A31" s="16">
        <v>2016</v>
      </c>
      <c r="B31" s="16" t="s">
        <v>13</v>
      </c>
      <c r="C31" s="22">
        <f t="shared" si="1"/>
        <v>42461</v>
      </c>
      <c r="D31" s="17">
        <v>41.124761904761904</v>
      </c>
      <c r="E31" s="17">
        <f t="shared" si="0"/>
        <v>43.322447330034578</v>
      </c>
      <c r="F31" s="17">
        <f>AVERAGE(D31:D33)</f>
        <v>45.591536796536793</v>
      </c>
    </row>
    <row r="32" spans="1:6" x14ac:dyDescent="0.3">
      <c r="A32" s="16">
        <v>2016</v>
      </c>
      <c r="B32" s="16" t="s">
        <v>14</v>
      </c>
      <c r="C32" s="22">
        <f t="shared" si="1"/>
        <v>42491</v>
      </c>
      <c r="D32" s="17">
        <v>46.796666666666674</v>
      </c>
      <c r="E32" s="17">
        <f t="shared" si="0"/>
        <v>43.322447330034578</v>
      </c>
      <c r="F32" s="17">
        <f>AVERAGE(D31:D33)</f>
        <v>45.591536796536793</v>
      </c>
    </row>
    <row r="33" spans="1:6" x14ac:dyDescent="0.3">
      <c r="A33" s="16">
        <v>2016</v>
      </c>
      <c r="B33" s="16" t="s">
        <v>15</v>
      </c>
      <c r="C33" s="22">
        <f t="shared" si="1"/>
        <v>42522</v>
      </c>
      <c r="D33" s="17">
        <v>48.853181818181817</v>
      </c>
      <c r="E33" s="17">
        <f t="shared" si="0"/>
        <v>43.322447330034578</v>
      </c>
      <c r="F33" s="17">
        <f>AVERAGE(D31:D33)</f>
        <v>45.591536796536793</v>
      </c>
    </row>
    <row r="34" spans="1:6" x14ac:dyDescent="0.3">
      <c r="A34" s="16">
        <v>2016</v>
      </c>
      <c r="B34" s="16" t="s">
        <v>16</v>
      </c>
      <c r="C34" s="22">
        <f t="shared" si="1"/>
        <v>42552</v>
      </c>
      <c r="D34" s="17">
        <v>44.799499999999988</v>
      </c>
      <c r="E34" s="17">
        <f t="shared" si="0"/>
        <v>43.322447330034578</v>
      </c>
      <c r="F34" s="17">
        <f>AVERAGE(D34:D36)</f>
        <v>44.94144824016562</v>
      </c>
    </row>
    <row r="35" spans="1:6" x14ac:dyDescent="0.3">
      <c r="A35" s="16">
        <v>2016</v>
      </c>
      <c r="B35" s="16" t="s">
        <v>17</v>
      </c>
      <c r="C35" s="22">
        <f t="shared" si="1"/>
        <v>42583</v>
      </c>
      <c r="D35" s="17">
        <v>44.799130434782604</v>
      </c>
      <c r="E35" s="17">
        <f t="shared" si="0"/>
        <v>43.322447330034578</v>
      </c>
      <c r="F35" s="17">
        <f>AVERAGE(D34:D36)</f>
        <v>44.94144824016562</v>
      </c>
    </row>
    <row r="36" spans="1:6" x14ac:dyDescent="0.3">
      <c r="A36" s="16">
        <v>2016</v>
      </c>
      <c r="B36" s="16" t="s">
        <v>18</v>
      </c>
      <c r="C36" s="22">
        <f t="shared" si="1"/>
        <v>42614</v>
      </c>
      <c r="D36" s="17">
        <v>45.225714285714282</v>
      </c>
      <c r="E36" s="17">
        <f t="shared" ref="E36:E67" si="2">IF(B36="Jan",AVERAGE(D36:D47),E35)</f>
        <v>43.322447330034578</v>
      </c>
      <c r="F36" s="17">
        <f>AVERAGE(D34:D36)</f>
        <v>44.94144824016562</v>
      </c>
    </row>
    <row r="37" spans="1:6" x14ac:dyDescent="0.3">
      <c r="A37" s="16">
        <v>2016</v>
      </c>
      <c r="B37" s="16" t="s">
        <v>19</v>
      </c>
      <c r="C37" s="22">
        <f t="shared" si="1"/>
        <v>42644</v>
      </c>
      <c r="D37" s="17">
        <v>49.869500000000002</v>
      </c>
      <c r="E37" s="17">
        <f t="shared" si="2"/>
        <v>43.322447330034578</v>
      </c>
      <c r="F37" s="17">
        <f>AVERAGE(D37:D39)</f>
        <v>49.305738095238098</v>
      </c>
    </row>
    <row r="38" spans="1:6" x14ac:dyDescent="0.3">
      <c r="A38" s="16">
        <v>2016</v>
      </c>
      <c r="B38" s="16" t="s">
        <v>20</v>
      </c>
      <c r="C38" s="22">
        <f t="shared" si="1"/>
        <v>42675</v>
      </c>
      <c r="D38" s="17">
        <v>45.881999999999998</v>
      </c>
      <c r="E38" s="17">
        <f t="shared" si="2"/>
        <v>43.322447330034578</v>
      </c>
      <c r="F38" s="17">
        <f>AVERAGE(D37:D39)</f>
        <v>49.305738095238098</v>
      </c>
    </row>
    <row r="39" spans="1:6" x14ac:dyDescent="0.3">
      <c r="A39" s="16">
        <v>2016</v>
      </c>
      <c r="B39" s="16" t="s">
        <v>21</v>
      </c>
      <c r="C39" s="22">
        <f t="shared" si="1"/>
        <v>42705</v>
      </c>
      <c r="D39" s="17">
        <v>52.165714285714287</v>
      </c>
      <c r="E39" s="17">
        <f t="shared" si="2"/>
        <v>43.322447330034578</v>
      </c>
      <c r="F39" s="17">
        <f>AVERAGE(D37:D39)</f>
        <v>49.305738095238098</v>
      </c>
    </row>
    <row r="40" spans="1:6" x14ac:dyDescent="0.3">
      <c r="A40" s="16">
        <v>2017</v>
      </c>
      <c r="B40" s="16" t="s">
        <v>10</v>
      </c>
      <c r="C40" s="22">
        <f t="shared" si="1"/>
        <v>42736</v>
      </c>
      <c r="D40" s="17">
        <v>52.608500000000006</v>
      </c>
      <c r="E40" s="17">
        <f t="shared" si="2"/>
        <v>50.950964163125207</v>
      </c>
      <c r="F40" s="17">
        <f>AVERAGE(D40:D42)</f>
        <v>51.914839435545389</v>
      </c>
    </row>
    <row r="41" spans="1:6" x14ac:dyDescent="0.3">
      <c r="A41" s="16">
        <v>2017</v>
      </c>
      <c r="B41" s="16" t="s">
        <v>11</v>
      </c>
      <c r="C41" s="22">
        <f t="shared" si="1"/>
        <v>42767</v>
      </c>
      <c r="D41" s="17">
        <v>53.462105263157895</v>
      </c>
      <c r="E41" s="17">
        <f t="shared" si="2"/>
        <v>50.950964163125207</v>
      </c>
      <c r="F41" s="17">
        <f>AVERAGE(D40:D42)</f>
        <v>51.914839435545389</v>
      </c>
    </row>
    <row r="42" spans="1:6" x14ac:dyDescent="0.3">
      <c r="A42" s="16">
        <v>2017</v>
      </c>
      <c r="B42" s="16" t="s">
        <v>12</v>
      </c>
      <c r="C42" s="22">
        <f t="shared" si="1"/>
        <v>42795</v>
      </c>
      <c r="D42" s="17">
        <v>49.673913043478251</v>
      </c>
      <c r="E42" s="17">
        <f t="shared" si="2"/>
        <v>50.950964163125207</v>
      </c>
      <c r="F42" s="17">
        <f>AVERAGE(D40:D42)</f>
        <v>51.914839435545389</v>
      </c>
    </row>
    <row r="43" spans="1:6" x14ac:dyDescent="0.3">
      <c r="A43" s="16">
        <v>2017</v>
      </c>
      <c r="B43" s="16" t="s">
        <v>13</v>
      </c>
      <c r="C43" s="22">
        <f t="shared" si="1"/>
        <v>42826</v>
      </c>
      <c r="D43" s="17">
        <v>51.117368421052625</v>
      </c>
      <c r="E43" s="17">
        <f t="shared" si="2"/>
        <v>50.950964163125207</v>
      </c>
      <c r="F43" s="17">
        <f>AVERAGE(D43:D45)</f>
        <v>48.284274322169061</v>
      </c>
    </row>
    <row r="44" spans="1:6" x14ac:dyDescent="0.3">
      <c r="A44" s="16">
        <v>2017</v>
      </c>
      <c r="B44" s="16" t="s">
        <v>14</v>
      </c>
      <c r="C44" s="22">
        <f t="shared" si="1"/>
        <v>42856</v>
      </c>
      <c r="D44" s="17">
        <v>48.539545454545461</v>
      </c>
      <c r="E44" s="17">
        <f t="shared" si="2"/>
        <v>50.950964163125207</v>
      </c>
      <c r="F44" s="17">
        <f>AVERAGE(D43:D45)</f>
        <v>48.284274322169061</v>
      </c>
    </row>
    <row r="45" spans="1:6" x14ac:dyDescent="0.3">
      <c r="A45" s="16">
        <v>2017</v>
      </c>
      <c r="B45" s="16" t="s">
        <v>15</v>
      </c>
      <c r="C45" s="22">
        <f t="shared" si="1"/>
        <v>42887</v>
      </c>
      <c r="D45" s="17">
        <v>45.19590909090909</v>
      </c>
      <c r="E45" s="17">
        <f t="shared" si="2"/>
        <v>50.950964163125207</v>
      </c>
      <c r="F45" s="17">
        <f>AVERAGE(D43:D45)</f>
        <v>48.284274322169061</v>
      </c>
    </row>
    <row r="46" spans="1:6" x14ac:dyDescent="0.3">
      <c r="A46" s="16">
        <v>2017</v>
      </c>
      <c r="B46" s="16" t="s">
        <v>16</v>
      </c>
      <c r="C46" s="22">
        <f t="shared" si="1"/>
        <v>42917</v>
      </c>
      <c r="D46" s="17">
        <v>46.674999999999997</v>
      </c>
      <c r="E46" s="17">
        <f t="shared" si="2"/>
        <v>50.950964163125207</v>
      </c>
      <c r="F46" s="17">
        <f>AVERAGE(D46:D48)</f>
        <v>48.203275362318834</v>
      </c>
    </row>
    <row r="47" spans="1:6" x14ac:dyDescent="0.3">
      <c r="A47" s="16">
        <v>2017</v>
      </c>
      <c r="B47" s="16" t="s">
        <v>17</v>
      </c>
      <c r="C47" s="22">
        <f t="shared" si="1"/>
        <v>42948</v>
      </c>
      <c r="D47" s="17">
        <v>48.057826086956531</v>
      </c>
      <c r="E47" s="17">
        <f t="shared" si="2"/>
        <v>50.950964163125207</v>
      </c>
      <c r="F47" s="17">
        <f>AVERAGE(D46:D48)</f>
        <v>48.203275362318834</v>
      </c>
    </row>
    <row r="48" spans="1:6" x14ac:dyDescent="0.3">
      <c r="A48" s="16">
        <v>2017</v>
      </c>
      <c r="B48" s="16" t="s">
        <v>18</v>
      </c>
      <c r="C48" s="22">
        <f t="shared" si="1"/>
        <v>42979</v>
      </c>
      <c r="D48" s="17">
        <v>49.876999999999995</v>
      </c>
      <c r="E48" s="17">
        <f t="shared" si="2"/>
        <v>50.950964163125207</v>
      </c>
      <c r="F48" s="17">
        <f>AVERAGE(D46:D48)</f>
        <v>48.203275362318834</v>
      </c>
    </row>
    <row r="49" spans="1:6" x14ac:dyDescent="0.3">
      <c r="A49" s="16">
        <v>2017</v>
      </c>
      <c r="B49" s="16" t="s">
        <v>19</v>
      </c>
      <c r="C49" s="22">
        <f t="shared" si="1"/>
        <v>43009</v>
      </c>
      <c r="D49" s="17">
        <v>51.594545454545454</v>
      </c>
      <c r="E49" s="17">
        <f t="shared" si="2"/>
        <v>50.950964163125207</v>
      </c>
      <c r="F49" s="17">
        <f>AVERAGE(D49:D51)</f>
        <v>55.401467532467528</v>
      </c>
    </row>
    <row r="50" spans="1:6" x14ac:dyDescent="0.3">
      <c r="A50" s="16">
        <v>2017</v>
      </c>
      <c r="B50" s="16" t="s">
        <v>20</v>
      </c>
      <c r="C50" s="22">
        <f t="shared" si="1"/>
        <v>43040</v>
      </c>
      <c r="D50" s="17">
        <v>56.662857142857135</v>
      </c>
      <c r="E50" s="17">
        <f t="shared" si="2"/>
        <v>50.950964163125207</v>
      </c>
      <c r="F50" s="17">
        <f>AVERAGE(D49:D51)</f>
        <v>55.401467532467528</v>
      </c>
    </row>
    <row r="51" spans="1:6" x14ac:dyDescent="0.3">
      <c r="A51" s="16">
        <v>2017</v>
      </c>
      <c r="B51" s="16" t="s">
        <v>21</v>
      </c>
      <c r="C51" s="22">
        <f t="shared" si="1"/>
        <v>43070</v>
      </c>
      <c r="D51" s="17">
        <v>57.946999999999989</v>
      </c>
      <c r="E51" s="17">
        <f t="shared" si="2"/>
        <v>50.950964163125207</v>
      </c>
      <c r="F51" s="17">
        <f>AVERAGE(D49:D51)</f>
        <v>55.401467532467528</v>
      </c>
    </row>
    <row r="52" spans="1:6" x14ac:dyDescent="0.3">
      <c r="A52" s="16">
        <v>2018</v>
      </c>
      <c r="B52" s="16" t="s">
        <v>10</v>
      </c>
      <c r="C52" s="22">
        <f t="shared" si="1"/>
        <v>43101</v>
      </c>
      <c r="D52" s="17">
        <v>63.659047619047627</v>
      </c>
      <c r="E52" s="17">
        <f t="shared" si="2"/>
        <v>64.748858373701054</v>
      </c>
      <c r="F52" s="17">
        <f>AVERAGE(D52:D54)</f>
        <v>62.871545530492902</v>
      </c>
    </row>
    <row r="53" spans="1:6" x14ac:dyDescent="0.3">
      <c r="A53" s="16">
        <v>2018</v>
      </c>
      <c r="B53" s="16" t="s">
        <v>11</v>
      </c>
      <c r="C53" s="22">
        <f t="shared" si="1"/>
        <v>43132</v>
      </c>
      <c r="D53" s="17">
        <v>62.183684210526316</v>
      </c>
      <c r="E53" s="17">
        <f t="shared" si="2"/>
        <v>64.748858373701054</v>
      </c>
      <c r="F53" s="17">
        <f>AVERAGE(D52:D54)</f>
        <v>62.871545530492902</v>
      </c>
    </row>
    <row r="54" spans="1:6" x14ac:dyDescent="0.3">
      <c r="A54" s="16">
        <v>2018</v>
      </c>
      <c r="B54" s="16" t="s">
        <v>12</v>
      </c>
      <c r="C54" s="22">
        <f t="shared" si="1"/>
        <v>43160</v>
      </c>
      <c r="D54" s="17">
        <v>62.771904761904764</v>
      </c>
      <c r="E54" s="17">
        <f t="shared" si="2"/>
        <v>64.748858373701054</v>
      </c>
      <c r="F54" s="17">
        <f>AVERAGE(D52:D54)</f>
        <v>62.871545530492902</v>
      </c>
    </row>
    <row r="55" spans="1:6" x14ac:dyDescent="0.3">
      <c r="A55" s="16">
        <v>2018</v>
      </c>
      <c r="B55" s="16" t="s">
        <v>13</v>
      </c>
      <c r="C55" s="22">
        <f t="shared" si="1"/>
        <v>43191</v>
      </c>
      <c r="D55" s="17">
        <v>66.325238095238078</v>
      </c>
      <c r="E55" s="17">
        <f t="shared" si="2"/>
        <v>64.748858373701054</v>
      </c>
      <c r="F55" s="17">
        <f>AVERAGE(D55:D57)</f>
        <v>67.877092352092347</v>
      </c>
    </row>
    <row r="56" spans="1:6" x14ac:dyDescent="0.3">
      <c r="A56" s="16">
        <v>2018</v>
      </c>
      <c r="B56" s="16" t="s">
        <v>14</v>
      </c>
      <c r="C56" s="22">
        <f t="shared" si="1"/>
        <v>43221</v>
      </c>
      <c r="D56" s="17">
        <v>69.983181818181819</v>
      </c>
      <c r="E56" s="17">
        <f t="shared" si="2"/>
        <v>64.748858373701054</v>
      </c>
      <c r="F56" s="17">
        <f>AVERAGE(D55:D57)</f>
        <v>67.877092352092347</v>
      </c>
    </row>
    <row r="57" spans="1:6" x14ac:dyDescent="0.3">
      <c r="A57" s="16">
        <v>2018</v>
      </c>
      <c r="B57" s="16" t="s">
        <v>15</v>
      </c>
      <c r="C57" s="22">
        <f t="shared" si="1"/>
        <v>43252</v>
      </c>
      <c r="D57" s="17">
        <v>67.322857142857146</v>
      </c>
      <c r="E57" s="17">
        <f t="shared" si="2"/>
        <v>64.748858373701054</v>
      </c>
      <c r="F57" s="17">
        <f>AVERAGE(D55:D57)</f>
        <v>67.877092352092347</v>
      </c>
    </row>
    <row r="58" spans="1:6" x14ac:dyDescent="0.3">
      <c r="A58" s="16">
        <v>2018</v>
      </c>
      <c r="B58" s="16" t="s">
        <v>16</v>
      </c>
      <c r="C58" s="22">
        <f t="shared" si="1"/>
        <v>43282</v>
      </c>
      <c r="D58" s="17">
        <v>70.581904761904767</v>
      </c>
      <c r="E58" s="17">
        <f t="shared" si="2"/>
        <v>64.748858373701054</v>
      </c>
      <c r="F58" s="17">
        <f>AVERAGE(D58:D60)</f>
        <v>69.503952998438137</v>
      </c>
    </row>
    <row r="59" spans="1:6" x14ac:dyDescent="0.3">
      <c r="A59" s="16">
        <v>2018</v>
      </c>
      <c r="B59" s="16" t="s">
        <v>17</v>
      </c>
      <c r="C59" s="22">
        <f t="shared" si="1"/>
        <v>43313</v>
      </c>
      <c r="D59" s="17">
        <v>67.845217391304359</v>
      </c>
      <c r="E59" s="17">
        <f t="shared" si="2"/>
        <v>64.748858373701054</v>
      </c>
      <c r="F59" s="17">
        <f>AVERAGE(D58:D60)</f>
        <v>69.503952998438137</v>
      </c>
    </row>
    <row r="60" spans="1:6" x14ac:dyDescent="0.3">
      <c r="A60" s="16">
        <v>2018</v>
      </c>
      <c r="B60" s="16" t="s">
        <v>18</v>
      </c>
      <c r="C60" s="22">
        <f t="shared" si="1"/>
        <v>43344</v>
      </c>
      <c r="D60" s="17">
        <v>70.084736842105272</v>
      </c>
      <c r="E60" s="17">
        <f t="shared" si="2"/>
        <v>64.748858373701054</v>
      </c>
      <c r="F60" s="17">
        <f>AVERAGE(D58:D60)</f>
        <v>69.503952998438137</v>
      </c>
    </row>
    <row r="61" spans="1:6" x14ac:dyDescent="0.3">
      <c r="A61" s="16">
        <v>2018</v>
      </c>
      <c r="B61" s="16" t="s">
        <v>19</v>
      </c>
      <c r="C61" s="22">
        <f t="shared" si="1"/>
        <v>43374</v>
      </c>
      <c r="D61" s="17">
        <v>70.757826086956513</v>
      </c>
      <c r="E61" s="17">
        <f t="shared" si="2"/>
        <v>64.748858373701054</v>
      </c>
      <c r="F61" s="17">
        <f>AVERAGE(D61:D63)</f>
        <v>58.742842613780823</v>
      </c>
    </row>
    <row r="62" spans="1:6" x14ac:dyDescent="0.3">
      <c r="A62" s="16">
        <v>2018</v>
      </c>
      <c r="B62" s="16" t="s">
        <v>20</v>
      </c>
      <c r="C62" s="22">
        <f t="shared" si="1"/>
        <v>43405</v>
      </c>
      <c r="D62" s="17">
        <v>56.693333333333328</v>
      </c>
      <c r="E62" s="17">
        <f t="shared" si="2"/>
        <v>64.748858373701054</v>
      </c>
      <c r="F62" s="17">
        <f>AVERAGE(D61:D63)</f>
        <v>58.742842613780823</v>
      </c>
    </row>
    <row r="63" spans="1:6" x14ac:dyDescent="0.3">
      <c r="A63" s="16">
        <v>2018</v>
      </c>
      <c r="B63" s="16" t="s">
        <v>21</v>
      </c>
      <c r="C63" s="22">
        <f t="shared" si="1"/>
        <v>43435</v>
      </c>
      <c r="D63" s="17">
        <v>48.777368421052628</v>
      </c>
      <c r="E63" s="17">
        <f t="shared" si="2"/>
        <v>64.748858373701054</v>
      </c>
      <c r="F63" s="17">
        <f>AVERAGE(D61:D63)</f>
        <v>58.742842613780823</v>
      </c>
    </row>
    <row r="64" spans="1:6" x14ac:dyDescent="0.3">
      <c r="A64" s="16">
        <v>2019</v>
      </c>
      <c r="B64" s="16" t="s">
        <v>10</v>
      </c>
      <c r="C64" s="22">
        <f t="shared" si="1"/>
        <v>43466</v>
      </c>
      <c r="D64" s="17">
        <v>51.550476190476189</v>
      </c>
      <c r="E64" s="17">
        <f t="shared" si="2"/>
        <v>57.031656107908105</v>
      </c>
      <c r="F64" s="17">
        <f>AVERAGE(D64:D66)</f>
        <v>54.899699248120292</v>
      </c>
    </row>
    <row r="65" spans="1:6" x14ac:dyDescent="0.3">
      <c r="A65" s="16">
        <v>2019</v>
      </c>
      <c r="B65" s="16" t="s">
        <v>11</v>
      </c>
      <c r="C65" s="22">
        <f t="shared" si="1"/>
        <v>43497</v>
      </c>
      <c r="D65" s="17">
        <v>54.980526315789469</v>
      </c>
      <c r="E65" s="17">
        <f t="shared" si="2"/>
        <v>57.031656107908105</v>
      </c>
      <c r="F65" s="17">
        <f>AVERAGE(D64:D66)</f>
        <v>54.899699248120292</v>
      </c>
    </row>
    <row r="66" spans="1:6" x14ac:dyDescent="0.3">
      <c r="A66" s="16">
        <v>2019</v>
      </c>
      <c r="B66" s="16" t="s">
        <v>12</v>
      </c>
      <c r="C66" s="22">
        <f t="shared" si="1"/>
        <v>43525</v>
      </c>
      <c r="D66" s="17">
        <v>58.168095238095226</v>
      </c>
      <c r="E66" s="17">
        <f t="shared" si="2"/>
        <v>57.031656107908105</v>
      </c>
      <c r="F66" s="17">
        <f>AVERAGE(D64:D66)</f>
        <v>54.899699248120292</v>
      </c>
    </row>
    <row r="67" spans="1:6" x14ac:dyDescent="0.3">
      <c r="A67" s="16">
        <v>2019</v>
      </c>
      <c r="B67" s="16" t="s">
        <v>13</v>
      </c>
      <c r="C67" s="22">
        <f t="shared" si="1"/>
        <v>43556</v>
      </c>
      <c r="D67" s="17">
        <v>63.870952380952367</v>
      </c>
      <c r="E67" s="17">
        <f t="shared" si="2"/>
        <v>57.031656107908105</v>
      </c>
      <c r="F67" s="17">
        <f>AVERAGE(D67:D69)</f>
        <v>59.814302308802304</v>
      </c>
    </row>
    <row r="68" spans="1:6" x14ac:dyDescent="0.3">
      <c r="A68" s="16">
        <v>2019</v>
      </c>
      <c r="B68" s="16" t="s">
        <v>14</v>
      </c>
      <c r="C68" s="22">
        <f t="shared" si="1"/>
        <v>43586</v>
      </c>
      <c r="D68" s="17">
        <v>60.865454545454547</v>
      </c>
      <c r="E68" s="17">
        <f t="shared" ref="E68:E99" si="3">IF(B68="Jan",AVERAGE(D68:D79),E67)</f>
        <v>57.031656107908105</v>
      </c>
      <c r="F68" s="17">
        <f>AVERAGE(D67:D69)</f>
        <v>59.814302308802304</v>
      </c>
    </row>
    <row r="69" spans="1:6" x14ac:dyDescent="0.3">
      <c r="A69" s="16">
        <v>2019</v>
      </c>
      <c r="B69" s="16" t="s">
        <v>15</v>
      </c>
      <c r="C69" s="22">
        <f t="shared" ref="C69:C132" si="4">--("1-"&amp;B69&amp;A69)</f>
        <v>43617</v>
      </c>
      <c r="D69" s="17">
        <v>54.706499999999991</v>
      </c>
      <c r="E69" s="17">
        <f t="shared" si="3"/>
        <v>57.031656107908105</v>
      </c>
      <c r="F69" s="17">
        <f>AVERAGE(D67:D69)</f>
        <v>59.814302308802304</v>
      </c>
    </row>
    <row r="70" spans="1:6" x14ac:dyDescent="0.3">
      <c r="A70" s="16">
        <v>2019</v>
      </c>
      <c r="B70" s="16" t="s">
        <v>16</v>
      </c>
      <c r="C70" s="22">
        <f t="shared" si="4"/>
        <v>43647</v>
      </c>
      <c r="D70" s="17">
        <v>57.546363636363623</v>
      </c>
      <c r="E70" s="17">
        <f t="shared" si="3"/>
        <v>57.031656107908105</v>
      </c>
      <c r="F70" s="17">
        <f>AVERAGE(D70:D72)</f>
        <v>56.452484848484858</v>
      </c>
    </row>
    <row r="71" spans="1:6" x14ac:dyDescent="0.3">
      <c r="A71" s="16">
        <v>2019</v>
      </c>
      <c r="B71" s="16" t="s">
        <v>17</v>
      </c>
      <c r="C71" s="22">
        <f t="shared" si="4"/>
        <v>43678</v>
      </c>
      <c r="D71" s="17">
        <v>54.84409090909093</v>
      </c>
      <c r="E71" s="17">
        <f t="shared" si="3"/>
        <v>57.031656107908105</v>
      </c>
      <c r="F71" s="17">
        <f>AVERAGE(D70:D72)</f>
        <v>56.452484848484858</v>
      </c>
    </row>
    <row r="72" spans="1:6" x14ac:dyDescent="0.3">
      <c r="A72" s="16">
        <v>2019</v>
      </c>
      <c r="B72" s="16" t="s">
        <v>18</v>
      </c>
      <c r="C72" s="22">
        <f t="shared" si="4"/>
        <v>43709</v>
      </c>
      <c r="D72" s="17">
        <v>56.967000000000006</v>
      </c>
      <c r="E72" s="17">
        <f t="shared" si="3"/>
        <v>57.031656107908105</v>
      </c>
      <c r="F72" s="17">
        <f>AVERAGE(D70:D72)</f>
        <v>56.452484848484858</v>
      </c>
    </row>
    <row r="73" spans="1:6" x14ac:dyDescent="0.3">
      <c r="A73" s="16">
        <v>2019</v>
      </c>
      <c r="B73" s="16" t="s">
        <v>19</v>
      </c>
      <c r="C73" s="22">
        <f t="shared" si="4"/>
        <v>43739</v>
      </c>
      <c r="D73" s="17">
        <v>54.005652173913049</v>
      </c>
      <c r="E73" s="17">
        <f t="shared" si="3"/>
        <v>57.031656107908105</v>
      </c>
      <c r="F73" s="17">
        <f>AVERAGE(D73:D75)</f>
        <v>56.960138026224989</v>
      </c>
    </row>
    <row r="74" spans="1:6" x14ac:dyDescent="0.3">
      <c r="A74" s="16">
        <v>2019</v>
      </c>
      <c r="B74" s="16" t="s">
        <v>20</v>
      </c>
      <c r="C74" s="22">
        <f t="shared" si="4"/>
        <v>43770</v>
      </c>
      <c r="D74" s="17">
        <v>57.069999999999993</v>
      </c>
      <c r="E74" s="17">
        <f t="shared" si="3"/>
        <v>57.031656107908105</v>
      </c>
      <c r="F74" s="17">
        <f>AVERAGE(D73:D75)</f>
        <v>56.960138026224989</v>
      </c>
    </row>
    <row r="75" spans="1:6" x14ac:dyDescent="0.3">
      <c r="A75" s="16">
        <v>2019</v>
      </c>
      <c r="B75" s="16" t="s">
        <v>21</v>
      </c>
      <c r="C75" s="22">
        <f t="shared" si="4"/>
        <v>43800</v>
      </c>
      <c r="D75" s="17">
        <v>59.804761904761911</v>
      </c>
      <c r="E75" s="17">
        <f t="shared" si="3"/>
        <v>57.031656107908105</v>
      </c>
      <c r="F75" s="17">
        <f>AVERAGE(D73:D75)</f>
        <v>56.960138026224989</v>
      </c>
    </row>
    <row r="76" spans="1:6" x14ac:dyDescent="0.3">
      <c r="A76" s="16">
        <v>2020</v>
      </c>
      <c r="B76" s="16" t="s">
        <v>10</v>
      </c>
      <c r="C76" s="22">
        <f t="shared" si="4"/>
        <v>43831</v>
      </c>
      <c r="D76" s="17">
        <v>57.528571428571432</v>
      </c>
      <c r="E76" s="17">
        <f t="shared" si="3"/>
        <v>39.40043842560948</v>
      </c>
      <c r="F76" s="17">
        <f>AVERAGE(D76:D78)</f>
        <v>46.172043745727962</v>
      </c>
    </row>
    <row r="77" spans="1:6" x14ac:dyDescent="0.3">
      <c r="A77" s="16">
        <v>2020</v>
      </c>
      <c r="B77" s="16" t="s">
        <v>11</v>
      </c>
      <c r="C77" s="22">
        <f t="shared" si="4"/>
        <v>43862</v>
      </c>
      <c r="D77" s="17">
        <v>50.542105263157907</v>
      </c>
      <c r="E77" s="17">
        <f t="shared" si="3"/>
        <v>39.40043842560948</v>
      </c>
      <c r="F77" s="17">
        <f>AVERAGE(D76:D78)</f>
        <v>46.172043745727962</v>
      </c>
    </row>
    <row r="78" spans="1:6" x14ac:dyDescent="0.3">
      <c r="A78" s="16">
        <v>2020</v>
      </c>
      <c r="B78" s="16" t="s">
        <v>12</v>
      </c>
      <c r="C78" s="22">
        <f t="shared" si="4"/>
        <v>43891</v>
      </c>
      <c r="D78" s="17">
        <v>30.445454545454542</v>
      </c>
      <c r="E78" s="17">
        <f t="shared" si="3"/>
        <v>39.40043842560948</v>
      </c>
      <c r="F78" s="17">
        <f>AVERAGE(D76:D78)</f>
        <v>46.172043745727962</v>
      </c>
    </row>
    <row r="79" spans="1:6" x14ac:dyDescent="0.3">
      <c r="A79" s="16">
        <v>2020</v>
      </c>
      <c r="B79" s="16" t="s">
        <v>13</v>
      </c>
      <c r="C79" s="22">
        <f t="shared" si="4"/>
        <v>43922</v>
      </c>
      <c r="D79" s="17">
        <v>16.699047619047615</v>
      </c>
      <c r="E79" s="17">
        <f t="shared" si="3"/>
        <v>39.40043842560948</v>
      </c>
      <c r="F79" s="17">
        <f>AVERAGE(D79:D81)</f>
        <v>27.846727994228001</v>
      </c>
    </row>
    <row r="80" spans="1:6" x14ac:dyDescent="0.3">
      <c r="A80" s="16">
        <v>2020</v>
      </c>
      <c r="B80" s="16" t="s">
        <v>14</v>
      </c>
      <c r="C80" s="22">
        <f t="shared" si="4"/>
        <v>43952</v>
      </c>
      <c r="D80" s="17">
        <v>28.527500000000003</v>
      </c>
      <c r="E80" s="17">
        <f t="shared" si="3"/>
        <v>39.40043842560948</v>
      </c>
      <c r="F80" s="17">
        <f>AVERAGE(D79:D81)</f>
        <v>27.846727994228001</v>
      </c>
    </row>
    <row r="81" spans="1:6" x14ac:dyDescent="0.3">
      <c r="A81" s="16">
        <v>2020</v>
      </c>
      <c r="B81" s="16" t="s">
        <v>15</v>
      </c>
      <c r="C81" s="22">
        <f t="shared" si="4"/>
        <v>43983</v>
      </c>
      <c r="D81" s="17">
        <v>38.31363636363637</v>
      </c>
      <c r="E81" s="17">
        <f t="shared" si="3"/>
        <v>39.40043842560948</v>
      </c>
      <c r="F81" s="17">
        <f>AVERAGE(D79:D81)</f>
        <v>27.846727994228001</v>
      </c>
    </row>
    <row r="82" spans="1:6" x14ac:dyDescent="0.3">
      <c r="A82" s="16">
        <v>2020</v>
      </c>
      <c r="B82" s="16" t="s">
        <v>16</v>
      </c>
      <c r="C82" s="22">
        <f t="shared" si="4"/>
        <v>44013</v>
      </c>
      <c r="D82" s="17">
        <v>40.765909090909084</v>
      </c>
      <c r="E82" s="17">
        <f t="shared" si="3"/>
        <v>39.40043842560948</v>
      </c>
      <c r="F82" s="17">
        <f>AVERAGE(D82:D84)</f>
        <v>40.926572871572866</v>
      </c>
    </row>
    <row r="83" spans="1:6" x14ac:dyDescent="0.3">
      <c r="A83" s="16">
        <v>2020</v>
      </c>
      <c r="B83" s="16" t="s">
        <v>17</v>
      </c>
      <c r="C83" s="22">
        <f t="shared" si="4"/>
        <v>44044</v>
      </c>
      <c r="D83" s="17">
        <v>42.388095238095239</v>
      </c>
      <c r="E83" s="17">
        <f t="shared" si="3"/>
        <v>39.40043842560948</v>
      </c>
      <c r="F83" s="17">
        <f>AVERAGE(D82:D84)</f>
        <v>40.926572871572866</v>
      </c>
    </row>
    <row r="84" spans="1:6" x14ac:dyDescent="0.3">
      <c r="A84" s="16">
        <v>2020</v>
      </c>
      <c r="B84" s="16" t="s">
        <v>18</v>
      </c>
      <c r="C84" s="22">
        <f t="shared" si="4"/>
        <v>44075</v>
      </c>
      <c r="D84" s="17">
        <v>39.625714285714281</v>
      </c>
      <c r="E84" s="17">
        <f t="shared" si="3"/>
        <v>39.40043842560948</v>
      </c>
      <c r="F84" s="17">
        <f>AVERAGE(D82:D84)</f>
        <v>40.926572871572866</v>
      </c>
    </row>
    <row r="85" spans="1:6" x14ac:dyDescent="0.3">
      <c r="A85" s="16">
        <v>2020</v>
      </c>
      <c r="B85" s="16" t="s">
        <v>19</v>
      </c>
      <c r="C85" s="22">
        <f t="shared" si="4"/>
        <v>44105</v>
      </c>
      <c r="D85" s="17">
        <v>39.554545454545455</v>
      </c>
      <c r="E85" s="17">
        <f t="shared" si="3"/>
        <v>39.40043842560948</v>
      </c>
      <c r="F85" s="17">
        <f>AVERAGE(D85:D87)</f>
        <v>42.656409090909087</v>
      </c>
    </row>
    <row r="86" spans="1:6" x14ac:dyDescent="0.3">
      <c r="A86" s="16">
        <v>2020</v>
      </c>
      <c r="B86" s="16" t="s">
        <v>20</v>
      </c>
      <c r="C86" s="22">
        <f t="shared" si="4"/>
        <v>44136</v>
      </c>
      <c r="D86" s="17">
        <v>41.346499999999992</v>
      </c>
      <c r="E86" s="17">
        <f t="shared" si="3"/>
        <v>39.40043842560948</v>
      </c>
      <c r="F86" s="17">
        <f>AVERAGE(D85:D87)</f>
        <v>42.656409090909087</v>
      </c>
    </row>
    <row r="87" spans="1:6" x14ac:dyDescent="0.3">
      <c r="A87" s="16">
        <v>2020</v>
      </c>
      <c r="B87" s="16" t="s">
        <v>21</v>
      </c>
      <c r="C87" s="22">
        <f t="shared" si="4"/>
        <v>44166</v>
      </c>
      <c r="D87" s="17">
        <v>47.06818181818182</v>
      </c>
      <c r="E87" s="17">
        <f t="shared" si="3"/>
        <v>39.40043842560948</v>
      </c>
      <c r="F87" s="17">
        <f>AVERAGE(D85:D87)</f>
        <v>42.656409090909087</v>
      </c>
    </row>
    <row r="88" spans="1:6" x14ac:dyDescent="0.3">
      <c r="A88" s="16">
        <v>2021</v>
      </c>
      <c r="B88" s="16" t="s">
        <v>10</v>
      </c>
      <c r="C88" s="22">
        <f t="shared" si="4"/>
        <v>44197</v>
      </c>
      <c r="D88" s="17">
        <v>52.102105263157895</v>
      </c>
      <c r="E88" s="17">
        <f t="shared" si="3"/>
        <v>67.915612866157502</v>
      </c>
      <c r="F88" s="17">
        <f>AVERAGE(D88:D90)</f>
        <v>57.840183066361554</v>
      </c>
    </row>
    <row r="89" spans="1:6" x14ac:dyDescent="0.3">
      <c r="A89" s="16">
        <v>2021</v>
      </c>
      <c r="B89" s="16" t="s">
        <v>11</v>
      </c>
      <c r="C89" s="22">
        <f t="shared" si="4"/>
        <v>44228</v>
      </c>
      <c r="D89" s="17">
        <v>59.061052631578953</v>
      </c>
      <c r="E89" s="17">
        <f t="shared" si="3"/>
        <v>67.915612866157502</v>
      </c>
      <c r="F89" s="17">
        <f>AVERAGE(D88:D90)</f>
        <v>57.840183066361554</v>
      </c>
    </row>
    <row r="90" spans="1:6" x14ac:dyDescent="0.3">
      <c r="A90" s="16">
        <v>2021</v>
      </c>
      <c r="B90" s="16" t="s">
        <v>12</v>
      </c>
      <c r="C90" s="22">
        <f t="shared" si="4"/>
        <v>44256</v>
      </c>
      <c r="D90" s="17">
        <v>62.357391304347814</v>
      </c>
      <c r="E90" s="17">
        <f t="shared" si="3"/>
        <v>67.915612866157502</v>
      </c>
      <c r="F90" s="17">
        <f>AVERAGE(D88:D90)</f>
        <v>57.840183066361554</v>
      </c>
    </row>
    <row r="91" spans="1:6" x14ac:dyDescent="0.3">
      <c r="A91" s="16">
        <v>2021</v>
      </c>
      <c r="B91" s="16" t="s">
        <v>13</v>
      </c>
      <c r="C91" s="22">
        <f t="shared" si="4"/>
        <v>44287</v>
      </c>
      <c r="D91" s="17">
        <v>61.703809523809525</v>
      </c>
      <c r="E91" s="17">
        <f t="shared" si="3"/>
        <v>67.915612866157502</v>
      </c>
      <c r="F91" s="17">
        <f>AVERAGE(D91:D93)</f>
        <v>66.071178932178938</v>
      </c>
    </row>
    <row r="92" spans="1:6" x14ac:dyDescent="0.3">
      <c r="A92" s="16">
        <v>2021</v>
      </c>
      <c r="B92" s="16" t="s">
        <v>14</v>
      </c>
      <c r="C92" s="22">
        <f t="shared" si="4"/>
        <v>44317</v>
      </c>
      <c r="D92" s="17">
        <v>65.157000000000011</v>
      </c>
      <c r="E92" s="17">
        <f t="shared" si="3"/>
        <v>67.915612866157502</v>
      </c>
      <c r="F92" s="17">
        <f>AVERAGE(D91:D93)</f>
        <v>66.071178932178938</v>
      </c>
    </row>
    <row r="93" spans="1:6" x14ac:dyDescent="0.3">
      <c r="A93" s="16">
        <v>2021</v>
      </c>
      <c r="B93" s="16" t="s">
        <v>15</v>
      </c>
      <c r="C93" s="22">
        <f t="shared" si="4"/>
        <v>44348</v>
      </c>
      <c r="D93" s="17">
        <v>71.35272727272725</v>
      </c>
      <c r="E93" s="17">
        <f t="shared" si="3"/>
        <v>67.915612866157502</v>
      </c>
      <c r="F93" s="17">
        <f>AVERAGE(D91:D93)</f>
        <v>66.071178932178938</v>
      </c>
    </row>
    <row r="94" spans="1:6" x14ac:dyDescent="0.3">
      <c r="A94" s="16">
        <v>2021</v>
      </c>
      <c r="B94" s="16" t="s">
        <v>16</v>
      </c>
      <c r="C94" s="22">
        <f t="shared" si="4"/>
        <v>44378</v>
      </c>
      <c r="D94" s="17">
        <v>72.430476190476185</v>
      </c>
      <c r="E94" s="17">
        <f t="shared" si="3"/>
        <v>67.915612866157502</v>
      </c>
      <c r="F94" s="17">
        <f>AVERAGE(D94:D96)</f>
        <v>70.562200577200585</v>
      </c>
    </row>
    <row r="95" spans="1:6" x14ac:dyDescent="0.3">
      <c r="A95" s="16">
        <v>2021</v>
      </c>
      <c r="B95" s="16" t="s">
        <v>17</v>
      </c>
      <c r="C95" s="22">
        <f t="shared" si="4"/>
        <v>44409</v>
      </c>
      <c r="D95" s="17">
        <v>67.711363636363643</v>
      </c>
      <c r="E95" s="17">
        <f t="shared" si="3"/>
        <v>67.915612866157502</v>
      </c>
      <c r="F95" s="17">
        <f>AVERAGE(D94:D96)</f>
        <v>70.562200577200585</v>
      </c>
    </row>
    <row r="96" spans="1:6" x14ac:dyDescent="0.3">
      <c r="A96" s="16">
        <v>2021</v>
      </c>
      <c r="B96" s="16" t="s">
        <v>18</v>
      </c>
      <c r="C96" s="22">
        <f t="shared" si="4"/>
        <v>44440</v>
      </c>
      <c r="D96" s="17">
        <v>71.544761904761913</v>
      </c>
      <c r="E96" s="17">
        <f t="shared" si="3"/>
        <v>67.915612866157502</v>
      </c>
      <c r="F96" s="17">
        <f>AVERAGE(D94:D96)</f>
        <v>70.562200577200585</v>
      </c>
    </row>
    <row r="97" spans="1:6" x14ac:dyDescent="0.3">
      <c r="A97" s="16">
        <v>2021</v>
      </c>
      <c r="B97" s="16" t="s">
        <v>19</v>
      </c>
      <c r="C97" s="22">
        <f t="shared" si="4"/>
        <v>44470</v>
      </c>
      <c r="D97" s="17">
        <v>81.222857142857151</v>
      </c>
      <c r="E97" s="17">
        <f t="shared" si="3"/>
        <v>67.915612866157502</v>
      </c>
      <c r="F97" s="17">
        <f>AVERAGE(D97:D99)</f>
        <v>77.188888888888883</v>
      </c>
    </row>
    <row r="98" spans="1:6" x14ac:dyDescent="0.3">
      <c r="A98" s="16">
        <v>2021</v>
      </c>
      <c r="B98" s="16" t="s">
        <v>20</v>
      </c>
      <c r="C98" s="22">
        <f t="shared" si="4"/>
        <v>44501</v>
      </c>
      <c r="D98" s="17">
        <v>78.653809523809528</v>
      </c>
      <c r="E98" s="17">
        <f t="shared" si="3"/>
        <v>67.915612866157502</v>
      </c>
      <c r="F98" s="17">
        <f>AVERAGE(D97:D99)</f>
        <v>77.188888888888883</v>
      </c>
    </row>
    <row r="99" spans="1:6" x14ac:dyDescent="0.3">
      <c r="A99" s="16">
        <v>2021</v>
      </c>
      <c r="B99" s="16" t="s">
        <v>21</v>
      </c>
      <c r="C99" s="22">
        <f t="shared" si="4"/>
        <v>44531</v>
      </c>
      <c r="D99" s="17">
        <v>71.69</v>
      </c>
      <c r="E99" s="17">
        <f t="shared" si="3"/>
        <v>67.915612866157502</v>
      </c>
      <c r="F99" s="17">
        <f>AVERAGE(D97:D99)</f>
        <v>77.188888888888883</v>
      </c>
    </row>
    <row r="100" spans="1:6" x14ac:dyDescent="0.3">
      <c r="A100" s="16">
        <v>2022</v>
      </c>
      <c r="B100" s="16" t="s">
        <v>10</v>
      </c>
      <c r="C100" s="22">
        <f t="shared" si="4"/>
        <v>44562</v>
      </c>
      <c r="D100" s="17">
        <v>82.979000000000013</v>
      </c>
      <c r="E100" s="17">
        <f t="shared" ref="E100:E131" si="5">IF(B100="Jan",AVERAGE(D100:D111),E99)</f>
        <v>94.226080672696241</v>
      </c>
      <c r="F100" s="17">
        <f>AVERAGE(D100:D102)</f>
        <v>94.29004042715485</v>
      </c>
    </row>
    <row r="101" spans="1:6" x14ac:dyDescent="0.3">
      <c r="A101" s="16">
        <v>2022</v>
      </c>
      <c r="B101" s="16" t="s">
        <v>11</v>
      </c>
      <c r="C101" s="22">
        <f t="shared" si="4"/>
        <v>44593</v>
      </c>
      <c r="D101" s="17">
        <v>91.628947368421052</v>
      </c>
      <c r="E101" s="17">
        <f t="shared" si="5"/>
        <v>94.226080672696241</v>
      </c>
      <c r="F101" s="17">
        <f>AVERAGE(D100:D102)</f>
        <v>94.29004042715485</v>
      </c>
    </row>
    <row r="102" spans="1:6" x14ac:dyDescent="0.3">
      <c r="A102" s="16">
        <v>2022</v>
      </c>
      <c r="B102" s="16" t="s">
        <v>12</v>
      </c>
      <c r="C102" s="22">
        <f t="shared" si="4"/>
        <v>44621</v>
      </c>
      <c r="D102" s="17">
        <v>108.26217391304347</v>
      </c>
      <c r="E102" s="17">
        <f t="shared" si="5"/>
        <v>94.226080672696241</v>
      </c>
      <c r="F102" s="17">
        <f>AVERAGE(D100:D102)</f>
        <v>94.29004042715485</v>
      </c>
    </row>
    <row r="103" spans="1:6" x14ac:dyDescent="0.3">
      <c r="A103" s="16">
        <v>2022</v>
      </c>
      <c r="B103" s="16" t="s">
        <v>13</v>
      </c>
      <c r="C103" s="22">
        <f t="shared" si="4"/>
        <v>44652</v>
      </c>
      <c r="D103" s="17">
        <v>101.64049999999999</v>
      </c>
      <c r="E103" s="17">
        <f t="shared" si="5"/>
        <v>94.226080672696241</v>
      </c>
      <c r="F103" s="17">
        <f>AVERAGE(D103:D105)</f>
        <v>108.41302380952381</v>
      </c>
    </row>
    <row r="104" spans="1:6" x14ac:dyDescent="0.3">
      <c r="A104" s="16">
        <v>2022</v>
      </c>
      <c r="B104" s="16" t="s">
        <v>14</v>
      </c>
      <c r="C104" s="22">
        <f t="shared" si="4"/>
        <v>44682</v>
      </c>
      <c r="D104" s="17">
        <v>109.25952380952383</v>
      </c>
      <c r="E104" s="17">
        <f t="shared" si="5"/>
        <v>94.226080672696241</v>
      </c>
      <c r="F104" s="17">
        <f>AVERAGE(D103:D105)</f>
        <v>108.41302380952381</v>
      </c>
    </row>
    <row r="105" spans="1:6" x14ac:dyDescent="0.3">
      <c r="A105" s="16">
        <v>2022</v>
      </c>
      <c r="B105" s="16" t="s">
        <v>15</v>
      </c>
      <c r="C105" s="22">
        <f t="shared" si="4"/>
        <v>44713</v>
      </c>
      <c r="D105" s="17">
        <v>114.33904761904762</v>
      </c>
      <c r="E105" s="17">
        <f t="shared" si="5"/>
        <v>94.226080672696241</v>
      </c>
      <c r="F105" s="17">
        <f>AVERAGE(D103:D105)</f>
        <v>108.41302380952381</v>
      </c>
    </row>
    <row r="106" spans="1:6" x14ac:dyDescent="0.3">
      <c r="A106" s="16">
        <v>2022</v>
      </c>
      <c r="B106" s="16" t="s">
        <v>16</v>
      </c>
      <c r="C106" s="22">
        <f t="shared" si="4"/>
        <v>44743</v>
      </c>
      <c r="D106" s="17">
        <v>99.384499999999989</v>
      </c>
      <c r="E106" s="17">
        <f t="shared" si="5"/>
        <v>94.226080672696241</v>
      </c>
      <c r="F106" s="17">
        <f>AVERAGE(D106:D108)</f>
        <v>91.556337819185657</v>
      </c>
    </row>
    <row r="107" spans="1:6" x14ac:dyDescent="0.3">
      <c r="A107" s="16">
        <v>2022</v>
      </c>
      <c r="B107" s="16" t="s">
        <v>17</v>
      </c>
      <c r="C107" s="22">
        <f t="shared" si="4"/>
        <v>44774</v>
      </c>
      <c r="D107" s="17">
        <v>91.482608695652175</v>
      </c>
      <c r="E107" s="17">
        <f t="shared" si="5"/>
        <v>94.226080672696241</v>
      </c>
      <c r="F107" s="17">
        <f>AVERAGE(D106:D108)</f>
        <v>91.556337819185657</v>
      </c>
    </row>
    <row r="108" spans="1:6" x14ac:dyDescent="0.3">
      <c r="A108" s="16">
        <v>2022</v>
      </c>
      <c r="B108" s="16" t="s">
        <v>18</v>
      </c>
      <c r="C108" s="22">
        <f t="shared" si="4"/>
        <v>44805</v>
      </c>
      <c r="D108" s="17">
        <v>83.801904761904751</v>
      </c>
      <c r="E108" s="17">
        <f t="shared" si="5"/>
        <v>94.226080672696241</v>
      </c>
      <c r="F108" s="17">
        <f>AVERAGE(D106:D108)</f>
        <v>91.556337819185657</v>
      </c>
    </row>
    <row r="109" spans="1:6" x14ac:dyDescent="0.3">
      <c r="A109" s="16">
        <v>2022</v>
      </c>
      <c r="B109" s="16" t="s">
        <v>19</v>
      </c>
      <c r="C109" s="22">
        <f t="shared" si="4"/>
        <v>44835</v>
      </c>
      <c r="D109" s="17">
        <v>87.030952380952357</v>
      </c>
      <c r="E109" s="17">
        <f t="shared" si="5"/>
        <v>94.226080672696241</v>
      </c>
      <c r="F109" s="17">
        <f>AVERAGE(D109:D111)</f>
        <v>82.644920634920624</v>
      </c>
    </row>
    <row r="110" spans="1:6" x14ac:dyDescent="0.3">
      <c r="A110" s="16">
        <v>2022</v>
      </c>
      <c r="B110" s="16" t="s">
        <v>20</v>
      </c>
      <c r="C110" s="22">
        <f t="shared" si="4"/>
        <v>44866</v>
      </c>
      <c r="D110" s="17">
        <v>84.385714285714286</v>
      </c>
      <c r="E110" s="17">
        <f t="shared" si="5"/>
        <v>94.226080672696241</v>
      </c>
      <c r="F110" s="17">
        <f>AVERAGE(D109:D111)</f>
        <v>82.644920634920624</v>
      </c>
    </row>
    <row r="111" spans="1:6" x14ac:dyDescent="0.3">
      <c r="A111" s="16">
        <v>2022</v>
      </c>
      <c r="B111" s="16" t="s">
        <v>21</v>
      </c>
      <c r="C111" s="22">
        <f t="shared" si="4"/>
        <v>44896</v>
      </c>
      <c r="D111" s="17">
        <v>76.518095238095242</v>
      </c>
      <c r="E111" s="17">
        <f t="shared" si="5"/>
        <v>94.226080672696241</v>
      </c>
      <c r="F111" s="17">
        <f>AVERAGE(D109:D111)</f>
        <v>82.644920634920624</v>
      </c>
    </row>
    <row r="112" spans="1:6" x14ac:dyDescent="0.3">
      <c r="A112" s="16">
        <v>2023</v>
      </c>
      <c r="B112" s="16" t="s">
        <v>10</v>
      </c>
      <c r="C112" s="22">
        <f t="shared" si="4"/>
        <v>44927</v>
      </c>
      <c r="D112" s="17">
        <v>78.164000000000016</v>
      </c>
      <c r="E112" s="17">
        <f t="shared" si="5"/>
        <v>77.619744884691983</v>
      </c>
      <c r="F112" s="17">
        <f>AVERAGE(D112:D114)</f>
        <v>76.13237833714723</v>
      </c>
    </row>
    <row r="113" spans="1:7" x14ac:dyDescent="0.3">
      <c r="A113" s="16">
        <v>2023</v>
      </c>
      <c r="B113" s="16" t="s">
        <v>11</v>
      </c>
      <c r="C113" s="22">
        <f t="shared" si="4"/>
        <v>44958</v>
      </c>
      <c r="D113" s="17">
        <v>76.860526315789485</v>
      </c>
      <c r="E113" s="17">
        <f t="shared" si="5"/>
        <v>77.619744884691983</v>
      </c>
      <c r="F113" s="17">
        <f>AVERAGE(D112:D114)</f>
        <v>76.13237833714723</v>
      </c>
    </row>
    <row r="114" spans="1:7" x14ac:dyDescent="0.3">
      <c r="A114" s="16">
        <v>2023</v>
      </c>
      <c r="B114" s="16" t="s">
        <v>12</v>
      </c>
      <c r="C114" s="22">
        <f t="shared" si="4"/>
        <v>44986</v>
      </c>
      <c r="D114" s="17">
        <v>73.37260869565219</v>
      </c>
      <c r="E114" s="17">
        <f t="shared" si="5"/>
        <v>77.619744884691983</v>
      </c>
      <c r="F114" s="17">
        <f>AVERAGE(D112:D114)</f>
        <v>76.13237833714723</v>
      </c>
    </row>
    <row r="115" spans="1:7" x14ac:dyDescent="0.3">
      <c r="A115" s="16">
        <v>2023</v>
      </c>
      <c r="B115" s="16" t="s">
        <v>13</v>
      </c>
      <c r="C115" s="22">
        <f t="shared" si="4"/>
        <v>45017</v>
      </c>
      <c r="D115" s="17">
        <v>79.438421052631583</v>
      </c>
      <c r="E115" s="17">
        <f t="shared" si="5"/>
        <v>77.619744884691983</v>
      </c>
      <c r="F115" s="17">
        <f>AVERAGE(D115:D117)</f>
        <v>73.777871952608791</v>
      </c>
    </row>
    <row r="116" spans="1:7" x14ac:dyDescent="0.3">
      <c r="A116" s="16">
        <v>2023</v>
      </c>
      <c r="B116" s="16" t="s">
        <v>14</v>
      </c>
      <c r="C116" s="22">
        <f t="shared" si="4"/>
        <v>45047</v>
      </c>
      <c r="D116" s="17">
        <v>71.620909090909095</v>
      </c>
      <c r="E116" s="17">
        <f t="shared" si="5"/>
        <v>77.619744884691983</v>
      </c>
      <c r="F116" s="17">
        <f>AVERAGE(D115:D117)</f>
        <v>73.777871952608791</v>
      </c>
    </row>
    <row r="117" spans="1:7" x14ac:dyDescent="0.3">
      <c r="A117" s="16">
        <v>2023</v>
      </c>
      <c r="B117" s="16" t="s">
        <v>15</v>
      </c>
      <c r="C117" s="22">
        <f t="shared" si="4"/>
        <v>45078</v>
      </c>
      <c r="D117" s="17">
        <v>70.274285714285696</v>
      </c>
      <c r="E117" s="17">
        <f t="shared" si="5"/>
        <v>77.619744884691983</v>
      </c>
      <c r="F117" s="17">
        <f>AVERAGE(D115:D117)</f>
        <v>73.777871952608791</v>
      </c>
    </row>
    <row r="118" spans="1:7" x14ac:dyDescent="0.3">
      <c r="A118" s="16">
        <v>2023</v>
      </c>
      <c r="B118" s="16" t="s">
        <v>16</v>
      </c>
      <c r="C118" s="22">
        <f t="shared" si="4"/>
        <v>45108</v>
      </c>
      <c r="D118" s="17">
        <v>76.034499999999994</v>
      </c>
      <c r="E118" s="17">
        <f t="shared" si="5"/>
        <v>77.619744884691983</v>
      </c>
      <c r="F118" s="17">
        <f>AVERAGE(D118:D120)</f>
        <v>82.261956521739123</v>
      </c>
    </row>
    <row r="119" spans="1:7" x14ac:dyDescent="0.3">
      <c r="A119" s="16">
        <v>2023</v>
      </c>
      <c r="B119" s="16" t="s">
        <v>17</v>
      </c>
      <c r="C119" s="22">
        <f t="shared" si="4"/>
        <v>45139</v>
      </c>
      <c r="D119" s="17">
        <v>81.320869565217393</v>
      </c>
      <c r="E119" s="17">
        <f t="shared" si="5"/>
        <v>77.619744884691983</v>
      </c>
      <c r="F119" s="17">
        <f>AVERAGE(D118:D120)</f>
        <v>82.261956521739123</v>
      </c>
    </row>
    <row r="120" spans="1:7" x14ac:dyDescent="0.3">
      <c r="A120" s="16">
        <v>2023</v>
      </c>
      <c r="B120" s="16" t="s">
        <v>18</v>
      </c>
      <c r="C120" s="22">
        <f t="shared" si="4"/>
        <v>45170</v>
      </c>
      <c r="D120" s="17">
        <v>89.430499999999995</v>
      </c>
      <c r="E120" s="17">
        <f t="shared" si="5"/>
        <v>77.619744884691983</v>
      </c>
      <c r="F120" s="17">
        <f>AVERAGE(D118:D120)</f>
        <v>82.261956521739123</v>
      </c>
    </row>
    <row r="121" spans="1:7" x14ac:dyDescent="0.3">
      <c r="A121" s="16">
        <v>2023</v>
      </c>
      <c r="B121" s="16" t="s">
        <v>19</v>
      </c>
      <c r="C121" s="22">
        <f t="shared" si="4"/>
        <v>45200</v>
      </c>
      <c r="D121" s="17">
        <v>85.466818181818184</v>
      </c>
      <c r="E121" s="17">
        <f t="shared" si="5"/>
        <v>77.619744884691983</v>
      </c>
      <c r="F121" s="17">
        <f>AVERAGE(D121:D123)</f>
        <v>78.30677272727273</v>
      </c>
    </row>
    <row r="122" spans="1:7" x14ac:dyDescent="0.3">
      <c r="A122" s="16">
        <v>2023</v>
      </c>
      <c r="B122" s="16" t="s">
        <v>20</v>
      </c>
      <c r="C122" s="22">
        <f t="shared" si="4"/>
        <v>45231</v>
      </c>
      <c r="D122" s="17">
        <v>77.330000000000013</v>
      </c>
      <c r="E122" s="17">
        <f t="shared" si="5"/>
        <v>77.619744884691983</v>
      </c>
      <c r="F122" s="17">
        <f>AVERAGE(D121:D123)</f>
        <v>78.30677272727273</v>
      </c>
    </row>
    <row r="123" spans="1:7" x14ac:dyDescent="0.3">
      <c r="A123" s="16">
        <v>2023</v>
      </c>
      <c r="B123" s="16" t="s">
        <v>21</v>
      </c>
      <c r="C123" s="22">
        <f t="shared" si="4"/>
        <v>45261</v>
      </c>
      <c r="D123" s="17">
        <v>72.123499999999993</v>
      </c>
      <c r="E123" s="17">
        <f t="shared" si="5"/>
        <v>77.619744884691983</v>
      </c>
      <c r="F123" s="17">
        <f>AVERAGE(D121:D123)</f>
        <v>78.30677272727273</v>
      </c>
    </row>
    <row r="124" spans="1:7" x14ac:dyDescent="0.3">
      <c r="A124" s="16">
        <v>2024</v>
      </c>
      <c r="B124" s="16" t="s">
        <v>10</v>
      </c>
      <c r="C124" s="22">
        <f t="shared" si="4"/>
        <v>45292</v>
      </c>
      <c r="D124" s="18">
        <f t="array" aca="1" ref="D124:D147" ca="1">_xll.RiskARCH1(0.2464,19.784,0.50305,-5.2065,_xll.RiskTsIntegrate(1,72.124),_xll.RiskName("Average of Close"),_xll.RiskTsSync(2,D4:D123))</f>
        <v>63.318385661481351</v>
      </c>
      <c r="E124" s="17">
        <f t="shared" ca="1" si="5"/>
        <v>59.755649202048026</v>
      </c>
      <c r="F124" s="17">
        <f ca="1">AVERAGE(D124:D126)</f>
        <v>59.125367939931522</v>
      </c>
      <c r="G124" s="15" t="s">
        <v>33</v>
      </c>
    </row>
    <row r="125" spans="1:7" x14ac:dyDescent="0.3">
      <c r="A125" s="16">
        <v>2024</v>
      </c>
      <c r="B125" s="16" t="s">
        <v>11</v>
      </c>
      <c r="C125" s="22">
        <f t="shared" si="4"/>
        <v>45323</v>
      </c>
      <c r="D125" s="18">
        <f ca="1"/>
        <v>54.280470082796377</v>
      </c>
      <c r="E125" s="17">
        <f t="shared" ca="1" si="5"/>
        <v>59.755649202048026</v>
      </c>
      <c r="F125" s="17">
        <f ca="1">AVERAGE(D124:D126)</f>
        <v>59.125367939931522</v>
      </c>
    </row>
    <row r="126" spans="1:7" x14ac:dyDescent="0.3">
      <c r="A126" s="16">
        <v>2024</v>
      </c>
      <c r="B126" s="16" t="s">
        <v>12</v>
      </c>
      <c r="C126" s="22">
        <f t="shared" si="4"/>
        <v>45352</v>
      </c>
      <c r="D126" s="18">
        <f ca="1"/>
        <v>59.777248075516837</v>
      </c>
      <c r="E126" s="17">
        <f t="shared" ca="1" si="5"/>
        <v>59.755649202048026</v>
      </c>
      <c r="F126" s="17">
        <f ca="1">AVERAGE(D124:D126)</f>
        <v>59.125367939931522</v>
      </c>
    </row>
    <row r="127" spans="1:7" x14ac:dyDescent="0.3">
      <c r="A127" s="16">
        <v>2024</v>
      </c>
      <c r="B127" s="16" t="s">
        <v>13</v>
      </c>
      <c r="C127" s="22">
        <f t="shared" si="4"/>
        <v>45383</v>
      </c>
      <c r="D127" s="18">
        <f ca="1"/>
        <v>56.129913603711131</v>
      </c>
      <c r="E127" s="17">
        <f t="shared" ca="1" si="5"/>
        <v>59.755649202048026</v>
      </c>
      <c r="F127" s="17">
        <f ca="1">AVERAGE(D127:D129)</f>
        <v>60.140302299610035</v>
      </c>
    </row>
    <row r="128" spans="1:7" x14ac:dyDescent="0.3">
      <c r="A128" s="16">
        <v>2024</v>
      </c>
      <c r="B128" s="16" t="s">
        <v>14</v>
      </c>
      <c r="C128" s="22">
        <f t="shared" si="4"/>
        <v>45413</v>
      </c>
      <c r="D128" s="18">
        <f ca="1"/>
        <v>60.03335662346452</v>
      </c>
      <c r="E128" s="17">
        <f t="shared" ca="1" si="5"/>
        <v>59.755649202048026</v>
      </c>
      <c r="F128" s="17">
        <f ca="1">AVERAGE(D127:D129)</f>
        <v>60.140302299610035</v>
      </c>
    </row>
    <row r="129" spans="1:6" x14ac:dyDescent="0.3">
      <c r="A129" s="16">
        <v>2024</v>
      </c>
      <c r="B129" s="16" t="s">
        <v>15</v>
      </c>
      <c r="C129" s="22">
        <f t="shared" si="4"/>
        <v>45444</v>
      </c>
      <c r="D129" s="18">
        <f ca="1"/>
        <v>64.257636671654467</v>
      </c>
      <c r="E129" s="17">
        <f t="shared" ca="1" si="5"/>
        <v>59.755649202048026</v>
      </c>
      <c r="F129" s="17">
        <f ca="1">AVERAGE(D127:D129)</f>
        <v>60.140302299610035</v>
      </c>
    </row>
    <row r="130" spans="1:6" x14ac:dyDescent="0.3">
      <c r="A130" s="16">
        <v>2024</v>
      </c>
      <c r="B130" s="16" t="s">
        <v>16</v>
      </c>
      <c r="C130" s="22">
        <f t="shared" si="4"/>
        <v>45474</v>
      </c>
      <c r="D130" s="18">
        <f ca="1"/>
        <v>63.411608510215281</v>
      </c>
      <c r="E130" s="17">
        <f t="shared" ca="1" si="5"/>
        <v>59.755649202048026</v>
      </c>
      <c r="F130" s="17">
        <f ca="1">AVERAGE(D130:D132)</f>
        <v>59.587083538309237</v>
      </c>
    </row>
    <row r="131" spans="1:6" x14ac:dyDescent="0.3">
      <c r="A131" s="16">
        <v>2024</v>
      </c>
      <c r="B131" s="16" t="s">
        <v>17</v>
      </c>
      <c r="C131" s="22">
        <f t="shared" si="4"/>
        <v>45505</v>
      </c>
      <c r="D131" s="18">
        <f ca="1"/>
        <v>57.852922992083634</v>
      </c>
      <c r="E131" s="17">
        <f t="shared" ca="1" si="5"/>
        <v>59.755649202048026</v>
      </c>
      <c r="F131" s="17">
        <f ca="1">AVERAGE(D130:D132)</f>
        <v>59.587083538309237</v>
      </c>
    </row>
    <row r="132" spans="1:6" x14ac:dyDescent="0.3">
      <c r="A132" s="16">
        <v>2024</v>
      </c>
      <c r="B132" s="16" t="s">
        <v>18</v>
      </c>
      <c r="C132" s="22">
        <f t="shared" si="4"/>
        <v>45536</v>
      </c>
      <c r="D132" s="18">
        <f ca="1"/>
        <v>57.496719112628796</v>
      </c>
      <c r="E132" s="17">
        <f t="shared" ref="E132:E147" ca="1" si="6">IF(B132="Jan",AVERAGE(D132:D143),E131)</f>
        <v>59.755649202048026</v>
      </c>
      <c r="F132" s="17">
        <f ca="1">AVERAGE(D130:D132)</f>
        <v>59.587083538309237</v>
      </c>
    </row>
    <row r="133" spans="1:6" x14ac:dyDescent="0.3">
      <c r="A133" s="16">
        <v>2024</v>
      </c>
      <c r="B133" s="16" t="s">
        <v>19</v>
      </c>
      <c r="C133" s="22">
        <f t="shared" ref="C133:C147" si="7">--("1-"&amp;B133&amp;A133)</f>
        <v>45566</v>
      </c>
      <c r="D133" s="18">
        <f ca="1"/>
        <v>57.850289613280204</v>
      </c>
      <c r="E133" s="17">
        <f t="shared" ca="1" si="6"/>
        <v>59.755649202048026</v>
      </c>
      <c r="F133" s="17">
        <f ca="1">AVERAGE(D133:D135)</f>
        <v>60.169843030341319</v>
      </c>
    </row>
    <row r="134" spans="1:6" x14ac:dyDescent="0.3">
      <c r="A134" s="16">
        <v>2024</v>
      </c>
      <c r="B134" s="16" t="s">
        <v>20</v>
      </c>
      <c r="C134" s="22">
        <f t="shared" si="7"/>
        <v>45597</v>
      </c>
      <c r="D134" s="18">
        <f ca="1"/>
        <v>63.364948598965455</v>
      </c>
      <c r="E134" s="17">
        <f t="shared" ca="1" si="6"/>
        <v>59.755649202048026</v>
      </c>
      <c r="F134" s="17">
        <f ca="1">AVERAGE(D133:D135)</f>
        <v>60.169843030341319</v>
      </c>
    </row>
    <row r="135" spans="1:6" x14ac:dyDescent="0.3">
      <c r="A135" s="16">
        <v>2024</v>
      </c>
      <c r="B135" s="16" t="s">
        <v>21</v>
      </c>
      <c r="C135" s="22">
        <f t="shared" si="7"/>
        <v>45627</v>
      </c>
      <c r="D135" s="18">
        <f ca="1"/>
        <v>59.294290878778305</v>
      </c>
      <c r="E135" s="17">
        <f t="shared" ca="1" si="6"/>
        <v>59.755649202048026</v>
      </c>
      <c r="F135" s="17">
        <f ca="1">AVERAGE(D133:D135)</f>
        <v>60.169843030341319</v>
      </c>
    </row>
    <row r="136" spans="1:6" x14ac:dyDescent="0.3">
      <c r="A136" s="16">
        <v>2025</v>
      </c>
      <c r="B136" s="16" t="s">
        <v>10</v>
      </c>
      <c r="C136" s="22">
        <f t="shared" si="7"/>
        <v>45658</v>
      </c>
      <c r="D136" s="18">
        <f ca="1"/>
        <v>54.643295621412186</v>
      </c>
      <c r="E136" s="17">
        <f t="shared" ca="1" si="6"/>
        <v>69.241989709556393</v>
      </c>
      <c r="F136" s="17">
        <f ca="1">AVERAGE(D136:D138)</f>
        <v>54.884874487570301</v>
      </c>
    </row>
    <row r="137" spans="1:6" x14ac:dyDescent="0.3">
      <c r="A137" s="16">
        <v>2025</v>
      </c>
      <c r="B137" s="16" t="s">
        <v>11</v>
      </c>
      <c r="C137" s="22">
        <f t="shared" si="7"/>
        <v>45689</v>
      </c>
      <c r="D137" s="18">
        <f ca="1"/>
        <v>58.322919567166899</v>
      </c>
      <c r="E137" s="17">
        <f t="shared" ca="1" si="6"/>
        <v>69.241989709556393</v>
      </c>
      <c r="F137" s="17">
        <f ca="1">AVERAGE(D136:D138)</f>
        <v>54.884874487570301</v>
      </c>
    </row>
    <row r="138" spans="1:6" x14ac:dyDescent="0.3">
      <c r="A138" s="16">
        <v>2025</v>
      </c>
      <c r="B138" s="16" t="s">
        <v>12</v>
      </c>
      <c r="C138" s="22">
        <f t="shared" si="7"/>
        <v>45717</v>
      </c>
      <c r="D138" s="18">
        <f ca="1"/>
        <v>51.688408274131824</v>
      </c>
      <c r="E138" s="17">
        <f t="shared" ca="1" si="6"/>
        <v>69.241989709556393</v>
      </c>
      <c r="F138" s="17">
        <f ca="1">AVERAGE(D136:D138)</f>
        <v>54.884874487570301</v>
      </c>
    </row>
    <row r="139" spans="1:6" x14ac:dyDescent="0.3">
      <c r="A139" s="16">
        <v>2025</v>
      </c>
      <c r="B139" s="16" t="s">
        <v>13</v>
      </c>
      <c r="C139" s="22">
        <f t="shared" si="7"/>
        <v>45748</v>
      </c>
      <c r="D139" s="18">
        <f ca="1"/>
        <v>56.857879469943484</v>
      </c>
      <c r="E139" s="17">
        <f t="shared" ca="1" si="6"/>
        <v>69.241989709556393</v>
      </c>
      <c r="F139" s="17">
        <f ca="1">AVERAGE(D139:D141)</f>
        <v>62.757563229479182</v>
      </c>
    </row>
    <row r="140" spans="1:6" x14ac:dyDescent="0.3">
      <c r="A140" s="16">
        <v>2025</v>
      </c>
      <c r="B140" s="16" t="s">
        <v>14</v>
      </c>
      <c r="C140" s="22">
        <f t="shared" si="7"/>
        <v>45778</v>
      </c>
      <c r="D140" s="18">
        <f ca="1"/>
        <v>62.346408627056839</v>
      </c>
      <c r="E140" s="17">
        <f t="shared" ca="1" si="6"/>
        <v>69.241989709556393</v>
      </c>
      <c r="F140" s="17">
        <f ca="1">AVERAGE(D139:D141)</f>
        <v>62.757563229479182</v>
      </c>
    </row>
    <row r="141" spans="1:6" x14ac:dyDescent="0.3">
      <c r="A141" s="16">
        <v>2025</v>
      </c>
      <c r="B141" s="16" t="s">
        <v>15</v>
      </c>
      <c r="C141" s="22">
        <f t="shared" si="7"/>
        <v>45809</v>
      </c>
      <c r="D141" s="18">
        <f ca="1"/>
        <v>69.068401591437222</v>
      </c>
      <c r="E141" s="17">
        <f t="shared" ca="1" si="6"/>
        <v>69.241989709556393</v>
      </c>
      <c r="F141" s="17">
        <f ca="1">AVERAGE(D139:D141)</f>
        <v>62.757563229479182</v>
      </c>
    </row>
    <row r="142" spans="1:6" x14ac:dyDescent="0.3">
      <c r="A142" s="16">
        <v>2025</v>
      </c>
      <c r="B142" s="16" t="s">
        <v>16</v>
      </c>
      <c r="C142" s="22">
        <f t="shared" si="7"/>
        <v>45839</v>
      </c>
      <c r="D142" s="18">
        <f ca="1"/>
        <v>74.392077632919467</v>
      </c>
      <c r="E142" s="17">
        <f t="shared" ca="1" si="6"/>
        <v>69.241989709556393</v>
      </c>
      <c r="F142" s="17">
        <f ca="1">AVERAGE(D142:D144)</f>
        <v>76.649917320362178</v>
      </c>
    </row>
    <row r="143" spans="1:6" x14ac:dyDescent="0.3">
      <c r="A143" s="16">
        <v>2025</v>
      </c>
      <c r="B143" s="16" t="s">
        <v>17</v>
      </c>
      <c r="C143" s="22">
        <f t="shared" si="7"/>
        <v>45870</v>
      </c>
      <c r="D143" s="18">
        <f ca="1"/>
        <v>72.686460101164116</v>
      </c>
      <c r="E143" s="17">
        <f t="shared" ca="1" si="6"/>
        <v>69.241989709556393</v>
      </c>
      <c r="F143" s="17">
        <f ca="1">AVERAGE(D142:D144)</f>
        <v>76.649917320362178</v>
      </c>
    </row>
    <row r="144" spans="1:6" x14ac:dyDescent="0.3">
      <c r="A144" s="16">
        <v>2025</v>
      </c>
      <c r="B144" s="16" t="s">
        <v>18</v>
      </c>
      <c r="C144" s="22">
        <f t="shared" si="7"/>
        <v>45901</v>
      </c>
      <c r="D144" s="18">
        <f ca="1"/>
        <v>82.871214227002952</v>
      </c>
      <c r="E144" s="17">
        <f t="shared" ca="1" si="6"/>
        <v>69.241989709556393</v>
      </c>
      <c r="F144" s="17">
        <f ca="1">AVERAGE(D142:D144)</f>
        <v>76.649917320362178</v>
      </c>
    </row>
    <row r="145" spans="1:7" x14ac:dyDescent="0.3">
      <c r="A145" s="16">
        <v>2025</v>
      </c>
      <c r="B145" s="16" t="s">
        <v>19</v>
      </c>
      <c r="C145" s="22">
        <f t="shared" si="7"/>
        <v>45931</v>
      </c>
      <c r="D145" s="18">
        <f ca="1"/>
        <v>83.24403849182454</v>
      </c>
      <c r="E145" s="17">
        <f t="shared" ca="1" si="6"/>
        <v>69.241989709556393</v>
      </c>
      <c r="F145" s="17">
        <f ca="1">AVERAGE(D145:D147)</f>
        <v>82.675603800813846</v>
      </c>
    </row>
    <row r="146" spans="1:7" x14ac:dyDescent="0.3">
      <c r="A146" s="16">
        <v>2025</v>
      </c>
      <c r="B146" s="16" t="s">
        <v>20</v>
      </c>
      <c r="C146" s="22">
        <f t="shared" si="7"/>
        <v>45962</v>
      </c>
      <c r="D146" s="18">
        <f ca="1"/>
        <v>83.589812961237172</v>
      </c>
      <c r="E146" s="17">
        <f t="shared" ca="1" si="6"/>
        <v>69.241989709556393</v>
      </c>
      <c r="F146" s="17">
        <f ca="1">AVERAGE(D145:D147)</f>
        <v>82.675603800813846</v>
      </c>
    </row>
    <row r="147" spans="1:7" x14ac:dyDescent="0.3">
      <c r="A147" s="16">
        <v>2025</v>
      </c>
      <c r="B147" s="16" t="s">
        <v>21</v>
      </c>
      <c r="C147" s="22">
        <f t="shared" si="7"/>
        <v>45992</v>
      </c>
      <c r="D147" s="18">
        <f ca="1"/>
        <v>81.192959949379855</v>
      </c>
      <c r="E147" s="17">
        <f t="shared" ca="1" si="6"/>
        <v>69.241989709556393</v>
      </c>
      <c r="F147" s="17">
        <f ca="1">AVERAGE(D145:D147)</f>
        <v>82.675603800813846</v>
      </c>
      <c r="G147" s="15" t="s">
        <v>34</v>
      </c>
    </row>
    <row r="149" spans="1:7" x14ac:dyDescent="0.3">
      <c r="A149" s="40" t="s">
        <v>90</v>
      </c>
      <c r="B149" s="39"/>
      <c r="C149" s="39"/>
      <c r="D149" s="39"/>
    </row>
    <row r="150" spans="1:7" x14ac:dyDescent="0.3">
      <c r="A150" s="12" t="s">
        <v>93</v>
      </c>
      <c r="C150"/>
      <c r="D150" s="21" cm="1">
        <f t="array" aca="1" ref="D150" ca="1">_xll.RiskOutput()+AVERAGE(D124:D135)</f>
        <v>59.755649202048026</v>
      </c>
    </row>
    <row r="151" spans="1:7" x14ac:dyDescent="0.3">
      <c r="A151" s="12" t="s">
        <v>92</v>
      </c>
      <c r="C151"/>
      <c r="D151" s="21" cm="1">
        <f t="array" aca="1" ref="D151" ca="1">_xll.RiskOutput()+AVERAGE(D136:D147)</f>
        <v>69.241989709556393</v>
      </c>
    </row>
  </sheetData>
  <phoneticPr fontId="5" type="noConversion"/>
  <conditionalFormatting sqref="D124:D147 D150:D151">
    <cfRule type="expression" dxfId="5" priority="1" stopIfTrue="1">
      <formula>RiskColorCellsSimOutput</formula>
    </cfRule>
    <cfRule type="expression" dxfId="4" priority="2" stopIfTrue="1">
      <formula>RiskColorCellsSimInput</formula>
    </cfRule>
    <cfRule type="expression" dxfId="3" priority="3" stopIfTrue="1">
      <formula>RiskColorCellsSimStatistics</formula>
    </cfRule>
  </conditionalFormatting>
  <pageMargins left="0.7" right="0.7" top="0.75" bottom="0.75" header="0.3" footer="0.3"/>
  <ignoredErrors>
    <ignoredError sqref="E4:E147 F4:F147" formulaRange="1"/>
  </ignoredErrors>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72DFB5-5178-4B73-9DFE-FD1D53B32447}">
  <dimension ref="A1:R51"/>
  <sheetViews>
    <sheetView showGridLines="0" topLeftCell="B1" workbookViewId="0">
      <selection activeCell="R2" sqref="R2"/>
    </sheetView>
  </sheetViews>
  <sheetFormatPr defaultRowHeight="14.4" x14ac:dyDescent="0.3"/>
  <cols>
    <col min="2" max="2" width="4.6640625" customWidth="1"/>
    <col min="4" max="4" width="11.88671875" style="11" bestFit="1" customWidth="1"/>
    <col min="5" max="6" width="10.44140625" bestFit="1" customWidth="1"/>
    <col min="8" max="8" width="12" customWidth="1"/>
  </cols>
  <sheetData>
    <row r="1" spans="1:18" x14ac:dyDescent="0.3">
      <c r="Q1" s="15" t="s">
        <v>3</v>
      </c>
      <c r="R1" s="15">
        <v>0.1</v>
      </c>
    </row>
    <row r="2" spans="1:18" x14ac:dyDescent="0.3">
      <c r="D2" s="51" t="s">
        <v>106</v>
      </c>
      <c r="E2" s="52"/>
      <c r="F2" s="52"/>
      <c r="G2" s="47"/>
      <c r="H2" s="47"/>
      <c r="I2" s="15"/>
      <c r="J2" s="49" t="s">
        <v>107</v>
      </c>
      <c r="K2" s="49"/>
      <c r="L2" s="49"/>
      <c r="M2" s="49"/>
      <c r="N2" s="49"/>
      <c r="O2" s="49"/>
      <c r="Q2" s="15" t="s">
        <v>2</v>
      </c>
      <c r="R2" s="15">
        <v>0.9</v>
      </c>
    </row>
    <row r="3" spans="1:18" x14ac:dyDescent="0.3">
      <c r="D3" s="48" t="s">
        <v>95</v>
      </c>
      <c r="E3" s="15" t="s">
        <v>94</v>
      </c>
      <c r="F3" s="15" t="s">
        <v>96</v>
      </c>
      <c r="G3" s="15" t="s">
        <v>97</v>
      </c>
      <c r="H3" s="15" t="s">
        <v>98</v>
      </c>
      <c r="I3" s="15" t="s">
        <v>99</v>
      </c>
      <c r="J3" s="15" t="s">
        <v>100</v>
      </c>
      <c r="K3" s="15" t="s">
        <v>102</v>
      </c>
      <c r="L3" s="15" t="s">
        <v>104</v>
      </c>
      <c r="M3" s="15" t="s">
        <v>101</v>
      </c>
      <c r="N3" s="15" t="s">
        <v>103</v>
      </c>
      <c r="O3" s="15" t="s">
        <v>105</v>
      </c>
    </row>
    <row r="4" spans="1:18" x14ac:dyDescent="0.3">
      <c r="A4">
        <v>2022</v>
      </c>
      <c r="B4" t="s">
        <v>10</v>
      </c>
      <c r="C4" s="10">
        <f t="shared" ref="C4:C27" si="0">--("1-"&amp;B4&amp;A4)</f>
        <v>44562</v>
      </c>
      <c r="D4" s="42">
        <v>82.979000000000013</v>
      </c>
      <c r="E4" s="43"/>
      <c r="F4" s="43"/>
      <c r="G4" s="42">
        <v>82.979000000000013</v>
      </c>
      <c r="H4" s="42">
        <v>82.979000000000013</v>
      </c>
      <c r="I4" s="42">
        <v>82.979000000000013</v>
      </c>
      <c r="J4" s="42">
        <v>82.979000000000013</v>
      </c>
      <c r="K4" s="42">
        <v>82.979000000000013</v>
      </c>
      <c r="L4" s="42">
        <v>82.979000000000013</v>
      </c>
      <c r="M4" s="42">
        <v>82.979000000000013</v>
      </c>
      <c r="N4" s="42">
        <v>82.979000000000013</v>
      </c>
      <c r="O4" s="42">
        <v>82.979000000000013</v>
      </c>
    </row>
    <row r="5" spans="1:18" x14ac:dyDescent="0.3">
      <c r="A5">
        <v>2022</v>
      </c>
      <c r="B5" t="s">
        <v>11</v>
      </c>
      <c r="C5" s="10">
        <f t="shared" si="0"/>
        <v>44593</v>
      </c>
      <c r="D5" s="42">
        <v>91.628947368421052</v>
      </c>
      <c r="E5" s="43"/>
      <c r="F5" s="43"/>
      <c r="G5" s="42">
        <v>91.628947368421052</v>
      </c>
      <c r="H5" s="42">
        <v>91.628947368421052</v>
      </c>
      <c r="I5" s="42">
        <v>91.628947368421052</v>
      </c>
      <c r="J5" s="42">
        <v>91.628947368421052</v>
      </c>
      <c r="K5" s="42">
        <v>91.628947368421052</v>
      </c>
      <c r="L5" s="42">
        <v>91.628947368421052</v>
      </c>
      <c r="M5" s="42">
        <v>91.628947368421052</v>
      </c>
      <c r="N5" s="42">
        <v>91.628947368421052</v>
      </c>
      <c r="O5" s="42">
        <v>91.628947368421052</v>
      </c>
    </row>
    <row r="6" spans="1:18" x14ac:dyDescent="0.3">
      <c r="A6">
        <v>2022</v>
      </c>
      <c r="B6" t="s">
        <v>12</v>
      </c>
      <c r="C6" s="10">
        <f t="shared" si="0"/>
        <v>44621</v>
      </c>
      <c r="D6" s="42">
        <v>108.26217391304347</v>
      </c>
      <c r="E6" s="43"/>
      <c r="F6" s="43"/>
      <c r="G6" s="42">
        <v>108.26217391304347</v>
      </c>
      <c r="H6" s="42">
        <v>108.26217391304347</v>
      </c>
      <c r="I6" s="42">
        <v>108.26217391304347</v>
      </c>
      <c r="J6" s="42">
        <v>108.26217391304347</v>
      </c>
      <c r="K6" s="42">
        <v>108.26217391304347</v>
      </c>
      <c r="L6" s="42">
        <v>108.26217391304347</v>
      </c>
      <c r="M6" s="42">
        <v>108.26217391304347</v>
      </c>
      <c r="N6" s="42">
        <v>108.26217391304347</v>
      </c>
      <c r="O6" s="42">
        <v>108.26217391304347</v>
      </c>
    </row>
    <row r="7" spans="1:18" x14ac:dyDescent="0.3">
      <c r="A7">
        <v>2022</v>
      </c>
      <c r="B7" t="s">
        <v>13</v>
      </c>
      <c r="C7" s="10">
        <f t="shared" si="0"/>
        <v>44652</v>
      </c>
      <c r="D7" s="42">
        <v>101.64049999999999</v>
      </c>
      <c r="E7" s="43"/>
      <c r="F7" s="43"/>
      <c r="G7" s="42">
        <v>101.64049999999999</v>
      </c>
      <c r="H7" s="42">
        <v>101.64049999999999</v>
      </c>
      <c r="I7" s="42">
        <v>101.64049999999999</v>
      </c>
      <c r="J7" s="42">
        <v>101.64049999999999</v>
      </c>
      <c r="K7" s="42">
        <v>101.64049999999999</v>
      </c>
      <c r="L7" s="42">
        <v>101.64049999999999</v>
      </c>
      <c r="M7" s="42">
        <v>101.64049999999999</v>
      </c>
      <c r="N7" s="42">
        <v>101.64049999999999</v>
      </c>
      <c r="O7" s="42">
        <v>101.64049999999999</v>
      </c>
    </row>
    <row r="8" spans="1:18" x14ac:dyDescent="0.3">
      <c r="A8">
        <v>2022</v>
      </c>
      <c r="B8" t="s">
        <v>14</v>
      </c>
      <c r="C8" s="10">
        <f t="shared" si="0"/>
        <v>44682</v>
      </c>
      <c r="D8" s="42">
        <v>109.25952380952383</v>
      </c>
      <c r="E8" s="43"/>
      <c r="F8" s="43"/>
      <c r="G8" s="42">
        <v>109.25952380952383</v>
      </c>
      <c r="H8" s="42">
        <v>109.25952380952383</v>
      </c>
      <c r="I8" s="42">
        <v>109.25952380952383</v>
      </c>
      <c r="J8" s="42">
        <v>109.25952380952383</v>
      </c>
      <c r="K8" s="42">
        <v>109.25952380952383</v>
      </c>
      <c r="L8" s="42">
        <v>109.25952380952383</v>
      </c>
      <c r="M8" s="42">
        <v>109.25952380952383</v>
      </c>
      <c r="N8" s="42">
        <v>109.25952380952383</v>
      </c>
      <c r="O8" s="42">
        <v>109.25952380952383</v>
      </c>
    </row>
    <row r="9" spans="1:18" x14ac:dyDescent="0.3">
      <c r="A9">
        <v>2022</v>
      </c>
      <c r="B9" t="s">
        <v>15</v>
      </c>
      <c r="C9" s="10">
        <f t="shared" si="0"/>
        <v>44713</v>
      </c>
      <c r="D9" s="42">
        <v>114.33904761904762</v>
      </c>
      <c r="E9" s="43"/>
      <c r="F9" s="43"/>
      <c r="G9" s="42">
        <v>114.33904761904762</v>
      </c>
      <c r="H9" s="42">
        <v>114.33904761904762</v>
      </c>
      <c r="I9" s="42">
        <v>114.33904761904762</v>
      </c>
      <c r="J9" s="42">
        <v>114.33904761904762</v>
      </c>
      <c r="K9" s="42">
        <v>114.33904761904762</v>
      </c>
      <c r="L9" s="42">
        <v>114.33904761904762</v>
      </c>
      <c r="M9" s="42">
        <v>114.33904761904762</v>
      </c>
      <c r="N9" s="42">
        <v>114.33904761904762</v>
      </c>
      <c r="O9" s="42">
        <v>114.33904761904762</v>
      </c>
    </row>
    <row r="10" spans="1:18" x14ac:dyDescent="0.3">
      <c r="A10">
        <v>2022</v>
      </c>
      <c r="B10" t="s">
        <v>16</v>
      </c>
      <c r="C10" s="10">
        <f t="shared" si="0"/>
        <v>44743</v>
      </c>
      <c r="D10" s="42">
        <v>99.384499999999989</v>
      </c>
      <c r="E10" s="43"/>
      <c r="F10" s="43"/>
      <c r="G10" s="42">
        <v>99.384499999999989</v>
      </c>
      <c r="H10" s="42">
        <v>99.384499999999989</v>
      </c>
      <c r="I10" s="42">
        <v>99.384499999999989</v>
      </c>
      <c r="J10" s="42">
        <v>99.384499999999989</v>
      </c>
      <c r="K10" s="42">
        <v>99.384499999999989</v>
      </c>
      <c r="L10" s="42">
        <v>99.384499999999989</v>
      </c>
      <c r="M10" s="42">
        <v>99.384499999999989</v>
      </c>
      <c r="N10" s="42">
        <v>99.384499999999989</v>
      </c>
      <c r="O10" s="42">
        <v>99.384499999999989</v>
      </c>
    </row>
    <row r="11" spans="1:18" x14ac:dyDescent="0.3">
      <c r="A11">
        <v>2022</v>
      </c>
      <c r="B11" t="s">
        <v>17</v>
      </c>
      <c r="C11" s="10">
        <f t="shared" si="0"/>
        <v>44774</v>
      </c>
      <c r="D11" s="42">
        <v>91.482608695652175</v>
      </c>
      <c r="E11" s="43"/>
      <c r="F11" s="43"/>
      <c r="G11" s="42">
        <v>91.482608695652175</v>
      </c>
      <c r="H11" s="42">
        <v>91.482608695652175</v>
      </c>
      <c r="I11" s="42">
        <v>91.482608695652175</v>
      </c>
      <c r="J11" s="42">
        <v>91.482608695652175</v>
      </c>
      <c r="K11" s="42">
        <v>91.482608695652175</v>
      </c>
      <c r="L11" s="42">
        <v>91.482608695652175</v>
      </c>
      <c r="M11" s="42">
        <v>91.482608695652175</v>
      </c>
      <c r="N11" s="42">
        <v>91.482608695652175</v>
      </c>
      <c r="O11" s="42">
        <v>91.482608695652175</v>
      </c>
    </row>
    <row r="12" spans="1:18" x14ac:dyDescent="0.3">
      <c r="A12">
        <v>2022</v>
      </c>
      <c r="B12" t="s">
        <v>18</v>
      </c>
      <c r="C12" s="10">
        <f t="shared" si="0"/>
        <v>44805</v>
      </c>
      <c r="D12" s="42">
        <v>83.801904761904751</v>
      </c>
      <c r="E12" s="43"/>
      <c r="F12" s="43"/>
      <c r="G12" s="42">
        <v>83.801904761904751</v>
      </c>
      <c r="H12" s="42">
        <v>83.801904761904751</v>
      </c>
      <c r="I12" s="42">
        <v>83.801904761904751</v>
      </c>
      <c r="J12" s="42">
        <v>83.801904761904751</v>
      </c>
      <c r="K12" s="42">
        <v>83.801904761904751</v>
      </c>
      <c r="L12" s="42">
        <v>83.801904761904751</v>
      </c>
      <c r="M12" s="42">
        <v>83.801904761904751</v>
      </c>
      <c r="N12" s="42">
        <v>83.801904761904751</v>
      </c>
      <c r="O12" s="42">
        <v>83.801904761904751</v>
      </c>
    </row>
    <row r="13" spans="1:18" x14ac:dyDescent="0.3">
      <c r="A13">
        <v>2022</v>
      </c>
      <c r="B13" t="s">
        <v>19</v>
      </c>
      <c r="C13" s="10">
        <f t="shared" si="0"/>
        <v>44835</v>
      </c>
      <c r="D13" s="42">
        <v>87.030952380952357</v>
      </c>
      <c r="E13" s="43"/>
      <c r="F13" s="43"/>
      <c r="G13" s="42">
        <v>87.030952380952357</v>
      </c>
      <c r="H13" s="42">
        <v>87.030952380952357</v>
      </c>
      <c r="I13" s="42">
        <v>87.030952380952357</v>
      </c>
      <c r="J13" s="42">
        <v>87.030952380952357</v>
      </c>
      <c r="K13" s="42">
        <v>87.030952380952357</v>
      </c>
      <c r="L13" s="42">
        <v>87.030952380952357</v>
      </c>
      <c r="M13" s="42">
        <v>87.030952380952357</v>
      </c>
      <c r="N13" s="42">
        <v>87.030952380952357</v>
      </c>
      <c r="O13" s="42">
        <v>87.030952380952357</v>
      </c>
    </row>
    <row r="14" spans="1:18" x14ac:dyDescent="0.3">
      <c r="A14">
        <v>2022</v>
      </c>
      <c r="B14" t="s">
        <v>20</v>
      </c>
      <c r="C14" s="10">
        <f t="shared" si="0"/>
        <v>44866</v>
      </c>
      <c r="D14" s="42">
        <v>84.385714285714286</v>
      </c>
      <c r="E14" s="43"/>
      <c r="F14" s="43"/>
      <c r="G14" s="42">
        <v>84.385714285714286</v>
      </c>
      <c r="H14" s="42">
        <v>84.385714285714286</v>
      </c>
      <c r="I14" s="42">
        <v>84.385714285714286</v>
      </c>
      <c r="J14" s="42">
        <v>84.385714285714286</v>
      </c>
      <c r="K14" s="42">
        <v>84.385714285714286</v>
      </c>
      <c r="L14" s="42">
        <v>84.385714285714286</v>
      </c>
      <c r="M14" s="42">
        <v>84.385714285714286</v>
      </c>
      <c r="N14" s="42">
        <v>84.385714285714286</v>
      </c>
      <c r="O14" s="42">
        <v>84.385714285714286</v>
      </c>
    </row>
    <row r="15" spans="1:18" x14ac:dyDescent="0.3">
      <c r="A15">
        <v>2022</v>
      </c>
      <c r="B15" t="s">
        <v>21</v>
      </c>
      <c r="C15" s="10">
        <f t="shared" si="0"/>
        <v>44896</v>
      </c>
      <c r="D15" s="42">
        <v>76.518095238095242</v>
      </c>
      <c r="E15" s="43"/>
      <c r="F15" s="43"/>
      <c r="G15" s="42">
        <v>76.518095238095242</v>
      </c>
      <c r="H15" s="42">
        <v>76.518095238095242</v>
      </c>
      <c r="I15" s="42">
        <v>76.518095238095242</v>
      </c>
      <c r="J15" s="42">
        <v>76.518095238095242</v>
      </c>
      <c r="K15" s="42">
        <v>76.518095238095242</v>
      </c>
      <c r="L15" s="42">
        <v>76.518095238095242</v>
      </c>
      <c r="M15" s="42">
        <v>76.518095238095242</v>
      </c>
      <c r="N15" s="42">
        <v>76.518095238095242</v>
      </c>
      <c r="O15" s="42">
        <v>76.518095238095242</v>
      </c>
    </row>
    <row r="16" spans="1:18" x14ac:dyDescent="0.3">
      <c r="A16">
        <v>2023</v>
      </c>
      <c r="B16" t="s">
        <v>10</v>
      </c>
      <c r="C16" s="10">
        <f t="shared" si="0"/>
        <v>44927</v>
      </c>
      <c r="D16" s="42">
        <v>78.164000000000016</v>
      </c>
      <c r="E16" s="43"/>
      <c r="F16" s="43"/>
      <c r="G16" s="42">
        <v>78.164000000000016</v>
      </c>
      <c r="H16" s="42">
        <v>78.164000000000016</v>
      </c>
      <c r="I16" s="42">
        <v>78.164000000000016</v>
      </c>
      <c r="J16" s="42">
        <v>78.164000000000016</v>
      </c>
      <c r="K16" s="42">
        <v>78.164000000000016</v>
      </c>
      <c r="L16" s="42">
        <v>78.164000000000016</v>
      </c>
      <c r="M16" s="42">
        <v>78.164000000000016</v>
      </c>
      <c r="N16" s="42">
        <v>78.164000000000016</v>
      </c>
      <c r="O16" s="42">
        <v>78.164000000000016</v>
      </c>
    </row>
    <row r="17" spans="1:15" x14ac:dyDescent="0.3">
      <c r="A17">
        <v>2023</v>
      </c>
      <c r="B17" t="s">
        <v>11</v>
      </c>
      <c r="C17" s="10">
        <f t="shared" si="0"/>
        <v>44958</v>
      </c>
      <c r="D17" s="42">
        <v>76.860526315789485</v>
      </c>
      <c r="E17" s="43"/>
      <c r="F17" s="43"/>
      <c r="G17" s="42">
        <v>76.860526315789485</v>
      </c>
      <c r="H17" s="42">
        <v>76.860526315789485</v>
      </c>
      <c r="I17" s="42">
        <v>76.860526315789485</v>
      </c>
      <c r="J17" s="42">
        <v>76.860526315789485</v>
      </c>
      <c r="K17" s="42">
        <v>76.860526315789485</v>
      </c>
      <c r="L17" s="42">
        <v>76.860526315789485</v>
      </c>
      <c r="M17" s="42">
        <v>76.860526315789485</v>
      </c>
      <c r="N17" s="42">
        <v>76.860526315789485</v>
      </c>
      <c r="O17" s="42">
        <v>76.860526315789485</v>
      </c>
    </row>
    <row r="18" spans="1:15" x14ac:dyDescent="0.3">
      <c r="A18">
        <v>2023</v>
      </c>
      <c r="B18" t="s">
        <v>12</v>
      </c>
      <c r="C18" s="10">
        <f t="shared" si="0"/>
        <v>44986</v>
      </c>
      <c r="D18" s="42">
        <v>73.37260869565219</v>
      </c>
      <c r="E18" s="43"/>
      <c r="F18" s="43"/>
      <c r="G18" s="42">
        <v>73.37260869565219</v>
      </c>
      <c r="H18" s="42">
        <v>73.37260869565219</v>
      </c>
      <c r="I18" s="42">
        <v>73.37260869565219</v>
      </c>
      <c r="J18" s="42">
        <v>73.37260869565219</v>
      </c>
      <c r="K18" s="42">
        <v>73.37260869565219</v>
      </c>
      <c r="L18" s="42">
        <v>73.37260869565219</v>
      </c>
      <c r="M18" s="42">
        <v>73.37260869565219</v>
      </c>
      <c r="N18" s="42">
        <v>73.37260869565219</v>
      </c>
      <c r="O18" s="42">
        <v>73.37260869565219</v>
      </c>
    </row>
    <row r="19" spans="1:15" x14ac:dyDescent="0.3">
      <c r="A19">
        <v>2023</v>
      </c>
      <c r="B19" t="s">
        <v>13</v>
      </c>
      <c r="C19" s="10">
        <f t="shared" si="0"/>
        <v>45017</v>
      </c>
      <c r="D19" s="42">
        <v>79.438421052631583</v>
      </c>
      <c r="E19" s="43"/>
      <c r="F19" s="43"/>
      <c r="G19" s="42">
        <v>79.438421052631583</v>
      </c>
      <c r="H19" s="42">
        <v>79.438421052631583</v>
      </c>
      <c r="I19" s="42">
        <v>79.438421052631583</v>
      </c>
      <c r="J19" s="42">
        <v>79.438421052631583</v>
      </c>
      <c r="K19" s="42">
        <v>79.438421052631583</v>
      </c>
      <c r="L19" s="42">
        <v>79.438421052631583</v>
      </c>
      <c r="M19" s="42">
        <v>79.438421052631583</v>
      </c>
      <c r="N19" s="42">
        <v>79.438421052631583</v>
      </c>
      <c r="O19" s="42">
        <v>79.438421052631583</v>
      </c>
    </row>
    <row r="20" spans="1:15" x14ac:dyDescent="0.3">
      <c r="A20">
        <v>2023</v>
      </c>
      <c r="B20" t="s">
        <v>14</v>
      </c>
      <c r="C20" s="10">
        <f t="shared" si="0"/>
        <v>45047</v>
      </c>
      <c r="D20" s="42">
        <v>71.620909090909095</v>
      </c>
      <c r="E20" s="43"/>
      <c r="F20" s="43"/>
      <c r="G20" s="42">
        <v>71.620909090909095</v>
      </c>
      <c r="H20" s="42">
        <v>71.620909090909095</v>
      </c>
      <c r="I20" s="42">
        <v>71.620909090909095</v>
      </c>
      <c r="J20" s="42">
        <v>71.620909090909095</v>
      </c>
      <c r="K20" s="42">
        <v>71.620909090909095</v>
      </c>
      <c r="L20" s="42">
        <v>71.620909090909095</v>
      </c>
      <c r="M20" s="42">
        <v>71.620909090909095</v>
      </c>
      <c r="N20" s="42">
        <v>71.620909090909095</v>
      </c>
      <c r="O20" s="42">
        <v>71.620909090909095</v>
      </c>
    </row>
    <row r="21" spans="1:15" x14ac:dyDescent="0.3">
      <c r="A21">
        <v>2023</v>
      </c>
      <c r="B21" t="s">
        <v>15</v>
      </c>
      <c r="C21" s="10">
        <f t="shared" si="0"/>
        <v>45078</v>
      </c>
      <c r="D21" s="42">
        <v>70.274285714285696</v>
      </c>
      <c r="E21" s="43"/>
      <c r="F21" s="43"/>
      <c r="G21" s="42">
        <v>70.274285714285696</v>
      </c>
      <c r="H21" s="42">
        <v>70.274285714285696</v>
      </c>
      <c r="I21" s="42">
        <v>70.274285714285696</v>
      </c>
      <c r="J21" s="42">
        <v>70.274285714285696</v>
      </c>
      <c r="K21" s="42">
        <v>70.274285714285696</v>
      </c>
      <c r="L21" s="42">
        <v>70.274285714285696</v>
      </c>
      <c r="M21" s="42">
        <v>70.274285714285696</v>
      </c>
      <c r="N21" s="42">
        <v>70.274285714285696</v>
      </c>
      <c r="O21" s="42">
        <v>70.274285714285696</v>
      </c>
    </row>
    <row r="22" spans="1:15" x14ac:dyDescent="0.3">
      <c r="A22">
        <v>2023</v>
      </c>
      <c r="B22" t="s">
        <v>16</v>
      </c>
      <c r="C22" s="10">
        <f t="shared" si="0"/>
        <v>45108</v>
      </c>
      <c r="D22" s="42">
        <v>76.034499999999994</v>
      </c>
      <c r="E22" s="43"/>
      <c r="F22" s="43"/>
      <c r="G22" s="42">
        <v>76.034499999999994</v>
      </c>
      <c r="H22" s="42">
        <v>76.034499999999994</v>
      </c>
      <c r="I22" s="42">
        <v>76.034499999999994</v>
      </c>
      <c r="J22" s="42">
        <v>76.034499999999994</v>
      </c>
      <c r="K22" s="42">
        <v>76.034499999999994</v>
      </c>
      <c r="L22" s="42">
        <v>76.034499999999994</v>
      </c>
      <c r="M22" s="42">
        <v>76.034499999999994</v>
      </c>
      <c r="N22" s="42">
        <v>76.034499999999994</v>
      </c>
      <c r="O22" s="42">
        <v>76.034499999999994</v>
      </c>
    </row>
    <row r="23" spans="1:15" x14ac:dyDescent="0.3">
      <c r="A23">
        <v>2023</v>
      </c>
      <c r="B23" t="s">
        <v>17</v>
      </c>
      <c r="C23" s="10">
        <f t="shared" si="0"/>
        <v>45139</v>
      </c>
      <c r="D23" s="42">
        <v>81.320869565217393</v>
      </c>
      <c r="E23" s="43"/>
      <c r="F23" s="43"/>
      <c r="G23" s="42">
        <v>81.320869565217393</v>
      </c>
      <c r="H23" s="42">
        <v>81.320869565217393</v>
      </c>
      <c r="I23" s="42">
        <v>81.320869565217393</v>
      </c>
      <c r="J23" s="42">
        <v>81.320869565217393</v>
      </c>
      <c r="K23" s="42">
        <v>81.320869565217393</v>
      </c>
      <c r="L23" s="42">
        <v>81.320869565217393</v>
      </c>
      <c r="M23" s="42">
        <v>81.320869565217393</v>
      </c>
      <c r="N23" s="42">
        <v>81.320869565217393</v>
      </c>
      <c r="O23" s="42">
        <v>81.320869565217393</v>
      </c>
    </row>
    <row r="24" spans="1:15" x14ac:dyDescent="0.3">
      <c r="A24">
        <v>2023</v>
      </c>
      <c r="B24" t="s">
        <v>18</v>
      </c>
      <c r="C24" s="10">
        <f t="shared" si="0"/>
        <v>45170</v>
      </c>
      <c r="D24" s="42">
        <v>89.430499999999995</v>
      </c>
      <c r="E24" s="43"/>
      <c r="F24" s="43"/>
      <c r="G24" s="42">
        <v>89.430499999999995</v>
      </c>
      <c r="H24" s="42">
        <v>89.430499999999995</v>
      </c>
      <c r="I24" s="42">
        <v>89.430499999999995</v>
      </c>
      <c r="J24" s="42">
        <v>89.430499999999995</v>
      </c>
      <c r="K24" s="42">
        <v>89.430499999999995</v>
      </c>
      <c r="L24" s="42">
        <v>89.430499999999995</v>
      </c>
      <c r="M24" s="42">
        <v>89.430499999999995</v>
      </c>
      <c r="N24" s="42">
        <v>89.430499999999995</v>
      </c>
      <c r="O24" s="42">
        <v>89.430499999999995</v>
      </c>
    </row>
    <row r="25" spans="1:15" x14ac:dyDescent="0.3">
      <c r="A25">
        <v>2023</v>
      </c>
      <c r="B25" t="s">
        <v>19</v>
      </c>
      <c r="C25" s="10">
        <f t="shared" si="0"/>
        <v>45200</v>
      </c>
      <c r="D25" s="42">
        <v>85.466818181818184</v>
      </c>
      <c r="E25" s="43"/>
      <c r="F25" s="43"/>
      <c r="G25" s="42">
        <v>85.466818181818184</v>
      </c>
      <c r="H25" s="42">
        <v>85.466818181818184</v>
      </c>
      <c r="I25" s="42">
        <v>85.466818181818184</v>
      </c>
      <c r="J25" s="42">
        <v>85.466818181818184</v>
      </c>
      <c r="K25" s="42">
        <v>85.466818181818184</v>
      </c>
      <c r="L25" s="42">
        <v>85.466818181818184</v>
      </c>
      <c r="M25" s="42">
        <v>85.466818181818184</v>
      </c>
      <c r="N25" s="42">
        <v>85.466818181818184</v>
      </c>
      <c r="O25" s="42">
        <v>85.466818181818184</v>
      </c>
    </row>
    <row r="26" spans="1:15" x14ac:dyDescent="0.3">
      <c r="A26">
        <v>2023</v>
      </c>
      <c r="B26" t="s">
        <v>20</v>
      </c>
      <c r="C26" s="10">
        <f t="shared" si="0"/>
        <v>45231</v>
      </c>
      <c r="D26" s="42">
        <v>77.330000000000013</v>
      </c>
      <c r="E26" s="43"/>
      <c r="F26" s="43"/>
      <c r="G26" s="42">
        <v>77.330000000000013</v>
      </c>
      <c r="H26" s="42">
        <v>77.330000000000013</v>
      </c>
      <c r="I26" s="42">
        <v>77.330000000000013</v>
      </c>
      <c r="J26" s="42">
        <v>77.330000000000013</v>
      </c>
      <c r="K26" s="42">
        <v>77.330000000000013</v>
      </c>
      <c r="L26" s="42">
        <v>77.330000000000013</v>
      </c>
      <c r="M26" s="42">
        <v>77.330000000000013</v>
      </c>
      <c r="N26" s="42">
        <v>77.330000000000013</v>
      </c>
      <c r="O26" s="42">
        <v>77.330000000000013</v>
      </c>
    </row>
    <row r="27" spans="1:15" x14ac:dyDescent="0.3">
      <c r="A27">
        <v>2023</v>
      </c>
      <c r="B27" t="s">
        <v>21</v>
      </c>
      <c r="C27" s="10">
        <f t="shared" si="0"/>
        <v>45261</v>
      </c>
      <c r="D27" s="42">
        <v>72.123499999999993</v>
      </c>
      <c r="E27" s="43"/>
      <c r="F27" s="43"/>
      <c r="G27" s="42">
        <v>72.123499999999993</v>
      </c>
      <c r="H27" s="42">
        <v>72.123499999999993</v>
      </c>
      <c r="I27" s="42">
        <v>72.123499999999993</v>
      </c>
      <c r="J27" s="42">
        <v>72.123499999999993</v>
      </c>
      <c r="K27" s="42">
        <v>72.123499999999993</v>
      </c>
      <c r="L27" s="42">
        <v>72.123499999999993</v>
      </c>
      <c r="M27" s="42">
        <v>72.123499999999993</v>
      </c>
      <c r="N27" s="42">
        <v>72.123499999999993</v>
      </c>
      <c r="O27" s="42">
        <v>72.123499999999993</v>
      </c>
    </row>
    <row r="28" spans="1:15" x14ac:dyDescent="0.3">
      <c r="A28">
        <v>2024</v>
      </c>
      <c r="B28" t="s">
        <v>10</v>
      </c>
      <c r="C28" s="10">
        <f t="shared" ref="C28:C51" si="1">--("1-"&amp;B28&amp;A28)</f>
        <v>45292</v>
      </c>
      <c r="D28" s="41" cm="1">
        <f t="array" aca="1" ref="D28" ca="1">_xll.RiskOutput(,$D$3,1)+Approach4!D124</f>
        <v>63.318385661481351</v>
      </c>
      <c r="E28" s="41" cm="1">
        <f t="array" aca="1" ref="E28" ca="1">_xll.RiskOutput(,$E$3,1)+Approach3!$J4</f>
        <v>75.117150711105651</v>
      </c>
      <c r="F28" s="41" cm="1">
        <f t="array" aca="1" ref="F28" ca="1">_xll.RiskOutput(,$F$3,1)+Approach2!M4</f>
        <v>72.208809425431014</v>
      </c>
      <c r="G28" s="44" cm="1">
        <f t="array" aca="1" ref="G28" ca="1">_xll.RiskMean(D28)</f>
        <v>63.318385661481351</v>
      </c>
      <c r="H28" s="44" cm="1">
        <f t="array" aca="1" ref="H28" ca="1">_xll.RiskMean(E28)</f>
        <v>75.117150711105651</v>
      </c>
      <c r="I28" s="44" cm="1">
        <f t="array" aca="1" ref="I28" ca="1">_xll.RiskMean(F28)</f>
        <v>72.208809425431014</v>
      </c>
      <c r="J28" s="45" cm="1">
        <f t="array" aca="1" ref="J28" ca="1">_xll.RiskPercentile(D28,$R$1)</f>
        <v>63.318385661481351</v>
      </c>
      <c r="K28" s="45" cm="1">
        <f t="array" aca="1" ref="K28" ca="1">_xll.RiskPercentile(E28,R$1)</f>
        <v>75.117150711105651</v>
      </c>
      <c r="L28" s="45" cm="1">
        <f t="array" aca="1" ref="L28" ca="1">_xll.RiskPercentile(F28,$R$1)</f>
        <v>72.208809425431014</v>
      </c>
      <c r="M28" s="46" cm="1">
        <f t="array" aca="1" ref="M28" ca="1">_xll.RiskPercentile(D28,R$2)</f>
        <v>63.318385661481351</v>
      </c>
      <c r="N28" s="46" cm="1">
        <f t="array" aca="1" ref="N28" ca="1">_xll.RiskPercentile(E28,R$2)</f>
        <v>75.117150711105651</v>
      </c>
      <c r="O28" s="46" cm="1">
        <f t="array" aca="1" ref="O28" ca="1">_xll.RiskPercentile(F28,$R$2)</f>
        <v>72.208809425431014</v>
      </c>
    </row>
    <row r="29" spans="1:15" x14ac:dyDescent="0.3">
      <c r="A29">
        <v>2024</v>
      </c>
      <c r="B29" t="s">
        <v>11</v>
      </c>
      <c r="C29" s="10">
        <f t="shared" si="1"/>
        <v>45323</v>
      </c>
      <c r="D29" s="41" cm="1">
        <f t="array" aca="1" ref="D29" ca="1">_xll.RiskOutput(,$D$3,2)+Approach4!D125</f>
        <v>54.280470082796377</v>
      </c>
      <c r="E29" s="41" cm="1">
        <f t="array" aca="1" ref="E29" ca="1">_xll.RiskOutput(,$E$3,2)+Approach3!$J5</f>
        <v>73.973429776268787</v>
      </c>
      <c r="F29" s="41" cm="1">
        <f t="array" aca="1" ref="F29" ca="1">_xll.RiskOutput(,$F$3,2)+Approach2!M5</f>
        <v>73.222369618084997</v>
      </c>
      <c r="G29" s="44" cm="1">
        <f t="array" aca="1" ref="G29" ca="1">_xll.RiskMean(D29)</f>
        <v>54.280470082796377</v>
      </c>
      <c r="H29" s="44" cm="1">
        <f t="array" aca="1" ref="H29" ca="1">_xll.RiskMean(E29)</f>
        <v>73.973429776268787</v>
      </c>
      <c r="I29" s="44" cm="1">
        <f t="array" aca="1" ref="I29" ca="1">_xll.RiskMean(F29)</f>
        <v>73.222369618084997</v>
      </c>
      <c r="J29" s="45" cm="1">
        <f t="array" aca="1" ref="J29" ca="1">_xll.RiskPercentile(D29,$R$1)</f>
        <v>54.280470082796377</v>
      </c>
      <c r="K29" s="45" cm="1">
        <f t="array" aca="1" ref="K29" ca="1">_xll.RiskPercentile(E29,R$1)</f>
        <v>73.973429776268787</v>
      </c>
      <c r="L29" s="45" cm="1">
        <f t="array" aca="1" ref="L29" ca="1">_xll.RiskPercentile(F29,$R$1)</f>
        <v>73.222369618084997</v>
      </c>
      <c r="M29" s="46" cm="1">
        <f t="array" aca="1" ref="M29" ca="1">_xll.RiskPercentile(D29,R$2)</f>
        <v>54.280470082796377</v>
      </c>
      <c r="N29" s="46" cm="1">
        <f t="array" aca="1" ref="N29" ca="1">_xll.RiskPercentile(E29,R$2)</f>
        <v>73.973429776268787</v>
      </c>
      <c r="O29" s="46" cm="1">
        <f t="array" aca="1" ref="O29" ca="1">_xll.RiskPercentile(F29,$R$2)</f>
        <v>73.222369618084997</v>
      </c>
    </row>
    <row r="30" spans="1:15" x14ac:dyDescent="0.3">
      <c r="A30">
        <v>2024</v>
      </c>
      <c r="B30" t="s">
        <v>12</v>
      </c>
      <c r="C30" s="10">
        <f t="shared" si="1"/>
        <v>45352</v>
      </c>
      <c r="D30" s="41" cm="1">
        <f t="array" aca="1" ref="D30" ca="1">_xll.RiskOutput(,$D$3,3)+Approach4!D126</f>
        <v>59.777248075516837</v>
      </c>
      <c r="E30" s="41" cm="1">
        <f t="array" aca="1" ref="E30" ca="1">_xll.RiskOutput(,$E$3,3)+Approach3!$J6</f>
        <v>82.19554748810161</v>
      </c>
      <c r="F30" s="41" cm="1">
        <f t="array" aca="1" ref="F30" ca="1">_xll.RiskOutput(,$F$3,3)+Approach2!M6</f>
        <v>76.933639147873549</v>
      </c>
      <c r="G30" s="44" cm="1">
        <f t="array" aca="1" ref="G30" ca="1">_xll.RiskMean(D30)</f>
        <v>59.777248075516837</v>
      </c>
      <c r="H30" s="44" cm="1">
        <f t="array" aca="1" ref="H30" ca="1">_xll.RiskMean(E30)</f>
        <v>82.19554748810161</v>
      </c>
      <c r="I30" s="44" cm="1">
        <f t="array" aca="1" ref="I30" ca="1">_xll.RiskMean(F30)</f>
        <v>76.933639147873549</v>
      </c>
      <c r="J30" s="45" cm="1">
        <f t="array" aca="1" ref="J30" ca="1">_xll.RiskPercentile(D30,$R$1)</f>
        <v>59.777248075516837</v>
      </c>
      <c r="K30" s="45" cm="1">
        <f t="array" aca="1" ref="K30" ca="1">_xll.RiskPercentile(E30,R$1)</f>
        <v>82.19554748810161</v>
      </c>
      <c r="L30" s="45" cm="1">
        <f t="array" aca="1" ref="L30" ca="1">_xll.RiskPercentile(F30,$R$1)</f>
        <v>76.933639147873549</v>
      </c>
      <c r="M30" s="46" cm="1">
        <f t="array" aca="1" ref="M30" ca="1">_xll.RiskPercentile(D30,R$2)</f>
        <v>59.777248075516837</v>
      </c>
      <c r="N30" s="46" cm="1">
        <f t="array" aca="1" ref="N30" ca="1">_xll.RiskPercentile(E30,R$2)</f>
        <v>82.19554748810161</v>
      </c>
      <c r="O30" s="46" cm="1">
        <f t="array" aca="1" ref="O30" ca="1">_xll.RiskPercentile(F30,$R$2)</f>
        <v>76.933639147873549</v>
      </c>
    </row>
    <row r="31" spans="1:15" x14ac:dyDescent="0.3">
      <c r="A31">
        <v>2024</v>
      </c>
      <c r="B31" t="s">
        <v>13</v>
      </c>
      <c r="C31" s="10">
        <f t="shared" si="1"/>
        <v>45383</v>
      </c>
      <c r="D31" s="41" cm="1">
        <f t="array" aca="1" ref="D31" ca="1">_xll.RiskOutput(,$D$3,4)+Approach4!D127</f>
        <v>56.129913603711131</v>
      </c>
      <c r="E31" s="41" cm="1">
        <f t="array" aca="1" ref="E31" ca="1">_xll.RiskOutput(,$E$3,3)+Approach3!$J7</f>
        <v>90.970372589990504</v>
      </c>
      <c r="F31" s="41" cm="1">
        <f t="array" aca="1" ref="F31" ca="1">_xll.RiskOutput(,$F$3,4)+Approach2!M7</f>
        <v>79.476281664988591</v>
      </c>
      <c r="G31" s="44" cm="1">
        <f t="array" aca="1" ref="G31" ca="1">_xll.RiskMean(D31)</f>
        <v>56.129913603711131</v>
      </c>
      <c r="H31" s="44" cm="1">
        <f t="array" aca="1" ref="H31" ca="1">_xll.RiskMean(E31)</f>
        <v>90.970372589990504</v>
      </c>
      <c r="I31" s="44" cm="1">
        <f t="array" aca="1" ref="I31" ca="1">_xll.RiskMean(F31)</f>
        <v>79.476281664988591</v>
      </c>
      <c r="J31" s="45" cm="1">
        <f t="array" aca="1" ref="J31" ca="1">_xll.RiskPercentile(D31,$R$1)</f>
        <v>56.129913603711131</v>
      </c>
      <c r="K31" s="45" cm="1">
        <f t="array" aca="1" ref="K31" ca="1">_xll.RiskPercentile(E31,R$1)</f>
        <v>90.970372589990504</v>
      </c>
      <c r="L31" s="45" cm="1">
        <f t="array" aca="1" ref="L31" ca="1">_xll.RiskPercentile(F31,$R$1)</f>
        <v>79.476281664988591</v>
      </c>
      <c r="M31" s="46" cm="1">
        <f t="array" aca="1" ref="M31" ca="1">_xll.RiskPercentile(D31,R$2)</f>
        <v>56.129913603711131</v>
      </c>
      <c r="N31" s="46" cm="1">
        <f t="array" aca="1" ref="N31" ca="1">_xll.RiskPercentile(E31,R$2)</f>
        <v>90.970372589990504</v>
      </c>
      <c r="O31" s="46" cm="1">
        <f t="array" aca="1" ref="O31" ca="1">_xll.RiskPercentile(F31,$R$2)</f>
        <v>79.476281664988591</v>
      </c>
    </row>
    <row r="32" spans="1:15" x14ac:dyDescent="0.3">
      <c r="A32">
        <v>2024</v>
      </c>
      <c r="B32" t="s">
        <v>14</v>
      </c>
      <c r="C32" s="10">
        <f t="shared" si="1"/>
        <v>45413</v>
      </c>
      <c r="D32" s="41" cm="1">
        <f t="array" aca="1" ref="D32" ca="1">_xll.RiskOutput(,$D$3,5)+Approach4!D128</f>
        <v>60.03335662346452</v>
      </c>
      <c r="E32" s="41" cm="1">
        <f t="array" aca="1" ref="E32" ca="1">_xll.RiskOutput(,$E$3,3)+Approach3!$J8</f>
        <v>99.708163846533438</v>
      </c>
      <c r="F32" s="41" cm="1">
        <f t="array" aca="1" ref="F32" ca="1">_xll.RiskOutput(,$F$3,5)+Approach2!M8</f>
        <v>82.128095453617036</v>
      </c>
      <c r="G32" s="44" cm="1">
        <f t="array" aca="1" ref="G32" ca="1">_xll.RiskMean(D32)</f>
        <v>60.03335662346452</v>
      </c>
      <c r="H32" s="44" cm="1">
        <f t="array" aca="1" ref="H32" ca="1">_xll.RiskMean(E32)</f>
        <v>99.708163846533438</v>
      </c>
      <c r="I32" s="44" cm="1">
        <f t="array" aca="1" ref="I32" ca="1">_xll.RiskMean(F32)</f>
        <v>82.128095453617036</v>
      </c>
      <c r="J32" s="45" cm="1">
        <f t="array" aca="1" ref="J32" ca="1">_xll.RiskPercentile(D32,$R$1)</f>
        <v>60.03335662346452</v>
      </c>
      <c r="K32" s="45" cm="1">
        <f t="array" aca="1" ref="K32" ca="1">_xll.RiskPercentile(E32,R$1)</f>
        <v>99.708163846533438</v>
      </c>
      <c r="L32" s="45" cm="1">
        <f t="array" aca="1" ref="L32" ca="1">_xll.RiskPercentile(F32,$R$1)</f>
        <v>82.128095453617036</v>
      </c>
      <c r="M32" s="46" cm="1">
        <f t="array" aca="1" ref="M32" ca="1">_xll.RiskPercentile(D32,R$2)</f>
        <v>60.03335662346452</v>
      </c>
      <c r="N32" s="46" cm="1">
        <f t="array" aca="1" ref="N32" ca="1">_xll.RiskPercentile(E32,R$2)</f>
        <v>99.708163846533438</v>
      </c>
      <c r="O32" s="46" cm="1">
        <f t="array" aca="1" ref="O32" ca="1">_xll.RiskPercentile(F32,$R$2)</f>
        <v>82.128095453617036</v>
      </c>
    </row>
    <row r="33" spans="1:15" x14ac:dyDescent="0.3">
      <c r="A33">
        <v>2024</v>
      </c>
      <c r="B33" t="s">
        <v>15</v>
      </c>
      <c r="C33" s="10">
        <f t="shared" si="1"/>
        <v>45444</v>
      </c>
      <c r="D33" s="41" cm="1">
        <f t="array" aca="1" ref="D33" ca="1">_xll.RiskOutput(,$D$3,6)+Approach4!D129</f>
        <v>64.257636671654467</v>
      </c>
      <c r="E33" s="41" cm="1">
        <f t="array" aca="1" ref="E33" ca="1">_xll.RiskOutput(,$E$3,3)+Approach3!$J9</f>
        <v>106.68321784517848</v>
      </c>
      <c r="F33" s="41" cm="1">
        <f t="array" aca="1" ref="F33" ca="1">_xll.RiskOutput(,$F$3,6)+Approach2!M9</f>
        <v>82.446542052069361</v>
      </c>
      <c r="G33" s="44" cm="1">
        <f t="array" aca="1" ref="G33" ca="1">_xll.RiskMean(D33)</f>
        <v>64.257636671654467</v>
      </c>
      <c r="H33" s="44" cm="1">
        <f t="array" aca="1" ref="H33" ca="1">_xll.RiskMean(E33)</f>
        <v>106.68321784517848</v>
      </c>
      <c r="I33" s="44" cm="1">
        <f t="array" aca="1" ref="I33" ca="1">_xll.RiskMean(F33)</f>
        <v>82.446542052069361</v>
      </c>
      <c r="J33" s="45" cm="1">
        <f t="array" aca="1" ref="J33" ca="1">_xll.RiskPercentile(D33,$R$1)</f>
        <v>64.257636671654467</v>
      </c>
      <c r="K33" s="45" cm="1">
        <f t="array" aca="1" ref="K33" ca="1">_xll.RiskPercentile(E33,R$1)</f>
        <v>106.68321784517848</v>
      </c>
      <c r="L33" s="45" cm="1">
        <f t="array" aca="1" ref="L33" ca="1">_xll.RiskPercentile(F33,$R$1)</f>
        <v>82.446542052069361</v>
      </c>
      <c r="M33" s="46" cm="1">
        <f t="array" aca="1" ref="M33" ca="1">_xll.RiskPercentile(D33,R$2)</f>
        <v>64.257636671654467</v>
      </c>
      <c r="N33" s="46" cm="1">
        <f t="array" aca="1" ref="N33" ca="1">_xll.RiskPercentile(E33,R$2)</f>
        <v>106.68321784517848</v>
      </c>
      <c r="O33" s="46" cm="1">
        <f t="array" aca="1" ref="O33" ca="1">_xll.RiskPercentile(F33,$R$2)</f>
        <v>82.446542052069361</v>
      </c>
    </row>
    <row r="34" spans="1:15" x14ac:dyDescent="0.3">
      <c r="A34">
        <v>2024</v>
      </c>
      <c r="B34" t="s">
        <v>16</v>
      </c>
      <c r="C34" s="10">
        <f t="shared" si="1"/>
        <v>45474</v>
      </c>
      <c r="D34" s="41" cm="1">
        <f t="array" aca="1" ref="D34" ca="1">_xll.RiskOutput(,$D$3,7)+Approach4!D130</f>
        <v>63.411608510215281</v>
      </c>
      <c r="E34" s="41" cm="1">
        <f t="array" aca="1" ref="E34" ca="1">_xll.RiskOutput(,$E$3,3)+Approach3!$J10</f>
        <v>115.23471242875675</v>
      </c>
      <c r="F34" s="41" cm="1">
        <f t="array" aca="1" ref="F34" ca="1">_xll.RiskOutput(,$F$3,7)+Approach2!M10</f>
        <v>84.504631171285595</v>
      </c>
      <c r="G34" s="44" cm="1">
        <f t="array" aca="1" ref="G34" ca="1">_xll.RiskMean(D34)</f>
        <v>63.411608510215281</v>
      </c>
      <c r="H34" s="44" cm="1">
        <f t="array" aca="1" ref="H34" ca="1">_xll.RiskMean(E34)</f>
        <v>115.23471242875675</v>
      </c>
      <c r="I34" s="44" cm="1">
        <f t="array" aca="1" ref="I34" ca="1">_xll.RiskMean(F34)</f>
        <v>84.504631171285595</v>
      </c>
      <c r="J34" s="45" cm="1">
        <f t="array" aca="1" ref="J34" ca="1">_xll.RiskPercentile(D34,$R$1)</f>
        <v>63.411608510215281</v>
      </c>
      <c r="K34" s="45" cm="1">
        <f t="array" aca="1" ref="K34" ca="1">_xll.RiskPercentile(E34,R$1)</f>
        <v>115.23471242875675</v>
      </c>
      <c r="L34" s="45" cm="1">
        <f t="array" aca="1" ref="L34" ca="1">_xll.RiskPercentile(F34,$R$1)</f>
        <v>84.504631171285595</v>
      </c>
      <c r="M34" s="46" cm="1">
        <f t="array" aca="1" ref="M34" ca="1">_xll.RiskPercentile(D34,R$2)</f>
        <v>63.411608510215281</v>
      </c>
      <c r="N34" s="46" cm="1">
        <f t="array" aca="1" ref="N34" ca="1">_xll.RiskPercentile(E34,R$2)</f>
        <v>115.23471242875675</v>
      </c>
      <c r="O34" s="46" cm="1">
        <f t="array" aca="1" ref="O34" ca="1">_xll.RiskPercentile(F34,$R$2)</f>
        <v>84.504631171285595</v>
      </c>
    </row>
    <row r="35" spans="1:15" x14ac:dyDescent="0.3">
      <c r="A35">
        <v>2024</v>
      </c>
      <c r="B35" t="s">
        <v>17</v>
      </c>
      <c r="C35" s="10">
        <f t="shared" si="1"/>
        <v>45505</v>
      </c>
      <c r="D35" s="41" cm="1">
        <f t="array" aca="1" ref="D35" ca="1">_xll.RiskOutput(,$D$3,8)+Approach4!D131</f>
        <v>57.852922992083634</v>
      </c>
      <c r="E35" s="41" cm="1">
        <f t="array" aca="1" ref="E35" ca="1">_xll.RiskOutput(,$E$3,3)+Approach3!$J11</f>
        <v>122.040716634611</v>
      </c>
      <c r="F35" s="41" cm="1">
        <f t="array" aca="1" ref="F35" ca="1">_xll.RiskOutput(,$F$3,8)+Approach2!M11</f>
        <v>85.161522703729631</v>
      </c>
      <c r="G35" s="44" cm="1">
        <f t="array" aca="1" ref="G35" ca="1">_xll.RiskMean(D35)</f>
        <v>57.852922992083634</v>
      </c>
      <c r="H35" s="44" cm="1">
        <f t="array" aca="1" ref="H35" ca="1">_xll.RiskMean(E35)</f>
        <v>122.040716634611</v>
      </c>
      <c r="I35" s="44" cm="1">
        <f t="array" aca="1" ref="I35" ca="1">_xll.RiskMean(F35)</f>
        <v>85.161522703729631</v>
      </c>
      <c r="J35" s="45" cm="1">
        <f t="array" aca="1" ref="J35" ca="1">_xll.RiskPercentile(D35,$R$1)</f>
        <v>57.852922992083634</v>
      </c>
      <c r="K35" s="45" cm="1">
        <f t="array" aca="1" ref="K35" ca="1">_xll.RiskPercentile(E35,R$1)</f>
        <v>122.040716634611</v>
      </c>
      <c r="L35" s="45" cm="1">
        <f t="array" aca="1" ref="L35" ca="1">_xll.RiskPercentile(F35,$R$1)</f>
        <v>85.161522703729631</v>
      </c>
      <c r="M35" s="46" cm="1">
        <f t="array" aca="1" ref="M35" ca="1">_xll.RiskPercentile(D35,R$2)</f>
        <v>57.852922992083634</v>
      </c>
      <c r="N35" s="46" cm="1">
        <f t="array" aca="1" ref="N35" ca="1">_xll.RiskPercentile(E35,R$2)</f>
        <v>122.040716634611</v>
      </c>
      <c r="O35" s="46" cm="1">
        <f t="array" aca="1" ref="O35" ca="1">_xll.RiskPercentile(F35,$R$2)</f>
        <v>85.161522703729631</v>
      </c>
    </row>
    <row r="36" spans="1:15" x14ac:dyDescent="0.3">
      <c r="A36">
        <v>2024</v>
      </c>
      <c r="B36" t="s">
        <v>18</v>
      </c>
      <c r="C36" s="10">
        <f t="shared" si="1"/>
        <v>45536</v>
      </c>
      <c r="D36" s="41" cm="1">
        <f t="array" aca="1" ref="D36" ca="1">_xll.RiskOutput(,$D$3,9)+Approach4!D132</f>
        <v>57.496719112628796</v>
      </c>
      <c r="E36" s="41" cm="1">
        <f t="array" aca="1" ref="E36" ca="1">_xll.RiskOutput(,$E$3,3)+Approach3!$J12</f>
        <v>131.04876256484502</v>
      </c>
      <c r="F36" s="41" cm="1">
        <f t="array" aca="1" ref="F36" ca="1">_xll.RiskOutput(,$F$3,9)+Approach2!M12</f>
        <v>80.124059331959685</v>
      </c>
      <c r="G36" s="44" cm="1">
        <f t="array" aca="1" ref="G36" ca="1">_xll.RiskMean(D36)</f>
        <v>57.496719112628796</v>
      </c>
      <c r="H36" s="44" cm="1">
        <f t="array" aca="1" ref="H36" ca="1">_xll.RiskMean(E36)</f>
        <v>131.04876256484502</v>
      </c>
      <c r="I36" s="44" cm="1">
        <f t="array" aca="1" ref="I36" ca="1">_xll.RiskMean(F36)</f>
        <v>80.124059331959685</v>
      </c>
      <c r="J36" s="45" cm="1">
        <f t="array" aca="1" ref="J36" ca="1">_xll.RiskPercentile(D36,$R$1)</f>
        <v>57.496719112628796</v>
      </c>
      <c r="K36" s="45" cm="1">
        <f t="array" aca="1" ref="K36" ca="1">_xll.RiskPercentile(E36,R$1)</f>
        <v>131.04876256484502</v>
      </c>
      <c r="L36" s="45" cm="1">
        <f t="array" aca="1" ref="L36" ca="1">_xll.RiskPercentile(F36,$R$1)</f>
        <v>80.124059331959685</v>
      </c>
      <c r="M36" s="46" cm="1">
        <f t="array" aca="1" ref="M36" ca="1">_xll.RiskPercentile(D36,R$2)</f>
        <v>57.496719112628796</v>
      </c>
      <c r="N36" s="46" cm="1">
        <f t="array" aca="1" ref="N36" ca="1">_xll.RiskPercentile(E36,R$2)</f>
        <v>131.04876256484502</v>
      </c>
      <c r="O36" s="46" cm="1">
        <f t="array" aca="1" ref="O36" ca="1">_xll.RiskPercentile(F36,$R$2)</f>
        <v>80.124059331959685</v>
      </c>
    </row>
    <row r="37" spans="1:15" x14ac:dyDescent="0.3">
      <c r="A37">
        <v>2024</v>
      </c>
      <c r="B37" t="s">
        <v>19</v>
      </c>
      <c r="C37" s="10">
        <f t="shared" si="1"/>
        <v>45566</v>
      </c>
      <c r="D37" s="41" cm="1">
        <f t="array" aca="1" ref="D37" ca="1">_xll.RiskOutput(,$D$3,10)+Approach4!D133</f>
        <v>57.850289613280204</v>
      </c>
      <c r="E37" s="41" cm="1">
        <f t="array" aca="1" ref="E37" ca="1">_xll.RiskOutput(,$E$3,3)+Approach3!$J13</f>
        <v>139.23181515492425</v>
      </c>
      <c r="F37" s="41" cm="1">
        <f t="array" aca="1" ref="F37" ca="1">_xll.RiskOutput(,$F$3,10)+Approach2!M13</f>
        <v>80.825464262484545</v>
      </c>
      <c r="G37" s="44" cm="1">
        <f t="array" aca="1" ref="G37" ca="1">_xll.RiskMean(D37)</f>
        <v>57.850289613280204</v>
      </c>
      <c r="H37" s="44" cm="1">
        <f t="array" aca="1" ref="H37" ca="1">_xll.RiskMean(E37)</f>
        <v>139.23181515492425</v>
      </c>
      <c r="I37" s="44" cm="1">
        <f t="array" aca="1" ref="I37" ca="1">_xll.RiskMean(F37)</f>
        <v>80.825464262484545</v>
      </c>
      <c r="J37" s="45" cm="1">
        <f t="array" aca="1" ref="J37" ca="1">_xll.RiskPercentile(D37,$R$1)</f>
        <v>57.850289613280204</v>
      </c>
      <c r="K37" s="45" cm="1">
        <f t="array" aca="1" ref="K37" ca="1">_xll.RiskPercentile(E37,R$1)</f>
        <v>139.23181515492425</v>
      </c>
      <c r="L37" s="45" cm="1">
        <f t="array" aca="1" ref="L37" ca="1">_xll.RiskPercentile(F37,$R$1)</f>
        <v>80.825464262484545</v>
      </c>
      <c r="M37" s="46" cm="1">
        <f t="array" aca="1" ref="M37" ca="1">_xll.RiskPercentile(D37,R$2)</f>
        <v>57.850289613280204</v>
      </c>
      <c r="N37" s="46" cm="1">
        <f t="array" aca="1" ref="N37" ca="1">_xll.RiskPercentile(E37,R$2)</f>
        <v>139.23181515492425</v>
      </c>
      <c r="O37" s="46" cm="1">
        <f t="array" aca="1" ref="O37" ca="1">_xll.RiskPercentile(F37,$R$2)</f>
        <v>80.825464262484545</v>
      </c>
    </row>
    <row r="38" spans="1:15" x14ac:dyDescent="0.3">
      <c r="A38">
        <v>2024</v>
      </c>
      <c r="B38" t="s">
        <v>20</v>
      </c>
      <c r="C38" s="10">
        <f t="shared" si="1"/>
        <v>45597</v>
      </c>
      <c r="D38" s="41" cm="1">
        <f t="array" aca="1" ref="D38" ca="1">_xll.RiskOutput(,$D$3,11)+Approach4!D134</f>
        <v>63.364948598965455</v>
      </c>
      <c r="E38" s="41" cm="1">
        <f t="array" aca="1" ref="E38" ca="1">_xll.RiskOutput(,$E$3,3)+Approach3!$J14</f>
        <v>142.6623609007782</v>
      </c>
      <c r="F38" s="41" cm="1">
        <f t="array" aca="1" ref="F38" ca="1">_xll.RiskOutput(,$F$3,11)+Approach2!M14</f>
        <v>80.30627381345532</v>
      </c>
      <c r="G38" s="44" cm="1">
        <f t="array" aca="1" ref="G38" ca="1">_xll.RiskMean(D38)</f>
        <v>63.364948598965455</v>
      </c>
      <c r="H38" s="44" cm="1">
        <f t="array" aca="1" ref="H38" ca="1">_xll.RiskMean(E38)</f>
        <v>142.6623609007782</v>
      </c>
      <c r="I38" s="44" cm="1">
        <f t="array" aca="1" ref="I38" ca="1">_xll.RiskMean(F38)</f>
        <v>80.30627381345532</v>
      </c>
      <c r="J38" s="45" cm="1">
        <f t="array" aca="1" ref="J38" ca="1">_xll.RiskPercentile(D38,$R$1)</f>
        <v>63.364948598965455</v>
      </c>
      <c r="K38" s="45" cm="1">
        <f t="array" aca="1" ref="K38" ca="1">_xll.RiskPercentile(E38,R$1)</f>
        <v>142.6623609007782</v>
      </c>
      <c r="L38" s="45" cm="1">
        <f t="array" aca="1" ref="L38" ca="1">_xll.RiskPercentile(F38,$R$1)</f>
        <v>80.30627381345532</v>
      </c>
      <c r="M38" s="46" cm="1">
        <f t="array" aca="1" ref="M38" ca="1">_xll.RiskPercentile(D38,R$2)</f>
        <v>63.364948598965455</v>
      </c>
      <c r="N38" s="46" cm="1">
        <f t="array" aca="1" ref="N38" ca="1">_xll.RiskPercentile(E38,R$2)</f>
        <v>142.6623609007782</v>
      </c>
      <c r="O38" s="46" cm="1">
        <f t="array" aca="1" ref="O38" ca="1">_xll.RiskPercentile(F38,$R$2)</f>
        <v>80.30627381345532</v>
      </c>
    </row>
    <row r="39" spans="1:15" x14ac:dyDescent="0.3">
      <c r="A39">
        <v>2024</v>
      </c>
      <c r="B39" t="s">
        <v>21</v>
      </c>
      <c r="C39" s="10">
        <f t="shared" si="1"/>
        <v>45627</v>
      </c>
      <c r="D39" s="41" cm="1">
        <f t="array" aca="1" ref="D39" ca="1">_xll.RiskOutput(,$D$3,12)+Approach4!D135</f>
        <v>59.294290878778305</v>
      </c>
      <c r="E39" s="41" cm="1">
        <f t="array" aca="1" ref="E39" ca="1">_xll.RiskOutput(,$E$3,3)+Approach3!$J15</f>
        <v>140.69814267964384</v>
      </c>
      <c r="F39" s="41" cm="1">
        <f t="array" aca="1" ref="F39" ca="1">_xll.RiskOutput(,$F$3,12)+Approach2!M15</f>
        <v>85.092033436707339</v>
      </c>
      <c r="G39" s="44" cm="1">
        <f t="array" aca="1" ref="G39" ca="1">_xll.RiskMean(D39)</f>
        <v>59.294290878778305</v>
      </c>
      <c r="H39" s="44" cm="1">
        <f t="array" aca="1" ref="H39" ca="1">_xll.RiskMean(E39)</f>
        <v>140.69814267964384</v>
      </c>
      <c r="I39" s="44" cm="1">
        <f t="array" aca="1" ref="I39" ca="1">_xll.RiskMean(F39)</f>
        <v>85.092033436707339</v>
      </c>
      <c r="J39" s="45" cm="1">
        <f t="array" aca="1" ref="J39" ca="1">_xll.RiskPercentile(D39,$R$1)</f>
        <v>59.294290878778305</v>
      </c>
      <c r="K39" s="45" cm="1">
        <f t="array" aca="1" ref="K39" ca="1">_xll.RiskPercentile(E39,R$1)</f>
        <v>140.69814267964384</v>
      </c>
      <c r="L39" s="45" cm="1">
        <f t="array" aca="1" ref="L39" ca="1">_xll.RiskPercentile(F39,$R$1)</f>
        <v>85.092033436707339</v>
      </c>
      <c r="M39" s="46" cm="1">
        <f t="array" aca="1" ref="M39" ca="1">_xll.RiskPercentile(D39,R$2)</f>
        <v>59.294290878778305</v>
      </c>
      <c r="N39" s="46" cm="1">
        <f t="array" aca="1" ref="N39" ca="1">_xll.RiskPercentile(E39,R$2)</f>
        <v>140.69814267964384</v>
      </c>
      <c r="O39" s="46" cm="1">
        <f t="array" aca="1" ref="O39" ca="1">_xll.RiskPercentile(F39,$R$2)</f>
        <v>85.092033436707339</v>
      </c>
    </row>
    <row r="40" spans="1:15" x14ac:dyDescent="0.3">
      <c r="A40">
        <v>2025</v>
      </c>
      <c r="B40" t="s">
        <v>10</v>
      </c>
      <c r="C40" s="10">
        <f t="shared" si="1"/>
        <v>45658</v>
      </c>
      <c r="D40" s="41" cm="1">
        <f t="array" aca="1" ref="D40" ca="1">_xll.RiskOutput(,$D$3,13)+Approach4!D136</f>
        <v>54.643295621412186</v>
      </c>
      <c r="E40" s="41" cm="1">
        <f t="array" aca="1" ref="E40" ca="1">_xll.RiskOutput(,$E$3,3)+Approach3!$J16</f>
        <v>145.30872203603991</v>
      </c>
      <c r="F40" s="41" cm="1">
        <f t="array" aca="1" ref="F40" ca="1">_xll.RiskOutput(,$F$3,13)+Approach2!M16</f>
        <v>92.495295304567165</v>
      </c>
      <c r="G40" s="44" cm="1">
        <f t="array" aca="1" ref="G40" ca="1">_xll.RiskMean(D40)</f>
        <v>54.643295621412186</v>
      </c>
      <c r="H40" s="44" cm="1">
        <f t="array" aca="1" ref="H40" ca="1">_xll.RiskMean(E40)</f>
        <v>145.30872203603991</v>
      </c>
      <c r="I40" s="44" cm="1">
        <f t="array" aca="1" ref="I40" ca="1">_xll.RiskMean(F40)</f>
        <v>92.495295304567165</v>
      </c>
      <c r="J40" s="45" cm="1">
        <f t="array" aca="1" ref="J40" ca="1">_xll.RiskPercentile(D40,$R$1)</f>
        <v>54.643295621412186</v>
      </c>
      <c r="K40" s="45" cm="1">
        <f t="array" aca="1" ref="K40" ca="1">_xll.RiskPercentile(E40,R$1)</f>
        <v>145.30872203603991</v>
      </c>
      <c r="L40" s="45" cm="1">
        <f t="array" aca="1" ref="L40" ca="1">_xll.RiskPercentile(F40,$R$1)</f>
        <v>92.495295304567165</v>
      </c>
      <c r="M40" s="46" cm="1">
        <f t="array" aca="1" ref="M40" ca="1">_xll.RiskPercentile(D40,R$2)</f>
        <v>54.643295621412186</v>
      </c>
      <c r="N40" s="46" cm="1">
        <f t="array" aca="1" ref="N40" ca="1">_xll.RiskPercentile(E40,R$2)</f>
        <v>145.30872203603991</v>
      </c>
      <c r="O40" s="46" cm="1">
        <f t="array" aca="1" ref="O40" ca="1">_xll.RiskPercentile(F40,$R$2)</f>
        <v>92.495295304567165</v>
      </c>
    </row>
    <row r="41" spans="1:15" x14ac:dyDescent="0.3">
      <c r="A41">
        <v>2025</v>
      </c>
      <c r="B41" t="s">
        <v>11</v>
      </c>
      <c r="C41" s="10">
        <f t="shared" si="1"/>
        <v>45689</v>
      </c>
      <c r="D41" s="41" cm="1">
        <f t="array" aca="1" ref="D41" ca="1">_xll.RiskOutput(,$D$3,14)+Approach4!D137</f>
        <v>58.322919567166899</v>
      </c>
      <c r="E41" s="41" cm="1">
        <f t="array" aca="1" ref="E41" ca="1">_xll.RiskOutput(,$E$3,3)+Approach3!$J17</f>
        <v>137.8241179476093</v>
      </c>
      <c r="F41" s="41" cm="1">
        <f t="array" aca="1" ref="F41" ca="1">_xll.RiskOutput(,$F$3,14)+Approach2!M17</f>
        <v>95.637668239073918</v>
      </c>
      <c r="G41" s="44" cm="1">
        <f t="array" aca="1" ref="G41" ca="1">_xll.RiskMean(D41)</f>
        <v>58.322919567166899</v>
      </c>
      <c r="H41" s="44" cm="1">
        <f t="array" aca="1" ref="H41" ca="1">_xll.RiskMean(E41)</f>
        <v>137.8241179476093</v>
      </c>
      <c r="I41" s="44" cm="1">
        <f t="array" aca="1" ref="I41" ca="1">_xll.RiskMean(F41)</f>
        <v>95.637668239073918</v>
      </c>
      <c r="J41" s="45" cm="1">
        <f t="array" aca="1" ref="J41" ca="1">_xll.RiskPercentile(D41,$R$1)</f>
        <v>58.322919567166899</v>
      </c>
      <c r="K41" s="45" cm="1">
        <f t="array" aca="1" ref="K41" ca="1">_xll.RiskPercentile(E41,R$1)</f>
        <v>137.8241179476093</v>
      </c>
      <c r="L41" s="45" cm="1">
        <f t="array" aca="1" ref="L41" ca="1">_xll.RiskPercentile(F41,$R$1)</f>
        <v>95.637668239073918</v>
      </c>
      <c r="M41" s="46" cm="1">
        <f t="array" aca="1" ref="M41" ca="1">_xll.RiskPercentile(D41,R$2)</f>
        <v>58.322919567166899</v>
      </c>
      <c r="N41" s="46" cm="1">
        <f t="array" aca="1" ref="N41" ca="1">_xll.RiskPercentile(E41,R$2)</f>
        <v>137.8241179476093</v>
      </c>
      <c r="O41" s="46" cm="1">
        <f t="array" aca="1" ref="O41" ca="1">_xll.RiskPercentile(F41,$R$2)</f>
        <v>95.637668239073918</v>
      </c>
    </row>
    <row r="42" spans="1:15" x14ac:dyDescent="0.3">
      <c r="A42">
        <v>2025</v>
      </c>
      <c r="B42" t="s">
        <v>12</v>
      </c>
      <c r="C42" s="10">
        <f t="shared" si="1"/>
        <v>45717</v>
      </c>
      <c r="D42" s="41" cm="1">
        <f t="array" aca="1" ref="D42" ca="1">_xll.RiskOutput(,$D$3,15)+Approach4!D138</f>
        <v>51.688408274131824</v>
      </c>
      <c r="E42" s="41" cm="1">
        <f t="array" aca="1" ref="E42" ca="1">_xll.RiskOutput(,$E$3,3)+Approach3!$J18</f>
        <v>129.46655095930083</v>
      </c>
      <c r="F42" s="41" cm="1">
        <f t="array" aca="1" ref="F42" ca="1">_xll.RiskOutput(,$F$3,15)+Approach2!M18</f>
        <v>98.928575764222956</v>
      </c>
      <c r="G42" s="44" cm="1">
        <f t="array" aca="1" ref="G42" ca="1">_xll.RiskMean(D42)</f>
        <v>51.688408274131824</v>
      </c>
      <c r="H42" s="44" cm="1">
        <f t="array" aca="1" ref="H42" ca="1">_xll.RiskMean(E42)</f>
        <v>129.46655095930083</v>
      </c>
      <c r="I42" s="44" cm="1">
        <f t="array" aca="1" ref="I42" ca="1">_xll.RiskMean(F42)</f>
        <v>98.928575764222956</v>
      </c>
      <c r="J42" s="45" cm="1">
        <f t="array" aca="1" ref="J42" ca="1">_xll.RiskPercentile(D42,$R$1)</f>
        <v>51.688408274131824</v>
      </c>
      <c r="K42" s="45" cm="1">
        <f t="array" aca="1" ref="K42" ca="1">_xll.RiskPercentile(E42,R$1)</f>
        <v>129.46655095930083</v>
      </c>
      <c r="L42" s="45" cm="1">
        <f t="array" aca="1" ref="L42" ca="1">_xll.RiskPercentile(F42,$R$1)</f>
        <v>98.928575764222956</v>
      </c>
      <c r="M42" s="46" cm="1">
        <f t="array" aca="1" ref="M42" ca="1">_xll.RiskPercentile(D42,R$2)</f>
        <v>51.688408274131824</v>
      </c>
      <c r="N42" s="46" cm="1">
        <f t="array" aca="1" ref="N42" ca="1">_xll.RiskPercentile(E42,R$2)</f>
        <v>129.46655095930083</v>
      </c>
      <c r="O42" s="46" cm="1">
        <f t="array" aca="1" ref="O42" ca="1">_xll.RiskPercentile(F42,$R$2)</f>
        <v>98.928575764222956</v>
      </c>
    </row>
    <row r="43" spans="1:15" x14ac:dyDescent="0.3">
      <c r="A43">
        <v>2025</v>
      </c>
      <c r="B43" t="s">
        <v>13</v>
      </c>
      <c r="C43" s="10">
        <f t="shared" si="1"/>
        <v>45748</v>
      </c>
      <c r="D43" s="41" cm="1">
        <f t="array" aca="1" ref="D43" ca="1">_xll.RiskOutput(,$D$3,16)+Approach4!D139</f>
        <v>56.857879469943484</v>
      </c>
      <c r="E43" s="41" cm="1">
        <f t="array" aca="1" ref="E43" ca="1">_xll.RiskOutput(,$E$3,3)+Approach3!$J19</f>
        <v>121.25124021010937</v>
      </c>
      <c r="F43" s="41" cm="1">
        <f t="array" aca="1" ref="F43" ca="1">_xll.RiskOutput(,$F$3,16)+Approach2!M19</f>
        <v>93.356064080199246</v>
      </c>
      <c r="G43" s="44" cm="1">
        <f t="array" aca="1" ref="G43" ca="1">_xll.RiskMean(D43)</f>
        <v>56.857879469943484</v>
      </c>
      <c r="H43" s="44" cm="1">
        <f t="array" aca="1" ref="H43" ca="1">_xll.RiskMean(E43)</f>
        <v>121.25124021010937</v>
      </c>
      <c r="I43" s="44" cm="1">
        <f t="array" aca="1" ref="I43" ca="1">_xll.RiskMean(F43)</f>
        <v>93.356064080199246</v>
      </c>
      <c r="J43" s="45" cm="1">
        <f t="array" aca="1" ref="J43" ca="1">_xll.RiskPercentile(D43,$R$1)</f>
        <v>56.857879469943484</v>
      </c>
      <c r="K43" s="45" cm="1">
        <f t="array" aca="1" ref="K43" ca="1">_xll.RiskPercentile(E43,R$1)</f>
        <v>121.25124021010937</v>
      </c>
      <c r="L43" s="45" cm="1">
        <f t="array" aca="1" ref="L43" ca="1">_xll.RiskPercentile(F43,$R$1)</f>
        <v>93.356064080199246</v>
      </c>
      <c r="M43" s="46" cm="1">
        <f t="array" aca="1" ref="M43" ca="1">_xll.RiskPercentile(D43,R$2)</f>
        <v>56.857879469943484</v>
      </c>
      <c r="N43" s="46" cm="1">
        <f t="array" aca="1" ref="N43" ca="1">_xll.RiskPercentile(E43,R$2)</f>
        <v>121.25124021010937</v>
      </c>
      <c r="O43" s="46" cm="1">
        <f t="array" aca="1" ref="O43" ca="1">_xll.RiskPercentile(F43,$R$2)</f>
        <v>93.356064080199246</v>
      </c>
    </row>
    <row r="44" spans="1:15" x14ac:dyDescent="0.3">
      <c r="A44">
        <v>2025</v>
      </c>
      <c r="B44" t="s">
        <v>14</v>
      </c>
      <c r="C44" s="10">
        <f t="shared" si="1"/>
        <v>45778</v>
      </c>
      <c r="D44" s="41" cm="1">
        <f t="array" aca="1" ref="D44" ca="1">_xll.RiskOutput(,$D$3,17)+Approach4!D140</f>
        <v>62.346408627056839</v>
      </c>
      <c r="E44" s="41" cm="1">
        <f t="array" aca="1" ref="E44" ca="1">_xll.RiskOutput(,$E$3,3)+Approach3!$J20</f>
        <v>119.69383491789387</v>
      </c>
      <c r="F44" s="41" cm="1">
        <f t="array" aca="1" ref="F44" ca="1">_xll.RiskOutput(,$F$3,17)+Approach2!M20</f>
        <v>85.01923753677228</v>
      </c>
      <c r="G44" s="44" cm="1">
        <f t="array" aca="1" ref="G44" ca="1">_xll.RiskMean(D44)</f>
        <v>62.346408627056839</v>
      </c>
      <c r="H44" s="44" cm="1">
        <f t="array" aca="1" ref="H44" ca="1">_xll.RiskMean(E44)</f>
        <v>119.69383491789387</v>
      </c>
      <c r="I44" s="44" cm="1">
        <f t="array" aca="1" ref="I44" ca="1">_xll.RiskMean(F44)</f>
        <v>85.01923753677228</v>
      </c>
      <c r="J44" s="45" cm="1">
        <f t="array" aca="1" ref="J44" ca="1">_xll.RiskPercentile(D44,$R$1)</f>
        <v>62.346408627056839</v>
      </c>
      <c r="K44" s="45" cm="1">
        <f t="array" aca="1" ref="K44" ca="1">_xll.RiskPercentile(E44,R$1)</f>
        <v>119.69383491789387</v>
      </c>
      <c r="L44" s="45" cm="1">
        <f t="array" aca="1" ref="L44" ca="1">_xll.RiskPercentile(F44,$R$1)</f>
        <v>85.01923753677228</v>
      </c>
      <c r="M44" s="46" cm="1">
        <f t="array" aca="1" ref="M44" ca="1">_xll.RiskPercentile(D44,R$2)</f>
        <v>62.346408627056839</v>
      </c>
      <c r="N44" s="46" cm="1">
        <f t="array" aca="1" ref="N44" ca="1">_xll.RiskPercentile(E44,R$2)</f>
        <v>119.69383491789387</v>
      </c>
      <c r="O44" s="46" cm="1">
        <f t="array" aca="1" ref="O44" ca="1">_xll.RiskPercentile(F44,$R$2)</f>
        <v>85.01923753677228</v>
      </c>
    </row>
    <row r="45" spans="1:15" x14ac:dyDescent="0.3">
      <c r="A45">
        <v>2025</v>
      </c>
      <c r="B45" t="s">
        <v>15</v>
      </c>
      <c r="C45" s="10">
        <f t="shared" si="1"/>
        <v>45809</v>
      </c>
      <c r="D45" s="41" cm="1">
        <f t="array" aca="1" ref="D45" ca="1">_xll.RiskOutput(,$D$3,18)+Approach4!D141</f>
        <v>69.068401591437222</v>
      </c>
      <c r="E45" s="41" cm="1">
        <f t="array" aca="1" ref="E45" ca="1">_xll.RiskOutput(,$E$3,3)+Approach3!$J21</f>
        <v>121.45801728303836</v>
      </c>
      <c r="F45" s="41" cm="1">
        <f t="array" aca="1" ref="F45" ca="1">_xll.RiskOutput(,$F$3,18)+Approach2!M21</f>
        <v>86.65591041256171</v>
      </c>
      <c r="G45" s="44" cm="1">
        <f t="array" aca="1" ref="G45" ca="1">_xll.RiskMean(D45)</f>
        <v>69.068401591437222</v>
      </c>
      <c r="H45" s="44" cm="1">
        <f t="array" aca="1" ref="H45" ca="1">_xll.RiskMean(E45)</f>
        <v>121.45801728303836</v>
      </c>
      <c r="I45" s="44" cm="1">
        <f t="array" aca="1" ref="I45" ca="1">_xll.RiskMean(F45)</f>
        <v>86.65591041256171</v>
      </c>
      <c r="J45" s="45" cm="1">
        <f t="array" aca="1" ref="J45" ca="1">_xll.RiskPercentile(D45,$R$1)</f>
        <v>69.068401591437222</v>
      </c>
      <c r="K45" s="45" cm="1">
        <f t="array" aca="1" ref="K45" ca="1">_xll.RiskPercentile(E45,R$1)</f>
        <v>121.45801728303836</v>
      </c>
      <c r="L45" s="45" cm="1">
        <f t="array" aca="1" ref="L45" ca="1">_xll.RiskPercentile(F45,$R$1)</f>
        <v>86.65591041256171</v>
      </c>
      <c r="M45" s="46" cm="1">
        <f t="array" aca="1" ref="M45" ca="1">_xll.RiskPercentile(D45,R$2)</f>
        <v>69.068401591437222</v>
      </c>
      <c r="N45" s="46" cm="1">
        <f t="array" aca="1" ref="N45" ca="1">_xll.RiskPercentile(E45,R$2)</f>
        <v>121.45801728303836</v>
      </c>
      <c r="O45" s="46" cm="1">
        <f t="array" aca="1" ref="O45" ca="1">_xll.RiskPercentile(F45,$R$2)</f>
        <v>86.65591041256171</v>
      </c>
    </row>
    <row r="46" spans="1:15" x14ac:dyDescent="0.3">
      <c r="A46">
        <v>2025</v>
      </c>
      <c r="B46" t="s">
        <v>16</v>
      </c>
      <c r="C46" s="10">
        <f t="shared" si="1"/>
        <v>45839</v>
      </c>
      <c r="D46" s="41" cm="1">
        <f t="array" aca="1" ref="D46" ca="1">_xll.RiskOutput(,$D$3,19)+Approach4!D142</f>
        <v>74.392077632919467</v>
      </c>
      <c r="E46" s="41" cm="1">
        <f t="array" aca="1" ref="E46" ca="1">_xll.RiskOutput(,$E$3,3)+Approach3!$J22</f>
        <v>134.63794980054365</v>
      </c>
      <c r="F46" s="41" cm="1">
        <f t="array" aca="1" ref="F46" ca="1">_xll.RiskOutput(,$F$3,19)+Approach2!M22</f>
        <v>84.771955550468761</v>
      </c>
      <c r="G46" s="44" cm="1">
        <f t="array" aca="1" ref="G46" ca="1">_xll.RiskMean(D46)</f>
        <v>74.392077632919467</v>
      </c>
      <c r="H46" s="44" cm="1">
        <f t="array" aca="1" ref="H46" ca="1">_xll.RiskMean(E46)</f>
        <v>134.63794980054365</v>
      </c>
      <c r="I46" s="44" cm="1">
        <f t="array" aca="1" ref="I46" ca="1">_xll.RiskMean(F46)</f>
        <v>84.771955550468761</v>
      </c>
      <c r="J46" s="45" cm="1">
        <f t="array" aca="1" ref="J46" ca="1">_xll.RiskPercentile(D46,$R$1)</f>
        <v>74.392077632919467</v>
      </c>
      <c r="K46" s="45" cm="1">
        <f t="array" aca="1" ref="K46" ca="1">_xll.RiskPercentile(E46,R$1)</f>
        <v>134.63794980054365</v>
      </c>
      <c r="L46" s="45" cm="1">
        <f t="array" aca="1" ref="L46" ca="1">_xll.RiskPercentile(F46,$R$1)</f>
        <v>84.771955550468761</v>
      </c>
      <c r="M46" s="46" cm="1">
        <f t="array" aca="1" ref="M46" ca="1">_xll.RiskPercentile(D46,R$2)</f>
        <v>74.392077632919467</v>
      </c>
      <c r="N46" s="46" cm="1">
        <f t="array" aca="1" ref="N46" ca="1">_xll.RiskPercentile(E46,R$2)</f>
        <v>134.63794980054365</v>
      </c>
      <c r="O46" s="46" cm="1">
        <f t="array" aca="1" ref="O46" ca="1">_xll.RiskPercentile(F46,$R$2)</f>
        <v>84.771955550468761</v>
      </c>
    </row>
    <row r="47" spans="1:15" x14ac:dyDescent="0.3">
      <c r="A47">
        <v>2025</v>
      </c>
      <c r="B47" t="s">
        <v>17</v>
      </c>
      <c r="C47" s="10">
        <f t="shared" si="1"/>
        <v>45870</v>
      </c>
      <c r="D47" s="41" cm="1">
        <f t="array" aca="1" ref="D47" ca="1">_xll.RiskOutput(,$D$3,20)+Approach4!D143</f>
        <v>72.686460101164116</v>
      </c>
      <c r="E47" s="41" cm="1">
        <f t="array" aca="1" ref="E47" ca="1">_xll.RiskOutput(,$E$3,3)+Approach3!$J23</f>
        <v>143.54000573511786</v>
      </c>
      <c r="F47" s="41" cm="1">
        <f t="array" aca="1" ref="F47" ca="1">_xll.RiskOutput(,$F$3,20)+Approach2!M23</f>
        <v>85.549170797009964</v>
      </c>
      <c r="G47" s="44" cm="1">
        <f t="array" aca="1" ref="G47" ca="1">_xll.RiskMean(D47)</f>
        <v>72.686460101164116</v>
      </c>
      <c r="H47" s="44" cm="1">
        <f t="array" aca="1" ref="H47" ca="1">_xll.RiskMean(E47)</f>
        <v>143.54000573511786</v>
      </c>
      <c r="I47" s="44" cm="1">
        <f t="array" aca="1" ref="I47" ca="1">_xll.RiskMean(F47)</f>
        <v>85.549170797009964</v>
      </c>
      <c r="J47" s="45" cm="1">
        <f t="array" aca="1" ref="J47" ca="1">_xll.RiskPercentile(D47,$R$1)</f>
        <v>72.686460101164116</v>
      </c>
      <c r="K47" s="45" cm="1">
        <f t="array" aca="1" ref="K47" ca="1">_xll.RiskPercentile(E47,R$1)</f>
        <v>143.54000573511786</v>
      </c>
      <c r="L47" s="45" cm="1">
        <f t="array" aca="1" ref="L47" ca="1">_xll.RiskPercentile(F47,$R$1)</f>
        <v>85.549170797009964</v>
      </c>
      <c r="M47" s="46" cm="1">
        <f t="array" aca="1" ref="M47" ca="1">_xll.RiskPercentile(D47,R$2)</f>
        <v>72.686460101164116</v>
      </c>
      <c r="N47" s="46" cm="1">
        <f t="array" aca="1" ref="N47" ca="1">_xll.RiskPercentile(E47,R$2)</f>
        <v>143.54000573511786</v>
      </c>
      <c r="O47" s="46" cm="1">
        <f t="array" aca="1" ref="O47" ca="1">_xll.RiskPercentile(F47,$R$2)</f>
        <v>85.549170797009964</v>
      </c>
    </row>
    <row r="48" spans="1:15" x14ac:dyDescent="0.3">
      <c r="A48">
        <v>2025</v>
      </c>
      <c r="B48" t="s">
        <v>18</v>
      </c>
      <c r="C48" s="10">
        <f t="shared" si="1"/>
        <v>45901</v>
      </c>
      <c r="D48" s="41" cm="1">
        <f t="array" aca="1" ref="D48" ca="1">_xll.RiskOutput(,$D$3,21)+Approach4!D144</f>
        <v>82.871214227002952</v>
      </c>
      <c r="E48" s="41" cm="1">
        <f t="array" aca="1" ref="E48" ca="1">_xll.RiskOutput(,$E$3,3)+Approach3!$J24</f>
        <v>144.55710523068294</v>
      </c>
      <c r="F48" s="41" cm="1">
        <f t="array" aca="1" ref="F48" ca="1">_xll.RiskOutput(,$F$3,21)+Approach2!M24</f>
        <v>87.967185484717817</v>
      </c>
      <c r="G48" s="44" cm="1">
        <f t="array" aca="1" ref="G48" ca="1">_xll.RiskMean(D48)</f>
        <v>82.871214227002952</v>
      </c>
      <c r="H48" s="44" cm="1">
        <f t="array" aca="1" ref="H48" ca="1">_xll.RiskMean(E48)</f>
        <v>144.55710523068294</v>
      </c>
      <c r="I48" s="44" cm="1">
        <f t="array" aca="1" ref="I48" ca="1">_xll.RiskMean(F48)</f>
        <v>87.967185484717817</v>
      </c>
      <c r="J48" s="45" cm="1">
        <f t="array" aca="1" ref="J48" ca="1">_xll.RiskPercentile(D48,$R$1)</f>
        <v>82.871214227002952</v>
      </c>
      <c r="K48" s="45" cm="1">
        <f t="array" aca="1" ref="K48" ca="1">_xll.RiskPercentile(E48,R$1)</f>
        <v>144.55710523068294</v>
      </c>
      <c r="L48" s="45" cm="1">
        <f t="array" aca="1" ref="L48" ca="1">_xll.RiskPercentile(F48,$R$1)</f>
        <v>87.967185484717817</v>
      </c>
      <c r="M48" s="46" cm="1">
        <f t="array" aca="1" ref="M48" ca="1">_xll.RiskPercentile(D48,R$2)</f>
        <v>82.871214227002952</v>
      </c>
      <c r="N48" s="46" cm="1">
        <f t="array" aca="1" ref="N48" ca="1">_xll.RiskPercentile(E48,R$2)</f>
        <v>144.55710523068294</v>
      </c>
      <c r="O48" s="46" cm="1">
        <f t="array" aca="1" ref="O48" ca="1">_xll.RiskPercentile(F48,$R$2)</f>
        <v>87.967185484717817</v>
      </c>
    </row>
    <row r="49" spans="1:15" x14ac:dyDescent="0.3">
      <c r="A49">
        <v>2025</v>
      </c>
      <c r="B49" t="s">
        <v>19</v>
      </c>
      <c r="C49" s="10">
        <f t="shared" si="1"/>
        <v>45931</v>
      </c>
      <c r="D49" s="41" cm="1">
        <f t="array" aca="1" ref="D49" ca="1">_xll.RiskOutput(,$D$3,22)+Approach4!D145</f>
        <v>83.24403849182454</v>
      </c>
      <c r="E49" s="41" cm="1">
        <f t="array" aca="1" ref="E49" ca="1">_xll.RiskOutput(,$E$3,3)+Approach3!$J25</f>
        <v>147.33096225724768</v>
      </c>
      <c r="F49" s="41" cm="1">
        <f t="array" aca="1" ref="F49" ca="1">_xll.RiskOutput(,$F$3,22)+Approach2!M25</f>
        <v>95.830220048845661</v>
      </c>
      <c r="G49" s="44" cm="1">
        <f t="array" aca="1" ref="G49" ca="1">_xll.RiskMean(D49)</f>
        <v>83.24403849182454</v>
      </c>
      <c r="H49" s="44" cm="1">
        <f t="array" aca="1" ref="H49" ca="1">_xll.RiskMean(E49)</f>
        <v>147.33096225724768</v>
      </c>
      <c r="I49" s="44" cm="1">
        <f t="array" aca="1" ref="I49" ca="1">_xll.RiskMean(F49)</f>
        <v>95.830220048845661</v>
      </c>
      <c r="J49" s="45" cm="1">
        <f t="array" aca="1" ref="J49" ca="1">_xll.RiskPercentile(D49,$R$1)</f>
        <v>83.24403849182454</v>
      </c>
      <c r="K49" s="45" cm="1">
        <f t="array" aca="1" ref="K49" ca="1">_xll.RiskPercentile(E49,R$1)</f>
        <v>147.33096225724768</v>
      </c>
      <c r="L49" s="45" cm="1">
        <f t="array" aca="1" ref="L49" ca="1">_xll.RiskPercentile(F49,$R$1)</f>
        <v>95.830220048845661</v>
      </c>
      <c r="M49" s="46" cm="1">
        <f t="array" aca="1" ref="M49" ca="1">_xll.RiskPercentile(D49,R$2)</f>
        <v>83.24403849182454</v>
      </c>
      <c r="N49" s="46" cm="1">
        <f t="array" aca="1" ref="N49" ca="1">_xll.RiskPercentile(E49,R$2)</f>
        <v>147.33096225724768</v>
      </c>
      <c r="O49" s="46" cm="1">
        <f t="array" aca="1" ref="O49" ca="1">_xll.RiskPercentile(F49,$R$2)</f>
        <v>95.830220048845661</v>
      </c>
    </row>
    <row r="50" spans="1:15" x14ac:dyDescent="0.3">
      <c r="A50">
        <v>2025</v>
      </c>
      <c r="B50" t="s">
        <v>20</v>
      </c>
      <c r="C50" s="10">
        <f t="shared" si="1"/>
        <v>45962</v>
      </c>
      <c r="D50" s="41" cm="1">
        <f t="array" aca="1" ref="D50" ca="1">_xll.RiskOutput(,$D$3,23)+Approach4!D146</f>
        <v>83.589812961237172</v>
      </c>
      <c r="E50" s="41" cm="1">
        <f t="array" aca="1" ref="E50" ca="1">_xll.RiskOutput(,$E$3,3)+Approach3!$J26</f>
        <v>155.07808894585335</v>
      </c>
      <c r="F50" s="41" cm="1">
        <f t="array" aca="1" ref="F50" ca="1">_xll.RiskOutput(,$F$3,23)+Approach2!M26</f>
        <v>95.873521327479807</v>
      </c>
      <c r="G50" s="44" cm="1">
        <f t="array" aca="1" ref="G50" ca="1">_xll.RiskMean(D50)</f>
        <v>83.589812961237172</v>
      </c>
      <c r="H50" s="44" cm="1">
        <f t="array" aca="1" ref="H50" ca="1">_xll.RiskMean(E50)</f>
        <v>155.07808894585335</v>
      </c>
      <c r="I50" s="44" cm="1">
        <f t="array" aca="1" ref="I50" ca="1">_xll.RiskMean(F50)</f>
        <v>95.873521327479807</v>
      </c>
      <c r="J50" s="45" cm="1">
        <f t="array" aca="1" ref="J50" ca="1">_xll.RiskPercentile(D50,$R$1)</f>
        <v>83.589812961237172</v>
      </c>
      <c r="K50" s="45" cm="1">
        <f t="array" aca="1" ref="K50" ca="1">_xll.RiskPercentile(E50,R$1)</f>
        <v>155.07808894585335</v>
      </c>
      <c r="L50" s="45" cm="1">
        <f t="array" aca="1" ref="L50" ca="1">_xll.RiskPercentile(F50,$R$1)</f>
        <v>95.873521327479807</v>
      </c>
      <c r="M50" s="46" cm="1">
        <f t="array" aca="1" ref="M50" ca="1">_xll.RiskPercentile(D50,R$2)</f>
        <v>83.589812961237172</v>
      </c>
      <c r="N50" s="46" cm="1">
        <f t="array" aca="1" ref="N50" ca="1">_xll.RiskPercentile(E50,R$2)</f>
        <v>155.07808894585335</v>
      </c>
      <c r="O50" s="46" cm="1">
        <f t="array" aca="1" ref="O50" ca="1">_xll.RiskPercentile(F50,$R$2)</f>
        <v>95.873521327479807</v>
      </c>
    </row>
    <row r="51" spans="1:15" x14ac:dyDescent="0.3">
      <c r="A51">
        <v>2025</v>
      </c>
      <c r="B51" t="s">
        <v>21</v>
      </c>
      <c r="C51" s="10">
        <f t="shared" si="1"/>
        <v>45992</v>
      </c>
      <c r="D51" s="41" cm="1">
        <f t="array" aca="1" ref="D51" ca="1">_xll.RiskOutput(,$D$3,24)+Approach4!D147</f>
        <v>81.192959949379855</v>
      </c>
      <c r="E51" s="41" cm="1">
        <f t="array" aca="1" ref="E51" ca="1">_xll.RiskOutput(,$E$3,3)+Approach3!$J27</f>
        <v>153.89805473315201</v>
      </c>
      <c r="F51" s="41" cm="1">
        <f t="array" aca="1" ref="F51" ca="1">_xll.RiskOutput(,$F$3,24)+Approach2!M27</f>
        <v>100.4059172388757</v>
      </c>
      <c r="G51" s="44" cm="1">
        <f t="array" aca="1" ref="G51" ca="1">_xll.RiskMean(D51)</f>
        <v>81.192959949379855</v>
      </c>
      <c r="H51" s="44" cm="1">
        <f t="array" aca="1" ref="H51" ca="1">_xll.RiskMean(E51)</f>
        <v>153.89805473315201</v>
      </c>
      <c r="I51" s="44" cm="1">
        <f t="array" aca="1" ref="I51" ca="1">_xll.RiskMean(F51)</f>
        <v>100.4059172388757</v>
      </c>
      <c r="J51" s="45" cm="1">
        <f t="array" aca="1" ref="J51" ca="1">_xll.RiskPercentile(D51,$R$1)</f>
        <v>81.192959949379855</v>
      </c>
      <c r="K51" s="45" cm="1">
        <f t="array" aca="1" ref="K51" ca="1">_xll.RiskPercentile(E51,R$1)</f>
        <v>153.89805473315201</v>
      </c>
      <c r="L51" s="45" cm="1">
        <f t="array" aca="1" ref="L51" ca="1">_xll.RiskPercentile(F51,$R$1)</f>
        <v>100.4059172388757</v>
      </c>
      <c r="M51" s="46" cm="1">
        <f t="array" aca="1" ref="M51" ca="1">_xll.RiskPercentile(D51,R$2)</f>
        <v>81.192959949379855</v>
      </c>
      <c r="N51" s="46" cm="1">
        <f t="array" aca="1" ref="N51" ca="1">_xll.RiskPercentile(E51,R$2)</f>
        <v>153.89805473315201</v>
      </c>
      <c r="O51" s="46" cm="1">
        <f t="array" aca="1" ref="O51" ca="1">_xll.RiskPercentile(F51,$R$2)</f>
        <v>100.4059172388757</v>
      </c>
    </row>
  </sheetData>
  <conditionalFormatting sqref="D28:O51">
    <cfRule type="expression" dxfId="2" priority="1" stopIfTrue="1">
      <formula>RiskColorCellsSimOutput</formula>
    </cfRule>
    <cfRule type="expression" dxfId="1" priority="2" stopIfTrue="1">
      <formula>RiskColorCellsSimInput</formula>
    </cfRule>
    <cfRule type="expression" dxfId="0" priority="3" stopIfTrue="1">
      <formula>RiskColorCellsSimStatistics</formula>
    </cfRule>
  </conditionalFormatting>
  <pageMargins left="0.7" right="0.7" top="0.75" bottom="0.75" header="0.3" footer="0.3"/>
  <ignoredErrors>
    <ignoredError sqref="K28:K51" formula="1"/>
  </ignoredErrors>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4EAECB-347E-4D71-AA19-55A52C68EDA5}">
  <dimension ref="A1:H3"/>
  <sheetViews>
    <sheetView workbookViewId="0"/>
  </sheetViews>
  <sheetFormatPr defaultRowHeight="14.4" x14ac:dyDescent="0.3"/>
  <sheetData>
    <row r="1" spans="1:8" x14ac:dyDescent="0.3">
      <c r="A1" t="e">
        <f>'Original Data'!$B$3:$F$2616</f>
        <v>#VALUE!</v>
      </c>
      <c r="B1" t="s">
        <v>22</v>
      </c>
      <c r="C1" t="s">
        <v>23</v>
      </c>
    </row>
    <row r="2" spans="1:8" x14ac:dyDescent="0.3">
      <c r="A2" t="e">
        <f>DataExploration!$B$3:$C$2614</f>
        <v>#VALUE!</v>
      </c>
      <c r="B2" t="s">
        <v>22</v>
      </c>
      <c r="E2" t="s">
        <v>63</v>
      </c>
      <c r="H2" t="s">
        <v>64</v>
      </c>
    </row>
    <row r="3" spans="1:8" x14ac:dyDescent="0.3">
      <c r="A3" t="e">
        <f>DataExploration!$B$3:$D$2614</f>
        <v>#VALUE!</v>
      </c>
      <c r="B3" t="s">
        <v>22</v>
      </c>
      <c r="C3" t="s">
        <v>23</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DA72E7-256E-470A-90E7-0651578DDE84}">
  <dimension ref="A1:P15"/>
  <sheetViews>
    <sheetView workbookViewId="0"/>
  </sheetViews>
  <sheetFormatPr defaultColWidth="25.6640625" defaultRowHeight="14.4" x14ac:dyDescent="0.3"/>
  <sheetData>
    <row r="1" spans="1:16" x14ac:dyDescent="0.3">
      <c r="A1" t="s">
        <v>35</v>
      </c>
      <c r="B1" t="s">
        <v>30</v>
      </c>
    </row>
    <row r="2" spans="1:16" x14ac:dyDescent="0.3">
      <c r="A2" t="s">
        <v>36</v>
      </c>
      <c r="B2" t="s">
        <v>37</v>
      </c>
    </row>
    <row r="3" spans="1:16" x14ac:dyDescent="0.3">
      <c r="A3" t="s">
        <v>38</v>
      </c>
      <c r="B3" t="s">
        <v>37</v>
      </c>
    </row>
    <row r="4" spans="1:16" x14ac:dyDescent="0.3">
      <c r="A4" t="s">
        <v>39</v>
      </c>
      <c r="B4" t="s">
        <v>30</v>
      </c>
    </row>
    <row r="9" spans="1:16" x14ac:dyDescent="0.3">
      <c r="A9" t="s">
        <v>40</v>
      </c>
      <c r="B9">
        <v>5</v>
      </c>
    </row>
    <row r="10" spans="1:16" x14ac:dyDescent="0.3">
      <c r="A10" t="s">
        <v>41</v>
      </c>
      <c r="B10" t="s">
        <v>42</v>
      </c>
      <c r="C10" t="s">
        <v>43</v>
      </c>
      <c r="D10" t="s">
        <v>44</v>
      </c>
      <c r="E10" t="s">
        <v>45</v>
      </c>
      <c r="F10" t="s">
        <v>46</v>
      </c>
      <c r="G10" t="s">
        <v>47</v>
      </c>
      <c r="H10" t="s">
        <v>48</v>
      </c>
      <c r="I10" t="s">
        <v>49</v>
      </c>
      <c r="J10" t="s">
        <v>50</v>
      </c>
      <c r="K10" t="s">
        <v>51</v>
      </c>
      <c r="L10" t="s">
        <v>52</v>
      </c>
      <c r="M10" t="s">
        <v>53</v>
      </c>
      <c r="N10" t="s">
        <v>54</v>
      </c>
      <c r="O10" t="s">
        <v>55</v>
      </c>
    </row>
    <row r="11" spans="1:16" x14ac:dyDescent="0.3">
      <c r="A11" t="s">
        <v>65</v>
      </c>
      <c r="B11" s="12" t="s">
        <v>66</v>
      </c>
      <c r="C11" t="str">
        <f>DataExploration!$E$5:$E$2614</f>
        <v/>
      </c>
      <c r="D11">
        <v>0</v>
      </c>
      <c r="E11" t="s">
        <v>56</v>
      </c>
      <c r="F11" t="s">
        <v>67</v>
      </c>
      <c r="G11" t="s">
        <v>68</v>
      </c>
      <c r="J11" t="s">
        <v>57</v>
      </c>
      <c r="K11" t="s">
        <v>58</v>
      </c>
      <c r="O11">
        <v>4</v>
      </c>
      <c r="P11" t="b">
        <v>1</v>
      </c>
    </row>
    <row r="12" spans="1:16" x14ac:dyDescent="0.3">
      <c r="A12" t="s">
        <v>69</v>
      </c>
      <c r="B12" s="12" t="s">
        <v>70</v>
      </c>
      <c r="C12" t="str">
        <f>DataExploration!$F$4:$F$2614</f>
        <v/>
      </c>
      <c r="D12">
        <v>0</v>
      </c>
      <c r="E12" t="s">
        <v>71</v>
      </c>
      <c r="F12" t="s">
        <v>72</v>
      </c>
      <c r="J12" t="s">
        <v>57</v>
      </c>
      <c r="K12" t="s">
        <v>58</v>
      </c>
      <c r="O12">
        <v>4</v>
      </c>
      <c r="P12" t="b">
        <v>1</v>
      </c>
    </row>
    <row r="13" spans="1:16" x14ac:dyDescent="0.3">
      <c r="A13" t="s">
        <v>73</v>
      </c>
      <c r="B13" s="12" t="s">
        <v>74</v>
      </c>
      <c r="C13">
        <f>DataExploration!$G$4:$G$2614</f>
        <v>1.7064477805378533E-2</v>
      </c>
      <c r="D13">
        <v>0</v>
      </c>
      <c r="E13" t="s">
        <v>71</v>
      </c>
      <c r="F13" t="s">
        <v>75</v>
      </c>
      <c r="G13" t="s">
        <v>76</v>
      </c>
      <c r="H13" t="s">
        <v>77</v>
      </c>
      <c r="J13" t="s">
        <v>57</v>
      </c>
      <c r="K13" t="s">
        <v>58</v>
      </c>
      <c r="O13">
        <v>4</v>
      </c>
      <c r="P13" t="b">
        <v>1</v>
      </c>
    </row>
    <row r="14" spans="1:16" x14ac:dyDescent="0.3">
      <c r="A14" t="s">
        <v>78</v>
      </c>
      <c r="B14" s="12" t="s">
        <v>79</v>
      </c>
      <c r="C14">
        <f>DataExploration!$D$4:$D$2614</f>
        <v>-2.2300095571839008E-3</v>
      </c>
      <c r="D14">
        <v>0</v>
      </c>
      <c r="E14" t="s">
        <v>86</v>
      </c>
      <c r="F14" t="s">
        <v>87</v>
      </c>
      <c r="G14" t="s">
        <v>88</v>
      </c>
      <c r="H14" t="s">
        <v>89</v>
      </c>
      <c r="J14" t="s">
        <v>57</v>
      </c>
      <c r="K14" t="s">
        <v>58</v>
      </c>
      <c r="O14">
        <v>4</v>
      </c>
      <c r="P14" t="b">
        <v>1</v>
      </c>
    </row>
    <row r="15" spans="1:16" x14ac:dyDescent="0.3">
      <c r="A15" t="s">
        <v>82</v>
      </c>
      <c r="B15" s="12" t="s">
        <v>83</v>
      </c>
      <c r="C15">
        <f>DataExploration!$R$5:$R$2614</f>
        <v>0</v>
      </c>
      <c r="D15">
        <v>0</v>
      </c>
      <c r="E15" t="s">
        <v>84</v>
      </c>
      <c r="F15" t="s">
        <v>85</v>
      </c>
      <c r="J15" t="s">
        <v>57</v>
      </c>
      <c r="K15" t="s">
        <v>58</v>
      </c>
      <c r="O15">
        <v>4</v>
      </c>
      <c r="P15" t="b">
        <v>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B878C0-A0DC-424C-8B5B-89D11EE9C4D0}">
  <dimension ref="A1:F2616"/>
  <sheetViews>
    <sheetView workbookViewId="0">
      <selection activeCell="B39" sqref="B39"/>
    </sheetView>
  </sheetViews>
  <sheetFormatPr defaultRowHeight="14.4" x14ac:dyDescent="0.3"/>
  <sheetData>
    <row r="1" spans="1:6" x14ac:dyDescent="0.3">
      <c r="A1" s="6"/>
      <c r="B1" s="6"/>
      <c r="C1" s="6"/>
      <c r="D1" s="6"/>
      <c r="E1" s="1"/>
      <c r="F1" s="6"/>
    </row>
    <row r="2" spans="1:6" x14ac:dyDescent="0.3">
      <c r="A2" s="6"/>
      <c r="B2" s="6"/>
      <c r="C2" s="6"/>
      <c r="D2" s="6"/>
      <c r="E2" s="2"/>
      <c r="F2" s="6"/>
    </row>
    <row r="3" spans="1:6" x14ac:dyDescent="0.3">
      <c r="A3" s="6" t="s">
        <v>0</v>
      </c>
      <c r="B3" s="6" t="s">
        <v>1</v>
      </c>
      <c r="C3" s="6" t="s">
        <v>2</v>
      </c>
      <c r="D3" s="6" t="s">
        <v>3</v>
      </c>
      <c r="E3" s="2" t="s">
        <v>4</v>
      </c>
      <c r="F3" s="6" t="s">
        <v>5</v>
      </c>
    </row>
    <row r="4" spans="1:6" x14ac:dyDescent="0.3">
      <c r="A4" s="3">
        <v>41641</v>
      </c>
      <c r="B4" s="4">
        <v>98.5</v>
      </c>
      <c r="C4" s="4">
        <v>98.97</v>
      </c>
      <c r="D4" s="4">
        <v>95.34</v>
      </c>
      <c r="E4" s="4">
        <v>95.44</v>
      </c>
      <c r="F4" s="5">
        <v>251248</v>
      </c>
    </row>
    <row r="5" spans="1:6" x14ac:dyDescent="0.3">
      <c r="A5" s="3">
        <v>41642</v>
      </c>
      <c r="B5" s="4">
        <v>95.47</v>
      </c>
      <c r="C5" s="4">
        <v>95.74</v>
      </c>
      <c r="D5" s="4">
        <v>93.86</v>
      </c>
      <c r="E5" s="4">
        <v>93.96</v>
      </c>
      <c r="F5" s="5">
        <v>215522</v>
      </c>
    </row>
    <row r="6" spans="1:6" x14ac:dyDescent="0.3">
      <c r="A6" s="3">
        <v>41645</v>
      </c>
      <c r="B6" s="4">
        <v>94.18</v>
      </c>
      <c r="C6" s="4">
        <v>94.59</v>
      </c>
      <c r="D6" s="4">
        <v>93.2</v>
      </c>
      <c r="E6" s="4">
        <v>93.43</v>
      </c>
      <c r="F6" s="5">
        <v>189379</v>
      </c>
    </row>
    <row r="7" spans="1:6" x14ac:dyDescent="0.3">
      <c r="A7" s="3">
        <v>41646</v>
      </c>
      <c r="B7" s="4">
        <v>93.6</v>
      </c>
      <c r="C7" s="4">
        <v>94.22</v>
      </c>
      <c r="D7" s="4">
        <v>93.35</v>
      </c>
      <c r="E7" s="4">
        <v>93.67</v>
      </c>
      <c r="F7" s="5">
        <v>177182</v>
      </c>
    </row>
    <row r="8" spans="1:6" x14ac:dyDescent="0.3">
      <c r="A8" s="3">
        <v>41647</v>
      </c>
      <c r="B8" s="4">
        <v>93.96</v>
      </c>
      <c r="C8" s="4">
        <v>94.18</v>
      </c>
      <c r="D8" s="4">
        <v>92.26</v>
      </c>
      <c r="E8" s="4">
        <v>92.33</v>
      </c>
      <c r="F8" s="5">
        <v>244855</v>
      </c>
    </row>
    <row r="9" spans="1:6" x14ac:dyDescent="0.3">
      <c r="A9" s="3">
        <v>41648</v>
      </c>
      <c r="B9" s="4">
        <v>92.58</v>
      </c>
      <c r="C9" s="4">
        <v>92.93</v>
      </c>
      <c r="D9" s="4">
        <v>91.24</v>
      </c>
      <c r="E9" s="4">
        <v>91.66</v>
      </c>
      <c r="F9" s="5">
        <v>255784</v>
      </c>
    </row>
    <row r="10" spans="1:6" x14ac:dyDescent="0.3">
      <c r="A10" s="3">
        <v>41649</v>
      </c>
      <c r="B10" s="4">
        <v>92.3</v>
      </c>
      <c r="C10" s="4">
        <v>93.38</v>
      </c>
      <c r="D10" s="4">
        <v>91.99</v>
      </c>
      <c r="E10" s="4">
        <v>92.72</v>
      </c>
      <c r="F10" s="5">
        <v>255988</v>
      </c>
    </row>
    <row r="11" spans="1:6" x14ac:dyDescent="0.3">
      <c r="A11" s="3">
        <v>41652</v>
      </c>
      <c r="B11" s="4">
        <v>92.83</v>
      </c>
      <c r="C11" s="4">
        <v>92.88</v>
      </c>
      <c r="D11" s="4">
        <v>91.43</v>
      </c>
      <c r="E11" s="4">
        <v>91.8</v>
      </c>
      <c r="F11" s="5">
        <v>212208</v>
      </c>
    </row>
    <row r="12" spans="1:6" x14ac:dyDescent="0.3">
      <c r="A12" s="3">
        <v>41653</v>
      </c>
      <c r="B12" s="4">
        <v>91.51</v>
      </c>
      <c r="C12" s="4">
        <v>92.88</v>
      </c>
      <c r="D12" s="4">
        <v>91.5</v>
      </c>
      <c r="E12" s="4">
        <v>92.59</v>
      </c>
      <c r="F12" s="5">
        <v>243474</v>
      </c>
    </row>
    <row r="13" spans="1:6" x14ac:dyDescent="0.3">
      <c r="A13" s="3">
        <v>41654</v>
      </c>
      <c r="B13" s="4">
        <v>92.65</v>
      </c>
      <c r="C13" s="4">
        <v>94.64</v>
      </c>
      <c r="D13" s="4">
        <v>92.43</v>
      </c>
      <c r="E13" s="4">
        <v>94.17</v>
      </c>
      <c r="F13" s="5">
        <v>263295</v>
      </c>
    </row>
    <row r="14" spans="1:6" x14ac:dyDescent="0.3">
      <c r="A14" s="3">
        <v>41655</v>
      </c>
      <c r="B14" s="4">
        <v>94.29</v>
      </c>
      <c r="C14" s="4">
        <v>94.64</v>
      </c>
      <c r="D14" s="4">
        <v>93.6</v>
      </c>
      <c r="E14" s="4">
        <v>93.96</v>
      </c>
      <c r="F14" s="5">
        <v>165135</v>
      </c>
    </row>
    <row r="15" spans="1:6" x14ac:dyDescent="0.3">
      <c r="A15" s="3">
        <v>41656</v>
      </c>
      <c r="B15" s="4">
        <v>94.17</v>
      </c>
      <c r="C15" s="4">
        <v>94.94</v>
      </c>
      <c r="D15" s="4">
        <v>93.94</v>
      </c>
      <c r="E15" s="4">
        <v>94.37</v>
      </c>
      <c r="F15" s="5">
        <v>119887</v>
      </c>
    </row>
    <row r="16" spans="1:6" x14ac:dyDescent="0.3">
      <c r="A16" s="3">
        <v>41660</v>
      </c>
      <c r="B16" s="4">
        <v>94</v>
      </c>
      <c r="C16" s="4">
        <v>95.23</v>
      </c>
      <c r="D16" s="4">
        <v>93.43</v>
      </c>
      <c r="E16" s="4">
        <v>94.99</v>
      </c>
      <c r="F16" s="5">
        <v>244861</v>
      </c>
    </row>
    <row r="17" spans="1:6" x14ac:dyDescent="0.3">
      <c r="A17" s="3">
        <v>41661</v>
      </c>
      <c r="B17" s="4">
        <v>95.2</v>
      </c>
      <c r="C17" s="4">
        <v>96.89</v>
      </c>
      <c r="D17" s="4">
        <v>95.12</v>
      </c>
      <c r="E17" s="4">
        <v>96.73</v>
      </c>
      <c r="F17" s="5">
        <v>252349</v>
      </c>
    </row>
    <row r="18" spans="1:6" x14ac:dyDescent="0.3">
      <c r="A18" s="3">
        <v>41662</v>
      </c>
      <c r="B18" s="4">
        <v>96.69</v>
      </c>
      <c r="C18" s="4">
        <v>97.84</v>
      </c>
      <c r="D18" s="4">
        <v>96.41</v>
      </c>
      <c r="E18" s="4">
        <v>97.32</v>
      </c>
      <c r="F18" s="5">
        <v>274078</v>
      </c>
    </row>
    <row r="19" spans="1:6" x14ac:dyDescent="0.3">
      <c r="A19" s="3">
        <v>41663</v>
      </c>
      <c r="B19" s="4">
        <v>97.37</v>
      </c>
      <c r="C19" s="4">
        <v>97.8</v>
      </c>
      <c r="D19" s="4">
        <v>96.25</v>
      </c>
      <c r="E19" s="4">
        <v>96.64</v>
      </c>
      <c r="F19" s="5">
        <v>239673</v>
      </c>
    </row>
    <row r="20" spans="1:6" x14ac:dyDescent="0.3">
      <c r="A20" s="3">
        <v>41666</v>
      </c>
      <c r="B20" s="4">
        <v>96.9</v>
      </c>
      <c r="C20" s="4">
        <v>97.18</v>
      </c>
      <c r="D20" s="4">
        <v>95.21</v>
      </c>
      <c r="E20" s="4">
        <v>95.72</v>
      </c>
      <c r="F20" s="5">
        <v>235110</v>
      </c>
    </row>
    <row r="21" spans="1:6" x14ac:dyDescent="0.3">
      <c r="A21" s="3">
        <v>41667</v>
      </c>
      <c r="B21" s="4">
        <v>95.66</v>
      </c>
      <c r="C21" s="4">
        <v>97.66</v>
      </c>
      <c r="D21" s="4">
        <v>95.63</v>
      </c>
      <c r="E21" s="4">
        <v>97.41</v>
      </c>
      <c r="F21" s="5">
        <v>206490</v>
      </c>
    </row>
    <row r="22" spans="1:6" x14ac:dyDescent="0.3">
      <c r="A22" s="3">
        <v>41668</v>
      </c>
      <c r="B22" s="4">
        <v>97.17</v>
      </c>
      <c r="C22" s="4">
        <v>97.75</v>
      </c>
      <c r="D22" s="4">
        <v>96.32</v>
      </c>
      <c r="E22" s="4">
        <v>97.36</v>
      </c>
      <c r="F22" s="5">
        <v>200486</v>
      </c>
    </row>
    <row r="23" spans="1:6" x14ac:dyDescent="0.3">
      <c r="A23" s="3">
        <v>41669</v>
      </c>
      <c r="B23" s="4">
        <v>97.42</v>
      </c>
      <c r="C23" s="4">
        <v>98.59</v>
      </c>
      <c r="D23" s="4">
        <v>97.33</v>
      </c>
      <c r="E23" s="4">
        <v>98.23</v>
      </c>
      <c r="F23" s="5">
        <v>199420</v>
      </c>
    </row>
    <row r="24" spans="1:6" x14ac:dyDescent="0.3">
      <c r="A24" s="3">
        <v>41670</v>
      </c>
      <c r="B24" s="4">
        <v>97.97</v>
      </c>
      <c r="C24" s="4">
        <v>98.39</v>
      </c>
      <c r="D24" s="4">
        <v>97.1</v>
      </c>
      <c r="E24" s="4">
        <v>97.49</v>
      </c>
      <c r="F24" s="5">
        <v>253457</v>
      </c>
    </row>
    <row r="25" spans="1:6" x14ac:dyDescent="0.3">
      <c r="A25" s="3">
        <v>41673</v>
      </c>
      <c r="B25" s="4">
        <v>97.4</v>
      </c>
      <c r="C25" s="4">
        <v>97.94</v>
      </c>
      <c r="D25" s="4">
        <v>96.26</v>
      </c>
      <c r="E25" s="4">
        <v>96.43</v>
      </c>
      <c r="F25" s="5">
        <v>293312</v>
      </c>
    </row>
    <row r="26" spans="1:6" x14ac:dyDescent="0.3">
      <c r="A26" s="3">
        <v>41674</v>
      </c>
      <c r="B26" s="4">
        <v>96.53</v>
      </c>
      <c r="C26" s="4">
        <v>97.82</v>
      </c>
      <c r="D26" s="4">
        <v>96.37</v>
      </c>
      <c r="E26" s="4">
        <v>97.19</v>
      </c>
      <c r="F26" s="5">
        <v>204282</v>
      </c>
    </row>
    <row r="27" spans="1:6" x14ac:dyDescent="0.3">
      <c r="A27" s="3">
        <v>41675</v>
      </c>
      <c r="B27" s="4">
        <v>97.67</v>
      </c>
      <c r="C27" s="4">
        <v>98.26</v>
      </c>
      <c r="D27" s="4">
        <v>96.8</v>
      </c>
      <c r="E27" s="4">
        <v>97.38</v>
      </c>
      <c r="F27" s="5">
        <v>237671</v>
      </c>
    </row>
    <row r="28" spans="1:6" x14ac:dyDescent="0.3">
      <c r="A28" s="3">
        <v>41676</v>
      </c>
      <c r="B28" s="4">
        <v>97.25</v>
      </c>
      <c r="C28" s="4">
        <v>98.83</v>
      </c>
      <c r="D28" s="4">
        <v>97.25</v>
      </c>
      <c r="E28" s="4">
        <v>97.84</v>
      </c>
      <c r="F28" s="5">
        <v>234281</v>
      </c>
    </row>
    <row r="29" spans="1:6" x14ac:dyDescent="0.3">
      <c r="A29" s="3">
        <v>41677</v>
      </c>
      <c r="B29" s="4">
        <v>97.97</v>
      </c>
      <c r="C29" s="4">
        <v>100.24</v>
      </c>
      <c r="D29" s="4">
        <v>97.11</v>
      </c>
      <c r="E29" s="4">
        <v>99.88</v>
      </c>
      <c r="F29" s="5">
        <v>270407</v>
      </c>
    </row>
    <row r="30" spans="1:6" x14ac:dyDescent="0.3">
      <c r="A30" s="3">
        <v>41680</v>
      </c>
      <c r="B30" s="4">
        <v>100.05</v>
      </c>
      <c r="C30" s="4">
        <v>100.55</v>
      </c>
      <c r="D30" s="4">
        <v>99.11</v>
      </c>
      <c r="E30" s="4">
        <v>100.06</v>
      </c>
      <c r="F30" s="5">
        <v>251127</v>
      </c>
    </row>
    <row r="31" spans="1:6" x14ac:dyDescent="0.3">
      <c r="A31" s="3">
        <v>41681</v>
      </c>
      <c r="B31" s="4">
        <v>99.97</v>
      </c>
      <c r="C31" s="4">
        <v>100.6</v>
      </c>
      <c r="D31" s="4">
        <v>99.6</v>
      </c>
      <c r="E31" s="4">
        <v>99.94</v>
      </c>
      <c r="F31" s="5">
        <v>233933</v>
      </c>
    </row>
    <row r="32" spans="1:6" x14ac:dyDescent="0.3">
      <c r="A32" s="3">
        <v>41682</v>
      </c>
      <c r="B32" s="4">
        <v>100.46</v>
      </c>
      <c r="C32" s="4">
        <v>101.38</v>
      </c>
      <c r="D32" s="4">
        <v>100.04</v>
      </c>
      <c r="E32" s="4">
        <v>100.37</v>
      </c>
      <c r="F32" s="5">
        <v>318686</v>
      </c>
    </row>
    <row r="33" spans="1:6" x14ac:dyDescent="0.3">
      <c r="A33" s="3">
        <v>41683</v>
      </c>
      <c r="B33" s="4">
        <v>100.27</v>
      </c>
      <c r="C33" s="4">
        <v>100.66</v>
      </c>
      <c r="D33" s="4">
        <v>99.4</v>
      </c>
      <c r="E33" s="4">
        <v>100.35</v>
      </c>
      <c r="F33" s="5">
        <v>221722</v>
      </c>
    </row>
    <row r="34" spans="1:6" x14ac:dyDescent="0.3">
      <c r="A34" s="3">
        <v>41684</v>
      </c>
      <c r="B34" s="4">
        <v>100.34</v>
      </c>
      <c r="C34" s="4">
        <v>100.47</v>
      </c>
      <c r="D34" s="4">
        <v>99.43</v>
      </c>
      <c r="E34" s="4">
        <v>100.3</v>
      </c>
      <c r="F34" s="5">
        <v>229784</v>
      </c>
    </row>
    <row r="35" spans="1:6" x14ac:dyDescent="0.3">
      <c r="A35" s="3">
        <v>41688</v>
      </c>
      <c r="B35" s="4">
        <v>100.32</v>
      </c>
      <c r="C35" s="4">
        <v>103.25</v>
      </c>
      <c r="D35" s="4">
        <v>100.23</v>
      </c>
      <c r="E35" s="4">
        <v>102.43</v>
      </c>
      <c r="F35" s="5">
        <v>177371</v>
      </c>
    </row>
    <row r="36" spans="1:6" x14ac:dyDescent="0.3">
      <c r="A36" s="3">
        <v>41689</v>
      </c>
      <c r="B36" s="4">
        <v>103.14</v>
      </c>
      <c r="C36" s="4">
        <v>103.8</v>
      </c>
      <c r="D36" s="4">
        <v>102.4</v>
      </c>
      <c r="E36" s="4">
        <v>103.31</v>
      </c>
      <c r="F36" s="5">
        <v>116164</v>
      </c>
    </row>
    <row r="37" spans="1:6" x14ac:dyDescent="0.3">
      <c r="A37" s="3">
        <v>41690</v>
      </c>
      <c r="B37" s="4">
        <v>103.41</v>
      </c>
      <c r="C37" s="4">
        <v>103.5</v>
      </c>
      <c r="D37" s="4">
        <v>102.75</v>
      </c>
      <c r="E37" s="4">
        <v>102.92</v>
      </c>
      <c r="F37" s="5">
        <v>194397</v>
      </c>
    </row>
    <row r="38" spans="1:6" x14ac:dyDescent="0.3">
      <c r="A38" s="3">
        <v>41691</v>
      </c>
      <c r="B38" s="4">
        <v>102.87</v>
      </c>
      <c r="C38" s="4">
        <v>102.92</v>
      </c>
      <c r="D38" s="4">
        <v>101.69</v>
      </c>
      <c r="E38" s="4">
        <v>102.2</v>
      </c>
      <c r="F38" s="5">
        <v>173260</v>
      </c>
    </row>
    <row r="39" spans="1:6" x14ac:dyDescent="0.3">
      <c r="A39" s="3">
        <v>41694</v>
      </c>
      <c r="B39" s="4">
        <v>102.29</v>
      </c>
      <c r="C39" s="4">
        <v>103.45</v>
      </c>
      <c r="D39" s="4">
        <v>101.97</v>
      </c>
      <c r="E39" s="4">
        <v>102.82</v>
      </c>
      <c r="F39" s="5">
        <v>177861</v>
      </c>
    </row>
    <row r="40" spans="1:6" x14ac:dyDescent="0.3">
      <c r="A40" s="3">
        <v>41695</v>
      </c>
      <c r="B40" s="4">
        <v>102.8</v>
      </c>
      <c r="C40" s="4">
        <v>102.84</v>
      </c>
      <c r="D40" s="4">
        <v>101.02</v>
      </c>
      <c r="E40" s="4">
        <v>101.83</v>
      </c>
      <c r="F40" s="5">
        <v>187216</v>
      </c>
    </row>
    <row r="41" spans="1:6" x14ac:dyDescent="0.3">
      <c r="A41" s="3">
        <v>41696</v>
      </c>
      <c r="B41" s="4">
        <v>102.04</v>
      </c>
      <c r="C41" s="4">
        <v>102.9</v>
      </c>
      <c r="D41" s="4">
        <v>101.58</v>
      </c>
      <c r="E41" s="4">
        <v>102.59</v>
      </c>
      <c r="F41" s="5">
        <v>196517</v>
      </c>
    </row>
    <row r="42" spans="1:6" x14ac:dyDescent="0.3">
      <c r="A42" s="3">
        <v>41697</v>
      </c>
      <c r="B42" s="4">
        <v>102.57</v>
      </c>
      <c r="C42" s="4">
        <v>103.08</v>
      </c>
      <c r="D42" s="4">
        <v>101.75</v>
      </c>
      <c r="E42" s="4">
        <v>102.4</v>
      </c>
      <c r="F42" s="5">
        <v>196494</v>
      </c>
    </row>
    <row r="43" spans="1:6" x14ac:dyDescent="0.3">
      <c r="A43" s="3">
        <v>41698</v>
      </c>
      <c r="B43" s="4">
        <v>102.15</v>
      </c>
      <c r="C43" s="4">
        <v>102.96</v>
      </c>
      <c r="D43" s="4">
        <v>101.8</v>
      </c>
      <c r="E43" s="4">
        <v>102.59</v>
      </c>
      <c r="F43" s="5">
        <v>178276</v>
      </c>
    </row>
    <row r="44" spans="1:6" x14ac:dyDescent="0.3">
      <c r="A44" s="3">
        <v>41701</v>
      </c>
      <c r="B44" s="4">
        <v>103</v>
      </c>
      <c r="C44" s="4">
        <v>105.22</v>
      </c>
      <c r="D44" s="4">
        <v>102.95</v>
      </c>
      <c r="E44" s="4">
        <v>104.92</v>
      </c>
      <c r="F44" s="5">
        <v>295819</v>
      </c>
    </row>
    <row r="45" spans="1:6" x14ac:dyDescent="0.3">
      <c r="A45" s="3">
        <v>41702</v>
      </c>
      <c r="B45" s="4">
        <v>104.89</v>
      </c>
      <c r="C45" s="4">
        <v>104.96</v>
      </c>
      <c r="D45" s="4">
        <v>102.85</v>
      </c>
      <c r="E45" s="4">
        <v>103.33</v>
      </c>
      <c r="F45" s="5">
        <v>210005</v>
      </c>
    </row>
    <row r="46" spans="1:6" x14ac:dyDescent="0.3">
      <c r="A46" s="3">
        <v>41703</v>
      </c>
      <c r="B46" s="4">
        <v>103.35</v>
      </c>
      <c r="C46" s="4">
        <v>103.53</v>
      </c>
      <c r="D46" s="4">
        <v>100.85</v>
      </c>
      <c r="E46" s="4">
        <v>101.45</v>
      </c>
      <c r="F46" s="5">
        <v>267837</v>
      </c>
    </row>
    <row r="47" spans="1:6" x14ac:dyDescent="0.3">
      <c r="A47" s="3">
        <v>41704</v>
      </c>
      <c r="B47" s="4">
        <v>101.04</v>
      </c>
      <c r="C47" s="4">
        <v>102.08</v>
      </c>
      <c r="D47" s="4">
        <v>100.13</v>
      </c>
      <c r="E47" s="4">
        <v>101.56</v>
      </c>
      <c r="F47" s="5">
        <v>291849</v>
      </c>
    </row>
    <row r="48" spans="1:6" x14ac:dyDescent="0.3">
      <c r="A48" s="3">
        <v>41705</v>
      </c>
      <c r="B48" s="4">
        <v>101.97</v>
      </c>
      <c r="C48" s="4">
        <v>102.91</v>
      </c>
      <c r="D48" s="4">
        <v>101.57</v>
      </c>
      <c r="E48" s="4">
        <v>102.58</v>
      </c>
      <c r="F48" s="5">
        <v>226145</v>
      </c>
    </row>
    <row r="49" spans="1:6" x14ac:dyDescent="0.3">
      <c r="A49" s="3">
        <v>41708</v>
      </c>
      <c r="B49" s="4">
        <v>102.75</v>
      </c>
      <c r="C49" s="4">
        <v>102.82</v>
      </c>
      <c r="D49" s="4">
        <v>100.85</v>
      </c>
      <c r="E49" s="4">
        <v>101.12</v>
      </c>
      <c r="F49" s="5">
        <v>225290</v>
      </c>
    </row>
    <row r="50" spans="1:6" x14ac:dyDescent="0.3">
      <c r="A50" s="3">
        <v>41709</v>
      </c>
      <c r="B50" s="4">
        <v>100.94</v>
      </c>
      <c r="C50" s="4">
        <v>101.52</v>
      </c>
      <c r="D50" s="4">
        <v>99.32</v>
      </c>
      <c r="E50" s="4">
        <v>100.03</v>
      </c>
      <c r="F50" s="5">
        <v>294201</v>
      </c>
    </row>
    <row r="51" spans="1:6" x14ac:dyDescent="0.3">
      <c r="A51" s="3">
        <v>41710</v>
      </c>
      <c r="B51" s="4">
        <v>99.48</v>
      </c>
      <c r="C51" s="4">
        <v>99.6</v>
      </c>
      <c r="D51" s="4">
        <v>97.55</v>
      </c>
      <c r="E51" s="4">
        <v>97.99</v>
      </c>
      <c r="F51" s="5">
        <v>416927</v>
      </c>
    </row>
    <row r="52" spans="1:6" x14ac:dyDescent="0.3">
      <c r="A52" s="3">
        <v>41711</v>
      </c>
      <c r="B52" s="4">
        <v>98.1</v>
      </c>
      <c r="C52" s="4">
        <v>98.6</v>
      </c>
      <c r="D52" s="4">
        <v>97.67</v>
      </c>
      <c r="E52" s="4">
        <v>98.2</v>
      </c>
      <c r="F52" s="5">
        <v>268074</v>
      </c>
    </row>
    <row r="53" spans="1:6" x14ac:dyDescent="0.3">
      <c r="A53" s="3">
        <v>41712</v>
      </c>
      <c r="B53" s="4">
        <v>98.25</v>
      </c>
      <c r="C53" s="4">
        <v>99.28</v>
      </c>
      <c r="D53" s="4">
        <v>98.06</v>
      </c>
      <c r="E53" s="4">
        <v>98.89</v>
      </c>
      <c r="F53" s="5">
        <v>226300</v>
      </c>
    </row>
    <row r="54" spans="1:6" x14ac:dyDescent="0.3">
      <c r="A54" s="3">
        <v>41715</v>
      </c>
      <c r="B54" s="4">
        <v>99.39</v>
      </c>
      <c r="C54" s="4">
        <v>99.39</v>
      </c>
      <c r="D54" s="4">
        <v>97.37</v>
      </c>
      <c r="E54" s="4">
        <v>98.08</v>
      </c>
      <c r="F54" s="5">
        <v>227387</v>
      </c>
    </row>
    <row r="55" spans="1:6" x14ac:dyDescent="0.3">
      <c r="A55" s="3">
        <v>41716</v>
      </c>
      <c r="B55" s="4">
        <v>97.97</v>
      </c>
      <c r="C55" s="4">
        <v>99.78</v>
      </c>
      <c r="D55" s="4">
        <v>97.75</v>
      </c>
      <c r="E55" s="4">
        <v>99.7</v>
      </c>
      <c r="F55" s="5">
        <v>192508</v>
      </c>
    </row>
    <row r="56" spans="1:6" x14ac:dyDescent="0.3">
      <c r="A56" s="3">
        <v>41717</v>
      </c>
      <c r="B56" s="4">
        <v>99.53</v>
      </c>
      <c r="C56" s="4">
        <v>100.47</v>
      </c>
      <c r="D56" s="4">
        <v>99.34</v>
      </c>
      <c r="E56" s="4">
        <v>100.37</v>
      </c>
      <c r="F56" s="5">
        <v>110319</v>
      </c>
    </row>
    <row r="57" spans="1:6" x14ac:dyDescent="0.3">
      <c r="A57" s="3">
        <v>41718</v>
      </c>
      <c r="B57" s="4">
        <v>100.39</v>
      </c>
      <c r="C57" s="4">
        <v>100.82</v>
      </c>
      <c r="D57" s="4">
        <v>99.08</v>
      </c>
      <c r="E57" s="4">
        <v>99.43</v>
      </c>
      <c r="F57" s="5">
        <v>244866</v>
      </c>
    </row>
    <row r="58" spans="1:6" x14ac:dyDescent="0.3">
      <c r="A58" s="3">
        <v>41719</v>
      </c>
      <c r="B58" s="4">
        <v>98.59</v>
      </c>
      <c r="C58" s="4">
        <v>100.25</v>
      </c>
      <c r="D58" s="4">
        <v>98.25</v>
      </c>
      <c r="E58" s="4">
        <v>99.46</v>
      </c>
      <c r="F58" s="5">
        <v>191289</v>
      </c>
    </row>
    <row r="59" spans="1:6" x14ac:dyDescent="0.3">
      <c r="A59" s="3">
        <v>41722</v>
      </c>
      <c r="B59" s="4">
        <v>99.49</v>
      </c>
      <c r="C59" s="4">
        <v>100.29</v>
      </c>
      <c r="D59" s="4">
        <v>99.05</v>
      </c>
      <c r="E59" s="4">
        <v>99.6</v>
      </c>
      <c r="F59" s="5">
        <v>151710</v>
      </c>
    </row>
    <row r="60" spans="1:6" x14ac:dyDescent="0.3">
      <c r="A60" s="3">
        <v>41723</v>
      </c>
      <c r="B60" s="4">
        <v>99.43</v>
      </c>
      <c r="C60" s="4">
        <v>100.25</v>
      </c>
      <c r="D60" s="4">
        <v>98.8</v>
      </c>
      <c r="E60" s="4">
        <v>99.19</v>
      </c>
      <c r="F60" s="5">
        <v>217013</v>
      </c>
    </row>
    <row r="61" spans="1:6" x14ac:dyDescent="0.3">
      <c r="A61" s="3">
        <v>41724</v>
      </c>
      <c r="B61" s="4">
        <v>99.18</v>
      </c>
      <c r="C61" s="4">
        <v>100.46</v>
      </c>
      <c r="D61" s="4">
        <v>99.1</v>
      </c>
      <c r="E61" s="4">
        <v>100.26</v>
      </c>
      <c r="F61" s="5">
        <v>211367</v>
      </c>
    </row>
    <row r="62" spans="1:6" x14ac:dyDescent="0.3">
      <c r="A62" s="3">
        <v>41725</v>
      </c>
      <c r="B62" s="4">
        <v>100.3</v>
      </c>
      <c r="C62" s="4">
        <v>101.7</v>
      </c>
      <c r="D62" s="4">
        <v>100.03</v>
      </c>
      <c r="E62" s="4">
        <v>101.28</v>
      </c>
      <c r="F62" s="5">
        <v>202200</v>
      </c>
    </row>
    <row r="63" spans="1:6" x14ac:dyDescent="0.3">
      <c r="A63" s="3">
        <v>41726</v>
      </c>
      <c r="B63" s="4">
        <v>101.34</v>
      </c>
      <c r="C63" s="4">
        <v>102.24</v>
      </c>
      <c r="D63" s="4">
        <v>101.18</v>
      </c>
      <c r="E63" s="4">
        <v>101.67</v>
      </c>
      <c r="F63" s="5">
        <v>166326</v>
      </c>
    </row>
    <row r="64" spans="1:6" x14ac:dyDescent="0.3">
      <c r="A64" s="3">
        <v>41729</v>
      </c>
      <c r="B64" s="4">
        <v>101.69</v>
      </c>
      <c r="C64" s="4">
        <v>101.97</v>
      </c>
      <c r="D64" s="4">
        <v>100.88</v>
      </c>
      <c r="E64" s="4">
        <v>101.58</v>
      </c>
      <c r="F64" s="5">
        <v>167570</v>
      </c>
    </row>
    <row r="65" spans="1:6" x14ac:dyDescent="0.3">
      <c r="A65" s="3">
        <v>41730</v>
      </c>
      <c r="B65" s="4">
        <v>101.53</v>
      </c>
      <c r="C65" s="4">
        <v>101.57</v>
      </c>
      <c r="D65" s="4">
        <v>99.28</v>
      </c>
      <c r="E65" s="4">
        <v>99.74</v>
      </c>
      <c r="F65" s="5">
        <v>237564</v>
      </c>
    </row>
    <row r="66" spans="1:6" x14ac:dyDescent="0.3">
      <c r="A66" s="3">
        <v>41731</v>
      </c>
      <c r="B66" s="4">
        <v>99.64</v>
      </c>
      <c r="C66" s="4">
        <v>99.83</v>
      </c>
      <c r="D66" s="4">
        <v>98.86</v>
      </c>
      <c r="E66" s="4">
        <v>99.62</v>
      </c>
      <c r="F66" s="5">
        <v>231596</v>
      </c>
    </row>
    <row r="67" spans="1:6" x14ac:dyDescent="0.3">
      <c r="A67" s="3">
        <v>41732</v>
      </c>
      <c r="B67" s="4">
        <v>99.29</v>
      </c>
      <c r="C67" s="4">
        <v>100.49</v>
      </c>
      <c r="D67" s="4">
        <v>99.07</v>
      </c>
      <c r="E67" s="4">
        <v>100.29</v>
      </c>
      <c r="F67" s="5">
        <v>195430</v>
      </c>
    </row>
    <row r="68" spans="1:6" x14ac:dyDescent="0.3">
      <c r="A68" s="3">
        <v>41733</v>
      </c>
      <c r="B68" s="4">
        <v>100.38</v>
      </c>
      <c r="C68" s="4">
        <v>101.63</v>
      </c>
      <c r="D68" s="4">
        <v>100.28</v>
      </c>
      <c r="E68" s="4">
        <v>101.14</v>
      </c>
      <c r="F68" s="5">
        <v>193532</v>
      </c>
    </row>
    <row r="69" spans="1:6" x14ac:dyDescent="0.3">
      <c r="A69" s="3">
        <v>41736</v>
      </c>
      <c r="B69" s="4">
        <v>100.91</v>
      </c>
      <c r="C69" s="4">
        <v>101.32</v>
      </c>
      <c r="D69" s="4">
        <v>99.92</v>
      </c>
      <c r="E69" s="4">
        <v>100.44</v>
      </c>
      <c r="F69" s="5">
        <v>254884</v>
      </c>
    </row>
    <row r="70" spans="1:6" x14ac:dyDescent="0.3">
      <c r="A70" s="3">
        <v>41737</v>
      </c>
      <c r="B70" s="4">
        <v>100.69</v>
      </c>
      <c r="C70" s="4">
        <v>102.71</v>
      </c>
      <c r="D70" s="4">
        <v>100.68</v>
      </c>
      <c r="E70" s="4">
        <v>102.56</v>
      </c>
      <c r="F70" s="5">
        <v>299549</v>
      </c>
    </row>
    <row r="71" spans="1:6" x14ac:dyDescent="0.3">
      <c r="A71" s="3">
        <v>41738</v>
      </c>
      <c r="B71" s="4">
        <v>102.35</v>
      </c>
      <c r="C71" s="4">
        <v>103.77</v>
      </c>
      <c r="D71" s="4">
        <v>102.03</v>
      </c>
      <c r="E71" s="4">
        <v>103.6</v>
      </c>
      <c r="F71" s="5">
        <v>324660</v>
      </c>
    </row>
    <row r="72" spans="1:6" x14ac:dyDescent="0.3">
      <c r="A72" s="3">
        <v>41739</v>
      </c>
      <c r="B72" s="4">
        <v>103.44</v>
      </c>
      <c r="C72" s="4">
        <v>103.81</v>
      </c>
      <c r="D72" s="4">
        <v>103.1</v>
      </c>
      <c r="E72" s="4">
        <v>103.4</v>
      </c>
      <c r="F72" s="5">
        <v>222169</v>
      </c>
    </row>
    <row r="73" spans="1:6" x14ac:dyDescent="0.3">
      <c r="A73" s="3">
        <v>41740</v>
      </c>
      <c r="B73" s="4">
        <v>103.34</v>
      </c>
      <c r="C73" s="4">
        <v>104.44</v>
      </c>
      <c r="D73" s="4">
        <v>103.01</v>
      </c>
      <c r="E73" s="4">
        <v>103.74</v>
      </c>
      <c r="F73" s="5">
        <v>261915</v>
      </c>
    </row>
    <row r="74" spans="1:6" x14ac:dyDescent="0.3">
      <c r="A74" s="3">
        <v>41743</v>
      </c>
      <c r="B74" s="4">
        <v>103.56</v>
      </c>
      <c r="C74" s="4">
        <v>104.55</v>
      </c>
      <c r="D74" s="4">
        <v>103.34</v>
      </c>
      <c r="E74" s="4">
        <v>104.05</v>
      </c>
      <c r="F74" s="5">
        <v>237213</v>
      </c>
    </row>
    <row r="75" spans="1:6" x14ac:dyDescent="0.3">
      <c r="A75" s="3">
        <v>41744</v>
      </c>
      <c r="B75" s="4">
        <v>103.6</v>
      </c>
      <c r="C75" s="4">
        <v>104.05</v>
      </c>
      <c r="D75" s="4">
        <v>102.91</v>
      </c>
      <c r="E75" s="4">
        <v>103.75</v>
      </c>
      <c r="F75" s="5">
        <v>215848</v>
      </c>
    </row>
    <row r="76" spans="1:6" x14ac:dyDescent="0.3">
      <c r="A76" s="3">
        <v>41745</v>
      </c>
      <c r="B76" s="4">
        <v>103.76</v>
      </c>
      <c r="C76" s="4">
        <v>104.99</v>
      </c>
      <c r="D76" s="4">
        <v>103.12</v>
      </c>
      <c r="E76" s="4">
        <v>103.76</v>
      </c>
      <c r="F76" s="5">
        <v>279392</v>
      </c>
    </row>
    <row r="77" spans="1:6" x14ac:dyDescent="0.3">
      <c r="A77" s="3">
        <v>41746</v>
      </c>
      <c r="B77" s="4">
        <v>103.84</v>
      </c>
      <c r="C77" s="4">
        <v>104.78</v>
      </c>
      <c r="D77" s="4">
        <v>103.54</v>
      </c>
      <c r="E77" s="4">
        <v>104.3</v>
      </c>
      <c r="F77" s="5">
        <v>191342</v>
      </c>
    </row>
    <row r="78" spans="1:6" x14ac:dyDescent="0.3">
      <c r="A78" s="3">
        <v>41750</v>
      </c>
      <c r="B78" s="4">
        <v>104.54</v>
      </c>
      <c r="C78" s="4">
        <v>104.77</v>
      </c>
      <c r="D78" s="4">
        <v>103.85</v>
      </c>
      <c r="E78" s="4">
        <v>104.37</v>
      </c>
      <c r="F78" s="5">
        <v>115095</v>
      </c>
    </row>
    <row r="79" spans="1:6" x14ac:dyDescent="0.3">
      <c r="A79" s="3">
        <v>41751</v>
      </c>
      <c r="B79" s="4">
        <v>104.36</v>
      </c>
      <c r="C79" s="4">
        <v>104.36</v>
      </c>
      <c r="D79" s="4">
        <v>101.69</v>
      </c>
      <c r="E79" s="4">
        <v>102.13</v>
      </c>
      <c r="F79" s="5">
        <v>323723</v>
      </c>
    </row>
    <row r="80" spans="1:6" x14ac:dyDescent="0.3">
      <c r="A80" s="3">
        <v>41752</v>
      </c>
      <c r="B80" s="4">
        <v>101.86</v>
      </c>
      <c r="C80" s="4">
        <v>102.08</v>
      </c>
      <c r="D80" s="4">
        <v>101.2</v>
      </c>
      <c r="E80" s="4">
        <v>101.44</v>
      </c>
      <c r="F80" s="5">
        <v>250645</v>
      </c>
    </row>
    <row r="81" spans="1:6" x14ac:dyDescent="0.3">
      <c r="A81" s="3">
        <v>41753</v>
      </c>
      <c r="B81" s="4">
        <v>101.54</v>
      </c>
      <c r="C81" s="4">
        <v>102.35</v>
      </c>
      <c r="D81" s="4">
        <v>101.4</v>
      </c>
      <c r="E81" s="4">
        <v>101.94</v>
      </c>
      <c r="F81" s="5">
        <v>202278</v>
      </c>
    </row>
    <row r="82" spans="1:6" x14ac:dyDescent="0.3">
      <c r="A82" s="3">
        <v>41754</v>
      </c>
      <c r="B82" s="4">
        <v>101.93</v>
      </c>
      <c r="C82" s="4">
        <v>102.05</v>
      </c>
      <c r="D82" s="4">
        <v>100.48</v>
      </c>
      <c r="E82" s="4">
        <v>100.6</v>
      </c>
      <c r="F82" s="5">
        <v>221601</v>
      </c>
    </row>
    <row r="83" spans="1:6" x14ac:dyDescent="0.3">
      <c r="A83" s="3">
        <v>41757</v>
      </c>
      <c r="B83" s="4">
        <v>100.49</v>
      </c>
      <c r="C83" s="4">
        <v>101.52</v>
      </c>
      <c r="D83" s="4">
        <v>100.33</v>
      </c>
      <c r="E83" s="4">
        <v>100.84</v>
      </c>
      <c r="F83" s="5">
        <v>231590</v>
      </c>
    </row>
    <row r="84" spans="1:6" x14ac:dyDescent="0.3">
      <c r="A84" s="3">
        <v>41758</v>
      </c>
      <c r="B84" s="4">
        <v>100.89</v>
      </c>
      <c r="C84" s="4">
        <v>102.2</v>
      </c>
      <c r="D84" s="4">
        <v>100.71</v>
      </c>
      <c r="E84" s="4">
        <v>101.28</v>
      </c>
      <c r="F84" s="5">
        <v>218691</v>
      </c>
    </row>
    <row r="85" spans="1:6" x14ac:dyDescent="0.3">
      <c r="A85" s="3">
        <v>41759</v>
      </c>
      <c r="B85" s="4">
        <v>100.76</v>
      </c>
      <c r="C85" s="4">
        <v>100.76</v>
      </c>
      <c r="D85" s="4">
        <v>99.35</v>
      </c>
      <c r="E85" s="4">
        <v>99.74</v>
      </c>
      <c r="F85" s="5">
        <v>282979</v>
      </c>
    </row>
    <row r="86" spans="1:6" x14ac:dyDescent="0.3">
      <c r="A86" s="3">
        <v>41760</v>
      </c>
      <c r="B86" s="4">
        <v>99.72</v>
      </c>
      <c r="C86" s="4">
        <v>99.89</v>
      </c>
      <c r="D86" s="4">
        <v>98.74</v>
      </c>
      <c r="E86" s="4">
        <v>99.42</v>
      </c>
      <c r="F86" s="5">
        <v>235455</v>
      </c>
    </row>
    <row r="87" spans="1:6" x14ac:dyDescent="0.3">
      <c r="A87" s="3">
        <v>41761</v>
      </c>
      <c r="B87" s="4">
        <v>99.17</v>
      </c>
      <c r="C87" s="4">
        <v>100.14</v>
      </c>
      <c r="D87" s="4">
        <v>99.17</v>
      </c>
      <c r="E87" s="4">
        <v>99.76</v>
      </c>
      <c r="F87" s="5">
        <v>213631</v>
      </c>
    </row>
    <row r="88" spans="1:6" x14ac:dyDescent="0.3">
      <c r="A88" s="3">
        <v>41764</v>
      </c>
      <c r="B88" s="4">
        <v>99.96</v>
      </c>
      <c r="C88" s="4">
        <v>100.44</v>
      </c>
      <c r="D88" s="4">
        <v>98.91</v>
      </c>
      <c r="E88" s="4">
        <v>99.48</v>
      </c>
      <c r="F88" s="5">
        <v>190002</v>
      </c>
    </row>
    <row r="89" spans="1:6" x14ac:dyDescent="0.3">
      <c r="A89" s="3">
        <v>41765</v>
      </c>
      <c r="B89" s="4">
        <v>99.38</v>
      </c>
      <c r="C89" s="4">
        <v>100.42</v>
      </c>
      <c r="D89" s="4">
        <v>99.32</v>
      </c>
      <c r="E89" s="4">
        <v>99.5</v>
      </c>
      <c r="F89" s="5">
        <v>251208</v>
      </c>
    </row>
    <row r="90" spans="1:6" x14ac:dyDescent="0.3">
      <c r="A90" s="3">
        <v>41766</v>
      </c>
      <c r="B90" s="4">
        <v>99.83</v>
      </c>
      <c r="C90" s="4">
        <v>100.99</v>
      </c>
      <c r="D90" s="4">
        <v>99.78</v>
      </c>
      <c r="E90" s="4">
        <v>100.77</v>
      </c>
      <c r="F90" s="5">
        <v>291271</v>
      </c>
    </row>
    <row r="91" spans="1:6" x14ac:dyDescent="0.3">
      <c r="A91" s="3">
        <v>41767</v>
      </c>
      <c r="B91" s="4">
        <v>100.82</v>
      </c>
      <c r="C91" s="4">
        <v>100.93</v>
      </c>
      <c r="D91" s="4">
        <v>99.87</v>
      </c>
      <c r="E91" s="4">
        <v>100.26</v>
      </c>
      <c r="F91" s="5">
        <v>252605</v>
      </c>
    </row>
    <row r="92" spans="1:6" x14ac:dyDescent="0.3">
      <c r="A92" s="3">
        <v>41768</v>
      </c>
      <c r="B92" s="4">
        <v>100.27</v>
      </c>
      <c r="C92" s="4">
        <v>101.18</v>
      </c>
      <c r="D92" s="4">
        <v>99.71</v>
      </c>
      <c r="E92" s="4">
        <v>99.99</v>
      </c>
      <c r="F92" s="5">
        <v>271341</v>
      </c>
    </row>
    <row r="93" spans="1:6" x14ac:dyDescent="0.3">
      <c r="A93" s="3">
        <v>41771</v>
      </c>
      <c r="B93" s="4">
        <v>100.12</v>
      </c>
      <c r="C93" s="4">
        <v>100.93</v>
      </c>
      <c r="D93" s="4">
        <v>99.93</v>
      </c>
      <c r="E93" s="4">
        <v>100.59</v>
      </c>
      <c r="F93" s="5">
        <v>211648</v>
      </c>
    </row>
    <row r="94" spans="1:6" x14ac:dyDescent="0.3">
      <c r="A94" s="3">
        <v>41772</v>
      </c>
      <c r="B94" s="4">
        <v>100.63</v>
      </c>
      <c r="C94" s="4">
        <v>102.05</v>
      </c>
      <c r="D94" s="4">
        <v>100.36</v>
      </c>
      <c r="E94" s="4">
        <v>101.7</v>
      </c>
      <c r="F94" s="5">
        <v>253588</v>
      </c>
    </row>
    <row r="95" spans="1:6" x14ac:dyDescent="0.3">
      <c r="A95" s="3">
        <v>41773</v>
      </c>
      <c r="B95" s="4">
        <v>101.91</v>
      </c>
      <c r="C95" s="4">
        <v>102.65</v>
      </c>
      <c r="D95" s="4">
        <v>101.83</v>
      </c>
      <c r="E95" s="4">
        <v>102.37</v>
      </c>
      <c r="F95" s="5">
        <v>234477</v>
      </c>
    </row>
    <row r="96" spans="1:6" x14ac:dyDescent="0.3">
      <c r="A96" s="3">
        <v>41774</v>
      </c>
      <c r="B96" s="4">
        <v>102.03</v>
      </c>
      <c r="C96" s="4">
        <v>102.26</v>
      </c>
      <c r="D96" s="4">
        <v>101.27</v>
      </c>
      <c r="E96" s="4">
        <v>101.5</v>
      </c>
      <c r="F96" s="5">
        <v>276060</v>
      </c>
    </row>
    <row r="97" spans="1:6" x14ac:dyDescent="0.3">
      <c r="A97" s="3">
        <v>41775</v>
      </c>
      <c r="B97" s="4">
        <v>101.56</v>
      </c>
      <c r="C97" s="4">
        <v>102.23</v>
      </c>
      <c r="D97" s="4">
        <v>101.39</v>
      </c>
      <c r="E97" s="4">
        <v>102.02</v>
      </c>
      <c r="F97" s="5">
        <v>147896</v>
      </c>
    </row>
    <row r="98" spans="1:6" x14ac:dyDescent="0.3">
      <c r="A98" s="3">
        <v>41778</v>
      </c>
      <c r="B98" s="4">
        <v>102.13</v>
      </c>
      <c r="C98" s="4">
        <v>103.09</v>
      </c>
      <c r="D98" s="4">
        <v>101.97</v>
      </c>
      <c r="E98" s="4">
        <v>102.61</v>
      </c>
      <c r="F98" s="5">
        <v>121114</v>
      </c>
    </row>
    <row r="99" spans="1:6" x14ac:dyDescent="0.3">
      <c r="A99" s="3">
        <v>41779</v>
      </c>
      <c r="B99" s="4">
        <v>102.6</v>
      </c>
      <c r="C99" s="4">
        <v>102.86</v>
      </c>
      <c r="D99" s="4">
        <v>102.1</v>
      </c>
      <c r="E99" s="4">
        <v>102.44</v>
      </c>
      <c r="F99" s="5">
        <v>249769</v>
      </c>
    </row>
    <row r="100" spans="1:6" x14ac:dyDescent="0.3">
      <c r="A100" s="3">
        <v>41780</v>
      </c>
      <c r="B100" s="4">
        <v>102.96</v>
      </c>
      <c r="C100" s="4">
        <v>104.29</v>
      </c>
      <c r="D100" s="4">
        <v>102.78</v>
      </c>
      <c r="E100" s="4">
        <v>104.07</v>
      </c>
      <c r="F100" s="5">
        <v>272127</v>
      </c>
    </row>
    <row r="101" spans="1:6" x14ac:dyDescent="0.3">
      <c r="A101" s="3">
        <v>41781</v>
      </c>
      <c r="B101" s="4">
        <v>103.85</v>
      </c>
      <c r="C101" s="4">
        <v>104.22</v>
      </c>
      <c r="D101" s="4">
        <v>103.55</v>
      </c>
      <c r="E101" s="4">
        <v>103.74</v>
      </c>
      <c r="F101" s="5">
        <v>159181</v>
      </c>
    </row>
    <row r="102" spans="1:6" x14ac:dyDescent="0.3">
      <c r="A102" s="3">
        <v>41782</v>
      </c>
      <c r="B102" s="4">
        <v>103.71</v>
      </c>
      <c r="C102" s="4">
        <v>104.5</v>
      </c>
      <c r="D102" s="4">
        <v>103.64</v>
      </c>
      <c r="E102" s="4">
        <v>104.35</v>
      </c>
      <c r="F102" s="5">
        <v>160563</v>
      </c>
    </row>
    <row r="103" spans="1:6" x14ac:dyDescent="0.3">
      <c r="A103" s="3">
        <v>41786</v>
      </c>
      <c r="B103" s="4">
        <v>104.34</v>
      </c>
      <c r="C103" s="4">
        <v>104.5</v>
      </c>
      <c r="D103" s="4">
        <v>103.57</v>
      </c>
      <c r="E103" s="4">
        <v>104.11</v>
      </c>
      <c r="F103" s="5">
        <v>174387</v>
      </c>
    </row>
    <row r="104" spans="1:6" x14ac:dyDescent="0.3">
      <c r="A104" s="3">
        <v>41787</v>
      </c>
      <c r="B104" s="4">
        <v>104.14</v>
      </c>
      <c r="C104" s="4">
        <v>104.39</v>
      </c>
      <c r="D104" s="4">
        <v>102.64</v>
      </c>
      <c r="E104" s="4">
        <v>102.72</v>
      </c>
      <c r="F104" s="5">
        <v>239134</v>
      </c>
    </row>
    <row r="105" spans="1:6" x14ac:dyDescent="0.3">
      <c r="A105" s="3">
        <v>41788</v>
      </c>
      <c r="B105" s="4">
        <v>103.06</v>
      </c>
      <c r="C105" s="4">
        <v>103.94</v>
      </c>
      <c r="D105" s="4">
        <v>102.61</v>
      </c>
      <c r="E105" s="4">
        <v>103.58</v>
      </c>
      <c r="F105" s="5">
        <v>205506</v>
      </c>
    </row>
    <row r="106" spans="1:6" x14ac:dyDescent="0.3">
      <c r="A106" s="3">
        <v>41789</v>
      </c>
      <c r="B106" s="4">
        <v>103.51</v>
      </c>
      <c r="C106" s="4">
        <v>103.56</v>
      </c>
      <c r="D106" s="4">
        <v>102.4</v>
      </c>
      <c r="E106" s="4">
        <v>102.71</v>
      </c>
      <c r="F106" s="5">
        <v>169734</v>
      </c>
    </row>
    <row r="107" spans="1:6" x14ac:dyDescent="0.3">
      <c r="A107" s="3">
        <v>41792</v>
      </c>
      <c r="B107" s="4">
        <v>102.92</v>
      </c>
      <c r="C107" s="4">
        <v>103.35</v>
      </c>
      <c r="D107" s="4">
        <v>102.1</v>
      </c>
      <c r="E107" s="4">
        <v>102.47</v>
      </c>
      <c r="F107" s="5">
        <v>159042</v>
      </c>
    </row>
    <row r="108" spans="1:6" x14ac:dyDescent="0.3">
      <c r="A108" s="3">
        <v>41793</v>
      </c>
      <c r="B108" s="4">
        <v>102.44</v>
      </c>
      <c r="C108" s="4">
        <v>102.86</v>
      </c>
      <c r="D108" s="4">
        <v>102.23</v>
      </c>
      <c r="E108" s="4">
        <v>102.66</v>
      </c>
      <c r="F108" s="5">
        <v>160208</v>
      </c>
    </row>
    <row r="109" spans="1:6" x14ac:dyDescent="0.3">
      <c r="A109" s="3">
        <v>41794</v>
      </c>
      <c r="B109" s="4">
        <v>102.79</v>
      </c>
      <c r="C109" s="4">
        <v>103.69</v>
      </c>
      <c r="D109" s="4">
        <v>102.34</v>
      </c>
      <c r="E109" s="4">
        <v>102.64</v>
      </c>
      <c r="F109" s="5">
        <v>208540</v>
      </c>
    </row>
    <row r="110" spans="1:6" x14ac:dyDescent="0.3">
      <c r="A110" s="3">
        <v>41795</v>
      </c>
      <c r="B110" s="4">
        <v>102.37</v>
      </c>
      <c r="C110" s="4">
        <v>102.69</v>
      </c>
      <c r="D110" s="4">
        <v>101.6</v>
      </c>
      <c r="E110" s="4">
        <v>102.48</v>
      </c>
      <c r="F110" s="5">
        <v>200402</v>
      </c>
    </row>
    <row r="111" spans="1:6" x14ac:dyDescent="0.3">
      <c r="A111" s="3">
        <v>41796</v>
      </c>
      <c r="B111" s="4">
        <v>102.44</v>
      </c>
      <c r="C111" s="4">
        <v>103.07</v>
      </c>
      <c r="D111" s="4">
        <v>102.3</v>
      </c>
      <c r="E111" s="4">
        <v>102.66</v>
      </c>
      <c r="F111" s="5">
        <v>197758</v>
      </c>
    </row>
    <row r="112" spans="1:6" x14ac:dyDescent="0.3">
      <c r="A112" s="3">
        <v>41799</v>
      </c>
      <c r="B112" s="4">
        <v>102.78</v>
      </c>
      <c r="C112" s="4">
        <v>104.57</v>
      </c>
      <c r="D112" s="4">
        <v>102.62</v>
      </c>
      <c r="E112" s="4">
        <v>104.41</v>
      </c>
      <c r="F112" s="5">
        <v>246719</v>
      </c>
    </row>
    <row r="113" spans="1:6" x14ac:dyDescent="0.3">
      <c r="A113" s="3">
        <v>41800</v>
      </c>
      <c r="B113" s="4">
        <v>104.46</v>
      </c>
      <c r="C113" s="4">
        <v>105.06</v>
      </c>
      <c r="D113" s="4">
        <v>103.98</v>
      </c>
      <c r="E113" s="4">
        <v>104.35</v>
      </c>
      <c r="F113" s="5">
        <v>255599</v>
      </c>
    </row>
    <row r="114" spans="1:6" x14ac:dyDescent="0.3">
      <c r="A114" s="3">
        <v>41801</v>
      </c>
      <c r="B114" s="4">
        <v>104.3</v>
      </c>
      <c r="C114" s="4">
        <v>104.81</v>
      </c>
      <c r="D114" s="4">
        <v>104.17</v>
      </c>
      <c r="E114" s="4">
        <v>104.4</v>
      </c>
      <c r="F114" s="5">
        <v>187728</v>
      </c>
    </row>
    <row r="115" spans="1:6" x14ac:dyDescent="0.3">
      <c r="A115" s="3">
        <v>41802</v>
      </c>
      <c r="B115" s="4">
        <v>104.47</v>
      </c>
      <c r="C115" s="4">
        <v>106.95</v>
      </c>
      <c r="D115" s="4">
        <v>104.35</v>
      </c>
      <c r="E115" s="4">
        <v>106.53</v>
      </c>
      <c r="F115" s="5">
        <v>321499</v>
      </c>
    </row>
    <row r="116" spans="1:6" x14ac:dyDescent="0.3">
      <c r="A116" s="3">
        <v>41803</v>
      </c>
      <c r="B116" s="4">
        <v>106.84</v>
      </c>
      <c r="C116" s="4">
        <v>107.68</v>
      </c>
      <c r="D116" s="4">
        <v>106.37</v>
      </c>
      <c r="E116" s="4">
        <v>106.91</v>
      </c>
      <c r="F116" s="5">
        <v>255394</v>
      </c>
    </row>
    <row r="117" spans="1:6" x14ac:dyDescent="0.3">
      <c r="A117" s="3">
        <v>41806</v>
      </c>
      <c r="B117" s="4">
        <v>106.88</v>
      </c>
      <c r="C117" s="4">
        <v>107.54</v>
      </c>
      <c r="D117" s="4">
        <v>106.57</v>
      </c>
      <c r="E117" s="4">
        <v>106.9</v>
      </c>
      <c r="F117" s="5">
        <v>204792</v>
      </c>
    </row>
    <row r="118" spans="1:6" x14ac:dyDescent="0.3">
      <c r="A118" s="3">
        <v>41807</v>
      </c>
      <c r="B118" s="4">
        <v>106.59</v>
      </c>
      <c r="C118" s="4">
        <v>107.18</v>
      </c>
      <c r="D118" s="4">
        <v>106.01</v>
      </c>
      <c r="E118" s="4">
        <v>106.36</v>
      </c>
      <c r="F118" s="5">
        <v>252969</v>
      </c>
    </row>
    <row r="119" spans="1:6" x14ac:dyDescent="0.3">
      <c r="A119" s="3">
        <v>41808</v>
      </c>
      <c r="B119" s="4">
        <v>106.6</v>
      </c>
      <c r="C119" s="4">
        <v>106.97</v>
      </c>
      <c r="D119" s="4">
        <v>105.8</v>
      </c>
      <c r="E119" s="4">
        <v>105.97</v>
      </c>
      <c r="F119" s="5">
        <v>176257</v>
      </c>
    </row>
    <row r="120" spans="1:6" x14ac:dyDescent="0.3">
      <c r="A120" s="3">
        <v>41809</v>
      </c>
      <c r="B120" s="4">
        <v>106.11</v>
      </c>
      <c r="C120" s="4">
        <v>106.7</v>
      </c>
      <c r="D120" s="4">
        <v>105.32</v>
      </c>
      <c r="E120" s="4">
        <v>106.43</v>
      </c>
      <c r="F120" s="5">
        <v>123121</v>
      </c>
    </row>
    <row r="121" spans="1:6" x14ac:dyDescent="0.3">
      <c r="A121" s="3">
        <v>41810</v>
      </c>
      <c r="B121" s="4">
        <v>106.6</v>
      </c>
      <c r="C121" s="4">
        <v>107.73</v>
      </c>
      <c r="D121" s="4">
        <v>106.33</v>
      </c>
      <c r="E121" s="4">
        <v>107.26</v>
      </c>
      <c r="F121" s="5">
        <v>213130</v>
      </c>
    </row>
    <row r="122" spans="1:6" x14ac:dyDescent="0.3">
      <c r="A122" s="3">
        <v>41813</v>
      </c>
      <c r="B122" s="4">
        <v>107.42</v>
      </c>
      <c r="C122" s="4">
        <v>107.45</v>
      </c>
      <c r="D122" s="4">
        <v>105.91</v>
      </c>
      <c r="E122" s="4">
        <v>106.17</v>
      </c>
      <c r="F122" s="5">
        <v>175473</v>
      </c>
    </row>
    <row r="123" spans="1:6" x14ac:dyDescent="0.3">
      <c r="A123" s="3">
        <v>41814</v>
      </c>
      <c r="B123" s="4">
        <v>106.02</v>
      </c>
      <c r="C123" s="4">
        <v>106.46</v>
      </c>
      <c r="D123" s="4">
        <v>105.25</v>
      </c>
      <c r="E123" s="4">
        <v>106.03</v>
      </c>
      <c r="F123" s="5">
        <v>175206</v>
      </c>
    </row>
    <row r="124" spans="1:6" x14ac:dyDescent="0.3">
      <c r="A124" s="3">
        <v>41815</v>
      </c>
      <c r="B124" s="4">
        <v>106.14</v>
      </c>
      <c r="C124" s="4">
        <v>107.5</v>
      </c>
      <c r="D124" s="4">
        <v>105.47</v>
      </c>
      <c r="E124" s="4">
        <v>106.5</v>
      </c>
      <c r="F124" s="5">
        <v>249064</v>
      </c>
    </row>
    <row r="125" spans="1:6" x14ac:dyDescent="0.3">
      <c r="A125" s="3">
        <v>41816</v>
      </c>
      <c r="B125" s="4">
        <v>106.71</v>
      </c>
      <c r="C125" s="4">
        <v>106.81</v>
      </c>
      <c r="D125" s="4">
        <v>105.03</v>
      </c>
      <c r="E125" s="4">
        <v>105.84</v>
      </c>
      <c r="F125" s="5">
        <v>195723</v>
      </c>
    </row>
    <row r="126" spans="1:6" x14ac:dyDescent="0.3">
      <c r="A126" s="3">
        <v>41817</v>
      </c>
      <c r="B126" s="4">
        <v>105.64</v>
      </c>
      <c r="C126" s="4">
        <v>106.19</v>
      </c>
      <c r="D126" s="4">
        <v>105.33</v>
      </c>
      <c r="E126" s="4">
        <v>105.74</v>
      </c>
      <c r="F126" s="5">
        <v>128975</v>
      </c>
    </row>
    <row r="127" spans="1:6" x14ac:dyDescent="0.3">
      <c r="A127" s="3">
        <v>41820</v>
      </c>
      <c r="B127" s="4">
        <v>105.69</v>
      </c>
      <c r="C127" s="4">
        <v>105.76</v>
      </c>
      <c r="D127" s="4">
        <v>104.66</v>
      </c>
      <c r="E127" s="4">
        <v>105.37</v>
      </c>
      <c r="F127" s="5">
        <v>215334</v>
      </c>
    </row>
    <row r="128" spans="1:6" x14ac:dyDescent="0.3">
      <c r="A128" s="3">
        <v>41821</v>
      </c>
      <c r="B128" s="4">
        <v>105.44</v>
      </c>
      <c r="C128" s="4">
        <v>106.09</v>
      </c>
      <c r="D128" s="4">
        <v>104.6</v>
      </c>
      <c r="E128" s="4">
        <v>105.34</v>
      </c>
      <c r="F128" s="5">
        <v>221685</v>
      </c>
    </row>
    <row r="129" spans="1:6" x14ac:dyDescent="0.3">
      <c r="A129" s="3">
        <v>41822</v>
      </c>
      <c r="B129" s="4">
        <v>105.21</v>
      </c>
      <c r="C129" s="4">
        <v>105.53</v>
      </c>
      <c r="D129" s="4">
        <v>104.1</v>
      </c>
      <c r="E129" s="4">
        <v>104.48</v>
      </c>
      <c r="F129" s="5">
        <v>240067</v>
      </c>
    </row>
    <row r="130" spans="1:6" x14ac:dyDescent="0.3">
      <c r="A130" s="3">
        <v>41823</v>
      </c>
      <c r="B130" s="4">
        <v>104.27</v>
      </c>
      <c r="C130" s="4">
        <v>104.29</v>
      </c>
      <c r="D130" s="4">
        <v>103.67</v>
      </c>
      <c r="E130" s="4">
        <v>104.06</v>
      </c>
      <c r="F130" s="5">
        <v>169938</v>
      </c>
    </row>
    <row r="131" spans="1:6" x14ac:dyDescent="0.3">
      <c r="A131" s="3">
        <v>41827</v>
      </c>
      <c r="B131" s="4">
        <v>104.06</v>
      </c>
      <c r="C131" s="4">
        <v>104.13</v>
      </c>
      <c r="D131" s="4">
        <v>103.19</v>
      </c>
      <c r="E131" s="4">
        <v>103.53</v>
      </c>
      <c r="F131" s="5">
        <v>189250</v>
      </c>
    </row>
    <row r="132" spans="1:6" x14ac:dyDescent="0.3">
      <c r="A132" s="3">
        <v>41828</v>
      </c>
      <c r="B132" s="4">
        <v>103.39</v>
      </c>
      <c r="C132" s="4">
        <v>104.2</v>
      </c>
      <c r="D132" s="4">
        <v>103.01</v>
      </c>
      <c r="E132" s="4">
        <v>103.4</v>
      </c>
      <c r="F132" s="5">
        <v>249378</v>
      </c>
    </row>
    <row r="133" spans="1:6" x14ac:dyDescent="0.3">
      <c r="A133" s="3">
        <v>41829</v>
      </c>
      <c r="B133" s="4">
        <v>103.45</v>
      </c>
      <c r="C133" s="4">
        <v>103.6</v>
      </c>
      <c r="D133" s="4">
        <v>101.85</v>
      </c>
      <c r="E133" s="4">
        <v>102.29</v>
      </c>
      <c r="F133" s="5">
        <v>250987</v>
      </c>
    </row>
    <row r="134" spans="1:6" x14ac:dyDescent="0.3">
      <c r="A134" s="3">
        <v>41830</v>
      </c>
      <c r="B134" s="4">
        <v>101.95</v>
      </c>
      <c r="C134" s="4">
        <v>103</v>
      </c>
      <c r="D134" s="4">
        <v>101.55</v>
      </c>
      <c r="E134" s="4">
        <v>102.93</v>
      </c>
      <c r="F134" s="5">
        <v>238076</v>
      </c>
    </row>
    <row r="135" spans="1:6" x14ac:dyDescent="0.3">
      <c r="A135" s="3">
        <v>41831</v>
      </c>
      <c r="B135" s="4">
        <v>102.86</v>
      </c>
      <c r="C135" s="4">
        <v>102.92</v>
      </c>
      <c r="D135" s="4">
        <v>100.44</v>
      </c>
      <c r="E135" s="4">
        <v>100.83</v>
      </c>
      <c r="F135" s="5">
        <v>272550</v>
      </c>
    </row>
    <row r="136" spans="1:6" x14ac:dyDescent="0.3">
      <c r="A136" s="3">
        <v>41834</v>
      </c>
      <c r="B136" s="4">
        <v>100.46</v>
      </c>
      <c r="C136" s="4">
        <v>101.2</v>
      </c>
      <c r="D136" s="4">
        <v>100.22</v>
      </c>
      <c r="E136" s="4">
        <v>100.91</v>
      </c>
      <c r="F136" s="5">
        <v>252675</v>
      </c>
    </row>
    <row r="137" spans="1:6" x14ac:dyDescent="0.3">
      <c r="A137" s="3">
        <v>41835</v>
      </c>
      <c r="B137" s="4">
        <v>100.93</v>
      </c>
      <c r="C137" s="4">
        <v>101.06</v>
      </c>
      <c r="D137" s="4">
        <v>99.01</v>
      </c>
      <c r="E137" s="4">
        <v>99.96</v>
      </c>
      <c r="F137" s="5">
        <v>331196</v>
      </c>
    </row>
    <row r="138" spans="1:6" x14ac:dyDescent="0.3">
      <c r="A138" s="3">
        <v>41836</v>
      </c>
      <c r="B138" s="4">
        <v>100.21</v>
      </c>
      <c r="C138" s="4">
        <v>101.6</v>
      </c>
      <c r="D138" s="4">
        <v>100.07</v>
      </c>
      <c r="E138" s="4">
        <v>101.2</v>
      </c>
      <c r="F138" s="5">
        <v>240202</v>
      </c>
    </row>
    <row r="139" spans="1:6" x14ac:dyDescent="0.3">
      <c r="A139" s="3">
        <v>41837</v>
      </c>
      <c r="B139" s="4">
        <v>101.49</v>
      </c>
      <c r="C139" s="4">
        <v>103.9</v>
      </c>
      <c r="D139" s="4">
        <v>101.27</v>
      </c>
      <c r="E139" s="4">
        <v>103.19</v>
      </c>
      <c r="F139" s="5">
        <v>342872</v>
      </c>
    </row>
    <row r="140" spans="1:6" x14ac:dyDescent="0.3">
      <c r="A140" s="3">
        <v>41838</v>
      </c>
      <c r="B140" s="4">
        <v>103.72</v>
      </c>
      <c r="C140" s="4">
        <v>103.94</v>
      </c>
      <c r="D140" s="4">
        <v>102.58</v>
      </c>
      <c r="E140" s="4">
        <v>103.13</v>
      </c>
      <c r="F140" s="5">
        <v>172529</v>
      </c>
    </row>
    <row r="141" spans="1:6" x14ac:dyDescent="0.3">
      <c r="A141" s="3">
        <v>41841</v>
      </c>
      <c r="B141" s="4">
        <v>102.97</v>
      </c>
      <c r="C141" s="4">
        <v>104.99</v>
      </c>
      <c r="D141" s="4">
        <v>102.65</v>
      </c>
      <c r="E141" s="4">
        <v>104.59</v>
      </c>
      <c r="F141" s="5">
        <v>126986</v>
      </c>
    </row>
    <row r="142" spans="1:6" x14ac:dyDescent="0.3">
      <c r="A142" s="3">
        <v>41842</v>
      </c>
      <c r="B142" s="4">
        <v>104.58</v>
      </c>
      <c r="C142" s="4">
        <v>105.25</v>
      </c>
      <c r="D142" s="4">
        <v>103.89</v>
      </c>
      <c r="E142" s="4">
        <v>104.42</v>
      </c>
      <c r="F142" s="5">
        <v>252395</v>
      </c>
    </row>
    <row r="143" spans="1:6" x14ac:dyDescent="0.3">
      <c r="A143" s="3">
        <v>41843</v>
      </c>
      <c r="B143" s="4">
        <v>101.96</v>
      </c>
      <c r="C143" s="4">
        <v>103.34</v>
      </c>
      <c r="D143" s="4">
        <v>101.79</v>
      </c>
      <c r="E143" s="4">
        <v>103.12</v>
      </c>
      <c r="F143" s="5">
        <v>260652</v>
      </c>
    </row>
    <row r="144" spans="1:6" x14ac:dyDescent="0.3">
      <c r="A144" s="3">
        <v>41844</v>
      </c>
      <c r="B144" s="4">
        <v>103.2</v>
      </c>
      <c r="C144" s="4">
        <v>103.31</v>
      </c>
      <c r="D144" s="4">
        <v>101.88</v>
      </c>
      <c r="E144" s="4">
        <v>102.07</v>
      </c>
      <c r="F144" s="5">
        <v>194404</v>
      </c>
    </row>
    <row r="145" spans="1:6" x14ac:dyDescent="0.3">
      <c r="A145" s="3">
        <v>41845</v>
      </c>
      <c r="B145" s="4">
        <v>102.04</v>
      </c>
      <c r="C145" s="4">
        <v>102.53</v>
      </c>
      <c r="D145" s="4">
        <v>101</v>
      </c>
      <c r="E145" s="4">
        <v>102.09</v>
      </c>
      <c r="F145" s="5">
        <v>284919</v>
      </c>
    </row>
    <row r="146" spans="1:6" x14ac:dyDescent="0.3">
      <c r="A146" s="3">
        <v>41848</v>
      </c>
      <c r="B146" s="4">
        <v>101.87</v>
      </c>
      <c r="C146" s="4">
        <v>102.1</v>
      </c>
      <c r="D146" s="4">
        <v>100.9</v>
      </c>
      <c r="E146" s="4">
        <v>101.67</v>
      </c>
      <c r="F146" s="5">
        <v>197815</v>
      </c>
    </row>
    <row r="147" spans="1:6" x14ac:dyDescent="0.3">
      <c r="A147" s="3">
        <v>41849</v>
      </c>
      <c r="B147" s="4">
        <v>101.6</v>
      </c>
      <c r="C147" s="4">
        <v>101.83</v>
      </c>
      <c r="D147" s="4">
        <v>100.37</v>
      </c>
      <c r="E147" s="4">
        <v>100.97</v>
      </c>
      <c r="F147" s="5">
        <v>258060</v>
      </c>
    </row>
    <row r="148" spans="1:6" x14ac:dyDescent="0.3">
      <c r="A148" s="3">
        <v>41850</v>
      </c>
      <c r="B148" s="4">
        <v>101.03</v>
      </c>
      <c r="C148" s="4">
        <v>101.67</v>
      </c>
      <c r="D148" s="4">
        <v>99.42</v>
      </c>
      <c r="E148" s="4">
        <v>100.27</v>
      </c>
      <c r="F148" s="5">
        <v>263974</v>
      </c>
    </row>
    <row r="149" spans="1:6" x14ac:dyDescent="0.3">
      <c r="A149" s="3">
        <v>41851</v>
      </c>
      <c r="B149" s="4">
        <v>99.47</v>
      </c>
      <c r="C149" s="4">
        <v>99.85</v>
      </c>
      <c r="D149" s="4">
        <v>97.6</v>
      </c>
      <c r="E149" s="4">
        <v>98.17</v>
      </c>
      <c r="F149" s="5">
        <v>335785</v>
      </c>
    </row>
    <row r="150" spans="1:6" x14ac:dyDescent="0.3">
      <c r="A150" s="3">
        <v>41852</v>
      </c>
      <c r="B150" s="4">
        <v>97.7</v>
      </c>
      <c r="C150" s="4">
        <v>98.1</v>
      </c>
      <c r="D150" s="4">
        <v>97.09</v>
      </c>
      <c r="E150" s="4">
        <v>97.88</v>
      </c>
      <c r="F150" s="5">
        <v>274992</v>
      </c>
    </row>
    <row r="151" spans="1:6" x14ac:dyDescent="0.3">
      <c r="A151" s="3">
        <v>41855</v>
      </c>
      <c r="B151" s="4">
        <v>97.67</v>
      </c>
      <c r="C151" s="4">
        <v>98.67</v>
      </c>
      <c r="D151" s="4">
        <v>97.43</v>
      </c>
      <c r="E151" s="4">
        <v>98.29</v>
      </c>
      <c r="F151" s="5">
        <v>204262</v>
      </c>
    </row>
    <row r="152" spans="1:6" x14ac:dyDescent="0.3">
      <c r="A152" s="3">
        <v>41856</v>
      </c>
      <c r="B152" s="4">
        <v>98.41</v>
      </c>
      <c r="C152" s="4">
        <v>98.67</v>
      </c>
      <c r="D152" s="4">
        <v>97</v>
      </c>
      <c r="E152" s="4">
        <v>97.38</v>
      </c>
      <c r="F152" s="5">
        <v>242237</v>
      </c>
    </row>
    <row r="153" spans="1:6" x14ac:dyDescent="0.3">
      <c r="A153" s="3">
        <v>41857</v>
      </c>
      <c r="B153" s="4">
        <v>97.62</v>
      </c>
      <c r="C153" s="4">
        <v>98.13</v>
      </c>
      <c r="D153" s="4">
        <v>96.69</v>
      </c>
      <c r="E153" s="4">
        <v>96.92</v>
      </c>
      <c r="F153" s="5">
        <v>263598</v>
      </c>
    </row>
    <row r="154" spans="1:6" x14ac:dyDescent="0.3">
      <c r="A154" s="3">
        <v>41858</v>
      </c>
      <c r="B154" s="4">
        <v>96.89</v>
      </c>
      <c r="C154" s="4">
        <v>97.72</v>
      </c>
      <c r="D154" s="4">
        <v>96.55</v>
      </c>
      <c r="E154" s="4">
        <v>97.34</v>
      </c>
      <c r="F154" s="5">
        <v>286531</v>
      </c>
    </row>
    <row r="155" spans="1:6" x14ac:dyDescent="0.3">
      <c r="A155" s="3">
        <v>41859</v>
      </c>
      <c r="B155" s="4">
        <v>97.64</v>
      </c>
      <c r="C155" s="4">
        <v>98.45</v>
      </c>
      <c r="D155" s="4">
        <v>97.15</v>
      </c>
      <c r="E155" s="4">
        <v>97.65</v>
      </c>
      <c r="F155" s="5">
        <v>266006</v>
      </c>
    </row>
    <row r="156" spans="1:6" x14ac:dyDescent="0.3">
      <c r="A156" s="3">
        <v>41862</v>
      </c>
      <c r="B156" s="4">
        <v>97.54</v>
      </c>
      <c r="C156" s="4">
        <v>98.58</v>
      </c>
      <c r="D156" s="4">
        <v>97.37</v>
      </c>
      <c r="E156" s="4">
        <v>98.08</v>
      </c>
      <c r="F156" s="5">
        <v>241493</v>
      </c>
    </row>
    <row r="157" spans="1:6" x14ac:dyDescent="0.3">
      <c r="A157" s="3">
        <v>41863</v>
      </c>
      <c r="B157" s="4">
        <v>97.84</v>
      </c>
      <c r="C157" s="4">
        <v>97.94</v>
      </c>
      <c r="D157" s="4">
        <v>96.81</v>
      </c>
      <c r="E157" s="4">
        <v>97.37</v>
      </c>
      <c r="F157" s="5">
        <v>242592</v>
      </c>
    </row>
    <row r="158" spans="1:6" x14ac:dyDescent="0.3">
      <c r="A158" s="3">
        <v>41864</v>
      </c>
      <c r="B158" s="4">
        <v>97.2</v>
      </c>
      <c r="C158" s="4">
        <v>97.78</v>
      </c>
      <c r="D158" s="4">
        <v>96.75</v>
      </c>
      <c r="E158" s="4">
        <v>97.59</v>
      </c>
      <c r="F158" s="5">
        <v>253703</v>
      </c>
    </row>
    <row r="159" spans="1:6" x14ac:dyDescent="0.3">
      <c r="A159" s="3">
        <v>41865</v>
      </c>
      <c r="B159" s="4">
        <v>97.3</v>
      </c>
      <c r="C159" s="4">
        <v>97.59</v>
      </c>
      <c r="D159" s="4">
        <v>95.26</v>
      </c>
      <c r="E159" s="4">
        <v>95.58</v>
      </c>
      <c r="F159" s="5">
        <v>350619</v>
      </c>
    </row>
    <row r="160" spans="1:6" x14ac:dyDescent="0.3">
      <c r="A160" s="3">
        <v>41866</v>
      </c>
      <c r="B160" s="4">
        <v>95.5</v>
      </c>
      <c r="C160" s="4">
        <v>97.41</v>
      </c>
      <c r="D160" s="4">
        <v>95.32</v>
      </c>
      <c r="E160" s="4">
        <v>97.35</v>
      </c>
      <c r="F160" s="5">
        <v>269750</v>
      </c>
    </row>
    <row r="161" spans="1:6" x14ac:dyDescent="0.3">
      <c r="A161" s="3">
        <v>41869</v>
      </c>
      <c r="B161" s="4">
        <v>97.1</v>
      </c>
      <c r="C161" s="4">
        <v>97.16</v>
      </c>
      <c r="D161" s="4">
        <v>95.81</v>
      </c>
      <c r="E161" s="4">
        <v>96.41</v>
      </c>
      <c r="F161" s="5">
        <v>157537</v>
      </c>
    </row>
    <row r="162" spans="1:6" x14ac:dyDescent="0.3">
      <c r="A162" s="3">
        <v>41870</v>
      </c>
      <c r="B162" s="4">
        <v>96.56</v>
      </c>
      <c r="C162" s="4">
        <v>97.05</v>
      </c>
      <c r="D162" s="4">
        <v>94.26</v>
      </c>
      <c r="E162" s="4">
        <v>94.48</v>
      </c>
      <c r="F162" s="5">
        <v>109041</v>
      </c>
    </row>
    <row r="163" spans="1:6" x14ac:dyDescent="0.3">
      <c r="A163" s="3">
        <v>41871</v>
      </c>
      <c r="B163" s="4">
        <v>94.7</v>
      </c>
      <c r="C163" s="4">
        <v>96.47</v>
      </c>
      <c r="D163" s="4">
        <v>94.7</v>
      </c>
      <c r="E163" s="4">
        <v>96.07</v>
      </c>
      <c r="F163" s="5">
        <v>207152</v>
      </c>
    </row>
    <row r="164" spans="1:6" x14ac:dyDescent="0.3">
      <c r="A164" s="3">
        <v>41872</v>
      </c>
      <c r="B164" s="4">
        <v>93.49</v>
      </c>
      <c r="C164" s="4">
        <v>94.45</v>
      </c>
      <c r="D164" s="4">
        <v>92.5</v>
      </c>
      <c r="E164" s="4">
        <v>93.96</v>
      </c>
      <c r="F164" s="5">
        <v>226343</v>
      </c>
    </row>
    <row r="165" spans="1:6" x14ac:dyDescent="0.3">
      <c r="A165" s="3">
        <v>41873</v>
      </c>
      <c r="B165" s="4">
        <v>93.89</v>
      </c>
      <c r="C165" s="4">
        <v>94.04</v>
      </c>
      <c r="D165" s="4">
        <v>92.92</v>
      </c>
      <c r="E165" s="4">
        <v>93.65</v>
      </c>
      <c r="F165" s="5">
        <v>191457</v>
      </c>
    </row>
    <row r="166" spans="1:6" x14ac:dyDescent="0.3">
      <c r="A166" s="3">
        <v>41876</v>
      </c>
      <c r="B166" s="4">
        <v>93.34</v>
      </c>
      <c r="C166" s="4">
        <v>93.95</v>
      </c>
      <c r="D166" s="4">
        <v>93.05</v>
      </c>
      <c r="E166" s="4">
        <v>93.35</v>
      </c>
      <c r="F166" s="5">
        <v>137420</v>
      </c>
    </row>
    <row r="167" spans="1:6" x14ac:dyDescent="0.3">
      <c r="A167" s="3">
        <v>41877</v>
      </c>
      <c r="B167" s="4">
        <v>93.36</v>
      </c>
      <c r="C167" s="4">
        <v>94.35</v>
      </c>
      <c r="D167" s="4">
        <v>93.35</v>
      </c>
      <c r="E167" s="4">
        <v>93.86</v>
      </c>
      <c r="F167" s="5">
        <v>176280</v>
      </c>
    </row>
    <row r="168" spans="1:6" x14ac:dyDescent="0.3">
      <c r="A168" s="3">
        <v>41878</v>
      </c>
      <c r="B168" s="4">
        <v>93.88</v>
      </c>
      <c r="C168" s="4">
        <v>94.24</v>
      </c>
      <c r="D168" s="4">
        <v>93.36</v>
      </c>
      <c r="E168" s="4">
        <v>93.88</v>
      </c>
      <c r="F168" s="5">
        <v>174908</v>
      </c>
    </row>
    <row r="169" spans="1:6" x14ac:dyDescent="0.3">
      <c r="A169" s="3">
        <v>41879</v>
      </c>
      <c r="B169" s="4">
        <v>93.75</v>
      </c>
      <c r="C169" s="4">
        <v>94.71</v>
      </c>
      <c r="D169" s="4">
        <v>93.45</v>
      </c>
      <c r="E169" s="4">
        <v>94.55</v>
      </c>
      <c r="F169" s="5">
        <v>262292</v>
      </c>
    </row>
    <row r="170" spans="1:6" x14ac:dyDescent="0.3">
      <c r="A170" s="3">
        <v>41880</v>
      </c>
      <c r="B170" s="4">
        <v>94.56</v>
      </c>
      <c r="C170" s="4">
        <v>96</v>
      </c>
      <c r="D170" s="4">
        <v>94.48</v>
      </c>
      <c r="E170" s="4">
        <v>95.96</v>
      </c>
      <c r="F170" s="5">
        <v>234972</v>
      </c>
    </row>
    <row r="171" spans="1:6" x14ac:dyDescent="0.3">
      <c r="A171" s="3">
        <v>41884</v>
      </c>
      <c r="B171" s="4">
        <v>95.81</v>
      </c>
      <c r="C171" s="4">
        <v>95.91</v>
      </c>
      <c r="D171" s="4">
        <v>92.68</v>
      </c>
      <c r="E171" s="4">
        <v>92.88</v>
      </c>
      <c r="F171" s="5">
        <v>320356</v>
      </c>
    </row>
    <row r="172" spans="1:6" x14ac:dyDescent="0.3">
      <c r="A172" s="3">
        <v>41885</v>
      </c>
      <c r="B172" s="4">
        <v>93.28</v>
      </c>
      <c r="C172" s="4">
        <v>95.83</v>
      </c>
      <c r="D172" s="4">
        <v>93.06</v>
      </c>
      <c r="E172" s="4">
        <v>95.54</v>
      </c>
      <c r="F172" s="5">
        <v>294395</v>
      </c>
    </row>
    <row r="173" spans="1:6" x14ac:dyDescent="0.3">
      <c r="A173" s="3">
        <v>41886</v>
      </c>
      <c r="B173" s="4">
        <v>95.07</v>
      </c>
      <c r="C173" s="4">
        <v>95.39</v>
      </c>
      <c r="D173" s="4">
        <v>94.16</v>
      </c>
      <c r="E173" s="4">
        <v>94.45</v>
      </c>
      <c r="F173" s="5">
        <v>254140</v>
      </c>
    </row>
    <row r="174" spans="1:6" x14ac:dyDescent="0.3">
      <c r="A174" s="3">
        <v>41887</v>
      </c>
      <c r="B174" s="4">
        <v>94.57</v>
      </c>
      <c r="C174" s="4">
        <v>94.99</v>
      </c>
      <c r="D174" s="4">
        <v>92.86</v>
      </c>
      <c r="E174" s="4">
        <v>93.29</v>
      </c>
      <c r="F174" s="5">
        <v>261386</v>
      </c>
    </row>
    <row r="175" spans="1:6" x14ac:dyDescent="0.3">
      <c r="A175" s="3">
        <v>41890</v>
      </c>
      <c r="B175" s="4">
        <v>93.49</v>
      </c>
      <c r="C175" s="4">
        <v>93.62</v>
      </c>
      <c r="D175" s="4">
        <v>91.8</v>
      </c>
      <c r="E175" s="4">
        <v>92.66</v>
      </c>
      <c r="F175" s="5">
        <v>277990</v>
      </c>
    </row>
    <row r="176" spans="1:6" x14ac:dyDescent="0.3">
      <c r="A176" s="3">
        <v>41891</v>
      </c>
      <c r="B176" s="4">
        <v>93.11</v>
      </c>
      <c r="C176" s="4">
        <v>93.94</v>
      </c>
      <c r="D176" s="4">
        <v>92.52</v>
      </c>
      <c r="E176" s="4">
        <v>92.75</v>
      </c>
      <c r="F176" s="5">
        <v>275876</v>
      </c>
    </row>
    <row r="177" spans="1:6" x14ac:dyDescent="0.3">
      <c r="A177" s="3">
        <v>41892</v>
      </c>
      <c r="B177" s="4">
        <v>92.79</v>
      </c>
      <c r="C177" s="4">
        <v>93.03</v>
      </c>
      <c r="D177" s="4">
        <v>91.22</v>
      </c>
      <c r="E177" s="4">
        <v>91.67</v>
      </c>
      <c r="F177" s="5">
        <v>295306</v>
      </c>
    </row>
    <row r="178" spans="1:6" x14ac:dyDescent="0.3">
      <c r="A178" s="3">
        <v>41893</v>
      </c>
      <c r="B178" s="4">
        <v>91.71</v>
      </c>
      <c r="C178" s="4">
        <v>93.44</v>
      </c>
      <c r="D178" s="4">
        <v>90.43</v>
      </c>
      <c r="E178" s="4">
        <v>92.83</v>
      </c>
      <c r="F178" s="5">
        <v>403175</v>
      </c>
    </row>
    <row r="179" spans="1:6" x14ac:dyDescent="0.3">
      <c r="A179" s="3">
        <v>41894</v>
      </c>
      <c r="B179" s="4">
        <v>93.05</v>
      </c>
      <c r="C179" s="4">
        <v>93.67</v>
      </c>
      <c r="D179" s="4">
        <v>91.96</v>
      </c>
      <c r="E179" s="4">
        <v>92.27</v>
      </c>
      <c r="F179" s="5">
        <v>297768</v>
      </c>
    </row>
    <row r="180" spans="1:6" x14ac:dyDescent="0.3">
      <c r="A180" s="3">
        <v>41897</v>
      </c>
      <c r="B180" s="4">
        <v>92.13</v>
      </c>
      <c r="C180" s="4">
        <v>93.03</v>
      </c>
      <c r="D180" s="4">
        <v>90.63</v>
      </c>
      <c r="E180" s="4">
        <v>92.92</v>
      </c>
      <c r="F180" s="5">
        <v>260506</v>
      </c>
    </row>
    <row r="181" spans="1:6" x14ac:dyDescent="0.3">
      <c r="A181" s="3">
        <v>41898</v>
      </c>
      <c r="B181" s="4">
        <v>92.81</v>
      </c>
      <c r="C181" s="4">
        <v>95.19</v>
      </c>
      <c r="D181" s="4">
        <v>92.46</v>
      </c>
      <c r="E181" s="4">
        <v>94.88</v>
      </c>
      <c r="F181" s="5">
        <v>294723</v>
      </c>
    </row>
    <row r="182" spans="1:6" x14ac:dyDescent="0.3">
      <c r="A182" s="3">
        <v>41899</v>
      </c>
      <c r="B182" s="4">
        <v>94.71</v>
      </c>
      <c r="C182" s="4">
        <v>95.06</v>
      </c>
      <c r="D182" s="4">
        <v>93.74</v>
      </c>
      <c r="E182" s="4">
        <v>94.42</v>
      </c>
      <c r="F182" s="5">
        <v>305832</v>
      </c>
    </row>
    <row r="183" spans="1:6" x14ac:dyDescent="0.3">
      <c r="A183" s="3">
        <v>41900</v>
      </c>
      <c r="B183" s="4">
        <v>93.97</v>
      </c>
      <c r="C183" s="4">
        <v>94.82</v>
      </c>
      <c r="D183" s="4">
        <v>92.85</v>
      </c>
      <c r="E183" s="4">
        <v>93.07</v>
      </c>
      <c r="F183" s="5">
        <v>170772</v>
      </c>
    </row>
    <row r="184" spans="1:6" x14ac:dyDescent="0.3">
      <c r="A184" s="3">
        <v>41901</v>
      </c>
      <c r="B184" s="4">
        <v>92.97</v>
      </c>
      <c r="C184" s="4">
        <v>93.22</v>
      </c>
      <c r="D184" s="4">
        <v>91.85</v>
      </c>
      <c r="E184" s="4">
        <v>92.41</v>
      </c>
      <c r="F184" s="5">
        <v>92780</v>
      </c>
    </row>
    <row r="185" spans="1:6" x14ac:dyDescent="0.3">
      <c r="A185" s="3">
        <v>41904</v>
      </c>
      <c r="B185" s="4">
        <v>92.22</v>
      </c>
      <c r="C185" s="4">
        <v>92.64</v>
      </c>
      <c r="D185" s="4">
        <v>91.2</v>
      </c>
      <c r="E185" s="4">
        <v>91.52</v>
      </c>
      <c r="F185" s="5">
        <v>229232</v>
      </c>
    </row>
    <row r="186" spans="1:6" x14ac:dyDescent="0.3">
      <c r="A186" s="3">
        <v>41905</v>
      </c>
      <c r="B186" s="4">
        <v>90.7</v>
      </c>
      <c r="C186" s="4">
        <v>92.09</v>
      </c>
      <c r="D186" s="4">
        <v>90.58</v>
      </c>
      <c r="E186" s="4">
        <v>91.56</v>
      </c>
      <c r="F186" s="5">
        <v>247770</v>
      </c>
    </row>
    <row r="187" spans="1:6" x14ac:dyDescent="0.3">
      <c r="A187" s="3">
        <v>41906</v>
      </c>
      <c r="B187" s="4">
        <v>91.72</v>
      </c>
      <c r="C187" s="4">
        <v>93.29</v>
      </c>
      <c r="D187" s="4">
        <v>91.12</v>
      </c>
      <c r="E187" s="4">
        <v>92.8</v>
      </c>
      <c r="F187" s="5">
        <v>282634</v>
      </c>
    </row>
    <row r="188" spans="1:6" x14ac:dyDescent="0.3">
      <c r="A188" s="3">
        <v>41907</v>
      </c>
      <c r="B188" s="4">
        <v>92.89</v>
      </c>
      <c r="C188" s="4">
        <v>93.54</v>
      </c>
      <c r="D188" s="4">
        <v>92.05</v>
      </c>
      <c r="E188" s="4">
        <v>92.53</v>
      </c>
      <c r="F188" s="5">
        <v>248852</v>
      </c>
    </row>
    <row r="189" spans="1:6" x14ac:dyDescent="0.3">
      <c r="A189" s="3">
        <v>41908</v>
      </c>
      <c r="B189" s="4">
        <v>92.47</v>
      </c>
      <c r="C189" s="4">
        <v>93.86</v>
      </c>
      <c r="D189" s="4">
        <v>92.23</v>
      </c>
      <c r="E189" s="4">
        <v>93.54</v>
      </c>
      <c r="F189" s="5">
        <v>258890</v>
      </c>
    </row>
    <row r="190" spans="1:6" x14ac:dyDescent="0.3">
      <c r="A190" s="3">
        <v>41911</v>
      </c>
      <c r="B190" s="4">
        <v>93.35</v>
      </c>
      <c r="C190" s="4">
        <v>94.64</v>
      </c>
      <c r="D190" s="4">
        <v>92.74</v>
      </c>
      <c r="E190" s="4">
        <v>94.57</v>
      </c>
      <c r="F190" s="5">
        <v>261246</v>
      </c>
    </row>
    <row r="191" spans="1:6" x14ac:dyDescent="0.3">
      <c r="A191" s="3">
        <v>41912</v>
      </c>
      <c r="B191" s="4">
        <v>94.34</v>
      </c>
      <c r="C191" s="4">
        <v>94.9</v>
      </c>
      <c r="D191" s="4">
        <v>90.86</v>
      </c>
      <c r="E191" s="4">
        <v>91.16</v>
      </c>
      <c r="F191" s="5">
        <v>429251</v>
      </c>
    </row>
    <row r="192" spans="1:6" x14ac:dyDescent="0.3">
      <c r="A192" s="3">
        <v>41913</v>
      </c>
      <c r="B192" s="4">
        <v>91.36</v>
      </c>
      <c r="C192" s="4">
        <v>92.96</v>
      </c>
      <c r="D192" s="4">
        <v>90.47</v>
      </c>
      <c r="E192" s="4">
        <v>90.73</v>
      </c>
      <c r="F192" s="5">
        <v>389246</v>
      </c>
    </row>
    <row r="193" spans="1:6" x14ac:dyDescent="0.3">
      <c r="A193" s="3">
        <v>41914</v>
      </c>
      <c r="B193" s="4">
        <v>90.74</v>
      </c>
      <c r="C193" s="4">
        <v>91.54</v>
      </c>
      <c r="D193" s="4">
        <v>88.18</v>
      </c>
      <c r="E193" s="4">
        <v>91.01</v>
      </c>
      <c r="F193" s="5">
        <v>449554</v>
      </c>
    </row>
    <row r="194" spans="1:6" x14ac:dyDescent="0.3">
      <c r="A194" s="3">
        <v>41915</v>
      </c>
      <c r="B194" s="4">
        <v>91.38</v>
      </c>
      <c r="C194" s="4">
        <v>91.79</v>
      </c>
      <c r="D194" s="4">
        <v>89.36</v>
      </c>
      <c r="E194" s="4">
        <v>89.74</v>
      </c>
      <c r="F194" s="5">
        <v>342795</v>
      </c>
    </row>
    <row r="195" spans="1:6" x14ac:dyDescent="0.3">
      <c r="A195" s="3">
        <v>41918</v>
      </c>
      <c r="B195" s="4">
        <v>89.77</v>
      </c>
      <c r="C195" s="4">
        <v>90.74</v>
      </c>
      <c r="D195" s="4">
        <v>88.76</v>
      </c>
      <c r="E195" s="4">
        <v>90.34</v>
      </c>
      <c r="F195" s="5">
        <v>276614</v>
      </c>
    </row>
    <row r="196" spans="1:6" x14ac:dyDescent="0.3">
      <c r="A196" s="3">
        <v>41919</v>
      </c>
      <c r="B196" s="4">
        <v>90.45</v>
      </c>
      <c r="C196" s="4">
        <v>90.57</v>
      </c>
      <c r="D196" s="4">
        <v>88.38</v>
      </c>
      <c r="E196" s="4">
        <v>88.85</v>
      </c>
      <c r="F196" s="5">
        <v>300113</v>
      </c>
    </row>
    <row r="197" spans="1:6" x14ac:dyDescent="0.3">
      <c r="A197" s="3">
        <v>41920</v>
      </c>
      <c r="B197" s="4">
        <v>88.43</v>
      </c>
      <c r="C197" s="4">
        <v>88.63</v>
      </c>
      <c r="D197" s="4">
        <v>86.83</v>
      </c>
      <c r="E197" s="4">
        <v>87.31</v>
      </c>
      <c r="F197" s="5">
        <v>373752</v>
      </c>
    </row>
    <row r="198" spans="1:6" x14ac:dyDescent="0.3">
      <c r="A198" s="3">
        <v>41921</v>
      </c>
      <c r="B198" s="4">
        <v>87.73</v>
      </c>
      <c r="C198" s="4">
        <v>87.95</v>
      </c>
      <c r="D198" s="4">
        <v>84.06</v>
      </c>
      <c r="E198" s="4">
        <v>85.77</v>
      </c>
      <c r="F198" s="5">
        <v>345020</v>
      </c>
    </row>
    <row r="199" spans="1:6" x14ac:dyDescent="0.3">
      <c r="A199" s="3">
        <v>41922</v>
      </c>
      <c r="B199" s="4">
        <v>84.39</v>
      </c>
      <c r="C199" s="4">
        <v>86.29</v>
      </c>
      <c r="D199" s="4">
        <v>83.59</v>
      </c>
      <c r="E199" s="4">
        <v>85.82</v>
      </c>
      <c r="F199" s="5">
        <v>396528</v>
      </c>
    </row>
    <row r="200" spans="1:6" x14ac:dyDescent="0.3">
      <c r="A200" s="3">
        <v>41925</v>
      </c>
      <c r="B200" s="4">
        <v>85.2</v>
      </c>
      <c r="C200" s="4">
        <v>85.87</v>
      </c>
      <c r="D200" s="4">
        <v>84.07</v>
      </c>
      <c r="E200" s="4">
        <v>85.74</v>
      </c>
      <c r="F200" s="5">
        <v>292345</v>
      </c>
    </row>
    <row r="201" spans="1:6" x14ac:dyDescent="0.3">
      <c r="A201" s="3">
        <v>41926</v>
      </c>
      <c r="B201" s="4">
        <v>84.98</v>
      </c>
      <c r="C201" s="4">
        <v>85.6</v>
      </c>
      <c r="D201" s="4">
        <v>81.319999999999993</v>
      </c>
      <c r="E201" s="4">
        <v>81.84</v>
      </c>
      <c r="F201" s="5">
        <v>475832</v>
      </c>
    </row>
    <row r="202" spans="1:6" x14ac:dyDescent="0.3">
      <c r="A202" s="3">
        <v>41927</v>
      </c>
      <c r="B202" s="4">
        <v>82.32</v>
      </c>
      <c r="C202" s="4">
        <v>82.45</v>
      </c>
      <c r="D202" s="4">
        <v>80.010000000000005</v>
      </c>
      <c r="E202" s="4">
        <v>81.78</v>
      </c>
      <c r="F202" s="5">
        <v>487721</v>
      </c>
    </row>
    <row r="203" spans="1:6" x14ac:dyDescent="0.3">
      <c r="A203" s="3">
        <v>41928</v>
      </c>
      <c r="B203" s="4">
        <v>81.06</v>
      </c>
      <c r="C203" s="4">
        <v>84.83</v>
      </c>
      <c r="D203" s="4">
        <v>79.78</v>
      </c>
      <c r="E203" s="4">
        <v>82.7</v>
      </c>
      <c r="F203" s="5">
        <v>424524</v>
      </c>
    </row>
    <row r="204" spans="1:6" x14ac:dyDescent="0.3">
      <c r="A204" s="3">
        <v>41929</v>
      </c>
      <c r="B204" s="4">
        <v>83.18</v>
      </c>
      <c r="C204" s="4">
        <v>84.45</v>
      </c>
      <c r="D204" s="4">
        <v>82.44</v>
      </c>
      <c r="E204" s="4">
        <v>82.75</v>
      </c>
      <c r="F204" s="5">
        <v>174142</v>
      </c>
    </row>
    <row r="205" spans="1:6" x14ac:dyDescent="0.3">
      <c r="A205" s="3">
        <v>41932</v>
      </c>
      <c r="B205" s="4">
        <v>83.13</v>
      </c>
      <c r="C205" s="4">
        <v>83.48</v>
      </c>
      <c r="D205" s="4">
        <v>81.55</v>
      </c>
      <c r="E205" s="4">
        <v>82.71</v>
      </c>
      <c r="F205" s="5">
        <v>83702</v>
      </c>
    </row>
    <row r="206" spans="1:6" x14ac:dyDescent="0.3">
      <c r="A206" s="3">
        <v>41933</v>
      </c>
      <c r="B206" s="4">
        <v>82.76</v>
      </c>
      <c r="C206" s="4">
        <v>84.05</v>
      </c>
      <c r="D206" s="4">
        <v>82.29</v>
      </c>
      <c r="E206" s="4">
        <v>82.81</v>
      </c>
      <c r="F206" s="5">
        <v>297522</v>
      </c>
    </row>
    <row r="207" spans="1:6" x14ac:dyDescent="0.3">
      <c r="A207" s="3">
        <v>41934</v>
      </c>
      <c r="B207" s="4">
        <v>82.55</v>
      </c>
      <c r="C207" s="4">
        <v>83.15</v>
      </c>
      <c r="D207" s="4">
        <v>80.22</v>
      </c>
      <c r="E207" s="4">
        <v>80.52</v>
      </c>
      <c r="F207" s="5">
        <v>352217</v>
      </c>
    </row>
    <row r="208" spans="1:6" x14ac:dyDescent="0.3">
      <c r="A208" s="3">
        <v>41935</v>
      </c>
      <c r="B208" s="4">
        <v>80.42</v>
      </c>
      <c r="C208" s="4">
        <v>82.37</v>
      </c>
      <c r="D208" s="4">
        <v>80.05</v>
      </c>
      <c r="E208" s="4">
        <v>82.09</v>
      </c>
      <c r="F208" s="5">
        <v>354839</v>
      </c>
    </row>
    <row r="209" spans="1:6" x14ac:dyDescent="0.3">
      <c r="A209" s="3">
        <v>41936</v>
      </c>
      <c r="B209" s="4">
        <v>81.95</v>
      </c>
      <c r="C209" s="4">
        <v>81.95</v>
      </c>
      <c r="D209" s="4">
        <v>80.36</v>
      </c>
      <c r="E209" s="4">
        <v>81.010000000000005</v>
      </c>
      <c r="F209" s="5">
        <v>272509</v>
      </c>
    </row>
    <row r="210" spans="1:6" x14ac:dyDescent="0.3">
      <c r="A210" s="3">
        <v>41939</v>
      </c>
      <c r="B210" s="4">
        <v>81.27</v>
      </c>
      <c r="C210" s="4">
        <v>81.290000000000006</v>
      </c>
      <c r="D210" s="4">
        <v>79.44</v>
      </c>
      <c r="E210" s="4">
        <v>81</v>
      </c>
      <c r="F210" s="5">
        <v>285327</v>
      </c>
    </row>
    <row r="211" spans="1:6" x14ac:dyDescent="0.3">
      <c r="A211" s="3">
        <v>41940</v>
      </c>
      <c r="B211" s="4">
        <v>80.64</v>
      </c>
      <c r="C211" s="4">
        <v>81.66</v>
      </c>
      <c r="D211" s="4">
        <v>80.36</v>
      </c>
      <c r="E211" s="4">
        <v>81.42</v>
      </c>
      <c r="F211" s="5">
        <v>226066</v>
      </c>
    </row>
    <row r="212" spans="1:6" x14ac:dyDescent="0.3">
      <c r="A212" s="3">
        <v>41941</v>
      </c>
      <c r="B212" s="4">
        <v>81.55</v>
      </c>
      <c r="C212" s="4">
        <v>82.88</v>
      </c>
      <c r="D212" s="4">
        <v>81.44</v>
      </c>
      <c r="E212" s="4">
        <v>82.2</v>
      </c>
      <c r="F212" s="5">
        <v>283762</v>
      </c>
    </row>
    <row r="213" spans="1:6" x14ac:dyDescent="0.3">
      <c r="A213" s="3">
        <v>41942</v>
      </c>
      <c r="B213" s="4">
        <v>81.93</v>
      </c>
      <c r="C213" s="4">
        <v>82.09</v>
      </c>
      <c r="D213" s="4">
        <v>80.72</v>
      </c>
      <c r="E213" s="4">
        <v>81.12</v>
      </c>
      <c r="F213" s="5">
        <v>270072</v>
      </c>
    </row>
    <row r="214" spans="1:6" x14ac:dyDescent="0.3">
      <c r="A214" s="3">
        <v>41943</v>
      </c>
      <c r="B214" s="4">
        <v>81.040000000000006</v>
      </c>
      <c r="C214" s="4">
        <v>81.27</v>
      </c>
      <c r="D214" s="4">
        <v>79.55</v>
      </c>
      <c r="E214" s="4">
        <v>80.540000000000006</v>
      </c>
      <c r="F214" s="5">
        <v>294183</v>
      </c>
    </row>
    <row r="215" spans="1:6" x14ac:dyDescent="0.3">
      <c r="A215" s="3">
        <v>41946</v>
      </c>
      <c r="B215" s="4">
        <v>80.59</v>
      </c>
      <c r="C215" s="4">
        <v>80.98</v>
      </c>
      <c r="D215" s="4">
        <v>78.08</v>
      </c>
      <c r="E215" s="4">
        <v>78.78</v>
      </c>
      <c r="F215" s="5">
        <v>386045</v>
      </c>
    </row>
    <row r="216" spans="1:6" x14ac:dyDescent="0.3">
      <c r="A216" s="3">
        <v>41947</v>
      </c>
      <c r="B216" s="4">
        <v>78.22</v>
      </c>
      <c r="C216" s="4">
        <v>78.41</v>
      </c>
      <c r="D216" s="4">
        <v>75.84</v>
      </c>
      <c r="E216" s="4">
        <v>77.19</v>
      </c>
      <c r="F216" s="5">
        <v>432757</v>
      </c>
    </row>
    <row r="217" spans="1:6" x14ac:dyDescent="0.3">
      <c r="A217" s="3">
        <v>41948</v>
      </c>
      <c r="B217" s="4">
        <v>77.36</v>
      </c>
      <c r="C217" s="4">
        <v>79.349999999999994</v>
      </c>
      <c r="D217" s="4">
        <v>76.459999999999994</v>
      </c>
      <c r="E217" s="4">
        <v>78.680000000000007</v>
      </c>
      <c r="F217" s="5">
        <v>447691</v>
      </c>
    </row>
    <row r="218" spans="1:6" x14ac:dyDescent="0.3">
      <c r="A218" s="3">
        <v>41949</v>
      </c>
      <c r="B218" s="4">
        <v>78.87</v>
      </c>
      <c r="C218" s="4">
        <v>78.98</v>
      </c>
      <c r="D218" s="4">
        <v>77.12</v>
      </c>
      <c r="E218" s="4">
        <v>77.91</v>
      </c>
      <c r="F218" s="5">
        <v>292897</v>
      </c>
    </row>
    <row r="219" spans="1:6" x14ac:dyDescent="0.3">
      <c r="A219" s="3">
        <v>41950</v>
      </c>
      <c r="B219" s="4">
        <v>77.86</v>
      </c>
      <c r="C219" s="4">
        <v>79.41</v>
      </c>
      <c r="D219" s="4">
        <v>77.47</v>
      </c>
      <c r="E219" s="4">
        <v>78.650000000000006</v>
      </c>
      <c r="F219" s="5">
        <v>306077</v>
      </c>
    </row>
    <row r="220" spans="1:6" x14ac:dyDescent="0.3">
      <c r="A220" s="3">
        <v>41953</v>
      </c>
      <c r="B220" s="4">
        <v>78.5</v>
      </c>
      <c r="C220" s="4">
        <v>79.849999999999994</v>
      </c>
      <c r="D220" s="4">
        <v>77.13</v>
      </c>
      <c r="E220" s="4">
        <v>77.400000000000006</v>
      </c>
      <c r="F220" s="5">
        <v>319492</v>
      </c>
    </row>
    <row r="221" spans="1:6" x14ac:dyDescent="0.3">
      <c r="A221" s="3">
        <v>41954</v>
      </c>
      <c r="B221" s="4">
        <v>77.180000000000007</v>
      </c>
      <c r="C221" s="4">
        <v>78.040000000000006</v>
      </c>
      <c r="D221" s="4">
        <v>76.42</v>
      </c>
      <c r="E221" s="4">
        <v>77.94</v>
      </c>
      <c r="F221" s="5">
        <v>314309</v>
      </c>
    </row>
    <row r="222" spans="1:6" x14ac:dyDescent="0.3">
      <c r="A222" s="3">
        <v>41955</v>
      </c>
      <c r="B222" s="4">
        <v>77.5</v>
      </c>
      <c r="C222" s="4">
        <v>78.08</v>
      </c>
      <c r="D222" s="4">
        <v>76.63</v>
      </c>
      <c r="E222" s="4">
        <v>77.180000000000007</v>
      </c>
      <c r="F222" s="5">
        <v>359951</v>
      </c>
    </row>
    <row r="223" spans="1:6" x14ac:dyDescent="0.3">
      <c r="A223" s="3">
        <v>41956</v>
      </c>
      <c r="B223" s="4">
        <v>76.95</v>
      </c>
      <c r="C223" s="4">
        <v>77.16</v>
      </c>
      <c r="D223" s="4">
        <v>74.069999999999993</v>
      </c>
      <c r="E223" s="4">
        <v>74.209999999999994</v>
      </c>
      <c r="F223" s="5">
        <v>447012</v>
      </c>
    </row>
    <row r="224" spans="1:6" x14ac:dyDescent="0.3">
      <c r="A224" s="3">
        <v>41957</v>
      </c>
      <c r="B224" s="4">
        <v>74.36</v>
      </c>
      <c r="C224" s="4">
        <v>76.3</v>
      </c>
      <c r="D224" s="4">
        <v>73.25</v>
      </c>
      <c r="E224" s="4">
        <v>75.819999999999993</v>
      </c>
      <c r="F224" s="5">
        <v>355245</v>
      </c>
    </row>
    <row r="225" spans="1:6" x14ac:dyDescent="0.3">
      <c r="A225" s="3">
        <v>41960</v>
      </c>
      <c r="B225" s="4">
        <v>75.930000000000007</v>
      </c>
      <c r="C225" s="4">
        <v>76.180000000000007</v>
      </c>
      <c r="D225" s="4">
        <v>74.709999999999994</v>
      </c>
      <c r="E225" s="4">
        <v>75.64</v>
      </c>
      <c r="F225" s="5">
        <v>279462</v>
      </c>
    </row>
    <row r="226" spans="1:6" x14ac:dyDescent="0.3">
      <c r="A226" s="3">
        <v>41961</v>
      </c>
      <c r="B226" s="4">
        <v>75.489999999999995</v>
      </c>
      <c r="C226" s="4">
        <v>76.44</v>
      </c>
      <c r="D226" s="4">
        <v>74.12</v>
      </c>
      <c r="E226" s="4">
        <v>74.61</v>
      </c>
      <c r="F226" s="5">
        <v>186214</v>
      </c>
    </row>
    <row r="227" spans="1:6" x14ac:dyDescent="0.3">
      <c r="A227" s="3">
        <v>41962</v>
      </c>
      <c r="B227" s="4">
        <v>74.23</v>
      </c>
      <c r="C227" s="4">
        <v>75.400000000000006</v>
      </c>
      <c r="D227" s="4">
        <v>73.88</v>
      </c>
      <c r="E227" s="4">
        <v>74.58</v>
      </c>
      <c r="F227" s="5">
        <v>116278</v>
      </c>
    </row>
    <row r="228" spans="1:6" x14ac:dyDescent="0.3">
      <c r="A228" s="3">
        <v>41963</v>
      </c>
      <c r="B228" s="4">
        <v>74.25</v>
      </c>
      <c r="C228" s="4">
        <v>75.760000000000005</v>
      </c>
      <c r="D228" s="4">
        <v>74.17</v>
      </c>
      <c r="E228" s="4">
        <v>75.58</v>
      </c>
      <c r="F228" s="5">
        <v>236720</v>
      </c>
    </row>
    <row r="229" spans="1:6" x14ac:dyDescent="0.3">
      <c r="A229" s="3">
        <v>41964</v>
      </c>
      <c r="B229" s="4">
        <v>76.290000000000006</v>
      </c>
      <c r="C229" s="4">
        <v>77.83</v>
      </c>
      <c r="D229" s="4">
        <v>75.62</v>
      </c>
      <c r="E229" s="4">
        <v>76.510000000000005</v>
      </c>
      <c r="F229" s="5">
        <v>275317</v>
      </c>
    </row>
    <row r="230" spans="1:6" x14ac:dyDescent="0.3">
      <c r="A230" s="3">
        <v>41967</v>
      </c>
      <c r="B230" s="4">
        <v>76.62</v>
      </c>
      <c r="C230" s="4">
        <v>77.02</v>
      </c>
      <c r="D230" s="4">
        <v>75.45</v>
      </c>
      <c r="E230" s="4">
        <v>75.78</v>
      </c>
      <c r="F230" s="5">
        <v>194751</v>
      </c>
    </row>
    <row r="231" spans="1:6" x14ac:dyDescent="0.3">
      <c r="A231" s="3">
        <v>41968</v>
      </c>
      <c r="B231" s="4">
        <v>75.510000000000005</v>
      </c>
      <c r="C231" s="4">
        <v>76.58</v>
      </c>
      <c r="D231" s="4">
        <v>73.709999999999994</v>
      </c>
      <c r="E231" s="4">
        <v>74.09</v>
      </c>
      <c r="F231" s="5">
        <v>294447</v>
      </c>
    </row>
    <row r="232" spans="1:6" x14ac:dyDescent="0.3">
      <c r="A232" s="3">
        <v>41969</v>
      </c>
      <c r="B232" s="4">
        <v>73.87</v>
      </c>
      <c r="C232" s="4">
        <v>74.48</v>
      </c>
      <c r="D232" s="4">
        <v>73.3</v>
      </c>
      <c r="E232" s="4">
        <v>73.69</v>
      </c>
      <c r="F232" s="5">
        <v>258382</v>
      </c>
    </row>
    <row r="233" spans="1:6" x14ac:dyDescent="0.3">
      <c r="A233" s="3">
        <v>41971</v>
      </c>
      <c r="B233" s="4">
        <v>73.5</v>
      </c>
      <c r="C233" s="4">
        <v>73.56</v>
      </c>
      <c r="D233" s="4">
        <v>65.69</v>
      </c>
      <c r="E233" s="4">
        <v>66.150000000000006</v>
      </c>
      <c r="F233" s="5">
        <v>552882</v>
      </c>
    </row>
    <row r="234" spans="1:6" x14ac:dyDescent="0.3">
      <c r="A234" s="3">
        <v>41974</v>
      </c>
      <c r="B234" s="4">
        <v>66</v>
      </c>
      <c r="C234" s="4">
        <v>69.540000000000006</v>
      </c>
      <c r="D234" s="4">
        <v>63.72</v>
      </c>
      <c r="E234" s="4">
        <v>69</v>
      </c>
      <c r="F234" s="5">
        <v>504122</v>
      </c>
    </row>
    <row r="235" spans="1:6" x14ac:dyDescent="0.3">
      <c r="A235" s="3">
        <v>41975</v>
      </c>
      <c r="B235" s="4">
        <v>69.239999999999995</v>
      </c>
      <c r="C235" s="4">
        <v>69.319999999999993</v>
      </c>
      <c r="D235" s="4">
        <v>66.67</v>
      </c>
      <c r="E235" s="4">
        <v>66.88</v>
      </c>
      <c r="F235" s="5">
        <v>360300</v>
      </c>
    </row>
    <row r="236" spans="1:6" x14ac:dyDescent="0.3">
      <c r="A236" s="3">
        <v>41976</v>
      </c>
      <c r="B236" s="4">
        <v>67.599999999999994</v>
      </c>
      <c r="C236" s="4">
        <v>68.23</v>
      </c>
      <c r="D236" s="4">
        <v>66.8</v>
      </c>
      <c r="E236" s="4">
        <v>67.38</v>
      </c>
      <c r="F236" s="5">
        <v>293483</v>
      </c>
    </row>
    <row r="237" spans="1:6" x14ac:dyDescent="0.3">
      <c r="A237" s="3">
        <v>41977</v>
      </c>
      <c r="B237" s="4">
        <v>67.400000000000006</v>
      </c>
      <c r="C237" s="4">
        <v>68.22</v>
      </c>
      <c r="D237" s="4">
        <v>66.09</v>
      </c>
      <c r="E237" s="4">
        <v>66.81</v>
      </c>
      <c r="F237" s="5">
        <v>237011</v>
      </c>
    </row>
    <row r="238" spans="1:6" x14ac:dyDescent="0.3">
      <c r="A238" s="3">
        <v>41978</v>
      </c>
      <c r="B238" s="4">
        <v>66.8</v>
      </c>
      <c r="C238" s="4">
        <v>66.89</v>
      </c>
      <c r="D238" s="4">
        <v>65.17</v>
      </c>
      <c r="E238" s="4">
        <v>65.84</v>
      </c>
      <c r="F238" s="5">
        <v>276529</v>
      </c>
    </row>
    <row r="239" spans="1:6" x14ac:dyDescent="0.3">
      <c r="A239" s="3">
        <v>41981</v>
      </c>
      <c r="B239" s="4">
        <v>65.459999999999994</v>
      </c>
      <c r="C239" s="4">
        <v>65.55</v>
      </c>
      <c r="D239" s="4">
        <v>62.78</v>
      </c>
      <c r="E239" s="4">
        <v>63.05</v>
      </c>
      <c r="F239" s="5">
        <v>330077</v>
      </c>
    </row>
    <row r="240" spans="1:6" x14ac:dyDescent="0.3">
      <c r="A240" s="3">
        <v>41982</v>
      </c>
      <c r="B240" s="4">
        <v>63.01</v>
      </c>
      <c r="C240" s="4">
        <v>64.2</v>
      </c>
      <c r="D240" s="4">
        <v>62.25</v>
      </c>
      <c r="E240" s="4">
        <v>63.82</v>
      </c>
      <c r="F240" s="5">
        <v>322804</v>
      </c>
    </row>
    <row r="241" spans="1:6" x14ac:dyDescent="0.3">
      <c r="A241" s="3">
        <v>41983</v>
      </c>
      <c r="B241" s="4">
        <v>63.33</v>
      </c>
      <c r="C241" s="4">
        <v>63.43</v>
      </c>
      <c r="D241" s="4">
        <v>60.43</v>
      </c>
      <c r="E241" s="4">
        <v>60.94</v>
      </c>
      <c r="F241" s="5">
        <v>456172</v>
      </c>
    </row>
    <row r="242" spans="1:6" x14ac:dyDescent="0.3">
      <c r="A242" s="3">
        <v>41984</v>
      </c>
      <c r="B242" s="4">
        <v>61.12</v>
      </c>
      <c r="C242" s="4">
        <v>61.68</v>
      </c>
      <c r="D242" s="4">
        <v>58.96</v>
      </c>
      <c r="E242" s="4">
        <v>59.95</v>
      </c>
      <c r="F242" s="5">
        <v>392493</v>
      </c>
    </row>
    <row r="243" spans="1:6" x14ac:dyDescent="0.3">
      <c r="A243" s="3">
        <v>41985</v>
      </c>
      <c r="B243" s="4">
        <v>59.17</v>
      </c>
      <c r="C243" s="4">
        <v>59.57</v>
      </c>
      <c r="D243" s="4">
        <v>57.34</v>
      </c>
      <c r="E243" s="4">
        <v>57.81</v>
      </c>
      <c r="F243" s="5">
        <v>414224</v>
      </c>
    </row>
    <row r="244" spans="1:6" x14ac:dyDescent="0.3">
      <c r="A244" s="3">
        <v>41988</v>
      </c>
      <c r="B244" s="4">
        <v>57.07</v>
      </c>
      <c r="C244" s="4">
        <v>58.73</v>
      </c>
      <c r="D244" s="4">
        <v>55.02</v>
      </c>
      <c r="E244" s="4">
        <v>55.91</v>
      </c>
      <c r="F244" s="5">
        <v>424946</v>
      </c>
    </row>
    <row r="245" spans="1:6" x14ac:dyDescent="0.3">
      <c r="A245" s="3">
        <v>41989</v>
      </c>
      <c r="B245" s="4">
        <v>55.4</v>
      </c>
      <c r="C245" s="4">
        <v>57.15</v>
      </c>
      <c r="D245" s="4">
        <v>53.6</v>
      </c>
      <c r="E245" s="4">
        <v>55.93</v>
      </c>
      <c r="F245" s="5">
        <v>518784</v>
      </c>
    </row>
    <row r="246" spans="1:6" x14ac:dyDescent="0.3">
      <c r="A246" s="3">
        <v>41990</v>
      </c>
      <c r="B246" s="4">
        <v>55.5</v>
      </c>
      <c r="C246" s="4">
        <v>58.98</v>
      </c>
      <c r="D246" s="4">
        <v>54.21</v>
      </c>
      <c r="E246" s="4">
        <v>56.47</v>
      </c>
      <c r="F246" s="5">
        <v>351977</v>
      </c>
    </row>
    <row r="247" spans="1:6" x14ac:dyDescent="0.3">
      <c r="A247" s="3">
        <v>41991</v>
      </c>
      <c r="B247" s="4">
        <v>55.83</v>
      </c>
      <c r="C247" s="4">
        <v>58.73</v>
      </c>
      <c r="D247" s="4">
        <v>54.05</v>
      </c>
      <c r="E247" s="4">
        <v>54.11</v>
      </c>
      <c r="F247" s="5">
        <v>106315</v>
      </c>
    </row>
    <row r="248" spans="1:6" x14ac:dyDescent="0.3">
      <c r="A248" s="3">
        <v>41992</v>
      </c>
      <c r="B248" s="4">
        <v>55.5</v>
      </c>
      <c r="C248" s="4">
        <v>56.91</v>
      </c>
      <c r="D248" s="4">
        <v>54.2</v>
      </c>
      <c r="E248" s="4">
        <v>56.52</v>
      </c>
      <c r="F248" s="5">
        <v>383536</v>
      </c>
    </row>
    <row r="249" spans="1:6" x14ac:dyDescent="0.3">
      <c r="A249" s="3">
        <v>41995</v>
      </c>
      <c r="B249" s="4">
        <v>57.75</v>
      </c>
      <c r="C249" s="4">
        <v>58.53</v>
      </c>
      <c r="D249" s="4">
        <v>55.13</v>
      </c>
      <c r="E249" s="4">
        <v>55.26</v>
      </c>
      <c r="F249" s="5">
        <v>277319</v>
      </c>
    </row>
    <row r="250" spans="1:6" x14ac:dyDescent="0.3">
      <c r="A250" s="3">
        <v>41996</v>
      </c>
      <c r="B250" s="4">
        <v>55.39</v>
      </c>
      <c r="C250" s="4">
        <v>57.56</v>
      </c>
      <c r="D250" s="4">
        <v>55.06</v>
      </c>
      <c r="E250" s="4">
        <v>57.12</v>
      </c>
      <c r="F250" s="5">
        <v>274003</v>
      </c>
    </row>
    <row r="251" spans="1:6" x14ac:dyDescent="0.3">
      <c r="A251" s="3">
        <v>41997</v>
      </c>
      <c r="B251" s="4">
        <v>56.8</v>
      </c>
      <c r="C251" s="4">
        <v>57.15</v>
      </c>
      <c r="D251" s="4">
        <v>55.07</v>
      </c>
      <c r="E251" s="4">
        <v>55.84</v>
      </c>
      <c r="F251" s="5">
        <v>174969</v>
      </c>
    </row>
    <row r="252" spans="1:6" x14ac:dyDescent="0.3">
      <c r="A252" s="3">
        <v>41999</v>
      </c>
      <c r="B252" s="4">
        <v>55.86</v>
      </c>
      <c r="C252" s="4">
        <v>56.59</v>
      </c>
      <c r="D252" s="4">
        <v>54.51</v>
      </c>
      <c r="E252" s="4">
        <v>54.73</v>
      </c>
      <c r="F252" s="5">
        <v>127202</v>
      </c>
    </row>
    <row r="253" spans="1:6" x14ac:dyDescent="0.3">
      <c r="A253" s="3">
        <v>42002</v>
      </c>
      <c r="B253" s="4">
        <v>55.05</v>
      </c>
      <c r="C253" s="4">
        <v>55.74</v>
      </c>
      <c r="D253" s="4">
        <v>52.9</v>
      </c>
      <c r="E253" s="4">
        <v>53.61</v>
      </c>
      <c r="F253" s="5">
        <v>241378</v>
      </c>
    </row>
    <row r="254" spans="1:6" x14ac:dyDescent="0.3">
      <c r="A254" s="3">
        <v>42003</v>
      </c>
      <c r="B254" s="4">
        <v>53.72</v>
      </c>
      <c r="C254" s="4">
        <v>54.32</v>
      </c>
      <c r="D254" s="4">
        <v>52.7</v>
      </c>
      <c r="E254" s="4">
        <v>54.12</v>
      </c>
      <c r="F254" s="5">
        <v>218557</v>
      </c>
    </row>
    <row r="255" spans="1:6" x14ac:dyDescent="0.3">
      <c r="A255" s="3">
        <v>42004</v>
      </c>
      <c r="B255" s="4">
        <v>53.87</v>
      </c>
      <c r="C255" s="4">
        <v>54.02</v>
      </c>
      <c r="D255" s="4">
        <v>52.44</v>
      </c>
      <c r="E255" s="4">
        <v>53.27</v>
      </c>
      <c r="F255" s="5">
        <v>233516</v>
      </c>
    </row>
    <row r="256" spans="1:6" x14ac:dyDescent="0.3">
      <c r="A256" s="3">
        <v>42006</v>
      </c>
      <c r="B256" s="4">
        <v>53.76</v>
      </c>
      <c r="C256" s="4">
        <v>55.11</v>
      </c>
      <c r="D256" s="4">
        <v>52.03</v>
      </c>
      <c r="E256" s="4">
        <v>52.69</v>
      </c>
      <c r="F256" s="5">
        <v>268708</v>
      </c>
    </row>
    <row r="257" spans="1:6" x14ac:dyDescent="0.3">
      <c r="A257" s="3">
        <v>42009</v>
      </c>
      <c r="B257" s="4">
        <v>52.61</v>
      </c>
      <c r="C257" s="4">
        <v>52.73</v>
      </c>
      <c r="D257" s="4">
        <v>49.68</v>
      </c>
      <c r="E257" s="4">
        <v>50.04</v>
      </c>
      <c r="F257" s="5">
        <v>375782</v>
      </c>
    </row>
    <row r="258" spans="1:6" x14ac:dyDescent="0.3">
      <c r="A258" s="3">
        <v>42010</v>
      </c>
      <c r="B258" s="4">
        <v>50</v>
      </c>
      <c r="C258" s="4">
        <v>50.37</v>
      </c>
      <c r="D258" s="4">
        <v>47.55</v>
      </c>
      <c r="E258" s="4">
        <v>47.93</v>
      </c>
      <c r="F258" s="5">
        <v>451642</v>
      </c>
    </row>
    <row r="259" spans="1:6" x14ac:dyDescent="0.3">
      <c r="A259" s="3">
        <v>42011</v>
      </c>
      <c r="B259" s="4">
        <v>48</v>
      </c>
      <c r="C259" s="4">
        <v>49.31</v>
      </c>
      <c r="D259" s="4">
        <v>46.83</v>
      </c>
      <c r="E259" s="4">
        <v>48.65</v>
      </c>
      <c r="F259" s="5">
        <v>460083</v>
      </c>
    </row>
    <row r="260" spans="1:6" x14ac:dyDescent="0.3">
      <c r="A260" s="3">
        <v>42012</v>
      </c>
      <c r="B260" s="4">
        <v>48.78</v>
      </c>
      <c r="C260" s="4">
        <v>49.65</v>
      </c>
      <c r="D260" s="4">
        <v>47.73</v>
      </c>
      <c r="E260" s="4">
        <v>48.79</v>
      </c>
      <c r="F260" s="5">
        <v>362081</v>
      </c>
    </row>
    <row r="261" spans="1:6" x14ac:dyDescent="0.3">
      <c r="A261" s="3">
        <v>42013</v>
      </c>
      <c r="B261" s="4">
        <v>48.92</v>
      </c>
      <c r="C261" s="4">
        <v>49.61</v>
      </c>
      <c r="D261" s="4">
        <v>47.16</v>
      </c>
      <c r="E261" s="4">
        <v>48.36</v>
      </c>
      <c r="F261" s="5">
        <v>421007</v>
      </c>
    </row>
    <row r="262" spans="1:6" x14ac:dyDescent="0.3">
      <c r="A262" s="3">
        <v>42016</v>
      </c>
      <c r="B262" s="4">
        <v>48.19</v>
      </c>
      <c r="C262" s="4">
        <v>48.19</v>
      </c>
      <c r="D262" s="4">
        <v>45.62</v>
      </c>
      <c r="E262" s="4">
        <v>46.07</v>
      </c>
      <c r="F262" s="5">
        <v>394946</v>
      </c>
    </row>
    <row r="263" spans="1:6" x14ac:dyDescent="0.3">
      <c r="A263" s="3">
        <v>42017</v>
      </c>
      <c r="B263" s="4">
        <v>45.69</v>
      </c>
      <c r="C263" s="4">
        <v>46.79</v>
      </c>
      <c r="D263" s="4">
        <v>44.2</v>
      </c>
      <c r="E263" s="4">
        <v>45.89</v>
      </c>
      <c r="F263" s="5">
        <v>476541</v>
      </c>
    </row>
    <row r="264" spans="1:6" x14ac:dyDescent="0.3">
      <c r="A264" s="3">
        <v>42018</v>
      </c>
      <c r="B264" s="4">
        <v>46.16</v>
      </c>
      <c r="C264" s="4">
        <v>48.91</v>
      </c>
      <c r="D264" s="4">
        <v>45.01</v>
      </c>
      <c r="E264" s="4">
        <v>48.48</v>
      </c>
      <c r="F264" s="5">
        <v>510252</v>
      </c>
    </row>
    <row r="265" spans="1:6" x14ac:dyDescent="0.3">
      <c r="A265" s="3">
        <v>42019</v>
      </c>
      <c r="B265" s="4">
        <v>48.6</v>
      </c>
      <c r="C265" s="4">
        <v>51.27</v>
      </c>
      <c r="D265" s="4">
        <v>46.07</v>
      </c>
      <c r="E265" s="4">
        <v>46.25</v>
      </c>
      <c r="F265" s="5">
        <v>478340</v>
      </c>
    </row>
    <row r="266" spans="1:6" x14ac:dyDescent="0.3">
      <c r="A266" s="3">
        <v>42020</v>
      </c>
      <c r="B266" s="4">
        <v>46.35</v>
      </c>
      <c r="C266" s="4">
        <v>48.87</v>
      </c>
      <c r="D266" s="4">
        <v>45.95</v>
      </c>
      <c r="E266" s="4">
        <v>48.69</v>
      </c>
      <c r="F266" s="5">
        <v>175626</v>
      </c>
    </row>
    <row r="267" spans="1:6" x14ac:dyDescent="0.3">
      <c r="A267" s="3">
        <v>42024</v>
      </c>
      <c r="B267" s="4">
        <v>48.69</v>
      </c>
      <c r="C267" s="4">
        <v>48.77</v>
      </c>
      <c r="D267" s="4">
        <v>45.89</v>
      </c>
      <c r="E267" s="4">
        <v>46.39</v>
      </c>
      <c r="F267" s="5">
        <v>438892</v>
      </c>
    </row>
    <row r="268" spans="1:6" x14ac:dyDescent="0.3">
      <c r="A268" s="3">
        <v>42025</v>
      </c>
      <c r="B268" s="4">
        <v>46.69</v>
      </c>
      <c r="C268" s="4">
        <v>48.2</v>
      </c>
      <c r="D268" s="4">
        <v>46.55</v>
      </c>
      <c r="E268" s="4">
        <v>47.78</v>
      </c>
      <c r="F268" s="5">
        <v>340252</v>
      </c>
    </row>
    <row r="269" spans="1:6" x14ac:dyDescent="0.3">
      <c r="A269" s="3">
        <v>42026</v>
      </c>
      <c r="B269" s="4">
        <v>47.35</v>
      </c>
      <c r="C269" s="4">
        <v>49.09</v>
      </c>
      <c r="D269" s="4">
        <v>45.87</v>
      </c>
      <c r="E269" s="4">
        <v>46.31</v>
      </c>
      <c r="F269" s="5">
        <v>426829</v>
      </c>
    </row>
    <row r="270" spans="1:6" x14ac:dyDescent="0.3">
      <c r="A270" s="3">
        <v>42027</v>
      </c>
      <c r="B270" s="4">
        <v>46.63</v>
      </c>
      <c r="C270" s="4">
        <v>47.76</v>
      </c>
      <c r="D270" s="4">
        <v>45.21</v>
      </c>
      <c r="E270" s="4">
        <v>45.59</v>
      </c>
      <c r="F270" s="5">
        <v>374289</v>
      </c>
    </row>
    <row r="271" spans="1:6" x14ac:dyDescent="0.3">
      <c r="A271" s="3">
        <v>42030</v>
      </c>
      <c r="B271" s="4">
        <v>45.2</v>
      </c>
      <c r="C271" s="4">
        <v>46.41</v>
      </c>
      <c r="D271" s="4">
        <v>44.35</v>
      </c>
      <c r="E271" s="4">
        <v>45.15</v>
      </c>
      <c r="F271" s="5">
        <v>310638</v>
      </c>
    </row>
    <row r="272" spans="1:6" x14ac:dyDescent="0.3">
      <c r="A272" s="3">
        <v>42031</v>
      </c>
      <c r="B272" s="4">
        <v>45.13</v>
      </c>
      <c r="C272" s="4">
        <v>46.55</v>
      </c>
      <c r="D272" s="4">
        <v>44.81</v>
      </c>
      <c r="E272" s="4">
        <v>46.23</v>
      </c>
      <c r="F272" s="5">
        <v>313141</v>
      </c>
    </row>
    <row r="273" spans="1:6" x14ac:dyDescent="0.3">
      <c r="A273" s="3">
        <v>42032</v>
      </c>
      <c r="B273" s="4">
        <v>45.83</v>
      </c>
      <c r="C273" s="4">
        <v>45.83</v>
      </c>
      <c r="D273" s="4">
        <v>44.08</v>
      </c>
      <c r="E273" s="4">
        <v>44.45</v>
      </c>
      <c r="F273" s="5">
        <v>365440</v>
      </c>
    </row>
    <row r="274" spans="1:6" x14ac:dyDescent="0.3">
      <c r="A274" s="3">
        <v>42033</v>
      </c>
      <c r="B274" s="4">
        <v>44.43</v>
      </c>
      <c r="C274" s="4">
        <v>44.96</v>
      </c>
      <c r="D274" s="4">
        <v>43.58</v>
      </c>
      <c r="E274" s="4">
        <v>44.53</v>
      </c>
      <c r="F274" s="5">
        <v>300732</v>
      </c>
    </row>
    <row r="275" spans="1:6" x14ac:dyDescent="0.3">
      <c r="A275" s="3">
        <v>42034</v>
      </c>
      <c r="B275" s="4">
        <v>44.63</v>
      </c>
      <c r="C275" s="4">
        <v>48.35</v>
      </c>
      <c r="D275" s="4">
        <v>44.31</v>
      </c>
      <c r="E275" s="4">
        <v>48.24</v>
      </c>
      <c r="F275" s="5">
        <v>454142</v>
      </c>
    </row>
    <row r="276" spans="1:6" x14ac:dyDescent="0.3">
      <c r="A276" s="3">
        <v>42037</v>
      </c>
      <c r="B276" s="4">
        <v>47.59</v>
      </c>
      <c r="C276" s="4">
        <v>50.56</v>
      </c>
      <c r="D276" s="4">
        <v>46.67</v>
      </c>
      <c r="E276" s="4">
        <v>49.57</v>
      </c>
      <c r="F276" s="5">
        <v>511409</v>
      </c>
    </row>
    <row r="277" spans="1:6" x14ac:dyDescent="0.3">
      <c r="A277" s="3">
        <v>42038</v>
      </c>
      <c r="B277" s="4">
        <v>49.79</v>
      </c>
      <c r="C277" s="4">
        <v>54.24</v>
      </c>
      <c r="D277" s="4">
        <v>49.69</v>
      </c>
      <c r="E277" s="4">
        <v>53.05</v>
      </c>
      <c r="F277" s="5">
        <v>644919</v>
      </c>
    </row>
    <row r="278" spans="1:6" x14ac:dyDescent="0.3">
      <c r="A278" s="3">
        <v>42039</v>
      </c>
      <c r="B278" s="4">
        <v>51.67</v>
      </c>
      <c r="C278" s="4">
        <v>52.56</v>
      </c>
      <c r="D278" s="4">
        <v>47.95</v>
      </c>
      <c r="E278" s="4">
        <v>48.45</v>
      </c>
      <c r="F278" s="5">
        <v>577515</v>
      </c>
    </row>
    <row r="279" spans="1:6" x14ac:dyDescent="0.3">
      <c r="A279" s="3">
        <v>42040</v>
      </c>
      <c r="B279" s="4">
        <v>48.67</v>
      </c>
      <c r="C279" s="4">
        <v>52.1</v>
      </c>
      <c r="D279" s="4">
        <v>47.36</v>
      </c>
      <c r="E279" s="4">
        <v>50.48</v>
      </c>
      <c r="F279" s="5">
        <v>596851</v>
      </c>
    </row>
    <row r="280" spans="1:6" x14ac:dyDescent="0.3">
      <c r="A280" s="3">
        <v>42041</v>
      </c>
      <c r="B280" s="4">
        <v>50.86</v>
      </c>
      <c r="C280" s="4">
        <v>53.16</v>
      </c>
      <c r="D280" s="4">
        <v>50.72</v>
      </c>
      <c r="E280" s="4">
        <v>51.69</v>
      </c>
      <c r="F280" s="5">
        <v>584976</v>
      </c>
    </row>
    <row r="281" spans="1:6" x14ac:dyDescent="0.3">
      <c r="A281" s="3">
        <v>42044</v>
      </c>
      <c r="B281" s="4">
        <v>52.01</v>
      </c>
      <c r="C281" s="4">
        <v>53.99</v>
      </c>
      <c r="D281" s="4">
        <v>51.65</v>
      </c>
      <c r="E281" s="4">
        <v>52.86</v>
      </c>
      <c r="F281" s="5">
        <v>536364</v>
      </c>
    </row>
    <row r="282" spans="1:6" x14ac:dyDescent="0.3">
      <c r="A282" s="3">
        <v>42045</v>
      </c>
      <c r="B282" s="4">
        <v>52.43</v>
      </c>
      <c r="C282" s="4">
        <v>52.65</v>
      </c>
      <c r="D282" s="4">
        <v>49.86</v>
      </c>
      <c r="E282" s="4">
        <v>50.02</v>
      </c>
      <c r="F282" s="5">
        <v>501701</v>
      </c>
    </row>
    <row r="283" spans="1:6" x14ac:dyDescent="0.3">
      <c r="A283" s="3">
        <v>42046</v>
      </c>
      <c r="B283" s="4">
        <v>50.98</v>
      </c>
      <c r="C283" s="4">
        <v>51.14</v>
      </c>
      <c r="D283" s="4">
        <v>48.05</v>
      </c>
      <c r="E283" s="4">
        <v>48.84</v>
      </c>
      <c r="F283" s="5">
        <v>519272</v>
      </c>
    </row>
    <row r="284" spans="1:6" x14ac:dyDescent="0.3">
      <c r="A284" s="3">
        <v>42047</v>
      </c>
      <c r="B284" s="4">
        <v>49.42</v>
      </c>
      <c r="C284" s="4">
        <v>51.6</v>
      </c>
      <c r="D284" s="4">
        <v>49.14</v>
      </c>
      <c r="E284" s="4">
        <v>51.21</v>
      </c>
      <c r="F284" s="5">
        <v>563662</v>
      </c>
    </row>
    <row r="285" spans="1:6" x14ac:dyDescent="0.3">
      <c r="A285" s="3">
        <v>42048</v>
      </c>
      <c r="B285" s="4">
        <v>51.35</v>
      </c>
      <c r="C285" s="4">
        <v>53.43</v>
      </c>
      <c r="D285" s="4">
        <v>51.03</v>
      </c>
      <c r="E285" s="4">
        <v>52.78</v>
      </c>
      <c r="F285" s="5">
        <v>437072</v>
      </c>
    </row>
    <row r="286" spans="1:6" x14ac:dyDescent="0.3">
      <c r="A286" s="3">
        <v>42052</v>
      </c>
      <c r="B286" s="4">
        <v>52.75</v>
      </c>
      <c r="C286" s="4">
        <v>54.15</v>
      </c>
      <c r="D286" s="4">
        <v>50.81</v>
      </c>
      <c r="E286" s="4">
        <v>53.53</v>
      </c>
      <c r="F286" s="5">
        <v>518799</v>
      </c>
    </row>
    <row r="287" spans="1:6" x14ac:dyDescent="0.3">
      <c r="A287" s="3">
        <v>42053</v>
      </c>
      <c r="B287" s="4">
        <v>53.24</v>
      </c>
      <c r="C287" s="4">
        <v>53.41</v>
      </c>
      <c r="D287" s="4">
        <v>50.32</v>
      </c>
      <c r="E287" s="4">
        <v>52.14</v>
      </c>
      <c r="F287" s="5">
        <v>257476</v>
      </c>
    </row>
    <row r="288" spans="1:6" x14ac:dyDescent="0.3">
      <c r="A288" s="3">
        <v>42054</v>
      </c>
      <c r="B288" s="4">
        <v>50.55</v>
      </c>
      <c r="C288" s="4">
        <v>52.14</v>
      </c>
      <c r="D288" s="4">
        <v>49.15</v>
      </c>
      <c r="E288" s="4">
        <v>51.16</v>
      </c>
      <c r="F288" s="5">
        <v>125210</v>
      </c>
    </row>
    <row r="289" spans="1:6" x14ac:dyDescent="0.3">
      <c r="A289" s="3">
        <v>42055</v>
      </c>
      <c r="B289" s="4">
        <v>51.24</v>
      </c>
      <c r="C289" s="4">
        <v>51.85</v>
      </c>
      <c r="D289" s="4">
        <v>49.91</v>
      </c>
      <c r="E289" s="4">
        <v>50.34</v>
      </c>
      <c r="F289" s="5">
        <v>366125</v>
      </c>
    </row>
    <row r="290" spans="1:6" x14ac:dyDescent="0.3">
      <c r="A290" s="3">
        <v>42058</v>
      </c>
      <c r="B290" s="4">
        <v>50.75</v>
      </c>
      <c r="C290" s="4">
        <v>50.99</v>
      </c>
      <c r="D290" s="4">
        <v>48.67</v>
      </c>
      <c r="E290" s="4">
        <v>49.45</v>
      </c>
      <c r="F290" s="5">
        <v>475383</v>
      </c>
    </row>
    <row r="291" spans="1:6" x14ac:dyDescent="0.3">
      <c r="A291" s="3">
        <v>42059</v>
      </c>
      <c r="B291" s="4">
        <v>49.42</v>
      </c>
      <c r="C291" s="4">
        <v>50.33</v>
      </c>
      <c r="D291" s="4">
        <v>48.68</v>
      </c>
      <c r="E291" s="4">
        <v>49.28</v>
      </c>
      <c r="F291" s="5">
        <v>293101</v>
      </c>
    </row>
    <row r="292" spans="1:6" x14ac:dyDescent="0.3">
      <c r="A292" s="3">
        <v>42060</v>
      </c>
      <c r="B292" s="4">
        <v>49.16</v>
      </c>
      <c r="C292" s="4">
        <v>51.28</v>
      </c>
      <c r="D292" s="4">
        <v>48.43</v>
      </c>
      <c r="E292" s="4">
        <v>50.99</v>
      </c>
      <c r="F292" s="5">
        <v>429524</v>
      </c>
    </row>
    <row r="293" spans="1:6" x14ac:dyDescent="0.3">
      <c r="A293" s="3">
        <v>42061</v>
      </c>
      <c r="B293" s="4">
        <v>51</v>
      </c>
      <c r="C293" s="4">
        <v>51.22</v>
      </c>
      <c r="D293" s="4">
        <v>47.8</v>
      </c>
      <c r="E293" s="4">
        <v>48.17</v>
      </c>
      <c r="F293" s="5">
        <v>459584</v>
      </c>
    </row>
    <row r="294" spans="1:6" x14ac:dyDescent="0.3">
      <c r="A294" s="3">
        <v>42062</v>
      </c>
      <c r="B294" s="4">
        <v>48.97</v>
      </c>
      <c r="C294" s="4">
        <v>49.94</v>
      </c>
      <c r="D294" s="4">
        <v>48.46</v>
      </c>
      <c r="E294" s="4">
        <v>49.76</v>
      </c>
      <c r="F294" s="5">
        <v>399494</v>
      </c>
    </row>
    <row r="295" spans="1:6" x14ac:dyDescent="0.3">
      <c r="A295" s="3">
        <v>42065</v>
      </c>
      <c r="B295" s="4">
        <v>49.45</v>
      </c>
      <c r="C295" s="4">
        <v>51.04</v>
      </c>
      <c r="D295" s="4">
        <v>48.71</v>
      </c>
      <c r="E295" s="4">
        <v>49.59</v>
      </c>
      <c r="F295" s="5">
        <v>427177</v>
      </c>
    </row>
    <row r="296" spans="1:6" x14ac:dyDescent="0.3">
      <c r="A296" s="3">
        <v>42066</v>
      </c>
      <c r="B296" s="4">
        <v>49.8</v>
      </c>
      <c r="C296" s="4">
        <v>50.83</v>
      </c>
      <c r="D296" s="4">
        <v>49.45</v>
      </c>
      <c r="E296" s="4">
        <v>50.52</v>
      </c>
      <c r="F296" s="5">
        <v>370597</v>
      </c>
    </row>
    <row r="297" spans="1:6" x14ac:dyDescent="0.3">
      <c r="A297" s="3">
        <v>42067</v>
      </c>
      <c r="B297" s="4">
        <v>50.61</v>
      </c>
      <c r="C297" s="4">
        <v>51.99</v>
      </c>
      <c r="D297" s="4">
        <v>49.6</v>
      </c>
      <c r="E297" s="4">
        <v>51.53</v>
      </c>
      <c r="F297" s="5">
        <v>463989</v>
      </c>
    </row>
    <row r="298" spans="1:6" x14ac:dyDescent="0.3">
      <c r="A298" s="3">
        <v>42068</v>
      </c>
      <c r="B298" s="4">
        <v>51.62</v>
      </c>
      <c r="C298" s="4">
        <v>52.4</v>
      </c>
      <c r="D298" s="4">
        <v>50.61</v>
      </c>
      <c r="E298" s="4">
        <v>50.76</v>
      </c>
      <c r="F298" s="5">
        <v>370953</v>
      </c>
    </row>
    <row r="299" spans="1:6" x14ac:dyDescent="0.3">
      <c r="A299" s="3">
        <v>42069</v>
      </c>
      <c r="B299" s="4">
        <v>50.89</v>
      </c>
      <c r="C299" s="4">
        <v>51.22</v>
      </c>
      <c r="D299" s="4">
        <v>48.88</v>
      </c>
      <c r="E299" s="4">
        <v>49.61</v>
      </c>
      <c r="F299" s="5">
        <v>406840</v>
      </c>
    </row>
    <row r="300" spans="1:6" x14ac:dyDescent="0.3">
      <c r="A300" s="3">
        <v>42072</v>
      </c>
      <c r="B300" s="4">
        <v>49.6</v>
      </c>
      <c r="C300" s="4">
        <v>50.79</v>
      </c>
      <c r="D300" s="4">
        <v>49.25</v>
      </c>
      <c r="E300" s="4">
        <v>50</v>
      </c>
      <c r="F300" s="5">
        <v>409877</v>
      </c>
    </row>
    <row r="301" spans="1:6" x14ac:dyDescent="0.3">
      <c r="A301" s="3">
        <v>42073</v>
      </c>
      <c r="B301" s="4">
        <v>50.08</v>
      </c>
      <c r="C301" s="4">
        <v>50.36</v>
      </c>
      <c r="D301" s="4">
        <v>48.2</v>
      </c>
      <c r="E301" s="4">
        <v>48.29</v>
      </c>
      <c r="F301" s="5">
        <v>395761</v>
      </c>
    </row>
    <row r="302" spans="1:6" x14ac:dyDescent="0.3">
      <c r="A302" s="3">
        <v>42074</v>
      </c>
      <c r="B302" s="4">
        <v>48.77</v>
      </c>
      <c r="C302" s="4">
        <v>49.05</v>
      </c>
      <c r="D302" s="4">
        <v>47.33</v>
      </c>
      <c r="E302" s="4">
        <v>48.17</v>
      </c>
      <c r="F302" s="5">
        <v>404590</v>
      </c>
    </row>
    <row r="303" spans="1:6" x14ac:dyDescent="0.3">
      <c r="A303" s="3">
        <v>42075</v>
      </c>
      <c r="B303" s="4">
        <v>48.44</v>
      </c>
      <c r="C303" s="4">
        <v>48.76</v>
      </c>
      <c r="D303" s="4">
        <v>46.86</v>
      </c>
      <c r="E303" s="4">
        <v>47.05</v>
      </c>
      <c r="F303" s="5">
        <v>358381</v>
      </c>
    </row>
    <row r="304" spans="1:6" x14ac:dyDescent="0.3">
      <c r="A304" s="3">
        <v>42076</v>
      </c>
      <c r="B304" s="4">
        <v>46.93</v>
      </c>
      <c r="C304" s="4">
        <v>47.28</v>
      </c>
      <c r="D304" s="4">
        <v>44.75</v>
      </c>
      <c r="E304" s="4">
        <v>44.84</v>
      </c>
      <c r="F304" s="5">
        <v>395722</v>
      </c>
    </row>
    <row r="305" spans="1:6" x14ac:dyDescent="0.3">
      <c r="A305" s="3">
        <v>42079</v>
      </c>
      <c r="B305" s="4">
        <v>44.81</v>
      </c>
      <c r="C305" s="4">
        <v>45</v>
      </c>
      <c r="D305" s="4">
        <v>42.85</v>
      </c>
      <c r="E305" s="4">
        <v>43.88</v>
      </c>
      <c r="F305" s="5">
        <v>367600</v>
      </c>
    </row>
    <row r="306" spans="1:6" x14ac:dyDescent="0.3">
      <c r="A306" s="3">
        <v>42080</v>
      </c>
      <c r="B306" s="4">
        <v>43.84</v>
      </c>
      <c r="C306" s="4">
        <v>44.2</v>
      </c>
      <c r="D306" s="4">
        <v>42.41</v>
      </c>
      <c r="E306" s="4">
        <v>43.46</v>
      </c>
      <c r="F306" s="5">
        <v>346310</v>
      </c>
    </row>
    <row r="307" spans="1:6" x14ac:dyDescent="0.3">
      <c r="A307" s="3">
        <v>42081</v>
      </c>
      <c r="B307" s="4">
        <v>42.51</v>
      </c>
      <c r="C307" s="4">
        <v>45.34</v>
      </c>
      <c r="D307" s="4">
        <v>42.03</v>
      </c>
      <c r="E307" s="4">
        <v>44.66</v>
      </c>
      <c r="F307" s="5">
        <v>220638</v>
      </c>
    </row>
    <row r="308" spans="1:6" x14ac:dyDescent="0.3">
      <c r="A308" s="3">
        <v>42082</v>
      </c>
      <c r="B308" s="4">
        <v>44.6</v>
      </c>
      <c r="C308" s="4">
        <v>44.71</v>
      </c>
      <c r="D308" s="4">
        <v>42.75</v>
      </c>
      <c r="E308" s="4">
        <v>43.96</v>
      </c>
      <c r="F308" s="5">
        <v>106907</v>
      </c>
    </row>
    <row r="309" spans="1:6" x14ac:dyDescent="0.3">
      <c r="A309" s="3">
        <v>42083</v>
      </c>
      <c r="B309" s="4">
        <v>43.99</v>
      </c>
      <c r="C309" s="4">
        <v>46.53</v>
      </c>
      <c r="D309" s="4">
        <v>43.31</v>
      </c>
      <c r="E309" s="4">
        <v>45.72</v>
      </c>
      <c r="F309" s="5">
        <v>379180</v>
      </c>
    </row>
    <row r="310" spans="1:6" x14ac:dyDescent="0.3">
      <c r="A310" s="3">
        <v>42086</v>
      </c>
      <c r="B310" s="4">
        <v>46.41</v>
      </c>
      <c r="C310" s="4">
        <v>47.61</v>
      </c>
      <c r="D310" s="4">
        <v>45.33</v>
      </c>
      <c r="E310" s="4">
        <v>47.45</v>
      </c>
      <c r="F310" s="5">
        <v>292417</v>
      </c>
    </row>
    <row r="311" spans="1:6" x14ac:dyDescent="0.3">
      <c r="A311" s="3">
        <v>42087</v>
      </c>
      <c r="B311" s="4">
        <v>47.46</v>
      </c>
      <c r="C311" s="4">
        <v>48.56</v>
      </c>
      <c r="D311" s="4">
        <v>46.67</v>
      </c>
      <c r="E311" s="4">
        <v>47.51</v>
      </c>
      <c r="F311" s="5">
        <v>309553</v>
      </c>
    </row>
    <row r="312" spans="1:6" x14ac:dyDescent="0.3">
      <c r="A312" s="3">
        <v>42088</v>
      </c>
      <c r="B312" s="4">
        <v>47.72</v>
      </c>
      <c r="C312" s="4">
        <v>49.46</v>
      </c>
      <c r="D312" s="4">
        <v>47</v>
      </c>
      <c r="E312" s="4">
        <v>49.21</v>
      </c>
      <c r="F312" s="5">
        <v>398795</v>
      </c>
    </row>
    <row r="313" spans="1:6" x14ac:dyDescent="0.3">
      <c r="A313" s="3">
        <v>42089</v>
      </c>
      <c r="B313" s="4">
        <v>49.02</v>
      </c>
      <c r="C313" s="4">
        <v>52.48</v>
      </c>
      <c r="D313" s="4">
        <v>48.73</v>
      </c>
      <c r="E313" s="4">
        <v>51.43</v>
      </c>
      <c r="F313" s="5">
        <v>515277</v>
      </c>
    </row>
    <row r="314" spans="1:6" x14ac:dyDescent="0.3">
      <c r="A314" s="3">
        <v>42090</v>
      </c>
      <c r="B314" s="4">
        <v>51.01</v>
      </c>
      <c r="C314" s="4">
        <v>51.38</v>
      </c>
      <c r="D314" s="4">
        <v>48.21</v>
      </c>
      <c r="E314" s="4">
        <v>48.87</v>
      </c>
      <c r="F314" s="5">
        <v>384092</v>
      </c>
    </row>
    <row r="315" spans="1:6" x14ac:dyDescent="0.3">
      <c r="A315" s="3">
        <v>42093</v>
      </c>
      <c r="B315" s="4">
        <v>48.57</v>
      </c>
      <c r="C315" s="4">
        <v>49.16</v>
      </c>
      <c r="D315" s="4">
        <v>47.61</v>
      </c>
      <c r="E315" s="4">
        <v>48.68</v>
      </c>
      <c r="F315" s="5">
        <v>355866</v>
      </c>
    </row>
    <row r="316" spans="1:6" x14ac:dyDescent="0.3">
      <c r="A316" s="3">
        <v>42094</v>
      </c>
      <c r="B316" s="4">
        <v>48.73</v>
      </c>
      <c r="C316" s="4">
        <v>48.73</v>
      </c>
      <c r="D316" s="4">
        <v>47.28</v>
      </c>
      <c r="E316" s="4">
        <v>47.6</v>
      </c>
      <c r="F316" s="5">
        <v>365748</v>
      </c>
    </row>
    <row r="317" spans="1:6" x14ac:dyDescent="0.3">
      <c r="A317" s="3">
        <v>42095</v>
      </c>
      <c r="B317" s="4">
        <v>47.55</v>
      </c>
      <c r="C317" s="4">
        <v>50.45</v>
      </c>
      <c r="D317" s="4">
        <v>47.05</v>
      </c>
      <c r="E317" s="4">
        <v>50.09</v>
      </c>
      <c r="F317" s="5">
        <v>451104</v>
      </c>
    </row>
    <row r="318" spans="1:6" x14ac:dyDescent="0.3">
      <c r="A318" s="3">
        <v>42096</v>
      </c>
      <c r="B318" s="4">
        <v>49.59</v>
      </c>
      <c r="C318" s="4">
        <v>50.27</v>
      </c>
      <c r="D318" s="4">
        <v>48.11</v>
      </c>
      <c r="E318" s="4">
        <v>49.14</v>
      </c>
      <c r="F318" s="5">
        <v>453394</v>
      </c>
    </row>
    <row r="319" spans="1:6" x14ac:dyDescent="0.3">
      <c r="A319" s="3">
        <v>42100</v>
      </c>
      <c r="B319" s="4">
        <v>49.47</v>
      </c>
      <c r="C319" s="4">
        <v>52.24</v>
      </c>
      <c r="D319" s="4">
        <v>49.47</v>
      </c>
      <c r="E319" s="4">
        <v>52.14</v>
      </c>
      <c r="F319" s="5">
        <v>325282</v>
      </c>
    </row>
    <row r="320" spans="1:6" x14ac:dyDescent="0.3">
      <c r="A320" s="3">
        <v>42101</v>
      </c>
      <c r="B320" s="4">
        <v>51.95</v>
      </c>
      <c r="C320" s="4">
        <v>54.13</v>
      </c>
      <c r="D320" s="4">
        <v>51.17</v>
      </c>
      <c r="E320" s="4">
        <v>53.98</v>
      </c>
      <c r="F320" s="5">
        <v>548870</v>
      </c>
    </row>
    <row r="321" spans="1:6" x14ac:dyDescent="0.3">
      <c r="A321" s="3">
        <v>42102</v>
      </c>
      <c r="B321" s="4">
        <v>53.18</v>
      </c>
      <c r="C321" s="4">
        <v>53.23</v>
      </c>
      <c r="D321" s="4">
        <v>50.37</v>
      </c>
      <c r="E321" s="4">
        <v>50.42</v>
      </c>
      <c r="F321" s="5">
        <v>552627</v>
      </c>
    </row>
    <row r="322" spans="1:6" x14ac:dyDescent="0.3">
      <c r="A322" s="3">
        <v>42103</v>
      </c>
      <c r="B322" s="4">
        <v>51</v>
      </c>
      <c r="C322" s="4">
        <v>52.07</v>
      </c>
      <c r="D322" s="4">
        <v>50.51</v>
      </c>
      <c r="E322" s="4">
        <v>50.79</v>
      </c>
      <c r="F322" s="5">
        <v>449531</v>
      </c>
    </row>
    <row r="323" spans="1:6" x14ac:dyDescent="0.3">
      <c r="A323" s="3">
        <v>42104</v>
      </c>
      <c r="B323" s="4">
        <v>50.73</v>
      </c>
      <c r="C323" s="4">
        <v>51.93</v>
      </c>
      <c r="D323" s="4">
        <v>50.08</v>
      </c>
      <c r="E323" s="4">
        <v>51.64</v>
      </c>
      <c r="F323" s="5">
        <v>395135</v>
      </c>
    </row>
    <row r="324" spans="1:6" x14ac:dyDescent="0.3">
      <c r="A324" s="3">
        <v>42107</v>
      </c>
      <c r="B324" s="4">
        <v>51.81</v>
      </c>
      <c r="C324" s="4">
        <v>53.1</v>
      </c>
      <c r="D324" s="4">
        <v>51.47</v>
      </c>
      <c r="E324" s="4">
        <v>51.91</v>
      </c>
      <c r="F324" s="5">
        <v>375534</v>
      </c>
    </row>
    <row r="325" spans="1:6" x14ac:dyDescent="0.3">
      <c r="A325" s="3">
        <v>42108</v>
      </c>
      <c r="B325" s="4">
        <v>52.05</v>
      </c>
      <c r="C325" s="4">
        <v>53.79</v>
      </c>
      <c r="D325" s="4">
        <v>51.83</v>
      </c>
      <c r="E325" s="4">
        <v>53.29</v>
      </c>
      <c r="F325" s="5">
        <v>431026</v>
      </c>
    </row>
    <row r="326" spans="1:6" x14ac:dyDescent="0.3">
      <c r="A326" s="3">
        <v>42109</v>
      </c>
      <c r="B326" s="4">
        <v>53.55</v>
      </c>
      <c r="C326" s="4">
        <v>56.69</v>
      </c>
      <c r="D326" s="4">
        <v>53.39</v>
      </c>
      <c r="E326" s="4">
        <v>56.39</v>
      </c>
      <c r="F326" s="5">
        <v>508904</v>
      </c>
    </row>
    <row r="327" spans="1:6" x14ac:dyDescent="0.3">
      <c r="A327" s="3">
        <v>42110</v>
      </c>
      <c r="B327" s="4">
        <v>55.92</v>
      </c>
      <c r="C327" s="4">
        <v>57.42</v>
      </c>
      <c r="D327" s="4">
        <v>55.07</v>
      </c>
      <c r="E327" s="4">
        <v>56.71</v>
      </c>
      <c r="F327" s="5">
        <v>413134</v>
      </c>
    </row>
    <row r="328" spans="1:6" x14ac:dyDescent="0.3">
      <c r="A328" s="3">
        <v>42111</v>
      </c>
      <c r="B328" s="4">
        <v>56.56</v>
      </c>
      <c r="C328" s="4">
        <v>56.88</v>
      </c>
      <c r="D328" s="4">
        <v>55.31</v>
      </c>
      <c r="E328" s="4">
        <v>55.74</v>
      </c>
      <c r="F328" s="5">
        <v>230623</v>
      </c>
    </row>
    <row r="329" spans="1:6" x14ac:dyDescent="0.3">
      <c r="A329" s="3">
        <v>42114</v>
      </c>
      <c r="B329" s="4">
        <v>56.16</v>
      </c>
      <c r="C329" s="4">
        <v>57.17</v>
      </c>
      <c r="D329" s="4">
        <v>54.85</v>
      </c>
      <c r="E329" s="4">
        <v>56.38</v>
      </c>
      <c r="F329" s="5">
        <v>112382</v>
      </c>
    </row>
    <row r="330" spans="1:6" x14ac:dyDescent="0.3">
      <c r="A330" s="3">
        <v>42115</v>
      </c>
      <c r="B330" s="4">
        <v>56.41</v>
      </c>
      <c r="C330" s="4">
        <v>56.91</v>
      </c>
      <c r="D330" s="4">
        <v>55.01</v>
      </c>
      <c r="E330" s="4">
        <v>55.26</v>
      </c>
      <c r="F330" s="5">
        <v>354244</v>
      </c>
    </row>
    <row r="331" spans="1:6" x14ac:dyDescent="0.3">
      <c r="A331" s="3">
        <v>42116</v>
      </c>
      <c r="B331" s="4">
        <v>56.34</v>
      </c>
      <c r="C331" s="4">
        <v>57.19</v>
      </c>
      <c r="D331" s="4">
        <v>55.73</v>
      </c>
      <c r="E331" s="4">
        <v>56.16</v>
      </c>
      <c r="F331" s="5">
        <v>329631</v>
      </c>
    </row>
    <row r="332" spans="1:6" x14ac:dyDescent="0.3">
      <c r="A332" s="3">
        <v>42117</v>
      </c>
      <c r="B332" s="4">
        <v>56.28</v>
      </c>
      <c r="C332" s="4">
        <v>58.41</v>
      </c>
      <c r="D332" s="4">
        <v>55.76</v>
      </c>
      <c r="E332" s="4">
        <v>57.74</v>
      </c>
      <c r="F332" s="5">
        <v>415569</v>
      </c>
    </row>
    <row r="333" spans="1:6" x14ac:dyDescent="0.3">
      <c r="A333" s="3">
        <v>42118</v>
      </c>
      <c r="B333" s="4">
        <v>57.53</v>
      </c>
      <c r="C333" s="4">
        <v>57.95</v>
      </c>
      <c r="D333" s="4">
        <v>56.5</v>
      </c>
      <c r="E333" s="4">
        <v>57.15</v>
      </c>
      <c r="F333" s="5">
        <v>328322</v>
      </c>
    </row>
    <row r="334" spans="1:6" x14ac:dyDescent="0.3">
      <c r="A334" s="3">
        <v>42121</v>
      </c>
      <c r="B334" s="4">
        <v>57.3</v>
      </c>
      <c r="C334" s="4">
        <v>57.89</v>
      </c>
      <c r="D334" s="4">
        <v>56.52</v>
      </c>
      <c r="E334" s="4">
        <v>56.99</v>
      </c>
      <c r="F334" s="5">
        <v>250558</v>
      </c>
    </row>
    <row r="335" spans="1:6" x14ac:dyDescent="0.3">
      <c r="A335" s="3">
        <v>42122</v>
      </c>
      <c r="B335" s="4">
        <v>56.65</v>
      </c>
      <c r="C335" s="4">
        <v>57.83</v>
      </c>
      <c r="D335" s="4">
        <v>56.07</v>
      </c>
      <c r="E335" s="4">
        <v>57.06</v>
      </c>
      <c r="F335" s="5">
        <v>281864</v>
      </c>
    </row>
    <row r="336" spans="1:6" x14ac:dyDescent="0.3">
      <c r="A336" s="3">
        <v>42123</v>
      </c>
      <c r="B336" s="4">
        <v>56.93</v>
      </c>
      <c r="C336" s="4">
        <v>59.33</v>
      </c>
      <c r="D336" s="4">
        <v>56.54</v>
      </c>
      <c r="E336" s="4">
        <v>58.58</v>
      </c>
      <c r="F336" s="5">
        <v>411097</v>
      </c>
    </row>
    <row r="337" spans="1:6" x14ac:dyDescent="0.3">
      <c r="A337" s="3">
        <v>42124</v>
      </c>
      <c r="B337" s="4">
        <v>58.55</v>
      </c>
      <c r="C337" s="4">
        <v>59.85</v>
      </c>
      <c r="D337" s="4">
        <v>58.38</v>
      </c>
      <c r="E337" s="4">
        <v>59.63</v>
      </c>
      <c r="F337" s="5">
        <v>340322</v>
      </c>
    </row>
    <row r="338" spans="1:6" x14ac:dyDescent="0.3">
      <c r="A338" s="3">
        <v>42125</v>
      </c>
      <c r="B338" s="4">
        <v>59.79</v>
      </c>
      <c r="C338" s="4">
        <v>59.9</v>
      </c>
      <c r="D338" s="4">
        <v>58.32</v>
      </c>
      <c r="E338" s="4">
        <v>59.15</v>
      </c>
      <c r="F338" s="5">
        <v>244753</v>
      </c>
    </row>
    <row r="339" spans="1:6" x14ac:dyDescent="0.3">
      <c r="A339" s="3">
        <v>42128</v>
      </c>
      <c r="B339" s="4">
        <v>59.3</v>
      </c>
      <c r="C339" s="4">
        <v>59.73</v>
      </c>
      <c r="D339" s="4">
        <v>58.45</v>
      </c>
      <c r="E339" s="4">
        <v>58.93</v>
      </c>
      <c r="F339" s="5">
        <v>215046</v>
      </c>
    </row>
    <row r="340" spans="1:6" x14ac:dyDescent="0.3">
      <c r="A340" s="3">
        <v>42129</v>
      </c>
      <c r="B340" s="4">
        <v>58.95</v>
      </c>
      <c r="C340" s="4">
        <v>61.1</v>
      </c>
      <c r="D340" s="4">
        <v>58.63</v>
      </c>
      <c r="E340" s="4">
        <v>60.4</v>
      </c>
      <c r="F340" s="5">
        <v>389743</v>
      </c>
    </row>
    <row r="341" spans="1:6" x14ac:dyDescent="0.3">
      <c r="A341" s="3">
        <v>42130</v>
      </c>
      <c r="B341" s="4">
        <v>60.72</v>
      </c>
      <c r="C341" s="4">
        <v>62.58</v>
      </c>
      <c r="D341" s="4">
        <v>60.54</v>
      </c>
      <c r="E341" s="4">
        <v>60.93</v>
      </c>
      <c r="F341" s="5">
        <v>423583</v>
      </c>
    </row>
    <row r="342" spans="1:6" x14ac:dyDescent="0.3">
      <c r="A342" s="3">
        <v>42131</v>
      </c>
      <c r="B342" s="4">
        <v>60.69</v>
      </c>
      <c r="C342" s="4">
        <v>61.31</v>
      </c>
      <c r="D342" s="4">
        <v>58.49</v>
      </c>
      <c r="E342" s="4">
        <v>58.94</v>
      </c>
      <c r="F342" s="5">
        <v>437022</v>
      </c>
    </row>
    <row r="343" spans="1:6" x14ac:dyDescent="0.3">
      <c r="A343" s="3">
        <v>42132</v>
      </c>
      <c r="B343" s="4">
        <v>59.02</v>
      </c>
      <c r="C343" s="4">
        <v>59.9</v>
      </c>
      <c r="D343" s="4">
        <v>58.14</v>
      </c>
      <c r="E343" s="4">
        <v>59.39</v>
      </c>
      <c r="F343" s="5">
        <v>434575</v>
      </c>
    </row>
    <row r="344" spans="1:6" x14ac:dyDescent="0.3">
      <c r="A344" s="3">
        <v>42135</v>
      </c>
      <c r="B344" s="4">
        <v>59.43</v>
      </c>
      <c r="C344" s="4">
        <v>59.85</v>
      </c>
      <c r="D344" s="4">
        <v>58.75</v>
      </c>
      <c r="E344" s="4">
        <v>59.25</v>
      </c>
      <c r="F344" s="5">
        <v>332694</v>
      </c>
    </row>
    <row r="345" spans="1:6" x14ac:dyDescent="0.3">
      <c r="A345" s="3">
        <v>42136</v>
      </c>
      <c r="B345" s="4">
        <v>59.27</v>
      </c>
      <c r="C345" s="4">
        <v>61.36</v>
      </c>
      <c r="D345" s="4">
        <v>59.12</v>
      </c>
      <c r="E345" s="4">
        <v>60.75</v>
      </c>
      <c r="F345" s="5">
        <v>397345</v>
      </c>
    </row>
    <row r="346" spans="1:6" x14ac:dyDescent="0.3">
      <c r="A346" s="3">
        <v>42137</v>
      </c>
      <c r="B346" s="4">
        <v>61.23</v>
      </c>
      <c r="C346" s="4">
        <v>61.85</v>
      </c>
      <c r="D346" s="4">
        <v>60.02</v>
      </c>
      <c r="E346" s="4">
        <v>60.5</v>
      </c>
      <c r="F346" s="5">
        <v>426835</v>
      </c>
    </row>
    <row r="347" spans="1:6" x14ac:dyDescent="0.3">
      <c r="A347" s="3">
        <v>42138</v>
      </c>
      <c r="B347" s="4">
        <v>60.1</v>
      </c>
      <c r="C347" s="4">
        <v>60.84</v>
      </c>
      <c r="D347" s="4">
        <v>59.36</v>
      </c>
      <c r="E347" s="4">
        <v>59.88</v>
      </c>
      <c r="F347" s="5">
        <v>361432</v>
      </c>
    </row>
    <row r="348" spans="1:6" x14ac:dyDescent="0.3">
      <c r="A348" s="3">
        <v>42139</v>
      </c>
      <c r="B348" s="4">
        <v>59.67</v>
      </c>
      <c r="C348" s="4">
        <v>59.97</v>
      </c>
      <c r="D348" s="4">
        <v>58.42</v>
      </c>
      <c r="E348" s="4">
        <v>59.69</v>
      </c>
      <c r="F348" s="5">
        <v>222089</v>
      </c>
    </row>
    <row r="349" spans="1:6" x14ac:dyDescent="0.3">
      <c r="A349" s="3">
        <v>42142</v>
      </c>
      <c r="B349" s="4">
        <v>59.85</v>
      </c>
      <c r="C349" s="4">
        <v>60.88</v>
      </c>
      <c r="D349" s="4">
        <v>59.06</v>
      </c>
      <c r="E349" s="4">
        <v>59.43</v>
      </c>
      <c r="F349" s="5">
        <v>144389</v>
      </c>
    </row>
    <row r="350" spans="1:6" x14ac:dyDescent="0.3">
      <c r="A350" s="3">
        <v>42143</v>
      </c>
      <c r="B350" s="4">
        <v>59.54</v>
      </c>
      <c r="C350" s="4">
        <v>59.63</v>
      </c>
      <c r="D350" s="4">
        <v>57.09</v>
      </c>
      <c r="E350" s="4">
        <v>57.26</v>
      </c>
      <c r="F350" s="5">
        <v>336779</v>
      </c>
    </row>
    <row r="351" spans="1:6" x14ac:dyDescent="0.3">
      <c r="A351" s="3">
        <v>42144</v>
      </c>
      <c r="B351" s="4">
        <v>58.32</v>
      </c>
      <c r="C351" s="4">
        <v>59.04</v>
      </c>
      <c r="D351" s="4">
        <v>58.1</v>
      </c>
      <c r="E351" s="4">
        <v>58.98</v>
      </c>
      <c r="F351" s="5">
        <v>287129</v>
      </c>
    </row>
    <row r="352" spans="1:6" x14ac:dyDescent="0.3">
      <c r="A352" s="3">
        <v>42145</v>
      </c>
      <c r="B352" s="4">
        <v>58.81</v>
      </c>
      <c r="C352" s="4">
        <v>60.94</v>
      </c>
      <c r="D352" s="4">
        <v>58.69</v>
      </c>
      <c r="E352" s="4">
        <v>60.72</v>
      </c>
      <c r="F352" s="5">
        <v>329765</v>
      </c>
    </row>
    <row r="353" spans="1:6" x14ac:dyDescent="0.3">
      <c r="A353" s="3">
        <v>42146</v>
      </c>
      <c r="B353" s="4">
        <v>60.66</v>
      </c>
      <c r="C353" s="4">
        <v>60.8</v>
      </c>
      <c r="D353" s="4">
        <v>59.35</v>
      </c>
      <c r="E353" s="4">
        <v>59.72</v>
      </c>
      <c r="F353" s="5">
        <v>230307</v>
      </c>
    </row>
    <row r="354" spans="1:6" x14ac:dyDescent="0.3">
      <c r="A354" s="3">
        <v>42150</v>
      </c>
      <c r="B354" s="4">
        <v>60.05</v>
      </c>
      <c r="C354" s="4">
        <v>60.25</v>
      </c>
      <c r="D354" s="4">
        <v>57.71</v>
      </c>
      <c r="E354" s="4">
        <v>58.03</v>
      </c>
      <c r="F354" s="5">
        <v>330128</v>
      </c>
    </row>
    <row r="355" spans="1:6" x14ac:dyDescent="0.3">
      <c r="A355" s="3">
        <v>42151</v>
      </c>
      <c r="B355" s="4">
        <v>58.32</v>
      </c>
      <c r="C355" s="4">
        <v>58.95</v>
      </c>
      <c r="D355" s="4">
        <v>57.36</v>
      </c>
      <c r="E355" s="4">
        <v>57.51</v>
      </c>
      <c r="F355" s="5">
        <v>314917</v>
      </c>
    </row>
    <row r="356" spans="1:6" x14ac:dyDescent="0.3">
      <c r="A356" s="3">
        <v>42152</v>
      </c>
      <c r="B356" s="4">
        <v>57.63</v>
      </c>
      <c r="C356" s="4">
        <v>58.07</v>
      </c>
      <c r="D356" s="4">
        <v>56.51</v>
      </c>
      <c r="E356" s="4">
        <v>57.68</v>
      </c>
      <c r="F356" s="5">
        <v>340682</v>
      </c>
    </row>
    <row r="357" spans="1:6" x14ac:dyDescent="0.3">
      <c r="A357" s="3">
        <v>42153</v>
      </c>
      <c r="B357" s="4">
        <v>57.97</v>
      </c>
      <c r="C357" s="4">
        <v>60.7</v>
      </c>
      <c r="D357" s="4">
        <v>57.72</v>
      </c>
      <c r="E357" s="4">
        <v>60.3</v>
      </c>
      <c r="F357" s="5">
        <v>452222</v>
      </c>
    </row>
    <row r="358" spans="1:6" x14ac:dyDescent="0.3">
      <c r="A358" s="3">
        <v>42156</v>
      </c>
      <c r="B358" s="4">
        <v>60.29</v>
      </c>
      <c r="C358" s="4">
        <v>60.64</v>
      </c>
      <c r="D358" s="4">
        <v>59.33</v>
      </c>
      <c r="E358" s="4">
        <v>60.2</v>
      </c>
      <c r="F358" s="5">
        <v>292189</v>
      </c>
    </row>
    <row r="359" spans="1:6" x14ac:dyDescent="0.3">
      <c r="A359" s="3">
        <v>42157</v>
      </c>
      <c r="B359" s="4">
        <v>60.18</v>
      </c>
      <c r="C359" s="4">
        <v>61.58</v>
      </c>
      <c r="D359" s="4">
        <v>60.09</v>
      </c>
      <c r="E359" s="4">
        <v>61.26</v>
      </c>
      <c r="F359" s="5">
        <v>344508</v>
      </c>
    </row>
    <row r="360" spans="1:6" x14ac:dyDescent="0.3">
      <c r="A360" s="3">
        <v>42158</v>
      </c>
      <c r="B360" s="4">
        <v>61.02</v>
      </c>
      <c r="C360" s="4">
        <v>61.43</v>
      </c>
      <c r="D360" s="4">
        <v>59.34</v>
      </c>
      <c r="E360" s="4">
        <v>59.64</v>
      </c>
      <c r="F360" s="5">
        <v>371298</v>
      </c>
    </row>
    <row r="361" spans="1:6" x14ac:dyDescent="0.3">
      <c r="A361" s="3">
        <v>42159</v>
      </c>
      <c r="B361" s="4">
        <v>59.57</v>
      </c>
      <c r="C361" s="4">
        <v>59.94</v>
      </c>
      <c r="D361" s="4">
        <v>57.83</v>
      </c>
      <c r="E361" s="4">
        <v>58</v>
      </c>
      <c r="F361" s="5">
        <v>363345</v>
      </c>
    </row>
    <row r="362" spans="1:6" x14ac:dyDescent="0.3">
      <c r="A362" s="3">
        <v>42160</v>
      </c>
      <c r="B362" s="4">
        <v>57.99</v>
      </c>
      <c r="C362" s="4">
        <v>59.23</v>
      </c>
      <c r="D362" s="4">
        <v>56.83</v>
      </c>
      <c r="E362" s="4">
        <v>59.13</v>
      </c>
      <c r="F362" s="5">
        <v>461016</v>
      </c>
    </row>
    <row r="363" spans="1:6" x14ac:dyDescent="0.3">
      <c r="A363" s="3">
        <v>42163</v>
      </c>
      <c r="B363" s="4">
        <v>58.96</v>
      </c>
      <c r="C363" s="4">
        <v>59.13</v>
      </c>
      <c r="D363" s="4">
        <v>57.86</v>
      </c>
      <c r="E363" s="4">
        <v>58.14</v>
      </c>
      <c r="F363" s="5">
        <v>339845</v>
      </c>
    </row>
    <row r="364" spans="1:6" x14ac:dyDescent="0.3">
      <c r="A364" s="3">
        <v>42164</v>
      </c>
      <c r="B364" s="4">
        <v>58.31</v>
      </c>
      <c r="C364" s="4">
        <v>60.68</v>
      </c>
      <c r="D364" s="4">
        <v>58.23</v>
      </c>
      <c r="E364" s="4">
        <v>60.14</v>
      </c>
      <c r="F364" s="5">
        <v>405486</v>
      </c>
    </row>
    <row r="365" spans="1:6" x14ac:dyDescent="0.3">
      <c r="A365" s="3">
        <v>42165</v>
      </c>
      <c r="B365" s="4">
        <v>60.58</v>
      </c>
      <c r="C365" s="4">
        <v>61.82</v>
      </c>
      <c r="D365" s="4">
        <v>60.45</v>
      </c>
      <c r="E365" s="4">
        <v>61.43</v>
      </c>
      <c r="F365" s="5">
        <v>459765</v>
      </c>
    </row>
    <row r="366" spans="1:6" x14ac:dyDescent="0.3">
      <c r="A366" s="3">
        <v>42166</v>
      </c>
      <c r="B366" s="4">
        <v>61.14</v>
      </c>
      <c r="C366" s="4">
        <v>61.53</v>
      </c>
      <c r="D366" s="4">
        <v>60.21</v>
      </c>
      <c r="E366" s="4">
        <v>60.77</v>
      </c>
      <c r="F366" s="5">
        <v>352421</v>
      </c>
    </row>
    <row r="367" spans="1:6" x14ac:dyDescent="0.3">
      <c r="A367" s="3">
        <v>42167</v>
      </c>
      <c r="B367" s="4">
        <v>60.55</v>
      </c>
      <c r="C367" s="4">
        <v>60.63</v>
      </c>
      <c r="D367" s="4">
        <v>59.73</v>
      </c>
      <c r="E367" s="4">
        <v>59.96</v>
      </c>
      <c r="F367" s="5">
        <v>246898</v>
      </c>
    </row>
    <row r="368" spans="1:6" x14ac:dyDescent="0.3">
      <c r="A368" s="3">
        <v>42170</v>
      </c>
      <c r="B368" s="4">
        <v>59.9</v>
      </c>
      <c r="C368" s="4">
        <v>59.98</v>
      </c>
      <c r="D368" s="4">
        <v>58.73</v>
      </c>
      <c r="E368" s="4">
        <v>59.52</v>
      </c>
      <c r="F368" s="5">
        <v>275187</v>
      </c>
    </row>
    <row r="369" spans="1:6" x14ac:dyDescent="0.3">
      <c r="A369" s="3">
        <v>42171</v>
      </c>
      <c r="B369" s="4">
        <v>59.6</v>
      </c>
      <c r="C369" s="4">
        <v>60.37</v>
      </c>
      <c r="D369" s="4">
        <v>59.42</v>
      </c>
      <c r="E369" s="4">
        <v>59.97</v>
      </c>
      <c r="F369" s="5">
        <v>233935</v>
      </c>
    </row>
    <row r="370" spans="1:6" x14ac:dyDescent="0.3">
      <c r="A370" s="3">
        <v>42172</v>
      </c>
      <c r="B370" s="4">
        <v>60.03</v>
      </c>
      <c r="C370" s="4">
        <v>61.38</v>
      </c>
      <c r="D370" s="4">
        <v>58.85</v>
      </c>
      <c r="E370" s="4">
        <v>59.92</v>
      </c>
      <c r="F370" s="5">
        <v>396155</v>
      </c>
    </row>
    <row r="371" spans="1:6" x14ac:dyDescent="0.3">
      <c r="A371" s="3">
        <v>42173</v>
      </c>
      <c r="B371" s="4">
        <v>59.78</v>
      </c>
      <c r="C371" s="4">
        <v>60.89</v>
      </c>
      <c r="D371" s="4">
        <v>59.25</v>
      </c>
      <c r="E371" s="4">
        <v>60.45</v>
      </c>
      <c r="F371" s="5">
        <v>181875</v>
      </c>
    </row>
    <row r="372" spans="1:6" x14ac:dyDescent="0.3">
      <c r="A372" s="3">
        <v>42174</v>
      </c>
      <c r="B372" s="4">
        <v>60.5</v>
      </c>
      <c r="C372" s="4">
        <v>60.56</v>
      </c>
      <c r="D372" s="4">
        <v>58.88</v>
      </c>
      <c r="E372" s="4">
        <v>59.61</v>
      </c>
      <c r="F372" s="5">
        <v>116656</v>
      </c>
    </row>
    <row r="373" spans="1:6" x14ac:dyDescent="0.3">
      <c r="A373" s="3">
        <v>42177</v>
      </c>
      <c r="B373" s="4">
        <v>59.44</v>
      </c>
      <c r="C373" s="4">
        <v>60.3</v>
      </c>
      <c r="D373" s="4">
        <v>58.93</v>
      </c>
      <c r="E373" s="4">
        <v>59.68</v>
      </c>
      <c r="F373" s="5">
        <v>255306</v>
      </c>
    </row>
    <row r="374" spans="1:6" x14ac:dyDescent="0.3">
      <c r="A374" s="3">
        <v>42178</v>
      </c>
      <c r="B374" s="4">
        <v>60.21</v>
      </c>
      <c r="C374" s="4">
        <v>61.49</v>
      </c>
      <c r="D374" s="4">
        <v>59.55</v>
      </c>
      <c r="E374" s="4">
        <v>61.01</v>
      </c>
      <c r="F374" s="5">
        <v>336224</v>
      </c>
    </row>
    <row r="375" spans="1:6" x14ac:dyDescent="0.3">
      <c r="A375" s="3">
        <v>42179</v>
      </c>
      <c r="B375" s="4">
        <v>61.14</v>
      </c>
      <c r="C375" s="4">
        <v>61.57</v>
      </c>
      <c r="D375" s="4">
        <v>59.8</v>
      </c>
      <c r="E375" s="4">
        <v>60.27</v>
      </c>
      <c r="F375" s="5">
        <v>312985</v>
      </c>
    </row>
    <row r="376" spans="1:6" x14ac:dyDescent="0.3">
      <c r="A376" s="3">
        <v>42180</v>
      </c>
      <c r="B376" s="4">
        <v>60.22</v>
      </c>
      <c r="C376" s="4">
        <v>60.46</v>
      </c>
      <c r="D376" s="4">
        <v>59.43</v>
      </c>
      <c r="E376" s="4">
        <v>59.7</v>
      </c>
      <c r="F376" s="5">
        <v>222341</v>
      </c>
    </row>
    <row r="377" spans="1:6" x14ac:dyDescent="0.3">
      <c r="A377" s="3">
        <v>42181</v>
      </c>
      <c r="B377" s="4">
        <v>59.66</v>
      </c>
      <c r="C377" s="4">
        <v>59.96</v>
      </c>
      <c r="D377" s="4">
        <v>58.76</v>
      </c>
      <c r="E377" s="4">
        <v>59.63</v>
      </c>
      <c r="F377" s="5">
        <v>231957</v>
      </c>
    </row>
    <row r="378" spans="1:6" x14ac:dyDescent="0.3">
      <c r="A378" s="3">
        <v>42184</v>
      </c>
      <c r="B378" s="4">
        <v>58.84</v>
      </c>
      <c r="C378" s="4">
        <v>59.27</v>
      </c>
      <c r="D378" s="4">
        <v>58.04</v>
      </c>
      <c r="E378" s="4">
        <v>58.33</v>
      </c>
      <c r="F378" s="5">
        <v>286035</v>
      </c>
    </row>
    <row r="379" spans="1:6" x14ac:dyDescent="0.3">
      <c r="A379" s="3">
        <v>42185</v>
      </c>
      <c r="B379" s="4">
        <v>58.27</v>
      </c>
      <c r="C379" s="4">
        <v>59.69</v>
      </c>
      <c r="D379" s="4">
        <v>57.94</v>
      </c>
      <c r="E379" s="4">
        <v>59.47</v>
      </c>
      <c r="F379" s="5">
        <v>282475</v>
      </c>
    </row>
    <row r="380" spans="1:6" x14ac:dyDescent="0.3">
      <c r="A380" s="3">
        <v>42186</v>
      </c>
      <c r="B380" s="4">
        <v>58.98</v>
      </c>
      <c r="C380" s="4">
        <v>58.98</v>
      </c>
      <c r="D380" s="4">
        <v>56.68</v>
      </c>
      <c r="E380" s="4">
        <v>56.96</v>
      </c>
      <c r="F380" s="5">
        <v>373405</v>
      </c>
    </row>
    <row r="381" spans="1:6" x14ac:dyDescent="0.3">
      <c r="A381" s="3">
        <v>42187</v>
      </c>
      <c r="B381" s="4">
        <v>56.87</v>
      </c>
      <c r="C381" s="4">
        <v>57.95</v>
      </c>
      <c r="D381" s="4">
        <v>56.5</v>
      </c>
      <c r="E381" s="4">
        <v>56.93</v>
      </c>
      <c r="F381" s="5">
        <v>297050</v>
      </c>
    </row>
    <row r="382" spans="1:6" x14ac:dyDescent="0.3">
      <c r="A382" s="3">
        <v>42191</v>
      </c>
      <c r="B382" s="4">
        <v>54.9</v>
      </c>
      <c r="C382" s="4">
        <v>55.34</v>
      </c>
      <c r="D382" s="4">
        <v>52.41</v>
      </c>
      <c r="E382" s="4">
        <v>52.53</v>
      </c>
      <c r="F382" s="5">
        <v>540608</v>
      </c>
    </row>
    <row r="383" spans="1:6" x14ac:dyDescent="0.3">
      <c r="A383" s="3">
        <v>42192</v>
      </c>
      <c r="B383" s="4">
        <v>52.75</v>
      </c>
      <c r="C383" s="4">
        <v>53.43</v>
      </c>
      <c r="D383" s="4">
        <v>50.58</v>
      </c>
      <c r="E383" s="4">
        <v>52.33</v>
      </c>
      <c r="F383" s="5">
        <v>527267</v>
      </c>
    </row>
    <row r="384" spans="1:6" x14ac:dyDescent="0.3">
      <c r="A384" s="3">
        <v>42193</v>
      </c>
      <c r="B384" s="4">
        <v>52.91</v>
      </c>
      <c r="C384" s="4">
        <v>52.96</v>
      </c>
      <c r="D384" s="4">
        <v>50.91</v>
      </c>
      <c r="E384" s="4">
        <v>51.65</v>
      </c>
      <c r="F384" s="5">
        <v>434752</v>
      </c>
    </row>
    <row r="385" spans="1:6" x14ac:dyDescent="0.3">
      <c r="A385" s="3">
        <v>42194</v>
      </c>
      <c r="B385" s="4">
        <v>51.83</v>
      </c>
      <c r="C385" s="4">
        <v>53.54</v>
      </c>
      <c r="D385" s="4">
        <v>51.48</v>
      </c>
      <c r="E385" s="4">
        <v>52.78</v>
      </c>
      <c r="F385" s="5">
        <v>382334</v>
      </c>
    </row>
    <row r="386" spans="1:6" x14ac:dyDescent="0.3">
      <c r="A386" s="3">
        <v>42195</v>
      </c>
      <c r="B386" s="4">
        <v>52.48</v>
      </c>
      <c r="C386" s="4">
        <v>53.89</v>
      </c>
      <c r="D386" s="4">
        <v>51.96</v>
      </c>
      <c r="E386" s="4">
        <v>52.74</v>
      </c>
      <c r="F386" s="5">
        <v>349075</v>
      </c>
    </row>
    <row r="387" spans="1:6" x14ac:dyDescent="0.3">
      <c r="A387" s="3">
        <v>42198</v>
      </c>
      <c r="B387" s="4">
        <v>52.15</v>
      </c>
      <c r="C387" s="4">
        <v>53.17</v>
      </c>
      <c r="D387" s="4">
        <v>51.26</v>
      </c>
      <c r="E387" s="4">
        <v>52.2</v>
      </c>
      <c r="F387" s="5">
        <v>359477</v>
      </c>
    </row>
    <row r="388" spans="1:6" x14ac:dyDescent="0.3">
      <c r="A388" s="3">
        <v>42199</v>
      </c>
      <c r="B388" s="4">
        <v>52</v>
      </c>
      <c r="C388" s="4">
        <v>53.43</v>
      </c>
      <c r="D388" s="4">
        <v>50.88</v>
      </c>
      <c r="E388" s="4">
        <v>53.04</v>
      </c>
      <c r="F388" s="5">
        <v>422756</v>
      </c>
    </row>
    <row r="389" spans="1:6" x14ac:dyDescent="0.3">
      <c r="A389" s="3">
        <v>42200</v>
      </c>
      <c r="B389" s="4">
        <v>53.4</v>
      </c>
      <c r="C389" s="4">
        <v>53.5</v>
      </c>
      <c r="D389" s="4">
        <v>51.21</v>
      </c>
      <c r="E389" s="4">
        <v>51.41</v>
      </c>
      <c r="F389" s="5">
        <v>334563</v>
      </c>
    </row>
    <row r="390" spans="1:6" x14ac:dyDescent="0.3">
      <c r="A390" s="3">
        <v>42201</v>
      </c>
      <c r="B390" s="4">
        <v>51.62</v>
      </c>
      <c r="C390" s="4">
        <v>52.17</v>
      </c>
      <c r="D390" s="4">
        <v>50.84</v>
      </c>
      <c r="E390" s="4">
        <v>50.91</v>
      </c>
      <c r="F390" s="5">
        <v>319167</v>
      </c>
    </row>
    <row r="391" spans="1:6" x14ac:dyDescent="0.3">
      <c r="A391" s="3">
        <v>42202</v>
      </c>
      <c r="B391" s="4">
        <v>50.91</v>
      </c>
      <c r="C391" s="4">
        <v>51.23</v>
      </c>
      <c r="D391" s="4">
        <v>50.14</v>
      </c>
      <c r="E391" s="4">
        <v>50.89</v>
      </c>
      <c r="F391" s="5">
        <v>203485</v>
      </c>
    </row>
    <row r="392" spans="1:6" x14ac:dyDescent="0.3">
      <c r="A392" s="3">
        <v>42205</v>
      </c>
      <c r="B392" s="4">
        <v>50.76</v>
      </c>
      <c r="C392" s="4">
        <v>51.26</v>
      </c>
      <c r="D392" s="4">
        <v>49.85</v>
      </c>
      <c r="E392" s="4">
        <v>50.15</v>
      </c>
      <c r="F392" s="5">
        <v>102597</v>
      </c>
    </row>
    <row r="393" spans="1:6" x14ac:dyDescent="0.3">
      <c r="A393" s="3">
        <v>42206</v>
      </c>
      <c r="B393" s="4">
        <v>49.95</v>
      </c>
      <c r="C393" s="4">
        <v>51.02</v>
      </c>
      <c r="D393" s="4">
        <v>49.77</v>
      </c>
      <c r="E393" s="4">
        <v>50.36</v>
      </c>
      <c r="F393" s="5">
        <v>254321</v>
      </c>
    </row>
    <row r="394" spans="1:6" x14ac:dyDescent="0.3">
      <c r="A394" s="3">
        <v>42207</v>
      </c>
      <c r="B394" s="4">
        <v>50.71</v>
      </c>
      <c r="C394" s="4">
        <v>50.71</v>
      </c>
      <c r="D394" s="4">
        <v>49.04</v>
      </c>
      <c r="E394" s="4">
        <v>49.19</v>
      </c>
      <c r="F394" s="5">
        <v>347986</v>
      </c>
    </row>
    <row r="395" spans="1:6" x14ac:dyDescent="0.3">
      <c r="A395" s="3">
        <v>42208</v>
      </c>
      <c r="B395" s="4">
        <v>49.23</v>
      </c>
      <c r="C395" s="4">
        <v>49.63</v>
      </c>
      <c r="D395" s="4">
        <v>48.21</v>
      </c>
      <c r="E395" s="4">
        <v>48.45</v>
      </c>
      <c r="F395" s="5">
        <v>316060</v>
      </c>
    </row>
    <row r="396" spans="1:6" x14ac:dyDescent="0.3">
      <c r="A396" s="3">
        <v>42209</v>
      </c>
      <c r="B396" s="4">
        <v>48.79</v>
      </c>
      <c r="C396" s="4">
        <v>49.03</v>
      </c>
      <c r="D396" s="4">
        <v>47.72</v>
      </c>
      <c r="E396" s="4">
        <v>48.14</v>
      </c>
      <c r="F396" s="5">
        <v>278233</v>
      </c>
    </row>
    <row r="397" spans="1:6" x14ac:dyDescent="0.3">
      <c r="A397" s="3">
        <v>42212</v>
      </c>
      <c r="B397" s="4">
        <v>48</v>
      </c>
      <c r="C397" s="4">
        <v>48.2</v>
      </c>
      <c r="D397" s="4">
        <v>46.91</v>
      </c>
      <c r="E397" s="4">
        <v>47.39</v>
      </c>
      <c r="F397" s="5">
        <v>273614</v>
      </c>
    </row>
    <row r="398" spans="1:6" x14ac:dyDescent="0.3">
      <c r="A398" s="3">
        <v>42213</v>
      </c>
      <c r="B398" s="4">
        <v>47.02</v>
      </c>
      <c r="C398" s="4">
        <v>48.44</v>
      </c>
      <c r="D398" s="4">
        <v>46.68</v>
      </c>
      <c r="E398" s="4">
        <v>47.98</v>
      </c>
      <c r="F398" s="5">
        <v>338107</v>
      </c>
    </row>
    <row r="399" spans="1:6" x14ac:dyDescent="0.3">
      <c r="A399" s="3">
        <v>42214</v>
      </c>
      <c r="B399" s="4">
        <v>47.81</v>
      </c>
      <c r="C399" s="4">
        <v>49.52</v>
      </c>
      <c r="D399" s="4">
        <v>47.39</v>
      </c>
      <c r="E399" s="4">
        <v>48.79</v>
      </c>
      <c r="F399" s="5">
        <v>366893</v>
      </c>
    </row>
    <row r="400" spans="1:6" x14ac:dyDescent="0.3">
      <c r="A400" s="3">
        <v>42215</v>
      </c>
      <c r="B400" s="4">
        <v>48.83</v>
      </c>
      <c r="C400" s="4">
        <v>49.36</v>
      </c>
      <c r="D400" s="4">
        <v>48.34</v>
      </c>
      <c r="E400" s="4">
        <v>48.52</v>
      </c>
      <c r="F400" s="5">
        <v>247662</v>
      </c>
    </row>
    <row r="401" spans="1:6" x14ac:dyDescent="0.3">
      <c r="A401" s="3">
        <v>42216</v>
      </c>
      <c r="B401" s="4">
        <v>48.47</v>
      </c>
      <c r="C401" s="4">
        <v>48.62</v>
      </c>
      <c r="D401" s="4">
        <v>46.7</v>
      </c>
      <c r="E401" s="4">
        <v>47.12</v>
      </c>
      <c r="F401" s="5">
        <v>334474</v>
      </c>
    </row>
    <row r="402" spans="1:6" x14ac:dyDescent="0.3">
      <c r="A402" s="3">
        <v>42219</v>
      </c>
      <c r="B402" s="4">
        <v>46.86</v>
      </c>
      <c r="C402" s="4">
        <v>46.94</v>
      </c>
      <c r="D402" s="4">
        <v>45.08</v>
      </c>
      <c r="E402" s="4">
        <v>45.17</v>
      </c>
      <c r="F402" s="5">
        <v>371085</v>
      </c>
    </row>
    <row r="403" spans="1:6" x14ac:dyDescent="0.3">
      <c r="A403" s="3">
        <v>42220</v>
      </c>
      <c r="B403" s="4">
        <v>45.35</v>
      </c>
      <c r="C403" s="4">
        <v>46.23</v>
      </c>
      <c r="D403" s="4">
        <v>45.29</v>
      </c>
      <c r="E403" s="4">
        <v>45.74</v>
      </c>
      <c r="F403" s="5">
        <v>285786</v>
      </c>
    </row>
    <row r="404" spans="1:6" x14ac:dyDescent="0.3">
      <c r="A404" s="3">
        <v>42221</v>
      </c>
      <c r="B404" s="4">
        <v>45.96</v>
      </c>
      <c r="C404" s="4">
        <v>46.7</v>
      </c>
      <c r="D404" s="4">
        <v>44.83</v>
      </c>
      <c r="E404" s="4">
        <v>45.15</v>
      </c>
      <c r="F404" s="5">
        <v>367326</v>
      </c>
    </row>
    <row r="405" spans="1:6" x14ac:dyDescent="0.3">
      <c r="A405" s="3">
        <v>42222</v>
      </c>
      <c r="B405" s="4">
        <v>45.16</v>
      </c>
      <c r="C405" s="4">
        <v>45.27</v>
      </c>
      <c r="D405" s="4">
        <v>44.2</v>
      </c>
      <c r="E405" s="4">
        <v>44.66</v>
      </c>
      <c r="F405" s="5">
        <v>360977</v>
      </c>
    </row>
    <row r="406" spans="1:6" x14ac:dyDescent="0.3">
      <c r="A406" s="3">
        <v>42223</v>
      </c>
      <c r="B406" s="4">
        <v>44.82</v>
      </c>
      <c r="C406" s="4">
        <v>45.16</v>
      </c>
      <c r="D406" s="4">
        <v>43.7</v>
      </c>
      <c r="E406" s="4">
        <v>43.87</v>
      </c>
      <c r="F406" s="5">
        <v>400070</v>
      </c>
    </row>
    <row r="407" spans="1:6" x14ac:dyDescent="0.3">
      <c r="A407" s="3">
        <v>42226</v>
      </c>
      <c r="B407" s="4">
        <v>43.58</v>
      </c>
      <c r="C407" s="4">
        <v>45.01</v>
      </c>
      <c r="D407" s="4">
        <v>43.35</v>
      </c>
      <c r="E407" s="4">
        <v>44.96</v>
      </c>
      <c r="F407" s="5">
        <v>491433</v>
      </c>
    </row>
    <row r="408" spans="1:6" x14ac:dyDescent="0.3">
      <c r="A408" s="3">
        <v>42227</v>
      </c>
      <c r="B408" s="4">
        <v>44.81</v>
      </c>
      <c r="C408" s="4">
        <v>45.34</v>
      </c>
      <c r="D408" s="4">
        <v>42.69</v>
      </c>
      <c r="E408" s="4">
        <v>43.08</v>
      </c>
      <c r="F408" s="5">
        <v>538005</v>
      </c>
    </row>
    <row r="409" spans="1:6" x14ac:dyDescent="0.3">
      <c r="A409" s="3">
        <v>42228</v>
      </c>
      <c r="B409" s="4">
        <v>43.27</v>
      </c>
      <c r="C409" s="4">
        <v>43.87</v>
      </c>
      <c r="D409" s="4">
        <v>42.8</v>
      </c>
      <c r="E409" s="4">
        <v>43.3</v>
      </c>
      <c r="F409" s="5">
        <v>492271</v>
      </c>
    </row>
    <row r="410" spans="1:6" x14ac:dyDescent="0.3">
      <c r="A410" s="3">
        <v>42229</v>
      </c>
      <c r="B410" s="4">
        <v>43.34</v>
      </c>
      <c r="C410" s="4">
        <v>43.72</v>
      </c>
      <c r="D410" s="4">
        <v>41.91</v>
      </c>
      <c r="E410" s="4">
        <v>42.23</v>
      </c>
      <c r="F410" s="5">
        <v>420146</v>
      </c>
    </row>
    <row r="411" spans="1:6" x14ac:dyDescent="0.3">
      <c r="A411" s="3">
        <v>42230</v>
      </c>
      <c r="B411" s="4">
        <v>42.23</v>
      </c>
      <c r="C411" s="4">
        <v>42.96</v>
      </c>
      <c r="D411" s="4">
        <v>41.35</v>
      </c>
      <c r="E411" s="4">
        <v>42.5</v>
      </c>
      <c r="F411" s="5">
        <v>317211</v>
      </c>
    </row>
    <row r="412" spans="1:6" x14ac:dyDescent="0.3">
      <c r="A412" s="3">
        <v>42233</v>
      </c>
      <c r="B412" s="4">
        <v>42.18</v>
      </c>
      <c r="C412" s="4">
        <v>42.69</v>
      </c>
      <c r="D412" s="4">
        <v>41.64</v>
      </c>
      <c r="E412" s="4">
        <v>41.87</v>
      </c>
      <c r="F412" s="5">
        <v>314275</v>
      </c>
    </row>
    <row r="413" spans="1:6" x14ac:dyDescent="0.3">
      <c r="A413" s="3">
        <v>42234</v>
      </c>
      <c r="B413" s="4">
        <v>41.88</v>
      </c>
      <c r="C413" s="4">
        <v>42.9</v>
      </c>
      <c r="D413" s="4">
        <v>41.43</v>
      </c>
      <c r="E413" s="4">
        <v>42.62</v>
      </c>
      <c r="F413" s="5">
        <v>200185</v>
      </c>
    </row>
    <row r="414" spans="1:6" x14ac:dyDescent="0.3">
      <c r="A414" s="3">
        <v>42235</v>
      </c>
      <c r="B414" s="4">
        <v>42.41</v>
      </c>
      <c r="C414" s="4">
        <v>42.68</v>
      </c>
      <c r="D414" s="4">
        <v>40.4</v>
      </c>
      <c r="E414" s="4">
        <v>40.799999999999997</v>
      </c>
      <c r="F414" s="5">
        <v>107578</v>
      </c>
    </row>
    <row r="415" spans="1:6" x14ac:dyDescent="0.3">
      <c r="A415" s="3">
        <v>42236</v>
      </c>
      <c r="B415" s="4">
        <v>40.58</v>
      </c>
      <c r="C415" s="4">
        <v>41.48</v>
      </c>
      <c r="D415" s="4">
        <v>40.21</v>
      </c>
      <c r="E415" s="4">
        <v>41.14</v>
      </c>
      <c r="F415" s="5">
        <v>380433</v>
      </c>
    </row>
    <row r="416" spans="1:6" x14ac:dyDescent="0.3">
      <c r="A416" s="3">
        <v>42237</v>
      </c>
      <c r="B416" s="4">
        <v>41.03</v>
      </c>
      <c r="C416" s="4">
        <v>41.4</v>
      </c>
      <c r="D416" s="4">
        <v>39.86</v>
      </c>
      <c r="E416" s="4">
        <v>40.450000000000003</v>
      </c>
      <c r="F416" s="5">
        <v>377181</v>
      </c>
    </row>
    <row r="417" spans="1:6" x14ac:dyDescent="0.3">
      <c r="A417" s="3">
        <v>42240</v>
      </c>
      <c r="B417" s="4">
        <v>40.299999999999997</v>
      </c>
      <c r="C417" s="4">
        <v>40.47</v>
      </c>
      <c r="D417" s="4">
        <v>37.75</v>
      </c>
      <c r="E417" s="4">
        <v>38.24</v>
      </c>
      <c r="F417" s="5">
        <v>468366</v>
      </c>
    </row>
    <row r="418" spans="1:6" x14ac:dyDescent="0.3">
      <c r="A418" s="3">
        <v>42241</v>
      </c>
      <c r="B418" s="4">
        <v>38.18</v>
      </c>
      <c r="C418" s="4">
        <v>39.89</v>
      </c>
      <c r="D418" s="4">
        <v>38.159999999999997</v>
      </c>
      <c r="E418" s="4">
        <v>39.31</v>
      </c>
      <c r="F418" s="5">
        <v>375650</v>
      </c>
    </row>
    <row r="419" spans="1:6" x14ac:dyDescent="0.3">
      <c r="A419" s="3">
        <v>42242</v>
      </c>
      <c r="B419" s="4">
        <v>39.69</v>
      </c>
      <c r="C419" s="4">
        <v>39.86</v>
      </c>
      <c r="D419" s="4">
        <v>38.520000000000003</v>
      </c>
      <c r="E419" s="4">
        <v>38.6</v>
      </c>
      <c r="F419" s="5">
        <v>368722</v>
      </c>
    </row>
    <row r="420" spans="1:6" x14ac:dyDescent="0.3">
      <c r="A420" s="3">
        <v>42243</v>
      </c>
      <c r="B420" s="4">
        <v>38.96</v>
      </c>
      <c r="C420" s="4">
        <v>42.86</v>
      </c>
      <c r="D420" s="4">
        <v>38.950000000000003</v>
      </c>
      <c r="E420" s="4">
        <v>42.56</v>
      </c>
      <c r="F420" s="5">
        <v>533682</v>
      </c>
    </row>
    <row r="421" spans="1:6" x14ac:dyDescent="0.3">
      <c r="A421" s="3">
        <v>42244</v>
      </c>
      <c r="B421" s="4">
        <v>42.68</v>
      </c>
      <c r="C421" s="4">
        <v>45.9</v>
      </c>
      <c r="D421" s="4">
        <v>41.78</v>
      </c>
      <c r="E421" s="4">
        <v>45.22</v>
      </c>
      <c r="F421" s="5">
        <v>666328</v>
      </c>
    </row>
    <row r="422" spans="1:6" x14ac:dyDescent="0.3">
      <c r="A422" s="3">
        <v>42247</v>
      </c>
      <c r="B422" s="4">
        <v>45</v>
      </c>
      <c r="C422" s="4">
        <v>49.33</v>
      </c>
      <c r="D422" s="4">
        <v>43.6</v>
      </c>
      <c r="E422" s="4">
        <v>49.2</v>
      </c>
      <c r="F422" s="5">
        <v>757503</v>
      </c>
    </row>
    <row r="423" spans="1:6" x14ac:dyDescent="0.3">
      <c r="A423" s="3">
        <v>42248</v>
      </c>
      <c r="B423" s="4">
        <v>48.1</v>
      </c>
      <c r="C423" s="4">
        <v>48.87</v>
      </c>
      <c r="D423" s="4">
        <v>44.15</v>
      </c>
      <c r="E423" s="4">
        <v>45.41</v>
      </c>
      <c r="F423" s="5">
        <v>713418</v>
      </c>
    </row>
    <row r="424" spans="1:6" x14ac:dyDescent="0.3">
      <c r="A424" s="3">
        <v>42249</v>
      </c>
      <c r="B424" s="4">
        <v>44.26</v>
      </c>
      <c r="C424" s="4">
        <v>46.77</v>
      </c>
      <c r="D424" s="4">
        <v>43.21</v>
      </c>
      <c r="E424" s="4">
        <v>46.25</v>
      </c>
      <c r="F424" s="5">
        <v>689301</v>
      </c>
    </row>
    <row r="425" spans="1:6" x14ac:dyDescent="0.3">
      <c r="A425" s="3">
        <v>42250</v>
      </c>
      <c r="B425" s="4">
        <v>46.11</v>
      </c>
      <c r="C425" s="4">
        <v>48.42</v>
      </c>
      <c r="D425" s="4">
        <v>45.65</v>
      </c>
      <c r="E425" s="4">
        <v>46.75</v>
      </c>
      <c r="F425" s="5">
        <v>539450</v>
      </c>
    </row>
    <row r="426" spans="1:6" x14ac:dyDescent="0.3">
      <c r="A426" s="3">
        <v>42251</v>
      </c>
      <c r="B426" s="4">
        <v>46.68</v>
      </c>
      <c r="C426" s="4">
        <v>47.23</v>
      </c>
      <c r="D426" s="4">
        <v>45.61</v>
      </c>
      <c r="E426" s="4">
        <v>46.05</v>
      </c>
      <c r="F426" s="5">
        <v>385631</v>
      </c>
    </row>
    <row r="427" spans="1:6" x14ac:dyDescent="0.3">
      <c r="A427" s="3">
        <v>42255</v>
      </c>
      <c r="B427" s="4">
        <v>45.82</v>
      </c>
      <c r="C427" s="4">
        <v>46.41</v>
      </c>
      <c r="D427" s="4">
        <v>44.14</v>
      </c>
      <c r="E427" s="4">
        <v>45.94</v>
      </c>
      <c r="F427" s="5">
        <v>508815</v>
      </c>
    </row>
    <row r="428" spans="1:6" x14ac:dyDescent="0.3">
      <c r="A428" s="3">
        <v>42256</v>
      </c>
      <c r="B428" s="4">
        <v>45.79</v>
      </c>
      <c r="C428" s="4">
        <v>46.26</v>
      </c>
      <c r="D428" s="4">
        <v>44.05</v>
      </c>
      <c r="E428" s="4">
        <v>44.15</v>
      </c>
      <c r="F428" s="5">
        <v>422735</v>
      </c>
    </row>
    <row r="429" spans="1:6" x14ac:dyDescent="0.3">
      <c r="A429" s="3">
        <v>42257</v>
      </c>
      <c r="B429" s="4">
        <v>44.16</v>
      </c>
      <c r="C429" s="4">
        <v>46.04</v>
      </c>
      <c r="D429" s="4">
        <v>43.36</v>
      </c>
      <c r="E429" s="4">
        <v>45.92</v>
      </c>
      <c r="F429" s="5">
        <v>498992</v>
      </c>
    </row>
    <row r="430" spans="1:6" x14ac:dyDescent="0.3">
      <c r="A430" s="3">
        <v>42258</v>
      </c>
      <c r="B430" s="4">
        <v>45.71</v>
      </c>
      <c r="C430" s="4">
        <v>45.88</v>
      </c>
      <c r="D430" s="4">
        <v>44.16</v>
      </c>
      <c r="E430" s="4">
        <v>44.63</v>
      </c>
      <c r="F430" s="5">
        <v>395838</v>
      </c>
    </row>
    <row r="431" spans="1:6" x14ac:dyDescent="0.3">
      <c r="A431" s="3">
        <v>42261</v>
      </c>
      <c r="B431" s="4">
        <v>44.78</v>
      </c>
      <c r="C431" s="4">
        <v>44.97</v>
      </c>
      <c r="D431" s="4">
        <v>43.59</v>
      </c>
      <c r="E431" s="4">
        <v>44</v>
      </c>
      <c r="F431" s="5">
        <v>326269</v>
      </c>
    </row>
    <row r="432" spans="1:6" x14ac:dyDescent="0.3">
      <c r="A432" s="3">
        <v>42262</v>
      </c>
      <c r="B432" s="4">
        <v>44.11</v>
      </c>
      <c r="C432" s="4">
        <v>45.25</v>
      </c>
      <c r="D432" s="4">
        <v>43.92</v>
      </c>
      <c r="E432" s="4">
        <v>44.59</v>
      </c>
      <c r="F432" s="5">
        <v>335953</v>
      </c>
    </row>
    <row r="433" spans="1:6" x14ac:dyDescent="0.3">
      <c r="A433" s="3">
        <v>42263</v>
      </c>
      <c r="B433" s="4">
        <v>45.16</v>
      </c>
      <c r="C433" s="4">
        <v>47.35</v>
      </c>
      <c r="D433" s="4">
        <v>44.82</v>
      </c>
      <c r="E433" s="4">
        <v>47.15</v>
      </c>
      <c r="F433" s="5">
        <v>421981</v>
      </c>
    </row>
    <row r="434" spans="1:6" x14ac:dyDescent="0.3">
      <c r="A434" s="3">
        <v>42264</v>
      </c>
      <c r="B434" s="4">
        <v>47.13</v>
      </c>
      <c r="C434" s="4">
        <v>47.71</v>
      </c>
      <c r="D434" s="4">
        <v>46.33</v>
      </c>
      <c r="E434" s="4">
        <v>46.9</v>
      </c>
      <c r="F434" s="5">
        <v>366390</v>
      </c>
    </row>
    <row r="435" spans="1:6" x14ac:dyDescent="0.3">
      <c r="A435" s="3">
        <v>42265</v>
      </c>
      <c r="B435" s="4">
        <v>46.89</v>
      </c>
      <c r="C435" s="4">
        <v>47.03</v>
      </c>
      <c r="D435" s="4">
        <v>44.24</v>
      </c>
      <c r="E435" s="4">
        <v>44.68</v>
      </c>
      <c r="F435" s="5">
        <v>211301</v>
      </c>
    </row>
    <row r="436" spans="1:6" x14ac:dyDescent="0.3">
      <c r="A436" s="3">
        <v>42268</v>
      </c>
      <c r="B436" s="4">
        <v>44.97</v>
      </c>
      <c r="C436" s="4">
        <v>46.74</v>
      </c>
      <c r="D436" s="4">
        <v>44.69</v>
      </c>
      <c r="E436" s="4">
        <v>46.68</v>
      </c>
      <c r="F436" s="5">
        <v>104528</v>
      </c>
    </row>
    <row r="437" spans="1:6" x14ac:dyDescent="0.3">
      <c r="A437" s="3">
        <v>42269</v>
      </c>
      <c r="B437" s="4">
        <v>46.45</v>
      </c>
      <c r="C437" s="4">
        <v>46.48</v>
      </c>
      <c r="D437" s="4">
        <v>45.14</v>
      </c>
      <c r="E437" s="4">
        <v>45.83</v>
      </c>
      <c r="F437" s="5">
        <v>345875</v>
      </c>
    </row>
    <row r="438" spans="1:6" x14ac:dyDescent="0.3">
      <c r="A438" s="3">
        <v>42270</v>
      </c>
      <c r="B438" s="4">
        <v>46.54</v>
      </c>
      <c r="C438" s="4">
        <v>47.15</v>
      </c>
      <c r="D438" s="4">
        <v>44.41</v>
      </c>
      <c r="E438" s="4">
        <v>44.48</v>
      </c>
      <c r="F438" s="5">
        <v>411957</v>
      </c>
    </row>
    <row r="439" spans="1:6" x14ac:dyDescent="0.3">
      <c r="A439" s="3">
        <v>42271</v>
      </c>
      <c r="B439" s="4">
        <v>44.62</v>
      </c>
      <c r="C439" s="4">
        <v>45.18</v>
      </c>
      <c r="D439" s="4">
        <v>43.71</v>
      </c>
      <c r="E439" s="4">
        <v>44.91</v>
      </c>
      <c r="F439" s="5">
        <v>371976</v>
      </c>
    </row>
    <row r="440" spans="1:6" x14ac:dyDescent="0.3">
      <c r="A440" s="3">
        <v>42272</v>
      </c>
      <c r="B440" s="4">
        <v>45.05</v>
      </c>
      <c r="C440" s="4">
        <v>46.38</v>
      </c>
      <c r="D440" s="4">
        <v>44.86</v>
      </c>
      <c r="E440" s="4">
        <v>45.7</v>
      </c>
      <c r="F440" s="5">
        <v>338622</v>
      </c>
    </row>
    <row r="441" spans="1:6" x14ac:dyDescent="0.3">
      <c r="A441" s="3">
        <v>42275</v>
      </c>
      <c r="B441" s="4">
        <v>45.38</v>
      </c>
      <c r="C441" s="4">
        <v>45.5</v>
      </c>
      <c r="D441" s="4">
        <v>44.3</v>
      </c>
      <c r="E441" s="4">
        <v>44.43</v>
      </c>
      <c r="F441" s="5">
        <v>273906</v>
      </c>
    </row>
    <row r="442" spans="1:6" x14ac:dyDescent="0.3">
      <c r="A442" s="3">
        <v>42276</v>
      </c>
      <c r="B442" s="4">
        <v>44.5</v>
      </c>
      <c r="C442" s="4">
        <v>45.7</v>
      </c>
      <c r="D442" s="4">
        <v>44.3</v>
      </c>
      <c r="E442" s="4">
        <v>45.23</v>
      </c>
      <c r="F442" s="5">
        <v>265176</v>
      </c>
    </row>
    <row r="443" spans="1:6" x14ac:dyDescent="0.3">
      <c r="A443" s="3">
        <v>42277</v>
      </c>
      <c r="B443" s="4">
        <v>44.92</v>
      </c>
      <c r="C443" s="4">
        <v>45.85</v>
      </c>
      <c r="D443" s="4">
        <v>44.68</v>
      </c>
      <c r="E443" s="4">
        <v>45.09</v>
      </c>
      <c r="F443" s="5">
        <v>355853</v>
      </c>
    </row>
    <row r="444" spans="1:6" x14ac:dyDescent="0.3">
      <c r="A444" s="3">
        <v>42278</v>
      </c>
      <c r="B444" s="4">
        <v>45.38</v>
      </c>
      <c r="C444" s="4">
        <v>47.1</v>
      </c>
      <c r="D444" s="4">
        <v>44.63</v>
      </c>
      <c r="E444" s="4">
        <v>44.74</v>
      </c>
      <c r="F444" s="5">
        <v>478979</v>
      </c>
    </row>
    <row r="445" spans="1:6" x14ac:dyDescent="0.3">
      <c r="A445" s="3">
        <v>42279</v>
      </c>
      <c r="B445" s="4">
        <v>45.07</v>
      </c>
      <c r="C445" s="4">
        <v>45.81</v>
      </c>
      <c r="D445" s="4">
        <v>43.97</v>
      </c>
      <c r="E445" s="4">
        <v>45.54</v>
      </c>
      <c r="F445" s="5">
        <v>420740</v>
      </c>
    </row>
    <row r="446" spans="1:6" x14ac:dyDescent="0.3">
      <c r="A446" s="3">
        <v>42282</v>
      </c>
      <c r="B446" s="4">
        <v>45.65</v>
      </c>
      <c r="C446" s="4">
        <v>46.94</v>
      </c>
      <c r="D446" s="4">
        <v>45.21</v>
      </c>
      <c r="E446" s="4">
        <v>46.26</v>
      </c>
      <c r="F446" s="5">
        <v>323061</v>
      </c>
    </row>
    <row r="447" spans="1:6" x14ac:dyDescent="0.3">
      <c r="A447" s="3">
        <v>42283</v>
      </c>
      <c r="B447" s="4">
        <v>46.2</v>
      </c>
      <c r="C447" s="4">
        <v>49.08</v>
      </c>
      <c r="D447" s="4">
        <v>45.73</v>
      </c>
      <c r="E447" s="4">
        <v>48.53</v>
      </c>
      <c r="F447" s="5">
        <v>453101</v>
      </c>
    </row>
    <row r="448" spans="1:6" x14ac:dyDescent="0.3">
      <c r="A448" s="3">
        <v>42284</v>
      </c>
      <c r="B448" s="4">
        <v>49</v>
      </c>
      <c r="C448" s="4">
        <v>49.71</v>
      </c>
      <c r="D448" s="4">
        <v>47.7</v>
      </c>
      <c r="E448" s="4">
        <v>47.81</v>
      </c>
      <c r="F448" s="5">
        <v>547488</v>
      </c>
    </row>
    <row r="449" spans="1:6" x14ac:dyDescent="0.3">
      <c r="A449" s="3">
        <v>42285</v>
      </c>
      <c r="B449" s="4">
        <v>48.11</v>
      </c>
      <c r="C449" s="4">
        <v>50.07</v>
      </c>
      <c r="D449" s="4">
        <v>47.76</v>
      </c>
      <c r="E449" s="4">
        <v>49.43</v>
      </c>
      <c r="F449" s="5">
        <v>509760</v>
      </c>
    </row>
    <row r="450" spans="1:6" x14ac:dyDescent="0.3">
      <c r="A450" s="3">
        <v>42286</v>
      </c>
      <c r="B450" s="4">
        <v>49.69</v>
      </c>
      <c r="C450" s="4">
        <v>50.92</v>
      </c>
      <c r="D450" s="4">
        <v>49.17</v>
      </c>
      <c r="E450" s="4">
        <v>49.63</v>
      </c>
      <c r="F450" s="5">
        <v>508680</v>
      </c>
    </row>
    <row r="451" spans="1:6" x14ac:dyDescent="0.3">
      <c r="A451" s="3">
        <v>42289</v>
      </c>
      <c r="B451" s="4">
        <v>49.51</v>
      </c>
      <c r="C451" s="4">
        <v>50.13</v>
      </c>
      <c r="D451" s="4">
        <v>47.04</v>
      </c>
      <c r="E451" s="4">
        <v>47.1</v>
      </c>
      <c r="F451" s="5">
        <v>408663</v>
      </c>
    </row>
    <row r="452" spans="1:6" x14ac:dyDescent="0.3">
      <c r="A452" s="3">
        <v>42290</v>
      </c>
      <c r="B452" s="4">
        <v>47.46</v>
      </c>
      <c r="C452" s="4">
        <v>48.43</v>
      </c>
      <c r="D452" s="4">
        <v>46.44</v>
      </c>
      <c r="E452" s="4">
        <v>46.66</v>
      </c>
      <c r="F452" s="5">
        <v>465388</v>
      </c>
    </row>
    <row r="453" spans="1:6" x14ac:dyDescent="0.3">
      <c r="A453" s="3">
        <v>42291</v>
      </c>
      <c r="B453" s="4">
        <v>46.69</v>
      </c>
      <c r="C453" s="4">
        <v>46.96</v>
      </c>
      <c r="D453" s="4">
        <v>45.94</v>
      </c>
      <c r="E453" s="4">
        <v>46.64</v>
      </c>
      <c r="F453" s="5">
        <v>348241</v>
      </c>
    </row>
    <row r="454" spans="1:6" x14ac:dyDescent="0.3">
      <c r="A454" s="3">
        <v>42292</v>
      </c>
      <c r="B454" s="4">
        <v>46.28</v>
      </c>
      <c r="C454" s="4">
        <v>47.02</v>
      </c>
      <c r="D454" s="4">
        <v>45.23</v>
      </c>
      <c r="E454" s="4">
        <v>46.38</v>
      </c>
      <c r="F454" s="5">
        <v>370940</v>
      </c>
    </row>
    <row r="455" spans="1:6" x14ac:dyDescent="0.3">
      <c r="A455" s="3">
        <v>42293</v>
      </c>
      <c r="B455" s="4">
        <v>46.87</v>
      </c>
      <c r="C455" s="4">
        <v>47.5</v>
      </c>
      <c r="D455" s="4">
        <v>46.16</v>
      </c>
      <c r="E455" s="4">
        <v>47.26</v>
      </c>
      <c r="F455" s="5">
        <v>198127</v>
      </c>
    </row>
    <row r="456" spans="1:6" x14ac:dyDescent="0.3">
      <c r="A456" s="3">
        <v>42296</v>
      </c>
      <c r="B456" s="4">
        <v>47.27</v>
      </c>
      <c r="C456" s="4">
        <v>47.49</v>
      </c>
      <c r="D456" s="4">
        <v>45.85</v>
      </c>
      <c r="E456" s="4">
        <v>45.89</v>
      </c>
      <c r="F456" s="5">
        <v>125840</v>
      </c>
    </row>
    <row r="457" spans="1:6" x14ac:dyDescent="0.3">
      <c r="A457" s="3">
        <v>42297</v>
      </c>
      <c r="B457" s="4">
        <v>46.25</v>
      </c>
      <c r="C457" s="4">
        <v>46.52</v>
      </c>
      <c r="D457" s="4">
        <v>45.23</v>
      </c>
      <c r="E457" s="4">
        <v>45.55</v>
      </c>
      <c r="F457" s="5">
        <v>361314</v>
      </c>
    </row>
    <row r="458" spans="1:6" x14ac:dyDescent="0.3">
      <c r="A458" s="3">
        <v>42298</v>
      </c>
      <c r="B458" s="4">
        <v>45.88</v>
      </c>
      <c r="C458" s="4">
        <v>46.08</v>
      </c>
      <c r="D458" s="4">
        <v>44.86</v>
      </c>
      <c r="E458" s="4">
        <v>45.2</v>
      </c>
      <c r="F458" s="5">
        <v>384288</v>
      </c>
    </row>
    <row r="459" spans="1:6" x14ac:dyDescent="0.3">
      <c r="A459" s="3">
        <v>42299</v>
      </c>
      <c r="B459" s="4">
        <v>45.27</v>
      </c>
      <c r="C459" s="4">
        <v>46.1</v>
      </c>
      <c r="D459" s="4">
        <v>44.9</v>
      </c>
      <c r="E459" s="4">
        <v>45.38</v>
      </c>
      <c r="F459" s="5">
        <v>322742</v>
      </c>
    </row>
    <row r="460" spans="1:6" x14ac:dyDescent="0.3">
      <c r="A460" s="3">
        <v>42300</v>
      </c>
      <c r="B460" s="4">
        <v>45.44</v>
      </c>
      <c r="C460" s="4">
        <v>45.75</v>
      </c>
      <c r="D460" s="4">
        <v>44.2</v>
      </c>
      <c r="E460" s="4">
        <v>44.6</v>
      </c>
      <c r="F460" s="5">
        <v>406577</v>
      </c>
    </row>
    <row r="461" spans="1:6" x14ac:dyDescent="0.3">
      <c r="A461" s="3">
        <v>42303</v>
      </c>
      <c r="B461" s="4">
        <v>44.74</v>
      </c>
      <c r="C461" s="4">
        <v>44.94</v>
      </c>
      <c r="D461" s="4">
        <v>43.64</v>
      </c>
      <c r="E461" s="4">
        <v>43.98</v>
      </c>
      <c r="F461" s="5">
        <v>302084</v>
      </c>
    </row>
    <row r="462" spans="1:6" x14ac:dyDescent="0.3">
      <c r="A462" s="3">
        <v>42304</v>
      </c>
      <c r="B462" s="4">
        <v>43.78</v>
      </c>
      <c r="C462" s="4">
        <v>43.91</v>
      </c>
      <c r="D462" s="4">
        <v>42.58</v>
      </c>
      <c r="E462" s="4">
        <v>43.2</v>
      </c>
      <c r="F462" s="5">
        <v>370825</v>
      </c>
    </row>
    <row r="463" spans="1:6" x14ac:dyDescent="0.3">
      <c r="A463" s="3">
        <v>42305</v>
      </c>
      <c r="B463" s="4">
        <v>43.44</v>
      </c>
      <c r="C463" s="4">
        <v>46.22</v>
      </c>
      <c r="D463" s="4">
        <v>43.06</v>
      </c>
      <c r="E463" s="4">
        <v>45.94</v>
      </c>
      <c r="F463" s="5">
        <v>521518</v>
      </c>
    </row>
    <row r="464" spans="1:6" x14ac:dyDescent="0.3">
      <c r="A464" s="3">
        <v>42306</v>
      </c>
      <c r="B464" s="4">
        <v>46.06</v>
      </c>
      <c r="C464" s="4">
        <v>46.79</v>
      </c>
      <c r="D464" s="4">
        <v>45.16</v>
      </c>
      <c r="E464" s="4">
        <v>46.06</v>
      </c>
      <c r="F464" s="5">
        <v>436513</v>
      </c>
    </row>
    <row r="465" spans="1:6" x14ac:dyDescent="0.3">
      <c r="A465" s="3">
        <v>42307</v>
      </c>
      <c r="B465" s="4">
        <v>45.74</v>
      </c>
      <c r="C465" s="4">
        <v>47.03</v>
      </c>
      <c r="D465" s="4">
        <v>45.48</v>
      </c>
      <c r="E465" s="4">
        <v>46.59</v>
      </c>
      <c r="F465" s="5">
        <v>363307</v>
      </c>
    </row>
    <row r="466" spans="1:6" x14ac:dyDescent="0.3">
      <c r="A466" s="3">
        <v>42310</v>
      </c>
      <c r="B466" s="4">
        <v>46.43</v>
      </c>
      <c r="C466" s="4">
        <v>46.73</v>
      </c>
      <c r="D466" s="4">
        <v>45.56</v>
      </c>
      <c r="E466" s="4">
        <v>46.14</v>
      </c>
      <c r="F466" s="5">
        <v>305518</v>
      </c>
    </row>
    <row r="467" spans="1:6" x14ac:dyDescent="0.3">
      <c r="A467" s="3">
        <v>42311</v>
      </c>
      <c r="B467" s="4">
        <v>46.11</v>
      </c>
      <c r="C467" s="4">
        <v>48.36</v>
      </c>
      <c r="D467" s="4">
        <v>45.96</v>
      </c>
      <c r="E467" s="4">
        <v>47.9</v>
      </c>
      <c r="F467" s="5">
        <v>434574</v>
      </c>
    </row>
    <row r="468" spans="1:6" x14ac:dyDescent="0.3">
      <c r="A468" s="3">
        <v>42312</v>
      </c>
      <c r="B468" s="4">
        <v>47.74</v>
      </c>
      <c r="C468" s="4">
        <v>48.28</v>
      </c>
      <c r="D468" s="4">
        <v>46.17</v>
      </c>
      <c r="E468" s="4">
        <v>46.32</v>
      </c>
      <c r="F468" s="5">
        <v>459307</v>
      </c>
    </row>
    <row r="469" spans="1:6" x14ac:dyDescent="0.3">
      <c r="A469" s="3">
        <v>42313</v>
      </c>
      <c r="B469" s="4">
        <v>46.57</v>
      </c>
      <c r="C469" s="4">
        <v>46.65</v>
      </c>
      <c r="D469" s="4">
        <v>45.12</v>
      </c>
      <c r="E469" s="4">
        <v>45.2</v>
      </c>
      <c r="F469" s="5">
        <v>437646</v>
      </c>
    </row>
    <row r="470" spans="1:6" x14ac:dyDescent="0.3">
      <c r="A470" s="3">
        <v>42314</v>
      </c>
      <c r="B470" s="4">
        <v>45.41</v>
      </c>
      <c r="C470" s="4">
        <v>45.64</v>
      </c>
      <c r="D470" s="4">
        <v>44.11</v>
      </c>
      <c r="E470" s="4">
        <v>44.29</v>
      </c>
      <c r="F470" s="5">
        <v>448133</v>
      </c>
    </row>
    <row r="471" spans="1:6" x14ac:dyDescent="0.3">
      <c r="A471" s="3">
        <v>42317</v>
      </c>
      <c r="B471" s="4">
        <v>44.52</v>
      </c>
      <c r="C471" s="4">
        <v>45.12</v>
      </c>
      <c r="D471" s="4">
        <v>43.64</v>
      </c>
      <c r="E471" s="4">
        <v>43.87</v>
      </c>
      <c r="F471" s="5">
        <v>487992</v>
      </c>
    </row>
    <row r="472" spans="1:6" x14ac:dyDescent="0.3">
      <c r="A472" s="3">
        <v>42318</v>
      </c>
      <c r="B472" s="4">
        <v>44.1</v>
      </c>
      <c r="C472" s="4">
        <v>44.76</v>
      </c>
      <c r="D472" s="4">
        <v>43.57</v>
      </c>
      <c r="E472" s="4">
        <v>44.21</v>
      </c>
      <c r="F472" s="5">
        <v>445973</v>
      </c>
    </row>
    <row r="473" spans="1:6" x14ac:dyDescent="0.3">
      <c r="A473" s="3">
        <v>42319</v>
      </c>
      <c r="B473" s="4">
        <v>43.63</v>
      </c>
      <c r="C473" s="4">
        <v>44.11</v>
      </c>
      <c r="D473" s="4">
        <v>42.62</v>
      </c>
      <c r="E473" s="4">
        <v>42.93</v>
      </c>
      <c r="F473" s="5">
        <v>502371</v>
      </c>
    </row>
    <row r="474" spans="1:6" x14ac:dyDescent="0.3">
      <c r="A474" s="3">
        <v>42320</v>
      </c>
      <c r="B474" s="4">
        <v>43.05</v>
      </c>
      <c r="C474" s="4">
        <v>43.33</v>
      </c>
      <c r="D474" s="4">
        <v>41.54</v>
      </c>
      <c r="E474" s="4">
        <v>41.75</v>
      </c>
      <c r="F474" s="5">
        <v>545351</v>
      </c>
    </row>
    <row r="475" spans="1:6" x14ac:dyDescent="0.3">
      <c r="A475" s="3">
        <v>42321</v>
      </c>
      <c r="B475" s="4">
        <v>41.61</v>
      </c>
      <c r="C475" s="4">
        <v>42.84</v>
      </c>
      <c r="D475" s="4">
        <v>40.22</v>
      </c>
      <c r="E475" s="4">
        <v>40.74</v>
      </c>
      <c r="F475" s="5">
        <v>480893</v>
      </c>
    </row>
    <row r="476" spans="1:6" x14ac:dyDescent="0.3">
      <c r="A476" s="3">
        <v>42324</v>
      </c>
      <c r="B476" s="4">
        <v>40.92</v>
      </c>
      <c r="C476" s="4">
        <v>42.25</v>
      </c>
      <c r="D476" s="4">
        <v>40.06</v>
      </c>
      <c r="E476" s="4">
        <v>41.74</v>
      </c>
      <c r="F476" s="5">
        <v>535179</v>
      </c>
    </row>
    <row r="477" spans="1:6" x14ac:dyDescent="0.3">
      <c r="A477" s="3">
        <v>42325</v>
      </c>
      <c r="B477" s="4">
        <v>41.96</v>
      </c>
      <c r="C477" s="4">
        <v>42.03</v>
      </c>
      <c r="D477" s="4">
        <v>40.58</v>
      </c>
      <c r="E477" s="4">
        <v>40.67</v>
      </c>
      <c r="F477" s="5">
        <v>363714</v>
      </c>
    </row>
    <row r="478" spans="1:6" x14ac:dyDescent="0.3">
      <c r="A478" s="3">
        <v>42326</v>
      </c>
      <c r="B478" s="4">
        <v>41.11</v>
      </c>
      <c r="C478" s="4">
        <v>41.55</v>
      </c>
      <c r="D478" s="4">
        <v>39.909999999999997</v>
      </c>
      <c r="E478" s="4">
        <v>40.75</v>
      </c>
      <c r="F478" s="5">
        <v>251518</v>
      </c>
    </row>
    <row r="479" spans="1:6" x14ac:dyDescent="0.3">
      <c r="A479" s="3">
        <v>42327</v>
      </c>
      <c r="B479" s="4">
        <v>40.72</v>
      </c>
      <c r="C479" s="4">
        <v>41.05</v>
      </c>
      <c r="D479" s="4">
        <v>39.89</v>
      </c>
      <c r="E479" s="4">
        <v>40.54</v>
      </c>
      <c r="F479" s="5">
        <v>131356</v>
      </c>
    </row>
    <row r="480" spans="1:6" x14ac:dyDescent="0.3">
      <c r="A480" s="3">
        <v>42328</v>
      </c>
      <c r="B480" s="4">
        <v>40.54</v>
      </c>
      <c r="C480" s="4">
        <v>40.99</v>
      </c>
      <c r="D480" s="4">
        <v>38.99</v>
      </c>
      <c r="E480" s="4">
        <v>40.39</v>
      </c>
      <c r="F480" s="5">
        <v>432642</v>
      </c>
    </row>
    <row r="481" spans="1:6" x14ac:dyDescent="0.3">
      <c r="A481" s="3">
        <v>42331</v>
      </c>
      <c r="B481" s="4">
        <v>41.49</v>
      </c>
      <c r="C481" s="4">
        <v>42.75</v>
      </c>
      <c r="D481" s="4">
        <v>40.409999999999997</v>
      </c>
      <c r="E481" s="4">
        <v>41.75</v>
      </c>
      <c r="F481" s="5">
        <v>516190</v>
      </c>
    </row>
    <row r="482" spans="1:6" x14ac:dyDescent="0.3">
      <c r="A482" s="3">
        <v>42332</v>
      </c>
      <c r="B482" s="4">
        <v>42.04</v>
      </c>
      <c r="C482" s="4">
        <v>43.46</v>
      </c>
      <c r="D482" s="4">
        <v>41.86</v>
      </c>
      <c r="E482" s="4">
        <v>42.87</v>
      </c>
      <c r="F482" s="5">
        <v>430304</v>
      </c>
    </row>
    <row r="483" spans="1:6" x14ac:dyDescent="0.3">
      <c r="A483" s="3">
        <v>42333</v>
      </c>
      <c r="B483" s="4">
        <v>42.69</v>
      </c>
      <c r="C483" s="4">
        <v>43.25</v>
      </c>
      <c r="D483" s="4">
        <v>41.72</v>
      </c>
      <c r="E483" s="4">
        <v>43.04</v>
      </c>
      <c r="F483" s="5">
        <v>383158</v>
      </c>
    </row>
    <row r="484" spans="1:6" x14ac:dyDescent="0.3">
      <c r="A484" s="3">
        <v>42335</v>
      </c>
      <c r="B484" s="4">
        <v>43.25</v>
      </c>
      <c r="C484" s="4">
        <v>43.3</v>
      </c>
      <c r="D484" s="4">
        <v>41.67</v>
      </c>
      <c r="E484" s="4">
        <v>41.71</v>
      </c>
      <c r="F484" s="5">
        <v>316475</v>
      </c>
    </row>
    <row r="485" spans="1:6" x14ac:dyDescent="0.3">
      <c r="A485" s="3">
        <v>42338</v>
      </c>
      <c r="B485" s="4">
        <v>41.77</v>
      </c>
      <c r="C485" s="4">
        <v>42.61</v>
      </c>
      <c r="D485" s="4">
        <v>41.5</v>
      </c>
      <c r="E485" s="4">
        <v>41.65</v>
      </c>
      <c r="F485" s="5">
        <v>369509</v>
      </c>
    </row>
    <row r="486" spans="1:6" x14ac:dyDescent="0.3">
      <c r="A486" s="3">
        <v>42339</v>
      </c>
      <c r="B486" s="4">
        <v>41.73</v>
      </c>
      <c r="C486" s="4">
        <v>42.23</v>
      </c>
      <c r="D486" s="4">
        <v>41.17</v>
      </c>
      <c r="E486" s="4">
        <v>41.85</v>
      </c>
      <c r="F486" s="5">
        <v>415537</v>
      </c>
    </row>
    <row r="487" spans="1:6" x14ac:dyDescent="0.3">
      <c r="A487" s="3">
        <v>42340</v>
      </c>
      <c r="B487" s="4">
        <v>41.69</v>
      </c>
      <c r="C487" s="4">
        <v>41.97</v>
      </c>
      <c r="D487" s="4">
        <v>39.840000000000003</v>
      </c>
      <c r="E487" s="4">
        <v>39.94</v>
      </c>
      <c r="F487" s="5">
        <v>545289</v>
      </c>
    </row>
    <row r="488" spans="1:6" x14ac:dyDescent="0.3">
      <c r="A488" s="3">
        <v>42341</v>
      </c>
      <c r="B488" s="4">
        <v>40.15</v>
      </c>
      <c r="C488" s="4">
        <v>41.78</v>
      </c>
      <c r="D488" s="4">
        <v>40.07</v>
      </c>
      <c r="E488" s="4">
        <v>41.08</v>
      </c>
      <c r="F488" s="5">
        <v>496884</v>
      </c>
    </row>
    <row r="489" spans="1:6" x14ac:dyDescent="0.3">
      <c r="A489" s="3">
        <v>42342</v>
      </c>
      <c r="B489" s="4">
        <v>41.31</v>
      </c>
      <c r="C489" s="4">
        <v>42</v>
      </c>
      <c r="D489" s="4">
        <v>39.6</v>
      </c>
      <c r="E489" s="4">
        <v>39.97</v>
      </c>
      <c r="F489" s="5">
        <v>510758</v>
      </c>
    </row>
    <row r="490" spans="1:6" x14ac:dyDescent="0.3">
      <c r="A490" s="3">
        <v>42345</v>
      </c>
      <c r="B490" s="4">
        <v>40.1</v>
      </c>
      <c r="C490" s="4">
        <v>40.15</v>
      </c>
      <c r="D490" s="4">
        <v>37.5</v>
      </c>
      <c r="E490" s="4">
        <v>37.65</v>
      </c>
      <c r="F490" s="5">
        <v>635413</v>
      </c>
    </row>
    <row r="491" spans="1:6" x14ac:dyDescent="0.3">
      <c r="A491" s="3">
        <v>42346</v>
      </c>
      <c r="B491" s="4">
        <v>37.68</v>
      </c>
      <c r="C491" s="4">
        <v>38.58</v>
      </c>
      <c r="D491" s="4">
        <v>36.64</v>
      </c>
      <c r="E491" s="4">
        <v>37.51</v>
      </c>
      <c r="F491" s="5">
        <v>767184</v>
      </c>
    </row>
    <row r="492" spans="1:6" x14ac:dyDescent="0.3">
      <c r="A492" s="3">
        <v>42347</v>
      </c>
      <c r="B492" s="4">
        <v>37.86</v>
      </c>
      <c r="C492" s="4">
        <v>38.99</v>
      </c>
      <c r="D492" s="4">
        <v>36.869999999999997</v>
      </c>
      <c r="E492" s="4">
        <v>37.159999999999997</v>
      </c>
      <c r="F492" s="5">
        <v>646166</v>
      </c>
    </row>
    <row r="493" spans="1:6" x14ac:dyDescent="0.3">
      <c r="A493" s="3">
        <v>42348</v>
      </c>
      <c r="B493" s="4">
        <v>37.270000000000003</v>
      </c>
      <c r="C493" s="4">
        <v>37.54</v>
      </c>
      <c r="D493" s="4">
        <v>36.380000000000003</v>
      </c>
      <c r="E493" s="4">
        <v>36.76</v>
      </c>
      <c r="F493" s="5">
        <v>513940</v>
      </c>
    </row>
    <row r="494" spans="1:6" x14ac:dyDescent="0.3">
      <c r="A494" s="3">
        <v>42349</v>
      </c>
      <c r="B494" s="4">
        <v>36.630000000000003</v>
      </c>
      <c r="C494" s="4">
        <v>36.840000000000003</v>
      </c>
      <c r="D494" s="4">
        <v>35.159999999999997</v>
      </c>
      <c r="E494" s="4">
        <v>35.619999999999997</v>
      </c>
      <c r="F494" s="5">
        <v>505406</v>
      </c>
    </row>
    <row r="495" spans="1:6" x14ac:dyDescent="0.3">
      <c r="A495" s="3">
        <v>42352</v>
      </c>
      <c r="B495" s="4">
        <v>35.4</v>
      </c>
      <c r="C495" s="4">
        <v>36.700000000000003</v>
      </c>
      <c r="D495" s="4">
        <v>34.53</v>
      </c>
      <c r="E495" s="4">
        <v>36.31</v>
      </c>
      <c r="F495" s="5">
        <v>550476</v>
      </c>
    </row>
    <row r="496" spans="1:6" x14ac:dyDescent="0.3">
      <c r="A496" s="3">
        <v>42353</v>
      </c>
      <c r="B496" s="4">
        <v>36.32</v>
      </c>
      <c r="C496" s="4">
        <v>37.880000000000003</v>
      </c>
      <c r="D496" s="4">
        <v>36.03</v>
      </c>
      <c r="E496" s="4">
        <v>37.35</v>
      </c>
      <c r="F496" s="5">
        <v>474159</v>
      </c>
    </row>
    <row r="497" spans="1:6" x14ac:dyDescent="0.3">
      <c r="A497" s="3">
        <v>42354</v>
      </c>
      <c r="B497" s="4">
        <v>36.79</v>
      </c>
      <c r="C497" s="4">
        <v>37.35</v>
      </c>
      <c r="D497" s="4">
        <v>35.29</v>
      </c>
      <c r="E497" s="4">
        <v>35.520000000000003</v>
      </c>
      <c r="F497" s="5">
        <v>402967</v>
      </c>
    </row>
    <row r="498" spans="1:6" x14ac:dyDescent="0.3">
      <c r="A498" s="3">
        <v>42355</v>
      </c>
      <c r="B498" s="4">
        <v>35.799999999999997</v>
      </c>
      <c r="C498" s="4">
        <v>35.840000000000003</v>
      </c>
      <c r="D498" s="4">
        <v>34.630000000000003</v>
      </c>
      <c r="E498" s="4">
        <v>34.950000000000003</v>
      </c>
      <c r="F498" s="5">
        <v>196227</v>
      </c>
    </row>
    <row r="499" spans="1:6" x14ac:dyDescent="0.3">
      <c r="A499" s="3">
        <v>42356</v>
      </c>
      <c r="B499" s="4">
        <v>34.869999999999997</v>
      </c>
      <c r="C499" s="4">
        <v>35.57</v>
      </c>
      <c r="D499" s="4">
        <v>34.29</v>
      </c>
      <c r="E499" s="4">
        <v>34.729999999999997</v>
      </c>
      <c r="F499" s="5">
        <v>116038</v>
      </c>
    </row>
    <row r="500" spans="1:6" x14ac:dyDescent="0.3">
      <c r="A500" s="3">
        <v>42359</v>
      </c>
      <c r="B500" s="4">
        <v>34.58</v>
      </c>
      <c r="C500" s="4">
        <v>34.86</v>
      </c>
      <c r="D500" s="4">
        <v>33.979999999999997</v>
      </c>
      <c r="E500" s="4">
        <v>34.74</v>
      </c>
      <c r="F500" s="5">
        <v>298080</v>
      </c>
    </row>
    <row r="501" spans="1:6" x14ac:dyDescent="0.3">
      <c r="A501" s="3">
        <v>42360</v>
      </c>
      <c r="B501" s="4">
        <v>35.799999999999997</v>
      </c>
      <c r="C501" s="4">
        <v>36.54</v>
      </c>
      <c r="D501" s="4">
        <v>35.659999999999997</v>
      </c>
      <c r="E501" s="4">
        <v>36.14</v>
      </c>
      <c r="F501" s="5">
        <v>302263</v>
      </c>
    </row>
    <row r="502" spans="1:6" x14ac:dyDescent="0.3">
      <c r="A502" s="3">
        <v>42361</v>
      </c>
      <c r="B502" s="4">
        <v>36.47</v>
      </c>
      <c r="C502" s="4">
        <v>37.950000000000003</v>
      </c>
      <c r="D502" s="4">
        <v>36.28</v>
      </c>
      <c r="E502" s="4">
        <v>37.5</v>
      </c>
      <c r="F502" s="5">
        <v>374658</v>
      </c>
    </row>
    <row r="503" spans="1:6" x14ac:dyDescent="0.3">
      <c r="A503" s="3">
        <v>42362</v>
      </c>
      <c r="B503" s="4">
        <v>37.86</v>
      </c>
      <c r="C503" s="4">
        <v>38.28</v>
      </c>
      <c r="D503" s="4">
        <v>37.380000000000003</v>
      </c>
      <c r="E503" s="4">
        <v>38.1</v>
      </c>
      <c r="F503" s="5">
        <v>205873</v>
      </c>
    </row>
    <row r="504" spans="1:6" x14ac:dyDescent="0.3">
      <c r="A504" s="3">
        <v>42366</v>
      </c>
      <c r="B504" s="4">
        <v>38</v>
      </c>
      <c r="C504" s="4">
        <v>38.090000000000003</v>
      </c>
      <c r="D504" s="4">
        <v>36.6</v>
      </c>
      <c r="E504" s="4">
        <v>36.81</v>
      </c>
      <c r="F504" s="5">
        <v>220644</v>
      </c>
    </row>
    <row r="505" spans="1:6" x14ac:dyDescent="0.3">
      <c r="A505" s="3">
        <v>42367</v>
      </c>
      <c r="B505" s="4">
        <v>36.700000000000003</v>
      </c>
      <c r="C505" s="4">
        <v>37.94</v>
      </c>
      <c r="D505" s="4">
        <v>36.659999999999997</v>
      </c>
      <c r="E505" s="4">
        <v>37.869999999999997</v>
      </c>
      <c r="F505" s="5">
        <v>241945</v>
      </c>
    </row>
    <row r="506" spans="1:6" x14ac:dyDescent="0.3">
      <c r="A506" s="3">
        <v>42368</v>
      </c>
      <c r="B506" s="4">
        <v>37.36</v>
      </c>
      <c r="C506" s="4">
        <v>37.4</v>
      </c>
      <c r="D506" s="4">
        <v>36.4</v>
      </c>
      <c r="E506" s="4">
        <v>36.6</v>
      </c>
      <c r="F506" s="5">
        <v>267912</v>
      </c>
    </row>
    <row r="507" spans="1:6" x14ac:dyDescent="0.3">
      <c r="A507" s="3">
        <v>42369</v>
      </c>
      <c r="B507" s="4">
        <v>36.81</v>
      </c>
      <c r="C507" s="4">
        <v>37.79</v>
      </c>
      <c r="D507" s="4">
        <v>36.22</v>
      </c>
      <c r="E507" s="4">
        <v>37.04</v>
      </c>
      <c r="F507" s="5">
        <v>283623</v>
      </c>
    </row>
    <row r="508" spans="1:6" x14ac:dyDescent="0.3">
      <c r="A508" s="3">
        <v>42373</v>
      </c>
      <c r="B508" s="4">
        <v>37.6</v>
      </c>
      <c r="C508" s="4">
        <v>38.39</v>
      </c>
      <c r="D508" s="4">
        <v>36.33</v>
      </c>
      <c r="E508" s="4">
        <v>36.76</v>
      </c>
      <c r="F508" s="5">
        <v>431985</v>
      </c>
    </row>
    <row r="509" spans="1:6" x14ac:dyDescent="0.3">
      <c r="A509" s="3">
        <v>42374</v>
      </c>
      <c r="B509" s="4">
        <v>36.9</v>
      </c>
      <c r="C509" s="4">
        <v>37.1</v>
      </c>
      <c r="D509" s="4">
        <v>35.74</v>
      </c>
      <c r="E509" s="4">
        <v>35.97</v>
      </c>
      <c r="F509" s="5">
        <v>410131</v>
      </c>
    </row>
    <row r="510" spans="1:6" x14ac:dyDescent="0.3">
      <c r="A510" s="3">
        <v>42375</v>
      </c>
      <c r="B510" s="4">
        <v>36.18</v>
      </c>
      <c r="C510" s="4">
        <v>36.39</v>
      </c>
      <c r="D510" s="4">
        <v>33.770000000000003</v>
      </c>
      <c r="E510" s="4">
        <v>33.97</v>
      </c>
      <c r="F510" s="5">
        <v>563811</v>
      </c>
    </row>
    <row r="511" spans="1:6" x14ac:dyDescent="0.3">
      <c r="A511" s="3">
        <v>42376</v>
      </c>
      <c r="B511" s="4">
        <v>34.090000000000003</v>
      </c>
      <c r="C511" s="4">
        <v>34.26</v>
      </c>
      <c r="D511" s="4">
        <v>32.1</v>
      </c>
      <c r="E511" s="4">
        <v>33.270000000000003</v>
      </c>
      <c r="F511" s="5">
        <v>617409</v>
      </c>
    </row>
    <row r="512" spans="1:6" x14ac:dyDescent="0.3">
      <c r="A512" s="3">
        <v>42377</v>
      </c>
      <c r="B512" s="4">
        <v>33.299999999999997</v>
      </c>
      <c r="C512" s="4">
        <v>34.340000000000003</v>
      </c>
      <c r="D512" s="4">
        <v>32.64</v>
      </c>
      <c r="E512" s="4">
        <v>33.159999999999997</v>
      </c>
      <c r="F512" s="5">
        <v>596496</v>
      </c>
    </row>
    <row r="513" spans="1:6" x14ac:dyDescent="0.3">
      <c r="A513" s="3">
        <v>42380</v>
      </c>
      <c r="B513" s="4">
        <v>32.94</v>
      </c>
      <c r="C513" s="4">
        <v>33.200000000000003</v>
      </c>
      <c r="D513" s="4">
        <v>30.88</v>
      </c>
      <c r="E513" s="4">
        <v>31.41</v>
      </c>
      <c r="F513" s="5">
        <v>648640</v>
      </c>
    </row>
    <row r="514" spans="1:6" x14ac:dyDescent="0.3">
      <c r="A514" s="3">
        <v>42381</v>
      </c>
      <c r="B514" s="4">
        <v>31.11</v>
      </c>
      <c r="C514" s="4">
        <v>32.21</v>
      </c>
      <c r="D514" s="4">
        <v>29.93</v>
      </c>
      <c r="E514" s="4">
        <v>30.44</v>
      </c>
      <c r="F514" s="5">
        <v>627218</v>
      </c>
    </row>
    <row r="515" spans="1:6" x14ac:dyDescent="0.3">
      <c r="A515" s="3">
        <v>42382</v>
      </c>
      <c r="B515" s="4">
        <v>30.54</v>
      </c>
      <c r="C515" s="4">
        <v>31.71</v>
      </c>
      <c r="D515" s="4">
        <v>30.1</v>
      </c>
      <c r="E515" s="4">
        <v>30.48</v>
      </c>
      <c r="F515" s="5">
        <v>637903</v>
      </c>
    </row>
    <row r="516" spans="1:6" x14ac:dyDescent="0.3">
      <c r="A516" s="3">
        <v>42383</v>
      </c>
      <c r="B516" s="4">
        <v>30.6</v>
      </c>
      <c r="C516" s="4">
        <v>31.77</v>
      </c>
      <c r="D516" s="4">
        <v>30.28</v>
      </c>
      <c r="E516" s="4">
        <v>31.2</v>
      </c>
      <c r="F516" s="5">
        <v>537906</v>
      </c>
    </row>
    <row r="517" spans="1:6" x14ac:dyDescent="0.3">
      <c r="A517" s="3">
        <v>42384</v>
      </c>
      <c r="B517" s="4">
        <v>31.18</v>
      </c>
      <c r="C517" s="4">
        <v>31.18</v>
      </c>
      <c r="D517" s="4">
        <v>29.13</v>
      </c>
      <c r="E517" s="4">
        <v>29.42</v>
      </c>
      <c r="F517" s="5">
        <v>329094</v>
      </c>
    </row>
    <row r="518" spans="1:6" x14ac:dyDescent="0.3">
      <c r="A518" s="3">
        <v>42388</v>
      </c>
      <c r="B518" s="4">
        <v>29.2</v>
      </c>
      <c r="C518" s="4">
        <v>30.21</v>
      </c>
      <c r="D518" s="4">
        <v>28.21</v>
      </c>
      <c r="E518" s="4">
        <v>28.46</v>
      </c>
      <c r="F518" s="5">
        <v>188026</v>
      </c>
    </row>
    <row r="519" spans="1:6" x14ac:dyDescent="0.3">
      <c r="A519" s="3">
        <v>42389</v>
      </c>
      <c r="B519" s="4">
        <v>28.33</v>
      </c>
      <c r="C519" s="4">
        <v>28.58</v>
      </c>
      <c r="D519" s="4">
        <v>26.19</v>
      </c>
      <c r="E519" s="4">
        <v>26.55</v>
      </c>
      <c r="F519" s="5">
        <v>690039</v>
      </c>
    </row>
    <row r="520" spans="1:6" x14ac:dyDescent="0.3">
      <c r="A520" s="3">
        <v>42390</v>
      </c>
      <c r="B520" s="4">
        <v>28.35</v>
      </c>
      <c r="C520" s="4">
        <v>30.25</v>
      </c>
      <c r="D520" s="4">
        <v>27.87</v>
      </c>
      <c r="E520" s="4">
        <v>29.53</v>
      </c>
      <c r="F520" s="5">
        <v>694040</v>
      </c>
    </row>
    <row r="521" spans="1:6" x14ac:dyDescent="0.3">
      <c r="A521" s="3">
        <v>42391</v>
      </c>
      <c r="B521" s="4">
        <v>29.84</v>
      </c>
      <c r="C521" s="4">
        <v>32.35</v>
      </c>
      <c r="D521" s="4">
        <v>29.53</v>
      </c>
      <c r="E521" s="4">
        <v>32.19</v>
      </c>
      <c r="F521" s="5">
        <v>636573</v>
      </c>
    </row>
    <row r="522" spans="1:6" x14ac:dyDescent="0.3">
      <c r="A522" s="3">
        <v>42394</v>
      </c>
      <c r="B522" s="4">
        <v>32.049999999999997</v>
      </c>
      <c r="C522" s="4">
        <v>32.74</v>
      </c>
      <c r="D522" s="4">
        <v>29.68</v>
      </c>
      <c r="E522" s="4">
        <v>30.34</v>
      </c>
      <c r="F522" s="5">
        <v>606892</v>
      </c>
    </row>
    <row r="523" spans="1:6" x14ac:dyDescent="0.3">
      <c r="A523" s="3">
        <v>42395</v>
      </c>
      <c r="B523" s="4">
        <v>29.81</v>
      </c>
      <c r="C523" s="4">
        <v>32.409999999999997</v>
      </c>
      <c r="D523" s="4">
        <v>29.25</v>
      </c>
      <c r="E523" s="4">
        <v>31.45</v>
      </c>
      <c r="F523" s="5">
        <v>642432</v>
      </c>
    </row>
    <row r="524" spans="1:6" x14ac:dyDescent="0.3">
      <c r="A524" s="3">
        <v>42396</v>
      </c>
      <c r="B524" s="4">
        <v>30.55</v>
      </c>
      <c r="C524" s="4">
        <v>32.840000000000003</v>
      </c>
      <c r="D524" s="4">
        <v>30.14</v>
      </c>
      <c r="E524" s="4">
        <v>32.299999999999997</v>
      </c>
      <c r="F524" s="5">
        <v>738551</v>
      </c>
    </row>
    <row r="525" spans="1:6" x14ac:dyDescent="0.3">
      <c r="A525" s="3">
        <v>42397</v>
      </c>
      <c r="B525" s="4">
        <v>32.19</v>
      </c>
      <c r="C525" s="4">
        <v>34.82</v>
      </c>
      <c r="D525" s="4">
        <v>31.74</v>
      </c>
      <c r="E525" s="4">
        <v>33.22</v>
      </c>
      <c r="F525" s="5">
        <v>833378</v>
      </c>
    </row>
    <row r="526" spans="1:6" x14ac:dyDescent="0.3">
      <c r="A526" s="3">
        <v>42398</v>
      </c>
      <c r="B526" s="4">
        <v>33.700000000000003</v>
      </c>
      <c r="C526" s="4">
        <v>34.4</v>
      </c>
      <c r="D526" s="4">
        <v>32.65</v>
      </c>
      <c r="E526" s="4">
        <v>33.619999999999997</v>
      </c>
      <c r="F526" s="5">
        <v>618110</v>
      </c>
    </row>
    <row r="527" spans="1:6" x14ac:dyDescent="0.3">
      <c r="A527" s="3">
        <v>42401</v>
      </c>
      <c r="B527" s="4">
        <v>33.83</v>
      </c>
      <c r="C527" s="4">
        <v>34.18</v>
      </c>
      <c r="D527" s="4">
        <v>31.29</v>
      </c>
      <c r="E527" s="4">
        <v>31.62</v>
      </c>
      <c r="F527" s="5">
        <v>595612</v>
      </c>
    </row>
    <row r="528" spans="1:6" x14ac:dyDescent="0.3">
      <c r="A528" s="3">
        <v>42402</v>
      </c>
      <c r="B528" s="4">
        <v>31.37</v>
      </c>
      <c r="C528" s="4">
        <v>31.53</v>
      </c>
      <c r="D528" s="4">
        <v>29.57</v>
      </c>
      <c r="E528" s="4">
        <v>29.88</v>
      </c>
      <c r="F528" s="5">
        <v>602564</v>
      </c>
    </row>
    <row r="529" spans="1:6" x14ac:dyDescent="0.3">
      <c r="A529" s="3">
        <v>42403</v>
      </c>
      <c r="B529" s="4">
        <v>29.75</v>
      </c>
      <c r="C529" s="4">
        <v>32.75</v>
      </c>
      <c r="D529" s="4">
        <v>29.4</v>
      </c>
      <c r="E529" s="4">
        <v>32.28</v>
      </c>
      <c r="F529" s="5">
        <v>811699</v>
      </c>
    </row>
    <row r="530" spans="1:6" x14ac:dyDescent="0.3">
      <c r="A530" s="3">
        <v>42404</v>
      </c>
      <c r="B530" s="4">
        <v>32.71</v>
      </c>
      <c r="C530" s="4">
        <v>33.6</v>
      </c>
      <c r="D530" s="4">
        <v>31.53</v>
      </c>
      <c r="E530" s="4">
        <v>31.72</v>
      </c>
      <c r="F530" s="5">
        <v>696721</v>
      </c>
    </row>
    <row r="531" spans="1:6" x14ac:dyDescent="0.3">
      <c r="A531" s="3">
        <v>42405</v>
      </c>
      <c r="B531" s="4">
        <v>31.64</v>
      </c>
      <c r="C531" s="4">
        <v>32.450000000000003</v>
      </c>
      <c r="D531" s="4">
        <v>30.63</v>
      </c>
      <c r="E531" s="4">
        <v>30.89</v>
      </c>
      <c r="F531" s="5">
        <v>616531</v>
      </c>
    </row>
    <row r="532" spans="1:6" x14ac:dyDescent="0.3">
      <c r="A532" s="3">
        <v>42408</v>
      </c>
      <c r="B532" s="4">
        <v>30.97</v>
      </c>
      <c r="C532" s="4">
        <v>31.38</v>
      </c>
      <c r="D532" s="4">
        <v>29.57</v>
      </c>
      <c r="E532" s="4">
        <v>29.69</v>
      </c>
      <c r="F532" s="5">
        <v>603646</v>
      </c>
    </row>
    <row r="533" spans="1:6" x14ac:dyDescent="0.3">
      <c r="A533" s="3">
        <v>42409</v>
      </c>
      <c r="B533" s="4">
        <v>30.17</v>
      </c>
      <c r="C533" s="4">
        <v>30.61</v>
      </c>
      <c r="D533" s="4">
        <v>27.74</v>
      </c>
      <c r="E533" s="4">
        <v>27.94</v>
      </c>
      <c r="F533" s="5">
        <v>738219</v>
      </c>
    </row>
    <row r="534" spans="1:6" x14ac:dyDescent="0.3">
      <c r="A534" s="3">
        <v>42410</v>
      </c>
      <c r="B534" s="4">
        <v>28.36</v>
      </c>
      <c r="C534" s="4">
        <v>29.22</v>
      </c>
      <c r="D534" s="4">
        <v>27.24</v>
      </c>
      <c r="E534" s="4">
        <v>27.45</v>
      </c>
      <c r="F534" s="5">
        <v>781280</v>
      </c>
    </row>
    <row r="535" spans="1:6" x14ac:dyDescent="0.3">
      <c r="A535" s="3">
        <v>42411</v>
      </c>
      <c r="B535" s="4">
        <v>27.34</v>
      </c>
      <c r="C535" s="4">
        <v>27.48</v>
      </c>
      <c r="D535" s="4">
        <v>26.05</v>
      </c>
      <c r="E535" s="4">
        <v>26.21</v>
      </c>
      <c r="F535" s="5">
        <v>795965</v>
      </c>
    </row>
    <row r="536" spans="1:6" x14ac:dyDescent="0.3">
      <c r="A536" s="3">
        <v>42412</v>
      </c>
      <c r="B536" s="4">
        <v>27.3</v>
      </c>
      <c r="C536" s="4">
        <v>29.66</v>
      </c>
      <c r="D536" s="4">
        <v>26.95</v>
      </c>
      <c r="E536" s="4">
        <v>29.44</v>
      </c>
      <c r="F536" s="5">
        <v>675157</v>
      </c>
    </row>
    <row r="537" spans="1:6" x14ac:dyDescent="0.3">
      <c r="A537" s="3">
        <v>42416</v>
      </c>
      <c r="B537" s="4">
        <v>29.08</v>
      </c>
      <c r="C537" s="4">
        <v>31.53</v>
      </c>
      <c r="D537" s="4">
        <v>28.7</v>
      </c>
      <c r="E537" s="4">
        <v>29.04</v>
      </c>
      <c r="F537" s="5">
        <v>651956</v>
      </c>
    </row>
    <row r="538" spans="1:6" x14ac:dyDescent="0.3">
      <c r="A538" s="3">
        <v>42417</v>
      </c>
      <c r="B538" s="4">
        <v>29.14</v>
      </c>
      <c r="C538" s="4">
        <v>31.49</v>
      </c>
      <c r="D538" s="4">
        <v>28.73</v>
      </c>
      <c r="E538" s="4">
        <v>30.66</v>
      </c>
      <c r="F538" s="5">
        <v>578639</v>
      </c>
    </row>
    <row r="539" spans="1:6" x14ac:dyDescent="0.3">
      <c r="A539" s="3">
        <v>42418</v>
      </c>
      <c r="B539" s="4">
        <v>31.35</v>
      </c>
      <c r="C539" s="4">
        <v>31.98</v>
      </c>
      <c r="D539" s="4">
        <v>30.27</v>
      </c>
      <c r="E539" s="4">
        <v>30.77</v>
      </c>
      <c r="F539" s="5">
        <v>225497</v>
      </c>
    </row>
    <row r="540" spans="1:6" x14ac:dyDescent="0.3">
      <c r="A540" s="3">
        <v>42419</v>
      </c>
      <c r="B540" s="4">
        <v>30.6</v>
      </c>
      <c r="C540" s="4">
        <v>30.73</v>
      </c>
      <c r="D540" s="4">
        <v>29.05</v>
      </c>
      <c r="E540" s="4">
        <v>29.64</v>
      </c>
      <c r="F540" s="5">
        <v>103202</v>
      </c>
    </row>
    <row r="541" spans="1:6" x14ac:dyDescent="0.3">
      <c r="A541" s="3">
        <v>42422</v>
      </c>
      <c r="B541" s="4">
        <v>29.72</v>
      </c>
      <c r="C541" s="4">
        <v>32.049999999999997</v>
      </c>
      <c r="D541" s="4">
        <v>29.48</v>
      </c>
      <c r="E541" s="4">
        <v>31.48</v>
      </c>
      <c r="F541" s="5">
        <v>521016</v>
      </c>
    </row>
    <row r="542" spans="1:6" x14ac:dyDescent="0.3">
      <c r="A542" s="3">
        <v>42423</v>
      </c>
      <c r="B542" s="4">
        <v>33.340000000000003</v>
      </c>
      <c r="C542" s="4">
        <v>33.53</v>
      </c>
      <c r="D542" s="4">
        <v>31.22</v>
      </c>
      <c r="E542" s="4">
        <v>31.87</v>
      </c>
      <c r="F542" s="5">
        <v>539379</v>
      </c>
    </row>
    <row r="543" spans="1:6" x14ac:dyDescent="0.3">
      <c r="A543" s="3">
        <v>42424</v>
      </c>
      <c r="B543" s="4">
        <v>31.28</v>
      </c>
      <c r="C543" s="4">
        <v>32.4</v>
      </c>
      <c r="D543" s="4">
        <v>30.56</v>
      </c>
      <c r="E543" s="4">
        <v>32.15</v>
      </c>
      <c r="F543" s="5">
        <v>652245</v>
      </c>
    </row>
    <row r="544" spans="1:6" x14ac:dyDescent="0.3">
      <c r="A544" s="3">
        <v>42425</v>
      </c>
      <c r="B544" s="4">
        <v>32.19</v>
      </c>
      <c r="C544" s="4">
        <v>33.49</v>
      </c>
      <c r="D544" s="4">
        <v>31.07</v>
      </c>
      <c r="E544" s="4">
        <v>33.07</v>
      </c>
      <c r="F544" s="5">
        <v>611874</v>
      </c>
    </row>
    <row r="545" spans="1:6" x14ac:dyDescent="0.3">
      <c r="A545" s="3">
        <v>42426</v>
      </c>
      <c r="B545" s="4">
        <v>33.04</v>
      </c>
      <c r="C545" s="4">
        <v>34.69</v>
      </c>
      <c r="D545" s="4">
        <v>32.64</v>
      </c>
      <c r="E545" s="4">
        <v>32.78</v>
      </c>
      <c r="F545" s="5">
        <v>646294</v>
      </c>
    </row>
    <row r="546" spans="1:6" x14ac:dyDescent="0.3">
      <c r="A546" s="3">
        <v>42429</v>
      </c>
      <c r="B546" s="4">
        <v>32.72</v>
      </c>
      <c r="C546" s="4">
        <v>33.979999999999997</v>
      </c>
      <c r="D546" s="4">
        <v>32.32</v>
      </c>
      <c r="E546" s="4">
        <v>33.75</v>
      </c>
      <c r="F546" s="5">
        <v>512468</v>
      </c>
    </row>
    <row r="547" spans="1:6" x14ac:dyDescent="0.3">
      <c r="A547" s="3">
        <v>42430</v>
      </c>
      <c r="B547" s="4">
        <v>33.9</v>
      </c>
      <c r="C547" s="4">
        <v>34.76</v>
      </c>
      <c r="D547" s="4">
        <v>33.369999999999997</v>
      </c>
      <c r="E547" s="4">
        <v>34.4</v>
      </c>
      <c r="F547" s="5">
        <v>566226</v>
      </c>
    </row>
    <row r="548" spans="1:6" x14ac:dyDescent="0.3">
      <c r="A548" s="3">
        <v>42431</v>
      </c>
      <c r="B548" s="4">
        <v>33.89</v>
      </c>
      <c r="C548" s="4">
        <v>35.17</v>
      </c>
      <c r="D548" s="4">
        <v>33.549999999999997</v>
      </c>
      <c r="E548" s="4">
        <v>34.659999999999997</v>
      </c>
      <c r="F548" s="5">
        <v>597834</v>
      </c>
    </row>
    <row r="549" spans="1:6" x14ac:dyDescent="0.3">
      <c r="A549" s="3">
        <v>42432</v>
      </c>
      <c r="B549" s="4">
        <v>34.729999999999997</v>
      </c>
      <c r="C549" s="4">
        <v>35.32</v>
      </c>
      <c r="D549" s="4">
        <v>34.19</v>
      </c>
      <c r="E549" s="4">
        <v>34.57</v>
      </c>
      <c r="F549" s="5">
        <v>512962</v>
      </c>
    </row>
    <row r="550" spans="1:6" x14ac:dyDescent="0.3">
      <c r="A550" s="3">
        <v>42433</v>
      </c>
      <c r="B550" s="4">
        <v>34.659999999999997</v>
      </c>
      <c r="C550" s="4">
        <v>36.340000000000003</v>
      </c>
      <c r="D550" s="4">
        <v>34.4</v>
      </c>
      <c r="E550" s="4">
        <v>35.92</v>
      </c>
      <c r="F550" s="5">
        <v>578290</v>
      </c>
    </row>
    <row r="551" spans="1:6" x14ac:dyDescent="0.3">
      <c r="A551" s="3">
        <v>42436</v>
      </c>
      <c r="B551" s="4">
        <v>36.200000000000003</v>
      </c>
      <c r="C551" s="4">
        <v>38.11</v>
      </c>
      <c r="D551" s="4">
        <v>36.090000000000003</v>
      </c>
      <c r="E551" s="4">
        <v>37.9</v>
      </c>
      <c r="F551" s="5">
        <v>709870</v>
      </c>
    </row>
    <row r="552" spans="1:6" x14ac:dyDescent="0.3">
      <c r="A552" s="3">
        <v>42437</v>
      </c>
      <c r="B552" s="4">
        <v>37.94</v>
      </c>
      <c r="C552" s="4">
        <v>38.39</v>
      </c>
      <c r="D552" s="4">
        <v>36.119999999999997</v>
      </c>
      <c r="E552" s="4">
        <v>36.5</v>
      </c>
      <c r="F552" s="5">
        <v>706933</v>
      </c>
    </row>
    <row r="553" spans="1:6" x14ac:dyDescent="0.3">
      <c r="A553" s="3">
        <v>42438</v>
      </c>
      <c r="B553" s="4">
        <v>36.36</v>
      </c>
      <c r="C553" s="4">
        <v>38.51</v>
      </c>
      <c r="D553" s="4">
        <v>36.24</v>
      </c>
      <c r="E553" s="4">
        <v>38.29</v>
      </c>
      <c r="F553" s="5">
        <v>740632</v>
      </c>
    </row>
    <row r="554" spans="1:6" x14ac:dyDescent="0.3">
      <c r="A554" s="3">
        <v>42439</v>
      </c>
      <c r="B554" s="4">
        <v>38.17</v>
      </c>
      <c r="C554" s="4">
        <v>38.479999999999997</v>
      </c>
      <c r="D554" s="4">
        <v>37.21</v>
      </c>
      <c r="E554" s="4">
        <v>37.840000000000003</v>
      </c>
      <c r="F554" s="5">
        <v>701435</v>
      </c>
    </row>
    <row r="555" spans="1:6" x14ac:dyDescent="0.3">
      <c r="A555" s="3">
        <v>42440</v>
      </c>
      <c r="B555" s="4">
        <v>37.99</v>
      </c>
      <c r="C555" s="4">
        <v>39.020000000000003</v>
      </c>
      <c r="D555" s="4">
        <v>37.92</v>
      </c>
      <c r="E555" s="4">
        <v>38.5</v>
      </c>
      <c r="F555" s="5">
        <v>564791</v>
      </c>
    </row>
    <row r="556" spans="1:6" x14ac:dyDescent="0.3">
      <c r="A556" s="3">
        <v>42443</v>
      </c>
      <c r="B556" s="4">
        <v>38.17</v>
      </c>
      <c r="C556" s="4">
        <v>38.770000000000003</v>
      </c>
      <c r="D556" s="4">
        <v>36.68</v>
      </c>
      <c r="E556" s="4">
        <v>37.18</v>
      </c>
      <c r="F556" s="5">
        <v>489938</v>
      </c>
    </row>
    <row r="557" spans="1:6" x14ac:dyDescent="0.3">
      <c r="A557" s="3">
        <v>42444</v>
      </c>
      <c r="B557" s="4">
        <v>37.369999999999997</v>
      </c>
      <c r="C557" s="4">
        <v>37.4</v>
      </c>
      <c r="D557" s="4">
        <v>35.96</v>
      </c>
      <c r="E557" s="4">
        <v>36.340000000000003</v>
      </c>
      <c r="F557" s="5">
        <v>446100</v>
      </c>
    </row>
    <row r="558" spans="1:6" x14ac:dyDescent="0.3">
      <c r="A558" s="3">
        <v>42445</v>
      </c>
      <c r="B558" s="4">
        <v>36.74</v>
      </c>
      <c r="C558" s="4">
        <v>38.630000000000003</v>
      </c>
      <c r="D558" s="4">
        <v>36.61</v>
      </c>
      <c r="E558" s="4">
        <v>38.46</v>
      </c>
      <c r="F558" s="5">
        <v>494174</v>
      </c>
    </row>
    <row r="559" spans="1:6" x14ac:dyDescent="0.3">
      <c r="A559" s="3">
        <v>42446</v>
      </c>
      <c r="B559" s="4">
        <v>38.590000000000003</v>
      </c>
      <c r="C559" s="4">
        <v>40.36</v>
      </c>
      <c r="D559" s="4">
        <v>38.47</v>
      </c>
      <c r="E559" s="4">
        <v>40.200000000000003</v>
      </c>
      <c r="F559" s="5">
        <v>298013</v>
      </c>
    </row>
    <row r="560" spans="1:6" x14ac:dyDescent="0.3">
      <c r="A560" s="3">
        <v>42447</v>
      </c>
      <c r="B560" s="4">
        <v>40.25</v>
      </c>
      <c r="C560" s="4">
        <v>41.2</v>
      </c>
      <c r="D560" s="4">
        <v>39.15</v>
      </c>
      <c r="E560" s="4">
        <v>39.44</v>
      </c>
      <c r="F560" s="5">
        <v>130151</v>
      </c>
    </row>
    <row r="561" spans="1:6" x14ac:dyDescent="0.3">
      <c r="A561" s="3">
        <v>42450</v>
      </c>
      <c r="B561" s="4">
        <v>39.06</v>
      </c>
      <c r="C561" s="4">
        <v>40.299999999999997</v>
      </c>
      <c r="D561" s="4">
        <v>38.61</v>
      </c>
      <c r="E561" s="4">
        <v>39.909999999999997</v>
      </c>
      <c r="F561" s="5">
        <v>479337</v>
      </c>
    </row>
    <row r="562" spans="1:6" x14ac:dyDescent="0.3">
      <c r="A562" s="3">
        <v>42451</v>
      </c>
      <c r="B562" s="4">
        <v>41.59</v>
      </c>
      <c r="C562" s="4">
        <v>41.9</v>
      </c>
      <c r="D562" s="4">
        <v>40.770000000000003</v>
      </c>
      <c r="E562" s="4">
        <v>41.45</v>
      </c>
      <c r="F562" s="5">
        <v>463693</v>
      </c>
    </row>
    <row r="563" spans="1:6" x14ac:dyDescent="0.3">
      <c r="A563" s="3">
        <v>42452</v>
      </c>
      <c r="B563" s="4">
        <v>41.19</v>
      </c>
      <c r="C563" s="4">
        <v>41.34</v>
      </c>
      <c r="D563" s="4">
        <v>39.67</v>
      </c>
      <c r="E563" s="4">
        <v>39.79</v>
      </c>
      <c r="F563" s="5">
        <v>492003</v>
      </c>
    </row>
    <row r="564" spans="1:6" x14ac:dyDescent="0.3">
      <c r="A564" s="3">
        <v>42453</v>
      </c>
      <c r="B564" s="4">
        <v>39.729999999999997</v>
      </c>
      <c r="C564" s="4">
        <v>39.770000000000003</v>
      </c>
      <c r="D564" s="4">
        <v>38.33</v>
      </c>
      <c r="E564" s="4">
        <v>39.46</v>
      </c>
      <c r="F564" s="5">
        <v>495168</v>
      </c>
    </row>
    <row r="565" spans="1:6" x14ac:dyDescent="0.3">
      <c r="A565" s="3">
        <v>42457</v>
      </c>
      <c r="B565" s="4">
        <v>39.549999999999997</v>
      </c>
      <c r="C565" s="4">
        <v>40.14</v>
      </c>
      <c r="D565" s="4">
        <v>38.86</v>
      </c>
      <c r="E565" s="4">
        <v>39.39</v>
      </c>
      <c r="F565" s="5">
        <v>299775</v>
      </c>
    </row>
    <row r="566" spans="1:6" x14ac:dyDescent="0.3">
      <c r="A566" s="3">
        <v>42458</v>
      </c>
      <c r="B566" s="4">
        <v>39.32</v>
      </c>
      <c r="C566" s="4">
        <v>39.479999999999997</v>
      </c>
      <c r="D566" s="4">
        <v>37.909999999999997</v>
      </c>
      <c r="E566" s="4">
        <v>38.28</v>
      </c>
      <c r="F566" s="5">
        <v>488032</v>
      </c>
    </row>
    <row r="567" spans="1:6" x14ac:dyDescent="0.3">
      <c r="A567" s="3">
        <v>42459</v>
      </c>
      <c r="B567" s="4">
        <v>38.520000000000003</v>
      </c>
      <c r="C567" s="4">
        <v>39.85</v>
      </c>
      <c r="D567" s="4">
        <v>38.14</v>
      </c>
      <c r="E567" s="4">
        <v>38.32</v>
      </c>
      <c r="F567" s="5">
        <v>542469</v>
      </c>
    </row>
    <row r="568" spans="1:6" x14ac:dyDescent="0.3">
      <c r="A568" s="3">
        <v>42460</v>
      </c>
      <c r="B568" s="4">
        <v>38.299999999999997</v>
      </c>
      <c r="C568" s="4">
        <v>39.04</v>
      </c>
      <c r="D568" s="4">
        <v>37.57</v>
      </c>
      <c r="E568" s="4">
        <v>38.340000000000003</v>
      </c>
      <c r="F568" s="5">
        <v>532152</v>
      </c>
    </row>
    <row r="569" spans="1:6" x14ac:dyDescent="0.3">
      <c r="A569" s="3">
        <v>42461</v>
      </c>
      <c r="B569" s="4">
        <v>38.14</v>
      </c>
      <c r="C569" s="4">
        <v>38.56</v>
      </c>
      <c r="D569" s="4">
        <v>36.630000000000003</v>
      </c>
      <c r="E569" s="4">
        <v>36.79</v>
      </c>
      <c r="F569" s="5">
        <v>547190</v>
      </c>
    </row>
    <row r="570" spans="1:6" x14ac:dyDescent="0.3">
      <c r="A570" s="3">
        <v>42464</v>
      </c>
      <c r="B570" s="4">
        <v>36.61</v>
      </c>
      <c r="C570" s="4">
        <v>37.21</v>
      </c>
      <c r="D570" s="4">
        <v>35.46</v>
      </c>
      <c r="E570" s="4">
        <v>35.700000000000003</v>
      </c>
      <c r="F570" s="5">
        <v>549477</v>
      </c>
    </row>
    <row r="571" spans="1:6" x14ac:dyDescent="0.3">
      <c r="A571" s="3">
        <v>42465</v>
      </c>
      <c r="B571" s="4">
        <v>35.5</v>
      </c>
      <c r="C571" s="4">
        <v>36.58</v>
      </c>
      <c r="D571" s="4">
        <v>35.24</v>
      </c>
      <c r="E571" s="4">
        <v>35.89</v>
      </c>
      <c r="F571" s="5">
        <v>485543</v>
      </c>
    </row>
    <row r="572" spans="1:6" x14ac:dyDescent="0.3">
      <c r="A572" s="3">
        <v>42466</v>
      </c>
      <c r="B572" s="4">
        <v>36.520000000000003</v>
      </c>
      <c r="C572" s="4">
        <v>37.9</v>
      </c>
      <c r="D572" s="4">
        <v>36.43</v>
      </c>
      <c r="E572" s="4">
        <v>37.75</v>
      </c>
      <c r="F572" s="5">
        <v>751048</v>
      </c>
    </row>
    <row r="573" spans="1:6" x14ac:dyDescent="0.3">
      <c r="A573" s="3">
        <v>42467</v>
      </c>
      <c r="B573" s="4">
        <v>37.76</v>
      </c>
      <c r="C573" s="4">
        <v>38.299999999999997</v>
      </c>
      <c r="D573" s="4">
        <v>36.69</v>
      </c>
      <c r="E573" s="4">
        <v>37.26</v>
      </c>
      <c r="F573" s="5">
        <v>626749</v>
      </c>
    </row>
    <row r="574" spans="1:6" x14ac:dyDescent="0.3">
      <c r="A574" s="3">
        <v>42468</v>
      </c>
      <c r="B574" s="4">
        <v>37.520000000000003</v>
      </c>
      <c r="C574" s="4">
        <v>39.840000000000003</v>
      </c>
      <c r="D574" s="4">
        <v>37.450000000000003</v>
      </c>
      <c r="E574" s="4">
        <v>39.72</v>
      </c>
      <c r="F574" s="5">
        <v>817230</v>
      </c>
    </row>
    <row r="575" spans="1:6" x14ac:dyDescent="0.3">
      <c r="A575" s="3">
        <v>42471</v>
      </c>
      <c r="B575" s="4">
        <v>39.72</v>
      </c>
      <c r="C575" s="4">
        <v>40.75</v>
      </c>
      <c r="D575" s="4">
        <v>39.25</v>
      </c>
      <c r="E575" s="4">
        <v>40.36</v>
      </c>
      <c r="F575" s="5">
        <v>679351</v>
      </c>
    </row>
    <row r="576" spans="1:6" x14ac:dyDescent="0.3">
      <c r="A576" s="3">
        <v>42472</v>
      </c>
      <c r="B576" s="4">
        <v>40.35</v>
      </c>
      <c r="C576" s="4">
        <v>42.25</v>
      </c>
      <c r="D576" s="4">
        <v>40.090000000000003</v>
      </c>
      <c r="E576" s="4">
        <v>42.17</v>
      </c>
      <c r="F576" s="5">
        <v>796837</v>
      </c>
    </row>
    <row r="577" spans="1:6" x14ac:dyDescent="0.3">
      <c r="A577" s="3">
        <v>42473</v>
      </c>
      <c r="B577" s="4">
        <v>41.63</v>
      </c>
      <c r="C577" s="4">
        <v>42.42</v>
      </c>
      <c r="D577" s="4">
        <v>41.24</v>
      </c>
      <c r="E577" s="4">
        <v>41.76</v>
      </c>
      <c r="F577" s="5">
        <v>730437</v>
      </c>
    </row>
    <row r="578" spans="1:6" x14ac:dyDescent="0.3">
      <c r="A578" s="3">
        <v>42474</v>
      </c>
      <c r="B578" s="4">
        <v>41.54</v>
      </c>
      <c r="C578" s="4">
        <v>42.16</v>
      </c>
      <c r="D578" s="4">
        <v>40.840000000000003</v>
      </c>
      <c r="E578" s="4">
        <v>41.5</v>
      </c>
      <c r="F578" s="5">
        <v>488614</v>
      </c>
    </row>
    <row r="579" spans="1:6" x14ac:dyDescent="0.3">
      <c r="A579" s="3">
        <v>42475</v>
      </c>
      <c r="B579" s="4">
        <v>41.43</v>
      </c>
      <c r="C579" s="4">
        <v>41.73</v>
      </c>
      <c r="D579" s="4">
        <v>39.979999999999997</v>
      </c>
      <c r="E579" s="4">
        <v>40.36</v>
      </c>
      <c r="F579" s="5">
        <v>520146</v>
      </c>
    </row>
    <row r="580" spans="1:6" x14ac:dyDescent="0.3">
      <c r="A580" s="3">
        <v>42478</v>
      </c>
      <c r="B580" s="4">
        <v>38.75</v>
      </c>
      <c r="C580" s="4">
        <v>40.24</v>
      </c>
      <c r="D580" s="4">
        <v>37.61</v>
      </c>
      <c r="E580" s="4">
        <v>39.78</v>
      </c>
      <c r="F580" s="5">
        <v>342463</v>
      </c>
    </row>
    <row r="581" spans="1:6" x14ac:dyDescent="0.3">
      <c r="A581" s="3">
        <v>42479</v>
      </c>
      <c r="B581" s="4">
        <v>40.04</v>
      </c>
      <c r="C581" s="4">
        <v>41.53</v>
      </c>
      <c r="D581" s="4">
        <v>39.58</v>
      </c>
      <c r="E581" s="4">
        <v>41.08</v>
      </c>
      <c r="F581" s="5">
        <v>101734</v>
      </c>
    </row>
    <row r="582" spans="1:6" x14ac:dyDescent="0.3">
      <c r="A582" s="3">
        <v>42480</v>
      </c>
      <c r="B582" s="4">
        <v>40.799999999999997</v>
      </c>
      <c r="C582" s="4">
        <v>42.91</v>
      </c>
      <c r="D582" s="4">
        <v>39.85</v>
      </c>
      <c r="E582" s="4">
        <v>42.63</v>
      </c>
      <c r="F582" s="5">
        <v>796240</v>
      </c>
    </row>
    <row r="583" spans="1:6" x14ac:dyDescent="0.3">
      <c r="A583" s="3">
        <v>42481</v>
      </c>
      <c r="B583" s="4">
        <v>43.97</v>
      </c>
      <c r="C583" s="4">
        <v>44.49</v>
      </c>
      <c r="D583" s="4">
        <v>43.05</v>
      </c>
      <c r="E583" s="4">
        <v>43.18</v>
      </c>
      <c r="F583" s="5">
        <v>671103</v>
      </c>
    </row>
    <row r="584" spans="1:6" x14ac:dyDescent="0.3">
      <c r="A584" s="3">
        <v>42482</v>
      </c>
      <c r="B584" s="4">
        <v>43.42</v>
      </c>
      <c r="C584" s="4">
        <v>44.45</v>
      </c>
      <c r="D584" s="4">
        <v>43.11</v>
      </c>
      <c r="E584" s="4">
        <v>43.73</v>
      </c>
      <c r="F584" s="5">
        <v>575107</v>
      </c>
    </row>
    <row r="585" spans="1:6" x14ac:dyDescent="0.3">
      <c r="A585" s="3">
        <v>42485</v>
      </c>
      <c r="B585" s="4">
        <v>43.75</v>
      </c>
      <c r="C585" s="4">
        <v>44.04</v>
      </c>
      <c r="D585" s="4">
        <v>42.58</v>
      </c>
      <c r="E585" s="4">
        <v>42.64</v>
      </c>
      <c r="F585" s="5">
        <v>606383</v>
      </c>
    </row>
    <row r="586" spans="1:6" x14ac:dyDescent="0.3">
      <c r="A586" s="3">
        <v>42486</v>
      </c>
      <c r="B586" s="4">
        <v>42.96</v>
      </c>
      <c r="C586" s="4">
        <v>44.83</v>
      </c>
      <c r="D586" s="4">
        <v>42.5</v>
      </c>
      <c r="E586" s="4">
        <v>44.04</v>
      </c>
      <c r="F586" s="5">
        <v>564392</v>
      </c>
    </row>
    <row r="587" spans="1:6" x14ac:dyDescent="0.3">
      <c r="A587" s="3">
        <v>42487</v>
      </c>
      <c r="B587" s="4">
        <v>44.64</v>
      </c>
      <c r="C587" s="4">
        <v>45.62</v>
      </c>
      <c r="D587" s="4">
        <v>43.77</v>
      </c>
      <c r="E587" s="4">
        <v>45.33</v>
      </c>
      <c r="F587" s="5">
        <v>648028</v>
      </c>
    </row>
    <row r="588" spans="1:6" x14ac:dyDescent="0.3">
      <c r="A588" s="3">
        <v>42488</v>
      </c>
      <c r="B588" s="4">
        <v>45.3</v>
      </c>
      <c r="C588" s="4">
        <v>46.14</v>
      </c>
      <c r="D588" s="4">
        <v>44.94</v>
      </c>
      <c r="E588" s="4">
        <v>46.03</v>
      </c>
      <c r="F588" s="5">
        <v>487412</v>
      </c>
    </row>
    <row r="589" spans="1:6" x14ac:dyDescent="0.3">
      <c r="A589" s="3">
        <v>42489</v>
      </c>
      <c r="B589" s="4">
        <v>45.9</v>
      </c>
      <c r="C589" s="4">
        <v>46.78</v>
      </c>
      <c r="D589" s="4">
        <v>45.24</v>
      </c>
      <c r="E589" s="4">
        <v>45.92</v>
      </c>
      <c r="F589" s="5">
        <v>598439</v>
      </c>
    </row>
    <row r="590" spans="1:6" x14ac:dyDescent="0.3">
      <c r="A590" s="3">
        <v>42492</v>
      </c>
      <c r="B590" s="4">
        <v>45.9</v>
      </c>
      <c r="C590" s="4">
        <v>46.15</v>
      </c>
      <c r="D590" s="4">
        <v>44.54</v>
      </c>
      <c r="E590" s="4">
        <v>44.78</v>
      </c>
      <c r="F590" s="5">
        <v>464027</v>
      </c>
    </row>
    <row r="591" spans="1:6" x14ac:dyDescent="0.3">
      <c r="A591" s="3">
        <v>42493</v>
      </c>
      <c r="B591" s="4">
        <v>44.92</v>
      </c>
      <c r="C591" s="4">
        <v>45.35</v>
      </c>
      <c r="D591" s="4">
        <v>43.32</v>
      </c>
      <c r="E591" s="4">
        <v>43.65</v>
      </c>
      <c r="F591" s="5">
        <v>625551</v>
      </c>
    </row>
    <row r="592" spans="1:6" x14ac:dyDescent="0.3">
      <c r="A592" s="3">
        <v>42494</v>
      </c>
      <c r="B592" s="4">
        <v>43.85</v>
      </c>
      <c r="C592" s="4">
        <v>44.88</v>
      </c>
      <c r="D592" s="4">
        <v>43.22</v>
      </c>
      <c r="E592" s="4">
        <v>43.78</v>
      </c>
      <c r="F592" s="5">
        <v>711125</v>
      </c>
    </row>
    <row r="593" spans="1:6" x14ac:dyDescent="0.3">
      <c r="A593" s="3">
        <v>42495</v>
      </c>
      <c r="B593" s="4">
        <v>44.04</v>
      </c>
      <c r="C593" s="4">
        <v>46.07</v>
      </c>
      <c r="D593" s="4">
        <v>43.96</v>
      </c>
      <c r="E593" s="4">
        <v>44.32</v>
      </c>
      <c r="F593" s="5">
        <v>746159</v>
      </c>
    </row>
    <row r="594" spans="1:6" x14ac:dyDescent="0.3">
      <c r="A594" s="3">
        <v>42496</v>
      </c>
      <c r="B594" s="4">
        <v>44.52</v>
      </c>
      <c r="C594" s="4">
        <v>45.34</v>
      </c>
      <c r="D594" s="4">
        <v>43.54</v>
      </c>
      <c r="E594" s="4">
        <v>44.66</v>
      </c>
      <c r="F594" s="5">
        <v>695306</v>
      </c>
    </row>
    <row r="595" spans="1:6" x14ac:dyDescent="0.3">
      <c r="A595" s="3">
        <v>42499</v>
      </c>
      <c r="B595" s="4">
        <v>45</v>
      </c>
      <c r="C595" s="4">
        <v>45.94</v>
      </c>
      <c r="D595" s="4">
        <v>43.24</v>
      </c>
      <c r="E595" s="4">
        <v>43.44</v>
      </c>
      <c r="F595" s="5">
        <v>767568</v>
      </c>
    </row>
    <row r="596" spans="1:6" x14ac:dyDescent="0.3">
      <c r="A596" s="3">
        <v>42500</v>
      </c>
      <c r="B596" s="4">
        <v>43.25</v>
      </c>
      <c r="C596" s="4">
        <v>44.79</v>
      </c>
      <c r="D596" s="4">
        <v>43.03</v>
      </c>
      <c r="E596" s="4">
        <v>44.66</v>
      </c>
      <c r="F596" s="5">
        <v>709415</v>
      </c>
    </row>
    <row r="597" spans="1:6" x14ac:dyDescent="0.3">
      <c r="A597" s="3">
        <v>42501</v>
      </c>
      <c r="B597" s="4">
        <v>44.6</v>
      </c>
      <c r="C597" s="4">
        <v>46.36</v>
      </c>
      <c r="D597" s="4">
        <v>43.96</v>
      </c>
      <c r="E597" s="4">
        <v>46.23</v>
      </c>
      <c r="F597" s="5">
        <v>869957</v>
      </c>
    </row>
    <row r="598" spans="1:6" x14ac:dyDescent="0.3">
      <c r="A598" s="3">
        <v>42502</v>
      </c>
      <c r="B598" s="4">
        <v>46</v>
      </c>
      <c r="C598" s="4">
        <v>47.02</v>
      </c>
      <c r="D598" s="4">
        <v>45.61</v>
      </c>
      <c r="E598" s="4">
        <v>46.7</v>
      </c>
      <c r="F598" s="5">
        <v>715102</v>
      </c>
    </row>
    <row r="599" spans="1:6" x14ac:dyDescent="0.3">
      <c r="A599" s="3">
        <v>42503</v>
      </c>
      <c r="B599" s="4">
        <v>46.41</v>
      </c>
      <c r="C599" s="4">
        <v>46.49</v>
      </c>
      <c r="D599" s="4">
        <v>45.75</v>
      </c>
      <c r="E599" s="4">
        <v>46.21</v>
      </c>
      <c r="F599" s="5">
        <v>519363</v>
      </c>
    </row>
    <row r="600" spans="1:6" x14ac:dyDescent="0.3">
      <c r="A600" s="3">
        <v>42506</v>
      </c>
      <c r="B600" s="4">
        <v>46.28</v>
      </c>
      <c r="C600" s="4">
        <v>47.98</v>
      </c>
      <c r="D600" s="4">
        <v>46.15</v>
      </c>
      <c r="E600" s="4">
        <v>47.72</v>
      </c>
      <c r="F600" s="5">
        <v>550863</v>
      </c>
    </row>
    <row r="601" spans="1:6" x14ac:dyDescent="0.3">
      <c r="A601" s="3">
        <v>42507</v>
      </c>
      <c r="B601" s="4">
        <v>47.9</v>
      </c>
      <c r="C601" s="4">
        <v>48.76</v>
      </c>
      <c r="D601" s="4">
        <v>47.53</v>
      </c>
      <c r="E601" s="4">
        <v>48.31</v>
      </c>
      <c r="F601" s="5">
        <v>470440</v>
      </c>
    </row>
    <row r="602" spans="1:6" x14ac:dyDescent="0.3">
      <c r="A602" s="3">
        <v>42508</v>
      </c>
      <c r="B602" s="4">
        <v>48.53</v>
      </c>
      <c r="C602" s="4">
        <v>48.95</v>
      </c>
      <c r="D602" s="4">
        <v>47.75</v>
      </c>
      <c r="E602" s="4">
        <v>48.19</v>
      </c>
      <c r="F602" s="5">
        <v>343184</v>
      </c>
    </row>
    <row r="603" spans="1:6" x14ac:dyDescent="0.3">
      <c r="A603" s="3">
        <v>42509</v>
      </c>
      <c r="B603" s="4">
        <v>47.87</v>
      </c>
      <c r="C603" s="4">
        <v>48.28</v>
      </c>
      <c r="D603" s="4">
        <v>46.73</v>
      </c>
      <c r="E603" s="4">
        <v>48.16</v>
      </c>
      <c r="F603" s="5">
        <v>108816</v>
      </c>
    </row>
    <row r="604" spans="1:6" x14ac:dyDescent="0.3">
      <c r="A604" s="3">
        <v>42510</v>
      </c>
      <c r="B604" s="4">
        <v>48.2</v>
      </c>
      <c r="C604" s="4">
        <v>48.79</v>
      </c>
      <c r="D604" s="4">
        <v>47.44</v>
      </c>
      <c r="E604" s="4">
        <v>47.75</v>
      </c>
      <c r="F604" s="5">
        <v>538047</v>
      </c>
    </row>
    <row r="605" spans="1:6" x14ac:dyDescent="0.3">
      <c r="A605" s="3">
        <v>42513</v>
      </c>
      <c r="B605" s="4">
        <v>48.46</v>
      </c>
      <c r="C605" s="4">
        <v>48.5</v>
      </c>
      <c r="D605" s="4">
        <v>47.4</v>
      </c>
      <c r="E605" s="4">
        <v>48.08</v>
      </c>
      <c r="F605" s="5">
        <v>475453</v>
      </c>
    </row>
    <row r="606" spans="1:6" x14ac:dyDescent="0.3">
      <c r="A606" s="3">
        <v>42514</v>
      </c>
      <c r="B606" s="4">
        <v>48.08</v>
      </c>
      <c r="C606" s="4">
        <v>49.27</v>
      </c>
      <c r="D606" s="4">
        <v>47.64</v>
      </c>
      <c r="E606" s="4">
        <v>48.62</v>
      </c>
      <c r="F606" s="5">
        <v>475965</v>
      </c>
    </row>
    <row r="607" spans="1:6" x14ac:dyDescent="0.3">
      <c r="A607" s="3">
        <v>42515</v>
      </c>
      <c r="B607" s="4">
        <v>49.09</v>
      </c>
      <c r="C607" s="4">
        <v>49.75</v>
      </c>
      <c r="D607" s="4">
        <v>48.65</v>
      </c>
      <c r="E607" s="4">
        <v>49.56</v>
      </c>
      <c r="F607" s="5">
        <v>550501</v>
      </c>
    </row>
    <row r="608" spans="1:6" x14ac:dyDescent="0.3">
      <c r="A608" s="3">
        <v>42516</v>
      </c>
      <c r="B608" s="4">
        <v>49.7</v>
      </c>
      <c r="C608" s="4">
        <v>50.21</v>
      </c>
      <c r="D608" s="4">
        <v>49.22</v>
      </c>
      <c r="E608" s="4">
        <v>49.48</v>
      </c>
      <c r="F608" s="5">
        <v>488465</v>
      </c>
    </row>
    <row r="609" spans="1:6" x14ac:dyDescent="0.3">
      <c r="A609" s="3">
        <v>42517</v>
      </c>
      <c r="B609" s="4">
        <v>49.31</v>
      </c>
      <c r="C609" s="4">
        <v>49.6</v>
      </c>
      <c r="D609" s="4">
        <v>48.69</v>
      </c>
      <c r="E609" s="4">
        <v>49.33</v>
      </c>
      <c r="F609" s="5">
        <v>406386</v>
      </c>
    </row>
    <row r="610" spans="1:6" x14ac:dyDescent="0.3">
      <c r="A610" s="3">
        <v>42521</v>
      </c>
      <c r="B610" s="4">
        <v>49.54</v>
      </c>
      <c r="C610" s="4">
        <v>50.1</v>
      </c>
      <c r="D610" s="4">
        <v>48.81</v>
      </c>
      <c r="E610" s="4">
        <v>49.1</v>
      </c>
      <c r="F610" s="5">
        <v>476988</v>
      </c>
    </row>
    <row r="611" spans="1:6" x14ac:dyDescent="0.3">
      <c r="A611" s="3">
        <v>42522</v>
      </c>
      <c r="B611" s="4">
        <v>48.82</v>
      </c>
      <c r="C611" s="4">
        <v>49.25</v>
      </c>
      <c r="D611" s="4">
        <v>47.75</v>
      </c>
      <c r="E611" s="4">
        <v>49.01</v>
      </c>
      <c r="F611" s="5">
        <v>568839</v>
      </c>
    </row>
    <row r="612" spans="1:6" x14ac:dyDescent="0.3">
      <c r="A612" s="3">
        <v>42523</v>
      </c>
      <c r="B612" s="4">
        <v>48.9</v>
      </c>
      <c r="C612" s="4">
        <v>49.47</v>
      </c>
      <c r="D612" s="4">
        <v>47.97</v>
      </c>
      <c r="E612" s="4">
        <v>49.17</v>
      </c>
      <c r="F612" s="5">
        <v>564846</v>
      </c>
    </row>
    <row r="613" spans="1:6" x14ac:dyDescent="0.3">
      <c r="A613" s="3">
        <v>42524</v>
      </c>
      <c r="B613" s="4">
        <v>49.04</v>
      </c>
      <c r="C613" s="4">
        <v>49.41</v>
      </c>
      <c r="D613" s="4">
        <v>48.33</v>
      </c>
      <c r="E613" s="4">
        <v>48.62</v>
      </c>
      <c r="F613" s="5">
        <v>481034</v>
      </c>
    </row>
    <row r="614" spans="1:6" x14ac:dyDescent="0.3">
      <c r="A614" s="3">
        <v>42527</v>
      </c>
      <c r="B614" s="4">
        <v>48.88</v>
      </c>
      <c r="C614" s="4">
        <v>49.9</v>
      </c>
      <c r="D614" s="4">
        <v>48.71</v>
      </c>
      <c r="E614" s="4">
        <v>49.69</v>
      </c>
      <c r="F614" s="5">
        <v>450472</v>
      </c>
    </row>
    <row r="615" spans="1:6" x14ac:dyDescent="0.3">
      <c r="A615" s="3">
        <v>42528</v>
      </c>
      <c r="B615" s="4">
        <v>49.71</v>
      </c>
      <c r="C615" s="4">
        <v>50.53</v>
      </c>
      <c r="D615" s="4">
        <v>49.44</v>
      </c>
      <c r="E615" s="4">
        <v>50.36</v>
      </c>
      <c r="F615" s="5">
        <v>542254</v>
      </c>
    </row>
    <row r="616" spans="1:6" x14ac:dyDescent="0.3">
      <c r="A616" s="3">
        <v>42529</v>
      </c>
      <c r="B616" s="4">
        <v>50.41</v>
      </c>
      <c r="C616" s="4">
        <v>51.62</v>
      </c>
      <c r="D616" s="4">
        <v>50.32</v>
      </c>
      <c r="E616" s="4">
        <v>51.23</v>
      </c>
      <c r="F616" s="5">
        <v>656416</v>
      </c>
    </row>
    <row r="617" spans="1:6" x14ac:dyDescent="0.3">
      <c r="A617" s="3">
        <v>42530</v>
      </c>
      <c r="B617" s="4">
        <v>51.45</v>
      </c>
      <c r="C617" s="4">
        <v>51.67</v>
      </c>
      <c r="D617" s="4">
        <v>50.23</v>
      </c>
      <c r="E617" s="4">
        <v>50.56</v>
      </c>
      <c r="F617" s="5">
        <v>560723</v>
      </c>
    </row>
    <row r="618" spans="1:6" x14ac:dyDescent="0.3">
      <c r="A618" s="3">
        <v>42531</v>
      </c>
      <c r="B618" s="4">
        <v>50.47</v>
      </c>
      <c r="C618" s="4">
        <v>50.73</v>
      </c>
      <c r="D618" s="4">
        <v>48.8</v>
      </c>
      <c r="E618" s="4">
        <v>49.07</v>
      </c>
      <c r="F618" s="5">
        <v>596119</v>
      </c>
    </row>
    <row r="619" spans="1:6" x14ac:dyDescent="0.3">
      <c r="A619" s="3">
        <v>42534</v>
      </c>
      <c r="B619" s="4">
        <v>48.85</v>
      </c>
      <c r="C619" s="4">
        <v>49.28</v>
      </c>
      <c r="D619" s="4">
        <v>48.16</v>
      </c>
      <c r="E619" s="4">
        <v>48.88</v>
      </c>
      <c r="F619" s="5">
        <v>506036</v>
      </c>
    </row>
    <row r="620" spans="1:6" x14ac:dyDescent="0.3">
      <c r="A620" s="3">
        <v>42535</v>
      </c>
      <c r="B620" s="4">
        <v>48.52</v>
      </c>
      <c r="C620" s="4">
        <v>48.69</v>
      </c>
      <c r="D620" s="4">
        <v>47.84</v>
      </c>
      <c r="E620" s="4">
        <v>48.49</v>
      </c>
      <c r="F620" s="5">
        <v>456144</v>
      </c>
    </row>
    <row r="621" spans="1:6" x14ac:dyDescent="0.3">
      <c r="A621" s="3">
        <v>42536</v>
      </c>
      <c r="B621" s="4">
        <v>47.9</v>
      </c>
      <c r="C621" s="4">
        <v>48.72</v>
      </c>
      <c r="D621" s="4">
        <v>47.28</v>
      </c>
      <c r="E621" s="4">
        <v>48.01</v>
      </c>
      <c r="F621" s="5">
        <v>527870</v>
      </c>
    </row>
    <row r="622" spans="1:6" x14ac:dyDescent="0.3">
      <c r="A622" s="3">
        <v>42537</v>
      </c>
      <c r="B622" s="4">
        <v>47.45</v>
      </c>
      <c r="C622" s="4">
        <v>47.75</v>
      </c>
      <c r="D622" s="4">
        <v>45.91</v>
      </c>
      <c r="E622" s="4">
        <v>46.21</v>
      </c>
      <c r="F622" s="5">
        <v>507910</v>
      </c>
    </row>
    <row r="623" spans="1:6" x14ac:dyDescent="0.3">
      <c r="A623" s="3">
        <v>42538</v>
      </c>
      <c r="B623" s="4">
        <v>45.99</v>
      </c>
      <c r="C623" s="4">
        <v>48.29</v>
      </c>
      <c r="D623" s="4">
        <v>45.83</v>
      </c>
      <c r="E623" s="4">
        <v>47.98</v>
      </c>
      <c r="F623" s="5">
        <v>226653</v>
      </c>
    </row>
    <row r="624" spans="1:6" x14ac:dyDescent="0.3">
      <c r="A624" s="3">
        <v>42541</v>
      </c>
      <c r="B624" s="4">
        <v>48.29</v>
      </c>
      <c r="C624" s="4">
        <v>49.42</v>
      </c>
      <c r="D624" s="4">
        <v>48.14</v>
      </c>
      <c r="E624" s="4">
        <v>49.37</v>
      </c>
      <c r="F624" s="5">
        <v>98293</v>
      </c>
    </row>
    <row r="625" spans="1:6" x14ac:dyDescent="0.3">
      <c r="A625" s="3">
        <v>42542</v>
      </c>
      <c r="B625" s="4">
        <v>49.14</v>
      </c>
      <c r="C625" s="4">
        <v>49.32</v>
      </c>
      <c r="D625" s="4">
        <v>48.16</v>
      </c>
      <c r="E625" s="4">
        <v>48.85</v>
      </c>
      <c r="F625" s="5">
        <v>475407</v>
      </c>
    </row>
    <row r="626" spans="1:6" x14ac:dyDescent="0.3">
      <c r="A626" s="3">
        <v>42543</v>
      </c>
      <c r="B626" s="4">
        <v>50.22</v>
      </c>
      <c r="C626" s="4">
        <v>50.54</v>
      </c>
      <c r="D626" s="4">
        <v>48.4</v>
      </c>
      <c r="E626" s="4">
        <v>49.13</v>
      </c>
      <c r="F626" s="5">
        <v>569939</v>
      </c>
    </row>
    <row r="627" spans="1:6" x14ac:dyDescent="0.3">
      <c r="A627" s="3">
        <v>42544</v>
      </c>
      <c r="B627" s="4">
        <v>49.08</v>
      </c>
      <c r="C627" s="4">
        <v>50.23</v>
      </c>
      <c r="D627" s="4">
        <v>49.08</v>
      </c>
      <c r="E627" s="4">
        <v>50.11</v>
      </c>
      <c r="F627" s="5">
        <v>401885</v>
      </c>
    </row>
    <row r="628" spans="1:6" x14ac:dyDescent="0.3">
      <c r="A628" s="3">
        <v>42545</v>
      </c>
      <c r="B628" s="4">
        <v>50.3</v>
      </c>
      <c r="C628" s="4">
        <v>50.45</v>
      </c>
      <c r="D628" s="4">
        <v>46.7</v>
      </c>
      <c r="E628" s="4">
        <v>47.64</v>
      </c>
      <c r="F628" s="5">
        <v>649446</v>
      </c>
    </row>
    <row r="629" spans="1:6" x14ac:dyDescent="0.3">
      <c r="A629" s="3">
        <v>42548</v>
      </c>
      <c r="B629" s="4">
        <v>47.81</v>
      </c>
      <c r="C629" s="4">
        <v>47.96</v>
      </c>
      <c r="D629" s="4">
        <v>45.83</v>
      </c>
      <c r="E629" s="4">
        <v>46.33</v>
      </c>
      <c r="F629" s="5">
        <v>504613</v>
      </c>
    </row>
    <row r="630" spans="1:6" x14ac:dyDescent="0.3">
      <c r="A630" s="3">
        <v>42549</v>
      </c>
      <c r="B630" s="4">
        <v>46.59</v>
      </c>
      <c r="C630" s="4">
        <v>48.18</v>
      </c>
      <c r="D630" s="4">
        <v>46.54</v>
      </c>
      <c r="E630" s="4">
        <v>47.85</v>
      </c>
      <c r="F630" s="5">
        <v>498851</v>
      </c>
    </row>
    <row r="631" spans="1:6" x14ac:dyDescent="0.3">
      <c r="A631" s="3">
        <v>42550</v>
      </c>
      <c r="B631" s="4">
        <v>48.06</v>
      </c>
      <c r="C631" s="4">
        <v>50</v>
      </c>
      <c r="D631" s="4">
        <v>47.98</v>
      </c>
      <c r="E631" s="4">
        <v>49.88</v>
      </c>
      <c r="F631" s="5">
        <v>511476</v>
      </c>
    </row>
    <row r="632" spans="1:6" x14ac:dyDescent="0.3">
      <c r="A632" s="3">
        <v>42551</v>
      </c>
      <c r="B632" s="4">
        <v>49.55</v>
      </c>
      <c r="C632" s="4">
        <v>49.62</v>
      </c>
      <c r="D632" s="4">
        <v>48.17</v>
      </c>
      <c r="E632" s="4">
        <v>48.33</v>
      </c>
      <c r="F632" s="5">
        <v>508736</v>
      </c>
    </row>
    <row r="633" spans="1:6" x14ac:dyDescent="0.3">
      <c r="A633" s="3">
        <v>42552</v>
      </c>
      <c r="B633" s="4">
        <v>48.38</v>
      </c>
      <c r="C633" s="4">
        <v>49.3</v>
      </c>
      <c r="D633" s="4">
        <v>47.9</v>
      </c>
      <c r="E633" s="4">
        <v>48.99</v>
      </c>
      <c r="F633" s="5">
        <v>405187</v>
      </c>
    </row>
    <row r="634" spans="1:6" x14ac:dyDescent="0.3">
      <c r="A634" s="3">
        <v>42556</v>
      </c>
      <c r="B634" s="4">
        <v>49.11</v>
      </c>
      <c r="C634" s="4">
        <v>49.35</v>
      </c>
      <c r="D634" s="4">
        <v>46.33</v>
      </c>
      <c r="E634" s="4">
        <v>46.6</v>
      </c>
      <c r="F634" s="5">
        <v>609194</v>
      </c>
    </row>
    <row r="635" spans="1:6" x14ac:dyDescent="0.3">
      <c r="A635" s="3">
        <v>42557</v>
      </c>
      <c r="B635" s="4">
        <v>46.83</v>
      </c>
      <c r="C635" s="4">
        <v>47.95</v>
      </c>
      <c r="D635" s="4">
        <v>45.92</v>
      </c>
      <c r="E635" s="4">
        <v>47.43</v>
      </c>
      <c r="F635" s="5">
        <v>607663</v>
      </c>
    </row>
    <row r="636" spans="1:6" x14ac:dyDescent="0.3">
      <c r="A636" s="3">
        <v>42558</v>
      </c>
      <c r="B636" s="4">
        <v>47.88</v>
      </c>
      <c r="C636" s="4">
        <v>48.25</v>
      </c>
      <c r="D636" s="4">
        <v>44.87</v>
      </c>
      <c r="E636" s="4">
        <v>45.14</v>
      </c>
      <c r="F636" s="5">
        <v>710893</v>
      </c>
    </row>
    <row r="637" spans="1:6" x14ac:dyDescent="0.3">
      <c r="A637" s="3">
        <v>42559</v>
      </c>
      <c r="B637" s="4">
        <v>45.19</v>
      </c>
      <c r="C637" s="4">
        <v>45.97</v>
      </c>
      <c r="D637" s="4">
        <v>44.77</v>
      </c>
      <c r="E637" s="4">
        <v>45.41</v>
      </c>
      <c r="F637" s="5">
        <v>583078</v>
      </c>
    </row>
    <row r="638" spans="1:6" x14ac:dyDescent="0.3">
      <c r="A638" s="3">
        <v>42562</v>
      </c>
      <c r="B638" s="4">
        <v>45.07</v>
      </c>
      <c r="C638" s="4">
        <v>45.77</v>
      </c>
      <c r="D638" s="4">
        <v>44.42</v>
      </c>
      <c r="E638" s="4">
        <v>44.76</v>
      </c>
      <c r="F638" s="5">
        <v>533657</v>
      </c>
    </row>
    <row r="639" spans="1:6" x14ac:dyDescent="0.3">
      <c r="A639" s="3">
        <v>42563</v>
      </c>
      <c r="B639" s="4">
        <v>44.58</v>
      </c>
      <c r="C639" s="4">
        <v>46.93</v>
      </c>
      <c r="D639" s="4">
        <v>44.51</v>
      </c>
      <c r="E639" s="4">
        <v>46.8</v>
      </c>
      <c r="F639" s="5">
        <v>658257</v>
      </c>
    </row>
    <row r="640" spans="1:6" x14ac:dyDescent="0.3">
      <c r="A640" s="3">
        <v>42564</v>
      </c>
      <c r="B640" s="4">
        <v>46.58</v>
      </c>
      <c r="C640" s="4">
        <v>46.71</v>
      </c>
      <c r="D640" s="4">
        <v>44.56</v>
      </c>
      <c r="E640" s="4">
        <v>44.75</v>
      </c>
      <c r="F640" s="5">
        <v>686245</v>
      </c>
    </row>
    <row r="641" spans="1:6" x14ac:dyDescent="0.3">
      <c r="A641" s="3">
        <v>42565</v>
      </c>
      <c r="B641" s="4">
        <v>45.14</v>
      </c>
      <c r="C641" s="4">
        <v>45.8</v>
      </c>
      <c r="D641" s="4">
        <v>44.95</v>
      </c>
      <c r="E641" s="4">
        <v>45.68</v>
      </c>
      <c r="F641" s="5">
        <v>573761</v>
      </c>
    </row>
    <row r="642" spans="1:6" x14ac:dyDescent="0.3">
      <c r="A642" s="3">
        <v>42566</v>
      </c>
      <c r="B642" s="4">
        <v>45.52</v>
      </c>
      <c r="C642" s="4">
        <v>46.33</v>
      </c>
      <c r="D642" s="4">
        <v>45.05</v>
      </c>
      <c r="E642" s="4">
        <v>45.95</v>
      </c>
      <c r="F642" s="5">
        <v>430256</v>
      </c>
    </row>
    <row r="643" spans="1:6" x14ac:dyDescent="0.3">
      <c r="A643" s="3">
        <v>42569</v>
      </c>
      <c r="B643" s="4">
        <v>46.12</v>
      </c>
      <c r="C643" s="4">
        <v>46.14</v>
      </c>
      <c r="D643" s="4">
        <v>44.86</v>
      </c>
      <c r="E643" s="4">
        <v>45.24</v>
      </c>
      <c r="F643" s="5">
        <v>211393</v>
      </c>
    </row>
    <row r="644" spans="1:6" x14ac:dyDescent="0.3">
      <c r="A644" s="3">
        <v>42570</v>
      </c>
      <c r="B644" s="4">
        <v>45.23</v>
      </c>
      <c r="C644" s="4">
        <v>45.67</v>
      </c>
      <c r="D644" s="4">
        <v>44.53</v>
      </c>
      <c r="E644" s="4">
        <v>44.65</v>
      </c>
      <c r="F644" s="5">
        <v>128127</v>
      </c>
    </row>
    <row r="645" spans="1:6" x14ac:dyDescent="0.3">
      <c r="A645" s="3">
        <v>42571</v>
      </c>
      <c r="B645" s="4">
        <v>44.59</v>
      </c>
      <c r="C645" s="4">
        <v>45.25</v>
      </c>
      <c r="D645" s="4">
        <v>43.69</v>
      </c>
      <c r="E645" s="4">
        <v>44.94</v>
      </c>
      <c r="F645" s="5">
        <v>541014</v>
      </c>
    </row>
    <row r="646" spans="1:6" x14ac:dyDescent="0.3">
      <c r="A646" s="3">
        <v>42572</v>
      </c>
      <c r="B646" s="4">
        <v>45.65</v>
      </c>
      <c r="C646" s="4">
        <v>46.09</v>
      </c>
      <c r="D646" s="4">
        <v>44.52</v>
      </c>
      <c r="E646" s="4">
        <v>44.75</v>
      </c>
      <c r="F646" s="5">
        <v>432972</v>
      </c>
    </row>
    <row r="647" spans="1:6" x14ac:dyDescent="0.3">
      <c r="A647" s="3">
        <v>42573</v>
      </c>
      <c r="B647" s="4">
        <v>44.6</v>
      </c>
      <c r="C647" s="4">
        <v>44.97</v>
      </c>
      <c r="D647" s="4">
        <v>43.74</v>
      </c>
      <c r="E647" s="4">
        <v>44.19</v>
      </c>
      <c r="F647" s="5">
        <v>428407</v>
      </c>
    </row>
    <row r="648" spans="1:6" x14ac:dyDescent="0.3">
      <c r="A648" s="3">
        <v>42576</v>
      </c>
      <c r="B648" s="4">
        <v>44.2</v>
      </c>
      <c r="C648" s="4">
        <v>44.37</v>
      </c>
      <c r="D648" s="4">
        <v>42.97</v>
      </c>
      <c r="E648" s="4">
        <v>43.13</v>
      </c>
      <c r="F648" s="5">
        <v>389837</v>
      </c>
    </row>
    <row r="649" spans="1:6" x14ac:dyDescent="0.3">
      <c r="A649" s="3">
        <v>42577</v>
      </c>
      <c r="B649" s="4">
        <v>43.07</v>
      </c>
      <c r="C649" s="4">
        <v>43.39</v>
      </c>
      <c r="D649" s="4">
        <v>42.36</v>
      </c>
      <c r="E649" s="4">
        <v>42.92</v>
      </c>
      <c r="F649" s="5">
        <v>461324</v>
      </c>
    </row>
    <row r="650" spans="1:6" x14ac:dyDescent="0.3">
      <c r="A650" s="3">
        <v>42578</v>
      </c>
      <c r="B650" s="4">
        <v>42.66</v>
      </c>
      <c r="C650" s="4">
        <v>43.2</v>
      </c>
      <c r="D650" s="4">
        <v>41.68</v>
      </c>
      <c r="E650" s="4">
        <v>41.92</v>
      </c>
      <c r="F650" s="5">
        <v>537390</v>
      </c>
    </row>
    <row r="651" spans="1:6" x14ac:dyDescent="0.3">
      <c r="A651" s="3">
        <v>42579</v>
      </c>
      <c r="B651" s="4">
        <v>41.93</v>
      </c>
      <c r="C651" s="4">
        <v>42.22</v>
      </c>
      <c r="D651" s="4">
        <v>41.04</v>
      </c>
      <c r="E651" s="4">
        <v>41.14</v>
      </c>
      <c r="F651" s="5">
        <v>447913</v>
      </c>
    </row>
    <row r="652" spans="1:6" x14ac:dyDescent="0.3">
      <c r="A652" s="3">
        <v>42580</v>
      </c>
      <c r="B652" s="4">
        <v>41.12</v>
      </c>
      <c r="C652" s="4">
        <v>41.67</v>
      </c>
      <c r="D652" s="4">
        <v>40.57</v>
      </c>
      <c r="E652" s="4">
        <v>41.6</v>
      </c>
      <c r="F652" s="5">
        <v>478763</v>
      </c>
    </row>
    <row r="653" spans="1:6" x14ac:dyDescent="0.3">
      <c r="A653" s="3">
        <v>42583</v>
      </c>
      <c r="B653" s="4">
        <v>41.35</v>
      </c>
      <c r="C653" s="4">
        <v>41.88</v>
      </c>
      <c r="D653" s="4">
        <v>39.82</v>
      </c>
      <c r="E653" s="4">
        <v>40.06</v>
      </c>
      <c r="F653" s="5">
        <v>533020</v>
      </c>
    </row>
    <row r="654" spans="1:6" x14ac:dyDescent="0.3">
      <c r="A654" s="3">
        <v>42584</v>
      </c>
      <c r="B654" s="4">
        <v>40.08</v>
      </c>
      <c r="C654" s="4">
        <v>40.909999999999997</v>
      </c>
      <c r="D654" s="4">
        <v>39.26</v>
      </c>
      <c r="E654" s="4">
        <v>39.51</v>
      </c>
      <c r="F654" s="5">
        <v>534512</v>
      </c>
    </row>
    <row r="655" spans="1:6" x14ac:dyDescent="0.3">
      <c r="A655" s="3">
        <v>42585</v>
      </c>
      <c r="B655" s="4">
        <v>39.700000000000003</v>
      </c>
      <c r="C655" s="4">
        <v>41.2</v>
      </c>
      <c r="D655" s="4">
        <v>39.19</v>
      </c>
      <c r="E655" s="4">
        <v>40.83</v>
      </c>
      <c r="F655" s="5">
        <v>655186</v>
      </c>
    </row>
    <row r="656" spans="1:6" x14ac:dyDescent="0.3">
      <c r="A656" s="3">
        <v>42586</v>
      </c>
      <c r="B656" s="4">
        <v>41.16</v>
      </c>
      <c r="C656" s="4">
        <v>42.08</v>
      </c>
      <c r="D656" s="4">
        <v>40.43</v>
      </c>
      <c r="E656" s="4">
        <v>41.93</v>
      </c>
      <c r="F656" s="5">
        <v>598836</v>
      </c>
    </row>
    <row r="657" spans="1:6" x14ac:dyDescent="0.3">
      <c r="A657" s="3">
        <v>42587</v>
      </c>
      <c r="B657" s="4">
        <v>41.84</v>
      </c>
      <c r="C657" s="4">
        <v>42.1</v>
      </c>
      <c r="D657" s="4">
        <v>41.06</v>
      </c>
      <c r="E657" s="4">
        <v>41.8</v>
      </c>
      <c r="F657" s="5">
        <v>550189</v>
      </c>
    </row>
    <row r="658" spans="1:6" x14ac:dyDescent="0.3">
      <c r="A658" s="3">
        <v>42590</v>
      </c>
      <c r="B658" s="4">
        <v>41.99</v>
      </c>
      <c r="C658" s="4">
        <v>43.39</v>
      </c>
      <c r="D658" s="4">
        <v>41.81</v>
      </c>
      <c r="E658" s="4">
        <v>43.02</v>
      </c>
      <c r="F658" s="5">
        <v>562530</v>
      </c>
    </row>
    <row r="659" spans="1:6" x14ac:dyDescent="0.3">
      <c r="A659" s="3">
        <v>42591</v>
      </c>
      <c r="B659" s="4">
        <v>42.83</v>
      </c>
      <c r="C659" s="4">
        <v>43.52</v>
      </c>
      <c r="D659" s="4">
        <v>42.47</v>
      </c>
      <c r="E659" s="4">
        <v>42.77</v>
      </c>
      <c r="F659" s="5">
        <v>624703</v>
      </c>
    </row>
    <row r="660" spans="1:6" x14ac:dyDescent="0.3">
      <c r="A660" s="3">
        <v>42592</v>
      </c>
      <c r="B660" s="4">
        <v>42.74</v>
      </c>
      <c r="C660" s="4">
        <v>43.39</v>
      </c>
      <c r="D660" s="4">
        <v>41.42</v>
      </c>
      <c r="E660" s="4">
        <v>41.71</v>
      </c>
      <c r="F660" s="5">
        <v>676148</v>
      </c>
    </row>
    <row r="661" spans="1:6" x14ac:dyDescent="0.3">
      <c r="A661" s="3">
        <v>42593</v>
      </c>
      <c r="B661" s="4">
        <v>41.48</v>
      </c>
      <c r="C661" s="4">
        <v>43.86</v>
      </c>
      <c r="D661" s="4">
        <v>41.1</v>
      </c>
      <c r="E661" s="4">
        <v>43.49</v>
      </c>
      <c r="F661" s="5">
        <v>682235</v>
      </c>
    </row>
    <row r="662" spans="1:6" x14ac:dyDescent="0.3">
      <c r="A662" s="3">
        <v>42594</v>
      </c>
      <c r="B662" s="4">
        <v>43.46</v>
      </c>
      <c r="C662" s="4">
        <v>44.78</v>
      </c>
      <c r="D662" s="4">
        <v>43.31</v>
      </c>
      <c r="E662" s="4">
        <v>44.49</v>
      </c>
      <c r="F662" s="5">
        <v>536081</v>
      </c>
    </row>
    <row r="663" spans="1:6" x14ac:dyDescent="0.3">
      <c r="A663" s="3">
        <v>42597</v>
      </c>
      <c r="B663" s="4">
        <v>44.74</v>
      </c>
      <c r="C663" s="4">
        <v>45.93</v>
      </c>
      <c r="D663" s="4">
        <v>44.38</v>
      </c>
      <c r="E663" s="4">
        <v>45.74</v>
      </c>
      <c r="F663" s="5">
        <v>522526</v>
      </c>
    </row>
    <row r="664" spans="1:6" x14ac:dyDescent="0.3">
      <c r="A664" s="3">
        <v>42598</v>
      </c>
      <c r="B664" s="4">
        <v>45.59</v>
      </c>
      <c r="C664" s="4">
        <v>46.73</v>
      </c>
      <c r="D664" s="4">
        <v>45.34</v>
      </c>
      <c r="E664" s="4">
        <v>46.58</v>
      </c>
      <c r="F664" s="5">
        <v>550440</v>
      </c>
    </row>
    <row r="665" spans="1:6" x14ac:dyDescent="0.3">
      <c r="A665" s="3">
        <v>42599</v>
      </c>
      <c r="B665" s="4">
        <v>46.37</v>
      </c>
      <c r="C665" s="4">
        <v>46.95</v>
      </c>
      <c r="D665" s="4">
        <v>45.84</v>
      </c>
      <c r="E665" s="4">
        <v>46.79</v>
      </c>
      <c r="F665" s="5">
        <v>563354</v>
      </c>
    </row>
    <row r="666" spans="1:6" x14ac:dyDescent="0.3">
      <c r="A666" s="3">
        <v>42600</v>
      </c>
      <c r="B666" s="4">
        <v>46.9</v>
      </c>
      <c r="C666" s="4">
        <v>48.38</v>
      </c>
      <c r="D666" s="4">
        <v>46.63</v>
      </c>
      <c r="E666" s="4">
        <v>48.22</v>
      </c>
      <c r="F666" s="5">
        <v>229277</v>
      </c>
    </row>
    <row r="667" spans="1:6" x14ac:dyDescent="0.3">
      <c r="A667" s="3">
        <v>42601</v>
      </c>
      <c r="B667" s="4">
        <v>48.33</v>
      </c>
      <c r="C667" s="4">
        <v>48.75</v>
      </c>
      <c r="D667" s="4">
        <v>47.93</v>
      </c>
      <c r="E667" s="4">
        <v>48.52</v>
      </c>
      <c r="F667" s="5">
        <v>162438</v>
      </c>
    </row>
    <row r="668" spans="1:6" x14ac:dyDescent="0.3">
      <c r="A668" s="3">
        <v>42604</v>
      </c>
      <c r="B668" s="4">
        <v>48.4</v>
      </c>
      <c r="C668" s="4">
        <v>48.4</v>
      </c>
      <c r="D668" s="4">
        <v>46.75</v>
      </c>
      <c r="E668" s="4">
        <v>47.05</v>
      </c>
      <c r="F668" s="5">
        <v>515256</v>
      </c>
    </row>
    <row r="669" spans="1:6" x14ac:dyDescent="0.3">
      <c r="A669" s="3">
        <v>42605</v>
      </c>
      <c r="B669" s="4">
        <v>47.39</v>
      </c>
      <c r="C669" s="4">
        <v>48.32</v>
      </c>
      <c r="D669" s="4">
        <v>46.59</v>
      </c>
      <c r="E669" s="4">
        <v>48.1</v>
      </c>
      <c r="F669" s="5">
        <v>623904</v>
      </c>
    </row>
    <row r="670" spans="1:6" x14ac:dyDescent="0.3">
      <c r="A670" s="3">
        <v>42606</v>
      </c>
      <c r="B670" s="4">
        <v>47.59</v>
      </c>
      <c r="C670" s="4">
        <v>47.74</v>
      </c>
      <c r="D670" s="4">
        <v>46.45</v>
      </c>
      <c r="E670" s="4">
        <v>46.77</v>
      </c>
      <c r="F670" s="5">
        <v>603495</v>
      </c>
    </row>
    <row r="671" spans="1:6" x14ac:dyDescent="0.3">
      <c r="A671" s="3">
        <v>42607</v>
      </c>
      <c r="B671" s="4">
        <v>46.8</v>
      </c>
      <c r="C671" s="4">
        <v>47.46</v>
      </c>
      <c r="D671" s="4">
        <v>46.42</v>
      </c>
      <c r="E671" s="4">
        <v>47.33</v>
      </c>
      <c r="F671" s="5">
        <v>458816</v>
      </c>
    </row>
    <row r="672" spans="1:6" x14ac:dyDescent="0.3">
      <c r="A672" s="3">
        <v>42608</v>
      </c>
      <c r="B672" s="4">
        <v>47.37</v>
      </c>
      <c r="C672" s="4">
        <v>48.46</v>
      </c>
      <c r="D672" s="4">
        <v>46.94</v>
      </c>
      <c r="E672" s="4">
        <v>47.64</v>
      </c>
      <c r="F672" s="5">
        <v>558344</v>
      </c>
    </row>
    <row r="673" spans="1:6" x14ac:dyDescent="0.3">
      <c r="A673" s="3">
        <v>42611</v>
      </c>
      <c r="B673" s="4">
        <v>47.22</v>
      </c>
      <c r="C673" s="4">
        <v>47.28</v>
      </c>
      <c r="D673" s="4">
        <v>46.62</v>
      </c>
      <c r="E673" s="4">
        <v>46.98</v>
      </c>
      <c r="F673" s="5">
        <v>309254</v>
      </c>
    </row>
    <row r="674" spans="1:6" x14ac:dyDescent="0.3">
      <c r="A674" s="3">
        <v>42612</v>
      </c>
      <c r="B674" s="4">
        <v>46.98</v>
      </c>
      <c r="C674" s="4">
        <v>47.49</v>
      </c>
      <c r="D674" s="4">
        <v>46.21</v>
      </c>
      <c r="E674" s="4">
        <v>46.35</v>
      </c>
      <c r="F674" s="5">
        <v>464449</v>
      </c>
    </row>
    <row r="675" spans="1:6" x14ac:dyDescent="0.3">
      <c r="A675" s="3">
        <v>42613</v>
      </c>
      <c r="B675" s="4">
        <v>46.24</v>
      </c>
      <c r="C675" s="4">
        <v>46.41</v>
      </c>
      <c r="D675" s="4">
        <v>44.51</v>
      </c>
      <c r="E675" s="4">
        <v>44.7</v>
      </c>
      <c r="F675" s="5">
        <v>549007</v>
      </c>
    </row>
    <row r="676" spans="1:6" x14ac:dyDescent="0.3">
      <c r="A676" s="3">
        <v>42614</v>
      </c>
      <c r="B676" s="4">
        <v>44.85</v>
      </c>
      <c r="C676" s="4">
        <v>45.08</v>
      </c>
      <c r="D676" s="4">
        <v>43</v>
      </c>
      <c r="E676" s="4">
        <v>43.16</v>
      </c>
      <c r="F676" s="5">
        <v>605003</v>
      </c>
    </row>
    <row r="677" spans="1:6" x14ac:dyDescent="0.3">
      <c r="A677" s="3">
        <v>42615</v>
      </c>
      <c r="B677" s="4">
        <v>43.55</v>
      </c>
      <c r="C677" s="4">
        <v>44.67</v>
      </c>
      <c r="D677" s="4">
        <v>43.16</v>
      </c>
      <c r="E677" s="4">
        <v>44.44</v>
      </c>
      <c r="F677" s="5">
        <v>576915</v>
      </c>
    </row>
    <row r="678" spans="1:6" x14ac:dyDescent="0.3">
      <c r="A678" s="3">
        <v>42619</v>
      </c>
      <c r="B678" s="4">
        <v>44.15</v>
      </c>
      <c r="C678" s="4">
        <v>46.53</v>
      </c>
      <c r="D678" s="4">
        <v>43.84</v>
      </c>
      <c r="E678" s="4">
        <v>44.83</v>
      </c>
      <c r="F678" s="5">
        <v>932145</v>
      </c>
    </row>
    <row r="679" spans="1:6" x14ac:dyDescent="0.3">
      <c r="A679" s="3">
        <v>42620</v>
      </c>
      <c r="B679" s="4">
        <v>44.85</v>
      </c>
      <c r="C679" s="4">
        <v>46.17</v>
      </c>
      <c r="D679" s="4">
        <v>44.55</v>
      </c>
      <c r="E679" s="4">
        <v>45.5</v>
      </c>
      <c r="F679" s="5">
        <v>572884</v>
      </c>
    </row>
    <row r="680" spans="1:6" x14ac:dyDescent="0.3">
      <c r="A680" s="3">
        <v>42621</v>
      </c>
      <c r="B680" s="4">
        <v>46.12</v>
      </c>
      <c r="C680" s="4">
        <v>47.75</v>
      </c>
      <c r="D680" s="4">
        <v>45.77</v>
      </c>
      <c r="E680" s="4">
        <v>47.62</v>
      </c>
      <c r="F680" s="5">
        <v>761943</v>
      </c>
    </row>
    <row r="681" spans="1:6" x14ac:dyDescent="0.3">
      <c r="A681" s="3">
        <v>42622</v>
      </c>
      <c r="B681" s="4">
        <v>47.36</v>
      </c>
      <c r="C681" s="4">
        <v>47.36</v>
      </c>
      <c r="D681" s="4">
        <v>45.56</v>
      </c>
      <c r="E681" s="4">
        <v>45.88</v>
      </c>
      <c r="F681" s="5">
        <v>688191</v>
      </c>
    </row>
    <row r="682" spans="1:6" x14ac:dyDescent="0.3">
      <c r="A682" s="3">
        <v>42625</v>
      </c>
      <c r="B682" s="4">
        <v>45.57</v>
      </c>
      <c r="C682" s="4">
        <v>46.51</v>
      </c>
      <c r="D682" s="4">
        <v>44.72</v>
      </c>
      <c r="E682" s="4">
        <v>46.29</v>
      </c>
      <c r="F682" s="5">
        <v>745016</v>
      </c>
    </row>
    <row r="683" spans="1:6" x14ac:dyDescent="0.3">
      <c r="A683" s="3">
        <v>42626</v>
      </c>
      <c r="B683" s="4">
        <v>46.06</v>
      </c>
      <c r="C683" s="4">
        <v>46.13</v>
      </c>
      <c r="D683" s="4">
        <v>44.77</v>
      </c>
      <c r="E683" s="4">
        <v>44.9</v>
      </c>
      <c r="F683" s="5">
        <v>657775</v>
      </c>
    </row>
    <row r="684" spans="1:6" x14ac:dyDescent="0.3">
      <c r="A684" s="3">
        <v>42627</v>
      </c>
      <c r="B684" s="4">
        <v>45</v>
      </c>
      <c r="C684" s="4">
        <v>45.33</v>
      </c>
      <c r="D684" s="4">
        <v>43.42</v>
      </c>
      <c r="E684" s="4">
        <v>43.58</v>
      </c>
      <c r="F684" s="5">
        <v>705861</v>
      </c>
    </row>
    <row r="685" spans="1:6" x14ac:dyDescent="0.3">
      <c r="A685" s="3">
        <v>42628</v>
      </c>
      <c r="B685" s="4">
        <v>43.7</v>
      </c>
      <c r="C685" s="4">
        <v>44.34</v>
      </c>
      <c r="D685" s="4">
        <v>43.26</v>
      </c>
      <c r="E685" s="4">
        <v>43.91</v>
      </c>
      <c r="F685" s="5">
        <v>537185</v>
      </c>
    </row>
    <row r="686" spans="1:6" x14ac:dyDescent="0.3">
      <c r="A686" s="3">
        <v>42629</v>
      </c>
      <c r="B686" s="4">
        <v>43.71</v>
      </c>
      <c r="C686" s="4">
        <v>43.75</v>
      </c>
      <c r="D686" s="4">
        <v>42.74</v>
      </c>
      <c r="E686" s="4">
        <v>43.03</v>
      </c>
      <c r="F686" s="5">
        <v>231191</v>
      </c>
    </row>
    <row r="687" spans="1:6" x14ac:dyDescent="0.3">
      <c r="A687" s="3">
        <v>42632</v>
      </c>
      <c r="B687" s="4">
        <v>43.18</v>
      </c>
      <c r="C687" s="4">
        <v>44.15</v>
      </c>
      <c r="D687" s="4">
        <v>43.12</v>
      </c>
      <c r="E687" s="4">
        <v>43.3</v>
      </c>
      <c r="F687" s="5">
        <v>129857</v>
      </c>
    </row>
    <row r="688" spans="1:6" x14ac:dyDescent="0.3">
      <c r="A688" s="3">
        <v>42633</v>
      </c>
      <c r="B688" s="4">
        <v>43.13</v>
      </c>
      <c r="C688" s="4">
        <v>44.05</v>
      </c>
      <c r="D688" s="4">
        <v>42.55</v>
      </c>
      <c r="E688" s="4">
        <v>43.44</v>
      </c>
      <c r="F688" s="5">
        <v>694130</v>
      </c>
    </row>
    <row r="689" spans="1:6" x14ac:dyDescent="0.3">
      <c r="A689" s="3">
        <v>42634</v>
      </c>
      <c r="B689" s="4">
        <v>44.5</v>
      </c>
      <c r="C689" s="4">
        <v>45.65</v>
      </c>
      <c r="D689" s="4">
        <v>44.5</v>
      </c>
      <c r="E689" s="4">
        <v>45.34</v>
      </c>
      <c r="F689" s="5">
        <v>585987</v>
      </c>
    </row>
    <row r="690" spans="1:6" x14ac:dyDescent="0.3">
      <c r="A690" s="3">
        <v>42635</v>
      </c>
      <c r="B690" s="4">
        <v>45.62</v>
      </c>
      <c r="C690" s="4">
        <v>46.52</v>
      </c>
      <c r="D690" s="4">
        <v>45.52</v>
      </c>
      <c r="E690" s="4">
        <v>46.32</v>
      </c>
      <c r="F690" s="5">
        <v>521680</v>
      </c>
    </row>
    <row r="691" spans="1:6" x14ac:dyDescent="0.3">
      <c r="A691" s="3">
        <v>42636</v>
      </c>
      <c r="B691" s="4">
        <v>46.07</v>
      </c>
      <c r="C691" s="4">
        <v>46.55</v>
      </c>
      <c r="D691" s="4">
        <v>44.22</v>
      </c>
      <c r="E691" s="4">
        <v>44.48</v>
      </c>
      <c r="F691" s="5">
        <v>718395</v>
      </c>
    </row>
    <row r="692" spans="1:6" x14ac:dyDescent="0.3">
      <c r="A692" s="3">
        <v>42639</v>
      </c>
      <c r="B692" s="4">
        <v>44.62</v>
      </c>
      <c r="C692" s="4">
        <v>46.2</v>
      </c>
      <c r="D692" s="4">
        <v>44.43</v>
      </c>
      <c r="E692" s="4">
        <v>45.93</v>
      </c>
      <c r="F692" s="5">
        <v>527119</v>
      </c>
    </row>
    <row r="693" spans="1:6" x14ac:dyDescent="0.3">
      <c r="A693" s="3">
        <v>42640</v>
      </c>
      <c r="B693" s="4">
        <v>45.62</v>
      </c>
      <c r="C693" s="4">
        <v>45.96</v>
      </c>
      <c r="D693" s="4">
        <v>44.19</v>
      </c>
      <c r="E693" s="4">
        <v>44.67</v>
      </c>
      <c r="F693" s="5">
        <v>630757</v>
      </c>
    </row>
    <row r="694" spans="1:6" x14ac:dyDescent="0.3">
      <c r="A694" s="3">
        <v>42641</v>
      </c>
      <c r="B694" s="4">
        <v>44.96</v>
      </c>
      <c r="C694" s="4">
        <v>47.45</v>
      </c>
      <c r="D694" s="4">
        <v>44.35</v>
      </c>
      <c r="E694" s="4">
        <v>47.05</v>
      </c>
      <c r="F694" s="5">
        <v>1008434</v>
      </c>
    </row>
    <row r="695" spans="1:6" x14ac:dyDescent="0.3">
      <c r="A695" s="3">
        <v>42642</v>
      </c>
      <c r="B695" s="4">
        <v>47.2</v>
      </c>
      <c r="C695" s="4">
        <v>48.32</v>
      </c>
      <c r="D695" s="4">
        <v>46.6</v>
      </c>
      <c r="E695" s="4">
        <v>47.83</v>
      </c>
      <c r="F695" s="5">
        <v>702649</v>
      </c>
    </row>
    <row r="696" spans="1:6" x14ac:dyDescent="0.3">
      <c r="A696" s="3">
        <v>42643</v>
      </c>
      <c r="B696" s="4">
        <v>47.76</v>
      </c>
      <c r="C696" s="4">
        <v>48.3</v>
      </c>
      <c r="D696" s="4">
        <v>47.04</v>
      </c>
      <c r="E696" s="4">
        <v>48.24</v>
      </c>
      <c r="F696" s="5">
        <v>496515</v>
      </c>
    </row>
    <row r="697" spans="1:6" x14ac:dyDescent="0.3">
      <c r="A697" s="3">
        <v>42646</v>
      </c>
      <c r="B697" s="4">
        <v>48.04</v>
      </c>
      <c r="C697" s="4">
        <v>49.02</v>
      </c>
      <c r="D697" s="4">
        <v>47.78</v>
      </c>
      <c r="E697" s="4">
        <v>48.81</v>
      </c>
      <c r="F697" s="5">
        <v>458021</v>
      </c>
    </row>
    <row r="698" spans="1:6" x14ac:dyDescent="0.3">
      <c r="A698" s="3">
        <v>42647</v>
      </c>
      <c r="B698" s="4">
        <v>48.65</v>
      </c>
      <c r="C698" s="4">
        <v>49.26</v>
      </c>
      <c r="D698" s="4">
        <v>48.26</v>
      </c>
      <c r="E698" s="4">
        <v>48.69</v>
      </c>
      <c r="F698" s="5">
        <v>513710</v>
      </c>
    </row>
    <row r="699" spans="1:6" x14ac:dyDescent="0.3">
      <c r="A699" s="3">
        <v>42648</v>
      </c>
      <c r="B699" s="4">
        <v>49.26</v>
      </c>
      <c r="C699" s="4">
        <v>49.97</v>
      </c>
      <c r="D699" s="4">
        <v>49.1</v>
      </c>
      <c r="E699" s="4">
        <v>49.83</v>
      </c>
      <c r="F699" s="5">
        <v>520070</v>
      </c>
    </row>
    <row r="700" spans="1:6" x14ac:dyDescent="0.3">
      <c r="A700" s="3">
        <v>42649</v>
      </c>
      <c r="B700" s="4">
        <v>49.65</v>
      </c>
      <c r="C700" s="4">
        <v>50.63</v>
      </c>
      <c r="D700" s="4">
        <v>49.33</v>
      </c>
      <c r="E700" s="4">
        <v>50.44</v>
      </c>
      <c r="F700" s="5">
        <v>547915</v>
      </c>
    </row>
    <row r="701" spans="1:6" x14ac:dyDescent="0.3">
      <c r="A701" s="3">
        <v>42650</v>
      </c>
      <c r="B701" s="4">
        <v>50.59</v>
      </c>
      <c r="C701" s="4">
        <v>50.74</v>
      </c>
      <c r="D701" s="4">
        <v>49.4</v>
      </c>
      <c r="E701" s="4">
        <v>49.81</v>
      </c>
      <c r="F701" s="5">
        <v>618809</v>
      </c>
    </row>
    <row r="702" spans="1:6" x14ac:dyDescent="0.3">
      <c r="A702" s="3">
        <v>42654</v>
      </c>
      <c r="B702" s="4">
        <v>51.1</v>
      </c>
      <c r="C702" s="4">
        <v>51.54</v>
      </c>
      <c r="D702" s="4">
        <v>50.39</v>
      </c>
      <c r="E702" s="4">
        <v>50.79</v>
      </c>
      <c r="F702" s="5">
        <v>765608</v>
      </c>
    </row>
    <row r="703" spans="1:6" x14ac:dyDescent="0.3">
      <c r="A703" s="3">
        <v>42655</v>
      </c>
      <c r="B703" s="4">
        <v>50.84</v>
      </c>
      <c r="C703" s="4">
        <v>51.17</v>
      </c>
      <c r="D703" s="4">
        <v>49.89</v>
      </c>
      <c r="E703" s="4">
        <v>50.18</v>
      </c>
      <c r="F703" s="5">
        <v>533884</v>
      </c>
    </row>
    <row r="704" spans="1:6" x14ac:dyDescent="0.3">
      <c r="A704" s="3">
        <v>42656</v>
      </c>
      <c r="B704" s="4">
        <v>50</v>
      </c>
      <c r="C704" s="4">
        <v>50.59</v>
      </c>
      <c r="D704" s="4">
        <v>49.36</v>
      </c>
      <c r="E704" s="4">
        <v>50.44</v>
      </c>
      <c r="F704" s="5">
        <v>740676</v>
      </c>
    </row>
    <row r="705" spans="1:6" x14ac:dyDescent="0.3">
      <c r="A705" s="3">
        <v>42657</v>
      </c>
      <c r="B705" s="4">
        <v>50.58</v>
      </c>
      <c r="C705" s="4">
        <v>51.14</v>
      </c>
      <c r="D705" s="4">
        <v>49.9</v>
      </c>
      <c r="E705" s="4">
        <v>50.35</v>
      </c>
      <c r="F705" s="5">
        <v>519431</v>
      </c>
    </row>
    <row r="706" spans="1:6" x14ac:dyDescent="0.3">
      <c r="A706" s="3">
        <v>42660</v>
      </c>
      <c r="B706" s="4">
        <v>50.23</v>
      </c>
      <c r="C706" s="4">
        <v>50.58</v>
      </c>
      <c r="D706" s="4">
        <v>49.47</v>
      </c>
      <c r="E706" s="4">
        <v>49.94</v>
      </c>
      <c r="F706" s="5">
        <v>418723</v>
      </c>
    </row>
    <row r="707" spans="1:6" x14ac:dyDescent="0.3">
      <c r="A707" s="3">
        <v>42661</v>
      </c>
      <c r="B707" s="4">
        <v>50.04</v>
      </c>
      <c r="C707" s="4">
        <v>50.78</v>
      </c>
      <c r="D707" s="4">
        <v>49.76</v>
      </c>
      <c r="E707" s="4">
        <v>50.29</v>
      </c>
      <c r="F707" s="5">
        <v>192803</v>
      </c>
    </row>
    <row r="708" spans="1:6" x14ac:dyDescent="0.3">
      <c r="A708" s="3">
        <v>42662</v>
      </c>
      <c r="B708" s="4">
        <v>50.77</v>
      </c>
      <c r="C708" s="4">
        <v>51.93</v>
      </c>
      <c r="D708" s="4">
        <v>50.69</v>
      </c>
      <c r="E708" s="4">
        <v>51.6</v>
      </c>
      <c r="F708" s="5">
        <v>132427</v>
      </c>
    </row>
    <row r="709" spans="1:6" x14ac:dyDescent="0.3">
      <c r="A709" s="3">
        <v>42663</v>
      </c>
      <c r="B709" s="4">
        <v>51.4</v>
      </c>
      <c r="C709" s="4">
        <v>51.58</v>
      </c>
      <c r="D709" s="4">
        <v>50.25</v>
      </c>
      <c r="E709" s="4">
        <v>50.43</v>
      </c>
      <c r="F709" s="5">
        <v>548947</v>
      </c>
    </row>
    <row r="710" spans="1:6" x14ac:dyDescent="0.3">
      <c r="A710" s="3">
        <v>42664</v>
      </c>
      <c r="B710" s="4">
        <v>50.66</v>
      </c>
      <c r="C710" s="4">
        <v>51.02</v>
      </c>
      <c r="D710" s="4">
        <v>50.21</v>
      </c>
      <c r="E710" s="4">
        <v>50.85</v>
      </c>
      <c r="F710" s="5">
        <v>551300</v>
      </c>
    </row>
    <row r="711" spans="1:6" x14ac:dyDescent="0.3">
      <c r="A711" s="3">
        <v>42667</v>
      </c>
      <c r="B711" s="4">
        <v>50.85</v>
      </c>
      <c r="C711" s="4">
        <v>50.98</v>
      </c>
      <c r="D711" s="4">
        <v>49.62</v>
      </c>
      <c r="E711" s="4">
        <v>50.52</v>
      </c>
      <c r="F711" s="5">
        <v>623398</v>
      </c>
    </row>
    <row r="712" spans="1:6" x14ac:dyDescent="0.3">
      <c r="A712" s="3">
        <v>42668</v>
      </c>
      <c r="B712" s="4">
        <v>50.49</v>
      </c>
      <c r="C712" s="4">
        <v>50.93</v>
      </c>
      <c r="D712" s="4">
        <v>49.27</v>
      </c>
      <c r="E712" s="4">
        <v>49.96</v>
      </c>
      <c r="F712" s="5">
        <v>553778</v>
      </c>
    </row>
    <row r="713" spans="1:6" x14ac:dyDescent="0.3">
      <c r="A713" s="3">
        <v>42669</v>
      </c>
      <c r="B713" s="4">
        <v>49.31</v>
      </c>
      <c r="C713" s="4">
        <v>50.1</v>
      </c>
      <c r="D713" s="4">
        <v>48.87</v>
      </c>
      <c r="E713" s="4">
        <v>49.18</v>
      </c>
      <c r="F713" s="5">
        <v>679320</v>
      </c>
    </row>
    <row r="714" spans="1:6" x14ac:dyDescent="0.3">
      <c r="A714" s="3">
        <v>42670</v>
      </c>
      <c r="B714" s="4">
        <v>49.22</v>
      </c>
      <c r="C714" s="4">
        <v>50.06</v>
      </c>
      <c r="D714" s="4">
        <v>49</v>
      </c>
      <c r="E714" s="4">
        <v>49.72</v>
      </c>
      <c r="F714" s="5">
        <v>543173</v>
      </c>
    </row>
    <row r="715" spans="1:6" x14ac:dyDescent="0.3">
      <c r="A715" s="3">
        <v>42671</v>
      </c>
      <c r="B715" s="4">
        <v>49.61</v>
      </c>
      <c r="C715" s="4">
        <v>49.81</v>
      </c>
      <c r="D715" s="4">
        <v>48.42</v>
      </c>
      <c r="E715" s="4">
        <v>48.7</v>
      </c>
      <c r="F715" s="5">
        <v>550081</v>
      </c>
    </row>
    <row r="716" spans="1:6" x14ac:dyDescent="0.3">
      <c r="A716" s="3">
        <v>42674</v>
      </c>
      <c r="B716" s="4">
        <v>48.25</v>
      </c>
      <c r="C716" s="4">
        <v>48.74</v>
      </c>
      <c r="D716" s="4">
        <v>46.63</v>
      </c>
      <c r="E716" s="4">
        <v>46.86</v>
      </c>
      <c r="F716" s="5">
        <v>649237</v>
      </c>
    </row>
    <row r="717" spans="1:6" x14ac:dyDescent="0.3">
      <c r="A717" s="3">
        <v>42675</v>
      </c>
      <c r="B717" s="4">
        <v>46.77</v>
      </c>
      <c r="C717" s="4">
        <v>47.35</v>
      </c>
      <c r="D717" s="4">
        <v>46.2</v>
      </c>
      <c r="E717" s="4">
        <v>46.67</v>
      </c>
      <c r="F717" s="5">
        <v>834989</v>
      </c>
    </row>
    <row r="718" spans="1:6" x14ac:dyDescent="0.3">
      <c r="A718" s="3">
        <v>42676</v>
      </c>
      <c r="B718" s="4">
        <v>46.32</v>
      </c>
      <c r="C718" s="4">
        <v>46.47</v>
      </c>
      <c r="D718" s="4">
        <v>44.96</v>
      </c>
      <c r="E718" s="4">
        <v>45.34</v>
      </c>
      <c r="F718" s="5">
        <v>674322</v>
      </c>
    </row>
    <row r="719" spans="1:6" x14ac:dyDescent="0.3">
      <c r="A719" s="3">
        <v>42677</v>
      </c>
      <c r="B719" s="4">
        <v>45.48</v>
      </c>
      <c r="C719" s="4">
        <v>45.9</v>
      </c>
      <c r="D719" s="4">
        <v>44.37</v>
      </c>
      <c r="E719" s="4">
        <v>44.66</v>
      </c>
      <c r="F719" s="5">
        <v>540439</v>
      </c>
    </row>
    <row r="720" spans="1:6" x14ac:dyDescent="0.3">
      <c r="A720" s="3">
        <v>42678</v>
      </c>
      <c r="B720" s="4">
        <v>44.63</v>
      </c>
      <c r="C720" s="4">
        <v>44.87</v>
      </c>
      <c r="D720" s="4">
        <v>43.57</v>
      </c>
      <c r="E720" s="4">
        <v>44.07</v>
      </c>
      <c r="F720" s="5">
        <v>736685</v>
      </c>
    </row>
    <row r="721" spans="1:6" x14ac:dyDescent="0.3">
      <c r="A721" s="3">
        <v>42681</v>
      </c>
      <c r="B721" s="4">
        <v>44.45</v>
      </c>
      <c r="C721" s="4">
        <v>45.01</v>
      </c>
      <c r="D721" s="4">
        <v>44.11</v>
      </c>
      <c r="E721" s="4">
        <v>44.89</v>
      </c>
      <c r="F721" s="5">
        <v>605733</v>
      </c>
    </row>
    <row r="722" spans="1:6" x14ac:dyDescent="0.3">
      <c r="A722" s="3">
        <v>42682</v>
      </c>
      <c r="B722" s="4">
        <v>44.97</v>
      </c>
      <c r="C722" s="4">
        <v>45.39</v>
      </c>
      <c r="D722" s="4">
        <v>44.41</v>
      </c>
      <c r="E722" s="4">
        <v>44.98</v>
      </c>
      <c r="F722" s="5">
        <v>669639</v>
      </c>
    </row>
    <row r="723" spans="1:6" x14ac:dyDescent="0.3">
      <c r="A723" s="3">
        <v>42683</v>
      </c>
      <c r="B723" s="4">
        <v>44.82</v>
      </c>
      <c r="C723" s="4">
        <v>45.95</v>
      </c>
      <c r="D723" s="4">
        <v>43.07</v>
      </c>
      <c r="E723" s="4">
        <v>45.27</v>
      </c>
      <c r="F723" s="5">
        <v>946512</v>
      </c>
    </row>
    <row r="724" spans="1:6" x14ac:dyDescent="0.3">
      <c r="A724" s="3">
        <v>42684</v>
      </c>
      <c r="B724" s="4">
        <v>45.31</v>
      </c>
      <c r="C724" s="4">
        <v>45.64</v>
      </c>
      <c r="D724" s="4">
        <v>44.25</v>
      </c>
      <c r="E724" s="4">
        <v>44.66</v>
      </c>
      <c r="F724" s="5">
        <v>686338</v>
      </c>
    </row>
    <row r="725" spans="1:6" x14ac:dyDescent="0.3">
      <c r="A725" s="3">
        <v>42688</v>
      </c>
      <c r="B725" s="4">
        <v>43.2</v>
      </c>
      <c r="C725" s="4">
        <v>43.81</v>
      </c>
      <c r="D725" s="4">
        <v>42.2</v>
      </c>
      <c r="E725" s="4">
        <v>43.32</v>
      </c>
      <c r="F725" s="5">
        <v>704766</v>
      </c>
    </row>
    <row r="726" spans="1:6" x14ac:dyDescent="0.3">
      <c r="A726" s="3">
        <v>42689</v>
      </c>
      <c r="B726" s="4">
        <v>43.76</v>
      </c>
      <c r="C726" s="4">
        <v>46.09</v>
      </c>
      <c r="D726" s="4">
        <v>43.55</v>
      </c>
      <c r="E726" s="4">
        <v>45.81</v>
      </c>
      <c r="F726" s="5">
        <v>706177</v>
      </c>
    </row>
    <row r="727" spans="1:6" x14ac:dyDescent="0.3">
      <c r="A727" s="3">
        <v>42690</v>
      </c>
      <c r="B727" s="4">
        <v>45.77</v>
      </c>
      <c r="C727" s="4">
        <v>46.41</v>
      </c>
      <c r="D727" s="4">
        <v>45.03</v>
      </c>
      <c r="E727" s="4">
        <v>45.57</v>
      </c>
      <c r="F727" s="5">
        <v>658169</v>
      </c>
    </row>
    <row r="728" spans="1:6" x14ac:dyDescent="0.3">
      <c r="A728" s="3">
        <v>42691</v>
      </c>
      <c r="B728" s="4">
        <v>45.37</v>
      </c>
      <c r="C728" s="4">
        <v>46.58</v>
      </c>
      <c r="D728" s="4">
        <v>44.88</v>
      </c>
      <c r="E728" s="4">
        <v>45.42</v>
      </c>
      <c r="F728" s="5">
        <v>284874</v>
      </c>
    </row>
    <row r="729" spans="1:6" x14ac:dyDescent="0.3">
      <c r="A729" s="3">
        <v>42692</v>
      </c>
      <c r="B729" s="4">
        <v>44.93</v>
      </c>
      <c r="C729" s="4">
        <v>45.77</v>
      </c>
      <c r="D729" s="4">
        <v>44.55</v>
      </c>
      <c r="E729" s="4">
        <v>45.69</v>
      </c>
      <c r="F729" s="5">
        <v>155651</v>
      </c>
    </row>
    <row r="730" spans="1:6" x14ac:dyDescent="0.3">
      <c r="A730" s="3">
        <v>42695</v>
      </c>
      <c r="B730" s="4">
        <v>45.83</v>
      </c>
      <c r="C730" s="4">
        <v>47.8</v>
      </c>
      <c r="D730" s="4">
        <v>45.77</v>
      </c>
      <c r="E730" s="4">
        <v>47.49</v>
      </c>
      <c r="F730" s="5">
        <v>665326</v>
      </c>
    </row>
    <row r="731" spans="1:6" x14ac:dyDescent="0.3">
      <c r="A731" s="3">
        <v>42696</v>
      </c>
      <c r="B731" s="4">
        <v>48.37</v>
      </c>
      <c r="C731" s="4">
        <v>49.2</v>
      </c>
      <c r="D731" s="4">
        <v>47.17</v>
      </c>
      <c r="E731" s="4">
        <v>48.03</v>
      </c>
      <c r="F731" s="5">
        <v>826208</v>
      </c>
    </row>
    <row r="732" spans="1:6" x14ac:dyDescent="0.3">
      <c r="A732" s="3">
        <v>42697</v>
      </c>
      <c r="B732" s="4">
        <v>47.94</v>
      </c>
      <c r="C732" s="4">
        <v>48.43</v>
      </c>
      <c r="D732" s="4">
        <v>47.4</v>
      </c>
      <c r="E732" s="4">
        <v>47.96</v>
      </c>
      <c r="F732" s="5">
        <v>556861</v>
      </c>
    </row>
    <row r="733" spans="1:6" x14ac:dyDescent="0.3">
      <c r="A733" s="3">
        <v>42699</v>
      </c>
      <c r="B733" s="4">
        <v>47.97</v>
      </c>
      <c r="C733" s="4">
        <v>48.26</v>
      </c>
      <c r="D733" s="4">
        <v>45.88</v>
      </c>
      <c r="E733" s="4">
        <v>46.06</v>
      </c>
      <c r="F733" s="5">
        <v>465977</v>
      </c>
    </row>
    <row r="734" spans="1:6" x14ac:dyDescent="0.3">
      <c r="A734" s="3">
        <v>42702</v>
      </c>
      <c r="B734" s="4">
        <v>45.43</v>
      </c>
      <c r="C734" s="4">
        <v>47.65</v>
      </c>
      <c r="D734" s="4">
        <v>45.14</v>
      </c>
      <c r="E734" s="4">
        <v>47.08</v>
      </c>
      <c r="F734" s="5">
        <v>734381</v>
      </c>
    </row>
    <row r="735" spans="1:6" x14ac:dyDescent="0.3">
      <c r="A735" s="3">
        <v>42703</v>
      </c>
      <c r="B735" s="4">
        <v>46.88</v>
      </c>
      <c r="C735" s="4">
        <v>46.98</v>
      </c>
      <c r="D735" s="4">
        <v>44.82</v>
      </c>
      <c r="E735" s="4">
        <v>45.23</v>
      </c>
      <c r="F735" s="5">
        <v>732818</v>
      </c>
    </row>
    <row r="736" spans="1:6" x14ac:dyDescent="0.3">
      <c r="A736" s="3">
        <v>42704</v>
      </c>
      <c r="B736" s="4">
        <v>45.24</v>
      </c>
      <c r="C736" s="4">
        <v>49.9</v>
      </c>
      <c r="D736" s="4">
        <v>45.22</v>
      </c>
      <c r="E736" s="4">
        <v>49.44</v>
      </c>
      <c r="F736" s="5">
        <v>1311000</v>
      </c>
    </row>
    <row r="737" spans="1:6" x14ac:dyDescent="0.3">
      <c r="A737" s="3">
        <v>42705</v>
      </c>
      <c r="B737" s="4">
        <v>49.07</v>
      </c>
      <c r="C737" s="4">
        <v>51.8</v>
      </c>
      <c r="D737" s="4">
        <v>48.98</v>
      </c>
      <c r="E737" s="4">
        <v>51.06</v>
      </c>
      <c r="F737" s="5">
        <v>974805</v>
      </c>
    </row>
    <row r="738" spans="1:6" x14ac:dyDescent="0.3">
      <c r="A738" s="3">
        <v>42706</v>
      </c>
      <c r="B738" s="4">
        <v>51.01</v>
      </c>
      <c r="C738" s="4">
        <v>51.73</v>
      </c>
      <c r="D738" s="4">
        <v>50.18</v>
      </c>
      <c r="E738" s="4">
        <v>51.68</v>
      </c>
      <c r="F738" s="5">
        <v>667099</v>
      </c>
    </row>
    <row r="739" spans="1:6" x14ac:dyDescent="0.3">
      <c r="A739" s="3">
        <v>42709</v>
      </c>
      <c r="B739" s="4">
        <v>51.46</v>
      </c>
      <c r="C739" s="4">
        <v>52.42</v>
      </c>
      <c r="D739" s="4">
        <v>50.93</v>
      </c>
      <c r="E739" s="4">
        <v>51.79</v>
      </c>
      <c r="F739" s="5">
        <v>600782</v>
      </c>
    </row>
    <row r="740" spans="1:6" x14ac:dyDescent="0.3">
      <c r="A740" s="3">
        <v>42710</v>
      </c>
      <c r="B740" s="4">
        <v>50.97</v>
      </c>
      <c r="C740" s="4">
        <v>51.6</v>
      </c>
      <c r="D740" s="4">
        <v>50.28</v>
      </c>
      <c r="E740" s="4">
        <v>50.93</v>
      </c>
      <c r="F740" s="5">
        <v>642746</v>
      </c>
    </row>
    <row r="741" spans="1:6" x14ac:dyDescent="0.3">
      <c r="A741" s="3">
        <v>42711</v>
      </c>
      <c r="B741" s="4">
        <v>50.93</v>
      </c>
      <c r="C741" s="4">
        <v>51.2</v>
      </c>
      <c r="D741" s="4">
        <v>49.72</v>
      </c>
      <c r="E741" s="4">
        <v>49.77</v>
      </c>
      <c r="F741" s="5">
        <v>816879</v>
      </c>
    </row>
    <row r="742" spans="1:6" x14ac:dyDescent="0.3">
      <c r="A742" s="3">
        <v>42712</v>
      </c>
      <c r="B742" s="4">
        <v>49.88</v>
      </c>
      <c r="C742" s="4">
        <v>50.98</v>
      </c>
      <c r="D742" s="4">
        <v>49.61</v>
      </c>
      <c r="E742" s="4">
        <v>50.84</v>
      </c>
      <c r="F742" s="5">
        <v>780062</v>
      </c>
    </row>
    <row r="743" spans="1:6" x14ac:dyDescent="0.3">
      <c r="A743" s="3">
        <v>42713</v>
      </c>
      <c r="B743" s="4">
        <v>50.92</v>
      </c>
      <c r="C743" s="4">
        <v>51.66</v>
      </c>
      <c r="D743" s="4">
        <v>50.86</v>
      </c>
      <c r="E743" s="4">
        <v>51.5</v>
      </c>
      <c r="F743" s="5">
        <v>652040</v>
      </c>
    </row>
    <row r="744" spans="1:6" x14ac:dyDescent="0.3">
      <c r="A744" s="3">
        <v>42716</v>
      </c>
      <c r="B744" s="4">
        <v>52.58</v>
      </c>
      <c r="C744" s="4">
        <v>54.51</v>
      </c>
      <c r="D744" s="4">
        <v>52.18</v>
      </c>
      <c r="E744" s="4">
        <v>52.83</v>
      </c>
      <c r="F744" s="5">
        <v>847025</v>
      </c>
    </row>
    <row r="745" spans="1:6" x14ac:dyDescent="0.3">
      <c r="A745" s="3">
        <v>42717</v>
      </c>
      <c r="B745" s="4">
        <v>52.51</v>
      </c>
      <c r="C745" s="4">
        <v>53.41</v>
      </c>
      <c r="D745" s="4">
        <v>52.35</v>
      </c>
      <c r="E745" s="4">
        <v>52.98</v>
      </c>
      <c r="F745" s="5">
        <v>638396</v>
      </c>
    </row>
    <row r="746" spans="1:6" x14ac:dyDescent="0.3">
      <c r="A746" s="3">
        <v>42718</v>
      </c>
      <c r="B746" s="4">
        <v>52.45</v>
      </c>
      <c r="C746" s="4">
        <v>52.78</v>
      </c>
      <c r="D746" s="4">
        <v>50.67</v>
      </c>
      <c r="E746" s="4">
        <v>51.04</v>
      </c>
      <c r="F746" s="5">
        <v>677957</v>
      </c>
    </row>
    <row r="747" spans="1:6" x14ac:dyDescent="0.3">
      <c r="A747" s="3">
        <v>42719</v>
      </c>
      <c r="B747" s="4">
        <v>50.79</v>
      </c>
      <c r="C747" s="4">
        <v>51.48</v>
      </c>
      <c r="D747" s="4">
        <v>49.95</v>
      </c>
      <c r="E747" s="4">
        <v>50.9</v>
      </c>
      <c r="F747" s="5">
        <v>551759</v>
      </c>
    </row>
    <row r="748" spans="1:6" x14ac:dyDescent="0.3">
      <c r="A748" s="3">
        <v>42720</v>
      </c>
      <c r="B748" s="4">
        <v>51.1</v>
      </c>
      <c r="C748" s="4">
        <v>52.08</v>
      </c>
      <c r="D748" s="4">
        <v>50.5</v>
      </c>
      <c r="E748" s="4">
        <v>51.9</v>
      </c>
      <c r="F748" s="5">
        <v>252567</v>
      </c>
    </row>
    <row r="749" spans="1:6" x14ac:dyDescent="0.3">
      <c r="A749" s="3">
        <v>42723</v>
      </c>
      <c r="B749" s="4">
        <v>52.15</v>
      </c>
      <c r="C749" s="4">
        <v>52.52</v>
      </c>
      <c r="D749" s="4">
        <v>51.51</v>
      </c>
      <c r="E749" s="4">
        <v>52.12</v>
      </c>
      <c r="F749" s="5">
        <v>129990</v>
      </c>
    </row>
    <row r="750" spans="1:6" x14ac:dyDescent="0.3">
      <c r="A750" s="3">
        <v>42724</v>
      </c>
      <c r="B750" s="4">
        <v>52.11</v>
      </c>
      <c r="C750" s="4">
        <v>52.7</v>
      </c>
      <c r="D750" s="4">
        <v>51.85</v>
      </c>
      <c r="E750" s="4">
        <v>52.23</v>
      </c>
      <c r="F750" s="5">
        <v>416592</v>
      </c>
    </row>
    <row r="751" spans="1:6" x14ac:dyDescent="0.3">
      <c r="A751" s="3">
        <v>42725</v>
      </c>
      <c r="B751" s="4">
        <v>53.56</v>
      </c>
      <c r="C751" s="4">
        <v>53.79</v>
      </c>
      <c r="D751" s="4">
        <v>52.32</v>
      </c>
      <c r="E751" s="4">
        <v>52.49</v>
      </c>
      <c r="F751" s="5">
        <v>471993</v>
      </c>
    </row>
    <row r="752" spans="1:6" x14ac:dyDescent="0.3">
      <c r="A752" s="3">
        <v>42726</v>
      </c>
      <c r="B752" s="4">
        <v>52.52</v>
      </c>
      <c r="C752" s="4">
        <v>53.19</v>
      </c>
      <c r="D752" s="4">
        <v>52.08</v>
      </c>
      <c r="E752" s="4">
        <v>52.95</v>
      </c>
      <c r="F752" s="5">
        <v>393487</v>
      </c>
    </row>
    <row r="753" spans="1:6" x14ac:dyDescent="0.3">
      <c r="A753" s="3">
        <v>42727</v>
      </c>
      <c r="B753" s="4">
        <v>52.68</v>
      </c>
      <c r="C753" s="4">
        <v>53.28</v>
      </c>
      <c r="D753" s="4">
        <v>52.26</v>
      </c>
      <c r="E753" s="4">
        <v>53.02</v>
      </c>
      <c r="F753" s="5">
        <v>285166</v>
      </c>
    </row>
    <row r="754" spans="1:6" x14ac:dyDescent="0.3">
      <c r="A754" s="3">
        <v>42731</v>
      </c>
      <c r="B754" s="4">
        <v>53.29</v>
      </c>
      <c r="C754" s="4">
        <v>54.1</v>
      </c>
      <c r="D754" s="4">
        <v>53.03</v>
      </c>
      <c r="E754" s="4">
        <v>53.9</v>
      </c>
      <c r="F754" s="5">
        <v>277306</v>
      </c>
    </row>
    <row r="755" spans="1:6" x14ac:dyDescent="0.3">
      <c r="A755" s="3">
        <v>42732</v>
      </c>
      <c r="B755" s="4">
        <v>53.93</v>
      </c>
      <c r="C755" s="4">
        <v>54.37</v>
      </c>
      <c r="D755" s="4">
        <v>53.56</v>
      </c>
      <c r="E755" s="4">
        <v>54.06</v>
      </c>
      <c r="F755" s="5">
        <v>322535</v>
      </c>
    </row>
    <row r="756" spans="1:6" x14ac:dyDescent="0.3">
      <c r="A756" s="3">
        <v>42733</v>
      </c>
      <c r="B756" s="4">
        <v>53.66</v>
      </c>
      <c r="C756" s="4">
        <v>54.21</v>
      </c>
      <c r="D756" s="4">
        <v>53.46</v>
      </c>
      <c r="E756" s="4">
        <v>53.77</v>
      </c>
      <c r="F756" s="5">
        <v>360194</v>
      </c>
    </row>
    <row r="757" spans="1:6" x14ac:dyDescent="0.3">
      <c r="A757" s="3">
        <v>42734</v>
      </c>
      <c r="B757" s="4">
        <v>53.87</v>
      </c>
      <c r="C757" s="4">
        <v>54.09</v>
      </c>
      <c r="D757" s="4">
        <v>53.41</v>
      </c>
      <c r="E757" s="4">
        <v>53.72</v>
      </c>
      <c r="F757" s="5">
        <v>271094</v>
      </c>
    </row>
    <row r="758" spans="1:6" x14ac:dyDescent="0.3">
      <c r="A758" s="3">
        <v>42738</v>
      </c>
      <c r="B758" s="4">
        <v>54.2</v>
      </c>
      <c r="C758" s="4">
        <v>55.24</v>
      </c>
      <c r="D758" s="4">
        <v>52.11</v>
      </c>
      <c r="E758" s="4">
        <v>52.33</v>
      </c>
      <c r="F758" s="5">
        <v>727793</v>
      </c>
    </row>
    <row r="759" spans="1:6" x14ac:dyDescent="0.3">
      <c r="A759" s="3">
        <v>42739</v>
      </c>
      <c r="B759" s="4">
        <v>52.49</v>
      </c>
      <c r="C759" s="4">
        <v>53.43</v>
      </c>
      <c r="D759" s="4">
        <v>52.15</v>
      </c>
      <c r="E759" s="4">
        <v>53.26</v>
      </c>
      <c r="F759" s="5">
        <v>512641</v>
      </c>
    </row>
    <row r="760" spans="1:6" x14ac:dyDescent="0.3">
      <c r="A760" s="3">
        <v>42740</v>
      </c>
      <c r="B760" s="4">
        <v>53.39</v>
      </c>
      <c r="C760" s="4">
        <v>54.12</v>
      </c>
      <c r="D760" s="4">
        <v>52.79</v>
      </c>
      <c r="E760" s="4">
        <v>53.76</v>
      </c>
      <c r="F760" s="5">
        <v>517362</v>
      </c>
    </row>
    <row r="761" spans="1:6" x14ac:dyDescent="0.3">
      <c r="A761" s="3">
        <v>42741</v>
      </c>
      <c r="B761" s="4">
        <v>53.73</v>
      </c>
      <c r="C761" s="4">
        <v>54.32</v>
      </c>
      <c r="D761" s="4">
        <v>53.32</v>
      </c>
      <c r="E761" s="4">
        <v>53.99</v>
      </c>
      <c r="F761" s="5">
        <v>528333</v>
      </c>
    </row>
    <row r="762" spans="1:6" x14ac:dyDescent="0.3">
      <c r="A762" s="3">
        <v>42744</v>
      </c>
      <c r="B762" s="4">
        <v>53.75</v>
      </c>
      <c r="C762" s="4">
        <v>53.83</v>
      </c>
      <c r="D762" s="4">
        <v>51.76</v>
      </c>
      <c r="E762" s="4">
        <v>51.96</v>
      </c>
      <c r="F762" s="5">
        <v>564893</v>
      </c>
    </row>
    <row r="763" spans="1:6" x14ac:dyDescent="0.3">
      <c r="A763" s="3">
        <v>42745</v>
      </c>
      <c r="B763" s="4">
        <v>51.83</v>
      </c>
      <c r="C763" s="4">
        <v>52.37</v>
      </c>
      <c r="D763" s="4">
        <v>50.71</v>
      </c>
      <c r="E763" s="4">
        <v>50.82</v>
      </c>
      <c r="F763" s="5">
        <v>632573</v>
      </c>
    </row>
    <row r="764" spans="1:6" x14ac:dyDescent="0.3">
      <c r="A764" s="3">
        <v>42746</v>
      </c>
      <c r="B764" s="4">
        <v>50.81</v>
      </c>
      <c r="C764" s="4">
        <v>52.78</v>
      </c>
      <c r="D764" s="4">
        <v>50.75</v>
      </c>
      <c r="E764" s="4">
        <v>52.25</v>
      </c>
      <c r="F764" s="5">
        <v>815846</v>
      </c>
    </row>
    <row r="765" spans="1:6" x14ac:dyDescent="0.3">
      <c r="A765" s="3">
        <v>42747</v>
      </c>
      <c r="B765" s="4">
        <v>52.37</v>
      </c>
      <c r="C765" s="4">
        <v>53.5</v>
      </c>
      <c r="D765" s="4">
        <v>52.12</v>
      </c>
      <c r="E765" s="4">
        <v>53.01</v>
      </c>
      <c r="F765" s="5">
        <v>660703</v>
      </c>
    </row>
    <row r="766" spans="1:6" x14ac:dyDescent="0.3">
      <c r="A766" s="3">
        <v>42748</v>
      </c>
      <c r="B766" s="4">
        <v>53.05</v>
      </c>
      <c r="C766" s="4">
        <v>53.17</v>
      </c>
      <c r="D766" s="4">
        <v>52.27</v>
      </c>
      <c r="E766" s="4">
        <v>52.37</v>
      </c>
      <c r="F766" s="5">
        <v>477986</v>
      </c>
    </row>
    <row r="767" spans="1:6" x14ac:dyDescent="0.3">
      <c r="A767" s="3">
        <v>42752</v>
      </c>
      <c r="B767" s="4">
        <v>52.55</v>
      </c>
      <c r="C767" s="4">
        <v>53.52</v>
      </c>
      <c r="D767" s="4">
        <v>52.12</v>
      </c>
      <c r="E767" s="4">
        <v>52.48</v>
      </c>
      <c r="F767" s="5">
        <v>606023</v>
      </c>
    </row>
    <row r="768" spans="1:6" x14ac:dyDescent="0.3">
      <c r="A768" s="3">
        <v>42753</v>
      </c>
      <c r="B768" s="4">
        <v>52.52</v>
      </c>
      <c r="C768" s="4">
        <v>52.79</v>
      </c>
      <c r="D768" s="4">
        <v>50.91</v>
      </c>
      <c r="E768" s="4">
        <v>51.08</v>
      </c>
      <c r="F768" s="5">
        <v>236238</v>
      </c>
    </row>
    <row r="769" spans="1:6" x14ac:dyDescent="0.3">
      <c r="A769" s="3">
        <v>42754</v>
      </c>
      <c r="B769" s="4">
        <v>51.39</v>
      </c>
      <c r="C769" s="4">
        <v>51.87</v>
      </c>
      <c r="D769" s="4">
        <v>51.02</v>
      </c>
      <c r="E769" s="4">
        <v>51.37</v>
      </c>
      <c r="F769" s="5">
        <v>122593</v>
      </c>
    </row>
    <row r="770" spans="1:6" x14ac:dyDescent="0.3">
      <c r="A770" s="3">
        <v>42755</v>
      </c>
      <c r="B770" s="4">
        <v>51.45</v>
      </c>
      <c r="C770" s="4">
        <v>52.9</v>
      </c>
      <c r="D770" s="4">
        <v>51.39</v>
      </c>
      <c r="E770" s="4">
        <v>52.42</v>
      </c>
      <c r="F770" s="5">
        <v>567231</v>
      </c>
    </row>
    <row r="771" spans="1:6" x14ac:dyDescent="0.3">
      <c r="A771" s="3">
        <v>42758</v>
      </c>
      <c r="B771" s="4">
        <v>53.33</v>
      </c>
      <c r="C771" s="4">
        <v>53.47</v>
      </c>
      <c r="D771" s="4">
        <v>52.21</v>
      </c>
      <c r="E771" s="4">
        <v>52.75</v>
      </c>
      <c r="F771" s="5">
        <v>455333</v>
      </c>
    </row>
    <row r="772" spans="1:6" x14ac:dyDescent="0.3">
      <c r="A772" s="3">
        <v>42759</v>
      </c>
      <c r="B772" s="4">
        <v>52.86</v>
      </c>
      <c r="C772" s="4">
        <v>53.56</v>
      </c>
      <c r="D772" s="4">
        <v>52.67</v>
      </c>
      <c r="E772" s="4">
        <v>53.18</v>
      </c>
      <c r="F772" s="5">
        <v>520285</v>
      </c>
    </row>
    <row r="773" spans="1:6" x14ac:dyDescent="0.3">
      <c r="A773" s="3">
        <v>42760</v>
      </c>
      <c r="B773" s="4">
        <v>52.95</v>
      </c>
      <c r="C773" s="4">
        <v>53.47</v>
      </c>
      <c r="D773" s="4">
        <v>52.56</v>
      </c>
      <c r="E773" s="4">
        <v>52.75</v>
      </c>
      <c r="F773" s="5">
        <v>589709</v>
      </c>
    </row>
    <row r="774" spans="1:6" x14ac:dyDescent="0.3">
      <c r="A774" s="3">
        <v>42761</v>
      </c>
      <c r="B774" s="4">
        <v>52.96</v>
      </c>
      <c r="C774" s="4">
        <v>54.06</v>
      </c>
      <c r="D774" s="4">
        <v>52.79</v>
      </c>
      <c r="E774" s="4">
        <v>53.78</v>
      </c>
      <c r="F774" s="5">
        <v>578065</v>
      </c>
    </row>
    <row r="775" spans="1:6" x14ac:dyDescent="0.3">
      <c r="A775" s="3">
        <v>42762</v>
      </c>
      <c r="B775" s="4">
        <v>53.74</v>
      </c>
      <c r="C775" s="4">
        <v>54.08</v>
      </c>
      <c r="D775" s="4">
        <v>52.58</v>
      </c>
      <c r="E775" s="4">
        <v>53.17</v>
      </c>
      <c r="F775" s="5">
        <v>495556</v>
      </c>
    </row>
    <row r="776" spans="1:6" x14ac:dyDescent="0.3">
      <c r="A776" s="3">
        <v>42765</v>
      </c>
      <c r="B776" s="4">
        <v>53.15</v>
      </c>
      <c r="C776" s="4">
        <v>53.46</v>
      </c>
      <c r="D776" s="4">
        <v>52.41</v>
      </c>
      <c r="E776" s="4">
        <v>52.63</v>
      </c>
      <c r="F776" s="5">
        <v>486309</v>
      </c>
    </row>
    <row r="777" spans="1:6" x14ac:dyDescent="0.3">
      <c r="A777" s="3">
        <v>42766</v>
      </c>
      <c r="B777" s="4">
        <v>52.6</v>
      </c>
      <c r="C777" s="4">
        <v>53.56</v>
      </c>
      <c r="D777" s="4">
        <v>52.24</v>
      </c>
      <c r="E777" s="4">
        <v>52.81</v>
      </c>
      <c r="F777" s="5">
        <v>586676</v>
      </c>
    </row>
    <row r="778" spans="1:6" x14ac:dyDescent="0.3">
      <c r="A778" s="3">
        <v>42767</v>
      </c>
      <c r="B778" s="4">
        <v>52.76</v>
      </c>
      <c r="C778" s="4">
        <v>53.91</v>
      </c>
      <c r="D778" s="4">
        <v>52.64</v>
      </c>
      <c r="E778" s="4">
        <v>53.88</v>
      </c>
      <c r="F778" s="5">
        <v>577243</v>
      </c>
    </row>
    <row r="779" spans="1:6" x14ac:dyDescent="0.3">
      <c r="A779" s="3">
        <v>42768</v>
      </c>
      <c r="B779" s="4">
        <v>53.57</v>
      </c>
      <c r="C779" s="4">
        <v>54.34</v>
      </c>
      <c r="D779" s="4">
        <v>53.35</v>
      </c>
      <c r="E779" s="4">
        <v>53.54</v>
      </c>
      <c r="F779" s="5">
        <v>492553</v>
      </c>
    </row>
    <row r="780" spans="1:6" x14ac:dyDescent="0.3">
      <c r="A780" s="3">
        <v>42769</v>
      </c>
      <c r="B780" s="4">
        <v>53.68</v>
      </c>
      <c r="C780" s="4">
        <v>54.22</v>
      </c>
      <c r="D780" s="4">
        <v>53.4</v>
      </c>
      <c r="E780" s="4">
        <v>53.83</v>
      </c>
      <c r="F780" s="5">
        <v>462616</v>
      </c>
    </row>
    <row r="781" spans="1:6" x14ac:dyDescent="0.3">
      <c r="A781" s="3">
        <v>42772</v>
      </c>
      <c r="B781" s="4">
        <v>53.81</v>
      </c>
      <c r="C781" s="4">
        <v>54.13</v>
      </c>
      <c r="D781" s="4">
        <v>52.91</v>
      </c>
      <c r="E781" s="4">
        <v>53.01</v>
      </c>
      <c r="F781" s="5">
        <v>425085</v>
      </c>
    </row>
    <row r="782" spans="1:6" x14ac:dyDescent="0.3">
      <c r="A782" s="3">
        <v>42773</v>
      </c>
      <c r="B782" s="4">
        <v>53.14</v>
      </c>
      <c r="C782" s="4">
        <v>53.24</v>
      </c>
      <c r="D782" s="4">
        <v>51.63</v>
      </c>
      <c r="E782" s="4">
        <v>52.17</v>
      </c>
      <c r="F782" s="5">
        <v>624057</v>
      </c>
    </row>
    <row r="783" spans="1:6" x14ac:dyDescent="0.3">
      <c r="A783" s="3">
        <v>42774</v>
      </c>
      <c r="B783" s="4">
        <v>51.64</v>
      </c>
      <c r="C783" s="4">
        <v>52.67</v>
      </c>
      <c r="D783" s="4">
        <v>51.22</v>
      </c>
      <c r="E783" s="4">
        <v>52.34</v>
      </c>
      <c r="F783" s="5">
        <v>767379</v>
      </c>
    </row>
    <row r="784" spans="1:6" x14ac:dyDescent="0.3">
      <c r="A784" s="3">
        <v>42775</v>
      </c>
      <c r="B784" s="4">
        <v>52.37</v>
      </c>
      <c r="C784" s="4">
        <v>53.21</v>
      </c>
      <c r="D784" s="4">
        <v>52.37</v>
      </c>
      <c r="E784" s="4">
        <v>53</v>
      </c>
      <c r="F784" s="5">
        <v>610196</v>
      </c>
    </row>
    <row r="785" spans="1:6" x14ac:dyDescent="0.3">
      <c r="A785" s="3">
        <v>42776</v>
      </c>
      <c r="B785" s="4">
        <v>53.15</v>
      </c>
      <c r="C785" s="4">
        <v>54.13</v>
      </c>
      <c r="D785" s="4">
        <v>52.9</v>
      </c>
      <c r="E785" s="4">
        <v>53.86</v>
      </c>
      <c r="F785" s="5">
        <v>596449</v>
      </c>
    </row>
    <row r="786" spans="1:6" x14ac:dyDescent="0.3">
      <c r="A786" s="3">
        <v>42779</v>
      </c>
      <c r="B786" s="4">
        <v>53.8</v>
      </c>
      <c r="C786" s="4">
        <v>53.95</v>
      </c>
      <c r="D786" s="4">
        <v>52.77</v>
      </c>
      <c r="E786" s="4">
        <v>52.93</v>
      </c>
      <c r="F786" s="5">
        <v>586034</v>
      </c>
    </row>
    <row r="787" spans="1:6" x14ac:dyDescent="0.3">
      <c r="A787" s="3">
        <v>42780</v>
      </c>
      <c r="B787" s="4">
        <v>52.91</v>
      </c>
      <c r="C787" s="4">
        <v>53.72</v>
      </c>
      <c r="D787" s="4">
        <v>52.86</v>
      </c>
      <c r="E787" s="4">
        <v>53.2</v>
      </c>
      <c r="F787" s="5">
        <v>493022</v>
      </c>
    </row>
    <row r="788" spans="1:6" x14ac:dyDescent="0.3">
      <c r="A788" s="3">
        <v>42781</v>
      </c>
      <c r="B788" s="4">
        <v>53</v>
      </c>
      <c r="C788" s="4">
        <v>53.51</v>
      </c>
      <c r="D788" s="4">
        <v>52.73</v>
      </c>
      <c r="E788" s="4">
        <v>53.11</v>
      </c>
      <c r="F788" s="5">
        <v>463638</v>
      </c>
    </row>
    <row r="789" spans="1:6" x14ac:dyDescent="0.3">
      <c r="A789" s="3">
        <v>42782</v>
      </c>
      <c r="B789" s="4">
        <v>53.01</v>
      </c>
      <c r="C789" s="4">
        <v>53.59</v>
      </c>
      <c r="D789" s="4">
        <v>52.68</v>
      </c>
      <c r="E789" s="4">
        <v>53.36</v>
      </c>
      <c r="F789" s="5">
        <v>343363</v>
      </c>
    </row>
    <row r="790" spans="1:6" x14ac:dyDescent="0.3">
      <c r="A790" s="3">
        <v>42783</v>
      </c>
      <c r="B790" s="4">
        <v>53.47</v>
      </c>
      <c r="C790" s="4">
        <v>53.52</v>
      </c>
      <c r="D790" s="4">
        <v>52.88</v>
      </c>
      <c r="E790" s="4">
        <v>53.4</v>
      </c>
      <c r="F790" s="5">
        <v>195352</v>
      </c>
    </row>
    <row r="791" spans="1:6" x14ac:dyDescent="0.3">
      <c r="A791" s="3">
        <v>42787</v>
      </c>
      <c r="B791" s="4">
        <v>53.48</v>
      </c>
      <c r="C791" s="4">
        <v>54.68</v>
      </c>
      <c r="D791" s="4">
        <v>53.35</v>
      </c>
      <c r="E791" s="4">
        <v>54.06</v>
      </c>
      <c r="F791" s="5">
        <v>665310</v>
      </c>
    </row>
    <row r="792" spans="1:6" x14ac:dyDescent="0.3">
      <c r="A792" s="3">
        <v>42788</v>
      </c>
      <c r="B792" s="4">
        <v>54.26</v>
      </c>
      <c r="C792" s="4">
        <v>54.6</v>
      </c>
      <c r="D792" s="4">
        <v>53.35</v>
      </c>
      <c r="E792" s="4">
        <v>53.59</v>
      </c>
      <c r="F792" s="5">
        <v>499480</v>
      </c>
    </row>
    <row r="793" spans="1:6" x14ac:dyDescent="0.3">
      <c r="A793" s="3">
        <v>42789</v>
      </c>
      <c r="B793" s="4">
        <v>53.91</v>
      </c>
      <c r="C793" s="4">
        <v>54.94</v>
      </c>
      <c r="D793" s="4">
        <v>53.87</v>
      </c>
      <c r="E793" s="4">
        <v>54.45</v>
      </c>
      <c r="F793" s="5">
        <v>529880</v>
      </c>
    </row>
    <row r="794" spans="1:6" x14ac:dyDescent="0.3">
      <c r="A794" s="3">
        <v>42790</v>
      </c>
      <c r="B794" s="4">
        <v>54.33</v>
      </c>
      <c r="C794" s="4">
        <v>54.51</v>
      </c>
      <c r="D794" s="4">
        <v>53.76</v>
      </c>
      <c r="E794" s="4">
        <v>53.99</v>
      </c>
      <c r="F794" s="5">
        <v>395258</v>
      </c>
    </row>
    <row r="795" spans="1:6" x14ac:dyDescent="0.3">
      <c r="A795" s="3">
        <v>42793</v>
      </c>
      <c r="B795" s="4">
        <v>54.02</v>
      </c>
      <c r="C795" s="4">
        <v>54.61</v>
      </c>
      <c r="D795" s="4">
        <v>53.94</v>
      </c>
      <c r="E795" s="4">
        <v>54.05</v>
      </c>
      <c r="F795" s="5">
        <v>394380</v>
      </c>
    </row>
    <row r="796" spans="1:6" x14ac:dyDescent="0.3">
      <c r="A796" s="3">
        <v>42794</v>
      </c>
      <c r="B796" s="4">
        <v>54.04</v>
      </c>
      <c r="C796" s="4">
        <v>54.23</v>
      </c>
      <c r="D796" s="4">
        <v>53.18</v>
      </c>
      <c r="E796" s="4">
        <v>54.01</v>
      </c>
      <c r="F796" s="5">
        <v>593909</v>
      </c>
    </row>
    <row r="797" spans="1:6" x14ac:dyDescent="0.3">
      <c r="A797" s="3">
        <v>42795</v>
      </c>
      <c r="B797" s="4">
        <v>53.95</v>
      </c>
      <c r="C797" s="4">
        <v>54.44</v>
      </c>
      <c r="D797" s="4">
        <v>53.63</v>
      </c>
      <c r="E797" s="4">
        <v>53.83</v>
      </c>
      <c r="F797" s="5">
        <v>491289</v>
      </c>
    </row>
    <row r="798" spans="1:6" x14ac:dyDescent="0.3">
      <c r="A798" s="3">
        <v>42796</v>
      </c>
      <c r="B798" s="4">
        <v>53.69</v>
      </c>
      <c r="C798" s="4">
        <v>53.8</v>
      </c>
      <c r="D798" s="4">
        <v>52.54</v>
      </c>
      <c r="E798" s="4">
        <v>52.61</v>
      </c>
      <c r="F798" s="5">
        <v>638390</v>
      </c>
    </row>
    <row r="799" spans="1:6" x14ac:dyDescent="0.3">
      <c r="A799" s="3">
        <v>42797</v>
      </c>
      <c r="B799" s="4">
        <v>52.58</v>
      </c>
      <c r="C799" s="4">
        <v>53.39</v>
      </c>
      <c r="D799" s="4">
        <v>52.55</v>
      </c>
      <c r="E799" s="4">
        <v>53.33</v>
      </c>
      <c r="F799" s="5">
        <v>436360</v>
      </c>
    </row>
    <row r="800" spans="1:6" x14ac:dyDescent="0.3">
      <c r="A800" s="3">
        <v>42800</v>
      </c>
      <c r="B800" s="4">
        <v>53.19</v>
      </c>
      <c r="C800" s="4">
        <v>53.56</v>
      </c>
      <c r="D800" s="4">
        <v>52.76</v>
      </c>
      <c r="E800" s="4">
        <v>53.2</v>
      </c>
      <c r="F800" s="5">
        <v>503692</v>
      </c>
    </row>
    <row r="801" spans="1:6" x14ac:dyDescent="0.3">
      <c r="A801" s="3">
        <v>42801</v>
      </c>
      <c r="B801" s="4">
        <v>53.17</v>
      </c>
      <c r="C801" s="4">
        <v>53.8</v>
      </c>
      <c r="D801" s="4">
        <v>52.71</v>
      </c>
      <c r="E801" s="4">
        <v>53.14</v>
      </c>
      <c r="F801" s="5">
        <v>494677</v>
      </c>
    </row>
    <row r="802" spans="1:6" x14ac:dyDescent="0.3">
      <c r="A802" s="3">
        <v>42802</v>
      </c>
      <c r="B802" s="4">
        <v>52.79</v>
      </c>
      <c r="C802" s="4">
        <v>52.92</v>
      </c>
      <c r="D802" s="4">
        <v>50.05</v>
      </c>
      <c r="E802" s="4">
        <v>50.28</v>
      </c>
      <c r="F802" s="5">
        <v>963392</v>
      </c>
    </row>
    <row r="803" spans="1:6" x14ac:dyDescent="0.3">
      <c r="A803" s="3">
        <v>42803</v>
      </c>
      <c r="B803" s="4">
        <v>50.22</v>
      </c>
      <c r="C803" s="4">
        <v>50.84</v>
      </c>
      <c r="D803" s="4">
        <v>48.59</v>
      </c>
      <c r="E803" s="4">
        <v>49.28</v>
      </c>
      <c r="F803" s="5">
        <v>1073506</v>
      </c>
    </row>
    <row r="804" spans="1:6" x14ac:dyDescent="0.3">
      <c r="A804" s="3">
        <v>42804</v>
      </c>
      <c r="B804" s="4">
        <v>49.61</v>
      </c>
      <c r="C804" s="4">
        <v>50.11</v>
      </c>
      <c r="D804" s="4">
        <v>48.31</v>
      </c>
      <c r="E804" s="4">
        <v>48.49</v>
      </c>
      <c r="F804" s="5">
        <v>796960</v>
      </c>
    </row>
    <row r="805" spans="1:6" x14ac:dyDescent="0.3">
      <c r="A805" s="3">
        <v>42807</v>
      </c>
      <c r="B805" s="4">
        <v>48.45</v>
      </c>
      <c r="C805" s="4">
        <v>48.68</v>
      </c>
      <c r="D805" s="4">
        <v>47.9</v>
      </c>
      <c r="E805" s="4">
        <v>48.4</v>
      </c>
      <c r="F805" s="5">
        <v>601362</v>
      </c>
    </row>
    <row r="806" spans="1:6" x14ac:dyDescent="0.3">
      <c r="A806" s="3">
        <v>42808</v>
      </c>
      <c r="B806" s="4">
        <v>48.45</v>
      </c>
      <c r="C806" s="4">
        <v>48.79</v>
      </c>
      <c r="D806" s="4">
        <v>47.09</v>
      </c>
      <c r="E806" s="4">
        <v>47.72</v>
      </c>
      <c r="F806" s="5">
        <v>857711</v>
      </c>
    </row>
    <row r="807" spans="1:6" x14ac:dyDescent="0.3">
      <c r="A807" s="3">
        <v>42809</v>
      </c>
      <c r="B807" s="4">
        <v>48.76</v>
      </c>
      <c r="C807" s="4">
        <v>49.04</v>
      </c>
      <c r="D807" s="4">
        <v>48.16</v>
      </c>
      <c r="E807" s="4">
        <v>48.86</v>
      </c>
      <c r="F807" s="5">
        <v>655788</v>
      </c>
    </row>
    <row r="808" spans="1:6" x14ac:dyDescent="0.3">
      <c r="A808" s="3">
        <v>42810</v>
      </c>
      <c r="B808" s="4">
        <v>49.01</v>
      </c>
      <c r="C808" s="4">
        <v>49.62</v>
      </c>
      <c r="D808" s="4">
        <v>48.45</v>
      </c>
      <c r="E808" s="4">
        <v>48.75</v>
      </c>
      <c r="F808" s="5">
        <v>516853</v>
      </c>
    </row>
    <row r="809" spans="1:6" x14ac:dyDescent="0.3">
      <c r="A809" s="3">
        <v>42811</v>
      </c>
      <c r="B809" s="4">
        <v>48.79</v>
      </c>
      <c r="C809" s="4">
        <v>49.2</v>
      </c>
      <c r="D809" s="4">
        <v>48.6</v>
      </c>
      <c r="E809" s="4">
        <v>48.78</v>
      </c>
      <c r="F809" s="5">
        <v>172340</v>
      </c>
    </row>
    <row r="810" spans="1:6" x14ac:dyDescent="0.3">
      <c r="A810" s="3">
        <v>42814</v>
      </c>
      <c r="B810" s="4">
        <v>48.7</v>
      </c>
      <c r="C810" s="4">
        <v>48.74</v>
      </c>
      <c r="D810" s="4">
        <v>47.84</v>
      </c>
      <c r="E810" s="4">
        <v>48.22</v>
      </c>
      <c r="F810" s="5">
        <v>142258</v>
      </c>
    </row>
    <row r="811" spans="1:6" x14ac:dyDescent="0.3">
      <c r="A811" s="3">
        <v>42815</v>
      </c>
      <c r="B811" s="4">
        <v>47.93</v>
      </c>
      <c r="C811" s="4">
        <v>48.73</v>
      </c>
      <c r="D811" s="4">
        <v>47.23</v>
      </c>
      <c r="E811" s="4">
        <v>47.34</v>
      </c>
      <c r="F811" s="5">
        <v>628119</v>
      </c>
    </row>
    <row r="812" spans="1:6" x14ac:dyDescent="0.3">
      <c r="A812" s="3">
        <v>42816</v>
      </c>
      <c r="B812" s="4">
        <v>48.16</v>
      </c>
      <c r="C812" s="4">
        <v>48.32</v>
      </c>
      <c r="D812" s="4">
        <v>47.01</v>
      </c>
      <c r="E812" s="4">
        <v>48.04</v>
      </c>
      <c r="F812" s="5">
        <v>680849</v>
      </c>
    </row>
    <row r="813" spans="1:6" x14ac:dyDescent="0.3">
      <c r="A813" s="3">
        <v>42817</v>
      </c>
      <c r="B813" s="4">
        <v>48.15</v>
      </c>
      <c r="C813" s="4">
        <v>48.48</v>
      </c>
      <c r="D813" s="4">
        <v>47.58</v>
      </c>
      <c r="E813" s="4">
        <v>47.7</v>
      </c>
      <c r="F813" s="5">
        <v>499878</v>
      </c>
    </row>
    <row r="814" spans="1:6" x14ac:dyDescent="0.3">
      <c r="A814" s="3">
        <v>42818</v>
      </c>
      <c r="B814" s="4">
        <v>47.67</v>
      </c>
      <c r="C814" s="4">
        <v>48.2</v>
      </c>
      <c r="D814" s="4">
        <v>47.54</v>
      </c>
      <c r="E814" s="4">
        <v>47.97</v>
      </c>
      <c r="F814" s="5">
        <v>421027</v>
      </c>
    </row>
    <row r="815" spans="1:6" x14ac:dyDescent="0.3">
      <c r="A815" s="3">
        <v>42821</v>
      </c>
      <c r="B815" s="4">
        <v>48.12</v>
      </c>
      <c r="C815" s="4">
        <v>48.28</v>
      </c>
      <c r="D815" s="4">
        <v>47.08</v>
      </c>
      <c r="E815" s="4">
        <v>47.73</v>
      </c>
      <c r="F815" s="5">
        <v>466176</v>
      </c>
    </row>
    <row r="816" spans="1:6" x14ac:dyDescent="0.3">
      <c r="A816" s="3">
        <v>42822</v>
      </c>
      <c r="B816" s="4">
        <v>47.89</v>
      </c>
      <c r="C816" s="4">
        <v>48.74</v>
      </c>
      <c r="D816" s="4">
        <v>47.8</v>
      </c>
      <c r="E816" s="4">
        <v>48.37</v>
      </c>
      <c r="F816" s="5">
        <v>502377</v>
      </c>
    </row>
    <row r="817" spans="1:6" x14ac:dyDescent="0.3">
      <c r="A817" s="3">
        <v>42823</v>
      </c>
      <c r="B817" s="4">
        <v>48.47</v>
      </c>
      <c r="C817" s="4">
        <v>49.63</v>
      </c>
      <c r="D817" s="4">
        <v>48.38</v>
      </c>
      <c r="E817" s="4">
        <v>49.51</v>
      </c>
      <c r="F817" s="5">
        <v>548615</v>
      </c>
    </row>
    <row r="818" spans="1:6" x14ac:dyDescent="0.3">
      <c r="A818" s="3">
        <v>42824</v>
      </c>
      <c r="B818" s="4">
        <v>49.6</v>
      </c>
      <c r="C818" s="4">
        <v>50.47</v>
      </c>
      <c r="D818" s="4">
        <v>49.27</v>
      </c>
      <c r="E818" s="4">
        <v>50.35</v>
      </c>
      <c r="F818" s="5">
        <v>580668</v>
      </c>
    </row>
    <row r="819" spans="1:6" x14ac:dyDescent="0.3">
      <c r="A819" s="3">
        <v>42825</v>
      </c>
      <c r="B819" s="4">
        <v>50.32</v>
      </c>
      <c r="C819" s="4">
        <v>50.85</v>
      </c>
      <c r="D819" s="4">
        <v>49.9</v>
      </c>
      <c r="E819" s="4">
        <v>50.6</v>
      </c>
      <c r="F819" s="5">
        <v>527607</v>
      </c>
    </row>
    <row r="820" spans="1:6" x14ac:dyDescent="0.3">
      <c r="A820" s="3">
        <v>42828</v>
      </c>
      <c r="B820" s="4">
        <v>50.69</v>
      </c>
      <c r="C820" s="4">
        <v>50.83</v>
      </c>
      <c r="D820" s="4">
        <v>50.12</v>
      </c>
      <c r="E820" s="4">
        <v>50.24</v>
      </c>
      <c r="F820" s="5">
        <v>440724</v>
      </c>
    </row>
    <row r="821" spans="1:6" x14ac:dyDescent="0.3">
      <c r="A821" s="3">
        <v>42829</v>
      </c>
      <c r="B821" s="4">
        <v>50.24</v>
      </c>
      <c r="C821" s="4">
        <v>51.3</v>
      </c>
      <c r="D821" s="4">
        <v>49.88</v>
      </c>
      <c r="E821" s="4">
        <v>51.03</v>
      </c>
      <c r="F821" s="5">
        <v>532054</v>
      </c>
    </row>
    <row r="822" spans="1:6" x14ac:dyDescent="0.3">
      <c r="A822" s="3">
        <v>42830</v>
      </c>
      <c r="B822" s="4">
        <v>51.18</v>
      </c>
      <c r="C822" s="4">
        <v>51.88</v>
      </c>
      <c r="D822" s="4">
        <v>50.74</v>
      </c>
      <c r="E822" s="4">
        <v>51.15</v>
      </c>
      <c r="F822" s="5">
        <v>651398</v>
      </c>
    </row>
    <row r="823" spans="1:6" x14ac:dyDescent="0.3">
      <c r="A823" s="3">
        <v>42831</v>
      </c>
      <c r="B823" s="4">
        <v>50.8</v>
      </c>
      <c r="C823" s="4">
        <v>51.82</v>
      </c>
      <c r="D823" s="4">
        <v>50.77</v>
      </c>
      <c r="E823" s="4">
        <v>51.7</v>
      </c>
      <c r="F823" s="5">
        <v>473019</v>
      </c>
    </row>
    <row r="824" spans="1:6" x14ac:dyDescent="0.3">
      <c r="A824" s="3">
        <v>42832</v>
      </c>
      <c r="B824" s="4">
        <v>51.7</v>
      </c>
      <c r="C824" s="4">
        <v>52.94</v>
      </c>
      <c r="D824" s="4">
        <v>51.49</v>
      </c>
      <c r="E824" s="4">
        <v>52.24</v>
      </c>
      <c r="F824" s="5">
        <v>796437</v>
      </c>
    </row>
    <row r="825" spans="1:6" x14ac:dyDescent="0.3">
      <c r="A825" s="3">
        <v>42835</v>
      </c>
      <c r="B825" s="4">
        <v>52.31</v>
      </c>
      <c r="C825" s="4">
        <v>53.18</v>
      </c>
      <c r="D825" s="4">
        <v>52.29</v>
      </c>
      <c r="E825" s="4">
        <v>53.08</v>
      </c>
      <c r="F825" s="5">
        <v>565439</v>
      </c>
    </row>
    <row r="826" spans="1:6" x14ac:dyDescent="0.3">
      <c r="A826" s="3">
        <v>42836</v>
      </c>
      <c r="B826" s="4">
        <v>53.13</v>
      </c>
      <c r="C826" s="4">
        <v>53.45</v>
      </c>
      <c r="D826" s="4">
        <v>52.7</v>
      </c>
      <c r="E826" s="4">
        <v>53.4</v>
      </c>
      <c r="F826" s="5">
        <v>598003</v>
      </c>
    </row>
    <row r="827" spans="1:6" x14ac:dyDescent="0.3">
      <c r="A827" s="3">
        <v>42837</v>
      </c>
      <c r="B827" s="4">
        <v>53.4</v>
      </c>
      <c r="C827" s="4">
        <v>53.76</v>
      </c>
      <c r="D827" s="4">
        <v>52.71</v>
      </c>
      <c r="E827" s="4">
        <v>53.11</v>
      </c>
      <c r="F827" s="5">
        <v>629805</v>
      </c>
    </row>
    <row r="828" spans="1:6" x14ac:dyDescent="0.3">
      <c r="A828" s="3">
        <v>42838</v>
      </c>
      <c r="B828" s="4">
        <v>52.85</v>
      </c>
      <c r="C828" s="4">
        <v>53.39</v>
      </c>
      <c r="D828" s="4">
        <v>52.82</v>
      </c>
      <c r="E828" s="4">
        <v>53.18</v>
      </c>
      <c r="F828" s="5">
        <v>480835</v>
      </c>
    </row>
    <row r="829" spans="1:6" x14ac:dyDescent="0.3">
      <c r="A829" s="3">
        <v>42842</v>
      </c>
      <c r="B829" s="4">
        <v>52.97</v>
      </c>
      <c r="C829" s="4">
        <v>53.21</v>
      </c>
      <c r="D829" s="4">
        <v>52.55</v>
      </c>
      <c r="E829" s="4">
        <v>52.65</v>
      </c>
      <c r="F829" s="5">
        <v>326340</v>
      </c>
    </row>
    <row r="830" spans="1:6" x14ac:dyDescent="0.3">
      <c r="A830" s="3">
        <v>42843</v>
      </c>
      <c r="B830" s="4">
        <v>52.75</v>
      </c>
      <c r="C830" s="4">
        <v>52.85</v>
      </c>
      <c r="D830" s="4">
        <v>52.1</v>
      </c>
      <c r="E830" s="4">
        <v>52.41</v>
      </c>
      <c r="F830" s="5">
        <v>202043</v>
      </c>
    </row>
    <row r="831" spans="1:6" x14ac:dyDescent="0.3">
      <c r="A831" s="3">
        <v>42844</v>
      </c>
      <c r="B831" s="4">
        <v>52.36</v>
      </c>
      <c r="C831" s="4">
        <v>52.65</v>
      </c>
      <c r="D831" s="4">
        <v>50.09</v>
      </c>
      <c r="E831" s="4">
        <v>50.44</v>
      </c>
      <c r="F831" s="5">
        <v>133173</v>
      </c>
    </row>
    <row r="832" spans="1:6" x14ac:dyDescent="0.3">
      <c r="A832" s="3">
        <v>42845</v>
      </c>
      <c r="B832" s="4">
        <v>50.63</v>
      </c>
      <c r="C832" s="4">
        <v>50.97</v>
      </c>
      <c r="D832" s="4">
        <v>50.18</v>
      </c>
      <c r="E832" s="4">
        <v>50.27</v>
      </c>
      <c r="F832" s="5">
        <v>606263</v>
      </c>
    </row>
    <row r="833" spans="1:6" x14ac:dyDescent="0.3">
      <c r="A833" s="3">
        <v>42846</v>
      </c>
      <c r="B833" s="4">
        <v>50.71</v>
      </c>
      <c r="C833" s="4">
        <v>50.93</v>
      </c>
      <c r="D833" s="4">
        <v>49.2</v>
      </c>
      <c r="E833" s="4">
        <v>49.62</v>
      </c>
      <c r="F833" s="5">
        <v>687474</v>
      </c>
    </row>
    <row r="834" spans="1:6" x14ac:dyDescent="0.3">
      <c r="A834" s="3">
        <v>42849</v>
      </c>
      <c r="B834" s="4">
        <v>49.68</v>
      </c>
      <c r="C834" s="4">
        <v>50.22</v>
      </c>
      <c r="D834" s="4">
        <v>49.03</v>
      </c>
      <c r="E834" s="4">
        <v>49.23</v>
      </c>
      <c r="F834" s="5">
        <v>517897</v>
      </c>
    </row>
    <row r="835" spans="1:6" x14ac:dyDescent="0.3">
      <c r="A835" s="3">
        <v>42850</v>
      </c>
      <c r="B835" s="4">
        <v>49.22</v>
      </c>
      <c r="C835" s="4">
        <v>49.83</v>
      </c>
      <c r="D835" s="4">
        <v>48.87</v>
      </c>
      <c r="E835" s="4">
        <v>49.56</v>
      </c>
      <c r="F835" s="5">
        <v>587240</v>
      </c>
    </row>
    <row r="836" spans="1:6" x14ac:dyDescent="0.3">
      <c r="A836" s="3">
        <v>42851</v>
      </c>
      <c r="B836" s="4">
        <v>49.36</v>
      </c>
      <c r="C836" s="4">
        <v>50.2</v>
      </c>
      <c r="D836" s="4">
        <v>48.94</v>
      </c>
      <c r="E836" s="4">
        <v>49.62</v>
      </c>
      <c r="F836" s="5">
        <v>655717</v>
      </c>
    </row>
    <row r="837" spans="1:6" x14ac:dyDescent="0.3">
      <c r="A837" s="3">
        <v>42852</v>
      </c>
      <c r="B837" s="4">
        <v>49.22</v>
      </c>
      <c r="C837" s="4">
        <v>49.43</v>
      </c>
      <c r="D837" s="4">
        <v>48.2</v>
      </c>
      <c r="E837" s="4">
        <v>48.97</v>
      </c>
      <c r="F837" s="5">
        <v>771189</v>
      </c>
    </row>
    <row r="838" spans="1:6" x14ac:dyDescent="0.3">
      <c r="A838" s="3">
        <v>42853</v>
      </c>
      <c r="B838" s="4">
        <v>49.27</v>
      </c>
      <c r="C838" s="4">
        <v>49.76</v>
      </c>
      <c r="D838" s="4">
        <v>48.8</v>
      </c>
      <c r="E838" s="4">
        <v>49.33</v>
      </c>
      <c r="F838" s="5">
        <v>633992</v>
      </c>
    </row>
    <row r="839" spans="1:6" x14ac:dyDescent="0.3">
      <c r="A839" s="3">
        <v>42856</v>
      </c>
      <c r="B839" s="4">
        <v>49.17</v>
      </c>
      <c r="C839" s="4">
        <v>49.32</v>
      </c>
      <c r="D839" s="4">
        <v>48.59</v>
      </c>
      <c r="E839" s="4">
        <v>48.84</v>
      </c>
      <c r="F839" s="5">
        <v>364386</v>
      </c>
    </row>
    <row r="840" spans="1:6" x14ac:dyDescent="0.3">
      <c r="A840" s="3">
        <v>42857</v>
      </c>
      <c r="B840" s="4">
        <v>48.78</v>
      </c>
      <c r="C840" s="4">
        <v>49.28</v>
      </c>
      <c r="D840" s="4">
        <v>47.35</v>
      </c>
      <c r="E840" s="4">
        <v>47.66</v>
      </c>
      <c r="F840" s="5">
        <v>702375</v>
      </c>
    </row>
    <row r="841" spans="1:6" x14ac:dyDescent="0.3">
      <c r="A841" s="3">
        <v>42858</v>
      </c>
      <c r="B841" s="4">
        <v>48.12</v>
      </c>
      <c r="C841" s="4">
        <v>48.23</v>
      </c>
      <c r="D841" s="4">
        <v>47.3</v>
      </c>
      <c r="E841" s="4">
        <v>47.82</v>
      </c>
      <c r="F841" s="5">
        <v>691319</v>
      </c>
    </row>
    <row r="842" spans="1:6" x14ac:dyDescent="0.3">
      <c r="A842" s="3">
        <v>42859</v>
      </c>
      <c r="B842" s="4">
        <v>47.6</v>
      </c>
      <c r="C842" s="4">
        <v>47.75</v>
      </c>
      <c r="D842" s="4">
        <v>45.29</v>
      </c>
      <c r="E842" s="4">
        <v>45.52</v>
      </c>
      <c r="F842" s="5">
        <v>943959</v>
      </c>
    </row>
    <row r="843" spans="1:6" x14ac:dyDescent="0.3">
      <c r="A843" s="3">
        <v>42860</v>
      </c>
      <c r="B843" s="4">
        <v>45.51</v>
      </c>
      <c r="C843" s="4">
        <v>46.68</v>
      </c>
      <c r="D843" s="4">
        <v>43.76</v>
      </c>
      <c r="E843" s="4">
        <v>46.22</v>
      </c>
      <c r="F843" s="5">
        <v>1021610</v>
      </c>
    </row>
    <row r="844" spans="1:6" x14ac:dyDescent="0.3">
      <c r="A844" s="3">
        <v>42863</v>
      </c>
      <c r="B844" s="4">
        <v>46.35</v>
      </c>
      <c r="C844" s="4">
        <v>46.98</v>
      </c>
      <c r="D844" s="4">
        <v>45.73</v>
      </c>
      <c r="E844" s="4">
        <v>46.43</v>
      </c>
      <c r="F844" s="5">
        <v>785055</v>
      </c>
    </row>
    <row r="845" spans="1:6" x14ac:dyDescent="0.3">
      <c r="A845" s="3">
        <v>42864</v>
      </c>
      <c r="B845" s="4">
        <v>46.49</v>
      </c>
      <c r="C845" s="4">
        <v>46.78</v>
      </c>
      <c r="D845" s="4">
        <v>45.53</v>
      </c>
      <c r="E845" s="4">
        <v>45.88</v>
      </c>
      <c r="F845" s="5">
        <v>701944</v>
      </c>
    </row>
    <row r="846" spans="1:6" x14ac:dyDescent="0.3">
      <c r="A846" s="3">
        <v>42865</v>
      </c>
      <c r="B846" s="4">
        <v>46.18</v>
      </c>
      <c r="C846" s="4">
        <v>47.78</v>
      </c>
      <c r="D846" s="4">
        <v>46.01</v>
      </c>
      <c r="E846" s="4">
        <v>47.33</v>
      </c>
      <c r="F846" s="5">
        <v>819796</v>
      </c>
    </row>
    <row r="847" spans="1:6" x14ac:dyDescent="0.3">
      <c r="A847" s="3">
        <v>42866</v>
      </c>
      <c r="B847" s="4">
        <v>47.39</v>
      </c>
      <c r="C847" s="4">
        <v>48.22</v>
      </c>
      <c r="D847" s="4">
        <v>47.34</v>
      </c>
      <c r="E847" s="4">
        <v>47.83</v>
      </c>
      <c r="F847" s="5">
        <v>661783</v>
      </c>
    </row>
    <row r="848" spans="1:6" x14ac:dyDescent="0.3">
      <c r="A848" s="3">
        <v>42867</v>
      </c>
      <c r="B848" s="4">
        <v>47.81</v>
      </c>
      <c r="C848" s="4">
        <v>48.07</v>
      </c>
      <c r="D848" s="4">
        <v>47.35</v>
      </c>
      <c r="E848" s="4">
        <v>47.84</v>
      </c>
      <c r="F848" s="5">
        <v>537490</v>
      </c>
    </row>
    <row r="849" spans="1:6" x14ac:dyDescent="0.3">
      <c r="A849" s="3">
        <v>42870</v>
      </c>
      <c r="B849" s="4">
        <v>47.85</v>
      </c>
      <c r="C849" s="4">
        <v>49.66</v>
      </c>
      <c r="D849" s="4">
        <v>47.75</v>
      </c>
      <c r="E849" s="4">
        <v>48.85</v>
      </c>
      <c r="F849" s="5">
        <v>687153</v>
      </c>
    </row>
    <row r="850" spans="1:6" x14ac:dyDescent="0.3">
      <c r="A850" s="3">
        <v>42871</v>
      </c>
      <c r="B850" s="4">
        <v>48.82</v>
      </c>
      <c r="C850" s="4">
        <v>49.38</v>
      </c>
      <c r="D850" s="4">
        <v>48.17</v>
      </c>
      <c r="E850" s="4">
        <v>48.66</v>
      </c>
      <c r="F850" s="5">
        <v>589212</v>
      </c>
    </row>
    <row r="851" spans="1:6" x14ac:dyDescent="0.3">
      <c r="A851" s="3">
        <v>42872</v>
      </c>
      <c r="B851" s="4">
        <v>48.23</v>
      </c>
      <c r="C851" s="4">
        <v>49.5</v>
      </c>
      <c r="D851" s="4">
        <v>48.03</v>
      </c>
      <c r="E851" s="4">
        <v>49.07</v>
      </c>
      <c r="F851" s="5">
        <v>650107</v>
      </c>
    </row>
    <row r="852" spans="1:6" x14ac:dyDescent="0.3">
      <c r="A852" s="3">
        <v>42873</v>
      </c>
      <c r="B852" s="4">
        <v>48.93</v>
      </c>
      <c r="C852" s="4">
        <v>49.6</v>
      </c>
      <c r="D852" s="4">
        <v>48.05</v>
      </c>
      <c r="E852" s="4">
        <v>49.35</v>
      </c>
      <c r="F852" s="5">
        <v>242754</v>
      </c>
    </row>
    <row r="853" spans="1:6" x14ac:dyDescent="0.3">
      <c r="A853" s="3">
        <v>42874</v>
      </c>
      <c r="B853" s="4">
        <v>49.28</v>
      </c>
      <c r="C853" s="4">
        <v>50.53</v>
      </c>
      <c r="D853" s="4">
        <v>49.28</v>
      </c>
      <c r="E853" s="4">
        <v>50.33</v>
      </c>
      <c r="F853" s="5">
        <v>146452</v>
      </c>
    </row>
    <row r="854" spans="1:6" x14ac:dyDescent="0.3">
      <c r="A854" s="3">
        <v>42877</v>
      </c>
      <c r="B854" s="4">
        <v>50.6</v>
      </c>
      <c r="C854" s="4">
        <v>51.06</v>
      </c>
      <c r="D854" s="4">
        <v>50.44</v>
      </c>
      <c r="E854" s="4">
        <v>50.73</v>
      </c>
      <c r="F854" s="5">
        <v>564310</v>
      </c>
    </row>
    <row r="855" spans="1:6" x14ac:dyDescent="0.3">
      <c r="A855" s="3">
        <v>42878</v>
      </c>
      <c r="B855" s="4">
        <v>51.04</v>
      </c>
      <c r="C855" s="4">
        <v>51.79</v>
      </c>
      <c r="D855" s="4">
        <v>50.57</v>
      </c>
      <c r="E855" s="4">
        <v>51.47</v>
      </c>
      <c r="F855" s="5">
        <v>584139</v>
      </c>
    </row>
    <row r="856" spans="1:6" x14ac:dyDescent="0.3">
      <c r="A856" s="3">
        <v>42879</v>
      </c>
      <c r="B856" s="4">
        <v>51.44</v>
      </c>
      <c r="C856" s="4">
        <v>51.88</v>
      </c>
      <c r="D856" s="4">
        <v>51.03</v>
      </c>
      <c r="E856" s="4">
        <v>51.36</v>
      </c>
      <c r="F856" s="5">
        <v>736341</v>
      </c>
    </row>
    <row r="857" spans="1:6" x14ac:dyDescent="0.3">
      <c r="A857" s="3">
        <v>42880</v>
      </c>
      <c r="B857" s="4">
        <v>51.25</v>
      </c>
      <c r="C857" s="4">
        <v>52</v>
      </c>
      <c r="D857" s="4">
        <v>48.45</v>
      </c>
      <c r="E857" s="4">
        <v>48.9</v>
      </c>
      <c r="F857" s="5">
        <v>1147389</v>
      </c>
    </row>
    <row r="858" spans="1:6" x14ac:dyDescent="0.3">
      <c r="A858" s="3">
        <v>42881</v>
      </c>
      <c r="B858" s="4">
        <v>48.75</v>
      </c>
      <c r="C858" s="4">
        <v>49.94</v>
      </c>
      <c r="D858" s="4">
        <v>48.18</v>
      </c>
      <c r="E858" s="4">
        <v>49.8</v>
      </c>
      <c r="F858" s="5">
        <v>763920</v>
      </c>
    </row>
    <row r="859" spans="1:6" x14ac:dyDescent="0.3">
      <c r="A859" s="3">
        <v>42885</v>
      </c>
      <c r="B859" s="4">
        <v>49.93</v>
      </c>
      <c r="C859" s="4">
        <v>50.28</v>
      </c>
      <c r="D859" s="4">
        <v>49.03</v>
      </c>
      <c r="E859" s="4">
        <v>49.66</v>
      </c>
      <c r="F859" s="5">
        <v>663486</v>
      </c>
    </row>
    <row r="860" spans="1:6" x14ac:dyDescent="0.3">
      <c r="A860" s="3">
        <v>42886</v>
      </c>
      <c r="B860" s="4">
        <v>49.65</v>
      </c>
      <c r="C860" s="4">
        <v>49.71</v>
      </c>
      <c r="D860" s="4">
        <v>47.73</v>
      </c>
      <c r="E860" s="4">
        <v>48.32</v>
      </c>
      <c r="F860" s="5">
        <v>779144</v>
      </c>
    </row>
    <row r="861" spans="1:6" x14ac:dyDescent="0.3">
      <c r="A861" s="3">
        <v>42887</v>
      </c>
      <c r="B861" s="4">
        <v>48.63</v>
      </c>
      <c r="C861" s="4">
        <v>49.17</v>
      </c>
      <c r="D861" s="4">
        <v>47.9</v>
      </c>
      <c r="E861" s="4">
        <v>48.36</v>
      </c>
      <c r="F861" s="5">
        <v>774478</v>
      </c>
    </row>
    <row r="862" spans="1:6" x14ac:dyDescent="0.3">
      <c r="A862" s="3">
        <v>42888</v>
      </c>
      <c r="B862" s="4">
        <v>48.04</v>
      </c>
      <c r="C862" s="4">
        <v>48.19</v>
      </c>
      <c r="D862" s="4">
        <v>46.74</v>
      </c>
      <c r="E862" s="4">
        <v>47.66</v>
      </c>
      <c r="F862" s="5">
        <v>802662</v>
      </c>
    </row>
    <row r="863" spans="1:6" x14ac:dyDescent="0.3">
      <c r="A863" s="3">
        <v>42891</v>
      </c>
      <c r="B863" s="4">
        <v>47.71</v>
      </c>
      <c r="C863" s="4">
        <v>48.42</v>
      </c>
      <c r="D863" s="4">
        <v>46.86</v>
      </c>
      <c r="E863" s="4">
        <v>47.4</v>
      </c>
      <c r="F863" s="5">
        <v>710199</v>
      </c>
    </row>
    <row r="864" spans="1:6" x14ac:dyDescent="0.3">
      <c r="A864" s="3">
        <v>42892</v>
      </c>
      <c r="B864" s="4">
        <v>47.4</v>
      </c>
      <c r="C864" s="4">
        <v>48.4</v>
      </c>
      <c r="D864" s="4">
        <v>46.94</v>
      </c>
      <c r="E864" s="4">
        <v>48.19</v>
      </c>
      <c r="F864" s="5">
        <v>825056</v>
      </c>
    </row>
    <row r="865" spans="1:6" x14ac:dyDescent="0.3">
      <c r="A865" s="3">
        <v>42893</v>
      </c>
      <c r="B865" s="4">
        <v>47.98</v>
      </c>
      <c r="C865" s="4">
        <v>48.23</v>
      </c>
      <c r="D865" s="4">
        <v>45.65</v>
      </c>
      <c r="E865" s="4">
        <v>45.72</v>
      </c>
      <c r="F865" s="5">
        <v>1182327</v>
      </c>
    </row>
    <row r="866" spans="1:6" x14ac:dyDescent="0.3">
      <c r="A866" s="3">
        <v>42894</v>
      </c>
      <c r="B866" s="4">
        <v>45.85</v>
      </c>
      <c r="C866" s="4">
        <v>46.18</v>
      </c>
      <c r="D866" s="4">
        <v>45.2</v>
      </c>
      <c r="E866" s="4">
        <v>45.64</v>
      </c>
      <c r="F866" s="5">
        <v>927695</v>
      </c>
    </row>
    <row r="867" spans="1:6" x14ac:dyDescent="0.3">
      <c r="A867" s="3">
        <v>42895</v>
      </c>
      <c r="B867" s="4">
        <v>45.71</v>
      </c>
      <c r="C867" s="4">
        <v>46.18</v>
      </c>
      <c r="D867" s="4">
        <v>45.27</v>
      </c>
      <c r="E867" s="4">
        <v>45.83</v>
      </c>
      <c r="F867" s="5">
        <v>735933</v>
      </c>
    </row>
    <row r="868" spans="1:6" x14ac:dyDescent="0.3">
      <c r="A868" s="3">
        <v>42898</v>
      </c>
      <c r="B868" s="4">
        <v>45.8</v>
      </c>
      <c r="C868" s="4">
        <v>46.71</v>
      </c>
      <c r="D868" s="4">
        <v>45.66</v>
      </c>
      <c r="E868" s="4">
        <v>46.08</v>
      </c>
      <c r="F868" s="5">
        <v>666765</v>
      </c>
    </row>
    <row r="869" spans="1:6" x14ac:dyDescent="0.3">
      <c r="A869" s="3">
        <v>42899</v>
      </c>
      <c r="B869" s="4">
        <v>46.01</v>
      </c>
      <c r="C869" s="4">
        <v>46.57</v>
      </c>
      <c r="D869" s="4">
        <v>45.56</v>
      </c>
      <c r="E869" s="4">
        <v>46.46</v>
      </c>
      <c r="F869" s="5">
        <v>783320</v>
      </c>
    </row>
    <row r="870" spans="1:6" x14ac:dyDescent="0.3">
      <c r="A870" s="3">
        <v>42900</v>
      </c>
      <c r="B870" s="4">
        <v>45.94</v>
      </c>
      <c r="C870" s="4">
        <v>46.49</v>
      </c>
      <c r="D870" s="4">
        <v>44.54</v>
      </c>
      <c r="E870" s="4">
        <v>44.73</v>
      </c>
      <c r="F870" s="5">
        <v>924408</v>
      </c>
    </row>
    <row r="871" spans="1:6" x14ac:dyDescent="0.3">
      <c r="A871" s="3">
        <v>42901</v>
      </c>
      <c r="B871" s="4">
        <v>44.69</v>
      </c>
      <c r="C871" s="4">
        <v>44.81</v>
      </c>
      <c r="D871" s="4">
        <v>44.22</v>
      </c>
      <c r="E871" s="4">
        <v>44.46</v>
      </c>
      <c r="F871" s="5">
        <v>500938</v>
      </c>
    </row>
    <row r="872" spans="1:6" x14ac:dyDescent="0.3">
      <c r="A872" s="3">
        <v>42902</v>
      </c>
      <c r="B872" s="4">
        <v>44.25</v>
      </c>
      <c r="C872" s="4">
        <v>44.94</v>
      </c>
      <c r="D872" s="4">
        <v>44.24</v>
      </c>
      <c r="E872" s="4">
        <v>44.74</v>
      </c>
      <c r="F872" s="5">
        <v>191824</v>
      </c>
    </row>
    <row r="873" spans="1:6" x14ac:dyDescent="0.3">
      <c r="A873" s="3">
        <v>42905</v>
      </c>
      <c r="B873" s="4">
        <v>44.68</v>
      </c>
      <c r="C873" s="4">
        <v>45.06</v>
      </c>
      <c r="D873" s="4">
        <v>44.05</v>
      </c>
      <c r="E873" s="4">
        <v>44.2</v>
      </c>
      <c r="F873" s="5">
        <v>123943</v>
      </c>
    </row>
    <row r="874" spans="1:6" x14ac:dyDescent="0.3">
      <c r="A874" s="3">
        <v>42906</v>
      </c>
      <c r="B874" s="4">
        <v>44.11</v>
      </c>
      <c r="C874" s="4">
        <v>44.4</v>
      </c>
      <c r="D874" s="4">
        <v>42.75</v>
      </c>
      <c r="E874" s="4">
        <v>43.23</v>
      </c>
      <c r="F874" s="5">
        <v>894104</v>
      </c>
    </row>
    <row r="875" spans="1:6" x14ac:dyDescent="0.3">
      <c r="A875" s="3">
        <v>42907</v>
      </c>
      <c r="B875" s="4">
        <v>43.38</v>
      </c>
      <c r="C875" s="4">
        <v>44.2</v>
      </c>
      <c r="D875" s="4">
        <v>42.05</v>
      </c>
      <c r="E875" s="4">
        <v>42.53</v>
      </c>
      <c r="F875" s="5">
        <v>1071747</v>
      </c>
    </row>
    <row r="876" spans="1:6" x14ac:dyDescent="0.3">
      <c r="A876" s="3">
        <v>42908</v>
      </c>
      <c r="B876" s="4">
        <v>42.55</v>
      </c>
      <c r="C876" s="4">
        <v>43.32</v>
      </c>
      <c r="D876" s="4">
        <v>42.26</v>
      </c>
      <c r="E876" s="4">
        <v>42.74</v>
      </c>
      <c r="F876" s="5">
        <v>668830</v>
      </c>
    </row>
    <row r="877" spans="1:6" x14ac:dyDescent="0.3">
      <c r="A877" s="3">
        <v>42909</v>
      </c>
      <c r="B877" s="4">
        <v>42.8</v>
      </c>
      <c r="C877" s="4">
        <v>43.2</v>
      </c>
      <c r="D877" s="4">
        <v>42.53</v>
      </c>
      <c r="E877" s="4">
        <v>43.01</v>
      </c>
      <c r="F877" s="5">
        <v>690906</v>
      </c>
    </row>
    <row r="878" spans="1:6" x14ac:dyDescent="0.3">
      <c r="A878" s="3">
        <v>42912</v>
      </c>
      <c r="B878" s="4">
        <v>43.16</v>
      </c>
      <c r="C878" s="4">
        <v>43.65</v>
      </c>
      <c r="D878" s="4">
        <v>42.63</v>
      </c>
      <c r="E878" s="4">
        <v>43.38</v>
      </c>
      <c r="F878" s="5">
        <v>661354</v>
      </c>
    </row>
    <row r="879" spans="1:6" x14ac:dyDescent="0.3">
      <c r="A879" s="3">
        <v>42913</v>
      </c>
      <c r="B879" s="4">
        <v>43.49</v>
      </c>
      <c r="C879" s="4">
        <v>44.44</v>
      </c>
      <c r="D879" s="4">
        <v>43.32</v>
      </c>
      <c r="E879" s="4">
        <v>44.24</v>
      </c>
      <c r="F879" s="5">
        <v>759115</v>
      </c>
    </row>
    <row r="880" spans="1:6" x14ac:dyDescent="0.3">
      <c r="A880" s="3">
        <v>42914</v>
      </c>
      <c r="B880" s="4">
        <v>43.7</v>
      </c>
      <c r="C880" s="4">
        <v>44.9</v>
      </c>
      <c r="D880" s="4">
        <v>43.67</v>
      </c>
      <c r="E880" s="4">
        <v>44.74</v>
      </c>
      <c r="F880" s="5">
        <v>753375</v>
      </c>
    </row>
    <row r="881" spans="1:6" x14ac:dyDescent="0.3">
      <c r="A881" s="3">
        <v>42915</v>
      </c>
      <c r="B881" s="4">
        <v>44.89</v>
      </c>
      <c r="C881" s="4">
        <v>45.45</v>
      </c>
      <c r="D881" s="4">
        <v>44.65</v>
      </c>
      <c r="E881" s="4">
        <v>44.93</v>
      </c>
      <c r="F881" s="5">
        <v>768946</v>
      </c>
    </row>
    <row r="882" spans="1:6" x14ac:dyDescent="0.3">
      <c r="A882" s="3">
        <v>42916</v>
      </c>
      <c r="B882" s="4">
        <v>44.89</v>
      </c>
      <c r="C882" s="4">
        <v>46.35</v>
      </c>
      <c r="D882" s="4">
        <v>44.88</v>
      </c>
      <c r="E882" s="4">
        <v>46.04</v>
      </c>
      <c r="F882" s="5">
        <v>677408</v>
      </c>
    </row>
    <row r="883" spans="1:6" x14ac:dyDescent="0.3">
      <c r="A883" s="3">
        <v>42919</v>
      </c>
      <c r="B883" s="4">
        <v>46.28</v>
      </c>
      <c r="C883" s="4">
        <v>47.1</v>
      </c>
      <c r="D883" s="4">
        <v>45.92</v>
      </c>
      <c r="E883" s="4">
        <v>47.07</v>
      </c>
      <c r="F883" s="5">
        <v>517621</v>
      </c>
    </row>
    <row r="884" spans="1:6" x14ac:dyDescent="0.3">
      <c r="A884" s="3">
        <v>42921</v>
      </c>
      <c r="B884" s="4">
        <v>47.04</v>
      </c>
      <c r="C884" s="4">
        <v>47.32</v>
      </c>
      <c r="D884" s="4">
        <v>44.51</v>
      </c>
      <c r="E884" s="4">
        <v>45.13</v>
      </c>
      <c r="F884" s="5">
        <v>1173581</v>
      </c>
    </row>
    <row r="885" spans="1:6" x14ac:dyDescent="0.3">
      <c r="A885" s="3">
        <v>42922</v>
      </c>
      <c r="B885" s="4">
        <v>45.65</v>
      </c>
      <c r="C885" s="4">
        <v>46.53</v>
      </c>
      <c r="D885" s="4">
        <v>45.18</v>
      </c>
      <c r="E885" s="4">
        <v>45.52</v>
      </c>
      <c r="F885" s="5">
        <v>969676</v>
      </c>
    </row>
    <row r="886" spans="1:6" x14ac:dyDescent="0.3">
      <c r="A886" s="3">
        <v>42923</v>
      </c>
      <c r="B886" s="4">
        <v>45.35</v>
      </c>
      <c r="C886" s="4">
        <v>45.42</v>
      </c>
      <c r="D886" s="4">
        <v>43.78</v>
      </c>
      <c r="E886" s="4">
        <v>44.23</v>
      </c>
      <c r="F886" s="5">
        <v>975914</v>
      </c>
    </row>
    <row r="887" spans="1:6" x14ac:dyDescent="0.3">
      <c r="A887" s="3">
        <v>42926</v>
      </c>
      <c r="B887" s="4">
        <v>44.35</v>
      </c>
      <c r="C887" s="4">
        <v>44.84</v>
      </c>
      <c r="D887" s="4">
        <v>43.65</v>
      </c>
      <c r="E887" s="4">
        <v>44.4</v>
      </c>
      <c r="F887" s="5">
        <v>848570</v>
      </c>
    </row>
    <row r="888" spans="1:6" x14ac:dyDescent="0.3">
      <c r="A888" s="3">
        <v>42927</v>
      </c>
      <c r="B888" s="4">
        <v>44.58</v>
      </c>
      <c r="C888" s="4">
        <v>45.81</v>
      </c>
      <c r="D888" s="4">
        <v>43.83</v>
      </c>
      <c r="E888" s="4">
        <v>45.04</v>
      </c>
      <c r="F888" s="5">
        <v>1010691</v>
      </c>
    </row>
    <row r="889" spans="1:6" x14ac:dyDescent="0.3">
      <c r="A889" s="3">
        <v>42928</v>
      </c>
      <c r="B889" s="4">
        <v>45.74</v>
      </c>
      <c r="C889" s="4">
        <v>46.48</v>
      </c>
      <c r="D889" s="4">
        <v>45.11</v>
      </c>
      <c r="E889" s="4">
        <v>45.49</v>
      </c>
      <c r="F889" s="5">
        <v>963505</v>
      </c>
    </row>
    <row r="890" spans="1:6" x14ac:dyDescent="0.3">
      <c r="A890" s="3">
        <v>42929</v>
      </c>
      <c r="B890" s="4">
        <v>45.44</v>
      </c>
      <c r="C890" s="4">
        <v>46.28</v>
      </c>
      <c r="D890" s="4">
        <v>44.99</v>
      </c>
      <c r="E890" s="4">
        <v>46.08</v>
      </c>
      <c r="F890" s="5">
        <v>748971</v>
      </c>
    </row>
    <row r="891" spans="1:6" x14ac:dyDescent="0.3">
      <c r="A891" s="3">
        <v>42930</v>
      </c>
      <c r="B891" s="4">
        <v>46.08</v>
      </c>
      <c r="C891" s="4">
        <v>46.74</v>
      </c>
      <c r="D891" s="4">
        <v>45.8</v>
      </c>
      <c r="E891" s="4">
        <v>46.54</v>
      </c>
      <c r="F891" s="5">
        <v>742895</v>
      </c>
    </row>
    <row r="892" spans="1:6" x14ac:dyDescent="0.3">
      <c r="A892" s="3">
        <v>42933</v>
      </c>
      <c r="B892" s="4">
        <v>46.68</v>
      </c>
      <c r="C892" s="4">
        <v>46.88</v>
      </c>
      <c r="D892" s="4">
        <v>45.89</v>
      </c>
      <c r="E892" s="4">
        <v>46.02</v>
      </c>
      <c r="F892" s="5">
        <v>560633</v>
      </c>
    </row>
    <row r="893" spans="1:6" x14ac:dyDescent="0.3">
      <c r="A893" s="3">
        <v>42934</v>
      </c>
      <c r="B893" s="4">
        <v>45.99</v>
      </c>
      <c r="C893" s="4">
        <v>46.92</v>
      </c>
      <c r="D893" s="4">
        <v>45.81</v>
      </c>
      <c r="E893" s="4">
        <v>46.4</v>
      </c>
      <c r="F893" s="5">
        <v>208420</v>
      </c>
    </row>
    <row r="894" spans="1:6" x14ac:dyDescent="0.3">
      <c r="A894" s="3">
        <v>42935</v>
      </c>
      <c r="B894" s="4">
        <v>46.25</v>
      </c>
      <c r="C894" s="4">
        <v>47.26</v>
      </c>
      <c r="D894" s="4">
        <v>46.14</v>
      </c>
      <c r="E894" s="4">
        <v>47.12</v>
      </c>
      <c r="F894" s="5">
        <v>140677</v>
      </c>
    </row>
    <row r="895" spans="1:6" x14ac:dyDescent="0.3">
      <c r="A895" s="3">
        <v>42936</v>
      </c>
      <c r="B895" s="4">
        <v>47.09</v>
      </c>
      <c r="C895" s="4">
        <v>47.55</v>
      </c>
      <c r="D895" s="4">
        <v>46.66</v>
      </c>
      <c r="E895" s="4">
        <v>46.79</v>
      </c>
      <c r="F895" s="5">
        <v>720621</v>
      </c>
    </row>
    <row r="896" spans="1:6" x14ac:dyDescent="0.3">
      <c r="A896" s="3">
        <v>42937</v>
      </c>
      <c r="B896" s="4">
        <v>46.91</v>
      </c>
      <c r="C896" s="4">
        <v>47.21</v>
      </c>
      <c r="D896" s="4">
        <v>45.54</v>
      </c>
      <c r="E896" s="4">
        <v>45.77</v>
      </c>
      <c r="F896" s="5">
        <v>769438</v>
      </c>
    </row>
    <row r="897" spans="1:6" x14ac:dyDescent="0.3">
      <c r="A897" s="3">
        <v>42940</v>
      </c>
      <c r="B897" s="4">
        <v>45.62</v>
      </c>
      <c r="C897" s="4">
        <v>46.53</v>
      </c>
      <c r="D897" s="4">
        <v>45.4</v>
      </c>
      <c r="E897" s="4">
        <v>46.34</v>
      </c>
      <c r="F897" s="5">
        <v>707910</v>
      </c>
    </row>
    <row r="898" spans="1:6" x14ac:dyDescent="0.3">
      <c r="A898" s="3">
        <v>42941</v>
      </c>
      <c r="B898" s="4">
        <v>46.46</v>
      </c>
      <c r="C898" s="4">
        <v>48.66</v>
      </c>
      <c r="D898" s="4">
        <v>46.38</v>
      </c>
      <c r="E898" s="4">
        <v>47.89</v>
      </c>
      <c r="F898" s="5">
        <v>885700</v>
      </c>
    </row>
    <row r="899" spans="1:6" x14ac:dyDescent="0.3">
      <c r="A899" s="3">
        <v>42942</v>
      </c>
      <c r="B899" s="4">
        <v>48.51</v>
      </c>
      <c r="C899" s="4">
        <v>48.87</v>
      </c>
      <c r="D899" s="4">
        <v>47.86</v>
      </c>
      <c r="E899" s="4">
        <v>48.75</v>
      </c>
      <c r="F899" s="5">
        <v>887864</v>
      </c>
    </row>
    <row r="900" spans="1:6" x14ac:dyDescent="0.3">
      <c r="A900" s="3">
        <v>42943</v>
      </c>
      <c r="B900" s="4">
        <v>48.7</v>
      </c>
      <c r="C900" s="4">
        <v>49.24</v>
      </c>
      <c r="D900" s="4">
        <v>48.25</v>
      </c>
      <c r="E900" s="4">
        <v>49.04</v>
      </c>
      <c r="F900" s="5">
        <v>880757</v>
      </c>
    </row>
    <row r="901" spans="1:6" x14ac:dyDescent="0.3">
      <c r="A901" s="3">
        <v>42944</v>
      </c>
      <c r="B901" s="4">
        <v>49.17</v>
      </c>
      <c r="C901" s="4">
        <v>49.81</v>
      </c>
      <c r="D901" s="4">
        <v>48.86</v>
      </c>
      <c r="E901" s="4">
        <v>49.71</v>
      </c>
      <c r="F901" s="5">
        <v>771225</v>
      </c>
    </row>
    <row r="902" spans="1:6" x14ac:dyDescent="0.3">
      <c r="A902" s="3">
        <v>42947</v>
      </c>
      <c r="B902" s="4">
        <v>49.85</v>
      </c>
      <c r="C902" s="4">
        <v>50.41</v>
      </c>
      <c r="D902" s="4">
        <v>49.18</v>
      </c>
      <c r="E902" s="4">
        <v>50.17</v>
      </c>
      <c r="F902" s="5">
        <v>781539</v>
      </c>
    </row>
    <row r="903" spans="1:6" x14ac:dyDescent="0.3">
      <c r="A903" s="3">
        <v>42948</v>
      </c>
      <c r="B903" s="4">
        <v>50.21</v>
      </c>
      <c r="C903" s="4">
        <v>50.43</v>
      </c>
      <c r="D903" s="4">
        <v>48.37</v>
      </c>
      <c r="E903" s="4">
        <v>49.16</v>
      </c>
      <c r="F903" s="5">
        <v>1008583</v>
      </c>
    </row>
    <row r="904" spans="1:6" x14ac:dyDescent="0.3">
      <c r="A904" s="3">
        <v>42949</v>
      </c>
      <c r="B904" s="4">
        <v>48.8</v>
      </c>
      <c r="C904" s="4">
        <v>49.65</v>
      </c>
      <c r="D904" s="4">
        <v>48.55</v>
      </c>
      <c r="E904" s="4">
        <v>49.59</v>
      </c>
      <c r="F904" s="5">
        <v>847722</v>
      </c>
    </row>
    <row r="905" spans="1:6" x14ac:dyDescent="0.3">
      <c r="A905" s="3">
        <v>42950</v>
      </c>
      <c r="B905" s="4">
        <v>49.59</v>
      </c>
      <c r="C905" s="4">
        <v>49.96</v>
      </c>
      <c r="D905" s="4">
        <v>48.78</v>
      </c>
      <c r="E905" s="4">
        <v>49.03</v>
      </c>
      <c r="F905" s="5">
        <v>837763</v>
      </c>
    </row>
    <row r="906" spans="1:6" x14ac:dyDescent="0.3">
      <c r="A906" s="3">
        <v>42951</v>
      </c>
      <c r="B906" s="4">
        <v>48.95</v>
      </c>
      <c r="C906" s="4">
        <v>49.64</v>
      </c>
      <c r="D906" s="4">
        <v>48.5</v>
      </c>
      <c r="E906" s="4">
        <v>49.58</v>
      </c>
      <c r="F906" s="5">
        <v>745664</v>
      </c>
    </row>
    <row r="907" spans="1:6" x14ac:dyDescent="0.3">
      <c r="A907" s="3">
        <v>42954</v>
      </c>
      <c r="B907" s="4">
        <v>49.59</v>
      </c>
      <c r="C907" s="4">
        <v>49.73</v>
      </c>
      <c r="D907" s="4">
        <v>48.54</v>
      </c>
      <c r="E907" s="4">
        <v>49.39</v>
      </c>
      <c r="F907" s="5">
        <v>831374</v>
      </c>
    </row>
    <row r="908" spans="1:6" x14ac:dyDescent="0.3">
      <c r="A908" s="3">
        <v>42955</v>
      </c>
      <c r="B908" s="4">
        <v>49.31</v>
      </c>
      <c r="C908" s="4">
        <v>49.79</v>
      </c>
      <c r="D908" s="4">
        <v>48.86</v>
      </c>
      <c r="E908" s="4">
        <v>49.17</v>
      </c>
      <c r="F908" s="5">
        <v>924240</v>
      </c>
    </row>
    <row r="909" spans="1:6" x14ac:dyDescent="0.3">
      <c r="A909" s="3">
        <v>42956</v>
      </c>
      <c r="B909" s="4">
        <v>49</v>
      </c>
      <c r="C909" s="4">
        <v>49.72</v>
      </c>
      <c r="D909" s="4">
        <v>48.9</v>
      </c>
      <c r="E909" s="4">
        <v>49.56</v>
      </c>
      <c r="F909" s="5">
        <v>858250</v>
      </c>
    </row>
    <row r="910" spans="1:6" x14ac:dyDescent="0.3">
      <c r="A910" s="3">
        <v>42957</v>
      </c>
      <c r="B910" s="4">
        <v>49.68</v>
      </c>
      <c r="C910" s="4">
        <v>50.22</v>
      </c>
      <c r="D910" s="4">
        <v>48.35</v>
      </c>
      <c r="E910" s="4">
        <v>48.59</v>
      </c>
      <c r="F910" s="5">
        <v>1135440</v>
      </c>
    </row>
    <row r="911" spans="1:6" x14ac:dyDescent="0.3">
      <c r="A911" s="3">
        <v>42958</v>
      </c>
      <c r="B911" s="4">
        <v>48.52</v>
      </c>
      <c r="C911" s="4">
        <v>48.98</v>
      </c>
      <c r="D911" s="4">
        <v>47.98</v>
      </c>
      <c r="E911" s="4">
        <v>48.82</v>
      </c>
      <c r="F911" s="5">
        <v>804237</v>
      </c>
    </row>
    <row r="912" spans="1:6" x14ac:dyDescent="0.3">
      <c r="A912" s="3">
        <v>42961</v>
      </c>
      <c r="B912" s="4">
        <v>48.79</v>
      </c>
      <c r="C912" s="4">
        <v>49.16</v>
      </c>
      <c r="D912" s="4">
        <v>47.43</v>
      </c>
      <c r="E912" s="4">
        <v>47.59</v>
      </c>
      <c r="F912" s="5">
        <v>763241</v>
      </c>
    </row>
    <row r="913" spans="1:6" x14ac:dyDescent="0.3">
      <c r="A913" s="3">
        <v>42962</v>
      </c>
      <c r="B913" s="4">
        <v>47.49</v>
      </c>
      <c r="C913" s="4">
        <v>47.9</v>
      </c>
      <c r="D913" s="4">
        <v>47.02</v>
      </c>
      <c r="E913" s="4">
        <v>47.55</v>
      </c>
      <c r="F913" s="5">
        <v>770358</v>
      </c>
    </row>
    <row r="914" spans="1:6" x14ac:dyDescent="0.3">
      <c r="A914" s="3">
        <v>42963</v>
      </c>
      <c r="B914" s="4">
        <v>47.72</v>
      </c>
      <c r="C914" s="4">
        <v>47.99</v>
      </c>
      <c r="D914" s="4">
        <v>46.67</v>
      </c>
      <c r="E914" s="4">
        <v>46.78</v>
      </c>
      <c r="F914" s="5">
        <v>815544</v>
      </c>
    </row>
    <row r="915" spans="1:6" x14ac:dyDescent="0.3">
      <c r="A915" s="3">
        <v>42964</v>
      </c>
      <c r="B915" s="4">
        <v>46.8</v>
      </c>
      <c r="C915" s="4">
        <v>47.19</v>
      </c>
      <c r="D915" s="4">
        <v>46.46</v>
      </c>
      <c r="E915" s="4">
        <v>47.09</v>
      </c>
      <c r="F915" s="5">
        <v>608314</v>
      </c>
    </row>
    <row r="916" spans="1:6" x14ac:dyDescent="0.3">
      <c r="A916" s="3">
        <v>42965</v>
      </c>
      <c r="B916" s="4">
        <v>46.93</v>
      </c>
      <c r="C916" s="4">
        <v>48.74</v>
      </c>
      <c r="D916" s="4">
        <v>46.78</v>
      </c>
      <c r="E916" s="4">
        <v>48.51</v>
      </c>
      <c r="F916" s="5">
        <v>253069</v>
      </c>
    </row>
    <row r="917" spans="1:6" x14ac:dyDescent="0.3">
      <c r="A917" s="3">
        <v>42968</v>
      </c>
      <c r="B917" s="4">
        <v>48.72</v>
      </c>
      <c r="C917" s="4">
        <v>48.75</v>
      </c>
      <c r="D917" s="4">
        <v>47.03</v>
      </c>
      <c r="E917" s="4">
        <v>47.37</v>
      </c>
      <c r="F917" s="5">
        <v>129192</v>
      </c>
    </row>
    <row r="918" spans="1:6" x14ac:dyDescent="0.3">
      <c r="A918" s="3">
        <v>42969</v>
      </c>
      <c r="B918" s="4">
        <v>47.45</v>
      </c>
      <c r="C918" s="4">
        <v>48.03</v>
      </c>
      <c r="D918" s="4">
        <v>47.2</v>
      </c>
      <c r="E918" s="4">
        <v>47.64</v>
      </c>
      <c r="F918" s="5">
        <v>864387</v>
      </c>
    </row>
    <row r="919" spans="1:6" x14ac:dyDescent="0.3">
      <c r="A919" s="3">
        <v>42970</v>
      </c>
      <c r="B919" s="4">
        <v>47.64</v>
      </c>
      <c r="C919" s="4">
        <v>48.5</v>
      </c>
      <c r="D919" s="4">
        <v>47.53</v>
      </c>
      <c r="E919" s="4">
        <v>48.41</v>
      </c>
      <c r="F919" s="5">
        <v>701693</v>
      </c>
    </row>
    <row r="920" spans="1:6" x14ac:dyDescent="0.3">
      <c r="A920" s="3">
        <v>42971</v>
      </c>
      <c r="B920" s="4">
        <v>48.36</v>
      </c>
      <c r="C920" s="4">
        <v>48.43</v>
      </c>
      <c r="D920" s="4">
        <v>47.06</v>
      </c>
      <c r="E920" s="4">
        <v>47.43</v>
      </c>
      <c r="F920" s="5">
        <v>831358</v>
      </c>
    </row>
    <row r="921" spans="1:6" x14ac:dyDescent="0.3">
      <c r="A921" s="3">
        <v>42972</v>
      </c>
      <c r="B921" s="4">
        <v>47.62</v>
      </c>
      <c r="C921" s="4">
        <v>47.91</v>
      </c>
      <c r="D921" s="4">
        <v>47.39</v>
      </c>
      <c r="E921" s="4">
        <v>47.87</v>
      </c>
      <c r="F921" s="5">
        <v>646518</v>
      </c>
    </row>
    <row r="922" spans="1:6" x14ac:dyDescent="0.3">
      <c r="A922" s="3">
        <v>42975</v>
      </c>
      <c r="B922" s="4">
        <v>47.89</v>
      </c>
      <c r="C922" s="4">
        <v>48.2</v>
      </c>
      <c r="D922" s="4">
        <v>46.15</v>
      </c>
      <c r="E922" s="4">
        <v>46.57</v>
      </c>
      <c r="F922" s="5">
        <v>921285</v>
      </c>
    </row>
    <row r="923" spans="1:6" x14ac:dyDescent="0.3">
      <c r="A923" s="3">
        <v>42976</v>
      </c>
      <c r="B923" s="4">
        <v>46.86</v>
      </c>
      <c r="C923" s="4">
        <v>46.96</v>
      </c>
      <c r="D923" s="4">
        <v>45.76</v>
      </c>
      <c r="E923" s="4">
        <v>46.44</v>
      </c>
      <c r="F923" s="5">
        <v>895643</v>
      </c>
    </row>
    <row r="924" spans="1:6" x14ac:dyDescent="0.3">
      <c r="A924" s="3">
        <v>42977</v>
      </c>
      <c r="B924" s="4">
        <v>46.31</v>
      </c>
      <c r="C924" s="4">
        <v>46.72</v>
      </c>
      <c r="D924" s="4">
        <v>45.84</v>
      </c>
      <c r="E924" s="4">
        <v>45.96</v>
      </c>
      <c r="F924" s="5">
        <v>895643</v>
      </c>
    </row>
    <row r="925" spans="1:6" x14ac:dyDescent="0.3">
      <c r="A925" s="3">
        <v>42978</v>
      </c>
      <c r="B925" s="4">
        <v>45.95</v>
      </c>
      <c r="C925" s="4">
        <v>47.47</v>
      </c>
      <c r="D925" s="4">
        <v>45.58</v>
      </c>
      <c r="E925" s="4">
        <v>47.23</v>
      </c>
      <c r="F925" s="5">
        <v>882983</v>
      </c>
    </row>
    <row r="926" spans="1:6" x14ac:dyDescent="0.3">
      <c r="A926" s="3">
        <v>42979</v>
      </c>
      <c r="B926" s="4">
        <v>47.08</v>
      </c>
      <c r="C926" s="4">
        <v>47.35</v>
      </c>
      <c r="D926" s="4">
        <v>46.56</v>
      </c>
      <c r="E926" s="4">
        <v>47.29</v>
      </c>
      <c r="F926" s="5">
        <v>915708</v>
      </c>
    </row>
    <row r="927" spans="1:6" x14ac:dyDescent="0.3">
      <c r="A927" s="3">
        <v>42983</v>
      </c>
      <c r="B927" s="4">
        <v>47.28</v>
      </c>
      <c r="C927" s="4">
        <v>48.98</v>
      </c>
      <c r="D927" s="4">
        <v>47.15</v>
      </c>
      <c r="E927" s="4">
        <v>48.66</v>
      </c>
      <c r="F927" s="5">
        <v>742808</v>
      </c>
    </row>
    <row r="928" spans="1:6" x14ac:dyDescent="0.3">
      <c r="A928" s="3">
        <v>42984</v>
      </c>
      <c r="B928" s="4">
        <v>48.59</v>
      </c>
      <c r="C928" s="4">
        <v>49.42</v>
      </c>
      <c r="D928" s="4">
        <v>48.52</v>
      </c>
      <c r="E928" s="4">
        <v>49.16</v>
      </c>
      <c r="F928" s="5">
        <v>788963</v>
      </c>
    </row>
    <row r="929" spans="1:6" x14ac:dyDescent="0.3">
      <c r="A929" s="3">
        <v>42985</v>
      </c>
      <c r="B929" s="4">
        <v>49.14</v>
      </c>
      <c r="C929" s="4">
        <v>49.33</v>
      </c>
      <c r="D929" s="4">
        <v>48.63</v>
      </c>
      <c r="E929" s="4">
        <v>49.09</v>
      </c>
      <c r="F929" s="5">
        <v>702514</v>
      </c>
    </row>
    <row r="930" spans="1:6" x14ac:dyDescent="0.3">
      <c r="A930" s="3">
        <v>42986</v>
      </c>
      <c r="B930" s="4">
        <v>49.09</v>
      </c>
      <c r="C930" s="4">
        <v>49.26</v>
      </c>
      <c r="D930" s="4">
        <v>47.27</v>
      </c>
      <c r="E930" s="4">
        <v>47.48</v>
      </c>
      <c r="F930" s="5">
        <v>843760</v>
      </c>
    </row>
    <row r="931" spans="1:6" x14ac:dyDescent="0.3">
      <c r="A931" s="3">
        <v>42989</v>
      </c>
      <c r="B931" s="4">
        <v>47.58</v>
      </c>
      <c r="C931" s="4">
        <v>48.27</v>
      </c>
      <c r="D931" s="4">
        <v>47</v>
      </c>
      <c r="E931" s="4">
        <v>48.07</v>
      </c>
      <c r="F931" s="5">
        <v>774468</v>
      </c>
    </row>
    <row r="932" spans="1:6" x14ac:dyDescent="0.3">
      <c r="A932" s="3">
        <v>42990</v>
      </c>
      <c r="B932" s="4">
        <v>48.12</v>
      </c>
      <c r="C932" s="4">
        <v>48.44</v>
      </c>
      <c r="D932" s="4">
        <v>47.73</v>
      </c>
      <c r="E932" s="4">
        <v>48.23</v>
      </c>
      <c r="F932" s="5">
        <v>676040</v>
      </c>
    </row>
    <row r="933" spans="1:6" x14ac:dyDescent="0.3">
      <c r="A933" s="3">
        <v>42991</v>
      </c>
      <c r="B933" s="4">
        <v>48.34</v>
      </c>
      <c r="C933" s="4">
        <v>49.4</v>
      </c>
      <c r="D933" s="4">
        <v>48.12</v>
      </c>
      <c r="E933" s="4">
        <v>49.3</v>
      </c>
      <c r="F933" s="5">
        <v>706925</v>
      </c>
    </row>
    <row r="934" spans="1:6" x14ac:dyDescent="0.3">
      <c r="A934" s="3">
        <v>42992</v>
      </c>
      <c r="B934" s="4">
        <v>49.31</v>
      </c>
      <c r="C934" s="4">
        <v>50.5</v>
      </c>
      <c r="D934" s="4">
        <v>49.15</v>
      </c>
      <c r="E934" s="4">
        <v>49.89</v>
      </c>
      <c r="F934" s="5">
        <v>709035</v>
      </c>
    </row>
    <row r="935" spans="1:6" x14ac:dyDescent="0.3">
      <c r="A935" s="3">
        <v>42993</v>
      </c>
      <c r="B935" s="4">
        <v>49.72</v>
      </c>
      <c r="C935" s="4">
        <v>50.13</v>
      </c>
      <c r="D935" s="4">
        <v>49.41</v>
      </c>
      <c r="E935" s="4">
        <v>49.89</v>
      </c>
      <c r="F935" s="5">
        <v>433597</v>
      </c>
    </row>
    <row r="936" spans="1:6" x14ac:dyDescent="0.3">
      <c r="A936" s="3">
        <v>42996</v>
      </c>
      <c r="B936" s="4">
        <v>49.85</v>
      </c>
      <c r="C936" s="4">
        <v>50.33</v>
      </c>
      <c r="D936" s="4">
        <v>49.19</v>
      </c>
      <c r="E936" s="4">
        <v>49.91</v>
      </c>
      <c r="F936" s="5">
        <v>189605</v>
      </c>
    </row>
    <row r="937" spans="1:6" x14ac:dyDescent="0.3">
      <c r="A937" s="3">
        <v>42997</v>
      </c>
      <c r="B937" s="4">
        <v>49.91</v>
      </c>
      <c r="C937" s="4">
        <v>50.42</v>
      </c>
      <c r="D937" s="4">
        <v>49.33</v>
      </c>
      <c r="E937" s="4">
        <v>49.48</v>
      </c>
      <c r="F937" s="5">
        <v>143379</v>
      </c>
    </row>
    <row r="938" spans="1:6" x14ac:dyDescent="0.3">
      <c r="A938" s="3">
        <v>42998</v>
      </c>
      <c r="B938" s="4">
        <v>49.84</v>
      </c>
      <c r="C938" s="4">
        <v>50.65</v>
      </c>
      <c r="D938" s="4">
        <v>49.75</v>
      </c>
      <c r="E938" s="4">
        <v>50.41</v>
      </c>
      <c r="F938" s="5">
        <v>754413</v>
      </c>
    </row>
    <row r="939" spans="1:6" x14ac:dyDescent="0.3">
      <c r="A939" s="3">
        <v>42999</v>
      </c>
      <c r="B939" s="4">
        <v>50.72</v>
      </c>
      <c r="C939" s="4">
        <v>50.81</v>
      </c>
      <c r="D939" s="4">
        <v>50.07</v>
      </c>
      <c r="E939" s="4">
        <v>50.55</v>
      </c>
      <c r="F939" s="5">
        <v>580569</v>
      </c>
    </row>
    <row r="940" spans="1:6" x14ac:dyDescent="0.3">
      <c r="A940" s="3">
        <v>43000</v>
      </c>
      <c r="B940" s="4">
        <v>50.73</v>
      </c>
      <c r="C940" s="4">
        <v>50.78</v>
      </c>
      <c r="D940" s="4">
        <v>50.29</v>
      </c>
      <c r="E940" s="4">
        <v>50.66</v>
      </c>
      <c r="F940" s="5">
        <v>473795</v>
      </c>
    </row>
    <row r="941" spans="1:6" x14ac:dyDescent="0.3">
      <c r="A941" s="3">
        <v>43003</v>
      </c>
      <c r="B941" s="4">
        <v>50.68</v>
      </c>
      <c r="C941" s="4">
        <v>52.28</v>
      </c>
      <c r="D941" s="4">
        <v>50.39</v>
      </c>
      <c r="E941" s="4">
        <v>52.22</v>
      </c>
      <c r="F941" s="5">
        <v>701244</v>
      </c>
    </row>
    <row r="942" spans="1:6" x14ac:dyDescent="0.3">
      <c r="A942" s="3">
        <v>43004</v>
      </c>
      <c r="B942" s="4">
        <v>52.12</v>
      </c>
      <c r="C942" s="4">
        <v>52.43</v>
      </c>
      <c r="D942" s="4">
        <v>51.43</v>
      </c>
      <c r="E942" s="4">
        <v>51.88</v>
      </c>
      <c r="F942" s="5">
        <v>709515</v>
      </c>
    </row>
    <row r="943" spans="1:6" x14ac:dyDescent="0.3">
      <c r="A943" s="3">
        <v>43005</v>
      </c>
      <c r="B943" s="4">
        <v>52.09</v>
      </c>
      <c r="C943" s="4">
        <v>52.34</v>
      </c>
      <c r="D943" s="4">
        <v>51.63</v>
      </c>
      <c r="E943" s="4">
        <v>52.14</v>
      </c>
      <c r="F943" s="5">
        <v>637035</v>
      </c>
    </row>
    <row r="944" spans="1:6" x14ac:dyDescent="0.3">
      <c r="A944" s="3">
        <v>43006</v>
      </c>
      <c r="B944" s="4">
        <v>52.05</v>
      </c>
      <c r="C944" s="4">
        <v>52.86</v>
      </c>
      <c r="D944" s="4">
        <v>51.22</v>
      </c>
      <c r="E944" s="4">
        <v>51.56</v>
      </c>
      <c r="F944" s="5">
        <v>801816</v>
      </c>
    </row>
    <row r="945" spans="1:6" x14ac:dyDescent="0.3">
      <c r="A945" s="3">
        <v>43007</v>
      </c>
      <c r="B945" s="4">
        <v>51.58</v>
      </c>
      <c r="C945" s="4">
        <v>51.77</v>
      </c>
      <c r="D945" s="4">
        <v>51.25</v>
      </c>
      <c r="E945" s="4">
        <v>51.67</v>
      </c>
      <c r="F945" s="5">
        <v>551982</v>
      </c>
    </row>
    <row r="946" spans="1:6" x14ac:dyDescent="0.3">
      <c r="A946" s="3">
        <v>43010</v>
      </c>
      <c r="B946" s="4">
        <v>51.64</v>
      </c>
      <c r="C946" s="4">
        <v>51.71</v>
      </c>
      <c r="D946" s="4">
        <v>50.07</v>
      </c>
      <c r="E946" s="4">
        <v>50.58</v>
      </c>
      <c r="F946" s="5">
        <v>600933</v>
      </c>
    </row>
    <row r="947" spans="1:6" x14ac:dyDescent="0.3">
      <c r="A947" s="3">
        <v>43011</v>
      </c>
      <c r="B947" s="4">
        <v>50.59</v>
      </c>
      <c r="C947" s="4">
        <v>50.73</v>
      </c>
      <c r="D947" s="4">
        <v>50.14</v>
      </c>
      <c r="E947" s="4">
        <v>50.42</v>
      </c>
      <c r="F947" s="5">
        <v>462735</v>
      </c>
    </row>
    <row r="948" spans="1:6" x14ac:dyDescent="0.3">
      <c r="A948" s="3">
        <v>43012</v>
      </c>
      <c r="B948" s="4">
        <v>50.16</v>
      </c>
      <c r="C948" s="4">
        <v>50.67</v>
      </c>
      <c r="D948" s="4">
        <v>49.76</v>
      </c>
      <c r="E948" s="4">
        <v>49.98</v>
      </c>
      <c r="F948" s="5">
        <v>598836</v>
      </c>
    </row>
    <row r="949" spans="1:6" x14ac:dyDescent="0.3">
      <c r="A949" s="3">
        <v>43013</v>
      </c>
      <c r="B949" s="4">
        <v>49.88</v>
      </c>
      <c r="C949" s="4">
        <v>51.22</v>
      </c>
      <c r="D949" s="4">
        <v>49.85</v>
      </c>
      <c r="E949" s="4">
        <v>50.79</v>
      </c>
      <c r="F949" s="5">
        <v>654385</v>
      </c>
    </row>
    <row r="950" spans="1:6" x14ac:dyDescent="0.3">
      <c r="A950" s="3">
        <v>43014</v>
      </c>
      <c r="B950" s="4">
        <v>50.75</v>
      </c>
      <c r="C950" s="4">
        <v>50.82</v>
      </c>
      <c r="D950" s="4">
        <v>49.1</v>
      </c>
      <c r="E950" s="4">
        <v>49.29</v>
      </c>
      <c r="F950" s="5">
        <v>743114</v>
      </c>
    </row>
    <row r="951" spans="1:6" x14ac:dyDescent="0.3">
      <c r="A951" s="3">
        <v>43017</v>
      </c>
      <c r="B951" s="4">
        <v>49.25</v>
      </c>
      <c r="C951" s="4">
        <v>49.79</v>
      </c>
      <c r="D951" s="4">
        <v>49.13</v>
      </c>
      <c r="E951" s="4">
        <v>49.58</v>
      </c>
      <c r="F951" s="5">
        <v>505079</v>
      </c>
    </row>
    <row r="952" spans="1:6" x14ac:dyDescent="0.3">
      <c r="A952" s="3">
        <v>43018</v>
      </c>
      <c r="B952" s="4">
        <v>49.55</v>
      </c>
      <c r="C952" s="4">
        <v>51.06</v>
      </c>
      <c r="D952" s="4">
        <v>49.54</v>
      </c>
      <c r="E952" s="4">
        <v>50.92</v>
      </c>
      <c r="F952" s="5">
        <v>664839</v>
      </c>
    </row>
    <row r="953" spans="1:6" x14ac:dyDescent="0.3">
      <c r="A953" s="3">
        <v>43019</v>
      </c>
      <c r="B953" s="4">
        <v>50.94</v>
      </c>
      <c r="C953" s="4">
        <v>51.42</v>
      </c>
      <c r="D953" s="4">
        <v>50.61</v>
      </c>
      <c r="E953" s="4">
        <v>51.3</v>
      </c>
      <c r="F953" s="5">
        <v>651948</v>
      </c>
    </row>
    <row r="954" spans="1:6" x14ac:dyDescent="0.3">
      <c r="A954" s="3">
        <v>43020</v>
      </c>
      <c r="B954" s="4">
        <v>51</v>
      </c>
      <c r="C954" s="4">
        <v>51.13</v>
      </c>
      <c r="D954" s="4">
        <v>50.15</v>
      </c>
      <c r="E954" s="4">
        <v>50.6</v>
      </c>
      <c r="F954" s="5">
        <v>729273</v>
      </c>
    </row>
    <row r="955" spans="1:6" x14ac:dyDescent="0.3">
      <c r="A955" s="3">
        <v>43021</v>
      </c>
      <c r="B955" s="4">
        <v>50.73</v>
      </c>
      <c r="C955" s="4">
        <v>51.72</v>
      </c>
      <c r="D955" s="4">
        <v>50.7</v>
      </c>
      <c r="E955" s="4">
        <v>51.45</v>
      </c>
      <c r="F955" s="5">
        <v>667497</v>
      </c>
    </row>
    <row r="956" spans="1:6" x14ac:dyDescent="0.3">
      <c r="A956" s="3">
        <v>43024</v>
      </c>
      <c r="B956" s="4">
        <v>51.43</v>
      </c>
      <c r="C956" s="4">
        <v>52.37</v>
      </c>
      <c r="D956" s="4">
        <v>51.35</v>
      </c>
      <c r="E956" s="4">
        <v>51.87</v>
      </c>
      <c r="F956" s="5">
        <v>520725</v>
      </c>
    </row>
    <row r="957" spans="1:6" x14ac:dyDescent="0.3">
      <c r="A957" s="3">
        <v>43025</v>
      </c>
      <c r="B957" s="4">
        <v>51.93</v>
      </c>
      <c r="C957" s="4">
        <v>52.25</v>
      </c>
      <c r="D957" s="4">
        <v>51.21</v>
      </c>
      <c r="E957" s="4">
        <v>51.88</v>
      </c>
      <c r="F957" s="5">
        <v>471612</v>
      </c>
    </row>
    <row r="958" spans="1:6" x14ac:dyDescent="0.3">
      <c r="A958" s="3">
        <v>43026</v>
      </c>
      <c r="B958" s="4">
        <v>51.94</v>
      </c>
      <c r="C958" s="4">
        <v>52.33</v>
      </c>
      <c r="D958" s="4">
        <v>51.69</v>
      </c>
      <c r="E958" s="4">
        <v>52.04</v>
      </c>
      <c r="F958" s="5">
        <v>152620</v>
      </c>
    </row>
    <row r="959" spans="1:6" x14ac:dyDescent="0.3">
      <c r="A959" s="3">
        <v>43027</v>
      </c>
      <c r="B959" s="4">
        <v>52.05</v>
      </c>
      <c r="C959" s="4">
        <v>52.17</v>
      </c>
      <c r="D959" s="4">
        <v>51.07</v>
      </c>
      <c r="E959" s="4">
        <v>51.29</v>
      </c>
      <c r="F959" s="5">
        <v>127413</v>
      </c>
    </row>
    <row r="960" spans="1:6" x14ac:dyDescent="0.3">
      <c r="A960" s="3">
        <v>43028</v>
      </c>
      <c r="B960" s="4">
        <v>51.42</v>
      </c>
      <c r="C960" s="4">
        <v>51.73</v>
      </c>
      <c r="D960" s="4">
        <v>50.7</v>
      </c>
      <c r="E960" s="4">
        <v>51.47</v>
      </c>
      <c r="F960" s="5">
        <v>674142</v>
      </c>
    </row>
    <row r="961" spans="1:6" x14ac:dyDescent="0.3">
      <c r="A961" s="3">
        <v>43031</v>
      </c>
      <c r="B961" s="4">
        <v>52.07</v>
      </c>
      <c r="C961" s="4">
        <v>52.3</v>
      </c>
      <c r="D961" s="4">
        <v>51.68</v>
      </c>
      <c r="E961" s="4">
        <v>51.9</v>
      </c>
      <c r="F961" s="5">
        <v>583563</v>
      </c>
    </row>
    <row r="962" spans="1:6" x14ac:dyDescent="0.3">
      <c r="A962" s="3">
        <v>43032</v>
      </c>
      <c r="B962" s="4">
        <v>51.89</v>
      </c>
      <c r="C962" s="4">
        <v>52.62</v>
      </c>
      <c r="D962" s="4">
        <v>51.55</v>
      </c>
      <c r="E962" s="4">
        <v>52.47</v>
      </c>
      <c r="F962" s="5">
        <v>709553</v>
      </c>
    </row>
    <row r="963" spans="1:6" x14ac:dyDescent="0.3">
      <c r="A963" s="3">
        <v>43033</v>
      </c>
      <c r="B963" s="4">
        <v>52.56</v>
      </c>
      <c r="C963" s="4">
        <v>52.57</v>
      </c>
      <c r="D963" s="4">
        <v>51.89</v>
      </c>
      <c r="E963" s="4">
        <v>52.18</v>
      </c>
      <c r="F963" s="5">
        <v>681739</v>
      </c>
    </row>
    <row r="964" spans="1:6" x14ac:dyDescent="0.3">
      <c r="A964" s="3">
        <v>43034</v>
      </c>
      <c r="B964" s="4">
        <v>52.19</v>
      </c>
      <c r="C964" s="4">
        <v>52.86</v>
      </c>
      <c r="D964" s="4">
        <v>51.91</v>
      </c>
      <c r="E964" s="4">
        <v>52.64</v>
      </c>
      <c r="F964" s="5">
        <v>594647</v>
      </c>
    </row>
    <row r="965" spans="1:6" x14ac:dyDescent="0.3">
      <c r="A965" s="3">
        <v>43035</v>
      </c>
      <c r="B965" s="4">
        <v>52.8</v>
      </c>
      <c r="C965" s="4">
        <v>54.2</v>
      </c>
      <c r="D965" s="4">
        <v>52.25</v>
      </c>
      <c r="E965" s="4">
        <v>53.9</v>
      </c>
      <c r="F965" s="5">
        <v>730915</v>
      </c>
    </row>
    <row r="966" spans="1:6" x14ac:dyDescent="0.3">
      <c r="A966" s="3">
        <v>43038</v>
      </c>
      <c r="B966" s="4">
        <v>54.16</v>
      </c>
      <c r="C966" s="4">
        <v>54.46</v>
      </c>
      <c r="D966" s="4">
        <v>53.75</v>
      </c>
      <c r="E966" s="4">
        <v>54.15</v>
      </c>
      <c r="F966" s="5">
        <v>565043</v>
      </c>
    </row>
    <row r="967" spans="1:6" x14ac:dyDescent="0.3">
      <c r="A967" s="3">
        <v>43039</v>
      </c>
      <c r="B967" s="4">
        <v>54.08</v>
      </c>
      <c r="C967" s="4">
        <v>54.85</v>
      </c>
      <c r="D967" s="4">
        <v>53.93</v>
      </c>
      <c r="E967" s="4">
        <v>54.38</v>
      </c>
      <c r="F967" s="5">
        <v>497295</v>
      </c>
    </row>
    <row r="968" spans="1:6" x14ac:dyDescent="0.3">
      <c r="A968" s="3">
        <v>43040</v>
      </c>
      <c r="B968" s="4">
        <v>54.65</v>
      </c>
      <c r="C968" s="4">
        <v>55.22</v>
      </c>
      <c r="D968" s="4">
        <v>53.89</v>
      </c>
      <c r="E968" s="4">
        <v>54.3</v>
      </c>
      <c r="F968" s="5">
        <v>671038</v>
      </c>
    </row>
    <row r="969" spans="1:6" x14ac:dyDescent="0.3">
      <c r="A969" s="3">
        <v>43041</v>
      </c>
      <c r="B969" s="4">
        <v>54.28</v>
      </c>
      <c r="C969" s="4">
        <v>54.84</v>
      </c>
      <c r="D969" s="4">
        <v>53.99</v>
      </c>
      <c r="E969" s="4">
        <v>54.54</v>
      </c>
      <c r="F969" s="5">
        <v>482846</v>
      </c>
    </row>
    <row r="970" spans="1:6" x14ac:dyDescent="0.3">
      <c r="A970" s="3">
        <v>43042</v>
      </c>
      <c r="B970" s="4">
        <v>54.73</v>
      </c>
      <c r="C970" s="4">
        <v>55.76</v>
      </c>
      <c r="D970" s="4">
        <v>54.4</v>
      </c>
      <c r="E970" s="4">
        <v>55.64</v>
      </c>
      <c r="F970" s="5">
        <v>614159</v>
      </c>
    </row>
    <row r="971" spans="1:6" x14ac:dyDescent="0.3">
      <c r="A971" s="3">
        <v>43045</v>
      </c>
      <c r="B971" s="4">
        <v>55.97</v>
      </c>
      <c r="C971" s="4">
        <v>57.61</v>
      </c>
      <c r="D971" s="4">
        <v>55.66</v>
      </c>
      <c r="E971" s="4">
        <v>57.35</v>
      </c>
      <c r="F971" s="5">
        <v>861713</v>
      </c>
    </row>
    <row r="972" spans="1:6" x14ac:dyDescent="0.3">
      <c r="A972" s="3">
        <v>43046</v>
      </c>
      <c r="B972" s="4">
        <v>57.27</v>
      </c>
      <c r="C972" s="4">
        <v>57.69</v>
      </c>
      <c r="D972" s="4">
        <v>56.83</v>
      </c>
      <c r="E972" s="4">
        <v>57.2</v>
      </c>
      <c r="F972" s="5">
        <v>750187</v>
      </c>
    </row>
    <row r="973" spans="1:6" x14ac:dyDescent="0.3">
      <c r="A973" s="3">
        <v>43047</v>
      </c>
      <c r="B973" s="4">
        <v>56.96</v>
      </c>
      <c r="C973" s="4">
        <v>57.92</v>
      </c>
      <c r="D973" s="4">
        <v>56.41</v>
      </c>
      <c r="E973" s="4">
        <v>56.81</v>
      </c>
      <c r="F973" s="5">
        <v>919147</v>
      </c>
    </row>
    <row r="974" spans="1:6" x14ac:dyDescent="0.3">
      <c r="A974" s="3">
        <v>43048</v>
      </c>
      <c r="B974" s="4">
        <v>56.85</v>
      </c>
      <c r="C974" s="4">
        <v>57.53</v>
      </c>
      <c r="D974" s="4">
        <v>56.69</v>
      </c>
      <c r="E974" s="4">
        <v>57.17</v>
      </c>
      <c r="F974" s="5">
        <v>666949</v>
      </c>
    </row>
    <row r="975" spans="1:6" x14ac:dyDescent="0.3">
      <c r="A975" s="3">
        <v>43049</v>
      </c>
      <c r="B975" s="4">
        <v>57.02</v>
      </c>
      <c r="C975" s="4">
        <v>57.35</v>
      </c>
      <c r="D975" s="4">
        <v>56.55</v>
      </c>
      <c r="E975" s="4">
        <v>56.74</v>
      </c>
      <c r="F975" s="5">
        <v>541296</v>
      </c>
    </row>
    <row r="976" spans="1:6" x14ac:dyDescent="0.3">
      <c r="A976" s="3">
        <v>43052</v>
      </c>
      <c r="B976" s="4">
        <v>56.9</v>
      </c>
      <c r="C976" s="4">
        <v>57.15</v>
      </c>
      <c r="D976" s="4">
        <v>56.3</v>
      </c>
      <c r="E976" s="4">
        <v>56.76</v>
      </c>
      <c r="F976" s="5">
        <v>631619</v>
      </c>
    </row>
    <row r="977" spans="1:6" x14ac:dyDescent="0.3">
      <c r="A977" s="3">
        <v>43053</v>
      </c>
      <c r="B977" s="4">
        <v>56.72</v>
      </c>
      <c r="C977" s="4">
        <v>56.77</v>
      </c>
      <c r="D977" s="4">
        <v>54.81</v>
      </c>
      <c r="E977" s="4">
        <v>55.7</v>
      </c>
      <c r="F977" s="5">
        <v>707338</v>
      </c>
    </row>
    <row r="978" spans="1:6" x14ac:dyDescent="0.3">
      <c r="A978" s="3">
        <v>43054</v>
      </c>
      <c r="B978" s="4">
        <v>55.06</v>
      </c>
      <c r="C978" s="4">
        <v>55.56</v>
      </c>
      <c r="D978" s="4">
        <v>54.88</v>
      </c>
      <c r="E978" s="4">
        <v>55.33</v>
      </c>
      <c r="F978" s="5">
        <v>501385</v>
      </c>
    </row>
    <row r="979" spans="1:6" x14ac:dyDescent="0.3">
      <c r="A979" s="3">
        <v>43055</v>
      </c>
      <c r="B979" s="4">
        <v>55.3</v>
      </c>
      <c r="C979" s="4">
        <v>55.62</v>
      </c>
      <c r="D979" s="4">
        <v>54.93</v>
      </c>
      <c r="E979" s="4">
        <v>55.14</v>
      </c>
      <c r="F979" s="5">
        <v>213923</v>
      </c>
    </row>
    <row r="980" spans="1:6" x14ac:dyDescent="0.3">
      <c r="A980" s="3">
        <v>43056</v>
      </c>
      <c r="B980" s="4">
        <v>55.25</v>
      </c>
      <c r="C980" s="4">
        <v>56.68</v>
      </c>
      <c r="D980" s="4">
        <v>55.18</v>
      </c>
      <c r="E980" s="4">
        <v>56.55</v>
      </c>
      <c r="F980" s="5">
        <v>184944</v>
      </c>
    </row>
    <row r="981" spans="1:6" x14ac:dyDescent="0.3">
      <c r="A981" s="3">
        <v>43059</v>
      </c>
      <c r="B981" s="4">
        <v>56.69</v>
      </c>
      <c r="C981" s="4">
        <v>56.76</v>
      </c>
      <c r="D981" s="4">
        <v>55.57</v>
      </c>
      <c r="E981" s="4">
        <v>56.09</v>
      </c>
      <c r="F981" s="5">
        <v>593241</v>
      </c>
    </row>
    <row r="982" spans="1:6" x14ac:dyDescent="0.3">
      <c r="A982" s="3">
        <v>43060</v>
      </c>
      <c r="B982" s="4">
        <v>56.38</v>
      </c>
      <c r="C982" s="4">
        <v>57.22</v>
      </c>
      <c r="D982" s="4">
        <v>56.32</v>
      </c>
      <c r="E982" s="4">
        <v>56.83</v>
      </c>
      <c r="F982" s="5">
        <v>619066</v>
      </c>
    </row>
    <row r="983" spans="1:6" x14ac:dyDescent="0.3">
      <c r="A983" s="3">
        <v>43061</v>
      </c>
      <c r="B983" s="4">
        <v>57.12</v>
      </c>
      <c r="C983" s="4">
        <v>58.15</v>
      </c>
      <c r="D983" s="4">
        <v>57.03</v>
      </c>
      <c r="E983" s="4">
        <v>58.02</v>
      </c>
      <c r="F983" s="5">
        <v>837411</v>
      </c>
    </row>
    <row r="984" spans="1:6" x14ac:dyDescent="0.3">
      <c r="A984" s="3">
        <v>43063</v>
      </c>
      <c r="B984" s="4">
        <v>58.05</v>
      </c>
      <c r="C984" s="4">
        <v>59.05</v>
      </c>
      <c r="D984" s="4">
        <v>57.75</v>
      </c>
      <c r="E984" s="4">
        <v>58.95</v>
      </c>
      <c r="F984" s="5">
        <v>577826</v>
      </c>
    </row>
    <row r="985" spans="1:6" x14ac:dyDescent="0.3">
      <c r="A985" s="3">
        <v>43066</v>
      </c>
      <c r="B985" s="4">
        <v>58.95</v>
      </c>
      <c r="C985" s="4">
        <v>58.99</v>
      </c>
      <c r="D985" s="4">
        <v>57.55</v>
      </c>
      <c r="E985" s="4">
        <v>58.11</v>
      </c>
      <c r="F985" s="5">
        <v>690078</v>
      </c>
    </row>
    <row r="986" spans="1:6" x14ac:dyDescent="0.3">
      <c r="A986" s="3">
        <v>43067</v>
      </c>
      <c r="B986" s="4">
        <v>57.86</v>
      </c>
      <c r="C986" s="4">
        <v>58.11</v>
      </c>
      <c r="D986" s="4">
        <v>57.42</v>
      </c>
      <c r="E986" s="4">
        <v>57.99</v>
      </c>
      <c r="F986" s="5">
        <v>546526</v>
      </c>
    </row>
    <row r="987" spans="1:6" x14ac:dyDescent="0.3">
      <c r="A987" s="3">
        <v>43068</v>
      </c>
      <c r="B987" s="4">
        <v>57.73</v>
      </c>
      <c r="C987" s="4">
        <v>58.3</v>
      </c>
      <c r="D987" s="4">
        <v>56.75</v>
      </c>
      <c r="E987" s="4">
        <v>57.3</v>
      </c>
      <c r="F987" s="5">
        <v>741564</v>
      </c>
    </row>
    <row r="988" spans="1:6" x14ac:dyDescent="0.3">
      <c r="A988" s="3">
        <v>43069</v>
      </c>
      <c r="B988" s="4">
        <v>57.41</v>
      </c>
      <c r="C988" s="4">
        <v>57.98</v>
      </c>
      <c r="D988" s="4">
        <v>56.82</v>
      </c>
      <c r="E988" s="4">
        <v>57.4</v>
      </c>
      <c r="F988" s="5">
        <v>735128</v>
      </c>
    </row>
    <row r="989" spans="1:6" x14ac:dyDescent="0.3">
      <c r="A989" s="3">
        <v>43070</v>
      </c>
      <c r="B989" s="4">
        <v>57.42</v>
      </c>
      <c r="C989" s="4">
        <v>58.88</v>
      </c>
      <c r="D989" s="4">
        <v>57.29</v>
      </c>
      <c r="E989" s="4">
        <v>58.36</v>
      </c>
      <c r="F989" s="5">
        <v>685215</v>
      </c>
    </row>
    <row r="990" spans="1:6" x14ac:dyDescent="0.3">
      <c r="A990" s="3">
        <v>43073</v>
      </c>
      <c r="B990" s="4">
        <v>58.32</v>
      </c>
      <c r="C990" s="4">
        <v>58.34</v>
      </c>
      <c r="D990" s="4">
        <v>57.35</v>
      </c>
      <c r="E990" s="4">
        <v>57.47</v>
      </c>
      <c r="F990" s="5">
        <v>529965</v>
      </c>
    </row>
    <row r="991" spans="1:6" x14ac:dyDescent="0.3">
      <c r="A991" s="3">
        <v>43074</v>
      </c>
      <c r="B991" s="4">
        <v>57.48</v>
      </c>
      <c r="C991" s="4">
        <v>57.92</v>
      </c>
      <c r="D991" s="4">
        <v>57.08</v>
      </c>
      <c r="E991" s="4">
        <v>57.62</v>
      </c>
      <c r="F991" s="5">
        <v>499245</v>
      </c>
    </row>
    <row r="992" spans="1:6" x14ac:dyDescent="0.3">
      <c r="A992" s="3">
        <v>43075</v>
      </c>
      <c r="B992" s="4">
        <v>57.45</v>
      </c>
      <c r="C992" s="4">
        <v>57.57</v>
      </c>
      <c r="D992" s="4">
        <v>55.87</v>
      </c>
      <c r="E992" s="4">
        <v>55.96</v>
      </c>
      <c r="F992" s="5">
        <v>678992</v>
      </c>
    </row>
    <row r="993" spans="1:6" x14ac:dyDescent="0.3">
      <c r="A993" s="3">
        <v>43076</v>
      </c>
      <c r="B993" s="4">
        <v>56</v>
      </c>
      <c r="C993" s="4">
        <v>56.78</v>
      </c>
      <c r="D993" s="4">
        <v>55.82</v>
      </c>
      <c r="E993" s="4">
        <v>56.69</v>
      </c>
      <c r="F993" s="5">
        <v>557325</v>
      </c>
    </row>
    <row r="994" spans="1:6" x14ac:dyDescent="0.3">
      <c r="A994" s="3">
        <v>43077</v>
      </c>
      <c r="B994" s="4">
        <v>56.65</v>
      </c>
      <c r="C994" s="4">
        <v>57.79</v>
      </c>
      <c r="D994" s="4">
        <v>56.54</v>
      </c>
      <c r="E994" s="4">
        <v>57.36</v>
      </c>
      <c r="F994" s="5">
        <v>681599</v>
      </c>
    </row>
    <row r="995" spans="1:6" x14ac:dyDescent="0.3">
      <c r="A995" s="3">
        <v>43080</v>
      </c>
      <c r="B995" s="4">
        <v>57.25</v>
      </c>
      <c r="C995" s="4">
        <v>58.08</v>
      </c>
      <c r="D995" s="4">
        <v>56.91</v>
      </c>
      <c r="E995" s="4">
        <v>57.99</v>
      </c>
      <c r="F995" s="5">
        <v>606724</v>
      </c>
    </row>
    <row r="996" spans="1:6" x14ac:dyDescent="0.3">
      <c r="A996" s="3">
        <v>43081</v>
      </c>
      <c r="B996" s="4">
        <v>58.02</v>
      </c>
      <c r="C996" s="4">
        <v>58.56</v>
      </c>
      <c r="D996" s="4">
        <v>56.85</v>
      </c>
      <c r="E996" s="4">
        <v>57.14</v>
      </c>
      <c r="F996" s="5">
        <v>826488</v>
      </c>
    </row>
    <row r="997" spans="1:6" x14ac:dyDescent="0.3">
      <c r="A997" s="3">
        <v>43082</v>
      </c>
      <c r="B997" s="4">
        <v>57.45</v>
      </c>
      <c r="C997" s="4">
        <v>57.83</v>
      </c>
      <c r="D997" s="4">
        <v>56.55</v>
      </c>
      <c r="E997" s="4">
        <v>56.6</v>
      </c>
      <c r="F997" s="5">
        <v>658143</v>
      </c>
    </row>
    <row r="998" spans="1:6" x14ac:dyDescent="0.3">
      <c r="A998" s="3">
        <v>43083</v>
      </c>
      <c r="B998" s="4">
        <v>56.7</v>
      </c>
      <c r="C998" s="4">
        <v>57.22</v>
      </c>
      <c r="D998" s="4">
        <v>56.09</v>
      </c>
      <c r="E998" s="4">
        <v>57.04</v>
      </c>
      <c r="F998" s="5">
        <v>580571</v>
      </c>
    </row>
    <row r="999" spans="1:6" x14ac:dyDescent="0.3">
      <c r="A999" s="3">
        <v>43084</v>
      </c>
      <c r="B999" s="4">
        <v>57.15</v>
      </c>
      <c r="C999" s="4">
        <v>57.49</v>
      </c>
      <c r="D999" s="4">
        <v>56.94</v>
      </c>
      <c r="E999" s="4">
        <v>57.3</v>
      </c>
      <c r="F999" s="5">
        <v>210054</v>
      </c>
    </row>
    <row r="1000" spans="1:6" x14ac:dyDescent="0.3">
      <c r="A1000" s="3">
        <v>43087</v>
      </c>
      <c r="B1000" s="4">
        <v>57.37</v>
      </c>
      <c r="C1000" s="4">
        <v>57.78</v>
      </c>
      <c r="D1000" s="4">
        <v>56.82</v>
      </c>
      <c r="E1000" s="4">
        <v>57.16</v>
      </c>
      <c r="F1000" s="5">
        <v>137151</v>
      </c>
    </row>
    <row r="1001" spans="1:6" x14ac:dyDescent="0.3">
      <c r="A1001" s="3">
        <v>43088</v>
      </c>
      <c r="B1001" s="4">
        <v>57.3</v>
      </c>
      <c r="C1001" s="4">
        <v>57.64</v>
      </c>
      <c r="D1001" s="4">
        <v>57.16</v>
      </c>
      <c r="E1001" s="4">
        <v>57.46</v>
      </c>
      <c r="F1001" s="5">
        <v>420784</v>
      </c>
    </row>
    <row r="1002" spans="1:6" x14ac:dyDescent="0.3">
      <c r="A1002" s="3">
        <v>43089</v>
      </c>
      <c r="B1002" s="4">
        <v>57.66</v>
      </c>
      <c r="C1002" s="4">
        <v>58.12</v>
      </c>
      <c r="D1002" s="4">
        <v>57.44</v>
      </c>
      <c r="E1002" s="4">
        <v>58.09</v>
      </c>
      <c r="F1002" s="5">
        <v>420844</v>
      </c>
    </row>
    <row r="1003" spans="1:6" x14ac:dyDescent="0.3">
      <c r="A1003" s="3">
        <v>43090</v>
      </c>
      <c r="B1003" s="4">
        <v>58.02</v>
      </c>
      <c r="C1003" s="4">
        <v>58.38</v>
      </c>
      <c r="D1003" s="4">
        <v>57.63</v>
      </c>
      <c r="E1003" s="4">
        <v>58.36</v>
      </c>
      <c r="F1003" s="5">
        <v>405320</v>
      </c>
    </row>
    <row r="1004" spans="1:6" x14ac:dyDescent="0.3">
      <c r="A1004" s="3">
        <v>43091</v>
      </c>
      <c r="B1004" s="4">
        <v>58.21</v>
      </c>
      <c r="C1004" s="4">
        <v>58.5</v>
      </c>
      <c r="D1004" s="4">
        <v>57.87</v>
      </c>
      <c r="E1004" s="4">
        <v>58.47</v>
      </c>
      <c r="F1004" s="5">
        <v>324554</v>
      </c>
    </row>
    <row r="1005" spans="1:6" x14ac:dyDescent="0.3">
      <c r="A1005" s="3">
        <v>43095</v>
      </c>
      <c r="B1005" s="4">
        <v>58.4</v>
      </c>
      <c r="C1005" s="4">
        <v>60.01</v>
      </c>
      <c r="D1005" s="4">
        <v>58.32</v>
      </c>
      <c r="E1005" s="4">
        <v>59.97</v>
      </c>
      <c r="F1005" s="5">
        <v>437785</v>
      </c>
    </row>
    <row r="1006" spans="1:6" x14ac:dyDescent="0.3">
      <c r="A1006" s="3">
        <v>43096</v>
      </c>
      <c r="B1006" s="4">
        <v>59.79</v>
      </c>
      <c r="C1006" s="4">
        <v>59.93</v>
      </c>
      <c r="D1006" s="4">
        <v>59.33</v>
      </c>
      <c r="E1006" s="4">
        <v>59.64</v>
      </c>
      <c r="F1006" s="5">
        <v>402396</v>
      </c>
    </row>
    <row r="1007" spans="1:6" x14ac:dyDescent="0.3">
      <c r="A1007" s="3">
        <v>43097</v>
      </c>
      <c r="B1007" s="4">
        <v>59.53</v>
      </c>
      <c r="C1007" s="4">
        <v>59.94</v>
      </c>
      <c r="D1007" s="4">
        <v>59.44</v>
      </c>
      <c r="E1007" s="4">
        <v>59.84</v>
      </c>
      <c r="F1007" s="5">
        <v>345962</v>
      </c>
    </row>
    <row r="1008" spans="1:6" x14ac:dyDescent="0.3">
      <c r="A1008" s="3">
        <v>43098</v>
      </c>
      <c r="B1008" s="4">
        <v>59.91</v>
      </c>
      <c r="C1008" s="4">
        <v>60.51</v>
      </c>
      <c r="D1008" s="4">
        <v>59.82</v>
      </c>
      <c r="E1008" s="4">
        <v>60.42</v>
      </c>
      <c r="F1008" s="5">
        <v>464478</v>
      </c>
    </row>
    <row r="1009" spans="1:6" x14ac:dyDescent="0.3">
      <c r="A1009" s="3">
        <v>43102</v>
      </c>
      <c r="B1009" s="4">
        <v>60.2</v>
      </c>
      <c r="C1009" s="4">
        <v>60.74</v>
      </c>
      <c r="D1009" s="4">
        <v>60.1</v>
      </c>
      <c r="E1009" s="4">
        <v>60.37</v>
      </c>
      <c r="F1009" s="5">
        <v>510313</v>
      </c>
    </row>
    <row r="1010" spans="1:6" x14ac:dyDescent="0.3">
      <c r="A1010" s="3">
        <v>43103</v>
      </c>
      <c r="B1010" s="4">
        <v>60.39</v>
      </c>
      <c r="C1010" s="4">
        <v>61.97</v>
      </c>
      <c r="D1010" s="4">
        <v>60.28</v>
      </c>
      <c r="E1010" s="4">
        <v>61.63</v>
      </c>
      <c r="F1010" s="5">
        <v>673859</v>
      </c>
    </row>
    <row r="1011" spans="1:6" x14ac:dyDescent="0.3">
      <c r="A1011" s="3">
        <v>43104</v>
      </c>
      <c r="B1011" s="4">
        <v>61.96</v>
      </c>
      <c r="C1011" s="4">
        <v>62.21</v>
      </c>
      <c r="D1011" s="4">
        <v>61.59</v>
      </c>
      <c r="E1011" s="4">
        <v>62.01</v>
      </c>
      <c r="F1011" s="5">
        <v>654363</v>
      </c>
    </row>
    <row r="1012" spans="1:6" x14ac:dyDescent="0.3">
      <c r="A1012" s="3">
        <v>43105</v>
      </c>
      <c r="B1012" s="4">
        <v>61.9</v>
      </c>
      <c r="C1012" s="4">
        <v>62.04</v>
      </c>
      <c r="D1012" s="4">
        <v>61.09</v>
      </c>
      <c r="E1012" s="4">
        <v>61.44</v>
      </c>
      <c r="F1012" s="5">
        <v>563036</v>
      </c>
    </row>
    <row r="1013" spans="1:6" x14ac:dyDescent="0.3">
      <c r="A1013" s="3">
        <v>43108</v>
      </c>
      <c r="B1013" s="4">
        <v>61.61</v>
      </c>
      <c r="C1013" s="4">
        <v>61.97</v>
      </c>
      <c r="D1013" s="4">
        <v>61.34</v>
      </c>
      <c r="E1013" s="4">
        <v>61.73</v>
      </c>
      <c r="F1013" s="5">
        <v>616474</v>
      </c>
    </row>
    <row r="1014" spans="1:6" x14ac:dyDescent="0.3">
      <c r="A1014" s="3">
        <v>43109</v>
      </c>
      <c r="B1014" s="4">
        <v>61.92</v>
      </c>
      <c r="C1014" s="4">
        <v>63.48</v>
      </c>
      <c r="D1014" s="4">
        <v>61.8</v>
      </c>
      <c r="E1014" s="4">
        <v>62.96</v>
      </c>
      <c r="F1014" s="5">
        <v>844720</v>
      </c>
    </row>
    <row r="1015" spans="1:6" x14ac:dyDescent="0.3">
      <c r="A1015" s="3">
        <v>43110</v>
      </c>
      <c r="B1015" s="4">
        <v>63.41</v>
      </c>
      <c r="C1015" s="4">
        <v>63.67</v>
      </c>
      <c r="D1015" s="4">
        <v>63.09</v>
      </c>
      <c r="E1015" s="4">
        <v>63.57</v>
      </c>
      <c r="F1015" s="5">
        <v>697844</v>
      </c>
    </row>
    <row r="1016" spans="1:6" x14ac:dyDescent="0.3">
      <c r="A1016" s="3">
        <v>43111</v>
      </c>
      <c r="B1016" s="4">
        <v>63.5</v>
      </c>
      <c r="C1016" s="4">
        <v>64.77</v>
      </c>
      <c r="D1016" s="4">
        <v>63.43</v>
      </c>
      <c r="E1016" s="4">
        <v>63.8</v>
      </c>
      <c r="F1016" s="5">
        <v>876642</v>
      </c>
    </row>
    <row r="1017" spans="1:6" x14ac:dyDescent="0.3">
      <c r="A1017" s="3">
        <v>43112</v>
      </c>
      <c r="B1017" s="4">
        <v>63.57</v>
      </c>
      <c r="C1017" s="4">
        <v>64.5</v>
      </c>
      <c r="D1017" s="4">
        <v>63.06</v>
      </c>
      <c r="E1017" s="4">
        <v>64.3</v>
      </c>
      <c r="F1017" s="5">
        <v>678727</v>
      </c>
    </row>
    <row r="1018" spans="1:6" x14ac:dyDescent="0.3">
      <c r="A1018" s="3">
        <v>43116</v>
      </c>
      <c r="B1018" s="4">
        <v>64.430000000000007</v>
      </c>
      <c r="C1018" s="4">
        <v>64.89</v>
      </c>
      <c r="D1018" s="4">
        <v>63.39</v>
      </c>
      <c r="E1018" s="4">
        <v>63.73</v>
      </c>
      <c r="F1018" s="5">
        <v>867771</v>
      </c>
    </row>
    <row r="1019" spans="1:6" x14ac:dyDescent="0.3">
      <c r="A1019" s="3">
        <v>43117</v>
      </c>
      <c r="B1019" s="4">
        <v>63.89</v>
      </c>
      <c r="C1019" s="4">
        <v>64.17</v>
      </c>
      <c r="D1019" s="4">
        <v>63.31</v>
      </c>
      <c r="E1019" s="4">
        <v>63.97</v>
      </c>
      <c r="F1019" s="5">
        <v>444384</v>
      </c>
    </row>
    <row r="1020" spans="1:6" x14ac:dyDescent="0.3">
      <c r="A1020" s="3">
        <v>43118</v>
      </c>
      <c r="B1020" s="4">
        <v>64.069999999999993</v>
      </c>
      <c r="C1020" s="4">
        <v>64.349999999999994</v>
      </c>
      <c r="D1020" s="4">
        <v>63.47</v>
      </c>
      <c r="E1020" s="4">
        <v>63.95</v>
      </c>
      <c r="F1020" s="5">
        <v>204504</v>
      </c>
    </row>
    <row r="1021" spans="1:6" x14ac:dyDescent="0.3">
      <c r="A1021" s="3">
        <v>43119</v>
      </c>
      <c r="B1021" s="4">
        <v>63.74</v>
      </c>
      <c r="C1021" s="4">
        <v>63.77</v>
      </c>
      <c r="D1021" s="4">
        <v>62.85</v>
      </c>
      <c r="E1021" s="4">
        <v>63.37</v>
      </c>
      <c r="F1021" s="5">
        <v>142711</v>
      </c>
    </row>
    <row r="1022" spans="1:6" x14ac:dyDescent="0.3">
      <c r="A1022" s="3">
        <v>43122</v>
      </c>
      <c r="B1022" s="4">
        <v>63.61</v>
      </c>
      <c r="C1022" s="4">
        <v>64.14</v>
      </c>
      <c r="D1022" s="4">
        <v>63.17</v>
      </c>
      <c r="E1022" s="4">
        <v>63.49</v>
      </c>
      <c r="F1022" s="5">
        <v>625662</v>
      </c>
    </row>
    <row r="1023" spans="1:6" x14ac:dyDescent="0.3">
      <c r="A1023" s="3">
        <v>43123</v>
      </c>
      <c r="B1023" s="4">
        <v>63.88</v>
      </c>
      <c r="C1023" s="4">
        <v>64.88</v>
      </c>
      <c r="D1023" s="4">
        <v>63.7</v>
      </c>
      <c r="E1023" s="4">
        <v>64.47</v>
      </c>
      <c r="F1023" s="5">
        <v>662456</v>
      </c>
    </row>
    <row r="1024" spans="1:6" x14ac:dyDescent="0.3">
      <c r="A1024" s="3">
        <v>43124</v>
      </c>
      <c r="B1024" s="4">
        <v>64.42</v>
      </c>
      <c r="C1024" s="4">
        <v>66.05</v>
      </c>
      <c r="D1024" s="4">
        <v>64.34</v>
      </c>
      <c r="E1024" s="4">
        <v>65.61</v>
      </c>
      <c r="F1024" s="5">
        <v>887018</v>
      </c>
    </row>
    <row r="1025" spans="1:6" x14ac:dyDescent="0.3">
      <c r="A1025" s="3">
        <v>43125</v>
      </c>
      <c r="B1025" s="4">
        <v>65.88</v>
      </c>
      <c r="C1025" s="4">
        <v>66.66</v>
      </c>
      <c r="D1025" s="4">
        <v>65.08</v>
      </c>
      <c r="E1025" s="4">
        <v>65.510000000000005</v>
      </c>
      <c r="F1025" s="5">
        <v>771758</v>
      </c>
    </row>
    <row r="1026" spans="1:6" x14ac:dyDescent="0.3">
      <c r="A1026" s="3">
        <v>43126</v>
      </c>
      <c r="B1026" s="4">
        <v>65.25</v>
      </c>
      <c r="C1026" s="4">
        <v>66.349999999999994</v>
      </c>
      <c r="D1026" s="4">
        <v>64.91</v>
      </c>
      <c r="E1026" s="4">
        <v>66.14</v>
      </c>
      <c r="F1026" s="5">
        <v>678186</v>
      </c>
    </row>
    <row r="1027" spans="1:6" x14ac:dyDescent="0.3">
      <c r="A1027" s="3">
        <v>43129</v>
      </c>
      <c r="B1027" s="4">
        <v>66.180000000000007</v>
      </c>
      <c r="C1027" s="4">
        <v>66.459999999999994</v>
      </c>
      <c r="D1027" s="4">
        <v>64.98</v>
      </c>
      <c r="E1027" s="4">
        <v>65.56</v>
      </c>
      <c r="F1027" s="5">
        <v>656168</v>
      </c>
    </row>
    <row r="1028" spans="1:6" x14ac:dyDescent="0.3">
      <c r="A1028" s="3">
        <v>43130</v>
      </c>
      <c r="B1028" s="4">
        <v>65.53</v>
      </c>
      <c r="C1028" s="4">
        <v>65.56</v>
      </c>
      <c r="D1028" s="4">
        <v>63.89</v>
      </c>
      <c r="E1028" s="4">
        <v>64.5</v>
      </c>
      <c r="F1028" s="5">
        <v>688380</v>
      </c>
    </row>
    <row r="1029" spans="1:6" x14ac:dyDescent="0.3">
      <c r="A1029" s="3">
        <v>43131</v>
      </c>
      <c r="B1029" s="4">
        <v>64.03</v>
      </c>
      <c r="C1029" s="4">
        <v>64.94</v>
      </c>
      <c r="D1029" s="4">
        <v>63.67</v>
      </c>
      <c r="E1029" s="4">
        <v>64.73</v>
      </c>
      <c r="F1029" s="5">
        <v>613258</v>
      </c>
    </row>
    <row r="1030" spans="1:6" x14ac:dyDescent="0.3">
      <c r="A1030" s="3">
        <v>43132</v>
      </c>
      <c r="B1030" s="4">
        <v>64.760000000000005</v>
      </c>
      <c r="C1030" s="4">
        <v>66.25</v>
      </c>
      <c r="D1030" s="4">
        <v>64.63</v>
      </c>
      <c r="E1030" s="4">
        <v>65.8</v>
      </c>
      <c r="F1030" s="5">
        <v>685750</v>
      </c>
    </row>
    <row r="1031" spans="1:6" x14ac:dyDescent="0.3">
      <c r="A1031" s="3">
        <v>43133</v>
      </c>
      <c r="B1031" s="4">
        <v>65.989999999999995</v>
      </c>
      <c r="C1031" s="4">
        <v>66.3</v>
      </c>
      <c r="D1031" s="4">
        <v>64.47</v>
      </c>
      <c r="E1031" s="4">
        <v>65.45</v>
      </c>
      <c r="F1031" s="5">
        <v>857572</v>
      </c>
    </row>
    <row r="1032" spans="1:6" x14ac:dyDescent="0.3">
      <c r="A1032" s="3">
        <v>43136</v>
      </c>
      <c r="B1032" s="4">
        <v>65.099999999999994</v>
      </c>
      <c r="C1032" s="4">
        <v>65.400000000000006</v>
      </c>
      <c r="D1032" s="4">
        <v>63.42</v>
      </c>
      <c r="E1032" s="4">
        <v>64.150000000000006</v>
      </c>
      <c r="F1032" s="5">
        <v>891063</v>
      </c>
    </row>
    <row r="1033" spans="1:6" x14ac:dyDescent="0.3">
      <c r="A1033" s="3">
        <v>43137</v>
      </c>
      <c r="B1033" s="4">
        <v>63.43</v>
      </c>
      <c r="C1033" s="4">
        <v>64.290000000000006</v>
      </c>
      <c r="D1033" s="4">
        <v>63.12</v>
      </c>
      <c r="E1033" s="4">
        <v>63.39</v>
      </c>
      <c r="F1033" s="5">
        <v>797814</v>
      </c>
    </row>
    <row r="1034" spans="1:6" x14ac:dyDescent="0.3">
      <c r="A1034" s="3">
        <v>43138</v>
      </c>
      <c r="B1034" s="4">
        <v>63.92</v>
      </c>
      <c r="C1034" s="4">
        <v>64.180000000000007</v>
      </c>
      <c r="D1034" s="4">
        <v>61.25</v>
      </c>
      <c r="E1034" s="4">
        <v>61.79</v>
      </c>
      <c r="F1034" s="5">
        <v>1029408</v>
      </c>
    </row>
    <row r="1035" spans="1:6" x14ac:dyDescent="0.3">
      <c r="A1035" s="3">
        <v>43139</v>
      </c>
      <c r="B1035" s="4">
        <v>61.7</v>
      </c>
      <c r="C1035" s="4">
        <v>62.09</v>
      </c>
      <c r="D1035" s="4">
        <v>60.27</v>
      </c>
      <c r="E1035" s="4">
        <v>61.15</v>
      </c>
      <c r="F1035" s="5">
        <v>929578</v>
      </c>
    </row>
    <row r="1036" spans="1:6" x14ac:dyDescent="0.3">
      <c r="A1036" s="3">
        <v>43140</v>
      </c>
      <c r="B1036" s="4">
        <v>60.43</v>
      </c>
      <c r="C1036" s="4">
        <v>60.77</v>
      </c>
      <c r="D1036" s="4">
        <v>58.07</v>
      </c>
      <c r="E1036" s="4">
        <v>59.2</v>
      </c>
      <c r="F1036" s="5">
        <v>933307</v>
      </c>
    </row>
    <row r="1037" spans="1:6" x14ac:dyDescent="0.3">
      <c r="A1037" s="3">
        <v>43143</v>
      </c>
      <c r="B1037" s="4">
        <v>59.12</v>
      </c>
      <c r="C1037" s="4">
        <v>60.83</v>
      </c>
      <c r="D1037" s="4">
        <v>59.1</v>
      </c>
      <c r="E1037" s="4">
        <v>59.29</v>
      </c>
      <c r="F1037" s="5">
        <v>736917</v>
      </c>
    </row>
    <row r="1038" spans="1:6" x14ac:dyDescent="0.3">
      <c r="A1038" s="3">
        <v>43144</v>
      </c>
      <c r="B1038" s="4">
        <v>59.35</v>
      </c>
      <c r="C1038" s="4">
        <v>59.73</v>
      </c>
      <c r="D1038" s="4">
        <v>58.39</v>
      </c>
      <c r="E1038" s="4">
        <v>59.19</v>
      </c>
      <c r="F1038" s="5">
        <v>580600</v>
      </c>
    </row>
    <row r="1039" spans="1:6" x14ac:dyDescent="0.3">
      <c r="A1039" s="3">
        <v>43145</v>
      </c>
      <c r="B1039" s="4">
        <v>58.98</v>
      </c>
      <c r="C1039" s="4">
        <v>60.9</v>
      </c>
      <c r="D1039" s="4">
        <v>58.2</v>
      </c>
      <c r="E1039" s="4">
        <v>60.6</v>
      </c>
      <c r="F1039" s="5">
        <v>650324</v>
      </c>
    </row>
    <row r="1040" spans="1:6" x14ac:dyDescent="0.3">
      <c r="A1040" s="3">
        <v>43146</v>
      </c>
      <c r="B1040" s="4">
        <v>60.71</v>
      </c>
      <c r="C1040" s="4">
        <v>61.64</v>
      </c>
      <c r="D1040" s="4">
        <v>59.72</v>
      </c>
      <c r="E1040" s="4">
        <v>61.34</v>
      </c>
      <c r="F1040" s="5">
        <v>340401</v>
      </c>
    </row>
    <row r="1041" spans="1:6" x14ac:dyDescent="0.3">
      <c r="A1041" s="3">
        <v>43147</v>
      </c>
      <c r="B1041" s="4">
        <v>61.45</v>
      </c>
      <c r="C1041" s="4">
        <v>61.99</v>
      </c>
      <c r="D1041" s="4">
        <v>60.88</v>
      </c>
      <c r="E1041" s="4">
        <v>61.68</v>
      </c>
      <c r="F1041" s="5">
        <v>181179</v>
      </c>
    </row>
    <row r="1042" spans="1:6" x14ac:dyDescent="0.3">
      <c r="A1042" s="3">
        <v>43151</v>
      </c>
      <c r="B1042" s="4">
        <v>61.63</v>
      </c>
      <c r="C1042" s="4">
        <v>62.74</v>
      </c>
      <c r="D1042" s="4">
        <v>61.58</v>
      </c>
      <c r="E1042" s="4">
        <v>61.9</v>
      </c>
      <c r="F1042" s="5">
        <v>794481</v>
      </c>
    </row>
    <row r="1043" spans="1:6" x14ac:dyDescent="0.3">
      <c r="A1043" s="3">
        <v>43152</v>
      </c>
      <c r="B1043" s="4">
        <v>61.63</v>
      </c>
      <c r="C1043" s="4">
        <v>61.86</v>
      </c>
      <c r="D1043" s="4">
        <v>60.92</v>
      </c>
      <c r="E1043" s="4">
        <v>61.68</v>
      </c>
      <c r="F1043" s="5">
        <v>466924</v>
      </c>
    </row>
    <row r="1044" spans="1:6" x14ac:dyDescent="0.3">
      <c r="A1044" s="3">
        <v>43153</v>
      </c>
      <c r="B1044" s="4">
        <v>61.34</v>
      </c>
      <c r="C1044" s="4">
        <v>63.09</v>
      </c>
      <c r="D1044" s="4">
        <v>60.75</v>
      </c>
      <c r="E1044" s="4">
        <v>62.77</v>
      </c>
      <c r="F1044" s="5">
        <v>592603</v>
      </c>
    </row>
    <row r="1045" spans="1:6" x14ac:dyDescent="0.3">
      <c r="A1045" s="3">
        <v>43154</v>
      </c>
      <c r="B1045" s="4">
        <v>62.6</v>
      </c>
      <c r="C1045" s="4">
        <v>63.73</v>
      </c>
      <c r="D1045" s="4">
        <v>62.33</v>
      </c>
      <c r="E1045" s="4">
        <v>63.55</v>
      </c>
      <c r="F1045" s="5">
        <v>460597</v>
      </c>
    </row>
    <row r="1046" spans="1:6" x14ac:dyDescent="0.3">
      <c r="A1046" s="3">
        <v>43157</v>
      </c>
      <c r="B1046" s="4">
        <v>63.6</v>
      </c>
      <c r="C1046" s="4">
        <v>64.239999999999995</v>
      </c>
      <c r="D1046" s="4">
        <v>63.06</v>
      </c>
      <c r="E1046" s="4">
        <v>63.91</v>
      </c>
      <c r="F1046" s="5">
        <v>469853</v>
      </c>
    </row>
    <row r="1047" spans="1:6" x14ac:dyDescent="0.3">
      <c r="A1047" s="3">
        <v>43158</v>
      </c>
      <c r="B1047" s="4">
        <v>64.06</v>
      </c>
      <c r="C1047" s="4">
        <v>64.08</v>
      </c>
      <c r="D1047" s="4">
        <v>62.64</v>
      </c>
      <c r="E1047" s="4">
        <v>63.01</v>
      </c>
      <c r="F1047" s="5">
        <v>562670</v>
      </c>
    </row>
    <row r="1048" spans="1:6" x14ac:dyDescent="0.3">
      <c r="A1048" s="3">
        <v>43159</v>
      </c>
      <c r="B1048" s="4">
        <v>62.79</v>
      </c>
      <c r="C1048" s="4">
        <v>63.44</v>
      </c>
      <c r="D1048" s="4">
        <v>61.36</v>
      </c>
      <c r="E1048" s="4">
        <v>61.64</v>
      </c>
      <c r="F1048" s="5">
        <v>768409</v>
      </c>
    </row>
    <row r="1049" spans="1:6" x14ac:dyDescent="0.3">
      <c r="A1049" s="3">
        <v>43160</v>
      </c>
      <c r="B1049" s="4">
        <v>61.55</v>
      </c>
      <c r="C1049" s="4">
        <v>61.83</v>
      </c>
      <c r="D1049" s="4">
        <v>60.18</v>
      </c>
      <c r="E1049" s="4">
        <v>60.99</v>
      </c>
      <c r="F1049" s="5">
        <v>812505</v>
      </c>
    </row>
    <row r="1050" spans="1:6" x14ac:dyDescent="0.3">
      <c r="A1050" s="3">
        <v>43161</v>
      </c>
      <c r="B1050" s="4">
        <v>61.34</v>
      </c>
      <c r="C1050" s="4">
        <v>61.6</v>
      </c>
      <c r="D1050" s="4">
        <v>60.13</v>
      </c>
      <c r="E1050" s="4">
        <v>61.25</v>
      </c>
      <c r="F1050" s="5">
        <v>613514</v>
      </c>
    </row>
    <row r="1051" spans="1:6" x14ac:dyDescent="0.3">
      <c r="A1051" s="3">
        <v>43164</v>
      </c>
      <c r="B1051" s="4">
        <v>61.55</v>
      </c>
      <c r="C1051" s="4">
        <v>62.79</v>
      </c>
      <c r="D1051" s="4">
        <v>61.1</v>
      </c>
      <c r="E1051" s="4">
        <v>62.57</v>
      </c>
      <c r="F1051" s="5">
        <v>599266</v>
      </c>
    </row>
    <row r="1052" spans="1:6" x14ac:dyDescent="0.3">
      <c r="A1052" s="3">
        <v>43165</v>
      </c>
      <c r="B1052" s="4">
        <v>62.58</v>
      </c>
      <c r="C1052" s="4">
        <v>63.28</v>
      </c>
      <c r="D1052" s="4">
        <v>62.17</v>
      </c>
      <c r="E1052" s="4">
        <v>62.6</v>
      </c>
      <c r="F1052" s="5">
        <v>634953</v>
      </c>
    </row>
    <row r="1053" spans="1:6" x14ac:dyDescent="0.3">
      <c r="A1053" s="3">
        <v>43166</v>
      </c>
      <c r="B1053" s="4">
        <v>62.3</v>
      </c>
      <c r="C1053" s="4">
        <v>62.58</v>
      </c>
      <c r="D1053" s="4">
        <v>60.58</v>
      </c>
      <c r="E1053" s="4">
        <v>61.15</v>
      </c>
      <c r="F1053" s="5">
        <v>879119</v>
      </c>
    </row>
    <row r="1054" spans="1:6" x14ac:dyDescent="0.3">
      <c r="A1054" s="3">
        <v>43167</v>
      </c>
      <c r="B1054" s="4">
        <v>61.33</v>
      </c>
      <c r="C1054" s="4">
        <v>61.4</v>
      </c>
      <c r="D1054" s="4">
        <v>59.95</v>
      </c>
      <c r="E1054" s="4">
        <v>60.12</v>
      </c>
      <c r="F1054" s="5">
        <v>720510</v>
      </c>
    </row>
    <row r="1055" spans="1:6" x14ac:dyDescent="0.3">
      <c r="A1055" s="3">
        <v>43168</v>
      </c>
      <c r="B1055" s="4">
        <v>60.27</v>
      </c>
      <c r="C1055" s="4">
        <v>62.18</v>
      </c>
      <c r="D1055" s="4">
        <v>60.14</v>
      </c>
      <c r="E1055" s="4">
        <v>62.04</v>
      </c>
      <c r="F1055" s="5">
        <v>659722</v>
      </c>
    </row>
    <row r="1056" spans="1:6" x14ac:dyDescent="0.3">
      <c r="A1056" s="3">
        <v>43171</v>
      </c>
      <c r="B1056" s="4">
        <v>62.1</v>
      </c>
      <c r="C1056" s="4">
        <v>62.33</v>
      </c>
      <c r="D1056" s="4">
        <v>60.67</v>
      </c>
      <c r="E1056" s="4">
        <v>61.36</v>
      </c>
      <c r="F1056" s="5">
        <v>537990</v>
      </c>
    </row>
    <row r="1057" spans="1:6" x14ac:dyDescent="0.3">
      <c r="A1057" s="3">
        <v>43172</v>
      </c>
      <c r="B1057" s="4">
        <v>61.37</v>
      </c>
      <c r="C1057" s="4">
        <v>61.97</v>
      </c>
      <c r="D1057" s="4">
        <v>60.27</v>
      </c>
      <c r="E1057" s="4">
        <v>60.71</v>
      </c>
      <c r="F1057" s="5">
        <v>747738</v>
      </c>
    </row>
    <row r="1058" spans="1:6" x14ac:dyDescent="0.3">
      <c r="A1058" s="3">
        <v>43173</v>
      </c>
      <c r="B1058" s="4">
        <v>60.87</v>
      </c>
      <c r="C1058" s="4">
        <v>61.33</v>
      </c>
      <c r="D1058" s="4">
        <v>60.11</v>
      </c>
      <c r="E1058" s="4">
        <v>60.96</v>
      </c>
      <c r="F1058" s="5">
        <v>665017</v>
      </c>
    </row>
    <row r="1059" spans="1:6" x14ac:dyDescent="0.3">
      <c r="A1059" s="3">
        <v>43174</v>
      </c>
      <c r="B1059" s="4">
        <v>60.95</v>
      </c>
      <c r="C1059" s="4">
        <v>61.54</v>
      </c>
      <c r="D1059" s="4">
        <v>60.82</v>
      </c>
      <c r="E1059" s="4">
        <v>61.19</v>
      </c>
      <c r="F1059" s="5">
        <v>430201</v>
      </c>
    </row>
    <row r="1060" spans="1:6" x14ac:dyDescent="0.3">
      <c r="A1060" s="3">
        <v>43175</v>
      </c>
      <c r="B1060" s="4">
        <v>61.19</v>
      </c>
      <c r="C1060" s="4">
        <v>62.54</v>
      </c>
      <c r="D1060" s="4">
        <v>61.08</v>
      </c>
      <c r="E1060" s="4">
        <v>62.34</v>
      </c>
      <c r="F1060" s="5">
        <v>202493</v>
      </c>
    </row>
    <row r="1061" spans="1:6" x14ac:dyDescent="0.3">
      <c r="A1061" s="3">
        <v>43178</v>
      </c>
      <c r="B1061" s="4">
        <v>62.23</v>
      </c>
      <c r="C1061" s="4">
        <v>62.35</v>
      </c>
      <c r="D1061" s="4">
        <v>61.36</v>
      </c>
      <c r="E1061" s="4">
        <v>62.06</v>
      </c>
      <c r="F1061" s="5">
        <v>115962</v>
      </c>
    </row>
    <row r="1062" spans="1:6" x14ac:dyDescent="0.3">
      <c r="A1062" s="3">
        <v>43179</v>
      </c>
      <c r="B1062" s="4">
        <v>62.1</v>
      </c>
      <c r="C1062" s="4">
        <v>63.81</v>
      </c>
      <c r="D1062" s="4">
        <v>62.08</v>
      </c>
      <c r="E1062" s="4">
        <v>63.4</v>
      </c>
      <c r="F1062" s="5">
        <v>717709</v>
      </c>
    </row>
    <row r="1063" spans="1:6" x14ac:dyDescent="0.3">
      <c r="A1063" s="3">
        <v>43180</v>
      </c>
      <c r="B1063" s="4">
        <v>63.72</v>
      </c>
      <c r="C1063" s="4">
        <v>65.55</v>
      </c>
      <c r="D1063" s="4">
        <v>63.58</v>
      </c>
      <c r="E1063" s="4">
        <v>65.17</v>
      </c>
      <c r="F1063" s="5">
        <v>763768</v>
      </c>
    </row>
    <row r="1064" spans="1:6" x14ac:dyDescent="0.3">
      <c r="A1064" s="3">
        <v>43181</v>
      </c>
      <c r="B1064" s="4">
        <v>65.5</v>
      </c>
      <c r="C1064" s="4">
        <v>65.739999999999995</v>
      </c>
      <c r="D1064" s="4">
        <v>64.14</v>
      </c>
      <c r="E1064" s="4">
        <v>64.3</v>
      </c>
      <c r="F1064" s="5">
        <v>689172</v>
      </c>
    </row>
    <row r="1065" spans="1:6" x14ac:dyDescent="0.3">
      <c r="A1065" s="3">
        <v>43182</v>
      </c>
      <c r="B1065" s="4">
        <v>64.28</v>
      </c>
      <c r="C1065" s="4">
        <v>66</v>
      </c>
      <c r="D1065" s="4">
        <v>64.11</v>
      </c>
      <c r="E1065" s="4">
        <v>65.88</v>
      </c>
      <c r="F1065" s="5">
        <v>752994</v>
      </c>
    </row>
    <row r="1066" spans="1:6" x14ac:dyDescent="0.3">
      <c r="A1066" s="3">
        <v>43185</v>
      </c>
      <c r="B1066" s="4">
        <v>65.900000000000006</v>
      </c>
      <c r="C1066" s="4">
        <v>66.55</v>
      </c>
      <c r="D1066" s="4">
        <v>65.08</v>
      </c>
      <c r="E1066" s="4">
        <v>65.55</v>
      </c>
      <c r="F1066" s="5">
        <v>585899</v>
      </c>
    </row>
    <row r="1067" spans="1:6" x14ac:dyDescent="0.3">
      <c r="A1067" s="3">
        <v>43186</v>
      </c>
      <c r="B1067" s="4">
        <v>65.53</v>
      </c>
      <c r="C1067" s="4">
        <v>66.41</v>
      </c>
      <c r="D1067" s="4">
        <v>64.53</v>
      </c>
      <c r="E1067" s="4">
        <v>65.25</v>
      </c>
      <c r="F1067" s="5">
        <v>670811</v>
      </c>
    </row>
    <row r="1068" spans="1:6" x14ac:dyDescent="0.3">
      <c r="A1068" s="3">
        <v>43187</v>
      </c>
      <c r="B1068" s="4">
        <v>64.7</v>
      </c>
      <c r="C1068" s="4">
        <v>65.13</v>
      </c>
      <c r="D1068" s="4">
        <v>63.72</v>
      </c>
      <c r="E1068" s="4">
        <v>64.38</v>
      </c>
      <c r="F1068" s="5">
        <v>697678</v>
      </c>
    </row>
    <row r="1069" spans="1:6" x14ac:dyDescent="0.3">
      <c r="A1069" s="3">
        <v>43188</v>
      </c>
      <c r="B1069" s="4">
        <v>64.69</v>
      </c>
      <c r="C1069" s="4">
        <v>65.260000000000005</v>
      </c>
      <c r="D1069" s="4">
        <v>64.16</v>
      </c>
      <c r="E1069" s="4">
        <v>64.94</v>
      </c>
      <c r="F1069" s="5">
        <v>562819</v>
      </c>
    </row>
    <row r="1070" spans="1:6" x14ac:dyDescent="0.3">
      <c r="A1070" s="3">
        <v>43192</v>
      </c>
      <c r="B1070" s="4">
        <v>64.91</v>
      </c>
      <c r="C1070" s="4">
        <v>65.42</v>
      </c>
      <c r="D1070" s="4">
        <v>62.8</v>
      </c>
      <c r="E1070" s="4">
        <v>63.01</v>
      </c>
      <c r="F1070" s="5">
        <v>582742</v>
      </c>
    </row>
    <row r="1071" spans="1:6" x14ac:dyDescent="0.3">
      <c r="A1071" s="3">
        <v>43193</v>
      </c>
      <c r="B1071" s="4">
        <v>62.89</v>
      </c>
      <c r="C1071" s="4">
        <v>63.86</v>
      </c>
      <c r="D1071" s="4">
        <v>62.86</v>
      </c>
      <c r="E1071" s="4">
        <v>63.51</v>
      </c>
      <c r="F1071" s="5">
        <v>527289</v>
      </c>
    </row>
    <row r="1072" spans="1:6" x14ac:dyDescent="0.3">
      <c r="A1072" s="3">
        <v>43194</v>
      </c>
      <c r="B1072" s="4">
        <v>63.59</v>
      </c>
      <c r="C1072" s="4">
        <v>63.64</v>
      </c>
      <c r="D1072" s="4">
        <v>62.06</v>
      </c>
      <c r="E1072" s="4">
        <v>63.37</v>
      </c>
      <c r="F1072" s="5">
        <v>760596</v>
      </c>
    </row>
    <row r="1073" spans="1:6" x14ac:dyDescent="0.3">
      <c r="A1073" s="3">
        <v>43195</v>
      </c>
      <c r="B1073" s="4">
        <v>63.6</v>
      </c>
      <c r="C1073" s="4">
        <v>64.12</v>
      </c>
      <c r="D1073" s="4">
        <v>63.07</v>
      </c>
      <c r="E1073" s="4">
        <v>63.54</v>
      </c>
      <c r="F1073" s="5">
        <v>588597</v>
      </c>
    </row>
    <row r="1074" spans="1:6" x14ac:dyDescent="0.3">
      <c r="A1074" s="3">
        <v>43196</v>
      </c>
      <c r="B1074" s="4">
        <v>63.7</v>
      </c>
      <c r="C1074" s="4">
        <v>63.79</v>
      </c>
      <c r="D1074" s="4">
        <v>61.81</v>
      </c>
      <c r="E1074" s="4">
        <v>62.06</v>
      </c>
      <c r="F1074" s="5">
        <v>753262</v>
      </c>
    </row>
    <row r="1075" spans="1:6" x14ac:dyDescent="0.3">
      <c r="A1075" s="3">
        <v>43199</v>
      </c>
      <c r="B1075" s="4">
        <v>62</v>
      </c>
      <c r="C1075" s="4">
        <v>63.61</v>
      </c>
      <c r="D1075" s="4">
        <v>61.93</v>
      </c>
      <c r="E1075" s="4">
        <v>63.42</v>
      </c>
      <c r="F1075" s="5">
        <v>655831</v>
      </c>
    </row>
    <row r="1076" spans="1:6" x14ac:dyDescent="0.3">
      <c r="A1076" s="3">
        <v>43200</v>
      </c>
      <c r="B1076" s="4">
        <v>63.3</v>
      </c>
      <c r="C1076" s="4">
        <v>65.86</v>
      </c>
      <c r="D1076" s="4">
        <v>63.2</v>
      </c>
      <c r="E1076" s="4">
        <v>65.510000000000005</v>
      </c>
      <c r="F1076" s="5">
        <v>840280</v>
      </c>
    </row>
    <row r="1077" spans="1:6" x14ac:dyDescent="0.3">
      <c r="A1077" s="3">
        <v>43201</v>
      </c>
      <c r="B1077" s="4">
        <v>65.59</v>
      </c>
      <c r="C1077" s="4">
        <v>67.45</v>
      </c>
      <c r="D1077" s="4">
        <v>65.150000000000006</v>
      </c>
      <c r="E1077" s="4">
        <v>66.819999999999993</v>
      </c>
      <c r="F1077" s="5">
        <v>963017</v>
      </c>
    </row>
    <row r="1078" spans="1:6" x14ac:dyDescent="0.3">
      <c r="A1078" s="3">
        <v>43202</v>
      </c>
      <c r="B1078" s="4">
        <v>66.75</v>
      </c>
      <c r="C1078" s="4">
        <v>67.33</v>
      </c>
      <c r="D1078" s="4">
        <v>66</v>
      </c>
      <c r="E1078" s="4">
        <v>67.069999999999993</v>
      </c>
      <c r="F1078" s="5">
        <v>687468</v>
      </c>
    </row>
    <row r="1079" spans="1:6" x14ac:dyDescent="0.3">
      <c r="A1079" s="3">
        <v>43203</v>
      </c>
      <c r="B1079" s="4">
        <v>67.180000000000007</v>
      </c>
      <c r="C1079" s="4">
        <v>67.760000000000005</v>
      </c>
      <c r="D1079" s="4">
        <v>66.7</v>
      </c>
      <c r="E1079" s="4">
        <v>67.39</v>
      </c>
      <c r="F1079" s="5">
        <v>624203</v>
      </c>
    </row>
    <row r="1080" spans="1:6" x14ac:dyDescent="0.3">
      <c r="A1080" s="3">
        <v>43206</v>
      </c>
      <c r="B1080" s="4">
        <v>67.239999999999995</v>
      </c>
      <c r="C1080" s="4">
        <v>67.739999999999995</v>
      </c>
      <c r="D1080" s="4">
        <v>66.13</v>
      </c>
      <c r="E1080" s="4">
        <v>66.22</v>
      </c>
      <c r="F1080" s="5">
        <v>560076</v>
      </c>
    </row>
    <row r="1081" spans="1:6" x14ac:dyDescent="0.3">
      <c r="A1081" s="3">
        <v>43207</v>
      </c>
      <c r="B1081" s="4">
        <v>66.42</v>
      </c>
      <c r="C1081" s="4">
        <v>66.75</v>
      </c>
      <c r="D1081" s="4">
        <v>65.56</v>
      </c>
      <c r="E1081" s="4">
        <v>66.52</v>
      </c>
      <c r="F1081" s="5">
        <v>486076</v>
      </c>
    </row>
    <row r="1082" spans="1:6" x14ac:dyDescent="0.3">
      <c r="A1082" s="3">
        <v>43208</v>
      </c>
      <c r="B1082" s="4">
        <v>66.680000000000007</v>
      </c>
      <c r="C1082" s="4">
        <v>68.91</v>
      </c>
      <c r="D1082" s="4">
        <v>66.56</v>
      </c>
      <c r="E1082" s="4">
        <v>68.47</v>
      </c>
      <c r="F1082" s="5">
        <v>221664</v>
      </c>
    </row>
    <row r="1083" spans="1:6" x14ac:dyDescent="0.3">
      <c r="A1083" s="3">
        <v>43209</v>
      </c>
      <c r="B1083" s="4">
        <v>68.75</v>
      </c>
      <c r="C1083" s="4">
        <v>69.56</v>
      </c>
      <c r="D1083" s="4">
        <v>67.98</v>
      </c>
      <c r="E1083" s="4">
        <v>68.290000000000006</v>
      </c>
      <c r="F1083" s="5">
        <v>125993</v>
      </c>
    </row>
    <row r="1084" spans="1:6" x14ac:dyDescent="0.3">
      <c r="A1084" s="3">
        <v>43210</v>
      </c>
      <c r="B1084" s="4">
        <v>68.260000000000005</v>
      </c>
      <c r="C1084" s="4">
        <v>68.62</v>
      </c>
      <c r="D1084" s="4">
        <v>67.5</v>
      </c>
      <c r="E1084" s="4">
        <v>68.38</v>
      </c>
      <c r="F1084" s="5">
        <v>724906</v>
      </c>
    </row>
    <row r="1085" spans="1:6" x14ac:dyDescent="0.3">
      <c r="A1085" s="3">
        <v>43213</v>
      </c>
      <c r="B1085" s="4">
        <v>68.22</v>
      </c>
      <c r="C1085" s="4">
        <v>69.03</v>
      </c>
      <c r="D1085" s="4">
        <v>67.14</v>
      </c>
      <c r="E1085" s="4">
        <v>68.64</v>
      </c>
      <c r="F1085" s="5">
        <v>740941</v>
      </c>
    </row>
    <row r="1086" spans="1:6" x14ac:dyDescent="0.3">
      <c r="A1086" s="3">
        <v>43214</v>
      </c>
      <c r="B1086" s="4">
        <v>68.95</v>
      </c>
      <c r="C1086" s="4">
        <v>69.38</v>
      </c>
      <c r="D1086" s="4">
        <v>67.540000000000006</v>
      </c>
      <c r="E1086" s="4">
        <v>67.7</v>
      </c>
      <c r="F1086" s="5">
        <v>832296</v>
      </c>
    </row>
    <row r="1087" spans="1:6" x14ac:dyDescent="0.3">
      <c r="A1087" s="3">
        <v>43215</v>
      </c>
      <c r="B1087" s="4">
        <v>67.75</v>
      </c>
      <c r="C1087" s="4">
        <v>68.180000000000007</v>
      </c>
      <c r="D1087" s="4">
        <v>67.11</v>
      </c>
      <c r="E1087" s="4">
        <v>68.05</v>
      </c>
      <c r="F1087" s="5">
        <v>764049</v>
      </c>
    </row>
    <row r="1088" spans="1:6" x14ac:dyDescent="0.3">
      <c r="A1088" s="3">
        <v>43216</v>
      </c>
      <c r="B1088" s="4">
        <v>68.03</v>
      </c>
      <c r="C1088" s="4">
        <v>68.78</v>
      </c>
      <c r="D1088" s="4">
        <v>67.709999999999994</v>
      </c>
      <c r="E1088" s="4">
        <v>68.19</v>
      </c>
      <c r="F1088" s="5">
        <v>660549</v>
      </c>
    </row>
    <row r="1089" spans="1:6" x14ac:dyDescent="0.3">
      <c r="A1089" s="3">
        <v>43217</v>
      </c>
      <c r="B1089" s="4">
        <v>68.209999999999994</v>
      </c>
      <c r="C1089" s="4">
        <v>68.36</v>
      </c>
      <c r="D1089" s="4">
        <v>67.64</v>
      </c>
      <c r="E1089" s="4">
        <v>68.099999999999994</v>
      </c>
      <c r="F1089" s="5">
        <v>542549</v>
      </c>
    </row>
    <row r="1090" spans="1:6" x14ac:dyDescent="0.3">
      <c r="A1090" s="3">
        <v>43220</v>
      </c>
      <c r="B1090" s="4">
        <v>68.150000000000006</v>
      </c>
      <c r="C1090" s="4">
        <v>69.34</v>
      </c>
      <c r="D1090" s="4">
        <v>67.17</v>
      </c>
      <c r="E1090" s="4">
        <v>68.569999999999993</v>
      </c>
      <c r="F1090" s="5">
        <v>755186</v>
      </c>
    </row>
    <row r="1091" spans="1:6" x14ac:dyDescent="0.3">
      <c r="A1091" s="3">
        <v>43221</v>
      </c>
      <c r="B1091" s="4">
        <v>68.56</v>
      </c>
      <c r="C1091" s="4">
        <v>68.900000000000006</v>
      </c>
      <c r="D1091" s="4">
        <v>66.849999999999994</v>
      </c>
      <c r="E1091" s="4">
        <v>67.25</v>
      </c>
      <c r="F1091" s="5">
        <v>694771</v>
      </c>
    </row>
    <row r="1092" spans="1:6" x14ac:dyDescent="0.3">
      <c r="A1092" s="3">
        <v>43222</v>
      </c>
      <c r="B1092" s="4">
        <v>67.489999999999995</v>
      </c>
      <c r="C1092" s="4">
        <v>68.14</v>
      </c>
      <c r="D1092" s="4">
        <v>66.92</v>
      </c>
      <c r="E1092" s="4">
        <v>67.930000000000007</v>
      </c>
      <c r="F1092" s="5">
        <v>789367</v>
      </c>
    </row>
    <row r="1093" spans="1:6" x14ac:dyDescent="0.3">
      <c r="A1093" s="3">
        <v>43223</v>
      </c>
      <c r="B1093" s="4">
        <v>67.680000000000007</v>
      </c>
      <c r="C1093" s="4">
        <v>68.599999999999994</v>
      </c>
      <c r="D1093" s="4">
        <v>67.209999999999994</v>
      </c>
      <c r="E1093" s="4">
        <v>68.430000000000007</v>
      </c>
      <c r="F1093" s="5">
        <v>691219</v>
      </c>
    </row>
    <row r="1094" spans="1:6" x14ac:dyDescent="0.3">
      <c r="A1094" s="3">
        <v>43224</v>
      </c>
      <c r="B1094" s="4">
        <v>68.5</v>
      </c>
      <c r="C1094" s="4">
        <v>69.97</v>
      </c>
      <c r="D1094" s="4">
        <v>68.12</v>
      </c>
      <c r="E1094" s="4">
        <v>69.72</v>
      </c>
      <c r="F1094" s="5">
        <v>690876</v>
      </c>
    </row>
    <row r="1095" spans="1:6" x14ac:dyDescent="0.3">
      <c r="A1095" s="3">
        <v>43227</v>
      </c>
      <c r="B1095" s="4">
        <v>69.849999999999994</v>
      </c>
      <c r="C1095" s="4">
        <v>70.84</v>
      </c>
      <c r="D1095" s="4">
        <v>69.510000000000005</v>
      </c>
      <c r="E1095" s="4">
        <v>70.73</v>
      </c>
      <c r="F1095" s="5">
        <v>758916</v>
      </c>
    </row>
    <row r="1096" spans="1:6" x14ac:dyDescent="0.3">
      <c r="A1096" s="3">
        <v>43228</v>
      </c>
      <c r="B1096" s="4">
        <v>70.03</v>
      </c>
      <c r="C1096" s="4">
        <v>70.400000000000006</v>
      </c>
      <c r="D1096" s="4">
        <v>67.63</v>
      </c>
      <c r="E1096" s="4">
        <v>69.06</v>
      </c>
      <c r="F1096" s="5">
        <v>1253566</v>
      </c>
    </row>
    <row r="1097" spans="1:6" x14ac:dyDescent="0.3">
      <c r="A1097" s="3">
        <v>43229</v>
      </c>
      <c r="B1097" s="4">
        <v>70.05</v>
      </c>
      <c r="C1097" s="4">
        <v>71.36</v>
      </c>
      <c r="D1097" s="4">
        <v>69.849999999999994</v>
      </c>
      <c r="E1097" s="4">
        <v>71.14</v>
      </c>
      <c r="F1097" s="5">
        <v>863386</v>
      </c>
    </row>
    <row r="1098" spans="1:6" x14ac:dyDescent="0.3">
      <c r="A1098" s="3">
        <v>43230</v>
      </c>
      <c r="B1098" s="4">
        <v>71.23</v>
      </c>
      <c r="C1098" s="4">
        <v>71.89</v>
      </c>
      <c r="D1098" s="4">
        <v>70.56</v>
      </c>
      <c r="E1098" s="4">
        <v>71.36</v>
      </c>
      <c r="F1098" s="5">
        <v>749808</v>
      </c>
    </row>
    <row r="1099" spans="1:6" x14ac:dyDescent="0.3">
      <c r="A1099" s="3">
        <v>43231</v>
      </c>
      <c r="B1099" s="4">
        <v>71.45</v>
      </c>
      <c r="C1099" s="4">
        <v>71.63</v>
      </c>
      <c r="D1099" s="4">
        <v>70.45</v>
      </c>
      <c r="E1099" s="4">
        <v>70.7</v>
      </c>
      <c r="F1099" s="5">
        <v>634145</v>
      </c>
    </row>
    <row r="1100" spans="1:6" x14ac:dyDescent="0.3">
      <c r="A1100" s="3">
        <v>43234</v>
      </c>
      <c r="B1100" s="4">
        <v>70.540000000000006</v>
      </c>
      <c r="C1100" s="4">
        <v>71.260000000000005</v>
      </c>
      <c r="D1100" s="4">
        <v>70.260000000000005</v>
      </c>
      <c r="E1100" s="4">
        <v>70.959999999999994</v>
      </c>
      <c r="F1100" s="5">
        <v>592826</v>
      </c>
    </row>
    <row r="1101" spans="1:6" x14ac:dyDescent="0.3">
      <c r="A1101" s="3">
        <v>43235</v>
      </c>
      <c r="B1101" s="4">
        <v>71.150000000000006</v>
      </c>
      <c r="C1101" s="4">
        <v>71.92</v>
      </c>
      <c r="D1101" s="4">
        <v>70.42</v>
      </c>
      <c r="E1101" s="4">
        <v>71.31</v>
      </c>
      <c r="F1101" s="5">
        <v>815289</v>
      </c>
    </row>
    <row r="1102" spans="1:6" x14ac:dyDescent="0.3">
      <c r="A1102" s="3">
        <v>43236</v>
      </c>
      <c r="B1102" s="4">
        <v>71.02</v>
      </c>
      <c r="C1102" s="4">
        <v>71.59</v>
      </c>
      <c r="D1102" s="4">
        <v>70.66</v>
      </c>
      <c r="E1102" s="4">
        <v>71.489999999999995</v>
      </c>
      <c r="F1102" s="5">
        <v>574279</v>
      </c>
    </row>
    <row r="1103" spans="1:6" x14ac:dyDescent="0.3">
      <c r="A1103" s="3">
        <v>43237</v>
      </c>
      <c r="B1103" s="4">
        <v>71.56</v>
      </c>
      <c r="C1103" s="4">
        <v>72.3</v>
      </c>
      <c r="D1103" s="4">
        <v>71.09</v>
      </c>
      <c r="E1103" s="4">
        <v>71.489999999999995</v>
      </c>
      <c r="F1103" s="5">
        <v>562639</v>
      </c>
    </row>
    <row r="1104" spans="1:6" x14ac:dyDescent="0.3">
      <c r="A1104" s="3">
        <v>43238</v>
      </c>
      <c r="B1104" s="4">
        <v>71.599999999999994</v>
      </c>
      <c r="C1104" s="4">
        <v>71.75</v>
      </c>
      <c r="D1104" s="4">
        <v>70.989999999999995</v>
      </c>
      <c r="E1104" s="4">
        <v>71.28</v>
      </c>
      <c r="F1104" s="5">
        <v>211785</v>
      </c>
    </row>
    <row r="1105" spans="1:6" x14ac:dyDescent="0.3">
      <c r="A1105" s="3">
        <v>43241</v>
      </c>
      <c r="B1105" s="4">
        <v>71.47</v>
      </c>
      <c r="C1105" s="4">
        <v>72.59</v>
      </c>
      <c r="D1105" s="4">
        <v>71.25</v>
      </c>
      <c r="E1105" s="4">
        <v>72.239999999999995</v>
      </c>
      <c r="F1105" s="5">
        <v>119892</v>
      </c>
    </row>
    <row r="1106" spans="1:6" x14ac:dyDescent="0.3">
      <c r="A1106" s="3">
        <v>43242</v>
      </c>
      <c r="B1106" s="4">
        <v>72.53</v>
      </c>
      <c r="C1106" s="4">
        <v>72.83</v>
      </c>
      <c r="D1106" s="4">
        <v>71.900000000000006</v>
      </c>
      <c r="E1106" s="4">
        <v>72.13</v>
      </c>
      <c r="F1106" s="5">
        <v>723458</v>
      </c>
    </row>
    <row r="1107" spans="1:6" x14ac:dyDescent="0.3">
      <c r="A1107" s="3">
        <v>43243</v>
      </c>
      <c r="B1107" s="4">
        <v>72.11</v>
      </c>
      <c r="C1107" s="4">
        <v>72.260000000000005</v>
      </c>
      <c r="D1107" s="4">
        <v>71.19</v>
      </c>
      <c r="E1107" s="4">
        <v>71.84</v>
      </c>
      <c r="F1107" s="5">
        <v>702791</v>
      </c>
    </row>
    <row r="1108" spans="1:6" x14ac:dyDescent="0.3">
      <c r="A1108" s="3">
        <v>43244</v>
      </c>
      <c r="B1108" s="4">
        <v>71.83</v>
      </c>
      <c r="C1108" s="4">
        <v>72</v>
      </c>
      <c r="D1108" s="4">
        <v>70.52</v>
      </c>
      <c r="E1108" s="4">
        <v>70.709999999999994</v>
      </c>
      <c r="F1108" s="5">
        <v>640725</v>
      </c>
    </row>
    <row r="1109" spans="1:6" x14ac:dyDescent="0.3">
      <c r="A1109" s="3">
        <v>43245</v>
      </c>
      <c r="B1109" s="4">
        <v>70.650000000000006</v>
      </c>
      <c r="C1109" s="4">
        <v>70.8</v>
      </c>
      <c r="D1109" s="4">
        <v>67.42</v>
      </c>
      <c r="E1109" s="4">
        <v>67.88</v>
      </c>
      <c r="F1109" s="5">
        <v>955354</v>
      </c>
    </row>
    <row r="1110" spans="1:6" x14ac:dyDescent="0.3">
      <c r="A1110" s="3">
        <v>43249</v>
      </c>
      <c r="B1110" s="4">
        <v>66.489999999999995</v>
      </c>
      <c r="C1110" s="4">
        <v>67.349999999999994</v>
      </c>
      <c r="D1110" s="4">
        <v>65.92</v>
      </c>
      <c r="E1110" s="4">
        <v>66.73</v>
      </c>
      <c r="F1110" s="5">
        <v>1059750</v>
      </c>
    </row>
    <row r="1111" spans="1:6" x14ac:dyDescent="0.3">
      <c r="A1111" s="3">
        <v>43250</v>
      </c>
      <c r="B1111" s="4">
        <v>66.849999999999994</v>
      </c>
      <c r="C1111" s="4">
        <v>68.67</v>
      </c>
      <c r="D1111" s="4">
        <v>66.349999999999994</v>
      </c>
      <c r="E1111" s="4">
        <v>68.209999999999994</v>
      </c>
      <c r="F1111" s="5">
        <v>726886</v>
      </c>
    </row>
    <row r="1112" spans="1:6" x14ac:dyDescent="0.3">
      <c r="A1112" s="3">
        <v>43251</v>
      </c>
      <c r="B1112" s="4">
        <v>68.239999999999995</v>
      </c>
      <c r="C1112" s="4">
        <v>68.3</v>
      </c>
      <c r="D1112" s="4">
        <v>66.56</v>
      </c>
      <c r="E1112" s="4">
        <v>67.040000000000006</v>
      </c>
      <c r="F1112" s="5">
        <v>917563</v>
      </c>
    </row>
    <row r="1113" spans="1:6" x14ac:dyDescent="0.3">
      <c r="A1113" s="3">
        <v>43252</v>
      </c>
      <c r="B1113" s="4">
        <v>67.069999999999993</v>
      </c>
      <c r="C1113" s="4">
        <v>67.34</v>
      </c>
      <c r="D1113" s="4">
        <v>65.510000000000005</v>
      </c>
      <c r="E1113" s="4">
        <v>65.81</v>
      </c>
      <c r="F1113" s="5">
        <v>781103</v>
      </c>
    </row>
    <row r="1114" spans="1:6" x14ac:dyDescent="0.3">
      <c r="A1114" s="3">
        <v>43255</v>
      </c>
      <c r="B1114" s="4">
        <v>65.709999999999994</v>
      </c>
      <c r="C1114" s="4">
        <v>66.040000000000006</v>
      </c>
      <c r="D1114" s="4">
        <v>64.569999999999993</v>
      </c>
      <c r="E1114" s="4">
        <v>64.75</v>
      </c>
      <c r="F1114" s="5">
        <v>696050</v>
      </c>
    </row>
    <row r="1115" spans="1:6" x14ac:dyDescent="0.3">
      <c r="A1115" s="3">
        <v>43256</v>
      </c>
      <c r="B1115" s="4">
        <v>64.94</v>
      </c>
      <c r="C1115" s="4">
        <v>65.569999999999993</v>
      </c>
      <c r="D1115" s="4">
        <v>64.22</v>
      </c>
      <c r="E1115" s="4">
        <v>65.52</v>
      </c>
      <c r="F1115" s="5">
        <v>714674</v>
      </c>
    </row>
    <row r="1116" spans="1:6" x14ac:dyDescent="0.3">
      <c r="A1116" s="3">
        <v>43257</v>
      </c>
      <c r="B1116" s="4">
        <v>65.510000000000005</v>
      </c>
      <c r="C1116" s="4">
        <v>65.959999999999994</v>
      </c>
      <c r="D1116" s="4">
        <v>64.27</v>
      </c>
      <c r="E1116" s="4">
        <v>64.73</v>
      </c>
      <c r="F1116" s="5">
        <v>708829</v>
      </c>
    </row>
    <row r="1117" spans="1:6" x14ac:dyDescent="0.3">
      <c r="A1117" s="3">
        <v>43258</v>
      </c>
      <c r="B1117" s="4">
        <v>65.069999999999993</v>
      </c>
      <c r="C1117" s="4">
        <v>66.069999999999993</v>
      </c>
      <c r="D1117" s="4">
        <v>64.81</v>
      </c>
      <c r="E1117" s="4">
        <v>65.95</v>
      </c>
      <c r="F1117" s="5">
        <v>675041</v>
      </c>
    </row>
    <row r="1118" spans="1:6" x14ac:dyDescent="0.3">
      <c r="A1118" s="3">
        <v>43259</v>
      </c>
      <c r="B1118" s="4">
        <v>65.98</v>
      </c>
      <c r="C1118" s="4">
        <v>66.239999999999995</v>
      </c>
      <c r="D1118" s="4">
        <v>65.150000000000006</v>
      </c>
      <c r="E1118" s="4">
        <v>65.739999999999995</v>
      </c>
      <c r="F1118" s="5">
        <v>571224</v>
      </c>
    </row>
    <row r="1119" spans="1:6" x14ac:dyDescent="0.3">
      <c r="A1119" s="3">
        <v>43262</v>
      </c>
      <c r="B1119" s="4">
        <v>65.56</v>
      </c>
      <c r="C1119" s="4">
        <v>66.349999999999994</v>
      </c>
      <c r="D1119" s="4">
        <v>64.849999999999994</v>
      </c>
      <c r="E1119" s="4">
        <v>66.099999999999994</v>
      </c>
      <c r="F1119" s="5">
        <v>558281</v>
      </c>
    </row>
    <row r="1120" spans="1:6" x14ac:dyDescent="0.3">
      <c r="A1120" s="3">
        <v>43263</v>
      </c>
      <c r="B1120" s="4">
        <v>66.05</v>
      </c>
      <c r="C1120" s="4">
        <v>66.7</v>
      </c>
      <c r="D1120" s="4">
        <v>65.87</v>
      </c>
      <c r="E1120" s="4">
        <v>66.36</v>
      </c>
      <c r="F1120" s="5">
        <v>524411</v>
      </c>
    </row>
    <row r="1121" spans="1:6" x14ac:dyDescent="0.3">
      <c r="A1121" s="3">
        <v>43264</v>
      </c>
      <c r="B1121" s="4">
        <v>66.010000000000005</v>
      </c>
      <c r="C1121" s="4">
        <v>66.89</v>
      </c>
      <c r="D1121" s="4">
        <v>65.52</v>
      </c>
      <c r="E1121" s="4">
        <v>66.64</v>
      </c>
      <c r="F1121" s="5">
        <v>626398</v>
      </c>
    </row>
    <row r="1122" spans="1:6" x14ac:dyDescent="0.3">
      <c r="A1122" s="3">
        <v>43265</v>
      </c>
      <c r="B1122" s="4">
        <v>66.62</v>
      </c>
      <c r="C1122" s="4">
        <v>67.16</v>
      </c>
      <c r="D1122" s="4">
        <v>66.36</v>
      </c>
      <c r="E1122" s="4">
        <v>66.89</v>
      </c>
      <c r="F1122" s="5">
        <v>460168</v>
      </c>
    </row>
    <row r="1123" spans="1:6" x14ac:dyDescent="0.3">
      <c r="A1123" s="3">
        <v>43266</v>
      </c>
      <c r="B1123" s="4">
        <v>66.62</v>
      </c>
      <c r="C1123" s="4">
        <v>67.16</v>
      </c>
      <c r="D1123" s="4">
        <v>64.290000000000006</v>
      </c>
      <c r="E1123" s="4">
        <v>65.06</v>
      </c>
      <c r="F1123" s="5">
        <v>512591</v>
      </c>
    </row>
    <row r="1124" spans="1:6" x14ac:dyDescent="0.3">
      <c r="A1124" s="3">
        <v>43269</v>
      </c>
      <c r="B1124" s="4">
        <v>64.400000000000006</v>
      </c>
      <c r="C1124" s="4">
        <v>65.98</v>
      </c>
      <c r="D1124" s="4">
        <v>63.59</v>
      </c>
      <c r="E1124" s="4">
        <v>65.849999999999994</v>
      </c>
      <c r="F1124" s="5">
        <v>218933</v>
      </c>
    </row>
    <row r="1125" spans="1:6" x14ac:dyDescent="0.3">
      <c r="A1125" s="3">
        <v>43270</v>
      </c>
      <c r="B1125" s="4">
        <v>65.819999999999993</v>
      </c>
      <c r="C1125" s="4">
        <v>65.900000000000006</v>
      </c>
      <c r="D1125" s="4">
        <v>64.39</v>
      </c>
      <c r="E1125" s="4">
        <v>65.069999999999993</v>
      </c>
      <c r="F1125" s="5">
        <v>122646</v>
      </c>
    </row>
    <row r="1126" spans="1:6" x14ac:dyDescent="0.3">
      <c r="A1126" s="3">
        <v>43271</v>
      </c>
      <c r="B1126" s="4">
        <v>65.11</v>
      </c>
      <c r="C1126" s="4">
        <v>66.53</v>
      </c>
      <c r="D1126" s="4">
        <v>65.010000000000005</v>
      </c>
      <c r="E1126" s="4">
        <v>66.22</v>
      </c>
      <c r="F1126" s="5">
        <v>801625</v>
      </c>
    </row>
    <row r="1127" spans="1:6" x14ac:dyDescent="0.3">
      <c r="A1127" s="3">
        <v>43272</v>
      </c>
      <c r="B1127" s="4">
        <v>65.34</v>
      </c>
      <c r="C1127" s="4">
        <v>66.22</v>
      </c>
      <c r="D1127" s="4">
        <v>64.34</v>
      </c>
      <c r="E1127" s="4">
        <v>65.540000000000006</v>
      </c>
      <c r="F1127" s="5">
        <v>760719</v>
      </c>
    </row>
    <row r="1128" spans="1:6" x14ac:dyDescent="0.3">
      <c r="A1128" s="3">
        <v>43273</v>
      </c>
      <c r="B1128" s="4">
        <v>65.930000000000007</v>
      </c>
      <c r="C1128" s="4">
        <v>69.38</v>
      </c>
      <c r="D1128" s="4">
        <v>65.709999999999994</v>
      </c>
      <c r="E1128" s="4">
        <v>68.58</v>
      </c>
      <c r="F1128" s="5">
        <v>1136232</v>
      </c>
    </row>
    <row r="1129" spans="1:6" x14ac:dyDescent="0.3">
      <c r="A1129" s="3">
        <v>43276</v>
      </c>
      <c r="B1129" s="4">
        <v>68.75</v>
      </c>
      <c r="C1129" s="4">
        <v>69.44</v>
      </c>
      <c r="D1129" s="4">
        <v>67.78</v>
      </c>
      <c r="E1129" s="4">
        <v>68.08</v>
      </c>
      <c r="F1129" s="5">
        <v>816207</v>
      </c>
    </row>
    <row r="1130" spans="1:6" x14ac:dyDescent="0.3">
      <c r="A1130" s="3">
        <v>43277</v>
      </c>
      <c r="B1130" s="4">
        <v>68.209999999999994</v>
      </c>
      <c r="C1130" s="4">
        <v>70.91</v>
      </c>
      <c r="D1130" s="4">
        <v>67.72</v>
      </c>
      <c r="E1130" s="4">
        <v>70.53</v>
      </c>
      <c r="F1130" s="5">
        <v>848537</v>
      </c>
    </row>
    <row r="1131" spans="1:6" x14ac:dyDescent="0.3">
      <c r="A1131" s="3">
        <v>43278</v>
      </c>
      <c r="B1131" s="4">
        <v>70.680000000000007</v>
      </c>
      <c r="C1131" s="4">
        <v>73.06</v>
      </c>
      <c r="D1131" s="4">
        <v>70.56</v>
      </c>
      <c r="E1131" s="4">
        <v>72.760000000000005</v>
      </c>
      <c r="F1131" s="5">
        <v>775155</v>
      </c>
    </row>
    <row r="1132" spans="1:6" x14ac:dyDescent="0.3">
      <c r="A1132" s="3">
        <v>43279</v>
      </c>
      <c r="B1132" s="4">
        <v>72.27</v>
      </c>
      <c r="C1132" s="4">
        <v>74.03</v>
      </c>
      <c r="D1132" s="4">
        <v>72.2</v>
      </c>
      <c r="E1132" s="4">
        <v>73.45</v>
      </c>
      <c r="F1132" s="5">
        <v>717347</v>
      </c>
    </row>
    <row r="1133" spans="1:6" x14ac:dyDescent="0.3">
      <c r="A1133" s="3">
        <v>43280</v>
      </c>
      <c r="B1133" s="4">
        <v>73.33</v>
      </c>
      <c r="C1133" s="4">
        <v>74.459999999999994</v>
      </c>
      <c r="D1133" s="4">
        <v>72.930000000000007</v>
      </c>
      <c r="E1133" s="4">
        <v>74.150000000000006</v>
      </c>
      <c r="F1133" s="5">
        <v>602399</v>
      </c>
    </row>
    <row r="1134" spans="1:6" x14ac:dyDescent="0.3">
      <c r="A1134" s="3">
        <v>43283</v>
      </c>
      <c r="B1134" s="4">
        <v>73.62</v>
      </c>
      <c r="C1134" s="4">
        <v>74.349999999999994</v>
      </c>
      <c r="D1134" s="4">
        <v>72.510000000000005</v>
      </c>
      <c r="E1134" s="4">
        <v>73.94</v>
      </c>
      <c r="F1134" s="5">
        <v>652167</v>
      </c>
    </row>
    <row r="1135" spans="1:6" x14ac:dyDescent="0.3">
      <c r="A1135" s="3">
        <v>43284</v>
      </c>
      <c r="B1135" s="4">
        <v>74.08</v>
      </c>
      <c r="C1135" s="4">
        <v>75.27</v>
      </c>
      <c r="D1135" s="4">
        <v>72.73</v>
      </c>
      <c r="E1135" s="4">
        <v>74.14</v>
      </c>
      <c r="F1135" s="5">
        <v>667235</v>
      </c>
    </row>
    <row r="1136" spans="1:6" x14ac:dyDescent="0.3">
      <c r="A1136" s="3">
        <v>43286</v>
      </c>
      <c r="B1136" s="4">
        <v>74.349999999999994</v>
      </c>
      <c r="C1136" s="4">
        <v>74.8</v>
      </c>
      <c r="D1136" s="4">
        <v>72.53</v>
      </c>
      <c r="E1136" s="4">
        <v>72.94</v>
      </c>
      <c r="F1136" s="5">
        <v>841632</v>
      </c>
    </row>
    <row r="1137" spans="1:6" x14ac:dyDescent="0.3">
      <c r="A1137" s="3">
        <v>43287</v>
      </c>
      <c r="B1137" s="4">
        <v>73.16</v>
      </c>
      <c r="C1137" s="4">
        <v>74.010000000000005</v>
      </c>
      <c r="D1137" s="4">
        <v>72.14</v>
      </c>
      <c r="E1137" s="4">
        <v>73.8</v>
      </c>
      <c r="F1137" s="5">
        <v>611419</v>
      </c>
    </row>
    <row r="1138" spans="1:6" x14ac:dyDescent="0.3">
      <c r="A1138" s="3">
        <v>43290</v>
      </c>
      <c r="B1138" s="4">
        <v>73.87</v>
      </c>
      <c r="C1138" s="4">
        <v>74.28</v>
      </c>
      <c r="D1138" s="4">
        <v>72.989999999999995</v>
      </c>
      <c r="E1138" s="4">
        <v>73.849999999999994</v>
      </c>
      <c r="F1138" s="5">
        <v>533003</v>
      </c>
    </row>
    <row r="1139" spans="1:6" x14ac:dyDescent="0.3">
      <c r="A1139" s="3">
        <v>43291</v>
      </c>
      <c r="B1139" s="4">
        <v>74.040000000000006</v>
      </c>
      <c r="C1139" s="4">
        <v>74.7</v>
      </c>
      <c r="D1139" s="4">
        <v>73.650000000000006</v>
      </c>
      <c r="E1139" s="4">
        <v>74.11</v>
      </c>
      <c r="F1139" s="5">
        <v>586829</v>
      </c>
    </row>
    <row r="1140" spans="1:6" x14ac:dyDescent="0.3">
      <c r="A1140" s="3">
        <v>43292</v>
      </c>
      <c r="B1140" s="4">
        <v>74.2</v>
      </c>
      <c r="C1140" s="4">
        <v>74.260000000000005</v>
      </c>
      <c r="D1140" s="4">
        <v>70.02</v>
      </c>
      <c r="E1140" s="4">
        <v>70.38</v>
      </c>
      <c r="F1140" s="5">
        <v>861726</v>
      </c>
    </row>
    <row r="1141" spans="1:6" x14ac:dyDescent="0.3">
      <c r="A1141" s="3">
        <v>43293</v>
      </c>
      <c r="B1141" s="4">
        <v>70.599999999999994</v>
      </c>
      <c r="C1141" s="4">
        <v>71.239999999999995</v>
      </c>
      <c r="D1141" s="4">
        <v>69.23</v>
      </c>
      <c r="E1141" s="4">
        <v>70.33</v>
      </c>
      <c r="F1141" s="5">
        <v>707887</v>
      </c>
    </row>
    <row r="1142" spans="1:6" x14ac:dyDescent="0.3">
      <c r="A1142" s="3">
        <v>43294</v>
      </c>
      <c r="B1142" s="4">
        <v>70.38</v>
      </c>
      <c r="C1142" s="4">
        <v>71.66</v>
      </c>
      <c r="D1142" s="4">
        <v>69.84</v>
      </c>
      <c r="E1142" s="4">
        <v>71.010000000000005</v>
      </c>
      <c r="F1142" s="5">
        <v>530277</v>
      </c>
    </row>
    <row r="1143" spans="1:6" x14ac:dyDescent="0.3">
      <c r="A1143" s="3">
        <v>43297</v>
      </c>
      <c r="B1143" s="4">
        <v>70.52</v>
      </c>
      <c r="C1143" s="4">
        <v>70.87</v>
      </c>
      <c r="D1143" s="4">
        <v>67.58</v>
      </c>
      <c r="E1143" s="4">
        <v>68.06</v>
      </c>
      <c r="F1143" s="5">
        <v>530480</v>
      </c>
    </row>
    <row r="1144" spans="1:6" x14ac:dyDescent="0.3">
      <c r="A1144" s="3">
        <v>43298</v>
      </c>
      <c r="B1144" s="4">
        <v>68.03</v>
      </c>
      <c r="C1144" s="4">
        <v>68.44</v>
      </c>
      <c r="D1144" s="4">
        <v>67.03</v>
      </c>
      <c r="E1144" s="4">
        <v>68.08</v>
      </c>
      <c r="F1144" s="5">
        <v>440727</v>
      </c>
    </row>
    <row r="1145" spans="1:6" x14ac:dyDescent="0.3">
      <c r="A1145" s="3">
        <v>43299</v>
      </c>
      <c r="B1145" s="4">
        <v>67.61</v>
      </c>
      <c r="C1145" s="4">
        <v>69.06</v>
      </c>
      <c r="D1145" s="4">
        <v>67.040000000000006</v>
      </c>
      <c r="E1145" s="4">
        <v>68.760000000000005</v>
      </c>
      <c r="F1145" s="5">
        <v>187313</v>
      </c>
    </row>
    <row r="1146" spans="1:6" x14ac:dyDescent="0.3">
      <c r="A1146" s="3">
        <v>43300</v>
      </c>
      <c r="B1146" s="4">
        <v>69</v>
      </c>
      <c r="C1146" s="4">
        <v>70.17</v>
      </c>
      <c r="D1146" s="4">
        <v>67.8</v>
      </c>
      <c r="E1146" s="4">
        <v>69.459999999999994</v>
      </c>
      <c r="F1146" s="5">
        <v>103220</v>
      </c>
    </row>
    <row r="1147" spans="1:6" x14ac:dyDescent="0.3">
      <c r="A1147" s="3">
        <v>43301</v>
      </c>
      <c r="B1147" s="4">
        <v>69.39</v>
      </c>
      <c r="C1147" s="4">
        <v>71.099999999999994</v>
      </c>
      <c r="D1147" s="4">
        <v>69.37</v>
      </c>
      <c r="E1147" s="4">
        <v>70.459999999999994</v>
      </c>
      <c r="F1147" s="5">
        <v>500967</v>
      </c>
    </row>
    <row r="1148" spans="1:6" x14ac:dyDescent="0.3">
      <c r="A1148" s="3">
        <v>43304</v>
      </c>
      <c r="B1148" s="4">
        <v>68.17</v>
      </c>
      <c r="C1148" s="4">
        <v>69.31</v>
      </c>
      <c r="D1148" s="4">
        <v>67.599999999999994</v>
      </c>
      <c r="E1148" s="4">
        <v>67.89</v>
      </c>
      <c r="F1148" s="5">
        <v>555915</v>
      </c>
    </row>
    <row r="1149" spans="1:6" x14ac:dyDescent="0.3">
      <c r="A1149" s="3">
        <v>43305</v>
      </c>
      <c r="B1149" s="4">
        <v>67.8</v>
      </c>
      <c r="C1149" s="4">
        <v>69.05</v>
      </c>
      <c r="D1149" s="4">
        <v>67.56</v>
      </c>
      <c r="E1149" s="4">
        <v>68.52</v>
      </c>
      <c r="F1149" s="5">
        <v>524591</v>
      </c>
    </row>
    <row r="1150" spans="1:6" x14ac:dyDescent="0.3">
      <c r="A1150" s="3">
        <v>43306</v>
      </c>
      <c r="B1150" s="4">
        <v>68.77</v>
      </c>
      <c r="C1150" s="4">
        <v>69.7</v>
      </c>
      <c r="D1150" s="4">
        <v>68.2</v>
      </c>
      <c r="E1150" s="4">
        <v>69.3</v>
      </c>
      <c r="F1150" s="5">
        <v>622913</v>
      </c>
    </row>
    <row r="1151" spans="1:6" x14ac:dyDescent="0.3">
      <c r="A1151" s="3">
        <v>43307</v>
      </c>
      <c r="B1151" s="4">
        <v>69.38</v>
      </c>
      <c r="C1151" s="4">
        <v>69.92</v>
      </c>
      <c r="D1151" s="4">
        <v>68.92</v>
      </c>
      <c r="E1151" s="4">
        <v>69.61</v>
      </c>
      <c r="F1151" s="5">
        <v>489059</v>
      </c>
    </row>
    <row r="1152" spans="1:6" x14ac:dyDescent="0.3">
      <c r="A1152" s="3">
        <v>43308</v>
      </c>
      <c r="B1152" s="4">
        <v>69.58</v>
      </c>
      <c r="C1152" s="4">
        <v>69.77</v>
      </c>
      <c r="D1152" s="4">
        <v>68.260000000000005</v>
      </c>
      <c r="E1152" s="4">
        <v>68.69</v>
      </c>
      <c r="F1152" s="5">
        <v>460450</v>
      </c>
    </row>
    <row r="1153" spans="1:6" x14ac:dyDescent="0.3">
      <c r="A1153" s="3">
        <v>43311</v>
      </c>
      <c r="B1153" s="4">
        <v>69.010000000000005</v>
      </c>
      <c r="C1153" s="4">
        <v>70.430000000000007</v>
      </c>
      <c r="D1153" s="4">
        <v>68.8</v>
      </c>
      <c r="E1153" s="4">
        <v>70.13</v>
      </c>
      <c r="F1153" s="5">
        <v>463011</v>
      </c>
    </row>
    <row r="1154" spans="1:6" x14ac:dyDescent="0.3">
      <c r="A1154" s="3">
        <v>43312</v>
      </c>
      <c r="B1154" s="4">
        <v>70.05</v>
      </c>
      <c r="C1154" s="4">
        <v>70.22</v>
      </c>
      <c r="D1154" s="4">
        <v>67.98</v>
      </c>
      <c r="E1154" s="4">
        <v>68.760000000000005</v>
      </c>
      <c r="F1154" s="5">
        <v>519070</v>
      </c>
    </row>
    <row r="1155" spans="1:6" x14ac:dyDescent="0.3">
      <c r="A1155" s="3">
        <v>43313</v>
      </c>
      <c r="B1155" s="4">
        <v>68.430000000000007</v>
      </c>
      <c r="C1155" s="4">
        <v>68.52</v>
      </c>
      <c r="D1155" s="4">
        <v>67.31</v>
      </c>
      <c r="E1155" s="4">
        <v>67.66</v>
      </c>
      <c r="F1155" s="5">
        <v>576561</v>
      </c>
    </row>
    <row r="1156" spans="1:6" x14ac:dyDescent="0.3">
      <c r="A1156" s="3">
        <v>43314</v>
      </c>
      <c r="B1156" s="4">
        <v>67.86</v>
      </c>
      <c r="C1156" s="4">
        <v>69.36</v>
      </c>
      <c r="D1156" s="4">
        <v>66.92</v>
      </c>
      <c r="E1156" s="4">
        <v>68.959999999999994</v>
      </c>
      <c r="F1156" s="5">
        <v>531071</v>
      </c>
    </row>
    <row r="1157" spans="1:6" x14ac:dyDescent="0.3">
      <c r="A1157" s="3">
        <v>43315</v>
      </c>
      <c r="B1157" s="4">
        <v>68.989999999999995</v>
      </c>
      <c r="C1157" s="4">
        <v>69.239999999999995</v>
      </c>
      <c r="D1157" s="4">
        <v>67.87</v>
      </c>
      <c r="E1157" s="4">
        <v>68.489999999999995</v>
      </c>
      <c r="F1157" s="5">
        <v>476615</v>
      </c>
    </row>
    <row r="1158" spans="1:6" x14ac:dyDescent="0.3">
      <c r="A1158" s="3">
        <v>43318</v>
      </c>
      <c r="B1158" s="4">
        <v>68.650000000000006</v>
      </c>
      <c r="C1158" s="4">
        <v>69.92</v>
      </c>
      <c r="D1158" s="4">
        <v>68.5</v>
      </c>
      <c r="E1158" s="4">
        <v>69.010000000000005</v>
      </c>
      <c r="F1158" s="5">
        <v>495605</v>
      </c>
    </row>
    <row r="1159" spans="1:6" x14ac:dyDescent="0.3">
      <c r="A1159" s="3">
        <v>43319</v>
      </c>
      <c r="B1159" s="4">
        <v>68.900000000000006</v>
      </c>
      <c r="C1159" s="4">
        <v>69.83</v>
      </c>
      <c r="D1159" s="4">
        <v>68.81</v>
      </c>
      <c r="E1159" s="4">
        <v>69.17</v>
      </c>
      <c r="F1159" s="5">
        <v>485027</v>
      </c>
    </row>
    <row r="1160" spans="1:6" x14ac:dyDescent="0.3">
      <c r="A1160" s="3">
        <v>43320</v>
      </c>
      <c r="B1160" s="4">
        <v>69.09</v>
      </c>
      <c r="C1160" s="4">
        <v>69.37</v>
      </c>
      <c r="D1160" s="4">
        <v>66.319999999999993</v>
      </c>
      <c r="E1160" s="4">
        <v>66.94</v>
      </c>
      <c r="F1160" s="5">
        <v>760313</v>
      </c>
    </row>
    <row r="1161" spans="1:6" x14ac:dyDescent="0.3">
      <c r="A1161" s="3">
        <v>43321</v>
      </c>
      <c r="B1161" s="4">
        <v>66.790000000000006</v>
      </c>
      <c r="C1161" s="4">
        <v>67.41</v>
      </c>
      <c r="D1161" s="4">
        <v>66.489999999999995</v>
      </c>
      <c r="E1161" s="4">
        <v>66.81</v>
      </c>
      <c r="F1161" s="5">
        <v>509401</v>
      </c>
    </row>
    <row r="1162" spans="1:6" x14ac:dyDescent="0.3">
      <c r="A1162" s="3">
        <v>43322</v>
      </c>
      <c r="B1162" s="4">
        <v>66.739999999999995</v>
      </c>
      <c r="C1162" s="4">
        <v>67.87</v>
      </c>
      <c r="D1162" s="4">
        <v>66.14</v>
      </c>
      <c r="E1162" s="4">
        <v>67.63</v>
      </c>
      <c r="F1162" s="5">
        <v>524490</v>
      </c>
    </row>
    <row r="1163" spans="1:6" x14ac:dyDescent="0.3">
      <c r="A1163" s="3">
        <v>43325</v>
      </c>
      <c r="B1163" s="4">
        <v>67.78</v>
      </c>
      <c r="C1163" s="4">
        <v>67.95</v>
      </c>
      <c r="D1163" s="4">
        <v>65.709999999999994</v>
      </c>
      <c r="E1163" s="4">
        <v>67.2</v>
      </c>
      <c r="F1163" s="5">
        <v>578219</v>
      </c>
    </row>
    <row r="1164" spans="1:6" x14ac:dyDescent="0.3">
      <c r="A1164" s="3">
        <v>43326</v>
      </c>
      <c r="B1164" s="4">
        <v>67.42</v>
      </c>
      <c r="C1164" s="4">
        <v>68.37</v>
      </c>
      <c r="D1164" s="4">
        <v>66.58</v>
      </c>
      <c r="E1164" s="4">
        <v>67.040000000000006</v>
      </c>
      <c r="F1164" s="5">
        <v>538484</v>
      </c>
    </row>
    <row r="1165" spans="1:6" x14ac:dyDescent="0.3">
      <c r="A1165" s="3">
        <v>43327</v>
      </c>
      <c r="B1165" s="4">
        <v>66.62</v>
      </c>
      <c r="C1165" s="4">
        <v>66.900000000000006</v>
      </c>
      <c r="D1165" s="4">
        <v>64.510000000000005</v>
      </c>
      <c r="E1165" s="4">
        <v>65.010000000000005</v>
      </c>
      <c r="F1165" s="5">
        <v>573473</v>
      </c>
    </row>
    <row r="1166" spans="1:6" x14ac:dyDescent="0.3">
      <c r="A1166" s="3">
        <v>43328</v>
      </c>
      <c r="B1166" s="4">
        <v>64.95</v>
      </c>
      <c r="C1166" s="4">
        <v>65.52</v>
      </c>
      <c r="D1166" s="4">
        <v>64.430000000000007</v>
      </c>
      <c r="E1166" s="4">
        <v>65.459999999999994</v>
      </c>
      <c r="F1166" s="5">
        <v>383380</v>
      </c>
    </row>
    <row r="1167" spans="1:6" x14ac:dyDescent="0.3">
      <c r="A1167" s="3">
        <v>43329</v>
      </c>
      <c r="B1167" s="4">
        <v>65.47</v>
      </c>
      <c r="C1167" s="4">
        <v>66.39</v>
      </c>
      <c r="D1167" s="4">
        <v>65.3</v>
      </c>
      <c r="E1167" s="4">
        <v>65.91</v>
      </c>
      <c r="F1167" s="5">
        <v>171403</v>
      </c>
    </row>
    <row r="1168" spans="1:6" x14ac:dyDescent="0.3">
      <c r="A1168" s="3">
        <v>43332</v>
      </c>
      <c r="B1168" s="4">
        <v>65.91</v>
      </c>
      <c r="C1168" s="4">
        <v>66.680000000000007</v>
      </c>
      <c r="D1168" s="4">
        <v>65.59</v>
      </c>
      <c r="E1168" s="4">
        <v>66.430000000000007</v>
      </c>
      <c r="F1168" s="5">
        <v>112709</v>
      </c>
    </row>
    <row r="1169" spans="1:6" x14ac:dyDescent="0.3">
      <c r="A1169" s="3">
        <v>43333</v>
      </c>
      <c r="B1169" s="4">
        <v>66.62</v>
      </c>
      <c r="C1169" s="4">
        <v>68.099999999999994</v>
      </c>
      <c r="D1169" s="4">
        <v>66.52</v>
      </c>
      <c r="E1169" s="4">
        <v>67.349999999999994</v>
      </c>
      <c r="F1169" s="5">
        <v>437164</v>
      </c>
    </row>
    <row r="1170" spans="1:6" x14ac:dyDescent="0.3">
      <c r="A1170" s="3">
        <v>43334</v>
      </c>
      <c r="B1170" s="4">
        <v>66.08</v>
      </c>
      <c r="C1170" s="4">
        <v>68.150000000000006</v>
      </c>
      <c r="D1170" s="4">
        <v>65.98</v>
      </c>
      <c r="E1170" s="4">
        <v>67.86</v>
      </c>
      <c r="F1170" s="5">
        <v>581899</v>
      </c>
    </row>
    <row r="1171" spans="1:6" x14ac:dyDescent="0.3">
      <c r="A1171" s="3">
        <v>43335</v>
      </c>
      <c r="B1171" s="4">
        <v>68.069999999999993</v>
      </c>
      <c r="C1171" s="4">
        <v>68.12</v>
      </c>
      <c r="D1171" s="4">
        <v>67.319999999999993</v>
      </c>
      <c r="E1171" s="4">
        <v>67.83</v>
      </c>
      <c r="F1171" s="5">
        <v>450690</v>
      </c>
    </row>
    <row r="1172" spans="1:6" x14ac:dyDescent="0.3">
      <c r="A1172" s="3">
        <v>43336</v>
      </c>
      <c r="B1172" s="4">
        <v>67.900000000000006</v>
      </c>
      <c r="C1172" s="4">
        <v>69.31</v>
      </c>
      <c r="D1172" s="4">
        <v>67.78</v>
      </c>
      <c r="E1172" s="4">
        <v>68.72</v>
      </c>
      <c r="F1172" s="5">
        <v>517796</v>
      </c>
    </row>
    <row r="1173" spans="1:6" x14ac:dyDescent="0.3">
      <c r="A1173" s="3">
        <v>43339</v>
      </c>
      <c r="B1173" s="4">
        <v>68.569999999999993</v>
      </c>
      <c r="C1173" s="4">
        <v>68.97</v>
      </c>
      <c r="D1173" s="4">
        <v>68.34</v>
      </c>
      <c r="E1173" s="4">
        <v>68.87</v>
      </c>
      <c r="F1173" s="5">
        <v>332612</v>
      </c>
    </row>
    <row r="1174" spans="1:6" x14ac:dyDescent="0.3">
      <c r="A1174" s="3">
        <v>43340</v>
      </c>
      <c r="B1174" s="4">
        <v>68.930000000000007</v>
      </c>
      <c r="C1174" s="4">
        <v>69.2</v>
      </c>
      <c r="D1174" s="4">
        <v>68.209999999999994</v>
      </c>
      <c r="E1174" s="4">
        <v>68.53</v>
      </c>
      <c r="F1174" s="5">
        <v>426833</v>
      </c>
    </row>
    <row r="1175" spans="1:6" x14ac:dyDescent="0.3">
      <c r="A1175" s="3">
        <v>43341</v>
      </c>
      <c r="B1175" s="4">
        <v>68.540000000000006</v>
      </c>
      <c r="C1175" s="4">
        <v>69.760000000000005</v>
      </c>
      <c r="D1175" s="4">
        <v>68.37</v>
      </c>
      <c r="E1175" s="4">
        <v>69.510000000000005</v>
      </c>
      <c r="F1175" s="5">
        <v>497095</v>
      </c>
    </row>
    <row r="1176" spans="1:6" x14ac:dyDescent="0.3">
      <c r="A1176" s="3">
        <v>43342</v>
      </c>
      <c r="B1176" s="4">
        <v>69.709999999999994</v>
      </c>
      <c r="C1176" s="4">
        <v>70.5</v>
      </c>
      <c r="D1176" s="4">
        <v>69.55</v>
      </c>
      <c r="E1176" s="4">
        <v>70.25</v>
      </c>
      <c r="F1176" s="5">
        <v>445584</v>
      </c>
    </row>
    <row r="1177" spans="1:6" x14ac:dyDescent="0.3">
      <c r="A1177" s="3">
        <v>43343</v>
      </c>
      <c r="B1177" s="4">
        <v>70.06</v>
      </c>
      <c r="C1177" s="4">
        <v>70.36</v>
      </c>
      <c r="D1177" s="4">
        <v>69.64</v>
      </c>
      <c r="E1177" s="4">
        <v>69.8</v>
      </c>
      <c r="F1177" s="5">
        <v>419739</v>
      </c>
    </row>
    <row r="1178" spans="1:6" x14ac:dyDescent="0.3">
      <c r="A1178" s="3">
        <v>43347</v>
      </c>
      <c r="B1178" s="4">
        <v>70.12</v>
      </c>
      <c r="C1178" s="4">
        <v>71.400000000000006</v>
      </c>
      <c r="D1178" s="4">
        <v>69.08</v>
      </c>
      <c r="E1178" s="4">
        <v>69.87</v>
      </c>
      <c r="F1178" s="5">
        <v>785981</v>
      </c>
    </row>
    <row r="1179" spans="1:6" x14ac:dyDescent="0.3">
      <c r="A1179" s="3">
        <v>43348</v>
      </c>
      <c r="B1179" s="4">
        <v>69.430000000000007</v>
      </c>
      <c r="C1179" s="4">
        <v>69.59</v>
      </c>
      <c r="D1179" s="4">
        <v>68.56</v>
      </c>
      <c r="E1179" s="4">
        <v>68.72</v>
      </c>
      <c r="F1179" s="5">
        <v>542104</v>
      </c>
    </row>
    <row r="1180" spans="1:6" x14ac:dyDescent="0.3">
      <c r="A1180" s="3">
        <v>43349</v>
      </c>
      <c r="B1180" s="4">
        <v>68.64</v>
      </c>
      <c r="C1180" s="4">
        <v>69.02</v>
      </c>
      <c r="D1180" s="4">
        <v>67</v>
      </c>
      <c r="E1180" s="4">
        <v>67.77</v>
      </c>
      <c r="F1180" s="5">
        <v>633824</v>
      </c>
    </row>
    <row r="1181" spans="1:6" x14ac:dyDescent="0.3">
      <c r="A1181" s="3">
        <v>43350</v>
      </c>
      <c r="B1181" s="4">
        <v>67.88</v>
      </c>
      <c r="C1181" s="4">
        <v>68.08</v>
      </c>
      <c r="D1181" s="4">
        <v>66.86</v>
      </c>
      <c r="E1181" s="4">
        <v>67.75</v>
      </c>
      <c r="F1181" s="5">
        <v>530895</v>
      </c>
    </row>
    <row r="1182" spans="1:6" x14ac:dyDescent="0.3">
      <c r="A1182" s="3">
        <v>43353</v>
      </c>
      <c r="B1182" s="4">
        <v>67.819999999999993</v>
      </c>
      <c r="C1182" s="4">
        <v>68.52</v>
      </c>
      <c r="D1182" s="4">
        <v>67.33</v>
      </c>
      <c r="E1182" s="4">
        <v>67.540000000000006</v>
      </c>
      <c r="F1182" s="5">
        <v>571174</v>
      </c>
    </row>
    <row r="1183" spans="1:6" x14ac:dyDescent="0.3">
      <c r="A1183" s="3">
        <v>43354</v>
      </c>
      <c r="B1183" s="4">
        <v>67.53</v>
      </c>
      <c r="C1183" s="4">
        <v>70.010000000000005</v>
      </c>
      <c r="D1183" s="4">
        <v>67.48</v>
      </c>
      <c r="E1183" s="4">
        <v>69.25</v>
      </c>
      <c r="F1183" s="5">
        <v>676869</v>
      </c>
    </row>
    <row r="1184" spans="1:6" x14ac:dyDescent="0.3">
      <c r="A1184" s="3">
        <v>43355</v>
      </c>
      <c r="B1184" s="4">
        <v>69.89</v>
      </c>
      <c r="C1184" s="4">
        <v>71.260000000000005</v>
      </c>
      <c r="D1184" s="4">
        <v>69.5</v>
      </c>
      <c r="E1184" s="4">
        <v>70.37</v>
      </c>
      <c r="F1184" s="5">
        <v>800543</v>
      </c>
    </row>
    <row r="1185" spans="1:6" x14ac:dyDescent="0.3">
      <c r="A1185" s="3">
        <v>43356</v>
      </c>
      <c r="B1185" s="4">
        <v>70.239999999999995</v>
      </c>
      <c r="C1185" s="4">
        <v>70.28</v>
      </c>
      <c r="D1185" s="4">
        <v>68.349999999999994</v>
      </c>
      <c r="E1185" s="4">
        <v>68.59</v>
      </c>
      <c r="F1185" s="5">
        <v>684937</v>
      </c>
    </row>
    <row r="1186" spans="1:6" x14ac:dyDescent="0.3">
      <c r="A1186" s="3">
        <v>43357</v>
      </c>
      <c r="B1186" s="4">
        <v>68.790000000000006</v>
      </c>
      <c r="C1186" s="4">
        <v>69.91</v>
      </c>
      <c r="D1186" s="4">
        <v>67.94</v>
      </c>
      <c r="E1186" s="4">
        <v>68.989999999999995</v>
      </c>
      <c r="F1186" s="5">
        <v>611075</v>
      </c>
    </row>
    <row r="1187" spans="1:6" x14ac:dyDescent="0.3">
      <c r="A1187" s="3">
        <v>43360</v>
      </c>
      <c r="B1187" s="4">
        <v>68.930000000000007</v>
      </c>
      <c r="C1187" s="4">
        <v>69.72</v>
      </c>
      <c r="D1187" s="4">
        <v>68.53</v>
      </c>
      <c r="E1187" s="4">
        <v>68.91</v>
      </c>
      <c r="F1187" s="5">
        <v>422294</v>
      </c>
    </row>
    <row r="1188" spans="1:6" x14ac:dyDescent="0.3">
      <c r="A1188" s="3">
        <v>43361</v>
      </c>
      <c r="B1188" s="4">
        <v>68.8</v>
      </c>
      <c r="C1188" s="4">
        <v>70.42</v>
      </c>
      <c r="D1188" s="4">
        <v>68.53</v>
      </c>
      <c r="E1188" s="4">
        <v>69.849999999999994</v>
      </c>
      <c r="F1188" s="5">
        <v>234202</v>
      </c>
    </row>
    <row r="1189" spans="1:6" x14ac:dyDescent="0.3">
      <c r="A1189" s="3">
        <v>43362</v>
      </c>
      <c r="B1189" s="4">
        <v>69.709999999999994</v>
      </c>
      <c r="C1189" s="4">
        <v>71.5</v>
      </c>
      <c r="D1189" s="4">
        <v>69.650000000000006</v>
      </c>
      <c r="E1189" s="4">
        <v>71.12</v>
      </c>
      <c r="F1189" s="5">
        <v>125208</v>
      </c>
    </row>
    <row r="1190" spans="1:6" x14ac:dyDescent="0.3">
      <c r="A1190" s="3">
        <v>43363</v>
      </c>
      <c r="B1190" s="4">
        <v>71.39</v>
      </c>
      <c r="C1190" s="4">
        <v>71.81</v>
      </c>
      <c r="D1190" s="4">
        <v>70.73</v>
      </c>
      <c r="E1190" s="4">
        <v>70.8</v>
      </c>
      <c r="F1190" s="5">
        <v>607520</v>
      </c>
    </row>
    <row r="1191" spans="1:6" x14ac:dyDescent="0.3">
      <c r="A1191" s="3">
        <v>43364</v>
      </c>
      <c r="B1191" s="4">
        <v>70.2</v>
      </c>
      <c r="C1191" s="4">
        <v>71.8</v>
      </c>
      <c r="D1191" s="4">
        <v>69.98</v>
      </c>
      <c r="E1191" s="4">
        <v>70.78</v>
      </c>
      <c r="F1191" s="5">
        <v>855943</v>
      </c>
    </row>
    <row r="1192" spans="1:6" x14ac:dyDescent="0.3">
      <c r="A1192" s="3">
        <v>43367</v>
      </c>
      <c r="B1192" s="4">
        <v>71.14</v>
      </c>
      <c r="C1192" s="4">
        <v>72.739999999999995</v>
      </c>
      <c r="D1192" s="4">
        <v>71.14</v>
      </c>
      <c r="E1192" s="4">
        <v>72.08</v>
      </c>
      <c r="F1192" s="5">
        <v>576894</v>
      </c>
    </row>
    <row r="1193" spans="1:6" x14ac:dyDescent="0.3">
      <c r="A1193" s="3">
        <v>43368</v>
      </c>
      <c r="B1193" s="4">
        <v>72.25</v>
      </c>
      <c r="C1193" s="4">
        <v>72.78</v>
      </c>
      <c r="D1193" s="4">
        <v>71.89</v>
      </c>
      <c r="E1193" s="4">
        <v>72.28</v>
      </c>
      <c r="F1193" s="5">
        <v>551280</v>
      </c>
    </row>
    <row r="1194" spans="1:6" x14ac:dyDescent="0.3">
      <c r="A1194" s="3">
        <v>43369</v>
      </c>
      <c r="B1194" s="4">
        <v>72.09</v>
      </c>
      <c r="C1194" s="4">
        <v>72.38</v>
      </c>
      <c r="D1194" s="4">
        <v>71.47</v>
      </c>
      <c r="E1194" s="4">
        <v>71.569999999999993</v>
      </c>
      <c r="F1194" s="5">
        <v>464463</v>
      </c>
    </row>
    <row r="1195" spans="1:6" x14ac:dyDescent="0.3">
      <c r="A1195" s="3">
        <v>43370</v>
      </c>
      <c r="B1195" s="4">
        <v>72.010000000000005</v>
      </c>
      <c r="C1195" s="4">
        <v>72.599999999999994</v>
      </c>
      <c r="D1195" s="4">
        <v>71.709999999999994</v>
      </c>
      <c r="E1195" s="4">
        <v>72.12</v>
      </c>
      <c r="F1195" s="5">
        <v>454549</v>
      </c>
    </row>
    <row r="1196" spans="1:6" x14ac:dyDescent="0.3">
      <c r="A1196" s="3">
        <v>43371</v>
      </c>
      <c r="B1196" s="4">
        <v>72.180000000000007</v>
      </c>
      <c r="C1196" s="4">
        <v>73.73</v>
      </c>
      <c r="D1196" s="4">
        <v>71.88</v>
      </c>
      <c r="E1196" s="4">
        <v>73.25</v>
      </c>
      <c r="F1196" s="5">
        <v>544047</v>
      </c>
    </row>
    <row r="1197" spans="1:6" x14ac:dyDescent="0.3">
      <c r="A1197" s="3">
        <v>43374</v>
      </c>
      <c r="B1197" s="4">
        <v>73.290000000000006</v>
      </c>
      <c r="C1197" s="4">
        <v>75.77</v>
      </c>
      <c r="D1197" s="4">
        <v>72.95</v>
      </c>
      <c r="E1197" s="4">
        <v>75.3</v>
      </c>
      <c r="F1197" s="5">
        <v>601451</v>
      </c>
    </row>
    <row r="1198" spans="1:6" x14ac:dyDescent="0.3">
      <c r="A1198" s="3">
        <v>43375</v>
      </c>
      <c r="B1198" s="4">
        <v>75.42</v>
      </c>
      <c r="C1198" s="4">
        <v>75.91</v>
      </c>
      <c r="D1198" s="4">
        <v>74.930000000000007</v>
      </c>
      <c r="E1198" s="4">
        <v>75.23</v>
      </c>
      <c r="F1198" s="5">
        <v>463615</v>
      </c>
    </row>
    <row r="1199" spans="1:6" x14ac:dyDescent="0.3">
      <c r="A1199" s="3">
        <v>43376</v>
      </c>
      <c r="B1199" s="4">
        <v>75.12</v>
      </c>
      <c r="C1199" s="4">
        <v>76.900000000000006</v>
      </c>
      <c r="D1199" s="4">
        <v>74.3</v>
      </c>
      <c r="E1199" s="4">
        <v>76.41</v>
      </c>
      <c r="F1199" s="5">
        <v>698817</v>
      </c>
    </row>
    <row r="1200" spans="1:6" x14ac:dyDescent="0.3">
      <c r="A1200" s="3">
        <v>43377</v>
      </c>
      <c r="B1200" s="4">
        <v>76.180000000000007</v>
      </c>
      <c r="C1200" s="4">
        <v>76.47</v>
      </c>
      <c r="D1200" s="4">
        <v>73.88</v>
      </c>
      <c r="E1200" s="4">
        <v>74.33</v>
      </c>
      <c r="F1200" s="5">
        <v>687949</v>
      </c>
    </row>
    <row r="1201" spans="1:6" x14ac:dyDescent="0.3">
      <c r="A1201" s="3">
        <v>43378</v>
      </c>
      <c r="B1201" s="4">
        <v>74.67</v>
      </c>
      <c r="C1201" s="4">
        <v>75.22</v>
      </c>
      <c r="D1201" s="4">
        <v>73.84</v>
      </c>
      <c r="E1201" s="4">
        <v>74.34</v>
      </c>
      <c r="F1201" s="5">
        <v>613218</v>
      </c>
    </row>
    <row r="1202" spans="1:6" x14ac:dyDescent="0.3">
      <c r="A1202" s="3">
        <v>43381</v>
      </c>
      <c r="B1202" s="4">
        <v>74.400000000000006</v>
      </c>
      <c r="C1202" s="4">
        <v>74.58</v>
      </c>
      <c r="D1202" s="4">
        <v>73.069999999999993</v>
      </c>
      <c r="E1202" s="4">
        <v>74.290000000000006</v>
      </c>
      <c r="F1202" s="5">
        <v>554938</v>
      </c>
    </row>
    <row r="1203" spans="1:6" x14ac:dyDescent="0.3">
      <c r="A1203" s="3">
        <v>43382</v>
      </c>
      <c r="B1203" s="4">
        <v>74.209999999999994</v>
      </c>
      <c r="C1203" s="4">
        <v>75.28</v>
      </c>
      <c r="D1203" s="4">
        <v>74</v>
      </c>
      <c r="E1203" s="4">
        <v>74.959999999999994</v>
      </c>
      <c r="F1203" s="5">
        <v>623537</v>
      </c>
    </row>
    <row r="1204" spans="1:6" x14ac:dyDescent="0.3">
      <c r="A1204" s="3">
        <v>43383</v>
      </c>
      <c r="B1204" s="4">
        <v>74.66</v>
      </c>
      <c r="C1204" s="4">
        <v>75.08</v>
      </c>
      <c r="D1204" s="4">
        <v>72.38</v>
      </c>
      <c r="E1204" s="4">
        <v>73.17</v>
      </c>
      <c r="F1204" s="5">
        <v>652737</v>
      </c>
    </row>
    <row r="1205" spans="1:6" x14ac:dyDescent="0.3">
      <c r="A1205" s="3">
        <v>43384</v>
      </c>
      <c r="B1205" s="4">
        <v>72.680000000000007</v>
      </c>
      <c r="C1205" s="4">
        <v>72.760000000000005</v>
      </c>
      <c r="D1205" s="4">
        <v>70.510000000000005</v>
      </c>
      <c r="E1205" s="4">
        <v>70.97</v>
      </c>
      <c r="F1205" s="5">
        <v>783962</v>
      </c>
    </row>
    <row r="1206" spans="1:6" x14ac:dyDescent="0.3">
      <c r="A1206" s="3">
        <v>43385</v>
      </c>
      <c r="B1206" s="4">
        <v>70.989999999999995</v>
      </c>
      <c r="C1206" s="4">
        <v>72.010000000000005</v>
      </c>
      <c r="D1206" s="4">
        <v>70.64</v>
      </c>
      <c r="E1206" s="4">
        <v>71.34</v>
      </c>
      <c r="F1206" s="5">
        <v>626668</v>
      </c>
    </row>
    <row r="1207" spans="1:6" x14ac:dyDescent="0.3">
      <c r="A1207" s="3">
        <v>43388</v>
      </c>
      <c r="B1207" s="4">
        <v>71.849999999999994</v>
      </c>
      <c r="C1207" s="4">
        <v>72.7</v>
      </c>
      <c r="D1207" s="4">
        <v>70.849999999999994</v>
      </c>
      <c r="E1207" s="4">
        <v>71.78</v>
      </c>
      <c r="F1207" s="5">
        <v>568610</v>
      </c>
    </row>
    <row r="1208" spans="1:6" x14ac:dyDescent="0.3">
      <c r="A1208" s="3">
        <v>43389</v>
      </c>
      <c r="B1208" s="4">
        <v>71.72</v>
      </c>
      <c r="C1208" s="4">
        <v>72.290000000000006</v>
      </c>
      <c r="D1208" s="4">
        <v>71.02</v>
      </c>
      <c r="E1208" s="4">
        <v>71.92</v>
      </c>
      <c r="F1208" s="5">
        <v>535003</v>
      </c>
    </row>
    <row r="1209" spans="1:6" x14ac:dyDescent="0.3">
      <c r="A1209" s="3">
        <v>43390</v>
      </c>
      <c r="B1209" s="4">
        <v>72.17</v>
      </c>
      <c r="C1209" s="4">
        <v>72.430000000000007</v>
      </c>
      <c r="D1209" s="4">
        <v>69.430000000000007</v>
      </c>
      <c r="E1209" s="4">
        <v>69.75</v>
      </c>
      <c r="F1209" s="5">
        <v>651584</v>
      </c>
    </row>
    <row r="1210" spans="1:6" x14ac:dyDescent="0.3">
      <c r="A1210" s="3">
        <v>43391</v>
      </c>
      <c r="B1210" s="4">
        <v>70.03</v>
      </c>
      <c r="C1210" s="4">
        <v>70.03</v>
      </c>
      <c r="D1210" s="4">
        <v>68.47</v>
      </c>
      <c r="E1210" s="4">
        <v>68.650000000000006</v>
      </c>
      <c r="F1210" s="5">
        <v>215337</v>
      </c>
    </row>
    <row r="1211" spans="1:6" x14ac:dyDescent="0.3">
      <c r="A1211" s="3">
        <v>43392</v>
      </c>
      <c r="B1211" s="4">
        <v>68.680000000000007</v>
      </c>
      <c r="C1211" s="4">
        <v>69.77</v>
      </c>
      <c r="D1211" s="4">
        <v>68.56</v>
      </c>
      <c r="E1211" s="4">
        <v>69.12</v>
      </c>
      <c r="F1211" s="5">
        <v>108311</v>
      </c>
    </row>
    <row r="1212" spans="1:6" x14ac:dyDescent="0.3">
      <c r="A1212" s="3">
        <v>43395</v>
      </c>
      <c r="B1212" s="4">
        <v>69.41</v>
      </c>
      <c r="C1212" s="4">
        <v>69.650000000000006</v>
      </c>
      <c r="D1212" s="4">
        <v>68.27</v>
      </c>
      <c r="E1212" s="4">
        <v>69.17</v>
      </c>
      <c r="F1212" s="5">
        <v>513770</v>
      </c>
    </row>
    <row r="1213" spans="1:6" x14ac:dyDescent="0.3">
      <c r="A1213" s="3">
        <v>43396</v>
      </c>
      <c r="B1213" s="4">
        <v>69.55</v>
      </c>
      <c r="C1213" s="4">
        <v>69.66</v>
      </c>
      <c r="D1213" s="4">
        <v>65.739999999999995</v>
      </c>
      <c r="E1213" s="4">
        <v>66.430000000000007</v>
      </c>
      <c r="F1213" s="5">
        <v>853265</v>
      </c>
    </row>
    <row r="1214" spans="1:6" x14ac:dyDescent="0.3">
      <c r="A1214" s="3">
        <v>43397</v>
      </c>
      <c r="B1214" s="4">
        <v>66.17</v>
      </c>
      <c r="C1214" s="4">
        <v>67.72</v>
      </c>
      <c r="D1214" s="4">
        <v>66.05</v>
      </c>
      <c r="E1214" s="4">
        <v>66.819999999999993</v>
      </c>
      <c r="F1214" s="5">
        <v>775963</v>
      </c>
    </row>
    <row r="1215" spans="1:6" x14ac:dyDescent="0.3">
      <c r="A1215" s="3">
        <v>43398</v>
      </c>
      <c r="B1215" s="4">
        <v>66.36</v>
      </c>
      <c r="C1215" s="4">
        <v>67.650000000000006</v>
      </c>
      <c r="D1215" s="4">
        <v>65.989999999999995</v>
      </c>
      <c r="E1215" s="4">
        <v>67.33</v>
      </c>
      <c r="F1215" s="5">
        <v>573096</v>
      </c>
    </row>
    <row r="1216" spans="1:6" x14ac:dyDescent="0.3">
      <c r="A1216" s="3">
        <v>43399</v>
      </c>
      <c r="B1216" s="4">
        <v>66.95</v>
      </c>
      <c r="C1216" s="4">
        <v>67.88</v>
      </c>
      <c r="D1216" s="4">
        <v>66.2</v>
      </c>
      <c r="E1216" s="4">
        <v>67.59</v>
      </c>
      <c r="F1216" s="5">
        <v>595211</v>
      </c>
    </row>
    <row r="1217" spans="1:6" x14ac:dyDescent="0.3">
      <c r="A1217" s="3">
        <v>43402</v>
      </c>
      <c r="B1217" s="4">
        <v>67.55</v>
      </c>
      <c r="C1217" s="4">
        <v>67.95</v>
      </c>
      <c r="D1217" s="4">
        <v>66.290000000000006</v>
      </c>
      <c r="E1217" s="4">
        <v>67.040000000000006</v>
      </c>
      <c r="F1217" s="5">
        <v>477487</v>
      </c>
    </row>
    <row r="1218" spans="1:6" x14ac:dyDescent="0.3">
      <c r="A1218" s="3">
        <v>43403</v>
      </c>
      <c r="B1218" s="4">
        <v>66.680000000000007</v>
      </c>
      <c r="C1218" s="4">
        <v>67.260000000000005</v>
      </c>
      <c r="D1218" s="4">
        <v>65.33</v>
      </c>
      <c r="E1218" s="4">
        <v>66.180000000000007</v>
      </c>
      <c r="F1218" s="5">
        <v>680441</v>
      </c>
    </row>
    <row r="1219" spans="1:6" x14ac:dyDescent="0.3">
      <c r="A1219" s="3">
        <v>43404</v>
      </c>
      <c r="B1219" s="4">
        <v>66.319999999999993</v>
      </c>
      <c r="C1219" s="4">
        <v>67</v>
      </c>
      <c r="D1219" s="4">
        <v>64.81</v>
      </c>
      <c r="E1219" s="4">
        <v>65.31</v>
      </c>
      <c r="F1219" s="5">
        <v>666487</v>
      </c>
    </row>
    <row r="1220" spans="1:6" x14ac:dyDescent="0.3">
      <c r="A1220" s="3">
        <v>43405</v>
      </c>
      <c r="B1220" s="4">
        <v>64.88</v>
      </c>
      <c r="C1220" s="4">
        <v>65.39</v>
      </c>
      <c r="D1220" s="4">
        <v>63.11</v>
      </c>
      <c r="E1220" s="4">
        <v>63.69</v>
      </c>
      <c r="F1220" s="5">
        <v>790286</v>
      </c>
    </row>
    <row r="1221" spans="1:6" x14ac:dyDescent="0.3">
      <c r="A1221" s="3">
        <v>43406</v>
      </c>
      <c r="B1221" s="4">
        <v>63.5</v>
      </c>
      <c r="C1221" s="4">
        <v>63.95</v>
      </c>
      <c r="D1221" s="4">
        <v>62.63</v>
      </c>
      <c r="E1221" s="4">
        <v>63.14</v>
      </c>
      <c r="F1221" s="5">
        <v>708906</v>
      </c>
    </row>
    <row r="1222" spans="1:6" x14ac:dyDescent="0.3">
      <c r="A1222" s="3">
        <v>43409</v>
      </c>
      <c r="B1222" s="4">
        <v>62.99</v>
      </c>
      <c r="C1222" s="4">
        <v>64.14</v>
      </c>
      <c r="D1222" s="4">
        <v>62.52</v>
      </c>
      <c r="E1222" s="4">
        <v>63.1</v>
      </c>
      <c r="F1222" s="5">
        <v>609129</v>
      </c>
    </row>
    <row r="1223" spans="1:6" x14ac:dyDescent="0.3">
      <c r="A1223" s="3">
        <v>43410</v>
      </c>
      <c r="B1223" s="4">
        <v>62.7</v>
      </c>
      <c r="C1223" s="4">
        <v>63.32</v>
      </c>
      <c r="D1223" s="4">
        <v>61.31</v>
      </c>
      <c r="E1223" s="4">
        <v>62.21</v>
      </c>
      <c r="F1223" s="5">
        <v>761240</v>
      </c>
    </row>
    <row r="1224" spans="1:6" x14ac:dyDescent="0.3">
      <c r="A1224" s="3">
        <v>43411</v>
      </c>
      <c r="B1224" s="4">
        <v>61.74</v>
      </c>
      <c r="C1224" s="4">
        <v>63.18</v>
      </c>
      <c r="D1224" s="4">
        <v>61.2</v>
      </c>
      <c r="E1224" s="4">
        <v>61.67</v>
      </c>
      <c r="F1224" s="5">
        <v>866628</v>
      </c>
    </row>
    <row r="1225" spans="1:6" x14ac:dyDescent="0.3">
      <c r="A1225" s="3">
        <v>43412</v>
      </c>
      <c r="B1225" s="4">
        <v>61.64</v>
      </c>
      <c r="C1225" s="4">
        <v>62.42</v>
      </c>
      <c r="D1225" s="4">
        <v>60.4</v>
      </c>
      <c r="E1225" s="4">
        <v>60.67</v>
      </c>
      <c r="F1225" s="5">
        <v>764546</v>
      </c>
    </row>
    <row r="1226" spans="1:6" x14ac:dyDescent="0.3">
      <c r="A1226" s="3">
        <v>43413</v>
      </c>
      <c r="B1226" s="4">
        <v>60.75</v>
      </c>
      <c r="C1226" s="4">
        <v>60.79</v>
      </c>
      <c r="D1226" s="4">
        <v>59.26</v>
      </c>
      <c r="E1226" s="4">
        <v>60.19</v>
      </c>
      <c r="F1226" s="5">
        <v>821729</v>
      </c>
    </row>
    <row r="1227" spans="1:6" x14ac:dyDescent="0.3">
      <c r="A1227" s="3">
        <v>43416</v>
      </c>
      <c r="B1227" s="4">
        <v>60.7</v>
      </c>
      <c r="C1227" s="4">
        <v>61.28</v>
      </c>
      <c r="D1227" s="4">
        <v>58.68</v>
      </c>
      <c r="E1227" s="4">
        <v>59.93</v>
      </c>
      <c r="F1227" s="5">
        <v>806219</v>
      </c>
    </row>
    <row r="1228" spans="1:6" x14ac:dyDescent="0.3">
      <c r="A1228" s="3">
        <v>43417</v>
      </c>
      <c r="B1228" s="4">
        <v>58.88</v>
      </c>
      <c r="C1228" s="4">
        <v>59.35</v>
      </c>
      <c r="D1228" s="4">
        <v>54.75</v>
      </c>
      <c r="E1228" s="4">
        <v>55.69</v>
      </c>
      <c r="F1228" s="5">
        <v>1095643</v>
      </c>
    </row>
    <row r="1229" spans="1:6" x14ac:dyDescent="0.3">
      <c r="A1229" s="3">
        <v>43418</v>
      </c>
      <c r="B1229" s="4">
        <v>55.27</v>
      </c>
      <c r="C1229" s="4">
        <v>57.37</v>
      </c>
      <c r="D1229" s="4">
        <v>55.13</v>
      </c>
      <c r="E1229" s="4">
        <v>56.25</v>
      </c>
      <c r="F1229" s="5">
        <v>844696</v>
      </c>
    </row>
    <row r="1230" spans="1:6" x14ac:dyDescent="0.3">
      <c r="A1230" s="3">
        <v>43419</v>
      </c>
      <c r="B1230" s="4">
        <v>56.02</v>
      </c>
      <c r="C1230" s="4">
        <v>57.26</v>
      </c>
      <c r="D1230" s="4">
        <v>55.59</v>
      </c>
      <c r="E1230" s="4">
        <v>56.46</v>
      </c>
      <c r="F1230" s="5">
        <v>256499</v>
      </c>
    </row>
    <row r="1231" spans="1:6" x14ac:dyDescent="0.3">
      <c r="A1231" s="3">
        <v>43420</v>
      </c>
      <c r="B1231" s="4">
        <v>56.58</v>
      </c>
      <c r="C1231" s="4">
        <v>57.96</v>
      </c>
      <c r="D1231" s="4">
        <v>55.89</v>
      </c>
      <c r="E1231" s="4">
        <v>56.46</v>
      </c>
      <c r="F1231" s="5">
        <v>159001</v>
      </c>
    </row>
    <row r="1232" spans="1:6" x14ac:dyDescent="0.3">
      <c r="A1232" s="3">
        <v>43423</v>
      </c>
      <c r="B1232" s="4">
        <v>56.72</v>
      </c>
      <c r="C1232" s="4">
        <v>57.33</v>
      </c>
      <c r="D1232" s="4">
        <v>55.08</v>
      </c>
      <c r="E1232" s="4">
        <v>56.76</v>
      </c>
      <c r="F1232" s="5">
        <v>699684</v>
      </c>
    </row>
    <row r="1233" spans="1:6" x14ac:dyDescent="0.3">
      <c r="A1233" s="3">
        <v>43424</v>
      </c>
      <c r="B1233" s="4">
        <v>57.39</v>
      </c>
      <c r="C1233" s="4">
        <v>57.44</v>
      </c>
      <c r="D1233" s="4">
        <v>52.77</v>
      </c>
      <c r="E1233" s="4">
        <v>53.43</v>
      </c>
      <c r="F1233" s="5">
        <v>983120</v>
      </c>
    </row>
    <row r="1234" spans="1:6" x14ac:dyDescent="0.3">
      <c r="A1234" s="3">
        <v>43425</v>
      </c>
      <c r="B1234" s="4">
        <v>53.39</v>
      </c>
      <c r="C1234" s="4">
        <v>55.86</v>
      </c>
      <c r="D1234" s="4">
        <v>53.39</v>
      </c>
      <c r="E1234" s="4">
        <v>54.63</v>
      </c>
      <c r="F1234" s="5">
        <v>734277</v>
      </c>
    </row>
    <row r="1235" spans="1:6" x14ac:dyDescent="0.3">
      <c r="A1235" s="3">
        <v>43427</v>
      </c>
      <c r="B1235" s="4">
        <v>53.87</v>
      </c>
      <c r="C1235" s="4">
        <v>54.12</v>
      </c>
      <c r="D1235" s="4">
        <v>50.15</v>
      </c>
      <c r="E1235" s="4">
        <v>50.42</v>
      </c>
      <c r="F1235" s="5">
        <v>1014667</v>
      </c>
    </row>
    <row r="1236" spans="1:6" x14ac:dyDescent="0.3">
      <c r="A1236" s="3">
        <v>43430</v>
      </c>
      <c r="B1236" s="4">
        <v>50.62</v>
      </c>
      <c r="C1236" s="4">
        <v>52.25</v>
      </c>
      <c r="D1236" s="4">
        <v>50.1</v>
      </c>
      <c r="E1236" s="4">
        <v>51.63</v>
      </c>
      <c r="F1236" s="5">
        <v>663108</v>
      </c>
    </row>
    <row r="1237" spans="1:6" x14ac:dyDescent="0.3">
      <c r="A1237" s="3">
        <v>43431</v>
      </c>
      <c r="B1237" s="4">
        <v>51.54</v>
      </c>
      <c r="C1237" s="4">
        <v>52.38</v>
      </c>
      <c r="D1237" s="4">
        <v>50.3</v>
      </c>
      <c r="E1237" s="4">
        <v>51.56</v>
      </c>
      <c r="F1237" s="5">
        <v>764010</v>
      </c>
    </row>
    <row r="1238" spans="1:6" x14ac:dyDescent="0.3">
      <c r="A1238" s="3">
        <v>43432</v>
      </c>
      <c r="B1238" s="4">
        <v>52.09</v>
      </c>
      <c r="C1238" s="4">
        <v>52.56</v>
      </c>
      <c r="D1238" s="4">
        <v>50.06</v>
      </c>
      <c r="E1238" s="4">
        <v>50.29</v>
      </c>
      <c r="F1238" s="5">
        <v>831688</v>
      </c>
    </row>
    <row r="1239" spans="1:6" x14ac:dyDescent="0.3">
      <c r="A1239" s="3">
        <v>43433</v>
      </c>
      <c r="B1239" s="4">
        <v>50.31</v>
      </c>
      <c r="C1239" s="4">
        <v>52.2</v>
      </c>
      <c r="D1239" s="4">
        <v>49.41</v>
      </c>
      <c r="E1239" s="4">
        <v>51.45</v>
      </c>
      <c r="F1239" s="5">
        <v>812721</v>
      </c>
    </row>
    <row r="1240" spans="1:6" x14ac:dyDescent="0.3">
      <c r="A1240" s="3">
        <v>43434</v>
      </c>
      <c r="B1240" s="4">
        <v>51.27</v>
      </c>
      <c r="C1240" s="4">
        <v>51.79</v>
      </c>
      <c r="D1240" s="4">
        <v>49.65</v>
      </c>
      <c r="E1240" s="4">
        <v>50.93</v>
      </c>
      <c r="F1240" s="5">
        <v>796714</v>
      </c>
    </row>
    <row r="1241" spans="1:6" x14ac:dyDescent="0.3">
      <c r="A1241" s="3">
        <v>43437</v>
      </c>
      <c r="B1241" s="4">
        <v>52.45</v>
      </c>
      <c r="C1241" s="4">
        <v>53.85</v>
      </c>
      <c r="D1241" s="4">
        <v>52.03</v>
      </c>
      <c r="E1241" s="4">
        <v>52.95</v>
      </c>
      <c r="F1241" s="5">
        <v>758010</v>
      </c>
    </row>
    <row r="1242" spans="1:6" x14ac:dyDescent="0.3">
      <c r="A1242" s="3">
        <v>43438</v>
      </c>
      <c r="B1242" s="4">
        <v>53.13</v>
      </c>
      <c r="C1242" s="4">
        <v>54.55</v>
      </c>
      <c r="D1242" s="4">
        <v>52.43</v>
      </c>
      <c r="E1242" s="4">
        <v>53.25</v>
      </c>
      <c r="F1242" s="5">
        <v>738130</v>
      </c>
    </row>
    <row r="1243" spans="1:6" x14ac:dyDescent="0.3">
      <c r="A1243" s="3">
        <v>43440</v>
      </c>
      <c r="B1243" s="4">
        <v>52.93</v>
      </c>
      <c r="C1243" s="4">
        <v>53.3</v>
      </c>
      <c r="D1243" s="4">
        <v>50.08</v>
      </c>
      <c r="E1243" s="4">
        <v>51.49</v>
      </c>
      <c r="F1243" s="5">
        <v>987266</v>
      </c>
    </row>
    <row r="1244" spans="1:6" x14ac:dyDescent="0.3">
      <c r="A1244" s="3">
        <v>43441</v>
      </c>
      <c r="B1244" s="4">
        <v>51.76</v>
      </c>
      <c r="C1244" s="4">
        <v>54.22</v>
      </c>
      <c r="D1244" s="4">
        <v>50.6</v>
      </c>
      <c r="E1244" s="4">
        <v>52.61</v>
      </c>
      <c r="F1244" s="5">
        <v>987717</v>
      </c>
    </row>
    <row r="1245" spans="1:6" x14ac:dyDescent="0.3">
      <c r="A1245" s="3">
        <v>43444</v>
      </c>
      <c r="B1245" s="4">
        <v>52.03</v>
      </c>
      <c r="C1245" s="4">
        <v>52.81</v>
      </c>
      <c r="D1245" s="4">
        <v>50.53</v>
      </c>
      <c r="E1245" s="4">
        <v>51</v>
      </c>
      <c r="F1245" s="5">
        <v>733225</v>
      </c>
    </row>
    <row r="1246" spans="1:6" x14ac:dyDescent="0.3">
      <c r="A1246" s="3">
        <v>43445</v>
      </c>
      <c r="B1246" s="4">
        <v>50.89</v>
      </c>
      <c r="C1246" s="4">
        <v>52.43</v>
      </c>
      <c r="D1246" s="4">
        <v>50.7</v>
      </c>
      <c r="E1246" s="4">
        <v>51.65</v>
      </c>
      <c r="F1246" s="5">
        <v>665262</v>
      </c>
    </row>
    <row r="1247" spans="1:6" x14ac:dyDescent="0.3">
      <c r="A1247" s="3">
        <v>43446</v>
      </c>
      <c r="B1247" s="4">
        <v>51.95</v>
      </c>
      <c r="C1247" s="4">
        <v>52.88</v>
      </c>
      <c r="D1247" s="4">
        <v>50.94</v>
      </c>
      <c r="E1247" s="4">
        <v>51.15</v>
      </c>
      <c r="F1247" s="5">
        <v>730810</v>
      </c>
    </row>
    <row r="1248" spans="1:6" x14ac:dyDescent="0.3">
      <c r="A1248" s="3">
        <v>43447</v>
      </c>
      <c r="B1248" s="4">
        <v>51.2</v>
      </c>
      <c r="C1248" s="4">
        <v>53.27</v>
      </c>
      <c r="D1248" s="4">
        <v>50.35</v>
      </c>
      <c r="E1248" s="4">
        <v>52.58</v>
      </c>
      <c r="F1248" s="5">
        <v>733627</v>
      </c>
    </row>
    <row r="1249" spans="1:6" x14ac:dyDescent="0.3">
      <c r="A1249" s="3">
        <v>43448</v>
      </c>
      <c r="B1249" s="4">
        <v>52.83</v>
      </c>
      <c r="C1249" s="4">
        <v>52.95</v>
      </c>
      <c r="D1249" s="4">
        <v>50.84</v>
      </c>
      <c r="E1249" s="4">
        <v>51.2</v>
      </c>
      <c r="F1249" s="5">
        <v>526839</v>
      </c>
    </row>
    <row r="1250" spans="1:6" x14ac:dyDescent="0.3">
      <c r="A1250" s="3">
        <v>43451</v>
      </c>
      <c r="B1250" s="4">
        <v>51.25</v>
      </c>
      <c r="C1250" s="4">
        <v>51.87</v>
      </c>
      <c r="D1250" s="4">
        <v>49.01</v>
      </c>
      <c r="E1250" s="4">
        <v>49.88</v>
      </c>
      <c r="F1250" s="5">
        <v>211257</v>
      </c>
    </row>
    <row r="1251" spans="1:6" x14ac:dyDescent="0.3">
      <c r="A1251" s="3">
        <v>43452</v>
      </c>
      <c r="B1251" s="4">
        <v>49.16</v>
      </c>
      <c r="C1251" s="4">
        <v>49.59</v>
      </c>
      <c r="D1251" s="4">
        <v>45.79</v>
      </c>
      <c r="E1251" s="4">
        <v>46.24</v>
      </c>
      <c r="F1251" s="5">
        <v>120101</v>
      </c>
    </row>
    <row r="1252" spans="1:6" x14ac:dyDescent="0.3">
      <c r="A1252" s="3">
        <v>43453</v>
      </c>
      <c r="B1252" s="4">
        <v>45.93</v>
      </c>
      <c r="C1252" s="4">
        <v>48</v>
      </c>
      <c r="D1252" s="4">
        <v>45.93</v>
      </c>
      <c r="E1252" s="4">
        <v>47.2</v>
      </c>
      <c r="F1252" s="5">
        <v>817721</v>
      </c>
    </row>
    <row r="1253" spans="1:6" x14ac:dyDescent="0.3">
      <c r="A1253" s="3">
        <v>43454</v>
      </c>
      <c r="B1253" s="4">
        <v>47.39</v>
      </c>
      <c r="C1253" s="4">
        <v>47.51</v>
      </c>
      <c r="D1253" s="4">
        <v>45.67</v>
      </c>
      <c r="E1253" s="4">
        <v>45.88</v>
      </c>
      <c r="F1253" s="5">
        <v>794130</v>
      </c>
    </row>
    <row r="1254" spans="1:6" x14ac:dyDescent="0.3">
      <c r="A1254" s="3">
        <v>43455</v>
      </c>
      <c r="B1254" s="4">
        <v>46.25</v>
      </c>
      <c r="C1254" s="4">
        <v>46.77</v>
      </c>
      <c r="D1254" s="4">
        <v>45.13</v>
      </c>
      <c r="E1254" s="4">
        <v>45.59</v>
      </c>
      <c r="F1254" s="5">
        <v>694003</v>
      </c>
    </row>
    <row r="1255" spans="1:6" x14ac:dyDescent="0.3">
      <c r="A1255" s="3">
        <v>43458</v>
      </c>
      <c r="B1255" s="4">
        <v>45.45</v>
      </c>
      <c r="C1255" s="4">
        <v>46.24</v>
      </c>
      <c r="D1255" s="4">
        <v>42.36</v>
      </c>
      <c r="E1255" s="4">
        <v>42.53</v>
      </c>
      <c r="F1255" s="5">
        <v>415859</v>
      </c>
    </row>
    <row r="1256" spans="1:6" x14ac:dyDescent="0.3">
      <c r="A1256" s="3">
        <v>43460</v>
      </c>
      <c r="B1256" s="4">
        <v>42.85</v>
      </c>
      <c r="C1256" s="4">
        <v>47</v>
      </c>
      <c r="D1256" s="4">
        <v>42.52</v>
      </c>
      <c r="E1256" s="4">
        <v>46.22</v>
      </c>
      <c r="F1256" s="5">
        <v>698408</v>
      </c>
    </row>
    <row r="1257" spans="1:6" x14ac:dyDescent="0.3">
      <c r="A1257" s="3">
        <v>43461</v>
      </c>
      <c r="B1257" s="4">
        <v>46.58</v>
      </c>
      <c r="C1257" s="4">
        <v>46.7</v>
      </c>
      <c r="D1257" s="4">
        <v>44.37</v>
      </c>
      <c r="E1257" s="4">
        <v>44.61</v>
      </c>
      <c r="F1257" s="5">
        <v>665590</v>
      </c>
    </row>
    <row r="1258" spans="1:6" x14ac:dyDescent="0.3">
      <c r="A1258" s="3">
        <v>43462</v>
      </c>
      <c r="B1258" s="4">
        <v>45.44</v>
      </c>
      <c r="C1258" s="4">
        <v>46.22</v>
      </c>
      <c r="D1258" s="4">
        <v>44.42</v>
      </c>
      <c r="E1258" s="4">
        <v>45.33</v>
      </c>
      <c r="F1258" s="5">
        <v>564385</v>
      </c>
    </row>
    <row r="1259" spans="1:6" x14ac:dyDescent="0.3">
      <c r="A1259" s="3">
        <v>43465</v>
      </c>
      <c r="B1259" s="4">
        <v>45.22</v>
      </c>
      <c r="C1259" s="4">
        <v>46.53</v>
      </c>
      <c r="D1259" s="4">
        <v>44.73</v>
      </c>
      <c r="E1259" s="4">
        <v>45.41</v>
      </c>
      <c r="F1259" s="5">
        <v>476970</v>
      </c>
    </row>
    <row r="1260" spans="1:6" x14ac:dyDescent="0.3">
      <c r="A1260" s="3">
        <v>43467</v>
      </c>
      <c r="B1260" s="4">
        <v>45.8</v>
      </c>
      <c r="C1260" s="4">
        <v>47.78</v>
      </c>
      <c r="D1260" s="4">
        <v>44.35</v>
      </c>
      <c r="E1260" s="4">
        <v>46.54</v>
      </c>
      <c r="F1260" s="5">
        <v>850480</v>
      </c>
    </row>
    <row r="1261" spans="1:6" x14ac:dyDescent="0.3">
      <c r="A1261" s="3">
        <v>43468</v>
      </c>
      <c r="B1261" s="4">
        <v>46.26</v>
      </c>
      <c r="C1261" s="4">
        <v>47.49</v>
      </c>
      <c r="D1261" s="4">
        <v>45.35</v>
      </c>
      <c r="E1261" s="4">
        <v>47.09</v>
      </c>
      <c r="F1261" s="5">
        <v>788718</v>
      </c>
    </row>
    <row r="1262" spans="1:6" x14ac:dyDescent="0.3">
      <c r="A1262" s="3">
        <v>43469</v>
      </c>
      <c r="B1262" s="4">
        <v>46.9</v>
      </c>
      <c r="C1262" s="4">
        <v>49.22</v>
      </c>
      <c r="D1262" s="4">
        <v>46.65</v>
      </c>
      <c r="E1262" s="4">
        <v>47.96</v>
      </c>
      <c r="F1262" s="5">
        <v>817277</v>
      </c>
    </row>
    <row r="1263" spans="1:6" x14ac:dyDescent="0.3">
      <c r="A1263" s="3">
        <v>43472</v>
      </c>
      <c r="B1263" s="4">
        <v>48.3</v>
      </c>
      <c r="C1263" s="4">
        <v>49.79</v>
      </c>
      <c r="D1263" s="4">
        <v>48.11</v>
      </c>
      <c r="E1263" s="4">
        <v>48.52</v>
      </c>
      <c r="F1263" s="5">
        <v>819939</v>
      </c>
    </row>
    <row r="1264" spans="1:6" x14ac:dyDescent="0.3">
      <c r="A1264" s="3">
        <v>43473</v>
      </c>
      <c r="B1264" s="4">
        <v>48.73</v>
      </c>
      <c r="C1264" s="4">
        <v>49.95</v>
      </c>
      <c r="D1264" s="4">
        <v>48.31</v>
      </c>
      <c r="E1264" s="4">
        <v>49.78</v>
      </c>
      <c r="F1264" s="5">
        <v>765981</v>
      </c>
    </row>
    <row r="1265" spans="1:6" x14ac:dyDescent="0.3">
      <c r="A1265" s="3">
        <v>43474</v>
      </c>
      <c r="B1265" s="4">
        <v>49.8</v>
      </c>
      <c r="C1265" s="4">
        <v>52.58</v>
      </c>
      <c r="D1265" s="4">
        <v>49.71</v>
      </c>
      <c r="E1265" s="4">
        <v>52.36</v>
      </c>
      <c r="F1265" s="5">
        <v>891922</v>
      </c>
    </row>
    <row r="1266" spans="1:6" x14ac:dyDescent="0.3">
      <c r="A1266" s="3">
        <v>43475</v>
      </c>
      <c r="B1266" s="4">
        <v>52.18</v>
      </c>
      <c r="C1266" s="4">
        <v>52.78</v>
      </c>
      <c r="D1266" s="4">
        <v>51.37</v>
      </c>
      <c r="E1266" s="4">
        <v>52.59</v>
      </c>
      <c r="F1266" s="5">
        <v>821782</v>
      </c>
    </row>
    <row r="1267" spans="1:6" x14ac:dyDescent="0.3">
      <c r="A1267" s="3">
        <v>43476</v>
      </c>
      <c r="B1267" s="4">
        <v>52.28</v>
      </c>
      <c r="C1267" s="4">
        <v>53.31</v>
      </c>
      <c r="D1267" s="4">
        <v>51.18</v>
      </c>
      <c r="E1267" s="4">
        <v>51.59</v>
      </c>
      <c r="F1267" s="5">
        <v>812339</v>
      </c>
    </row>
    <row r="1268" spans="1:6" x14ac:dyDescent="0.3">
      <c r="A1268" s="3">
        <v>43479</v>
      </c>
      <c r="B1268" s="4">
        <v>51.73</v>
      </c>
      <c r="C1268" s="4">
        <v>52.11</v>
      </c>
      <c r="D1268" s="4">
        <v>50.38</v>
      </c>
      <c r="E1268" s="4">
        <v>50.51</v>
      </c>
      <c r="F1268" s="5">
        <v>791527</v>
      </c>
    </row>
    <row r="1269" spans="1:6" x14ac:dyDescent="0.3">
      <c r="A1269" s="3">
        <v>43480</v>
      </c>
      <c r="B1269" s="4">
        <v>50.78</v>
      </c>
      <c r="C1269" s="4">
        <v>52.3</v>
      </c>
      <c r="D1269" s="4">
        <v>50.64</v>
      </c>
      <c r="E1269" s="4">
        <v>52.11</v>
      </c>
      <c r="F1269" s="5">
        <v>664183</v>
      </c>
    </row>
    <row r="1270" spans="1:6" x14ac:dyDescent="0.3">
      <c r="A1270" s="3">
        <v>43481</v>
      </c>
      <c r="B1270" s="4">
        <v>52</v>
      </c>
      <c r="C1270" s="4">
        <v>52.52</v>
      </c>
      <c r="D1270" s="4">
        <v>51.26</v>
      </c>
      <c r="E1270" s="4">
        <v>52.31</v>
      </c>
      <c r="F1270" s="5">
        <v>694182</v>
      </c>
    </row>
    <row r="1271" spans="1:6" x14ac:dyDescent="0.3">
      <c r="A1271" s="3">
        <v>43482</v>
      </c>
      <c r="B1271" s="4">
        <v>52.3</v>
      </c>
      <c r="C1271" s="4">
        <v>52.58</v>
      </c>
      <c r="D1271" s="4">
        <v>50.98</v>
      </c>
      <c r="E1271" s="4">
        <v>52.07</v>
      </c>
      <c r="F1271" s="5">
        <v>288560</v>
      </c>
    </row>
    <row r="1272" spans="1:6" x14ac:dyDescent="0.3">
      <c r="A1272" s="3">
        <v>43483</v>
      </c>
      <c r="B1272" s="4">
        <v>52.23</v>
      </c>
      <c r="C1272" s="4">
        <v>53.92</v>
      </c>
      <c r="D1272" s="4">
        <v>52.09</v>
      </c>
      <c r="E1272" s="4">
        <v>53.8</v>
      </c>
      <c r="F1272" s="5">
        <v>193099</v>
      </c>
    </row>
    <row r="1273" spans="1:6" x14ac:dyDescent="0.3">
      <c r="A1273" s="3">
        <v>43487</v>
      </c>
      <c r="B1273" s="4">
        <v>53.73</v>
      </c>
      <c r="C1273" s="4">
        <v>54.24</v>
      </c>
      <c r="D1273" s="4">
        <v>51.8</v>
      </c>
      <c r="E1273" s="4">
        <v>52.57</v>
      </c>
      <c r="F1273" s="5">
        <v>951158</v>
      </c>
    </row>
    <row r="1274" spans="1:6" x14ac:dyDescent="0.3">
      <c r="A1274" s="3">
        <v>43488</v>
      </c>
      <c r="B1274" s="4">
        <v>52.95</v>
      </c>
      <c r="C1274" s="4">
        <v>53.64</v>
      </c>
      <c r="D1274" s="4">
        <v>51.86</v>
      </c>
      <c r="E1274" s="4">
        <v>52.62</v>
      </c>
      <c r="F1274" s="5">
        <v>702866</v>
      </c>
    </row>
    <row r="1275" spans="1:6" x14ac:dyDescent="0.3">
      <c r="A1275" s="3">
        <v>43489</v>
      </c>
      <c r="B1275" s="4">
        <v>52.45</v>
      </c>
      <c r="C1275" s="4">
        <v>53.47</v>
      </c>
      <c r="D1275" s="4">
        <v>52.07</v>
      </c>
      <c r="E1275" s="4">
        <v>53.13</v>
      </c>
      <c r="F1275" s="5">
        <v>714415</v>
      </c>
    </row>
    <row r="1276" spans="1:6" x14ac:dyDescent="0.3">
      <c r="A1276" s="3">
        <v>43490</v>
      </c>
      <c r="B1276" s="4">
        <v>53.17</v>
      </c>
      <c r="C1276" s="4">
        <v>53.94</v>
      </c>
      <c r="D1276" s="4">
        <v>52.91</v>
      </c>
      <c r="E1276" s="4">
        <v>53.69</v>
      </c>
      <c r="F1276" s="5">
        <v>593385</v>
      </c>
    </row>
    <row r="1277" spans="1:6" x14ac:dyDescent="0.3">
      <c r="A1277" s="3">
        <v>43493</v>
      </c>
      <c r="B1277" s="4">
        <v>53.56</v>
      </c>
      <c r="C1277" s="4">
        <v>53.64</v>
      </c>
      <c r="D1277" s="4">
        <v>51.33</v>
      </c>
      <c r="E1277" s="4">
        <v>51.99</v>
      </c>
      <c r="F1277" s="5">
        <v>650667</v>
      </c>
    </row>
    <row r="1278" spans="1:6" x14ac:dyDescent="0.3">
      <c r="A1278" s="3">
        <v>43494</v>
      </c>
      <c r="B1278" s="4">
        <v>52.12</v>
      </c>
      <c r="C1278" s="4">
        <v>53.93</v>
      </c>
      <c r="D1278" s="4">
        <v>51.84</v>
      </c>
      <c r="E1278" s="4">
        <v>53.31</v>
      </c>
      <c r="F1278" s="5">
        <v>660527</v>
      </c>
    </row>
    <row r="1279" spans="1:6" x14ac:dyDescent="0.3">
      <c r="A1279" s="3">
        <v>43495</v>
      </c>
      <c r="B1279" s="4">
        <v>53.24</v>
      </c>
      <c r="C1279" s="4">
        <v>54.93</v>
      </c>
      <c r="D1279" s="4">
        <v>53.09</v>
      </c>
      <c r="E1279" s="4">
        <v>54.23</v>
      </c>
      <c r="F1279" s="5">
        <v>731312</v>
      </c>
    </row>
    <row r="1280" spans="1:6" x14ac:dyDescent="0.3">
      <c r="A1280" s="3">
        <v>43496</v>
      </c>
      <c r="B1280" s="4">
        <v>54.28</v>
      </c>
      <c r="C1280" s="4">
        <v>55.37</v>
      </c>
      <c r="D1280" s="4">
        <v>53.62</v>
      </c>
      <c r="E1280" s="4">
        <v>53.79</v>
      </c>
      <c r="F1280" s="5">
        <v>718650</v>
      </c>
    </row>
    <row r="1281" spans="1:6" x14ac:dyDescent="0.3">
      <c r="A1281" s="3">
        <v>43497</v>
      </c>
      <c r="B1281" s="4">
        <v>54.01</v>
      </c>
      <c r="C1281" s="4">
        <v>55.66</v>
      </c>
      <c r="D1281" s="4">
        <v>53.37</v>
      </c>
      <c r="E1281" s="4">
        <v>55.26</v>
      </c>
      <c r="F1281" s="5">
        <v>689566</v>
      </c>
    </row>
    <row r="1282" spans="1:6" x14ac:dyDescent="0.3">
      <c r="A1282" s="3">
        <v>43500</v>
      </c>
      <c r="B1282" s="4">
        <v>55.32</v>
      </c>
      <c r="C1282" s="4">
        <v>55.75</v>
      </c>
      <c r="D1282" s="4">
        <v>53.29</v>
      </c>
      <c r="E1282" s="4">
        <v>54.56</v>
      </c>
      <c r="F1282" s="5">
        <v>622472</v>
      </c>
    </row>
    <row r="1283" spans="1:6" x14ac:dyDescent="0.3">
      <c r="A1283" s="3">
        <v>43501</v>
      </c>
      <c r="B1283" s="4">
        <v>54.86</v>
      </c>
      <c r="C1283" s="4">
        <v>55.21</v>
      </c>
      <c r="D1283" s="4">
        <v>53.47</v>
      </c>
      <c r="E1283" s="4">
        <v>53.66</v>
      </c>
      <c r="F1283" s="5">
        <v>609756</v>
      </c>
    </row>
    <row r="1284" spans="1:6" x14ac:dyDescent="0.3">
      <c r="A1284" s="3">
        <v>43502</v>
      </c>
      <c r="B1284" s="4">
        <v>53.73</v>
      </c>
      <c r="C1284" s="4">
        <v>54.3</v>
      </c>
      <c r="D1284" s="4">
        <v>52.86</v>
      </c>
      <c r="E1284" s="4">
        <v>54.01</v>
      </c>
      <c r="F1284" s="5">
        <v>606720</v>
      </c>
    </row>
    <row r="1285" spans="1:6" x14ac:dyDescent="0.3">
      <c r="A1285" s="3">
        <v>43503</v>
      </c>
      <c r="B1285" s="4">
        <v>53.94</v>
      </c>
      <c r="C1285" s="4">
        <v>54.21</v>
      </c>
      <c r="D1285" s="4">
        <v>51.8</v>
      </c>
      <c r="E1285" s="4">
        <v>52.64</v>
      </c>
      <c r="F1285" s="5">
        <v>749010</v>
      </c>
    </row>
    <row r="1286" spans="1:6" x14ac:dyDescent="0.3">
      <c r="A1286" s="3">
        <v>43504</v>
      </c>
      <c r="B1286" s="4">
        <v>52.59</v>
      </c>
      <c r="C1286" s="4">
        <v>52.99</v>
      </c>
      <c r="D1286" s="4">
        <v>52.08</v>
      </c>
      <c r="E1286" s="4">
        <v>52.72</v>
      </c>
      <c r="F1286" s="5">
        <v>621003</v>
      </c>
    </row>
    <row r="1287" spans="1:6" x14ac:dyDescent="0.3">
      <c r="A1287" s="3">
        <v>43507</v>
      </c>
      <c r="B1287" s="4">
        <v>52.66</v>
      </c>
      <c r="C1287" s="4">
        <v>52.78</v>
      </c>
      <c r="D1287" s="4">
        <v>51.23</v>
      </c>
      <c r="E1287" s="4">
        <v>52.41</v>
      </c>
      <c r="F1287" s="5">
        <v>750242</v>
      </c>
    </row>
    <row r="1288" spans="1:6" x14ac:dyDescent="0.3">
      <c r="A1288" s="3">
        <v>43508</v>
      </c>
      <c r="B1288" s="4">
        <v>52.47</v>
      </c>
      <c r="C1288" s="4">
        <v>54.05</v>
      </c>
      <c r="D1288" s="4">
        <v>52.29</v>
      </c>
      <c r="E1288" s="4">
        <v>53.1</v>
      </c>
      <c r="F1288" s="5">
        <v>708312</v>
      </c>
    </row>
    <row r="1289" spans="1:6" x14ac:dyDescent="0.3">
      <c r="A1289" s="3">
        <v>43509</v>
      </c>
      <c r="B1289" s="4">
        <v>53.35</v>
      </c>
      <c r="C1289" s="4">
        <v>54.6</v>
      </c>
      <c r="D1289" s="4">
        <v>53.27</v>
      </c>
      <c r="E1289" s="4">
        <v>53.9</v>
      </c>
      <c r="F1289" s="5">
        <v>706552</v>
      </c>
    </row>
    <row r="1290" spans="1:6" x14ac:dyDescent="0.3">
      <c r="A1290" s="3">
        <v>43510</v>
      </c>
      <c r="B1290" s="4">
        <v>53.96</v>
      </c>
      <c r="C1290" s="4">
        <v>54.68</v>
      </c>
      <c r="D1290" s="4">
        <v>53.08</v>
      </c>
      <c r="E1290" s="4">
        <v>54.41</v>
      </c>
      <c r="F1290" s="5">
        <v>623546</v>
      </c>
    </row>
    <row r="1291" spans="1:6" x14ac:dyDescent="0.3">
      <c r="A1291" s="3">
        <v>43511</v>
      </c>
      <c r="B1291" s="4">
        <v>54.48</v>
      </c>
      <c r="C1291" s="4">
        <v>55.87</v>
      </c>
      <c r="D1291" s="4">
        <v>54.24</v>
      </c>
      <c r="E1291" s="4">
        <v>55.59</v>
      </c>
      <c r="F1291" s="5">
        <v>276907</v>
      </c>
    </row>
    <row r="1292" spans="1:6" x14ac:dyDescent="0.3">
      <c r="A1292" s="3">
        <v>43515</v>
      </c>
      <c r="B1292" s="4">
        <v>55.78</v>
      </c>
      <c r="C1292" s="4">
        <v>56.33</v>
      </c>
      <c r="D1292" s="4">
        <v>55.29</v>
      </c>
      <c r="E1292" s="4">
        <v>56.09</v>
      </c>
      <c r="F1292" s="5">
        <v>153728</v>
      </c>
    </row>
    <row r="1293" spans="1:6" x14ac:dyDescent="0.3">
      <c r="A1293" s="3">
        <v>43516</v>
      </c>
      <c r="B1293" s="4">
        <v>55.94</v>
      </c>
      <c r="C1293" s="4">
        <v>57.55</v>
      </c>
      <c r="D1293" s="4">
        <v>55.48</v>
      </c>
      <c r="E1293" s="4">
        <v>56.92</v>
      </c>
      <c r="F1293" s="5">
        <v>685111</v>
      </c>
    </row>
    <row r="1294" spans="1:6" x14ac:dyDescent="0.3">
      <c r="A1294" s="3">
        <v>43517</v>
      </c>
      <c r="B1294" s="4">
        <v>57.24</v>
      </c>
      <c r="C1294" s="4">
        <v>57.61</v>
      </c>
      <c r="D1294" s="4">
        <v>56.64</v>
      </c>
      <c r="E1294" s="4">
        <v>56.96</v>
      </c>
      <c r="F1294" s="5">
        <v>546202</v>
      </c>
    </row>
    <row r="1295" spans="1:6" x14ac:dyDescent="0.3">
      <c r="A1295" s="3">
        <v>43518</v>
      </c>
      <c r="B1295" s="4">
        <v>56.84</v>
      </c>
      <c r="C1295" s="4">
        <v>57.81</v>
      </c>
      <c r="D1295" s="4">
        <v>56.71</v>
      </c>
      <c r="E1295" s="4">
        <v>57.26</v>
      </c>
      <c r="F1295" s="5">
        <v>513439</v>
      </c>
    </row>
    <row r="1296" spans="1:6" x14ac:dyDescent="0.3">
      <c r="A1296" s="3">
        <v>43521</v>
      </c>
      <c r="B1296" s="4">
        <v>57.17</v>
      </c>
      <c r="C1296" s="4">
        <v>57.53</v>
      </c>
      <c r="D1296" s="4">
        <v>55.08</v>
      </c>
      <c r="E1296" s="4">
        <v>55.48</v>
      </c>
      <c r="F1296" s="5">
        <v>723012</v>
      </c>
    </row>
    <row r="1297" spans="1:6" x14ac:dyDescent="0.3">
      <c r="A1297" s="3">
        <v>43522</v>
      </c>
      <c r="B1297" s="4">
        <v>55.46</v>
      </c>
      <c r="C1297" s="4">
        <v>56.08</v>
      </c>
      <c r="D1297" s="4">
        <v>55.02</v>
      </c>
      <c r="E1297" s="4">
        <v>55.5</v>
      </c>
      <c r="F1297" s="5">
        <v>538919</v>
      </c>
    </row>
    <row r="1298" spans="1:6" x14ac:dyDescent="0.3">
      <c r="A1298" s="3">
        <v>43523</v>
      </c>
      <c r="B1298" s="4">
        <v>55.95</v>
      </c>
      <c r="C1298" s="4">
        <v>57.39</v>
      </c>
      <c r="D1298" s="4">
        <v>55.72</v>
      </c>
      <c r="E1298" s="4">
        <v>56.94</v>
      </c>
      <c r="F1298" s="5">
        <v>577227</v>
      </c>
    </row>
    <row r="1299" spans="1:6" x14ac:dyDescent="0.3">
      <c r="A1299" s="3">
        <v>43524</v>
      </c>
      <c r="B1299" s="4">
        <v>57</v>
      </c>
      <c r="C1299" s="4">
        <v>57.43</v>
      </c>
      <c r="D1299" s="4">
        <v>56.43</v>
      </c>
      <c r="E1299" s="4">
        <v>57.22</v>
      </c>
      <c r="F1299" s="5">
        <v>496678</v>
      </c>
    </row>
    <row r="1300" spans="1:6" x14ac:dyDescent="0.3">
      <c r="A1300" s="3">
        <v>43525</v>
      </c>
      <c r="B1300" s="4">
        <v>57.22</v>
      </c>
      <c r="C1300" s="4">
        <v>57.88</v>
      </c>
      <c r="D1300" s="4">
        <v>55.57</v>
      </c>
      <c r="E1300" s="4">
        <v>55.8</v>
      </c>
      <c r="F1300" s="5">
        <v>684186</v>
      </c>
    </row>
    <row r="1301" spans="1:6" x14ac:dyDescent="0.3">
      <c r="A1301" s="3">
        <v>43528</v>
      </c>
      <c r="B1301" s="4">
        <v>55.83</v>
      </c>
      <c r="C1301" s="4">
        <v>57</v>
      </c>
      <c r="D1301" s="4">
        <v>55.81</v>
      </c>
      <c r="E1301" s="4">
        <v>56.59</v>
      </c>
      <c r="F1301" s="5">
        <v>549396</v>
      </c>
    </row>
    <row r="1302" spans="1:6" x14ac:dyDescent="0.3">
      <c r="A1302" s="3">
        <v>43529</v>
      </c>
      <c r="B1302" s="4">
        <v>56.45</v>
      </c>
      <c r="C1302" s="4">
        <v>57.19</v>
      </c>
      <c r="D1302" s="4">
        <v>56.09</v>
      </c>
      <c r="E1302" s="4">
        <v>56.56</v>
      </c>
      <c r="F1302" s="5">
        <v>538399</v>
      </c>
    </row>
    <row r="1303" spans="1:6" x14ac:dyDescent="0.3">
      <c r="A1303" s="3">
        <v>43530</v>
      </c>
      <c r="B1303" s="4">
        <v>56.28</v>
      </c>
      <c r="C1303" s="4">
        <v>56.4</v>
      </c>
      <c r="D1303" s="4">
        <v>55.42</v>
      </c>
      <c r="E1303" s="4">
        <v>56.22</v>
      </c>
      <c r="F1303" s="5">
        <v>637677</v>
      </c>
    </row>
    <row r="1304" spans="1:6" x14ac:dyDescent="0.3">
      <c r="A1304" s="3">
        <v>43531</v>
      </c>
      <c r="B1304" s="4">
        <v>56.2</v>
      </c>
      <c r="C1304" s="4">
        <v>56.99</v>
      </c>
      <c r="D1304" s="4">
        <v>56.08</v>
      </c>
      <c r="E1304" s="4">
        <v>56.66</v>
      </c>
      <c r="F1304" s="5">
        <v>628824</v>
      </c>
    </row>
    <row r="1305" spans="1:6" x14ac:dyDescent="0.3">
      <c r="A1305" s="3">
        <v>43532</v>
      </c>
      <c r="B1305" s="4">
        <v>56.43</v>
      </c>
      <c r="C1305" s="4">
        <v>56.51</v>
      </c>
      <c r="D1305" s="4">
        <v>54.52</v>
      </c>
      <c r="E1305" s="4">
        <v>56.07</v>
      </c>
      <c r="F1305" s="5">
        <v>747358</v>
      </c>
    </row>
    <row r="1306" spans="1:6" x14ac:dyDescent="0.3">
      <c r="A1306" s="3">
        <v>43535</v>
      </c>
      <c r="B1306" s="4">
        <v>56.07</v>
      </c>
      <c r="C1306" s="4">
        <v>57.01</v>
      </c>
      <c r="D1306" s="4">
        <v>55.96</v>
      </c>
      <c r="E1306" s="4">
        <v>56.79</v>
      </c>
      <c r="F1306" s="5">
        <v>597156</v>
      </c>
    </row>
    <row r="1307" spans="1:6" x14ac:dyDescent="0.3">
      <c r="A1307" s="3">
        <v>43536</v>
      </c>
      <c r="B1307" s="4">
        <v>56.76</v>
      </c>
      <c r="C1307" s="4">
        <v>57.55</v>
      </c>
      <c r="D1307" s="4">
        <v>56.74</v>
      </c>
      <c r="E1307" s="4">
        <v>56.87</v>
      </c>
      <c r="F1307" s="5">
        <v>652798</v>
      </c>
    </row>
    <row r="1308" spans="1:6" x14ac:dyDescent="0.3">
      <c r="A1308" s="3">
        <v>43537</v>
      </c>
      <c r="B1308" s="4">
        <v>57.09</v>
      </c>
      <c r="C1308" s="4">
        <v>58.48</v>
      </c>
      <c r="D1308" s="4">
        <v>57.01</v>
      </c>
      <c r="E1308" s="4">
        <v>58.26</v>
      </c>
      <c r="F1308" s="5">
        <v>610616</v>
      </c>
    </row>
    <row r="1309" spans="1:6" x14ac:dyDescent="0.3">
      <c r="A1309" s="3">
        <v>43538</v>
      </c>
      <c r="B1309" s="4">
        <v>58.35</v>
      </c>
      <c r="C1309" s="4">
        <v>58.74</v>
      </c>
      <c r="D1309" s="4">
        <v>58</v>
      </c>
      <c r="E1309" s="4">
        <v>58.61</v>
      </c>
      <c r="F1309" s="5">
        <v>567604</v>
      </c>
    </row>
    <row r="1310" spans="1:6" x14ac:dyDescent="0.3">
      <c r="A1310" s="3">
        <v>43539</v>
      </c>
      <c r="B1310" s="4">
        <v>58.51</v>
      </c>
      <c r="C1310" s="4">
        <v>58.95</v>
      </c>
      <c r="D1310" s="4">
        <v>57.74</v>
      </c>
      <c r="E1310" s="4">
        <v>58.52</v>
      </c>
      <c r="F1310" s="5">
        <v>507393</v>
      </c>
    </row>
    <row r="1311" spans="1:6" x14ac:dyDescent="0.3">
      <c r="A1311" s="3">
        <v>43542</v>
      </c>
      <c r="B1311" s="4">
        <v>58.45</v>
      </c>
      <c r="C1311" s="4">
        <v>59.23</v>
      </c>
      <c r="D1311" s="4">
        <v>58.05</v>
      </c>
      <c r="E1311" s="4">
        <v>59.09</v>
      </c>
      <c r="F1311" s="5">
        <v>157241</v>
      </c>
    </row>
    <row r="1312" spans="1:6" x14ac:dyDescent="0.3">
      <c r="A1312" s="3">
        <v>43543</v>
      </c>
      <c r="B1312" s="4">
        <v>59.01</v>
      </c>
      <c r="C1312" s="4">
        <v>59.57</v>
      </c>
      <c r="D1312" s="4">
        <v>58.62</v>
      </c>
      <c r="E1312" s="4">
        <v>59.03</v>
      </c>
      <c r="F1312" s="5">
        <v>114822</v>
      </c>
    </row>
    <row r="1313" spans="1:6" x14ac:dyDescent="0.3">
      <c r="A1313" s="3">
        <v>43544</v>
      </c>
      <c r="B1313" s="4">
        <v>59.02</v>
      </c>
      <c r="C1313" s="4">
        <v>60.12</v>
      </c>
      <c r="D1313" s="4">
        <v>58.39</v>
      </c>
      <c r="E1313" s="4">
        <v>59.83</v>
      </c>
      <c r="F1313" s="5">
        <v>786342</v>
      </c>
    </row>
    <row r="1314" spans="1:6" x14ac:dyDescent="0.3">
      <c r="A1314" s="3">
        <v>43545</v>
      </c>
      <c r="B1314" s="4">
        <v>59.99</v>
      </c>
      <c r="C1314" s="4">
        <v>60.39</v>
      </c>
      <c r="D1314" s="4">
        <v>59.66</v>
      </c>
      <c r="E1314" s="4">
        <v>59.98</v>
      </c>
      <c r="F1314" s="5">
        <v>655380</v>
      </c>
    </row>
    <row r="1315" spans="1:6" x14ac:dyDescent="0.3">
      <c r="A1315" s="3">
        <v>43546</v>
      </c>
      <c r="B1315" s="4">
        <v>59.87</v>
      </c>
      <c r="C1315" s="4">
        <v>60.07</v>
      </c>
      <c r="D1315" s="4">
        <v>58.28</v>
      </c>
      <c r="E1315" s="4">
        <v>59.04</v>
      </c>
      <c r="F1315" s="5">
        <v>738840</v>
      </c>
    </row>
    <row r="1316" spans="1:6" x14ac:dyDescent="0.3">
      <c r="A1316" s="3">
        <v>43549</v>
      </c>
      <c r="B1316" s="4">
        <v>58.98</v>
      </c>
      <c r="C1316" s="4">
        <v>59.35</v>
      </c>
      <c r="D1316" s="4">
        <v>58.17</v>
      </c>
      <c r="E1316" s="4">
        <v>58.82</v>
      </c>
      <c r="F1316" s="5">
        <v>705399</v>
      </c>
    </row>
    <row r="1317" spans="1:6" x14ac:dyDescent="0.3">
      <c r="A1317" s="3">
        <v>43550</v>
      </c>
      <c r="B1317" s="4">
        <v>59.12</v>
      </c>
      <c r="C1317" s="4">
        <v>60.38</v>
      </c>
      <c r="D1317" s="4">
        <v>59.04</v>
      </c>
      <c r="E1317" s="4">
        <v>59.94</v>
      </c>
      <c r="F1317" s="5">
        <v>685988</v>
      </c>
    </row>
    <row r="1318" spans="1:6" x14ac:dyDescent="0.3">
      <c r="A1318" s="3">
        <v>43551</v>
      </c>
      <c r="B1318" s="4">
        <v>60.03</v>
      </c>
      <c r="C1318" s="4">
        <v>60.22</v>
      </c>
      <c r="D1318" s="4">
        <v>58.81</v>
      </c>
      <c r="E1318" s="4">
        <v>59.41</v>
      </c>
      <c r="F1318" s="5">
        <v>732150</v>
      </c>
    </row>
    <row r="1319" spans="1:6" x14ac:dyDescent="0.3">
      <c r="A1319" s="3">
        <v>43552</v>
      </c>
      <c r="B1319" s="4">
        <v>59.4</v>
      </c>
      <c r="C1319" s="4">
        <v>59.56</v>
      </c>
      <c r="D1319" s="4">
        <v>58.2</v>
      </c>
      <c r="E1319" s="4">
        <v>59.3</v>
      </c>
      <c r="F1319" s="5">
        <v>712209</v>
      </c>
    </row>
    <row r="1320" spans="1:6" x14ac:dyDescent="0.3">
      <c r="A1320" s="3">
        <v>43553</v>
      </c>
      <c r="B1320" s="4">
        <v>59.53</v>
      </c>
      <c r="C1320" s="4">
        <v>60.73</v>
      </c>
      <c r="D1320" s="4">
        <v>59.41</v>
      </c>
      <c r="E1320" s="4">
        <v>60.14</v>
      </c>
      <c r="F1320" s="5">
        <v>705559</v>
      </c>
    </row>
    <row r="1321" spans="1:6" x14ac:dyDescent="0.3">
      <c r="A1321" s="3">
        <v>43556</v>
      </c>
      <c r="B1321" s="4">
        <v>60.24</v>
      </c>
      <c r="C1321" s="4">
        <v>61.8</v>
      </c>
      <c r="D1321" s="4">
        <v>60.13</v>
      </c>
      <c r="E1321" s="4">
        <v>61.59</v>
      </c>
      <c r="F1321" s="5">
        <v>670808</v>
      </c>
    </row>
    <row r="1322" spans="1:6" x14ac:dyDescent="0.3">
      <c r="A1322" s="3">
        <v>43557</v>
      </c>
      <c r="B1322" s="4">
        <v>61.81</v>
      </c>
      <c r="C1322" s="4">
        <v>62.75</v>
      </c>
      <c r="D1322" s="4">
        <v>61.6</v>
      </c>
      <c r="E1322" s="4">
        <v>62.58</v>
      </c>
      <c r="F1322" s="5">
        <v>793227</v>
      </c>
    </row>
    <row r="1323" spans="1:6" x14ac:dyDescent="0.3">
      <c r="A1323" s="3">
        <v>43558</v>
      </c>
      <c r="B1323" s="4">
        <v>62.64</v>
      </c>
      <c r="C1323" s="4">
        <v>62.99</v>
      </c>
      <c r="D1323" s="4">
        <v>62.05</v>
      </c>
      <c r="E1323" s="4">
        <v>62.46</v>
      </c>
      <c r="F1323" s="5">
        <v>799672</v>
      </c>
    </row>
    <row r="1324" spans="1:6" x14ac:dyDescent="0.3">
      <c r="A1324" s="3">
        <v>43559</v>
      </c>
      <c r="B1324" s="4">
        <v>62.5</v>
      </c>
      <c r="C1324" s="4">
        <v>62.77</v>
      </c>
      <c r="D1324" s="4">
        <v>61.89</v>
      </c>
      <c r="E1324" s="4">
        <v>62.1</v>
      </c>
      <c r="F1324" s="5">
        <v>684973</v>
      </c>
    </row>
    <row r="1325" spans="1:6" x14ac:dyDescent="0.3">
      <c r="A1325" s="3">
        <v>43560</v>
      </c>
      <c r="B1325" s="4">
        <v>62.18</v>
      </c>
      <c r="C1325" s="4">
        <v>63.34</v>
      </c>
      <c r="D1325" s="4">
        <v>61.82</v>
      </c>
      <c r="E1325" s="4">
        <v>63.08</v>
      </c>
      <c r="F1325" s="5">
        <v>686862</v>
      </c>
    </row>
    <row r="1326" spans="1:6" x14ac:dyDescent="0.3">
      <c r="A1326" s="3">
        <v>43563</v>
      </c>
      <c r="B1326" s="4">
        <v>63.33</v>
      </c>
      <c r="C1326" s="4">
        <v>64.48</v>
      </c>
      <c r="D1326" s="4">
        <v>63.13</v>
      </c>
      <c r="E1326" s="4">
        <v>64.400000000000006</v>
      </c>
      <c r="F1326" s="5">
        <v>895767</v>
      </c>
    </row>
    <row r="1327" spans="1:6" x14ac:dyDescent="0.3">
      <c r="A1327" s="3">
        <v>43564</v>
      </c>
      <c r="B1327" s="4">
        <v>64.400000000000006</v>
      </c>
      <c r="C1327" s="4">
        <v>64.790000000000006</v>
      </c>
      <c r="D1327" s="4">
        <v>63.68</v>
      </c>
      <c r="E1327" s="4">
        <v>63.98</v>
      </c>
      <c r="F1327" s="5">
        <v>790677</v>
      </c>
    </row>
    <row r="1328" spans="1:6" x14ac:dyDescent="0.3">
      <c r="A1328" s="3">
        <v>43565</v>
      </c>
      <c r="B1328" s="4">
        <v>64.22</v>
      </c>
      <c r="C1328" s="4">
        <v>64.7</v>
      </c>
      <c r="D1328" s="4">
        <v>64.05</v>
      </c>
      <c r="E1328" s="4">
        <v>64.61</v>
      </c>
      <c r="F1328" s="5">
        <v>722216</v>
      </c>
    </row>
    <row r="1329" spans="1:6" x14ac:dyDescent="0.3">
      <c r="A1329" s="3">
        <v>43566</v>
      </c>
      <c r="B1329" s="4">
        <v>64.48</v>
      </c>
      <c r="C1329" s="4">
        <v>64.489999999999995</v>
      </c>
      <c r="D1329" s="4">
        <v>63.31</v>
      </c>
      <c r="E1329" s="4">
        <v>63.58</v>
      </c>
      <c r="F1329" s="5">
        <v>760504</v>
      </c>
    </row>
    <row r="1330" spans="1:6" x14ac:dyDescent="0.3">
      <c r="A1330" s="3">
        <v>43567</v>
      </c>
      <c r="B1330" s="4">
        <v>63.71</v>
      </c>
      <c r="C1330" s="4">
        <v>64.650000000000006</v>
      </c>
      <c r="D1330" s="4">
        <v>63.66</v>
      </c>
      <c r="E1330" s="4">
        <v>63.89</v>
      </c>
      <c r="F1330" s="5">
        <v>625588</v>
      </c>
    </row>
    <row r="1331" spans="1:6" x14ac:dyDescent="0.3">
      <c r="A1331" s="3">
        <v>43570</v>
      </c>
      <c r="B1331" s="4">
        <v>63.76</v>
      </c>
      <c r="C1331" s="4">
        <v>63.84</v>
      </c>
      <c r="D1331" s="4">
        <v>63.03</v>
      </c>
      <c r="E1331" s="4">
        <v>63.4</v>
      </c>
      <c r="F1331" s="5">
        <v>555858</v>
      </c>
    </row>
    <row r="1332" spans="1:6" x14ac:dyDescent="0.3">
      <c r="A1332" s="3">
        <v>43571</v>
      </c>
      <c r="B1332" s="4">
        <v>63.57</v>
      </c>
      <c r="C1332" s="4">
        <v>64.37</v>
      </c>
      <c r="D1332" s="4">
        <v>62.99</v>
      </c>
      <c r="E1332" s="4">
        <v>64.05</v>
      </c>
      <c r="F1332" s="5">
        <v>547469</v>
      </c>
    </row>
    <row r="1333" spans="1:6" x14ac:dyDescent="0.3">
      <c r="A1333" s="3">
        <v>43572</v>
      </c>
      <c r="B1333" s="4">
        <v>64.319999999999993</v>
      </c>
      <c r="C1333" s="4">
        <v>64.61</v>
      </c>
      <c r="D1333" s="4">
        <v>63.66</v>
      </c>
      <c r="E1333" s="4">
        <v>63.76</v>
      </c>
      <c r="F1333" s="5">
        <v>235376</v>
      </c>
    </row>
    <row r="1334" spans="1:6" x14ac:dyDescent="0.3">
      <c r="A1334" s="3">
        <v>43573</v>
      </c>
      <c r="B1334" s="4">
        <v>63.75</v>
      </c>
      <c r="C1334" s="4">
        <v>64.16</v>
      </c>
      <c r="D1334" s="4">
        <v>63.46</v>
      </c>
      <c r="E1334" s="4">
        <v>64</v>
      </c>
      <c r="F1334" s="5">
        <v>148238</v>
      </c>
    </row>
    <row r="1335" spans="1:6" x14ac:dyDescent="0.3">
      <c r="A1335" s="3">
        <v>43577</v>
      </c>
      <c r="B1335" s="4">
        <v>64</v>
      </c>
      <c r="C1335" s="4">
        <v>65.92</v>
      </c>
      <c r="D1335" s="4">
        <v>64</v>
      </c>
      <c r="E1335" s="4">
        <v>65.7</v>
      </c>
      <c r="F1335" s="5">
        <v>763527</v>
      </c>
    </row>
    <row r="1336" spans="1:6" x14ac:dyDescent="0.3">
      <c r="A1336" s="3">
        <v>43578</v>
      </c>
      <c r="B1336" s="4">
        <v>65.75</v>
      </c>
      <c r="C1336" s="4">
        <v>66.599999999999994</v>
      </c>
      <c r="D1336" s="4">
        <v>65.58</v>
      </c>
      <c r="E1336" s="4">
        <v>66.3</v>
      </c>
      <c r="F1336" s="5">
        <v>700598</v>
      </c>
    </row>
    <row r="1337" spans="1:6" x14ac:dyDescent="0.3">
      <c r="A1337" s="3">
        <v>43579</v>
      </c>
      <c r="B1337" s="4">
        <v>66.17</v>
      </c>
      <c r="C1337" s="4">
        <v>66.430000000000007</v>
      </c>
      <c r="D1337" s="4">
        <v>65.66</v>
      </c>
      <c r="E1337" s="4">
        <v>65.89</v>
      </c>
      <c r="F1337" s="5">
        <v>678386</v>
      </c>
    </row>
    <row r="1338" spans="1:6" x14ac:dyDescent="0.3">
      <c r="A1338" s="3">
        <v>43580</v>
      </c>
      <c r="B1338" s="4">
        <v>65.81</v>
      </c>
      <c r="C1338" s="4">
        <v>66.28</v>
      </c>
      <c r="D1338" s="4">
        <v>64.900000000000006</v>
      </c>
      <c r="E1338" s="4">
        <v>65.209999999999994</v>
      </c>
      <c r="F1338" s="5">
        <v>603001</v>
      </c>
    </row>
    <row r="1339" spans="1:6" x14ac:dyDescent="0.3">
      <c r="A1339" s="3">
        <v>43581</v>
      </c>
      <c r="B1339" s="4">
        <v>65.13</v>
      </c>
      <c r="C1339" s="4">
        <v>65.180000000000007</v>
      </c>
      <c r="D1339" s="4">
        <v>62.28</v>
      </c>
      <c r="E1339" s="4">
        <v>63.3</v>
      </c>
      <c r="F1339" s="5">
        <v>1000836</v>
      </c>
    </row>
    <row r="1340" spans="1:6" x14ac:dyDescent="0.3">
      <c r="A1340" s="3">
        <v>43584</v>
      </c>
      <c r="B1340" s="4">
        <v>62.95</v>
      </c>
      <c r="C1340" s="4">
        <v>63.69</v>
      </c>
      <c r="D1340" s="4">
        <v>62.46</v>
      </c>
      <c r="E1340" s="4">
        <v>63.5</v>
      </c>
      <c r="F1340" s="5">
        <v>654076</v>
      </c>
    </row>
    <row r="1341" spans="1:6" x14ac:dyDescent="0.3">
      <c r="A1341" s="3">
        <v>43585</v>
      </c>
      <c r="B1341" s="4">
        <v>63.58</v>
      </c>
      <c r="C1341" s="4">
        <v>64.75</v>
      </c>
      <c r="D1341" s="4">
        <v>63.3</v>
      </c>
      <c r="E1341" s="4">
        <v>63.91</v>
      </c>
      <c r="F1341" s="5">
        <v>750494</v>
      </c>
    </row>
    <row r="1342" spans="1:6" x14ac:dyDescent="0.3">
      <c r="A1342" s="3">
        <v>43586</v>
      </c>
      <c r="B1342" s="4">
        <v>63.4</v>
      </c>
      <c r="C1342" s="4">
        <v>63.93</v>
      </c>
      <c r="D1342" s="4">
        <v>62.77</v>
      </c>
      <c r="E1342" s="4">
        <v>63.6</v>
      </c>
      <c r="F1342" s="5">
        <v>676872</v>
      </c>
    </row>
    <row r="1343" spans="1:6" x14ac:dyDescent="0.3">
      <c r="A1343" s="3">
        <v>43587</v>
      </c>
      <c r="B1343" s="4">
        <v>63.61</v>
      </c>
      <c r="C1343" s="4">
        <v>63.68</v>
      </c>
      <c r="D1343" s="4">
        <v>60.95</v>
      </c>
      <c r="E1343" s="4">
        <v>61.81</v>
      </c>
      <c r="F1343" s="5">
        <v>914661</v>
      </c>
    </row>
    <row r="1344" spans="1:6" x14ac:dyDescent="0.3">
      <c r="A1344" s="3">
        <v>43588</v>
      </c>
      <c r="B1344" s="4">
        <v>61.55</v>
      </c>
      <c r="C1344" s="4">
        <v>62.52</v>
      </c>
      <c r="D1344" s="4">
        <v>61.3</v>
      </c>
      <c r="E1344" s="4">
        <v>61.94</v>
      </c>
      <c r="F1344" s="5">
        <v>646866</v>
      </c>
    </row>
    <row r="1345" spans="1:6" x14ac:dyDescent="0.3">
      <c r="A1345" s="3">
        <v>43591</v>
      </c>
      <c r="B1345" s="4">
        <v>61.43</v>
      </c>
      <c r="C1345" s="4">
        <v>62.95</v>
      </c>
      <c r="D1345" s="4">
        <v>60.04</v>
      </c>
      <c r="E1345" s="4">
        <v>62.25</v>
      </c>
      <c r="F1345" s="5">
        <v>768810</v>
      </c>
    </row>
    <row r="1346" spans="1:6" x14ac:dyDescent="0.3">
      <c r="A1346" s="3">
        <v>43592</v>
      </c>
      <c r="B1346" s="4">
        <v>62.17</v>
      </c>
      <c r="C1346" s="4">
        <v>62.49</v>
      </c>
      <c r="D1346" s="4">
        <v>60.66</v>
      </c>
      <c r="E1346" s="4">
        <v>61.4</v>
      </c>
      <c r="F1346" s="5">
        <v>842810</v>
      </c>
    </row>
    <row r="1347" spans="1:6" x14ac:dyDescent="0.3">
      <c r="A1347" s="3">
        <v>43593</v>
      </c>
      <c r="B1347" s="4">
        <v>61.44</v>
      </c>
      <c r="C1347" s="4">
        <v>62.37</v>
      </c>
      <c r="D1347" s="4">
        <v>61.07</v>
      </c>
      <c r="E1347" s="4">
        <v>62.12</v>
      </c>
      <c r="F1347" s="5">
        <v>791769</v>
      </c>
    </row>
    <row r="1348" spans="1:6" x14ac:dyDescent="0.3">
      <c r="A1348" s="3">
        <v>43594</v>
      </c>
      <c r="B1348" s="4">
        <v>62.02</v>
      </c>
      <c r="C1348" s="4">
        <v>62.21</v>
      </c>
      <c r="D1348" s="4">
        <v>60.92</v>
      </c>
      <c r="E1348" s="4">
        <v>61.7</v>
      </c>
      <c r="F1348" s="5">
        <v>769583</v>
      </c>
    </row>
    <row r="1349" spans="1:6" x14ac:dyDescent="0.3">
      <c r="A1349" s="3">
        <v>43595</v>
      </c>
      <c r="B1349" s="4">
        <v>61.64</v>
      </c>
      <c r="C1349" s="4">
        <v>62.49</v>
      </c>
      <c r="D1349" s="4">
        <v>61.42</v>
      </c>
      <c r="E1349" s="4">
        <v>61.66</v>
      </c>
      <c r="F1349" s="5">
        <v>786494</v>
      </c>
    </row>
    <row r="1350" spans="1:6" x14ac:dyDescent="0.3">
      <c r="A1350" s="3">
        <v>43598</v>
      </c>
      <c r="B1350" s="4">
        <v>61.65</v>
      </c>
      <c r="C1350" s="4">
        <v>63.33</v>
      </c>
      <c r="D1350" s="4">
        <v>60.64</v>
      </c>
      <c r="E1350" s="4">
        <v>61.04</v>
      </c>
      <c r="F1350" s="5">
        <v>1003106</v>
      </c>
    </row>
    <row r="1351" spans="1:6" x14ac:dyDescent="0.3">
      <c r="A1351" s="3">
        <v>43599</v>
      </c>
      <c r="B1351" s="4">
        <v>60.86</v>
      </c>
      <c r="C1351" s="4">
        <v>62.11</v>
      </c>
      <c r="D1351" s="4">
        <v>60.69</v>
      </c>
      <c r="E1351" s="4">
        <v>61.78</v>
      </c>
      <c r="F1351" s="5">
        <v>751668</v>
      </c>
    </row>
    <row r="1352" spans="1:6" x14ac:dyDescent="0.3">
      <c r="A1352" s="3">
        <v>43600</v>
      </c>
      <c r="B1352" s="4">
        <v>61.37</v>
      </c>
      <c r="C1352" s="4">
        <v>62.34</v>
      </c>
      <c r="D1352" s="4">
        <v>60.85</v>
      </c>
      <c r="E1352" s="4">
        <v>62.02</v>
      </c>
      <c r="F1352" s="5">
        <v>723001</v>
      </c>
    </row>
    <row r="1353" spans="1:6" x14ac:dyDescent="0.3">
      <c r="A1353" s="3">
        <v>43601</v>
      </c>
      <c r="B1353" s="4">
        <v>62.12</v>
      </c>
      <c r="C1353" s="4">
        <v>63.48</v>
      </c>
      <c r="D1353" s="4">
        <v>62.08</v>
      </c>
      <c r="E1353" s="4">
        <v>62.87</v>
      </c>
      <c r="F1353" s="5">
        <v>545679</v>
      </c>
    </row>
    <row r="1354" spans="1:6" x14ac:dyDescent="0.3">
      <c r="A1354" s="3">
        <v>43602</v>
      </c>
      <c r="B1354" s="4">
        <v>63.12</v>
      </c>
      <c r="C1354" s="4">
        <v>63.64</v>
      </c>
      <c r="D1354" s="4">
        <v>62.52</v>
      </c>
      <c r="E1354" s="4">
        <v>62.76</v>
      </c>
      <c r="F1354" s="5">
        <v>215802</v>
      </c>
    </row>
    <row r="1355" spans="1:6" x14ac:dyDescent="0.3">
      <c r="A1355" s="3">
        <v>43605</v>
      </c>
      <c r="B1355" s="4">
        <v>63.53</v>
      </c>
      <c r="C1355" s="4">
        <v>63.81</v>
      </c>
      <c r="D1355" s="4">
        <v>62.45</v>
      </c>
      <c r="E1355" s="4">
        <v>63.1</v>
      </c>
      <c r="F1355" s="5">
        <v>131888</v>
      </c>
    </row>
    <row r="1356" spans="1:6" x14ac:dyDescent="0.3">
      <c r="A1356" s="3">
        <v>43606</v>
      </c>
      <c r="B1356" s="4">
        <v>63.28</v>
      </c>
      <c r="C1356" s="4">
        <v>63.6</v>
      </c>
      <c r="D1356" s="4">
        <v>62.75</v>
      </c>
      <c r="E1356" s="4">
        <v>62.99</v>
      </c>
      <c r="F1356" s="5">
        <v>641680</v>
      </c>
    </row>
    <row r="1357" spans="1:6" x14ac:dyDescent="0.3">
      <c r="A1357" s="3">
        <v>43607</v>
      </c>
      <c r="B1357" s="4">
        <v>62.64</v>
      </c>
      <c r="C1357" s="4">
        <v>62.78</v>
      </c>
      <c r="D1357" s="4">
        <v>61.03</v>
      </c>
      <c r="E1357" s="4">
        <v>61.42</v>
      </c>
      <c r="F1357" s="5">
        <v>766728</v>
      </c>
    </row>
    <row r="1358" spans="1:6" x14ac:dyDescent="0.3">
      <c r="A1358" s="3">
        <v>43608</v>
      </c>
      <c r="B1358" s="4">
        <v>61.27</v>
      </c>
      <c r="C1358" s="4">
        <v>61.29</v>
      </c>
      <c r="D1358" s="4">
        <v>57.33</v>
      </c>
      <c r="E1358" s="4">
        <v>57.91</v>
      </c>
      <c r="F1358" s="5">
        <v>1108052</v>
      </c>
    </row>
    <row r="1359" spans="1:6" x14ac:dyDescent="0.3">
      <c r="A1359" s="3">
        <v>43609</v>
      </c>
      <c r="B1359" s="4">
        <v>58.21</v>
      </c>
      <c r="C1359" s="4">
        <v>59.1</v>
      </c>
      <c r="D1359" s="4">
        <v>57.5</v>
      </c>
      <c r="E1359" s="4">
        <v>58.63</v>
      </c>
      <c r="F1359" s="5">
        <v>758099</v>
      </c>
    </row>
    <row r="1360" spans="1:6" x14ac:dyDescent="0.3">
      <c r="A1360" s="3">
        <v>43613</v>
      </c>
      <c r="B1360" s="4">
        <v>58.94</v>
      </c>
      <c r="C1360" s="4">
        <v>59.57</v>
      </c>
      <c r="D1360" s="4">
        <v>58.13</v>
      </c>
      <c r="E1360" s="4">
        <v>59.14</v>
      </c>
      <c r="F1360" s="5">
        <v>1020323</v>
      </c>
    </row>
    <row r="1361" spans="1:6" x14ac:dyDescent="0.3">
      <c r="A1361" s="3">
        <v>43614</v>
      </c>
      <c r="B1361" s="4">
        <v>59.07</v>
      </c>
      <c r="C1361" s="4">
        <v>59.14</v>
      </c>
      <c r="D1361" s="4">
        <v>56.88</v>
      </c>
      <c r="E1361" s="4">
        <v>58.81</v>
      </c>
      <c r="F1361" s="5">
        <v>1124959</v>
      </c>
    </row>
    <row r="1362" spans="1:6" x14ac:dyDescent="0.3">
      <c r="A1362" s="3">
        <v>43615</v>
      </c>
      <c r="B1362" s="4">
        <v>59.12</v>
      </c>
      <c r="C1362" s="4">
        <v>59.7</v>
      </c>
      <c r="D1362" s="4">
        <v>56.33</v>
      </c>
      <c r="E1362" s="4">
        <v>56.59</v>
      </c>
      <c r="F1362" s="5">
        <v>842281</v>
      </c>
    </row>
    <row r="1363" spans="1:6" x14ac:dyDescent="0.3">
      <c r="A1363" s="3">
        <v>43616</v>
      </c>
      <c r="B1363" s="4">
        <v>56.46</v>
      </c>
      <c r="C1363" s="4">
        <v>56.61</v>
      </c>
      <c r="D1363" s="4">
        <v>53.05</v>
      </c>
      <c r="E1363" s="4">
        <v>53.5</v>
      </c>
      <c r="F1363" s="5">
        <v>1031488</v>
      </c>
    </row>
    <row r="1364" spans="1:6" x14ac:dyDescent="0.3">
      <c r="A1364" s="3">
        <v>43619</v>
      </c>
      <c r="B1364" s="4">
        <v>53.42</v>
      </c>
      <c r="C1364" s="4">
        <v>54.63</v>
      </c>
      <c r="D1364" s="4">
        <v>52.11</v>
      </c>
      <c r="E1364" s="4">
        <v>53.25</v>
      </c>
      <c r="F1364" s="5">
        <v>984308</v>
      </c>
    </row>
    <row r="1365" spans="1:6" x14ac:dyDescent="0.3">
      <c r="A1365" s="3">
        <v>43620</v>
      </c>
      <c r="B1365" s="4">
        <v>52.89</v>
      </c>
      <c r="C1365" s="4">
        <v>53.78</v>
      </c>
      <c r="D1365" s="4">
        <v>52.43</v>
      </c>
      <c r="E1365" s="4">
        <v>53.48</v>
      </c>
      <c r="F1365" s="5">
        <v>831625</v>
      </c>
    </row>
    <row r="1366" spans="1:6" x14ac:dyDescent="0.3">
      <c r="A1366" s="3">
        <v>43621</v>
      </c>
      <c r="B1366" s="4">
        <v>52.86</v>
      </c>
      <c r="C1366" s="4">
        <v>53.41</v>
      </c>
      <c r="D1366" s="4">
        <v>50.6</v>
      </c>
      <c r="E1366" s="4">
        <v>51.68</v>
      </c>
      <c r="F1366" s="5">
        <v>943186</v>
      </c>
    </row>
    <row r="1367" spans="1:6" x14ac:dyDescent="0.3">
      <c r="A1367" s="3">
        <v>43622</v>
      </c>
      <c r="B1367" s="4">
        <v>51.66</v>
      </c>
      <c r="C1367" s="4">
        <v>53.3</v>
      </c>
      <c r="D1367" s="4">
        <v>51.17</v>
      </c>
      <c r="E1367" s="4">
        <v>52.59</v>
      </c>
      <c r="F1367" s="5">
        <v>790067</v>
      </c>
    </row>
    <row r="1368" spans="1:6" x14ac:dyDescent="0.3">
      <c r="A1368" s="3">
        <v>43623</v>
      </c>
      <c r="B1368" s="4">
        <v>53.1</v>
      </c>
      <c r="C1368" s="4">
        <v>54.32</v>
      </c>
      <c r="D1368" s="4">
        <v>52.62</v>
      </c>
      <c r="E1368" s="4">
        <v>53.99</v>
      </c>
      <c r="F1368" s="5">
        <v>828133</v>
      </c>
    </row>
    <row r="1369" spans="1:6" x14ac:dyDescent="0.3">
      <c r="A1369" s="3">
        <v>43626</v>
      </c>
      <c r="B1369" s="4">
        <v>54.24</v>
      </c>
      <c r="C1369" s="4">
        <v>54.84</v>
      </c>
      <c r="D1369" s="4">
        <v>53.05</v>
      </c>
      <c r="E1369" s="4">
        <v>53.26</v>
      </c>
      <c r="F1369" s="5">
        <v>687146</v>
      </c>
    </row>
    <row r="1370" spans="1:6" x14ac:dyDescent="0.3">
      <c r="A1370" s="3">
        <v>43627</v>
      </c>
      <c r="B1370" s="4">
        <v>53.43</v>
      </c>
      <c r="C1370" s="4">
        <v>54.04</v>
      </c>
      <c r="D1370" s="4">
        <v>52.91</v>
      </c>
      <c r="E1370" s="4">
        <v>53.27</v>
      </c>
      <c r="F1370" s="5">
        <v>642940</v>
      </c>
    </row>
    <row r="1371" spans="1:6" x14ac:dyDescent="0.3">
      <c r="A1371" s="3">
        <v>43628</v>
      </c>
      <c r="B1371" s="4">
        <v>53.04</v>
      </c>
      <c r="C1371" s="4">
        <v>53.05</v>
      </c>
      <c r="D1371" s="4">
        <v>50.72</v>
      </c>
      <c r="E1371" s="4">
        <v>51.14</v>
      </c>
      <c r="F1371" s="5">
        <v>786105</v>
      </c>
    </row>
    <row r="1372" spans="1:6" x14ac:dyDescent="0.3">
      <c r="A1372" s="3">
        <v>43629</v>
      </c>
      <c r="B1372" s="4">
        <v>51.07</v>
      </c>
      <c r="C1372" s="4">
        <v>53.45</v>
      </c>
      <c r="D1372" s="4">
        <v>50.92</v>
      </c>
      <c r="E1372" s="4">
        <v>52.28</v>
      </c>
      <c r="F1372" s="5">
        <v>945024</v>
      </c>
    </row>
    <row r="1373" spans="1:6" x14ac:dyDescent="0.3">
      <c r="A1373" s="3">
        <v>43630</v>
      </c>
      <c r="B1373" s="4">
        <v>52.18</v>
      </c>
      <c r="C1373" s="4">
        <v>52.98</v>
      </c>
      <c r="D1373" s="4">
        <v>51.7</v>
      </c>
      <c r="E1373" s="4">
        <v>52.51</v>
      </c>
      <c r="F1373" s="5">
        <v>574229</v>
      </c>
    </row>
    <row r="1374" spans="1:6" x14ac:dyDescent="0.3">
      <c r="A1374" s="3">
        <v>43633</v>
      </c>
      <c r="B1374" s="4">
        <v>52.5</v>
      </c>
      <c r="C1374" s="4">
        <v>52.74</v>
      </c>
      <c r="D1374" s="4">
        <v>51.58</v>
      </c>
      <c r="E1374" s="4">
        <v>51.93</v>
      </c>
      <c r="F1374" s="5">
        <v>397868</v>
      </c>
    </row>
    <row r="1375" spans="1:6" x14ac:dyDescent="0.3">
      <c r="A1375" s="3">
        <v>43634</v>
      </c>
      <c r="B1375" s="4">
        <v>51.95</v>
      </c>
      <c r="C1375" s="4">
        <v>54.31</v>
      </c>
      <c r="D1375" s="4">
        <v>51.5</v>
      </c>
      <c r="E1375" s="4">
        <v>53.9</v>
      </c>
      <c r="F1375" s="5">
        <v>181640</v>
      </c>
    </row>
    <row r="1376" spans="1:6" x14ac:dyDescent="0.3">
      <c r="A1376" s="3">
        <v>43635</v>
      </c>
      <c r="B1376" s="4">
        <v>54.09</v>
      </c>
      <c r="C1376" s="4">
        <v>54.42</v>
      </c>
      <c r="D1376" s="4">
        <v>53.28</v>
      </c>
      <c r="E1376" s="4">
        <v>53.76</v>
      </c>
      <c r="F1376" s="5">
        <v>122838</v>
      </c>
    </row>
    <row r="1377" spans="1:6" x14ac:dyDescent="0.3">
      <c r="A1377" s="3">
        <v>43636</v>
      </c>
      <c r="B1377" s="4">
        <v>54.12</v>
      </c>
      <c r="C1377" s="4">
        <v>57.02</v>
      </c>
      <c r="D1377" s="4">
        <v>54.11</v>
      </c>
      <c r="E1377" s="4">
        <v>56.65</v>
      </c>
      <c r="F1377" s="5">
        <v>854514</v>
      </c>
    </row>
    <row r="1378" spans="1:6" x14ac:dyDescent="0.3">
      <c r="A1378" s="3">
        <v>43637</v>
      </c>
      <c r="B1378" s="4">
        <v>57.26</v>
      </c>
      <c r="C1378" s="4">
        <v>57.98</v>
      </c>
      <c r="D1378" s="4">
        <v>56.66</v>
      </c>
      <c r="E1378" s="4">
        <v>57.43</v>
      </c>
      <c r="F1378" s="5">
        <v>676047</v>
      </c>
    </row>
    <row r="1379" spans="1:6" x14ac:dyDescent="0.3">
      <c r="A1379" s="3">
        <v>43640</v>
      </c>
      <c r="B1379" s="4">
        <v>57.72</v>
      </c>
      <c r="C1379" s="4">
        <v>58.22</v>
      </c>
      <c r="D1379" s="4">
        <v>56.75</v>
      </c>
      <c r="E1379" s="4">
        <v>57.9</v>
      </c>
      <c r="F1379" s="5">
        <v>597164</v>
      </c>
    </row>
    <row r="1380" spans="1:6" x14ac:dyDescent="0.3">
      <c r="A1380" s="3">
        <v>43641</v>
      </c>
      <c r="B1380" s="4">
        <v>57.74</v>
      </c>
      <c r="C1380" s="4">
        <v>58.84</v>
      </c>
      <c r="D1380" s="4">
        <v>57.2</v>
      </c>
      <c r="E1380" s="4">
        <v>57.83</v>
      </c>
      <c r="F1380" s="5">
        <v>673140</v>
      </c>
    </row>
    <row r="1381" spans="1:6" x14ac:dyDescent="0.3">
      <c r="A1381" s="3">
        <v>43642</v>
      </c>
      <c r="B1381" s="4">
        <v>58.84</v>
      </c>
      <c r="C1381" s="4">
        <v>59.93</v>
      </c>
      <c r="D1381" s="4">
        <v>58.65</v>
      </c>
      <c r="E1381" s="4">
        <v>59.38</v>
      </c>
      <c r="F1381" s="5">
        <v>686817</v>
      </c>
    </row>
    <row r="1382" spans="1:6" x14ac:dyDescent="0.3">
      <c r="A1382" s="3">
        <v>43643</v>
      </c>
      <c r="B1382" s="4">
        <v>59.27</v>
      </c>
      <c r="C1382" s="4">
        <v>59.73</v>
      </c>
      <c r="D1382" s="4">
        <v>58.61</v>
      </c>
      <c r="E1382" s="4">
        <v>59.43</v>
      </c>
      <c r="F1382" s="5">
        <v>531405</v>
      </c>
    </row>
    <row r="1383" spans="1:6" x14ac:dyDescent="0.3">
      <c r="A1383" s="3">
        <v>43644</v>
      </c>
      <c r="B1383" s="4">
        <v>59.22</v>
      </c>
      <c r="C1383" s="4">
        <v>59.8</v>
      </c>
      <c r="D1383" s="4">
        <v>57.75</v>
      </c>
      <c r="E1383" s="4">
        <v>58.47</v>
      </c>
      <c r="F1383" s="5">
        <v>556101</v>
      </c>
    </row>
    <row r="1384" spans="1:6" x14ac:dyDescent="0.3">
      <c r="A1384" s="3">
        <v>43647</v>
      </c>
      <c r="B1384" s="4">
        <v>59.27</v>
      </c>
      <c r="C1384" s="4">
        <v>60.28</v>
      </c>
      <c r="D1384" s="4">
        <v>58.34</v>
      </c>
      <c r="E1384" s="4">
        <v>59.09</v>
      </c>
      <c r="F1384" s="5">
        <v>674887</v>
      </c>
    </row>
    <row r="1385" spans="1:6" x14ac:dyDescent="0.3">
      <c r="A1385" s="3">
        <v>43648</v>
      </c>
      <c r="B1385" s="4">
        <v>59.14</v>
      </c>
      <c r="C1385" s="4">
        <v>59.43</v>
      </c>
      <c r="D1385" s="4">
        <v>56.09</v>
      </c>
      <c r="E1385" s="4">
        <v>56.25</v>
      </c>
      <c r="F1385" s="5">
        <v>878938</v>
      </c>
    </row>
    <row r="1386" spans="1:6" x14ac:dyDescent="0.3">
      <c r="A1386" s="3">
        <v>43649</v>
      </c>
      <c r="B1386" s="4">
        <v>56.49</v>
      </c>
      <c r="C1386" s="4">
        <v>57.48</v>
      </c>
      <c r="D1386" s="4">
        <v>56.04</v>
      </c>
      <c r="E1386" s="4">
        <v>57.34</v>
      </c>
      <c r="F1386" s="5">
        <v>600131</v>
      </c>
    </row>
    <row r="1387" spans="1:6" x14ac:dyDescent="0.3">
      <c r="A1387" s="3">
        <v>43651</v>
      </c>
      <c r="B1387" s="4">
        <v>57.38</v>
      </c>
      <c r="C1387" s="4">
        <v>57.82</v>
      </c>
      <c r="D1387" s="4">
        <v>56.29</v>
      </c>
      <c r="E1387" s="4">
        <v>57.51</v>
      </c>
      <c r="F1387" s="5">
        <v>698015</v>
      </c>
    </row>
    <row r="1388" spans="1:6" x14ac:dyDescent="0.3">
      <c r="A1388" s="3">
        <v>43654</v>
      </c>
      <c r="B1388" s="4">
        <v>57.77</v>
      </c>
      <c r="C1388" s="4">
        <v>58.46</v>
      </c>
      <c r="D1388" s="4">
        <v>57.3</v>
      </c>
      <c r="E1388" s="4">
        <v>57.66</v>
      </c>
      <c r="F1388" s="5">
        <v>540861</v>
      </c>
    </row>
    <row r="1389" spans="1:6" x14ac:dyDescent="0.3">
      <c r="A1389" s="3">
        <v>43655</v>
      </c>
      <c r="B1389" s="4">
        <v>57.56</v>
      </c>
      <c r="C1389" s="4">
        <v>59.1</v>
      </c>
      <c r="D1389" s="4">
        <v>57.29</v>
      </c>
      <c r="E1389" s="4">
        <v>57.83</v>
      </c>
      <c r="F1389" s="5">
        <v>551872</v>
      </c>
    </row>
    <row r="1390" spans="1:6" x14ac:dyDescent="0.3">
      <c r="A1390" s="3">
        <v>43656</v>
      </c>
      <c r="B1390" s="4">
        <v>58.4</v>
      </c>
      <c r="C1390" s="4">
        <v>60.53</v>
      </c>
      <c r="D1390" s="4">
        <v>58.35</v>
      </c>
      <c r="E1390" s="4">
        <v>60.43</v>
      </c>
      <c r="F1390" s="5">
        <v>690656</v>
      </c>
    </row>
    <row r="1391" spans="1:6" x14ac:dyDescent="0.3">
      <c r="A1391" s="3">
        <v>43657</v>
      </c>
      <c r="B1391" s="4">
        <v>60.44</v>
      </c>
      <c r="C1391" s="4">
        <v>60.94</v>
      </c>
      <c r="D1391" s="4">
        <v>60.14</v>
      </c>
      <c r="E1391" s="4">
        <v>60.2</v>
      </c>
      <c r="F1391" s="5">
        <v>573019</v>
      </c>
    </row>
    <row r="1392" spans="1:6" x14ac:dyDescent="0.3">
      <c r="A1392" s="3">
        <v>43658</v>
      </c>
      <c r="B1392" s="4">
        <v>60.46</v>
      </c>
      <c r="C1392" s="4">
        <v>60.74</v>
      </c>
      <c r="D1392" s="4">
        <v>59.93</v>
      </c>
      <c r="E1392" s="4">
        <v>60.21</v>
      </c>
      <c r="F1392" s="5">
        <v>469029</v>
      </c>
    </row>
    <row r="1393" spans="1:6" x14ac:dyDescent="0.3">
      <c r="A1393" s="3">
        <v>43661</v>
      </c>
      <c r="B1393" s="4">
        <v>60.25</v>
      </c>
      <c r="C1393" s="4">
        <v>60.92</v>
      </c>
      <c r="D1393" s="4">
        <v>59.2</v>
      </c>
      <c r="E1393" s="4">
        <v>59.58</v>
      </c>
      <c r="F1393" s="5">
        <v>566818</v>
      </c>
    </row>
    <row r="1394" spans="1:6" x14ac:dyDescent="0.3">
      <c r="A1394" s="3">
        <v>43662</v>
      </c>
      <c r="B1394" s="4">
        <v>59.26</v>
      </c>
      <c r="C1394" s="4">
        <v>60.06</v>
      </c>
      <c r="D1394" s="4">
        <v>57.07</v>
      </c>
      <c r="E1394" s="4">
        <v>57.62</v>
      </c>
      <c r="F1394" s="5">
        <v>712540</v>
      </c>
    </row>
    <row r="1395" spans="1:6" x14ac:dyDescent="0.3">
      <c r="A1395" s="3">
        <v>43663</v>
      </c>
      <c r="B1395" s="4">
        <v>57.52</v>
      </c>
      <c r="C1395" s="4">
        <v>58.36</v>
      </c>
      <c r="D1395" s="4">
        <v>56.21</v>
      </c>
      <c r="E1395" s="4">
        <v>56.78</v>
      </c>
      <c r="F1395" s="5">
        <v>504432</v>
      </c>
    </row>
    <row r="1396" spans="1:6" x14ac:dyDescent="0.3">
      <c r="A1396" s="3">
        <v>43664</v>
      </c>
      <c r="B1396" s="4">
        <v>56.6</v>
      </c>
      <c r="C1396" s="4">
        <v>57.32</v>
      </c>
      <c r="D1396" s="4">
        <v>54.72</v>
      </c>
      <c r="E1396" s="4">
        <v>55.3</v>
      </c>
      <c r="F1396" s="5">
        <v>215361</v>
      </c>
    </row>
    <row r="1397" spans="1:6" x14ac:dyDescent="0.3">
      <c r="A1397" s="3">
        <v>43665</v>
      </c>
      <c r="B1397" s="4">
        <v>55.72</v>
      </c>
      <c r="C1397" s="4">
        <v>56.36</v>
      </c>
      <c r="D1397" s="4">
        <v>54.99</v>
      </c>
      <c r="E1397" s="4">
        <v>55.63</v>
      </c>
      <c r="F1397" s="5">
        <v>105217</v>
      </c>
    </row>
    <row r="1398" spans="1:6" x14ac:dyDescent="0.3">
      <c r="A1398" s="3">
        <v>43668</v>
      </c>
      <c r="B1398" s="4">
        <v>56.22</v>
      </c>
      <c r="C1398" s="4">
        <v>56.84</v>
      </c>
      <c r="D1398" s="4">
        <v>55.72</v>
      </c>
      <c r="E1398" s="4">
        <v>56.22</v>
      </c>
      <c r="F1398" s="5">
        <v>619483</v>
      </c>
    </row>
    <row r="1399" spans="1:6" x14ac:dyDescent="0.3">
      <c r="A1399" s="3">
        <v>43669</v>
      </c>
      <c r="B1399" s="4">
        <v>56.17</v>
      </c>
      <c r="C1399" s="4">
        <v>57.47</v>
      </c>
      <c r="D1399" s="4">
        <v>55.74</v>
      </c>
      <c r="E1399" s="4">
        <v>56.77</v>
      </c>
      <c r="F1399" s="5">
        <v>521876</v>
      </c>
    </row>
    <row r="1400" spans="1:6" x14ac:dyDescent="0.3">
      <c r="A1400" s="3">
        <v>43670</v>
      </c>
      <c r="B1400" s="4">
        <v>57.23</v>
      </c>
      <c r="C1400" s="4">
        <v>57.64</v>
      </c>
      <c r="D1400" s="4">
        <v>55.33</v>
      </c>
      <c r="E1400" s="4">
        <v>55.88</v>
      </c>
      <c r="F1400" s="5">
        <v>745248</v>
      </c>
    </row>
    <row r="1401" spans="1:6" x14ac:dyDescent="0.3">
      <c r="A1401" s="3">
        <v>43671</v>
      </c>
      <c r="B1401" s="4">
        <v>55.9</v>
      </c>
      <c r="C1401" s="4">
        <v>56.99</v>
      </c>
      <c r="D1401" s="4">
        <v>55.81</v>
      </c>
      <c r="E1401" s="4">
        <v>56.02</v>
      </c>
      <c r="F1401" s="5">
        <v>559282</v>
      </c>
    </row>
    <row r="1402" spans="1:6" x14ac:dyDescent="0.3">
      <c r="A1402" s="3">
        <v>43672</v>
      </c>
      <c r="B1402" s="4">
        <v>55.93</v>
      </c>
      <c r="C1402" s="4">
        <v>56.57</v>
      </c>
      <c r="D1402" s="4">
        <v>55.68</v>
      </c>
      <c r="E1402" s="4">
        <v>56.2</v>
      </c>
      <c r="F1402" s="5">
        <v>476785</v>
      </c>
    </row>
    <row r="1403" spans="1:6" x14ac:dyDescent="0.3">
      <c r="A1403" s="3">
        <v>43675</v>
      </c>
      <c r="B1403" s="4">
        <v>56.2</v>
      </c>
      <c r="C1403" s="4">
        <v>57.1</v>
      </c>
      <c r="D1403" s="4">
        <v>55.81</v>
      </c>
      <c r="E1403" s="4">
        <v>56.87</v>
      </c>
      <c r="F1403" s="5">
        <v>529742</v>
      </c>
    </row>
    <row r="1404" spans="1:6" x14ac:dyDescent="0.3">
      <c r="A1404" s="3">
        <v>43676</v>
      </c>
      <c r="B1404" s="4">
        <v>57.07</v>
      </c>
      <c r="C1404" s="4">
        <v>58.47</v>
      </c>
      <c r="D1404" s="4">
        <v>56.96</v>
      </c>
      <c r="E1404" s="4">
        <v>58.05</v>
      </c>
      <c r="F1404" s="5">
        <v>547401</v>
      </c>
    </row>
    <row r="1405" spans="1:6" x14ac:dyDescent="0.3">
      <c r="A1405" s="3">
        <v>43677</v>
      </c>
      <c r="B1405" s="4">
        <v>58.34</v>
      </c>
      <c r="C1405" s="4">
        <v>58.82</v>
      </c>
      <c r="D1405" s="4">
        <v>57.81</v>
      </c>
      <c r="E1405" s="4">
        <v>58.58</v>
      </c>
      <c r="F1405" s="5">
        <v>614001</v>
      </c>
    </row>
    <row r="1406" spans="1:6" x14ac:dyDescent="0.3">
      <c r="A1406" s="3">
        <v>43678</v>
      </c>
      <c r="B1406" s="4">
        <v>57.85</v>
      </c>
      <c r="C1406" s="4">
        <v>57.99</v>
      </c>
      <c r="D1406" s="4">
        <v>53.59</v>
      </c>
      <c r="E1406" s="4">
        <v>53.95</v>
      </c>
      <c r="F1406" s="5">
        <v>886748</v>
      </c>
    </row>
    <row r="1407" spans="1:6" x14ac:dyDescent="0.3">
      <c r="A1407" s="3">
        <v>43679</v>
      </c>
      <c r="B1407" s="4">
        <v>54.54</v>
      </c>
      <c r="C1407" s="4">
        <v>56.05</v>
      </c>
      <c r="D1407" s="4">
        <v>54.15</v>
      </c>
      <c r="E1407" s="4">
        <v>55.66</v>
      </c>
      <c r="F1407" s="5">
        <v>739810</v>
      </c>
    </row>
    <row r="1408" spans="1:6" x14ac:dyDescent="0.3">
      <c r="A1408" s="3">
        <v>43682</v>
      </c>
      <c r="B1408" s="4">
        <v>55.38</v>
      </c>
      <c r="C1408" s="4">
        <v>55.61</v>
      </c>
      <c r="D1408" s="4">
        <v>54.22</v>
      </c>
      <c r="E1408" s="4">
        <v>54.69</v>
      </c>
      <c r="F1408" s="5">
        <v>823844</v>
      </c>
    </row>
    <row r="1409" spans="1:6" x14ac:dyDescent="0.3">
      <c r="A1409" s="3">
        <v>43683</v>
      </c>
      <c r="B1409" s="4">
        <v>54.95</v>
      </c>
      <c r="C1409" s="4">
        <v>55.42</v>
      </c>
      <c r="D1409" s="4">
        <v>53.29</v>
      </c>
      <c r="E1409" s="4">
        <v>53.63</v>
      </c>
      <c r="F1409" s="5">
        <v>682794</v>
      </c>
    </row>
    <row r="1410" spans="1:6" x14ac:dyDescent="0.3">
      <c r="A1410" s="3">
        <v>43684</v>
      </c>
      <c r="B1410" s="4">
        <v>53.42</v>
      </c>
      <c r="C1410" s="4">
        <v>53.77</v>
      </c>
      <c r="D1410" s="4">
        <v>50.52</v>
      </c>
      <c r="E1410" s="4">
        <v>51.09</v>
      </c>
      <c r="F1410" s="5">
        <v>1063214</v>
      </c>
    </row>
    <row r="1411" spans="1:6" x14ac:dyDescent="0.3">
      <c r="A1411" s="3">
        <v>43685</v>
      </c>
      <c r="B1411" s="4">
        <v>52.33</v>
      </c>
      <c r="C1411" s="4">
        <v>53.06</v>
      </c>
      <c r="D1411" s="4">
        <v>51.94</v>
      </c>
      <c r="E1411" s="4">
        <v>52.54</v>
      </c>
      <c r="F1411" s="5">
        <v>724762</v>
      </c>
    </row>
    <row r="1412" spans="1:6" x14ac:dyDescent="0.3">
      <c r="A1412" s="3">
        <v>43686</v>
      </c>
      <c r="B1412" s="4">
        <v>52.88</v>
      </c>
      <c r="C1412" s="4">
        <v>54.92</v>
      </c>
      <c r="D1412" s="4">
        <v>52.37</v>
      </c>
      <c r="E1412" s="4">
        <v>54.5</v>
      </c>
      <c r="F1412" s="5">
        <v>726386</v>
      </c>
    </row>
    <row r="1413" spans="1:6" x14ac:dyDescent="0.3">
      <c r="A1413" s="3">
        <v>43689</v>
      </c>
      <c r="B1413" s="4">
        <v>54.32</v>
      </c>
      <c r="C1413" s="4">
        <v>55.18</v>
      </c>
      <c r="D1413" s="4">
        <v>53.54</v>
      </c>
      <c r="E1413" s="4">
        <v>54.93</v>
      </c>
      <c r="F1413" s="5">
        <v>611027</v>
      </c>
    </row>
    <row r="1414" spans="1:6" x14ac:dyDescent="0.3">
      <c r="A1414" s="3">
        <v>43690</v>
      </c>
      <c r="B1414" s="4">
        <v>54.73</v>
      </c>
      <c r="C1414" s="4">
        <v>57.47</v>
      </c>
      <c r="D1414" s="4">
        <v>54.21</v>
      </c>
      <c r="E1414" s="4">
        <v>57.1</v>
      </c>
      <c r="F1414" s="5">
        <v>783486</v>
      </c>
    </row>
    <row r="1415" spans="1:6" x14ac:dyDescent="0.3">
      <c r="A1415" s="3">
        <v>43691</v>
      </c>
      <c r="B1415" s="4">
        <v>56.74</v>
      </c>
      <c r="C1415" s="4">
        <v>56.85</v>
      </c>
      <c r="D1415" s="4">
        <v>53.97</v>
      </c>
      <c r="E1415" s="4">
        <v>55.23</v>
      </c>
      <c r="F1415" s="5">
        <v>718293</v>
      </c>
    </row>
    <row r="1416" spans="1:6" x14ac:dyDescent="0.3">
      <c r="A1416" s="3">
        <v>43692</v>
      </c>
      <c r="B1416" s="4">
        <v>54.9</v>
      </c>
      <c r="C1416" s="4">
        <v>55.33</v>
      </c>
      <c r="D1416" s="4">
        <v>53.77</v>
      </c>
      <c r="E1416" s="4">
        <v>54.47</v>
      </c>
      <c r="F1416" s="5">
        <v>527866</v>
      </c>
    </row>
    <row r="1417" spans="1:6" x14ac:dyDescent="0.3">
      <c r="A1417" s="3">
        <v>43693</v>
      </c>
      <c r="B1417" s="4">
        <v>54.74</v>
      </c>
      <c r="C1417" s="4">
        <v>55.67</v>
      </c>
      <c r="D1417" s="4">
        <v>54.26</v>
      </c>
      <c r="E1417" s="4">
        <v>54.87</v>
      </c>
      <c r="F1417" s="5">
        <v>168345</v>
      </c>
    </row>
    <row r="1418" spans="1:6" x14ac:dyDescent="0.3">
      <c r="A1418" s="3">
        <v>43696</v>
      </c>
      <c r="B1418" s="4">
        <v>54.96</v>
      </c>
      <c r="C1418" s="4">
        <v>56.41</v>
      </c>
      <c r="D1418" s="4">
        <v>54.84</v>
      </c>
      <c r="E1418" s="4">
        <v>56.21</v>
      </c>
      <c r="F1418" s="5">
        <v>113571</v>
      </c>
    </row>
    <row r="1419" spans="1:6" x14ac:dyDescent="0.3">
      <c r="A1419" s="3">
        <v>43697</v>
      </c>
      <c r="B1419" s="4">
        <v>56.1</v>
      </c>
      <c r="C1419" s="4">
        <v>56.6</v>
      </c>
      <c r="D1419" s="4">
        <v>55.28</v>
      </c>
      <c r="E1419" s="4">
        <v>56.34</v>
      </c>
      <c r="F1419" s="5">
        <v>659258</v>
      </c>
    </row>
    <row r="1420" spans="1:6" x14ac:dyDescent="0.3">
      <c r="A1420" s="3">
        <v>43698</v>
      </c>
      <c r="B1420" s="4">
        <v>56.05</v>
      </c>
      <c r="C1420" s="4">
        <v>57.13</v>
      </c>
      <c r="D1420" s="4">
        <v>55.55</v>
      </c>
      <c r="E1420" s="4">
        <v>55.68</v>
      </c>
      <c r="F1420" s="5">
        <v>704035</v>
      </c>
    </row>
    <row r="1421" spans="1:6" x14ac:dyDescent="0.3">
      <c r="A1421" s="3">
        <v>43699</v>
      </c>
      <c r="B1421" s="4">
        <v>55.94</v>
      </c>
      <c r="C1421" s="4">
        <v>56.46</v>
      </c>
      <c r="D1421" s="4">
        <v>54.85</v>
      </c>
      <c r="E1421" s="4">
        <v>55.35</v>
      </c>
      <c r="F1421" s="5">
        <v>621573</v>
      </c>
    </row>
    <row r="1422" spans="1:6" x14ac:dyDescent="0.3">
      <c r="A1422" s="3">
        <v>43700</v>
      </c>
      <c r="B1422" s="4">
        <v>55.35</v>
      </c>
      <c r="C1422" s="4">
        <v>55.6</v>
      </c>
      <c r="D1422" s="4">
        <v>53.24</v>
      </c>
      <c r="E1422" s="4">
        <v>54.17</v>
      </c>
      <c r="F1422" s="5">
        <v>807151</v>
      </c>
    </row>
    <row r="1423" spans="1:6" x14ac:dyDescent="0.3">
      <c r="A1423" s="3">
        <v>43703</v>
      </c>
      <c r="B1423" s="4">
        <v>53.25</v>
      </c>
      <c r="C1423" s="4">
        <v>55.26</v>
      </c>
      <c r="D1423" s="4">
        <v>52.96</v>
      </c>
      <c r="E1423" s="4">
        <v>53.64</v>
      </c>
      <c r="F1423" s="5">
        <v>679022</v>
      </c>
    </row>
    <row r="1424" spans="1:6" x14ac:dyDescent="0.3">
      <c r="A1424" s="3">
        <v>43704</v>
      </c>
      <c r="B1424" s="4">
        <v>53.76</v>
      </c>
      <c r="C1424" s="4">
        <v>55.72</v>
      </c>
      <c r="D1424" s="4">
        <v>53.69</v>
      </c>
      <c r="E1424" s="4">
        <v>54.93</v>
      </c>
      <c r="F1424" s="5">
        <v>596624</v>
      </c>
    </row>
    <row r="1425" spans="1:6" x14ac:dyDescent="0.3">
      <c r="A1425" s="3">
        <v>43705</v>
      </c>
      <c r="B1425" s="4">
        <v>55.71</v>
      </c>
      <c r="C1425" s="4">
        <v>56.75</v>
      </c>
      <c r="D1425" s="4">
        <v>55.34</v>
      </c>
      <c r="E1425" s="4">
        <v>55.78</v>
      </c>
      <c r="F1425" s="5">
        <v>674048</v>
      </c>
    </row>
    <row r="1426" spans="1:6" x14ac:dyDescent="0.3">
      <c r="A1426" s="3">
        <v>43706</v>
      </c>
      <c r="B1426" s="4">
        <v>55.88</v>
      </c>
      <c r="C1426" s="4">
        <v>56.89</v>
      </c>
      <c r="D1426" s="4">
        <v>55.43</v>
      </c>
      <c r="E1426" s="4">
        <v>56.71</v>
      </c>
      <c r="F1426" s="5">
        <v>630760</v>
      </c>
    </row>
    <row r="1427" spans="1:6" x14ac:dyDescent="0.3">
      <c r="A1427" s="3">
        <v>43707</v>
      </c>
      <c r="B1427" s="4">
        <v>56.63</v>
      </c>
      <c r="C1427" s="4">
        <v>56.72</v>
      </c>
      <c r="D1427" s="4">
        <v>54.55</v>
      </c>
      <c r="E1427" s="4">
        <v>55.1</v>
      </c>
      <c r="F1427" s="5">
        <v>708268</v>
      </c>
    </row>
    <row r="1428" spans="1:6" x14ac:dyDescent="0.3">
      <c r="A1428" s="3">
        <v>43711</v>
      </c>
      <c r="B1428" s="4">
        <v>55</v>
      </c>
      <c r="C1428" s="4">
        <v>55.24</v>
      </c>
      <c r="D1428" s="4">
        <v>52.84</v>
      </c>
      <c r="E1428" s="4">
        <v>53.94</v>
      </c>
      <c r="F1428" s="5">
        <v>970804</v>
      </c>
    </row>
    <row r="1429" spans="1:6" x14ac:dyDescent="0.3">
      <c r="A1429" s="3">
        <v>43712</v>
      </c>
      <c r="B1429" s="4">
        <v>53.92</v>
      </c>
      <c r="C1429" s="4">
        <v>56.58</v>
      </c>
      <c r="D1429" s="4">
        <v>53.84</v>
      </c>
      <c r="E1429" s="4">
        <v>56.26</v>
      </c>
      <c r="F1429" s="5">
        <v>682298</v>
      </c>
    </row>
    <row r="1430" spans="1:6" x14ac:dyDescent="0.3">
      <c r="A1430" s="3">
        <v>43713</v>
      </c>
      <c r="B1430" s="4">
        <v>55.95</v>
      </c>
      <c r="C1430" s="4">
        <v>57.76</v>
      </c>
      <c r="D1430" s="4">
        <v>55.75</v>
      </c>
      <c r="E1430" s="4">
        <v>56.3</v>
      </c>
      <c r="F1430" s="5">
        <v>712466</v>
      </c>
    </row>
    <row r="1431" spans="1:6" x14ac:dyDescent="0.3">
      <c r="A1431" s="3">
        <v>43714</v>
      </c>
      <c r="B1431" s="4">
        <v>56.19</v>
      </c>
      <c r="C1431" s="4">
        <v>56.95</v>
      </c>
      <c r="D1431" s="4">
        <v>54.83</v>
      </c>
      <c r="E1431" s="4">
        <v>56.52</v>
      </c>
      <c r="F1431" s="5">
        <v>714294</v>
      </c>
    </row>
    <row r="1432" spans="1:6" x14ac:dyDescent="0.3">
      <c r="A1432" s="3">
        <v>43717</v>
      </c>
      <c r="B1432" s="4">
        <v>56.8</v>
      </c>
      <c r="C1432" s="4">
        <v>58.16</v>
      </c>
      <c r="D1432" s="4">
        <v>56.58</v>
      </c>
      <c r="E1432" s="4">
        <v>57.85</v>
      </c>
      <c r="F1432" s="5">
        <v>646993</v>
      </c>
    </row>
    <row r="1433" spans="1:6" x14ac:dyDescent="0.3">
      <c r="A1433" s="3">
        <v>43718</v>
      </c>
      <c r="B1433" s="4">
        <v>58.03</v>
      </c>
      <c r="C1433" s="4">
        <v>58.76</v>
      </c>
      <c r="D1433" s="4">
        <v>57.2</v>
      </c>
      <c r="E1433" s="4">
        <v>57.4</v>
      </c>
      <c r="F1433" s="5">
        <v>755472</v>
      </c>
    </row>
    <row r="1434" spans="1:6" x14ac:dyDescent="0.3">
      <c r="A1434" s="3">
        <v>43719</v>
      </c>
      <c r="B1434" s="4">
        <v>57.89</v>
      </c>
      <c r="C1434" s="4">
        <v>58.3</v>
      </c>
      <c r="D1434" s="4">
        <v>55.61</v>
      </c>
      <c r="E1434" s="4">
        <v>55.75</v>
      </c>
      <c r="F1434" s="5">
        <v>858772</v>
      </c>
    </row>
    <row r="1435" spans="1:6" x14ac:dyDescent="0.3">
      <c r="A1435" s="3">
        <v>43720</v>
      </c>
      <c r="B1435" s="4">
        <v>55.93</v>
      </c>
      <c r="C1435" s="4">
        <v>56.34</v>
      </c>
      <c r="D1435" s="4">
        <v>54</v>
      </c>
      <c r="E1435" s="4">
        <v>55.09</v>
      </c>
      <c r="F1435" s="5">
        <v>845977</v>
      </c>
    </row>
    <row r="1436" spans="1:6" x14ac:dyDescent="0.3">
      <c r="A1436" s="3">
        <v>43721</v>
      </c>
      <c r="B1436" s="4">
        <v>55.15</v>
      </c>
      <c r="C1436" s="4">
        <v>55.68</v>
      </c>
      <c r="D1436" s="4">
        <v>54.44</v>
      </c>
      <c r="E1436" s="4">
        <v>54.85</v>
      </c>
      <c r="F1436" s="5">
        <v>599470</v>
      </c>
    </row>
    <row r="1437" spans="1:6" x14ac:dyDescent="0.3">
      <c r="A1437" s="3">
        <v>43724</v>
      </c>
      <c r="B1437" s="4">
        <v>61.48</v>
      </c>
      <c r="C1437" s="4">
        <v>63.38</v>
      </c>
      <c r="D1437" s="4">
        <v>58.77</v>
      </c>
      <c r="E1437" s="4">
        <v>62.9</v>
      </c>
      <c r="F1437" s="5">
        <v>1404916</v>
      </c>
    </row>
    <row r="1438" spans="1:6" x14ac:dyDescent="0.3">
      <c r="A1438" s="3">
        <v>43725</v>
      </c>
      <c r="B1438" s="4">
        <v>61.96</v>
      </c>
      <c r="C1438" s="4">
        <v>62.59</v>
      </c>
      <c r="D1438" s="4">
        <v>58.46</v>
      </c>
      <c r="E1438" s="4">
        <v>59.34</v>
      </c>
      <c r="F1438" s="5">
        <v>993237</v>
      </c>
    </row>
    <row r="1439" spans="1:6" x14ac:dyDescent="0.3">
      <c r="A1439" s="3">
        <v>43726</v>
      </c>
      <c r="B1439" s="4">
        <v>58.81</v>
      </c>
      <c r="C1439" s="4">
        <v>59.43</v>
      </c>
      <c r="D1439" s="4">
        <v>57.67</v>
      </c>
      <c r="E1439" s="4">
        <v>58.11</v>
      </c>
      <c r="F1439" s="5">
        <v>216961</v>
      </c>
    </row>
    <row r="1440" spans="1:6" x14ac:dyDescent="0.3">
      <c r="A1440" s="3">
        <v>43727</v>
      </c>
      <c r="B1440" s="4">
        <v>58.2</v>
      </c>
      <c r="C1440" s="4">
        <v>59.54</v>
      </c>
      <c r="D1440" s="4">
        <v>58.01</v>
      </c>
      <c r="E1440" s="4">
        <v>58.13</v>
      </c>
      <c r="F1440" s="5">
        <v>112327</v>
      </c>
    </row>
    <row r="1441" spans="1:6" x14ac:dyDescent="0.3">
      <c r="A1441" s="3">
        <v>43728</v>
      </c>
      <c r="B1441" s="4">
        <v>58.65</v>
      </c>
      <c r="C1441" s="4">
        <v>59.1</v>
      </c>
      <c r="D1441" s="4">
        <v>57.79</v>
      </c>
      <c r="E1441" s="4">
        <v>58.09</v>
      </c>
      <c r="F1441" s="5">
        <v>576019</v>
      </c>
    </row>
    <row r="1442" spans="1:6" x14ac:dyDescent="0.3">
      <c r="A1442" s="3">
        <v>43731</v>
      </c>
      <c r="B1442" s="4">
        <v>59.25</v>
      </c>
      <c r="C1442" s="4">
        <v>59.39</v>
      </c>
      <c r="D1442" s="4">
        <v>57.37</v>
      </c>
      <c r="E1442" s="4">
        <v>58.64</v>
      </c>
      <c r="F1442" s="5">
        <v>526785</v>
      </c>
    </row>
    <row r="1443" spans="1:6" x14ac:dyDescent="0.3">
      <c r="A1443" s="3">
        <v>43732</v>
      </c>
      <c r="B1443" s="4">
        <v>58.44</v>
      </c>
      <c r="C1443" s="4">
        <v>58.49</v>
      </c>
      <c r="D1443" s="4">
        <v>56.69</v>
      </c>
      <c r="E1443" s="4">
        <v>57.29</v>
      </c>
      <c r="F1443" s="5">
        <v>591529</v>
      </c>
    </row>
    <row r="1444" spans="1:6" x14ac:dyDescent="0.3">
      <c r="A1444" s="3">
        <v>43733</v>
      </c>
      <c r="B1444" s="4">
        <v>56.7</v>
      </c>
      <c r="C1444" s="4">
        <v>57.02</v>
      </c>
      <c r="D1444" s="4">
        <v>55.55</v>
      </c>
      <c r="E1444" s="4">
        <v>56.49</v>
      </c>
      <c r="F1444" s="5">
        <v>563550</v>
      </c>
    </row>
    <row r="1445" spans="1:6" x14ac:dyDescent="0.3">
      <c r="A1445" s="3">
        <v>43734</v>
      </c>
      <c r="B1445" s="4">
        <v>56.69</v>
      </c>
      <c r="C1445" s="4">
        <v>56.84</v>
      </c>
      <c r="D1445" s="4">
        <v>55.41</v>
      </c>
      <c r="E1445" s="4">
        <v>56.41</v>
      </c>
      <c r="F1445" s="5">
        <v>599653</v>
      </c>
    </row>
    <row r="1446" spans="1:6" x14ac:dyDescent="0.3">
      <c r="A1446" s="3">
        <v>43735</v>
      </c>
      <c r="B1446" s="4">
        <v>56.51</v>
      </c>
      <c r="C1446" s="4">
        <v>56.76</v>
      </c>
      <c r="D1446" s="4">
        <v>54.75</v>
      </c>
      <c r="E1446" s="4">
        <v>55.91</v>
      </c>
      <c r="F1446" s="5">
        <v>712966</v>
      </c>
    </row>
    <row r="1447" spans="1:6" x14ac:dyDescent="0.3">
      <c r="A1447" s="3">
        <v>43738</v>
      </c>
      <c r="B1447" s="4">
        <v>56.54</v>
      </c>
      <c r="C1447" s="4">
        <v>56.57</v>
      </c>
      <c r="D1447" s="4">
        <v>53.98</v>
      </c>
      <c r="E1447" s="4">
        <v>54.07</v>
      </c>
      <c r="F1447" s="5">
        <v>532522</v>
      </c>
    </row>
    <row r="1448" spans="1:6" x14ac:dyDescent="0.3">
      <c r="A1448" s="3">
        <v>43739</v>
      </c>
      <c r="B1448" s="4">
        <v>54.28</v>
      </c>
      <c r="C1448" s="4">
        <v>54.84</v>
      </c>
      <c r="D1448" s="4">
        <v>53.05</v>
      </c>
      <c r="E1448" s="4">
        <v>53.62</v>
      </c>
      <c r="F1448" s="5">
        <v>589176</v>
      </c>
    </row>
    <row r="1449" spans="1:6" x14ac:dyDescent="0.3">
      <c r="A1449" s="3">
        <v>43740</v>
      </c>
      <c r="B1449" s="4">
        <v>54</v>
      </c>
      <c r="C1449" s="4">
        <v>54.42</v>
      </c>
      <c r="D1449" s="4">
        <v>52.17</v>
      </c>
      <c r="E1449" s="4">
        <v>52.64</v>
      </c>
      <c r="F1449" s="5">
        <v>590306</v>
      </c>
    </row>
    <row r="1450" spans="1:6" x14ac:dyDescent="0.3">
      <c r="A1450" s="3">
        <v>43741</v>
      </c>
      <c r="B1450" s="4">
        <v>52.47</v>
      </c>
      <c r="C1450" s="4">
        <v>52.91</v>
      </c>
      <c r="D1450" s="4">
        <v>50.99</v>
      </c>
      <c r="E1450" s="4">
        <v>52.45</v>
      </c>
      <c r="F1450" s="5">
        <v>642466</v>
      </c>
    </row>
    <row r="1451" spans="1:6" x14ac:dyDescent="0.3">
      <c r="A1451" s="3">
        <v>43742</v>
      </c>
      <c r="B1451" s="4">
        <v>52.29</v>
      </c>
      <c r="C1451" s="4">
        <v>53.35</v>
      </c>
      <c r="D1451" s="4">
        <v>52.04</v>
      </c>
      <c r="E1451" s="4">
        <v>52.81</v>
      </c>
      <c r="F1451" s="5">
        <v>541104</v>
      </c>
    </row>
    <row r="1452" spans="1:6" x14ac:dyDescent="0.3">
      <c r="A1452" s="3">
        <v>43745</v>
      </c>
      <c r="B1452" s="4">
        <v>52.69</v>
      </c>
      <c r="C1452" s="4">
        <v>54.06</v>
      </c>
      <c r="D1452" s="4">
        <v>52.59</v>
      </c>
      <c r="E1452" s="4">
        <v>52.75</v>
      </c>
      <c r="F1452" s="5">
        <v>549019</v>
      </c>
    </row>
    <row r="1453" spans="1:6" x14ac:dyDescent="0.3">
      <c r="A1453" s="3">
        <v>43746</v>
      </c>
      <c r="B1453" s="4">
        <v>52.81</v>
      </c>
      <c r="C1453" s="4">
        <v>53.27</v>
      </c>
      <c r="D1453" s="4">
        <v>51.81</v>
      </c>
      <c r="E1453" s="4">
        <v>52.63</v>
      </c>
      <c r="F1453" s="5">
        <v>658324</v>
      </c>
    </row>
    <row r="1454" spans="1:6" x14ac:dyDescent="0.3">
      <c r="A1454" s="3">
        <v>43747</v>
      </c>
      <c r="B1454" s="4">
        <v>52.57</v>
      </c>
      <c r="C1454" s="4">
        <v>53.74</v>
      </c>
      <c r="D1454" s="4">
        <v>52.31</v>
      </c>
      <c r="E1454" s="4">
        <v>52.59</v>
      </c>
      <c r="F1454" s="5">
        <v>632666</v>
      </c>
    </row>
    <row r="1455" spans="1:6" x14ac:dyDescent="0.3">
      <c r="A1455" s="3">
        <v>43748</v>
      </c>
      <c r="B1455" s="4">
        <v>52.69</v>
      </c>
      <c r="C1455" s="4">
        <v>53.97</v>
      </c>
      <c r="D1455" s="4">
        <v>51.38</v>
      </c>
      <c r="E1455" s="4">
        <v>53.55</v>
      </c>
      <c r="F1455" s="5">
        <v>613944</v>
      </c>
    </row>
    <row r="1456" spans="1:6" x14ac:dyDescent="0.3">
      <c r="A1456" s="3">
        <v>43749</v>
      </c>
      <c r="B1456" s="4">
        <v>53.88</v>
      </c>
      <c r="C1456" s="4">
        <v>54.93</v>
      </c>
      <c r="D1456" s="4">
        <v>53.64</v>
      </c>
      <c r="E1456" s="4">
        <v>54.7</v>
      </c>
      <c r="F1456" s="5">
        <v>467643</v>
      </c>
    </row>
    <row r="1457" spans="1:6" x14ac:dyDescent="0.3">
      <c r="A1457" s="3">
        <v>43752</v>
      </c>
      <c r="B1457" s="4">
        <v>54.9</v>
      </c>
      <c r="C1457" s="4">
        <v>54.9</v>
      </c>
      <c r="D1457" s="4">
        <v>52.77</v>
      </c>
      <c r="E1457" s="4">
        <v>53.59</v>
      </c>
      <c r="F1457" s="5">
        <v>467643</v>
      </c>
    </row>
    <row r="1458" spans="1:6" x14ac:dyDescent="0.3">
      <c r="A1458" s="3">
        <v>43753</v>
      </c>
      <c r="B1458" s="4">
        <v>53.51</v>
      </c>
      <c r="C1458" s="4">
        <v>53.79</v>
      </c>
      <c r="D1458" s="4">
        <v>52.39</v>
      </c>
      <c r="E1458" s="4">
        <v>52.81</v>
      </c>
      <c r="F1458" s="5">
        <v>511249</v>
      </c>
    </row>
    <row r="1459" spans="1:6" x14ac:dyDescent="0.3">
      <c r="A1459" s="3">
        <v>43754</v>
      </c>
      <c r="B1459" s="4">
        <v>52.92</v>
      </c>
      <c r="C1459" s="4">
        <v>53.74</v>
      </c>
      <c r="D1459" s="4">
        <v>52.52</v>
      </c>
      <c r="E1459" s="4">
        <v>53.36</v>
      </c>
      <c r="F1459" s="5">
        <v>451643</v>
      </c>
    </row>
    <row r="1460" spans="1:6" x14ac:dyDescent="0.3">
      <c r="A1460" s="3">
        <v>43755</v>
      </c>
      <c r="B1460" s="4">
        <v>52.99</v>
      </c>
      <c r="C1460" s="4">
        <v>54.16</v>
      </c>
      <c r="D1460" s="4">
        <v>52.62</v>
      </c>
      <c r="E1460" s="4">
        <v>53.93</v>
      </c>
      <c r="F1460" s="5">
        <v>418422</v>
      </c>
    </row>
    <row r="1461" spans="1:6" x14ac:dyDescent="0.3">
      <c r="A1461" s="3">
        <v>43756</v>
      </c>
      <c r="B1461" s="4">
        <v>54.09</v>
      </c>
      <c r="C1461" s="4">
        <v>54.62</v>
      </c>
      <c r="D1461" s="4">
        <v>53.35</v>
      </c>
      <c r="E1461" s="4">
        <v>53.78</v>
      </c>
      <c r="F1461" s="5">
        <v>174477</v>
      </c>
    </row>
    <row r="1462" spans="1:6" x14ac:dyDescent="0.3">
      <c r="A1462" s="3">
        <v>43759</v>
      </c>
      <c r="B1462" s="4">
        <v>53.71</v>
      </c>
      <c r="C1462" s="4">
        <v>54.03</v>
      </c>
      <c r="D1462" s="4">
        <v>52.71</v>
      </c>
      <c r="E1462" s="4">
        <v>53.31</v>
      </c>
      <c r="F1462" s="5">
        <v>95979</v>
      </c>
    </row>
    <row r="1463" spans="1:6" x14ac:dyDescent="0.3">
      <c r="A1463" s="3">
        <v>43760</v>
      </c>
      <c r="B1463" s="4">
        <v>53.39</v>
      </c>
      <c r="C1463" s="4">
        <v>54.62</v>
      </c>
      <c r="D1463" s="4">
        <v>53.1</v>
      </c>
      <c r="E1463" s="4">
        <v>54.16</v>
      </c>
      <c r="F1463" s="5">
        <v>506573</v>
      </c>
    </row>
    <row r="1464" spans="1:6" x14ac:dyDescent="0.3">
      <c r="A1464" s="3">
        <v>43761</v>
      </c>
      <c r="B1464" s="4">
        <v>54.3</v>
      </c>
      <c r="C1464" s="4">
        <v>56.07</v>
      </c>
      <c r="D1464" s="4">
        <v>53.62</v>
      </c>
      <c r="E1464" s="4">
        <v>55.97</v>
      </c>
      <c r="F1464" s="5">
        <v>620202</v>
      </c>
    </row>
    <row r="1465" spans="1:6" x14ac:dyDescent="0.3">
      <c r="A1465" s="3">
        <v>43762</v>
      </c>
      <c r="B1465" s="4">
        <v>55.9</v>
      </c>
      <c r="C1465" s="4">
        <v>56.51</v>
      </c>
      <c r="D1465" s="4">
        <v>55.41</v>
      </c>
      <c r="E1465" s="4">
        <v>56.23</v>
      </c>
      <c r="F1465" s="5">
        <v>480764</v>
      </c>
    </row>
    <row r="1466" spans="1:6" x14ac:dyDescent="0.3">
      <c r="A1466" s="3">
        <v>43763</v>
      </c>
      <c r="B1466" s="4">
        <v>56.07</v>
      </c>
      <c r="C1466" s="4">
        <v>56.74</v>
      </c>
      <c r="D1466" s="4">
        <v>55.6</v>
      </c>
      <c r="E1466" s="4">
        <v>56.66</v>
      </c>
      <c r="F1466" s="5">
        <v>445020</v>
      </c>
    </row>
    <row r="1467" spans="1:6" x14ac:dyDescent="0.3">
      <c r="A1467" s="3">
        <v>43766</v>
      </c>
      <c r="B1467" s="4">
        <v>56.65</v>
      </c>
      <c r="C1467" s="4">
        <v>56.92</v>
      </c>
      <c r="D1467" s="4">
        <v>55.58</v>
      </c>
      <c r="E1467" s="4">
        <v>55.81</v>
      </c>
      <c r="F1467" s="5">
        <v>437020</v>
      </c>
    </row>
    <row r="1468" spans="1:6" x14ac:dyDescent="0.3">
      <c r="A1468" s="3">
        <v>43767</v>
      </c>
      <c r="B1468" s="4">
        <v>55.8</v>
      </c>
      <c r="C1468" s="4">
        <v>55.91</v>
      </c>
      <c r="D1468" s="4">
        <v>54.61</v>
      </c>
      <c r="E1468" s="4">
        <v>55.54</v>
      </c>
      <c r="F1468" s="5">
        <v>521457</v>
      </c>
    </row>
    <row r="1469" spans="1:6" x14ac:dyDescent="0.3">
      <c r="A1469" s="3">
        <v>43768</v>
      </c>
      <c r="B1469" s="4">
        <v>55.53</v>
      </c>
      <c r="C1469" s="4">
        <v>55.73</v>
      </c>
      <c r="D1469" s="4">
        <v>54.42</v>
      </c>
      <c r="E1469" s="4">
        <v>55.06</v>
      </c>
      <c r="F1469" s="5">
        <v>659328</v>
      </c>
    </row>
    <row r="1470" spans="1:6" x14ac:dyDescent="0.3">
      <c r="A1470" s="3">
        <v>43769</v>
      </c>
      <c r="B1470" s="4">
        <v>54.9</v>
      </c>
      <c r="C1470" s="4">
        <v>55.59</v>
      </c>
      <c r="D1470" s="4">
        <v>53.71</v>
      </c>
      <c r="E1470" s="4">
        <v>54.18</v>
      </c>
      <c r="F1470" s="5">
        <v>677419</v>
      </c>
    </row>
    <row r="1471" spans="1:6" x14ac:dyDescent="0.3">
      <c r="A1471" s="3">
        <v>43770</v>
      </c>
      <c r="B1471" s="4">
        <v>54.15</v>
      </c>
      <c r="C1471" s="4">
        <v>56.33</v>
      </c>
      <c r="D1471" s="4">
        <v>54.07</v>
      </c>
      <c r="E1471" s="4">
        <v>56.2</v>
      </c>
      <c r="F1471" s="5">
        <v>538117</v>
      </c>
    </row>
    <row r="1472" spans="1:6" x14ac:dyDescent="0.3">
      <c r="A1472" s="3">
        <v>43773</v>
      </c>
      <c r="B1472" s="4">
        <v>56.41</v>
      </c>
      <c r="C1472" s="4">
        <v>57.43</v>
      </c>
      <c r="D1472" s="4">
        <v>55.83</v>
      </c>
      <c r="E1472" s="4">
        <v>56.54</v>
      </c>
      <c r="F1472" s="5">
        <v>580350</v>
      </c>
    </row>
    <row r="1473" spans="1:6" x14ac:dyDescent="0.3">
      <c r="A1473" s="3">
        <v>43774</v>
      </c>
      <c r="B1473" s="4">
        <v>56.56</v>
      </c>
      <c r="C1473" s="4">
        <v>57.5</v>
      </c>
      <c r="D1473" s="4">
        <v>56.3</v>
      </c>
      <c r="E1473" s="4">
        <v>57.23</v>
      </c>
      <c r="F1473" s="5">
        <v>435319</v>
      </c>
    </row>
    <row r="1474" spans="1:6" x14ac:dyDescent="0.3">
      <c r="A1474" s="3">
        <v>43775</v>
      </c>
      <c r="B1474" s="4">
        <v>57.26</v>
      </c>
      <c r="C1474" s="4">
        <v>57.85</v>
      </c>
      <c r="D1474" s="4">
        <v>56.11</v>
      </c>
      <c r="E1474" s="4">
        <v>56.35</v>
      </c>
      <c r="F1474" s="5">
        <v>623258</v>
      </c>
    </row>
    <row r="1475" spans="1:6" x14ac:dyDescent="0.3">
      <c r="A1475" s="3">
        <v>43776</v>
      </c>
      <c r="B1475" s="4">
        <v>56.35</v>
      </c>
      <c r="C1475" s="4">
        <v>57.88</v>
      </c>
      <c r="D1475" s="4">
        <v>56.27</v>
      </c>
      <c r="E1475" s="4">
        <v>57.15</v>
      </c>
      <c r="F1475" s="5">
        <v>678165</v>
      </c>
    </row>
    <row r="1476" spans="1:6" x14ac:dyDescent="0.3">
      <c r="A1476" s="3">
        <v>43777</v>
      </c>
      <c r="B1476" s="4">
        <v>57.08</v>
      </c>
      <c r="C1476" s="4">
        <v>57.48</v>
      </c>
      <c r="D1476" s="4">
        <v>55.76</v>
      </c>
      <c r="E1476" s="4">
        <v>57.24</v>
      </c>
      <c r="F1476" s="5">
        <v>636941</v>
      </c>
    </row>
    <row r="1477" spans="1:6" x14ac:dyDescent="0.3">
      <c r="A1477" s="3">
        <v>43780</v>
      </c>
      <c r="B1477" s="4">
        <v>57.4</v>
      </c>
      <c r="C1477" s="4">
        <v>57.4</v>
      </c>
      <c r="D1477" s="4">
        <v>56.25</v>
      </c>
      <c r="E1477" s="4">
        <v>56.86</v>
      </c>
      <c r="F1477" s="5">
        <v>498981</v>
      </c>
    </row>
    <row r="1478" spans="1:6" x14ac:dyDescent="0.3">
      <c r="A1478" s="3">
        <v>43781</v>
      </c>
      <c r="B1478" s="4">
        <v>56.89</v>
      </c>
      <c r="C1478" s="4">
        <v>57.55</v>
      </c>
      <c r="D1478" s="4">
        <v>56.54</v>
      </c>
      <c r="E1478" s="4">
        <v>56.8</v>
      </c>
      <c r="F1478" s="5">
        <v>586568</v>
      </c>
    </row>
    <row r="1479" spans="1:6" x14ac:dyDescent="0.3">
      <c r="A1479" s="3">
        <v>43782</v>
      </c>
      <c r="B1479" s="4">
        <v>56.79</v>
      </c>
      <c r="C1479" s="4">
        <v>57.53</v>
      </c>
      <c r="D1479" s="4">
        <v>56.2</v>
      </c>
      <c r="E1479" s="4">
        <v>57.12</v>
      </c>
      <c r="F1479" s="5">
        <v>547635</v>
      </c>
    </row>
    <row r="1480" spans="1:6" x14ac:dyDescent="0.3">
      <c r="A1480" s="3">
        <v>43783</v>
      </c>
      <c r="B1480" s="4">
        <v>57.39</v>
      </c>
      <c r="C1480" s="4">
        <v>57.79</v>
      </c>
      <c r="D1480" s="4">
        <v>56.63</v>
      </c>
      <c r="E1480" s="4">
        <v>56.77</v>
      </c>
      <c r="F1480" s="5">
        <v>516832</v>
      </c>
    </row>
    <row r="1481" spans="1:6" x14ac:dyDescent="0.3">
      <c r="A1481" s="3">
        <v>43784</v>
      </c>
      <c r="B1481" s="4">
        <v>56.91</v>
      </c>
      <c r="C1481" s="4">
        <v>57.97</v>
      </c>
      <c r="D1481" s="4">
        <v>56.43</v>
      </c>
      <c r="E1481" s="4">
        <v>57.72</v>
      </c>
      <c r="F1481" s="5">
        <v>375993</v>
      </c>
    </row>
    <row r="1482" spans="1:6" x14ac:dyDescent="0.3">
      <c r="A1482" s="3">
        <v>43787</v>
      </c>
      <c r="B1482" s="4">
        <v>57.88</v>
      </c>
      <c r="C1482" s="4">
        <v>58.09</v>
      </c>
      <c r="D1482" s="4">
        <v>56.55</v>
      </c>
      <c r="E1482" s="4">
        <v>57.05</v>
      </c>
      <c r="F1482" s="5">
        <v>159328</v>
      </c>
    </row>
    <row r="1483" spans="1:6" x14ac:dyDescent="0.3">
      <c r="A1483" s="3">
        <v>43788</v>
      </c>
      <c r="B1483" s="4">
        <v>56.9</v>
      </c>
      <c r="C1483" s="4">
        <v>57.11</v>
      </c>
      <c r="D1483" s="4">
        <v>55.04</v>
      </c>
      <c r="E1483" s="4">
        <v>55.21</v>
      </c>
      <c r="F1483" s="5">
        <v>121214</v>
      </c>
    </row>
    <row r="1484" spans="1:6" x14ac:dyDescent="0.3">
      <c r="A1484" s="3">
        <v>43789</v>
      </c>
      <c r="B1484" s="4">
        <v>55.16</v>
      </c>
      <c r="C1484" s="4">
        <v>57.25</v>
      </c>
      <c r="D1484" s="4">
        <v>54.76</v>
      </c>
      <c r="E1484" s="4">
        <v>57.11</v>
      </c>
      <c r="F1484" s="5">
        <v>674891</v>
      </c>
    </row>
    <row r="1485" spans="1:6" x14ac:dyDescent="0.3">
      <c r="A1485" s="3">
        <v>43790</v>
      </c>
      <c r="B1485" s="4">
        <v>57</v>
      </c>
      <c r="C1485" s="4">
        <v>58.67</v>
      </c>
      <c r="D1485" s="4">
        <v>56.6</v>
      </c>
      <c r="E1485" s="4">
        <v>58.58</v>
      </c>
      <c r="F1485" s="5">
        <v>593533</v>
      </c>
    </row>
    <row r="1486" spans="1:6" x14ac:dyDescent="0.3">
      <c r="A1486" s="3">
        <v>43791</v>
      </c>
      <c r="B1486" s="4">
        <v>58.31</v>
      </c>
      <c r="C1486" s="4">
        <v>58.74</v>
      </c>
      <c r="D1486" s="4">
        <v>57.5</v>
      </c>
      <c r="E1486" s="4">
        <v>57.77</v>
      </c>
      <c r="F1486" s="5">
        <v>508244</v>
      </c>
    </row>
    <row r="1487" spans="1:6" x14ac:dyDescent="0.3">
      <c r="A1487" s="3">
        <v>43794</v>
      </c>
      <c r="B1487" s="4">
        <v>57.92</v>
      </c>
      <c r="C1487" s="4">
        <v>58.15</v>
      </c>
      <c r="D1487" s="4">
        <v>57.21</v>
      </c>
      <c r="E1487" s="4">
        <v>58.01</v>
      </c>
      <c r="F1487" s="5">
        <v>420642</v>
      </c>
    </row>
    <row r="1488" spans="1:6" x14ac:dyDescent="0.3">
      <c r="A1488" s="3">
        <v>43795</v>
      </c>
      <c r="B1488" s="4">
        <v>57.92</v>
      </c>
      <c r="C1488" s="4">
        <v>58.56</v>
      </c>
      <c r="D1488" s="4">
        <v>57.76</v>
      </c>
      <c r="E1488" s="4">
        <v>58.41</v>
      </c>
      <c r="F1488" s="5">
        <v>443816</v>
      </c>
    </row>
    <row r="1489" spans="1:6" x14ac:dyDescent="0.3">
      <c r="A1489" s="3">
        <v>43796</v>
      </c>
      <c r="B1489" s="4">
        <v>58.27</v>
      </c>
      <c r="C1489" s="4">
        <v>58.68</v>
      </c>
      <c r="D1489" s="4">
        <v>57.51</v>
      </c>
      <c r="E1489" s="4">
        <v>58.11</v>
      </c>
      <c r="F1489" s="5">
        <v>454256</v>
      </c>
    </row>
    <row r="1490" spans="1:6" x14ac:dyDescent="0.3">
      <c r="A1490" s="3">
        <v>43798</v>
      </c>
      <c r="B1490" s="4">
        <v>58.13</v>
      </c>
      <c r="C1490" s="4">
        <v>58.3</v>
      </c>
      <c r="D1490" s="4">
        <v>55.02</v>
      </c>
      <c r="E1490" s="4">
        <v>55.17</v>
      </c>
      <c r="F1490" s="5">
        <v>718724</v>
      </c>
    </row>
    <row r="1491" spans="1:6" x14ac:dyDescent="0.3">
      <c r="A1491" s="3">
        <v>43801</v>
      </c>
      <c r="B1491" s="4">
        <v>55.47</v>
      </c>
      <c r="C1491" s="4">
        <v>56.67</v>
      </c>
      <c r="D1491" s="4">
        <v>55.42</v>
      </c>
      <c r="E1491" s="4">
        <v>55.96</v>
      </c>
      <c r="F1491" s="5">
        <v>616423</v>
      </c>
    </row>
    <row r="1492" spans="1:6" x14ac:dyDescent="0.3">
      <c r="A1492" s="3">
        <v>43802</v>
      </c>
      <c r="B1492" s="4">
        <v>55.96</v>
      </c>
      <c r="C1492" s="4">
        <v>56.8</v>
      </c>
      <c r="D1492" s="4">
        <v>55.35</v>
      </c>
      <c r="E1492" s="4">
        <v>56.1</v>
      </c>
      <c r="F1492" s="5">
        <v>560554</v>
      </c>
    </row>
    <row r="1493" spans="1:6" x14ac:dyDescent="0.3">
      <c r="A1493" s="3">
        <v>43803</v>
      </c>
      <c r="B1493" s="4">
        <v>56.43</v>
      </c>
      <c r="C1493" s="4">
        <v>58.66</v>
      </c>
      <c r="D1493" s="4">
        <v>56.28</v>
      </c>
      <c r="E1493" s="4">
        <v>58.43</v>
      </c>
      <c r="F1493" s="5">
        <v>760541</v>
      </c>
    </row>
    <row r="1494" spans="1:6" x14ac:dyDescent="0.3">
      <c r="A1494" s="3">
        <v>43804</v>
      </c>
      <c r="B1494" s="4">
        <v>58.36</v>
      </c>
      <c r="C1494" s="4">
        <v>59.12</v>
      </c>
      <c r="D1494" s="4">
        <v>58.1</v>
      </c>
      <c r="E1494" s="4">
        <v>58.43</v>
      </c>
      <c r="F1494" s="5">
        <v>649461</v>
      </c>
    </row>
    <row r="1495" spans="1:6" x14ac:dyDescent="0.3">
      <c r="A1495" s="3">
        <v>43805</v>
      </c>
      <c r="B1495" s="4">
        <v>58.32</v>
      </c>
      <c r="C1495" s="4">
        <v>59.85</v>
      </c>
      <c r="D1495" s="4">
        <v>57.7</v>
      </c>
      <c r="E1495" s="4">
        <v>59.2</v>
      </c>
      <c r="F1495" s="5">
        <v>679609</v>
      </c>
    </row>
    <row r="1496" spans="1:6" x14ac:dyDescent="0.3">
      <c r="A1496" s="3">
        <v>43808</v>
      </c>
      <c r="B1496" s="4">
        <v>59.11</v>
      </c>
      <c r="C1496" s="4">
        <v>59.25</v>
      </c>
      <c r="D1496" s="4">
        <v>58.23</v>
      </c>
      <c r="E1496" s="4">
        <v>59.02</v>
      </c>
      <c r="F1496" s="5">
        <v>511561</v>
      </c>
    </row>
    <row r="1497" spans="1:6" x14ac:dyDescent="0.3">
      <c r="A1497" s="3">
        <v>43809</v>
      </c>
      <c r="B1497" s="4">
        <v>58.92</v>
      </c>
      <c r="C1497" s="4">
        <v>59.52</v>
      </c>
      <c r="D1497" s="4">
        <v>58.52</v>
      </c>
      <c r="E1497" s="4">
        <v>59.24</v>
      </c>
      <c r="F1497" s="5">
        <v>566822</v>
      </c>
    </row>
    <row r="1498" spans="1:6" x14ac:dyDescent="0.3">
      <c r="A1498" s="3">
        <v>43810</v>
      </c>
      <c r="B1498" s="4">
        <v>59.06</v>
      </c>
      <c r="C1498" s="4">
        <v>59.22</v>
      </c>
      <c r="D1498" s="4">
        <v>58.11</v>
      </c>
      <c r="E1498" s="4">
        <v>58.76</v>
      </c>
      <c r="F1498" s="5">
        <v>589650</v>
      </c>
    </row>
    <row r="1499" spans="1:6" x14ac:dyDescent="0.3">
      <c r="A1499" s="3">
        <v>43811</v>
      </c>
      <c r="B1499" s="4">
        <v>58.88</v>
      </c>
      <c r="C1499" s="4">
        <v>59.72</v>
      </c>
      <c r="D1499" s="4">
        <v>58.75</v>
      </c>
      <c r="E1499" s="4">
        <v>59.18</v>
      </c>
      <c r="F1499" s="5">
        <v>530851</v>
      </c>
    </row>
    <row r="1500" spans="1:6" x14ac:dyDescent="0.3">
      <c r="A1500" s="3">
        <v>43812</v>
      </c>
      <c r="B1500" s="4">
        <v>59.36</v>
      </c>
      <c r="C1500" s="4">
        <v>60.48</v>
      </c>
      <c r="D1500" s="4">
        <v>59.27</v>
      </c>
      <c r="E1500" s="4">
        <v>60.07</v>
      </c>
      <c r="F1500" s="5">
        <v>512288</v>
      </c>
    </row>
    <row r="1501" spans="1:6" x14ac:dyDescent="0.3">
      <c r="A1501" s="3">
        <v>43815</v>
      </c>
      <c r="B1501" s="4">
        <v>59.87</v>
      </c>
      <c r="C1501" s="4">
        <v>60.34</v>
      </c>
      <c r="D1501" s="4">
        <v>59.71</v>
      </c>
      <c r="E1501" s="4">
        <v>60.21</v>
      </c>
      <c r="F1501" s="5">
        <v>347395</v>
      </c>
    </row>
    <row r="1502" spans="1:6" x14ac:dyDescent="0.3">
      <c r="A1502" s="3">
        <v>43816</v>
      </c>
      <c r="B1502" s="4">
        <v>60.23</v>
      </c>
      <c r="C1502" s="4">
        <v>61.06</v>
      </c>
      <c r="D1502" s="4">
        <v>60.03</v>
      </c>
      <c r="E1502" s="4">
        <v>60.94</v>
      </c>
      <c r="F1502" s="5">
        <v>163744</v>
      </c>
    </row>
    <row r="1503" spans="1:6" x14ac:dyDescent="0.3">
      <c r="A1503" s="3">
        <v>43817</v>
      </c>
      <c r="B1503" s="4">
        <v>60.55</v>
      </c>
      <c r="C1503" s="4">
        <v>61.18</v>
      </c>
      <c r="D1503" s="4">
        <v>60.32</v>
      </c>
      <c r="E1503" s="4">
        <v>60.93</v>
      </c>
      <c r="F1503" s="5">
        <v>131071</v>
      </c>
    </row>
    <row r="1504" spans="1:6" x14ac:dyDescent="0.3">
      <c r="A1504" s="3">
        <v>43818</v>
      </c>
      <c r="B1504" s="4">
        <v>60.86</v>
      </c>
      <c r="C1504" s="4">
        <v>61.47</v>
      </c>
      <c r="D1504" s="4">
        <v>60.79</v>
      </c>
      <c r="E1504" s="4">
        <v>61.22</v>
      </c>
      <c r="F1504" s="5">
        <v>426341</v>
      </c>
    </row>
    <row r="1505" spans="1:6" x14ac:dyDescent="0.3">
      <c r="A1505" s="3">
        <v>43819</v>
      </c>
      <c r="B1505" s="4">
        <v>61.11</v>
      </c>
      <c r="C1505" s="4">
        <v>61.2</v>
      </c>
      <c r="D1505" s="4">
        <v>60.02</v>
      </c>
      <c r="E1505" s="4">
        <v>60.44</v>
      </c>
      <c r="F1505" s="5">
        <v>552517</v>
      </c>
    </row>
    <row r="1506" spans="1:6" x14ac:dyDescent="0.3">
      <c r="A1506" s="3">
        <v>43822</v>
      </c>
      <c r="B1506" s="4">
        <v>60.41</v>
      </c>
      <c r="C1506" s="4">
        <v>60.77</v>
      </c>
      <c r="D1506" s="4">
        <v>60.1</v>
      </c>
      <c r="E1506" s="4">
        <v>60.52</v>
      </c>
      <c r="F1506" s="5">
        <v>314711</v>
      </c>
    </row>
    <row r="1507" spans="1:6" x14ac:dyDescent="0.3">
      <c r="A1507" s="3">
        <v>43823</v>
      </c>
      <c r="B1507" s="4">
        <v>60.63</v>
      </c>
      <c r="C1507" s="4">
        <v>61.16</v>
      </c>
      <c r="D1507" s="4">
        <v>60.47</v>
      </c>
      <c r="E1507" s="4">
        <v>61.11</v>
      </c>
      <c r="F1507" s="5">
        <v>204535</v>
      </c>
    </row>
    <row r="1508" spans="1:6" x14ac:dyDescent="0.3">
      <c r="A1508" s="3">
        <v>43825</v>
      </c>
      <c r="B1508" s="4">
        <v>61.2</v>
      </c>
      <c r="C1508" s="4">
        <v>61.83</v>
      </c>
      <c r="D1508" s="4">
        <v>61.06</v>
      </c>
      <c r="E1508" s="4">
        <v>61.68</v>
      </c>
      <c r="F1508" s="5">
        <v>265091</v>
      </c>
    </row>
    <row r="1509" spans="1:6" x14ac:dyDescent="0.3">
      <c r="A1509" s="3">
        <v>43826</v>
      </c>
      <c r="B1509" s="4">
        <v>61.73</v>
      </c>
      <c r="C1509" s="4">
        <v>61.97</v>
      </c>
      <c r="D1509" s="4">
        <v>61.24</v>
      </c>
      <c r="E1509" s="4">
        <v>61.72</v>
      </c>
      <c r="F1509" s="5">
        <v>351899</v>
      </c>
    </row>
    <row r="1510" spans="1:6" x14ac:dyDescent="0.3">
      <c r="A1510" s="3">
        <v>43829</v>
      </c>
      <c r="B1510" s="4">
        <v>61.71</v>
      </c>
      <c r="C1510" s="4">
        <v>62.34</v>
      </c>
      <c r="D1510" s="4">
        <v>61.09</v>
      </c>
      <c r="E1510" s="4">
        <v>61.68</v>
      </c>
      <c r="F1510" s="5">
        <v>427149</v>
      </c>
    </row>
    <row r="1511" spans="1:6" x14ac:dyDescent="0.3">
      <c r="A1511" s="3">
        <v>43830</v>
      </c>
      <c r="B1511" s="4">
        <v>61.68</v>
      </c>
      <c r="C1511" s="4">
        <v>61.88</v>
      </c>
      <c r="D1511" s="4">
        <v>60.63</v>
      </c>
      <c r="E1511" s="4">
        <v>61.06</v>
      </c>
      <c r="F1511" s="5">
        <v>494535</v>
      </c>
    </row>
    <row r="1512" spans="1:6" x14ac:dyDescent="0.3">
      <c r="A1512" s="3">
        <v>43832</v>
      </c>
      <c r="B1512" s="4">
        <v>61.6</v>
      </c>
      <c r="C1512" s="4">
        <v>61.6</v>
      </c>
      <c r="D1512" s="4">
        <v>60.64</v>
      </c>
      <c r="E1512" s="4">
        <v>61.18</v>
      </c>
      <c r="F1512" s="5">
        <v>486873</v>
      </c>
    </row>
    <row r="1513" spans="1:6" x14ac:dyDescent="0.3">
      <c r="A1513" s="3">
        <v>43833</v>
      </c>
      <c r="B1513" s="4">
        <v>61.18</v>
      </c>
      <c r="C1513" s="4">
        <v>64.09</v>
      </c>
      <c r="D1513" s="4">
        <v>61.13</v>
      </c>
      <c r="E1513" s="4">
        <v>63.05</v>
      </c>
      <c r="F1513" s="5">
        <v>885861</v>
      </c>
    </row>
    <row r="1514" spans="1:6" x14ac:dyDescent="0.3">
      <c r="A1514" s="3">
        <v>43836</v>
      </c>
      <c r="B1514" s="4">
        <v>63.71</v>
      </c>
      <c r="C1514" s="4">
        <v>64.72</v>
      </c>
      <c r="D1514" s="4">
        <v>62.64</v>
      </c>
      <c r="E1514" s="4">
        <v>63.27</v>
      </c>
      <c r="F1514" s="5">
        <v>724236</v>
      </c>
    </row>
    <row r="1515" spans="1:6" x14ac:dyDescent="0.3">
      <c r="A1515" s="3">
        <v>43837</v>
      </c>
      <c r="B1515" s="4">
        <v>62.91</v>
      </c>
      <c r="C1515" s="4">
        <v>63.15</v>
      </c>
      <c r="D1515" s="4">
        <v>62.11</v>
      </c>
      <c r="E1515" s="4">
        <v>62.7</v>
      </c>
      <c r="F1515" s="5">
        <v>582649</v>
      </c>
    </row>
    <row r="1516" spans="1:6" x14ac:dyDescent="0.3">
      <c r="A1516" s="3">
        <v>43838</v>
      </c>
      <c r="B1516" s="4">
        <v>62.84</v>
      </c>
      <c r="C1516" s="4">
        <v>65.650000000000006</v>
      </c>
      <c r="D1516" s="4">
        <v>59.15</v>
      </c>
      <c r="E1516" s="4">
        <v>59.61</v>
      </c>
      <c r="F1516" s="5">
        <v>1205710</v>
      </c>
    </row>
    <row r="1517" spans="1:6" x14ac:dyDescent="0.3">
      <c r="A1517" s="3">
        <v>43839</v>
      </c>
      <c r="B1517" s="4">
        <v>59.99</v>
      </c>
      <c r="C1517" s="4">
        <v>60.31</v>
      </c>
      <c r="D1517" s="4">
        <v>58.66</v>
      </c>
      <c r="E1517" s="4">
        <v>59.56</v>
      </c>
      <c r="F1517" s="5">
        <v>750933</v>
      </c>
    </row>
    <row r="1518" spans="1:6" x14ac:dyDescent="0.3">
      <c r="A1518" s="3">
        <v>43840</v>
      </c>
      <c r="B1518" s="4">
        <v>59.61</v>
      </c>
      <c r="C1518" s="4">
        <v>59.78</v>
      </c>
      <c r="D1518" s="4">
        <v>58.85</v>
      </c>
      <c r="E1518" s="4">
        <v>59.04</v>
      </c>
      <c r="F1518" s="5">
        <v>596186</v>
      </c>
    </row>
    <row r="1519" spans="1:6" x14ac:dyDescent="0.3">
      <c r="A1519" s="3">
        <v>43843</v>
      </c>
      <c r="B1519" s="4">
        <v>59.04</v>
      </c>
      <c r="C1519" s="4">
        <v>59.27</v>
      </c>
      <c r="D1519" s="4">
        <v>57.91</v>
      </c>
      <c r="E1519" s="4">
        <v>58.08</v>
      </c>
      <c r="F1519" s="5">
        <v>584002</v>
      </c>
    </row>
    <row r="1520" spans="1:6" x14ac:dyDescent="0.3">
      <c r="A1520" s="3">
        <v>43844</v>
      </c>
      <c r="B1520" s="4">
        <v>58.03</v>
      </c>
      <c r="C1520" s="4">
        <v>58.72</v>
      </c>
      <c r="D1520" s="4">
        <v>57.72</v>
      </c>
      <c r="E1520" s="4">
        <v>58.23</v>
      </c>
      <c r="F1520" s="5">
        <v>507714</v>
      </c>
    </row>
    <row r="1521" spans="1:6" x14ac:dyDescent="0.3">
      <c r="A1521" s="3">
        <v>43845</v>
      </c>
      <c r="B1521" s="4">
        <v>58.2</v>
      </c>
      <c r="C1521" s="4">
        <v>58.36</v>
      </c>
      <c r="D1521" s="4">
        <v>57.36</v>
      </c>
      <c r="E1521" s="4">
        <v>57.81</v>
      </c>
      <c r="F1521" s="5">
        <v>433169</v>
      </c>
    </row>
    <row r="1522" spans="1:6" x14ac:dyDescent="0.3">
      <c r="A1522" s="3">
        <v>43846</v>
      </c>
      <c r="B1522" s="4">
        <v>58.1</v>
      </c>
      <c r="C1522" s="4">
        <v>58.87</v>
      </c>
      <c r="D1522" s="4">
        <v>57.56</v>
      </c>
      <c r="E1522" s="4">
        <v>58.52</v>
      </c>
      <c r="F1522" s="5">
        <v>182871</v>
      </c>
    </row>
    <row r="1523" spans="1:6" x14ac:dyDescent="0.3">
      <c r="A1523" s="3">
        <v>43847</v>
      </c>
      <c r="B1523" s="4">
        <v>58.59</v>
      </c>
      <c r="C1523" s="4">
        <v>58.98</v>
      </c>
      <c r="D1523" s="4">
        <v>58.27</v>
      </c>
      <c r="E1523" s="4">
        <v>58.54</v>
      </c>
      <c r="F1523" s="5">
        <v>122561</v>
      </c>
    </row>
    <row r="1524" spans="1:6" x14ac:dyDescent="0.3">
      <c r="A1524" s="3">
        <v>43851</v>
      </c>
      <c r="B1524" s="4">
        <v>59.17</v>
      </c>
      <c r="C1524" s="4">
        <v>59.73</v>
      </c>
      <c r="D1524" s="4">
        <v>57.68</v>
      </c>
      <c r="E1524" s="4">
        <v>58.34</v>
      </c>
      <c r="F1524" s="5">
        <v>648335</v>
      </c>
    </row>
    <row r="1525" spans="1:6" x14ac:dyDescent="0.3">
      <c r="A1525" s="3">
        <v>43852</v>
      </c>
      <c r="B1525" s="4">
        <v>58.26</v>
      </c>
      <c r="C1525" s="4">
        <v>58.38</v>
      </c>
      <c r="D1525" s="4">
        <v>56.03</v>
      </c>
      <c r="E1525" s="4">
        <v>56.74</v>
      </c>
      <c r="F1525" s="5">
        <v>620119</v>
      </c>
    </row>
    <row r="1526" spans="1:6" x14ac:dyDescent="0.3">
      <c r="A1526" s="3">
        <v>43853</v>
      </c>
      <c r="B1526" s="4">
        <v>56.11</v>
      </c>
      <c r="C1526" s="4">
        <v>56.27</v>
      </c>
      <c r="D1526" s="4">
        <v>54.77</v>
      </c>
      <c r="E1526" s="4">
        <v>55.59</v>
      </c>
      <c r="F1526" s="5">
        <v>703995</v>
      </c>
    </row>
    <row r="1527" spans="1:6" x14ac:dyDescent="0.3">
      <c r="A1527" s="3">
        <v>43854</v>
      </c>
      <c r="B1527" s="4">
        <v>55.69</v>
      </c>
      <c r="C1527" s="4">
        <v>55.95</v>
      </c>
      <c r="D1527" s="4">
        <v>53.85</v>
      </c>
      <c r="E1527" s="4">
        <v>54.19</v>
      </c>
      <c r="F1527" s="5">
        <v>586195</v>
      </c>
    </row>
    <row r="1528" spans="1:6" x14ac:dyDescent="0.3">
      <c r="A1528" s="3">
        <v>43857</v>
      </c>
      <c r="B1528" s="4">
        <v>53.7</v>
      </c>
      <c r="C1528" s="4">
        <v>53.71</v>
      </c>
      <c r="D1528" s="4">
        <v>52.13</v>
      </c>
      <c r="E1528" s="4">
        <v>53.14</v>
      </c>
      <c r="F1528" s="5">
        <v>712880</v>
      </c>
    </row>
    <row r="1529" spans="1:6" x14ac:dyDescent="0.3">
      <c r="A1529" s="3">
        <v>43858</v>
      </c>
      <c r="B1529" s="4">
        <v>52.77</v>
      </c>
      <c r="C1529" s="4">
        <v>54.06</v>
      </c>
      <c r="D1529" s="4">
        <v>52.68</v>
      </c>
      <c r="E1529" s="4">
        <v>53.48</v>
      </c>
      <c r="F1529" s="5">
        <v>633963</v>
      </c>
    </row>
    <row r="1530" spans="1:6" x14ac:dyDescent="0.3">
      <c r="A1530" s="3">
        <v>43859</v>
      </c>
      <c r="B1530" s="4">
        <v>53.97</v>
      </c>
      <c r="C1530" s="4">
        <v>54.37</v>
      </c>
      <c r="D1530" s="4">
        <v>52.81</v>
      </c>
      <c r="E1530" s="4">
        <v>53.33</v>
      </c>
      <c r="F1530" s="5">
        <v>624979</v>
      </c>
    </row>
    <row r="1531" spans="1:6" x14ac:dyDescent="0.3">
      <c r="A1531" s="3">
        <v>43860</v>
      </c>
      <c r="B1531" s="4">
        <v>53.09</v>
      </c>
      <c r="C1531" s="4">
        <v>53.2</v>
      </c>
      <c r="D1531" s="4">
        <v>51.66</v>
      </c>
      <c r="E1531" s="4">
        <v>52.14</v>
      </c>
      <c r="F1531" s="5">
        <v>720123</v>
      </c>
    </row>
    <row r="1532" spans="1:6" x14ac:dyDescent="0.3">
      <c r="A1532" s="3">
        <v>43861</v>
      </c>
      <c r="B1532" s="4">
        <v>52.92</v>
      </c>
      <c r="C1532" s="4">
        <v>53.36</v>
      </c>
      <c r="D1532" s="4">
        <v>50.97</v>
      </c>
      <c r="E1532" s="4">
        <v>51.56</v>
      </c>
      <c r="F1532" s="5">
        <v>827907</v>
      </c>
    </row>
    <row r="1533" spans="1:6" x14ac:dyDescent="0.3">
      <c r="A1533" s="3">
        <v>43864</v>
      </c>
      <c r="B1533" s="4">
        <v>51.01</v>
      </c>
      <c r="C1533" s="4">
        <v>51.97</v>
      </c>
      <c r="D1533" s="4">
        <v>49.8</v>
      </c>
      <c r="E1533" s="4">
        <v>50.11</v>
      </c>
      <c r="F1533" s="5">
        <v>876044</v>
      </c>
    </row>
    <row r="1534" spans="1:6" x14ac:dyDescent="0.3">
      <c r="A1534" s="3">
        <v>43865</v>
      </c>
      <c r="B1534" s="4">
        <v>49.94</v>
      </c>
      <c r="C1534" s="4">
        <v>51.55</v>
      </c>
      <c r="D1534" s="4">
        <v>49.31</v>
      </c>
      <c r="E1534" s="4">
        <v>49.61</v>
      </c>
      <c r="F1534" s="5">
        <v>859357</v>
      </c>
    </row>
    <row r="1535" spans="1:6" x14ac:dyDescent="0.3">
      <c r="A1535" s="3">
        <v>43866</v>
      </c>
      <c r="B1535" s="4">
        <v>49.51</v>
      </c>
      <c r="C1535" s="4">
        <v>51.88</v>
      </c>
      <c r="D1535" s="4">
        <v>49.47</v>
      </c>
      <c r="E1535" s="4">
        <v>50.75</v>
      </c>
      <c r="F1535" s="5">
        <v>887946</v>
      </c>
    </row>
    <row r="1536" spans="1:6" x14ac:dyDescent="0.3">
      <c r="A1536" s="3">
        <v>43867</v>
      </c>
      <c r="B1536" s="4">
        <v>51.17</v>
      </c>
      <c r="C1536" s="4">
        <v>52.2</v>
      </c>
      <c r="D1536" s="4">
        <v>50.24</v>
      </c>
      <c r="E1536" s="4">
        <v>50.95</v>
      </c>
      <c r="F1536" s="5">
        <v>750659</v>
      </c>
    </row>
    <row r="1537" spans="1:6" x14ac:dyDescent="0.3">
      <c r="A1537" s="3">
        <v>43868</v>
      </c>
      <c r="B1537" s="4">
        <v>51.11</v>
      </c>
      <c r="C1537" s="4">
        <v>51.48</v>
      </c>
      <c r="D1537" s="4">
        <v>50.09</v>
      </c>
      <c r="E1537" s="4">
        <v>50.32</v>
      </c>
      <c r="F1537" s="5">
        <v>768345</v>
      </c>
    </row>
    <row r="1538" spans="1:6" x14ac:dyDescent="0.3">
      <c r="A1538" s="3">
        <v>43871</v>
      </c>
      <c r="B1538" s="4">
        <v>50.12</v>
      </c>
      <c r="C1538" s="4">
        <v>50.49</v>
      </c>
      <c r="D1538" s="4">
        <v>49.42</v>
      </c>
      <c r="E1538" s="4">
        <v>49.57</v>
      </c>
      <c r="F1538" s="5">
        <v>715894</v>
      </c>
    </row>
    <row r="1539" spans="1:6" x14ac:dyDescent="0.3">
      <c r="A1539" s="3">
        <v>43872</v>
      </c>
      <c r="B1539" s="4">
        <v>49.61</v>
      </c>
      <c r="C1539" s="4">
        <v>50.69</v>
      </c>
      <c r="D1539" s="4">
        <v>49.58</v>
      </c>
      <c r="E1539" s="4">
        <v>49.94</v>
      </c>
      <c r="F1539" s="5">
        <v>725733</v>
      </c>
    </row>
    <row r="1540" spans="1:6" x14ac:dyDescent="0.3">
      <c r="A1540" s="3">
        <v>43873</v>
      </c>
      <c r="B1540" s="4">
        <v>49.96</v>
      </c>
      <c r="C1540" s="4">
        <v>51.73</v>
      </c>
      <c r="D1540" s="4">
        <v>49.95</v>
      </c>
      <c r="E1540" s="4">
        <v>51.17</v>
      </c>
      <c r="F1540" s="5">
        <v>795256</v>
      </c>
    </row>
    <row r="1541" spans="1:6" x14ac:dyDescent="0.3">
      <c r="A1541" s="3">
        <v>43874</v>
      </c>
      <c r="B1541" s="4">
        <v>51.72</v>
      </c>
      <c r="C1541" s="4">
        <v>51.96</v>
      </c>
      <c r="D1541" s="4">
        <v>50.6</v>
      </c>
      <c r="E1541" s="4">
        <v>51.42</v>
      </c>
      <c r="F1541" s="5">
        <v>745400</v>
      </c>
    </row>
    <row r="1542" spans="1:6" x14ac:dyDescent="0.3">
      <c r="A1542" s="3">
        <v>43875</v>
      </c>
      <c r="B1542" s="4">
        <v>51.51</v>
      </c>
      <c r="C1542" s="4">
        <v>52.34</v>
      </c>
      <c r="D1542" s="4">
        <v>51.32</v>
      </c>
      <c r="E1542" s="4">
        <v>52.05</v>
      </c>
      <c r="F1542" s="5">
        <v>607343</v>
      </c>
    </row>
    <row r="1543" spans="1:6" x14ac:dyDescent="0.3">
      <c r="A1543" s="3">
        <v>43879</v>
      </c>
      <c r="B1543" s="4">
        <v>52.23</v>
      </c>
      <c r="C1543" s="4">
        <v>52.41</v>
      </c>
      <c r="D1543" s="4">
        <v>50.88</v>
      </c>
      <c r="E1543" s="4">
        <v>52.05</v>
      </c>
      <c r="F1543" s="5">
        <v>221774</v>
      </c>
    </row>
    <row r="1544" spans="1:6" x14ac:dyDescent="0.3">
      <c r="A1544" s="3">
        <v>43880</v>
      </c>
      <c r="B1544" s="4">
        <v>52.12</v>
      </c>
      <c r="C1544" s="4">
        <v>53.66</v>
      </c>
      <c r="D1544" s="4">
        <v>51.93</v>
      </c>
      <c r="E1544" s="4">
        <v>53.29</v>
      </c>
      <c r="F1544" s="5">
        <v>113683</v>
      </c>
    </row>
    <row r="1545" spans="1:6" x14ac:dyDescent="0.3">
      <c r="A1545" s="3">
        <v>43881</v>
      </c>
      <c r="B1545" s="4">
        <v>53.5</v>
      </c>
      <c r="C1545" s="4">
        <v>54.5</v>
      </c>
      <c r="D1545" s="4">
        <v>53.22</v>
      </c>
      <c r="E1545" s="4">
        <v>53.78</v>
      </c>
      <c r="F1545" s="5">
        <v>676179</v>
      </c>
    </row>
    <row r="1546" spans="1:6" x14ac:dyDescent="0.3">
      <c r="A1546" s="3">
        <v>43882</v>
      </c>
      <c r="B1546" s="4">
        <v>53.74</v>
      </c>
      <c r="C1546" s="4">
        <v>53.86</v>
      </c>
      <c r="D1546" s="4">
        <v>52.55</v>
      </c>
      <c r="E1546" s="4">
        <v>53.38</v>
      </c>
      <c r="F1546" s="5">
        <v>707555</v>
      </c>
    </row>
    <row r="1547" spans="1:6" x14ac:dyDescent="0.3">
      <c r="A1547" s="3">
        <v>43885</v>
      </c>
      <c r="B1547" s="4">
        <v>52.6</v>
      </c>
      <c r="C1547" s="4">
        <v>52.64</v>
      </c>
      <c r="D1547" s="4">
        <v>50.45</v>
      </c>
      <c r="E1547" s="4">
        <v>51.43</v>
      </c>
      <c r="F1547" s="5">
        <v>765515</v>
      </c>
    </row>
    <row r="1548" spans="1:6" x14ac:dyDescent="0.3">
      <c r="A1548" s="3">
        <v>43886</v>
      </c>
      <c r="B1548" s="4">
        <v>51.37</v>
      </c>
      <c r="C1548" s="4">
        <v>52.02</v>
      </c>
      <c r="D1548" s="4">
        <v>49.69</v>
      </c>
      <c r="E1548" s="4">
        <v>49.9</v>
      </c>
      <c r="F1548" s="5">
        <v>764989</v>
      </c>
    </row>
    <row r="1549" spans="1:6" x14ac:dyDescent="0.3">
      <c r="A1549" s="3">
        <v>43887</v>
      </c>
      <c r="B1549" s="4">
        <v>50.08</v>
      </c>
      <c r="C1549" s="4">
        <v>50.44</v>
      </c>
      <c r="D1549" s="4">
        <v>48.3</v>
      </c>
      <c r="E1549" s="4">
        <v>48.73</v>
      </c>
      <c r="F1549" s="5">
        <v>884482</v>
      </c>
    </row>
    <row r="1550" spans="1:6" x14ac:dyDescent="0.3">
      <c r="A1550" s="3">
        <v>43888</v>
      </c>
      <c r="B1550" s="4">
        <v>48.63</v>
      </c>
      <c r="C1550" s="4">
        <v>48.78</v>
      </c>
      <c r="D1550" s="4">
        <v>45.88</v>
      </c>
      <c r="E1550" s="4">
        <v>47.09</v>
      </c>
      <c r="F1550" s="5">
        <v>1011915</v>
      </c>
    </row>
    <row r="1551" spans="1:6" x14ac:dyDescent="0.3">
      <c r="A1551" s="3">
        <v>43889</v>
      </c>
      <c r="B1551" s="4">
        <v>46.49</v>
      </c>
      <c r="C1551" s="4">
        <v>47.03</v>
      </c>
      <c r="D1551" s="4">
        <v>43.85</v>
      </c>
      <c r="E1551" s="4">
        <v>44.76</v>
      </c>
      <c r="F1551" s="5">
        <v>1101659</v>
      </c>
    </row>
    <row r="1552" spans="1:6" x14ac:dyDescent="0.3">
      <c r="A1552" s="3">
        <v>43892</v>
      </c>
      <c r="B1552" s="4">
        <v>43.7</v>
      </c>
      <c r="C1552" s="4">
        <v>47.56</v>
      </c>
      <c r="D1552" s="4">
        <v>43.32</v>
      </c>
      <c r="E1552" s="4">
        <v>46.75</v>
      </c>
      <c r="F1552" s="5">
        <v>949471</v>
      </c>
    </row>
    <row r="1553" spans="1:6" x14ac:dyDescent="0.3">
      <c r="A1553" s="3">
        <v>43893</v>
      </c>
      <c r="B1553" s="4">
        <v>47.72</v>
      </c>
      <c r="C1553" s="4">
        <v>48.66</v>
      </c>
      <c r="D1553" s="4">
        <v>46.47</v>
      </c>
      <c r="E1553" s="4">
        <v>47.18</v>
      </c>
      <c r="F1553" s="5">
        <v>1011933</v>
      </c>
    </row>
    <row r="1554" spans="1:6" x14ac:dyDescent="0.3">
      <c r="A1554" s="3">
        <v>43894</v>
      </c>
      <c r="B1554" s="4">
        <v>46.94</v>
      </c>
      <c r="C1554" s="4">
        <v>48.41</v>
      </c>
      <c r="D1554" s="4">
        <v>46.65</v>
      </c>
      <c r="E1554" s="4">
        <v>46.78</v>
      </c>
      <c r="F1554" s="5">
        <v>745856</v>
      </c>
    </row>
    <row r="1555" spans="1:6" x14ac:dyDescent="0.3">
      <c r="A1555" s="3">
        <v>43895</v>
      </c>
      <c r="B1555" s="4">
        <v>47.13</v>
      </c>
      <c r="C1555" s="4">
        <v>47.57</v>
      </c>
      <c r="D1555" s="4">
        <v>45.65</v>
      </c>
      <c r="E1555" s="4">
        <v>45.9</v>
      </c>
      <c r="F1555" s="5">
        <v>704591</v>
      </c>
    </row>
    <row r="1556" spans="1:6" x14ac:dyDescent="0.3">
      <c r="A1556" s="3">
        <v>43896</v>
      </c>
      <c r="B1556" s="4">
        <v>46.09</v>
      </c>
      <c r="C1556" s="4">
        <v>46.38</v>
      </c>
      <c r="D1556" s="4">
        <v>41.05</v>
      </c>
      <c r="E1556" s="4">
        <v>41.28</v>
      </c>
      <c r="F1556" s="5">
        <v>1276180</v>
      </c>
    </row>
    <row r="1557" spans="1:6" x14ac:dyDescent="0.3">
      <c r="A1557" s="3">
        <v>43899</v>
      </c>
      <c r="B1557" s="4">
        <v>32.869999999999997</v>
      </c>
      <c r="C1557" s="4">
        <v>34.880000000000003</v>
      </c>
      <c r="D1557" s="4">
        <v>27.34</v>
      </c>
      <c r="E1557" s="4">
        <v>31.13</v>
      </c>
      <c r="F1557" s="5">
        <v>1774383</v>
      </c>
    </row>
    <row r="1558" spans="1:6" x14ac:dyDescent="0.3">
      <c r="A1558" s="3">
        <v>43900</v>
      </c>
      <c r="B1558" s="4">
        <v>30.37</v>
      </c>
      <c r="C1558" s="4">
        <v>35.020000000000003</v>
      </c>
      <c r="D1558" s="4">
        <v>30.2</v>
      </c>
      <c r="E1558" s="4">
        <v>34.36</v>
      </c>
      <c r="F1558" s="5">
        <v>1064632</v>
      </c>
    </row>
    <row r="1559" spans="1:6" x14ac:dyDescent="0.3">
      <c r="A1559" s="3">
        <v>43901</v>
      </c>
      <c r="B1559" s="4">
        <v>34.619999999999997</v>
      </c>
      <c r="C1559" s="4">
        <v>36.35</v>
      </c>
      <c r="D1559" s="4">
        <v>32.56</v>
      </c>
      <c r="E1559" s="4">
        <v>32.979999999999997</v>
      </c>
      <c r="F1559" s="5">
        <v>874646</v>
      </c>
    </row>
    <row r="1560" spans="1:6" x14ac:dyDescent="0.3">
      <c r="A1560" s="3">
        <v>43902</v>
      </c>
      <c r="B1560" s="4">
        <v>33.07</v>
      </c>
      <c r="C1560" s="4">
        <v>33.630000000000003</v>
      </c>
      <c r="D1560" s="4">
        <v>30.02</v>
      </c>
      <c r="E1560" s="4">
        <v>31.5</v>
      </c>
      <c r="F1560" s="5">
        <v>1025036</v>
      </c>
    </row>
    <row r="1561" spans="1:6" x14ac:dyDescent="0.3">
      <c r="A1561" s="3">
        <v>43903</v>
      </c>
      <c r="B1561" s="4">
        <v>30.77</v>
      </c>
      <c r="C1561" s="4">
        <v>33.869999999999997</v>
      </c>
      <c r="D1561" s="4">
        <v>30.33</v>
      </c>
      <c r="E1561" s="4">
        <v>31.73</v>
      </c>
      <c r="F1561" s="5">
        <v>743129</v>
      </c>
    </row>
    <row r="1562" spans="1:6" x14ac:dyDescent="0.3">
      <c r="A1562" s="3">
        <v>43906</v>
      </c>
      <c r="B1562" s="4">
        <v>33.75</v>
      </c>
      <c r="C1562" s="4">
        <v>33.75</v>
      </c>
      <c r="D1562" s="4">
        <v>28.1</v>
      </c>
      <c r="E1562" s="4">
        <v>28.7</v>
      </c>
      <c r="F1562" s="5">
        <v>698829</v>
      </c>
    </row>
    <row r="1563" spans="1:6" x14ac:dyDescent="0.3">
      <c r="A1563" s="3">
        <v>43907</v>
      </c>
      <c r="B1563" s="4">
        <v>28.69</v>
      </c>
      <c r="C1563" s="4">
        <v>30.3</v>
      </c>
      <c r="D1563" s="4">
        <v>26.63</v>
      </c>
      <c r="E1563" s="4">
        <v>26.95</v>
      </c>
      <c r="F1563" s="5">
        <v>545820</v>
      </c>
    </row>
    <row r="1564" spans="1:6" x14ac:dyDescent="0.3">
      <c r="A1564" s="3">
        <v>43908</v>
      </c>
      <c r="B1564" s="4">
        <v>26.94</v>
      </c>
      <c r="C1564" s="4">
        <v>27.22</v>
      </c>
      <c r="D1564" s="4">
        <v>20.059999999999999</v>
      </c>
      <c r="E1564" s="4">
        <v>20.37</v>
      </c>
      <c r="F1564" s="5">
        <v>309481</v>
      </c>
    </row>
    <row r="1565" spans="1:6" x14ac:dyDescent="0.3">
      <c r="A1565" s="3">
        <v>43909</v>
      </c>
      <c r="B1565" s="4">
        <v>22.3</v>
      </c>
      <c r="C1565" s="4">
        <v>27.71</v>
      </c>
      <c r="D1565" s="4">
        <v>21.36</v>
      </c>
      <c r="E1565" s="4">
        <v>25.22</v>
      </c>
      <c r="F1565" s="5">
        <v>136722</v>
      </c>
    </row>
    <row r="1566" spans="1:6" x14ac:dyDescent="0.3">
      <c r="A1566" s="3">
        <v>43910</v>
      </c>
      <c r="B1566" s="4">
        <v>24.73</v>
      </c>
      <c r="C1566" s="4">
        <v>27.89</v>
      </c>
      <c r="D1566" s="4">
        <v>19.46</v>
      </c>
      <c r="E1566" s="4">
        <v>22.43</v>
      </c>
      <c r="F1566" s="5">
        <v>1133808</v>
      </c>
    </row>
    <row r="1567" spans="1:6" x14ac:dyDescent="0.3">
      <c r="A1567" s="3">
        <v>43913</v>
      </c>
      <c r="B1567" s="4">
        <v>22.52</v>
      </c>
      <c r="C1567" s="4">
        <v>24.07</v>
      </c>
      <c r="D1567" s="4">
        <v>20.8</v>
      </c>
      <c r="E1567" s="4">
        <v>23.36</v>
      </c>
      <c r="F1567" s="5">
        <v>852951</v>
      </c>
    </row>
    <row r="1568" spans="1:6" x14ac:dyDescent="0.3">
      <c r="A1568" s="3">
        <v>43914</v>
      </c>
      <c r="B1568" s="4">
        <v>23.87</v>
      </c>
      <c r="C1568" s="4">
        <v>25.16</v>
      </c>
      <c r="D1568" s="4">
        <v>23.09</v>
      </c>
      <c r="E1568" s="4">
        <v>24.01</v>
      </c>
      <c r="F1568" s="5">
        <v>659697</v>
      </c>
    </row>
    <row r="1569" spans="1:6" x14ac:dyDescent="0.3">
      <c r="A1569" s="3">
        <v>43915</v>
      </c>
      <c r="B1569" s="4">
        <v>24.37</v>
      </c>
      <c r="C1569" s="4">
        <v>25.24</v>
      </c>
      <c r="D1569" s="4">
        <v>22.91</v>
      </c>
      <c r="E1569" s="4">
        <v>24.49</v>
      </c>
      <c r="F1569" s="5">
        <v>618725</v>
      </c>
    </row>
    <row r="1570" spans="1:6" x14ac:dyDescent="0.3">
      <c r="A1570" s="3">
        <v>43916</v>
      </c>
      <c r="B1570" s="4">
        <v>24.25</v>
      </c>
      <c r="C1570" s="4">
        <v>24.65</v>
      </c>
      <c r="D1570" s="4">
        <v>22.38</v>
      </c>
      <c r="E1570" s="4">
        <v>22.6</v>
      </c>
      <c r="F1570" s="5">
        <v>633877</v>
      </c>
    </row>
    <row r="1571" spans="1:6" x14ac:dyDescent="0.3">
      <c r="A1571" s="3">
        <v>43917</v>
      </c>
      <c r="B1571" s="4">
        <v>23.29</v>
      </c>
      <c r="C1571" s="4">
        <v>23.44</v>
      </c>
      <c r="D1571" s="4">
        <v>20.88</v>
      </c>
      <c r="E1571" s="4">
        <v>21.51</v>
      </c>
      <c r="F1571" s="5">
        <v>603124</v>
      </c>
    </row>
    <row r="1572" spans="1:6" x14ac:dyDescent="0.3">
      <c r="A1572" s="3">
        <v>43920</v>
      </c>
      <c r="B1572" s="4">
        <v>20.93</v>
      </c>
      <c r="C1572" s="4">
        <v>20.93</v>
      </c>
      <c r="D1572" s="4">
        <v>19.27</v>
      </c>
      <c r="E1572" s="4">
        <v>20.09</v>
      </c>
      <c r="F1572" s="5">
        <v>758711</v>
      </c>
    </row>
    <row r="1573" spans="1:6" x14ac:dyDescent="0.3">
      <c r="A1573" s="3">
        <v>43921</v>
      </c>
      <c r="B1573" s="4">
        <v>20.23</v>
      </c>
      <c r="C1573" s="4">
        <v>21.89</v>
      </c>
      <c r="D1573" s="4">
        <v>20.010000000000002</v>
      </c>
      <c r="E1573" s="4">
        <v>20.48</v>
      </c>
      <c r="F1573" s="5">
        <v>660082</v>
      </c>
    </row>
    <row r="1574" spans="1:6" x14ac:dyDescent="0.3">
      <c r="A1574" s="3">
        <v>43922</v>
      </c>
      <c r="B1574" s="4">
        <v>20.100000000000001</v>
      </c>
      <c r="C1574" s="4">
        <v>21.55</v>
      </c>
      <c r="D1574" s="4">
        <v>19.899999999999999</v>
      </c>
      <c r="E1574" s="4">
        <v>20.309999999999999</v>
      </c>
      <c r="F1574" s="5">
        <v>703286</v>
      </c>
    </row>
    <row r="1575" spans="1:6" x14ac:dyDescent="0.3">
      <c r="A1575" s="3">
        <v>43923</v>
      </c>
      <c r="B1575" s="4">
        <v>21.22</v>
      </c>
      <c r="C1575" s="4">
        <v>27.39</v>
      </c>
      <c r="D1575" s="4">
        <v>20.76</v>
      </c>
      <c r="E1575" s="4">
        <v>25.32</v>
      </c>
      <c r="F1575" s="5">
        <v>1095972</v>
      </c>
    </row>
    <row r="1576" spans="1:6" x14ac:dyDescent="0.3">
      <c r="A1576" s="3">
        <v>43924</v>
      </c>
      <c r="B1576" s="4">
        <v>24.81</v>
      </c>
      <c r="C1576" s="4">
        <v>29.13</v>
      </c>
      <c r="D1576" s="4">
        <v>23.52</v>
      </c>
      <c r="E1576" s="4">
        <v>28.34</v>
      </c>
      <c r="F1576" s="5">
        <v>1007577</v>
      </c>
    </row>
    <row r="1577" spans="1:6" x14ac:dyDescent="0.3">
      <c r="A1577" s="3">
        <v>43927</v>
      </c>
      <c r="B1577" s="4">
        <v>26.09</v>
      </c>
      <c r="C1577" s="4">
        <v>28.24</v>
      </c>
      <c r="D1577" s="4">
        <v>25.28</v>
      </c>
      <c r="E1577" s="4">
        <v>26.08</v>
      </c>
      <c r="F1577" s="5">
        <v>752710</v>
      </c>
    </row>
    <row r="1578" spans="1:6" x14ac:dyDescent="0.3">
      <c r="A1578" s="3">
        <v>43928</v>
      </c>
      <c r="B1578" s="4">
        <v>26.34</v>
      </c>
      <c r="C1578" s="4">
        <v>27.24</v>
      </c>
      <c r="D1578" s="4">
        <v>23.54</v>
      </c>
      <c r="E1578" s="4">
        <v>23.63</v>
      </c>
      <c r="F1578" s="5">
        <v>797707</v>
      </c>
    </row>
    <row r="1579" spans="1:6" x14ac:dyDescent="0.3">
      <c r="A1579" s="3">
        <v>43929</v>
      </c>
      <c r="B1579" s="4">
        <v>24.3</v>
      </c>
      <c r="C1579" s="4">
        <v>26.45</v>
      </c>
      <c r="D1579" s="4">
        <v>23.74</v>
      </c>
      <c r="E1579" s="4">
        <v>25.09</v>
      </c>
      <c r="F1579" s="5">
        <v>823554</v>
      </c>
    </row>
    <row r="1580" spans="1:6" x14ac:dyDescent="0.3">
      <c r="A1580" s="3">
        <v>43930</v>
      </c>
      <c r="B1580" s="4">
        <v>26.28</v>
      </c>
      <c r="C1580" s="4">
        <v>28.36</v>
      </c>
      <c r="D1580" s="4">
        <v>22.57</v>
      </c>
      <c r="E1580" s="4">
        <v>22.76</v>
      </c>
      <c r="F1580" s="5">
        <v>1122149</v>
      </c>
    </row>
    <row r="1581" spans="1:6" x14ac:dyDescent="0.3">
      <c r="A1581" s="3">
        <v>43934</v>
      </c>
      <c r="B1581" s="4">
        <v>24.6</v>
      </c>
      <c r="C1581" s="4">
        <v>24.74</v>
      </c>
      <c r="D1581" s="4">
        <v>22.03</v>
      </c>
      <c r="E1581" s="4">
        <v>22.41</v>
      </c>
      <c r="F1581" s="5">
        <v>775120</v>
      </c>
    </row>
    <row r="1582" spans="1:6" x14ac:dyDescent="0.3">
      <c r="A1582" s="3">
        <v>43935</v>
      </c>
      <c r="B1582" s="4">
        <v>22.36</v>
      </c>
      <c r="C1582" s="4">
        <v>23.08</v>
      </c>
      <c r="D1582" s="4">
        <v>19.95</v>
      </c>
      <c r="E1582" s="4">
        <v>20.11</v>
      </c>
      <c r="F1582" s="5">
        <v>785478</v>
      </c>
    </row>
    <row r="1583" spans="1:6" x14ac:dyDescent="0.3">
      <c r="A1583" s="3">
        <v>43936</v>
      </c>
      <c r="B1583" s="4">
        <v>20.72</v>
      </c>
      <c r="C1583" s="4">
        <v>20.89</v>
      </c>
      <c r="D1583" s="4">
        <v>19.2</v>
      </c>
      <c r="E1583" s="4">
        <v>19.87</v>
      </c>
      <c r="F1583" s="5">
        <v>544797</v>
      </c>
    </row>
    <row r="1584" spans="1:6" x14ac:dyDescent="0.3">
      <c r="A1584" s="3">
        <v>43937</v>
      </c>
      <c r="B1584" s="4">
        <v>20.149999999999999</v>
      </c>
      <c r="C1584" s="4">
        <v>20.53</v>
      </c>
      <c r="D1584" s="4">
        <v>19.420000000000002</v>
      </c>
      <c r="E1584" s="4">
        <v>19.87</v>
      </c>
      <c r="F1584" s="5">
        <v>350942</v>
      </c>
    </row>
    <row r="1585" spans="1:6" x14ac:dyDescent="0.3">
      <c r="A1585" s="3">
        <v>43938</v>
      </c>
      <c r="B1585" s="4">
        <v>20</v>
      </c>
      <c r="C1585" s="4">
        <v>20.22</v>
      </c>
      <c r="D1585" s="4">
        <v>17.309999999999999</v>
      </c>
      <c r="E1585" s="4">
        <v>18.27</v>
      </c>
      <c r="F1585" s="5">
        <v>240628</v>
      </c>
    </row>
    <row r="1586" spans="1:6" x14ac:dyDescent="0.3">
      <c r="A1586" s="3">
        <v>43941</v>
      </c>
      <c r="B1586" s="4">
        <v>17.73</v>
      </c>
      <c r="C1586" s="4">
        <v>17.850000000000001</v>
      </c>
      <c r="D1586" s="4">
        <v>-40.32</v>
      </c>
      <c r="E1586" s="4">
        <v>-37.630000000000003</v>
      </c>
      <c r="F1586" s="5">
        <v>247947</v>
      </c>
    </row>
    <row r="1587" spans="1:6" x14ac:dyDescent="0.3">
      <c r="A1587" s="3">
        <v>43942</v>
      </c>
      <c r="B1587" s="4">
        <v>-14</v>
      </c>
      <c r="C1587" s="4">
        <v>13.86</v>
      </c>
      <c r="D1587" s="4">
        <v>-16.739999999999998</v>
      </c>
      <c r="E1587" s="4">
        <v>10.01</v>
      </c>
      <c r="F1587" s="5">
        <v>2288230</v>
      </c>
    </row>
    <row r="1588" spans="1:6" x14ac:dyDescent="0.3">
      <c r="A1588" s="3">
        <v>43943</v>
      </c>
      <c r="B1588" s="4">
        <v>13.12</v>
      </c>
      <c r="C1588" s="4">
        <v>16.18</v>
      </c>
      <c r="D1588" s="4">
        <v>10.26</v>
      </c>
      <c r="E1588" s="4">
        <v>13.78</v>
      </c>
      <c r="F1588" s="5">
        <v>1235218</v>
      </c>
    </row>
    <row r="1589" spans="1:6" x14ac:dyDescent="0.3">
      <c r="A1589" s="3">
        <v>43944</v>
      </c>
      <c r="B1589" s="4">
        <v>14.2</v>
      </c>
      <c r="C1589" s="4">
        <v>18.260000000000002</v>
      </c>
      <c r="D1589" s="4">
        <v>13.35</v>
      </c>
      <c r="E1589" s="4">
        <v>16.5</v>
      </c>
      <c r="F1589" s="5">
        <v>833584</v>
      </c>
    </row>
    <row r="1590" spans="1:6" x14ac:dyDescent="0.3">
      <c r="A1590" s="3">
        <v>43945</v>
      </c>
      <c r="B1590" s="4">
        <v>16.78</v>
      </c>
      <c r="C1590" s="4">
        <v>17.97</v>
      </c>
      <c r="D1590" s="4">
        <v>15.64</v>
      </c>
      <c r="E1590" s="4">
        <v>16.940000000000001</v>
      </c>
      <c r="F1590" s="5">
        <v>600220</v>
      </c>
    </row>
    <row r="1591" spans="1:6" x14ac:dyDescent="0.3">
      <c r="A1591" s="3">
        <v>43948</v>
      </c>
      <c r="B1591" s="4">
        <v>16.84</v>
      </c>
      <c r="C1591" s="4">
        <v>16.98</v>
      </c>
      <c r="D1591" s="4">
        <v>11.88</v>
      </c>
      <c r="E1591" s="4">
        <v>12.78</v>
      </c>
      <c r="F1591" s="5">
        <v>623201</v>
      </c>
    </row>
    <row r="1592" spans="1:6" x14ac:dyDescent="0.3">
      <c r="A1592" s="3">
        <v>43949</v>
      </c>
      <c r="B1592" s="4">
        <v>12.96</v>
      </c>
      <c r="C1592" s="4">
        <v>13.69</v>
      </c>
      <c r="D1592" s="4">
        <v>10.07</v>
      </c>
      <c r="E1592" s="4">
        <v>12.34</v>
      </c>
      <c r="F1592" s="5">
        <v>897087</v>
      </c>
    </row>
    <row r="1593" spans="1:6" x14ac:dyDescent="0.3">
      <c r="A1593" s="3">
        <v>43950</v>
      </c>
      <c r="B1593" s="4">
        <v>13.35</v>
      </c>
      <c r="C1593" s="4">
        <v>16.78</v>
      </c>
      <c r="D1593" s="4">
        <v>12.67</v>
      </c>
      <c r="E1593" s="4">
        <v>15.06</v>
      </c>
      <c r="F1593" s="5">
        <v>554134</v>
      </c>
    </row>
    <row r="1594" spans="1:6" x14ac:dyDescent="0.3">
      <c r="A1594" s="3">
        <v>43951</v>
      </c>
      <c r="B1594" s="4">
        <v>15.64</v>
      </c>
      <c r="C1594" s="4">
        <v>19.440000000000001</v>
      </c>
      <c r="D1594" s="4">
        <v>15.45</v>
      </c>
      <c r="E1594" s="4">
        <v>18.84</v>
      </c>
      <c r="F1594" s="5">
        <v>545344</v>
      </c>
    </row>
    <row r="1595" spans="1:6" x14ac:dyDescent="0.3">
      <c r="A1595" s="3">
        <v>43952</v>
      </c>
      <c r="B1595" s="4">
        <v>19.04</v>
      </c>
      <c r="C1595" s="4">
        <v>20.48</v>
      </c>
      <c r="D1595" s="4">
        <v>18.07</v>
      </c>
      <c r="E1595" s="4">
        <v>19.78</v>
      </c>
      <c r="F1595" s="5">
        <v>403201</v>
      </c>
    </row>
    <row r="1596" spans="1:6" x14ac:dyDescent="0.3">
      <c r="A1596" s="3">
        <v>43955</v>
      </c>
      <c r="B1596" s="4">
        <v>19.11</v>
      </c>
      <c r="C1596" s="4">
        <v>21.42</v>
      </c>
      <c r="D1596" s="4">
        <v>18.05</v>
      </c>
      <c r="E1596" s="4">
        <v>20.39</v>
      </c>
      <c r="F1596" s="5">
        <v>311488</v>
      </c>
    </row>
    <row r="1597" spans="1:6" x14ac:dyDescent="0.3">
      <c r="A1597" s="3">
        <v>43956</v>
      </c>
      <c r="B1597" s="4">
        <v>21.24</v>
      </c>
      <c r="C1597" s="4">
        <v>25.49</v>
      </c>
      <c r="D1597" s="4">
        <v>21.13</v>
      </c>
      <c r="E1597" s="4">
        <v>24.56</v>
      </c>
      <c r="F1597" s="5">
        <v>387240</v>
      </c>
    </row>
    <row r="1598" spans="1:6" x14ac:dyDescent="0.3">
      <c r="A1598" s="3">
        <v>43957</v>
      </c>
      <c r="B1598" s="4">
        <v>25.52</v>
      </c>
      <c r="C1598" s="4">
        <v>26.08</v>
      </c>
      <c r="D1598" s="4">
        <v>22.58</v>
      </c>
      <c r="E1598" s="4">
        <v>23.99</v>
      </c>
      <c r="F1598" s="5">
        <v>381165</v>
      </c>
    </row>
    <row r="1599" spans="1:6" x14ac:dyDescent="0.3">
      <c r="A1599" s="3">
        <v>43958</v>
      </c>
      <c r="B1599" s="4">
        <v>24.09</v>
      </c>
      <c r="C1599" s="4">
        <v>26.74</v>
      </c>
      <c r="D1599" s="4">
        <v>22.94</v>
      </c>
      <c r="E1599" s="4">
        <v>23.55</v>
      </c>
      <c r="F1599" s="5">
        <v>310261</v>
      </c>
    </row>
    <row r="1600" spans="1:6" x14ac:dyDescent="0.3">
      <c r="A1600" s="3">
        <v>43959</v>
      </c>
      <c r="B1600" s="4">
        <v>23.35</v>
      </c>
      <c r="C1600" s="4">
        <v>24.99</v>
      </c>
      <c r="D1600" s="4">
        <v>23.26</v>
      </c>
      <c r="E1600" s="4">
        <v>24.74</v>
      </c>
      <c r="F1600" s="5">
        <v>205181</v>
      </c>
    </row>
    <row r="1601" spans="1:6" x14ac:dyDescent="0.3">
      <c r="A1601" s="3">
        <v>43962</v>
      </c>
      <c r="B1601" s="4">
        <v>24.49</v>
      </c>
      <c r="C1601" s="4">
        <v>25.58</v>
      </c>
      <c r="D1601" s="4">
        <v>23.67</v>
      </c>
      <c r="E1601" s="4">
        <v>24.14</v>
      </c>
      <c r="F1601" s="5">
        <v>179591</v>
      </c>
    </row>
    <row r="1602" spans="1:6" x14ac:dyDescent="0.3">
      <c r="A1602" s="3">
        <v>43963</v>
      </c>
      <c r="B1602" s="4">
        <v>24.49</v>
      </c>
      <c r="C1602" s="4">
        <v>26.23</v>
      </c>
      <c r="D1602" s="4">
        <v>24.22</v>
      </c>
      <c r="E1602" s="4">
        <v>25.78</v>
      </c>
      <c r="F1602" s="5">
        <v>212335</v>
      </c>
    </row>
    <row r="1603" spans="1:6" x14ac:dyDescent="0.3">
      <c r="A1603" s="3">
        <v>43964</v>
      </c>
      <c r="B1603" s="4">
        <v>25.3</v>
      </c>
      <c r="C1603" s="4">
        <v>26.45</v>
      </c>
      <c r="D1603" s="4">
        <v>24.79</v>
      </c>
      <c r="E1603" s="4">
        <v>25.29</v>
      </c>
      <c r="F1603" s="5">
        <v>150864</v>
      </c>
    </row>
    <row r="1604" spans="1:6" x14ac:dyDescent="0.3">
      <c r="A1604" s="3">
        <v>43965</v>
      </c>
      <c r="B1604" s="4">
        <v>25.56</v>
      </c>
      <c r="C1604" s="4">
        <v>27.96</v>
      </c>
      <c r="D1604" s="4">
        <v>25.18</v>
      </c>
      <c r="E1604" s="4">
        <v>27.56</v>
      </c>
      <c r="F1604" s="5">
        <v>160507</v>
      </c>
    </row>
    <row r="1605" spans="1:6" x14ac:dyDescent="0.3">
      <c r="A1605" s="3">
        <v>43966</v>
      </c>
      <c r="B1605" s="4">
        <v>27.64</v>
      </c>
      <c r="C1605" s="4">
        <v>29.92</v>
      </c>
      <c r="D1605" s="4">
        <v>27.24</v>
      </c>
      <c r="E1605" s="4">
        <v>29.43</v>
      </c>
      <c r="F1605" s="5">
        <v>108016</v>
      </c>
    </row>
    <row r="1606" spans="1:6" x14ac:dyDescent="0.3">
      <c r="A1606" s="3">
        <v>43969</v>
      </c>
      <c r="B1606" s="4">
        <v>29.53</v>
      </c>
      <c r="C1606" s="4">
        <v>33.32</v>
      </c>
      <c r="D1606" s="4">
        <v>29.53</v>
      </c>
      <c r="E1606" s="4">
        <v>31.82</v>
      </c>
      <c r="F1606" s="5">
        <v>89376</v>
      </c>
    </row>
    <row r="1607" spans="1:6" x14ac:dyDescent="0.3">
      <c r="A1607" s="3">
        <v>43970</v>
      </c>
      <c r="B1607" s="4">
        <v>32.83</v>
      </c>
      <c r="C1607" s="4">
        <v>33.44</v>
      </c>
      <c r="D1607" s="4">
        <v>31.34</v>
      </c>
      <c r="E1607" s="4">
        <v>32.5</v>
      </c>
      <c r="F1607" s="5">
        <v>430823</v>
      </c>
    </row>
    <row r="1608" spans="1:6" x14ac:dyDescent="0.3">
      <c r="A1608" s="3">
        <v>43971</v>
      </c>
      <c r="B1608" s="4">
        <v>31.89</v>
      </c>
      <c r="C1608" s="4">
        <v>33.78</v>
      </c>
      <c r="D1608" s="4">
        <v>31.56</v>
      </c>
      <c r="E1608" s="4">
        <v>33.49</v>
      </c>
      <c r="F1608" s="5">
        <v>406431</v>
      </c>
    </row>
    <row r="1609" spans="1:6" x14ac:dyDescent="0.3">
      <c r="A1609" s="3">
        <v>43972</v>
      </c>
      <c r="B1609" s="4">
        <v>33.53</v>
      </c>
      <c r="C1609" s="4">
        <v>34.659999999999997</v>
      </c>
      <c r="D1609" s="4">
        <v>33.26</v>
      </c>
      <c r="E1609" s="4">
        <v>33.92</v>
      </c>
      <c r="F1609" s="5">
        <v>372814</v>
      </c>
    </row>
    <row r="1610" spans="1:6" x14ac:dyDescent="0.3">
      <c r="A1610" s="3">
        <v>43973</v>
      </c>
      <c r="B1610" s="4">
        <v>33.950000000000003</v>
      </c>
      <c r="C1610" s="4">
        <v>34</v>
      </c>
      <c r="D1610" s="4">
        <v>30.72</v>
      </c>
      <c r="E1610" s="4">
        <v>33.25</v>
      </c>
      <c r="F1610" s="5">
        <v>429036</v>
      </c>
    </row>
    <row r="1611" spans="1:6" x14ac:dyDescent="0.3">
      <c r="A1611" s="3">
        <v>43977</v>
      </c>
      <c r="B1611" s="4">
        <v>33.299999999999997</v>
      </c>
      <c r="C1611" s="4">
        <v>34.81</v>
      </c>
      <c r="D1611" s="4">
        <v>32.479999999999997</v>
      </c>
      <c r="E1611" s="4">
        <v>34.35</v>
      </c>
      <c r="F1611" s="5">
        <v>466737</v>
      </c>
    </row>
    <row r="1612" spans="1:6" x14ac:dyDescent="0.3">
      <c r="A1612" s="3">
        <v>43978</v>
      </c>
      <c r="B1612" s="4">
        <v>34.14</v>
      </c>
      <c r="C1612" s="4">
        <v>34.32</v>
      </c>
      <c r="D1612" s="4">
        <v>31.75</v>
      </c>
      <c r="E1612" s="4">
        <v>32.81</v>
      </c>
      <c r="F1612" s="5">
        <v>415246</v>
      </c>
    </row>
    <row r="1613" spans="1:6" x14ac:dyDescent="0.3">
      <c r="A1613" s="3">
        <v>43979</v>
      </c>
      <c r="B1613" s="4">
        <v>32.1</v>
      </c>
      <c r="C1613" s="4">
        <v>34.21</v>
      </c>
      <c r="D1613" s="4">
        <v>31.14</v>
      </c>
      <c r="E1613" s="4">
        <v>33.71</v>
      </c>
      <c r="F1613" s="5">
        <v>440168</v>
      </c>
    </row>
    <row r="1614" spans="1:6" x14ac:dyDescent="0.3">
      <c r="A1614" s="3">
        <v>43980</v>
      </c>
      <c r="B1614" s="4">
        <v>33.68</v>
      </c>
      <c r="C1614" s="4">
        <v>35.770000000000003</v>
      </c>
      <c r="D1614" s="4">
        <v>32.36</v>
      </c>
      <c r="E1614" s="4">
        <v>35.49</v>
      </c>
      <c r="F1614" s="5">
        <v>443647</v>
      </c>
    </row>
    <row r="1615" spans="1:6" x14ac:dyDescent="0.3">
      <c r="A1615" s="3">
        <v>43983</v>
      </c>
      <c r="B1615" s="4">
        <v>35.21</v>
      </c>
      <c r="C1615" s="4">
        <v>35.9</v>
      </c>
      <c r="D1615" s="4">
        <v>34.270000000000003</v>
      </c>
      <c r="E1615" s="4">
        <v>35.44</v>
      </c>
      <c r="F1615" s="5">
        <v>385710</v>
      </c>
    </row>
    <row r="1616" spans="1:6" x14ac:dyDescent="0.3">
      <c r="A1616" s="3">
        <v>43984</v>
      </c>
      <c r="B1616" s="4">
        <v>35.56</v>
      </c>
      <c r="C1616" s="4">
        <v>37.06</v>
      </c>
      <c r="D1616" s="4">
        <v>35.28</v>
      </c>
      <c r="E1616" s="4">
        <v>36.81</v>
      </c>
      <c r="F1616" s="5">
        <v>343483</v>
      </c>
    </row>
    <row r="1617" spans="1:6" x14ac:dyDescent="0.3">
      <c r="A1617" s="3">
        <v>43985</v>
      </c>
      <c r="B1617" s="4">
        <v>36.86</v>
      </c>
      <c r="C1617" s="4">
        <v>38.18</v>
      </c>
      <c r="D1617" s="4">
        <v>35.880000000000003</v>
      </c>
      <c r="E1617" s="4">
        <v>37.29</v>
      </c>
      <c r="F1617" s="5">
        <v>494253</v>
      </c>
    </row>
    <row r="1618" spans="1:6" x14ac:dyDescent="0.3">
      <c r="A1618" s="3">
        <v>43986</v>
      </c>
      <c r="B1618" s="4">
        <v>36.76</v>
      </c>
      <c r="C1618" s="4">
        <v>37.619999999999997</v>
      </c>
      <c r="D1618" s="4">
        <v>36.380000000000003</v>
      </c>
      <c r="E1618" s="4">
        <v>37.409999999999997</v>
      </c>
      <c r="F1618" s="5">
        <v>307612</v>
      </c>
    </row>
    <row r="1619" spans="1:6" x14ac:dyDescent="0.3">
      <c r="A1619" s="3">
        <v>43987</v>
      </c>
      <c r="B1619" s="4">
        <v>37.33</v>
      </c>
      <c r="C1619" s="4">
        <v>39.68</v>
      </c>
      <c r="D1619" s="4">
        <v>37.049999999999997</v>
      </c>
      <c r="E1619" s="4">
        <v>39.549999999999997</v>
      </c>
      <c r="F1619" s="5">
        <v>396856</v>
      </c>
    </row>
    <row r="1620" spans="1:6" x14ac:dyDescent="0.3">
      <c r="A1620" s="3">
        <v>43990</v>
      </c>
      <c r="B1620" s="4">
        <v>39.409999999999997</v>
      </c>
      <c r="C1620" s="4">
        <v>40.44</v>
      </c>
      <c r="D1620" s="4">
        <v>37.96</v>
      </c>
      <c r="E1620" s="4">
        <v>38.19</v>
      </c>
      <c r="F1620" s="5">
        <v>416639</v>
      </c>
    </row>
    <row r="1621" spans="1:6" x14ac:dyDescent="0.3">
      <c r="A1621" s="3">
        <v>43991</v>
      </c>
      <c r="B1621" s="4">
        <v>38.22</v>
      </c>
      <c r="C1621" s="4">
        <v>39.1</v>
      </c>
      <c r="D1621" s="4">
        <v>37.07</v>
      </c>
      <c r="E1621" s="4">
        <v>38.94</v>
      </c>
      <c r="F1621" s="5">
        <v>396033</v>
      </c>
    </row>
    <row r="1622" spans="1:6" x14ac:dyDescent="0.3">
      <c r="A1622" s="3">
        <v>43992</v>
      </c>
      <c r="B1622" s="4">
        <v>38.5</v>
      </c>
      <c r="C1622" s="4">
        <v>39.909999999999997</v>
      </c>
      <c r="D1622" s="4">
        <v>37.729999999999997</v>
      </c>
      <c r="E1622" s="4">
        <v>39.6</v>
      </c>
      <c r="F1622" s="5">
        <v>385868</v>
      </c>
    </row>
    <row r="1623" spans="1:6" x14ac:dyDescent="0.3">
      <c r="A1623" s="3">
        <v>43993</v>
      </c>
      <c r="B1623" s="4">
        <v>39.090000000000003</v>
      </c>
      <c r="C1623" s="4">
        <v>39.090000000000003</v>
      </c>
      <c r="D1623" s="4">
        <v>35.409999999999997</v>
      </c>
      <c r="E1623" s="4">
        <v>36.340000000000003</v>
      </c>
      <c r="F1623" s="5">
        <v>513912</v>
      </c>
    </row>
    <row r="1624" spans="1:6" x14ac:dyDescent="0.3">
      <c r="A1624" s="3">
        <v>43994</v>
      </c>
      <c r="B1624" s="4">
        <v>36.26</v>
      </c>
      <c r="C1624" s="4">
        <v>36.99</v>
      </c>
      <c r="D1624" s="4">
        <v>34.479999999999997</v>
      </c>
      <c r="E1624" s="4">
        <v>36.26</v>
      </c>
      <c r="F1624" s="5">
        <v>406508</v>
      </c>
    </row>
    <row r="1625" spans="1:6" x14ac:dyDescent="0.3">
      <c r="A1625" s="3">
        <v>43997</v>
      </c>
      <c r="B1625" s="4">
        <v>36.03</v>
      </c>
      <c r="C1625" s="4">
        <v>37.26</v>
      </c>
      <c r="D1625" s="4">
        <v>34.36</v>
      </c>
      <c r="E1625" s="4">
        <v>37.119999999999997</v>
      </c>
      <c r="F1625" s="5">
        <v>387546</v>
      </c>
    </row>
    <row r="1626" spans="1:6" x14ac:dyDescent="0.3">
      <c r="A1626" s="3">
        <v>43998</v>
      </c>
      <c r="B1626" s="4">
        <v>37.049999999999997</v>
      </c>
      <c r="C1626" s="4">
        <v>39.06</v>
      </c>
      <c r="D1626" s="4">
        <v>36.380000000000003</v>
      </c>
      <c r="E1626" s="4">
        <v>38.380000000000003</v>
      </c>
      <c r="F1626" s="5">
        <v>366323</v>
      </c>
    </row>
    <row r="1627" spans="1:6" x14ac:dyDescent="0.3">
      <c r="A1627" s="3">
        <v>43999</v>
      </c>
      <c r="B1627" s="4">
        <v>37.93</v>
      </c>
      <c r="C1627" s="4">
        <v>38.75</v>
      </c>
      <c r="D1627" s="4">
        <v>37.21</v>
      </c>
      <c r="E1627" s="4">
        <v>37.96</v>
      </c>
      <c r="F1627" s="5">
        <v>239516</v>
      </c>
    </row>
    <row r="1628" spans="1:6" x14ac:dyDescent="0.3">
      <c r="A1628" s="3">
        <v>44000</v>
      </c>
      <c r="B1628" s="4">
        <v>37.74</v>
      </c>
      <c r="C1628" s="4">
        <v>38.97</v>
      </c>
      <c r="D1628" s="4">
        <v>37.11</v>
      </c>
      <c r="E1628" s="4">
        <v>38.840000000000003</v>
      </c>
      <c r="F1628" s="5">
        <v>113384</v>
      </c>
    </row>
    <row r="1629" spans="1:6" x14ac:dyDescent="0.3">
      <c r="A1629" s="3">
        <v>44001</v>
      </c>
      <c r="B1629" s="4">
        <v>38.85</v>
      </c>
      <c r="C1629" s="4">
        <v>40.49</v>
      </c>
      <c r="D1629" s="4">
        <v>38.4</v>
      </c>
      <c r="E1629" s="4">
        <v>39.75</v>
      </c>
      <c r="F1629" s="5">
        <v>64113</v>
      </c>
    </row>
    <row r="1630" spans="1:6" x14ac:dyDescent="0.3">
      <c r="A1630" s="3">
        <v>44004</v>
      </c>
      <c r="B1630" s="4">
        <v>39.18</v>
      </c>
      <c r="C1630" s="4">
        <v>40.700000000000003</v>
      </c>
      <c r="D1630" s="4">
        <v>39.119999999999997</v>
      </c>
      <c r="E1630" s="4">
        <v>40.46</v>
      </c>
      <c r="F1630" s="5">
        <v>315264</v>
      </c>
    </row>
    <row r="1631" spans="1:6" x14ac:dyDescent="0.3">
      <c r="A1631" s="3">
        <v>44005</v>
      </c>
      <c r="B1631" s="4">
        <v>40.68</v>
      </c>
      <c r="C1631" s="4">
        <v>41.63</v>
      </c>
      <c r="D1631" s="4">
        <v>39.76</v>
      </c>
      <c r="E1631" s="4">
        <v>40.369999999999997</v>
      </c>
      <c r="F1631" s="5">
        <v>368730</v>
      </c>
    </row>
    <row r="1632" spans="1:6" x14ac:dyDescent="0.3">
      <c r="A1632" s="3">
        <v>44006</v>
      </c>
      <c r="B1632" s="4">
        <v>39.99</v>
      </c>
      <c r="C1632" s="4">
        <v>40.54</v>
      </c>
      <c r="D1632" s="4">
        <v>37.31</v>
      </c>
      <c r="E1632" s="4">
        <v>38.01</v>
      </c>
      <c r="F1632" s="5">
        <v>499490</v>
      </c>
    </row>
    <row r="1633" spans="1:6" x14ac:dyDescent="0.3">
      <c r="A1633" s="3">
        <v>44007</v>
      </c>
      <c r="B1633" s="4">
        <v>38.049999999999997</v>
      </c>
      <c r="C1633" s="4">
        <v>39.229999999999997</v>
      </c>
      <c r="D1633" s="4">
        <v>37.08</v>
      </c>
      <c r="E1633" s="4">
        <v>38.72</v>
      </c>
      <c r="F1633" s="5">
        <v>451640</v>
      </c>
    </row>
    <row r="1634" spans="1:6" x14ac:dyDescent="0.3">
      <c r="A1634" s="3">
        <v>44008</v>
      </c>
      <c r="B1634" s="4">
        <v>39.090000000000003</v>
      </c>
      <c r="C1634" s="4">
        <v>39.35</v>
      </c>
      <c r="D1634" s="4">
        <v>37.79</v>
      </c>
      <c r="E1634" s="4">
        <v>38.49</v>
      </c>
      <c r="F1634" s="5">
        <v>356712</v>
      </c>
    </row>
    <row r="1635" spans="1:6" x14ac:dyDescent="0.3">
      <c r="A1635" s="3">
        <v>44011</v>
      </c>
      <c r="B1635" s="4">
        <v>37.96</v>
      </c>
      <c r="C1635" s="4">
        <v>39.89</v>
      </c>
      <c r="D1635" s="4">
        <v>37.5</v>
      </c>
      <c r="E1635" s="4">
        <v>39.700000000000003</v>
      </c>
      <c r="F1635" s="5">
        <v>343913</v>
      </c>
    </row>
    <row r="1636" spans="1:6" x14ac:dyDescent="0.3">
      <c r="A1636" s="3">
        <v>44012</v>
      </c>
      <c r="B1636" s="4">
        <v>39.64</v>
      </c>
      <c r="C1636" s="4">
        <v>40.08</v>
      </c>
      <c r="D1636" s="4">
        <v>38.85</v>
      </c>
      <c r="E1636" s="4">
        <v>39.270000000000003</v>
      </c>
      <c r="F1636" s="5">
        <v>370059</v>
      </c>
    </row>
    <row r="1637" spans="1:6" x14ac:dyDescent="0.3">
      <c r="A1637" s="3">
        <v>44013</v>
      </c>
      <c r="B1637" s="4">
        <v>39.840000000000003</v>
      </c>
      <c r="C1637" s="4">
        <v>40.58</v>
      </c>
      <c r="D1637" s="4">
        <v>39.049999999999997</v>
      </c>
      <c r="E1637" s="4">
        <v>39.82</v>
      </c>
      <c r="F1637" s="5">
        <v>407170</v>
      </c>
    </row>
    <row r="1638" spans="1:6" x14ac:dyDescent="0.3">
      <c r="A1638" s="3">
        <v>44014</v>
      </c>
      <c r="B1638" s="4">
        <v>39.78</v>
      </c>
      <c r="C1638" s="4">
        <v>40.74</v>
      </c>
      <c r="D1638" s="4">
        <v>39.46</v>
      </c>
      <c r="E1638" s="4">
        <v>40.65</v>
      </c>
      <c r="F1638" s="5">
        <v>347096</v>
      </c>
    </row>
    <row r="1639" spans="1:6" x14ac:dyDescent="0.3">
      <c r="A1639" s="3">
        <v>44018</v>
      </c>
      <c r="B1639" s="4">
        <v>40.380000000000003</v>
      </c>
      <c r="C1639" s="4">
        <v>41.08</v>
      </c>
      <c r="D1639" s="4">
        <v>39.840000000000003</v>
      </c>
      <c r="E1639" s="4">
        <v>40.630000000000003</v>
      </c>
      <c r="F1639" s="5">
        <v>373236</v>
      </c>
    </row>
    <row r="1640" spans="1:6" x14ac:dyDescent="0.3">
      <c r="A1640" s="3">
        <v>44019</v>
      </c>
      <c r="B1640" s="4">
        <v>40.68</v>
      </c>
      <c r="C1640" s="4">
        <v>40.950000000000003</v>
      </c>
      <c r="D1640" s="4">
        <v>39.9</v>
      </c>
      <c r="E1640" s="4">
        <v>40.619999999999997</v>
      </c>
      <c r="F1640" s="5">
        <v>256596</v>
      </c>
    </row>
    <row r="1641" spans="1:6" x14ac:dyDescent="0.3">
      <c r="A1641" s="3">
        <v>44020</v>
      </c>
      <c r="B1641" s="4">
        <v>40.479999999999997</v>
      </c>
      <c r="C1641" s="4">
        <v>41.08</v>
      </c>
      <c r="D1641" s="4">
        <v>40.299999999999997</v>
      </c>
      <c r="E1641" s="4">
        <v>40.9</v>
      </c>
      <c r="F1641" s="5">
        <v>286740</v>
      </c>
    </row>
    <row r="1642" spans="1:6" x14ac:dyDescent="0.3">
      <c r="A1642" s="3">
        <v>44021</v>
      </c>
      <c r="B1642" s="4">
        <v>40.869999999999997</v>
      </c>
      <c r="C1642" s="4">
        <v>40.99</v>
      </c>
      <c r="D1642" s="4">
        <v>39.270000000000003</v>
      </c>
      <c r="E1642" s="4">
        <v>39.619999999999997</v>
      </c>
      <c r="F1642" s="5">
        <v>367386</v>
      </c>
    </row>
    <row r="1643" spans="1:6" x14ac:dyDescent="0.3">
      <c r="A1643" s="3">
        <v>44022</v>
      </c>
      <c r="B1643" s="4">
        <v>39.58</v>
      </c>
      <c r="C1643" s="4">
        <v>40.770000000000003</v>
      </c>
      <c r="D1643" s="4">
        <v>38.54</v>
      </c>
      <c r="E1643" s="4">
        <v>40.549999999999997</v>
      </c>
      <c r="F1643" s="5">
        <v>393149</v>
      </c>
    </row>
    <row r="1644" spans="1:6" x14ac:dyDescent="0.3">
      <c r="A1644" s="3">
        <v>44025</v>
      </c>
      <c r="B1644" s="4">
        <v>40.35</v>
      </c>
      <c r="C1644" s="4">
        <v>40.72</v>
      </c>
      <c r="D1644" s="4">
        <v>39.47</v>
      </c>
      <c r="E1644" s="4">
        <v>40.1</v>
      </c>
      <c r="F1644" s="5">
        <v>370715</v>
      </c>
    </row>
    <row r="1645" spans="1:6" x14ac:dyDescent="0.3">
      <c r="A1645" s="3">
        <v>44026</v>
      </c>
      <c r="B1645" s="4">
        <v>39.6</v>
      </c>
      <c r="C1645" s="4">
        <v>40.57</v>
      </c>
      <c r="D1645" s="4">
        <v>39.07</v>
      </c>
      <c r="E1645" s="4">
        <v>40.29</v>
      </c>
      <c r="F1645" s="5">
        <v>426971</v>
      </c>
    </row>
    <row r="1646" spans="1:6" x14ac:dyDescent="0.3">
      <c r="A1646" s="3">
        <v>44027</v>
      </c>
      <c r="B1646" s="4">
        <v>40.549999999999997</v>
      </c>
      <c r="C1646" s="4">
        <v>41.26</v>
      </c>
      <c r="D1646" s="4">
        <v>40.08</v>
      </c>
      <c r="E1646" s="4">
        <v>41.2</v>
      </c>
      <c r="F1646" s="5">
        <v>352542</v>
      </c>
    </row>
    <row r="1647" spans="1:6" x14ac:dyDescent="0.3">
      <c r="A1647" s="3">
        <v>44028</v>
      </c>
      <c r="B1647" s="4">
        <v>40.97</v>
      </c>
      <c r="C1647" s="4">
        <v>41.18</v>
      </c>
      <c r="D1647" s="4">
        <v>40.520000000000003</v>
      </c>
      <c r="E1647" s="4">
        <v>40.75</v>
      </c>
      <c r="F1647" s="5">
        <v>200101</v>
      </c>
    </row>
    <row r="1648" spans="1:6" x14ac:dyDescent="0.3">
      <c r="A1648" s="3">
        <v>44029</v>
      </c>
      <c r="B1648" s="4">
        <v>40.72</v>
      </c>
      <c r="C1648" s="4">
        <v>40.9</v>
      </c>
      <c r="D1648" s="4">
        <v>40.020000000000003</v>
      </c>
      <c r="E1648" s="4">
        <v>40.590000000000003</v>
      </c>
      <c r="F1648" s="5">
        <v>88220</v>
      </c>
    </row>
    <row r="1649" spans="1:6" x14ac:dyDescent="0.3">
      <c r="A1649" s="3">
        <v>44032</v>
      </c>
      <c r="B1649" s="4">
        <v>40.64</v>
      </c>
      <c r="C1649" s="4">
        <v>40.909999999999997</v>
      </c>
      <c r="D1649" s="4">
        <v>39.83</v>
      </c>
      <c r="E1649" s="4">
        <v>40.81</v>
      </c>
      <c r="F1649" s="5">
        <v>60179</v>
      </c>
    </row>
    <row r="1650" spans="1:6" x14ac:dyDescent="0.3">
      <c r="A1650" s="3">
        <v>44033</v>
      </c>
      <c r="B1650" s="4">
        <v>40.65</v>
      </c>
      <c r="C1650" s="4">
        <v>42.4</v>
      </c>
      <c r="D1650" s="4">
        <v>40.64</v>
      </c>
      <c r="E1650" s="4">
        <v>41.96</v>
      </c>
      <c r="F1650" s="5">
        <v>389117</v>
      </c>
    </row>
    <row r="1651" spans="1:6" x14ac:dyDescent="0.3">
      <c r="A1651" s="3">
        <v>44034</v>
      </c>
      <c r="B1651" s="4">
        <v>41.54</v>
      </c>
      <c r="C1651" s="4">
        <v>42.03</v>
      </c>
      <c r="D1651" s="4">
        <v>41.14</v>
      </c>
      <c r="E1651" s="4">
        <v>41.9</v>
      </c>
      <c r="F1651" s="5">
        <v>333647</v>
      </c>
    </row>
    <row r="1652" spans="1:6" x14ac:dyDescent="0.3">
      <c r="A1652" s="3">
        <v>44035</v>
      </c>
      <c r="B1652" s="4">
        <v>41.95</v>
      </c>
      <c r="C1652" s="4">
        <v>42.36</v>
      </c>
      <c r="D1652" s="4">
        <v>40.83</v>
      </c>
      <c r="E1652" s="4">
        <v>41.07</v>
      </c>
      <c r="F1652" s="5">
        <v>389412</v>
      </c>
    </row>
    <row r="1653" spans="1:6" x14ac:dyDescent="0.3">
      <c r="A1653" s="3">
        <v>44036</v>
      </c>
      <c r="B1653" s="4">
        <v>41.06</v>
      </c>
      <c r="C1653" s="4">
        <v>41.67</v>
      </c>
      <c r="D1653" s="4">
        <v>40.659999999999997</v>
      </c>
      <c r="E1653" s="4">
        <v>41.29</v>
      </c>
      <c r="F1653" s="5">
        <v>353159</v>
      </c>
    </row>
    <row r="1654" spans="1:6" x14ac:dyDescent="0.3">
      <c r="A1654" s="3">
        <v>44039</v>
      </c>
      <c r="B1654" s="4">
        <v>41.26</v>
      </c>
      <c r="C1654" s="4">
        <v>41.82</v>
      </c>
      <c r="D1654" s="4">
        <v>40.479999999999997</v>
      </c>
      <c r="E1654" s="4">
        <v>41.6</v>
      </c>
      <c r="F1654" s="5">
        <v>377714</v>
      </c>
    </row>
    <row r="1655" spans="1:6" x14ac:dyDescent="0.3">
      <c r="A1655" s="3">
        <v>44040</v>
      </c>
      <c r="B1655" s="4">
        <v>41.65</v>
      </c>
      <c r="C1655" s="4">
        <v>41.93</v>
      </c>
      <c r="D1655" s="4">
        <v>40.85</v>
      </c>
      <c r="E1655" s="4">
        <v>41.04</v>
      </c>
      <c r="F1655" s="5">
        <v>276804</v>
      </c>
    </row>
    <row r="1656" spans="1:6" x14ac:dyDescent="0.3">
      <c r="A1656" s="3">
        <v>44041</v>
      </c>
      <c r="B1656" s="4">
        <v>41.13</v>
      </c>
      <c r="C1656" s="4">
        <v>41.57</v>
      </c>
      <c r="D1656" s="4">
        <v>40.93</v>
      </c>
      <c r="E1656" s="4">
        <v>41.27</v>
      </c>
      <c r="F1656" s="5">
        <v>295855</v>
      </c>
    </row>
    <row r="1657" spans="1:6" x14ac:dyDescent="0.3">
      <c r="A1657" s="3">
        <v>44042</v>
      </c>
      <c r="B1657" s="4">
        <v>41.32</v>
      </c>
      <c r="C1657" s="4">
        <v>41.39</v>
      </c>
      <c r="D1657" s="4">
        <v>38.72</v>
      </c>
      <c r="E1657" s="4">
        <v>39.92</v>
      </c>
      <c r="F1657" s="5">
        <v>487325</v>
      </c>
    </row>
    <row r="1658" spans="1:6" x14ac:dyDescent="0.3">
      <c r="A1658" s="3">
        <v>44043</v>
      </c>
      <c r="B1658" s="4">
        <v>40.340000000000003</v>
      </c>
      <c r="C1658" s="4">
        <v>40.549999999999997</v>
      </c>
      <c r="D1658" s="4">
        <v>39.659999999999997</v>
      </c>
      <c r="E1658" s="4">
        <v>40.270000000000003</v>
      </c>
      <c r="F1658" s="5">
        <v>318788</v>
      </c>
    </row>
    <row r="1659" spans="1:6" x14ac:dyDescent="0.3">
      <c r="A1659" s="3">
        <v>44046</v>
      </c>
      <c r="B1659" s="4">
        <v>40.39</v>
      </c>
      <c r="C1659" s="4">
        <v>41.24</v>
      </c>
      <c r="D1659" s="4">
        <v>39.58</v>
      </c>
      <c r="E1659" s="4">
        <v>41.01</v>
      </c>
      <c r="F1659" s="5">
        <v>338326</v>
      </c>
    </row>
    <row r="1660" spans="1:6" x14ac:dyDescent="0.3">
      <c r="A1660" s="3">
        <v>44047</v>
      </c>
      <c r="B1660" s="4">
        <v>40.78</v>
      </c>
      <c r="C1660" s="4">
        <v>42.08</v>
      </c>
      <c r="D1660" s="4">
        <v>40.14</v>
      </c>
      <c r="E1660" s="4">
        <v>41.7</v>
      </c>
      <c r="F1660" s="5">
        <v>451575</v>
      </c>
    </row>
    <row r="1661" spans="1:6" x14ac:dyDescent="0.3">
      <c r="A1661" s="3">
        <v>44048</v>
      </c>
      <c r="B1661" s="4">
        <v>41.56</v>
      </c>
      <c r="C1661" s="4">
        <v>43.52</v>
      </c>
      <c r="D1661" s="4">
        <v>41.47</v>
      </c>
      <c r="E1661" s="4">
        <v>42.19</v>
      </c>
      <c r="F1661" s="5">
        <v>491268</v>
      </c>
    </row>
    <row r="1662" spans="1:6" x14ac:dyDescent="0.3">
      <c r="A1662" s="3">
        <v>44049</v>
      </c>
      <c r="B1662" s="4">
        <v>42.19</v>
      </c>
      <c r="C1662" s="4">
        <v>42.65</v>
      </c>
      <c r="D1662" s="4">
        <v>41.61</v>
      </c>
      <c r="E1662" s="4">
        <v>41.95</v>
      </c>
      <c r="F1662" s="5">
        <v>359610</v>
      </c>
    </row>
    <row r="1663" spans="1:6" x14ac:dyDescent="0.3">
      <c r="A1663" s="3">
        <v>44050</v>
      </c>
      <c r="B1663" s="4">
        <v>41.97</v>
      </c>
      <c r="C1663" s="4">
        <v>42.22</v>
      </c>
      <c r="D1663" s="4">
        <v>41.06</v>
      </c>
      <c r="E1663" s="4">
        <v>41.22</v>
      </c>
      <c r="F1663" s="5">
        <v>398997</v>
      </c>
    </row>
    <row r="1664" spans="1:6" x14ac:dyDescent="0.3">
      <c r="A1664" s="3">
        <v>44053</v>
      </c>
      <c r="B1664" s="4">
        <v>41.5</v>
      </c>
      <c r="C1664" s="4">
        <v>42.33</v>
      </c>
      <c r="D1664" s="4">
        <v>41.17</v>
      </c>
      <c r="E1664" s="4">
        <v>41.94</v>
      </c>
      <c r="F1664" s="5">
        <v>367796</v>
      </c>
    </row>
    <row r="1665" spans="1:6" x14ac:dyDescent="0.3">
      <c r="A1665" s="3">
        <v>44054</v>
      </c>
      <c r="B1665" s="4">
        <v>41.98</v>
      </c>
      <c r="C1665" s="4">
        <v>42.94</v>
      </c>
      <c r="D1665" s="4">
        <v>41.48</v>
      </c>
      <c r="E1665" s="4">
        <v>41.61</v>
      </c>
      <c r="F1665" s="5">
        <v>432843</v>
      </c>
    </row>
    <row r="1666" spans="1:6" x14ac:dyDescent="0.3">
      <c r="A1666" s="3">
        <v>44055</v>
      </c>
      <c r="B1666" s="4">
        <v>41.62</v>
      </c>
      <c r="C1666" s="4">
        <v>42.9</v>
      </c>
      <c r="D1666" s="4">
        <v>41.53</v>
      </c>
      <c r="E1666" s="4">
        <v>42.67</v>
      </c>
      <c r="F1666" s="5">
        <v>397831</v>
      </c>
    </row>
    <row r="1667" spans="1:6" x14ac:dyDescent="0.3">
      <c r="A1667" s="3">
        <v>44056</v>
      </c>
      <c r="B1667" s="4">
        <v>42.57</v>
      </c>
      <c r="C1667" s="4">
        <v>42.84</v>
      </c>
      <c r="D1667" s="4">
        <v>42.09</v>
      </c>
      <c r="E1667" s="4">
        <v>42.24</v>
      </c>
      <c r="F1667" s="5">
        <v>329507</v>
      </c>
    </row>
    <row r="1668" spans="1:6" x14ac:dyDescent="0.3">
      <c r="A1668" s="3">
        <v>44057</v>
      </c>
      <c r="B1668" s="4">
        <v>42.33</v>
      </c>
      <c r="C1668" s="4">
        <v>42.57</v>
      </c>
      <c r="D1668" s="4">
        <v>41.62</v>
      </c>
      <c r="E1668" s="4">
        <v>42.01</v>
      </c>
      <c r="F1668" s="5">
        <v>310866</v>
      </c>
    </row>
    <row r="1669" spans="1:6" x14ac:dyDescent="0.3">
      <c r="A1669" s="3">
        <v>44060</v>
      </c>
      <c r="B1669" s="4">
        <v>42.24</v>
      </c>
      <c r="C1669" s="4">
        <v>42.97</v>
      </c>
      <c r="D1669" s="4">
        <v>41.8</v>
      </c>
      <c r="E1669" s="4">
        <v>42.89</v>
      </c>
      <c r="F1669" s="5">
        <v>208429</v>
      </c>
    </row>
    <row r="1670" spans="1:6" x14ac:dyDescent="0.3">
      <c r="A1670" s="3">
        <v>44061</v>
      </c>
      <c r="B1670" s="4">
        <v>42.79</v>
      </c>
      <c r="C1670" s="4">
        <v>42.99</v>
      </c>
      <c r="D1670" s="4">
        <v>42.11</v>
      </c>
      <c r="E1670" s="4">
        <v>42.89</v>
      </c>
      <c r="F1670" s="5">
        <v>111628</v>
      </c>
    </row>
    <row r="1671" spans="1:6" x14ac:dyDescent="0.3">
      <c r="A1671" s="3">
        <v>44062</v>
      </c>
      <c r="B1671" s="4">
        <v>42.6</v>
      </c>
      <c r="C1671" s="4">
        <v>43.03</v>
      </c>
      <c r="D1671" s="4">
        <v>42.36</v>
      </c>
      <c r="E1671" s="4">
        <v>42.93</v>
      </c>
      <c r="F1671" s="5">
        <v>81299</v>
      </c>
    </row>
    <row r="1672" spans="1:6" x14ac:dyDescent="0.3">
      <c r="A1672" s="3">
        <v>44063</v>
      </c>
      <c r="B1672" s="4">
        <v>42.74</v>
      </c>
      <c r="C1672" s="4">
        <v>42.79</v>
      </c>
      <c r="D1672" s="4">
        <v>41.5</v>
      </c>
      <c r="E1672" s="4">
        <v>42.58</v>
      </c>
      <c r="F1672" s="5">
        <v>377070</v>
      </c>
    </row>
    <row r="1673" spans="1:6" x14ac:dyDescent="0.3">
      <c r="A1673" s="3">
        <v>44064</v>
      </c>
      <c r="B1673" s="4">
        <v>42.75</v>
      </c>
      <c r="C1673" s="4">
        <v>42.96</v>
      </c>
      <c r="D1673" s="4">
        <v>41.46</v>
      </c>
      <c r="E1673" s="4">
        <v>42.34</v>
      </c>
      <c r="F1673" s="5">
        <v>345368</v>
      </c>
    </row>
    <row r="1674" spans="1:6" x14ac:dyDescent="0.3">
      <c r="A1674" s="3">
        <v>44067</v>
      </c>
      <c r="B1674" s="4">
        <v>42.48</v>
      </c>
      <c r="C1674" s="4">
        <v>42.89</v>
      </c>
      <c r="D1674" s="4">
        <v>42.23</v>
      </c>
      <c r="E1674" s="4">
        <v>42.62</v>
      </c>
      <c r="F1674" s="5">
        <v>294731</v>
      </c>
    </row>
    <row r="1675" spans="1:6" x14ac:dyDescent="0.3">
      <c r="A1675" s="3">
        <v>44068</v>
      </c>
      <c r="B1675" s="4">
        <v>42.36</v>
      </c>
      <c r="C1675" s="4">
        <v>43.57</v>
      </c>
      <c r="D1675" s="4">
        <v>42.31</v>
      </c>
      <c r="E1675" s="4">
        <v>43.35</v>
      </c>
      <c r="F1675" s="5">
        <v>330800</v>
      </c>
    </row>
    <row r="1676" spans="1:6" x14ac:dyDescent="0.3">
      <c r="A1676" s="3">
        <v>44069</v>
      </c>
      <c r="B1676" s="4">
        <v>43.39</v>
      </c>
      <c r="C1676" s="4">
        <v>43.78</v>
      </c>
      <c r="D1676" s="4">
        <v>43</v>
      </c>
      <c r="E1676" s="4">
        <v>43.39</v>
      </c>
      <c r="F1676" s="5">
        <v>262243</v>
      </c>
    </row>
    <row r="1677" spans="1:6" x14ac:dyDescent="0.3">
      <c r="A1677" s="3">
        <v>44070</v>
      </c>
      <c r="B1677" s="4">
        <v>43.45</v>
      </c>
      <c r="C1677" s="4">
        <v>43.5</v>
      </c>
      <c r="D1677" s="4">
        <v>42.36</v>
      </c>
      <c r="E1677" s="4">
        <v>43.04</v>
      </c>
      <c r="F1677" s="5">
        <v>320968</v>
      </c>
    </row>
    <row r="1678" spans="1:6" x14ac:dyDescent="0.3">
      <c r="A1678" s="3">
        <v>44071</v>
      </c>
      <c r="B1678" s="4">
        <v>42.98</v>
      </c>
      <c r="C1678" s="4">
        <v>43.42</v>
      </c>
      <c r="D1678" s="4">
        <v>42.69</v>
      </c>
      <c r="E1678" s="4">
        <v>42.97</v>
      </c>
      <c r="F1678" s="5">
        <v>272800</v>
      </c>
    </row>
    <row r="1679" spans="1:6" x14ac:dyDescent="0.3">
      <c r="A1679" s="3">
        <v>44074</v>
      </c>
      <c r="B1679" s="4">
        <v>42.91</v>
      </c>
      <c r="C1679" s="4">
        <v>43.57</v>
      </c>
      <c r="D1679" s="4">
        <v>42.56</v>
      </c>
      <c r="E1679" s="4">
        <v>42.61</v>
      </c>
      <c r="F1679" s="5">
        <v>236877</v>
      </c>
    </row>
    <row r="1680" spans="1:6" x14ac:dyDescent="0.3">
      <c r="A1680" s="3">
        <v>44075</v>
      </c>
      <c r="B1680" s="4">
        <v>42.83</v>
      </c>
      <c r="C1680" s="4">
        <v>43.43</v>
      </c>
      <c r="D1680" s="4">
        <v>42.72</v>
      </c>
      <c r="E1680" s="4">
        <v>42.76</v>
      </c>
      <c r="F1680" s="5">
        <v>285146</v>
      </c>
    </row>
    <row r="1681" spans="1:6" x14ac:dyDescent="0.3">
      <c r="A1681" s="3">
        <v>44076</v>
      </c>
      <c r="B1681" s="4">
        <v>43.02</v>
      </c>
      <c r="C1681" s="4">
        <v>43.21</v>
      </c>
      <c r="D1681" s="4">
        <v>41.23</v>
      </c>
      <c r="E1681" s="4">
        <v>41.51</v>
      </c>
      <c r="F1681" s="5">
        <v>421771</v>
      </c>
    </row>
    <row r="1682" spans="1:6" x14ac:dyDescent="0.3">
      <c r="A1682" s="3">
        <v>44077</v>
      </c>
      <c r="B1682" s="4">
        <v>41.63</v>
      </c>
      <c r="C1682" s="4">
        <v>41.79</v>
      </c>
      <c r="D1682" s="4">
        <v>40.22</v>
      </c>
      <c r="E1682" s="4">
        <v>41.37</v>
      </c>
      <c r="F1682" s="5">
        <v>417634</v>
      </c>
    </row>
    <row r="1683" spans="1:6" x14ac:dyDescent="0.3">
      <c r="A1683" s="3">
        <v>44078</v>
      </c>
      <c r="B1683" s="4">
        <v>41.25</v>
      </c>
      <c r="C1683" s="4">
        <v>41.87</v>
      </c>
      <c r="D1683" s="4">
        <v>39.35</v>
      </c>
      <c r="E1683" s="4">
        <v>39.770000000000003</v>
      </c>
      <c r="F1683" s="5">
        <v>444184</v>
      </c>
    </row>
    <row r="1684" spans="1:6" x14ac:dyDescent="0.3">
      <c r="A1684" s="3">
        <v>44082</v>
      </c>
      <c r="B1684" s="4">
        <v>39.479999999999997</v>
      </c>
      <c r="C1684" s="4">
        <v>39.590000000000003</v>
      </c>
      <c r="D1684" s="4">
        <v>36.130000000000003</v>
      </c>
      <c r="E1684" s="4">
        <v>36.76</v>
      </c>
      <c r="F1684" s="5">
        <v>720975</v>
      </c>
    </row>
    <row r="1685" spans="1:6" x14ac:dyDescent="0.3">
      <c r="A1685" s="3">
        <v>44083</v>
      </c>
      <c r="B1685" s="4">
        <v>36.79</v>
      </c>
      <c r="C1685" s="4">
        <v>38.450000000000003</v>
      </c>
      <c r="D1685" s="4">
        <v>36.159999999999997</v>
      </c>
      <c r="E1685" s="4">
        <v>38.049999999999997</v>
      </c>
      <c r="F1685" s="5">
        <v>455356</v>
      </c>
    </row>
    <row r="1686" spans="1:6" x14ac:dyDescent="0.3">
      <c r="A1686" s="3">
        <v>44084</v>
      </c>
      <c r="B1686" s="4">
        <v>37.799999999999997</v>
      </c>
      <c r="C1686" s="4">
        <v>38.18</v>
      </c>
      <c r="D1686" s="4">
        <v>36.93</v>
      </c>
      <c r="E1686" s="4">
        <v>37.299999999999997</v>
      </c>
      <c r="F1686" s="5">
        <v>367555</v>
      </c>
    </row>
    <row r="1687" spans="1:6" x14ac:dyDescent="0.3">
      <c r="A1687" s="3">
        <v>44085</v>
      </c>
      <c r="B1687" s="4">
        <v>37.01</v>
      </c>
      <c r="C1687" s="4">
        <v>37.82</v>
      </c>
      <c r="D1687" s="4">
        <v>36.67</v>
      </c>
      <c r="E1687" s="4">
        <v>37.33</v>
      </c>
      <c r="F1687" s="5">
        <v>363787</v>
      </c>
    </row>
    <row r="1688" spans="1:6" x14ac:dyDescent="0.3">
      <c r="A1688" s="3">
        <v>44088</v>
      </c>
      <c r="B1688" s="4">
        <v>37.32</v>
      </c>
      <c r="C1688" s="4">
        <v>37.68</v>
      </c>
      <c r="D1688" s="4">
        <v>36.82</v>
      </c>
      <c r="E1688" s="4">
        <v>37.26</v>
      </c>
      <c r="F1688" s="5">
        <v>347563</v>
      </c>
    </row>
    <row r="1689" spans="1:6" x14ac:dyDescent="0.3">
      <c r="A1689" s="3">
        <v>44089</v>
      </c>
      <c r="B1689" s="4">
        <v>37.28</v>
      </c>
      <c r="C1689" s="4">
        <v>38.57</v>
      </c>
      <c r="D1689" s="4">
        <v>37.06</v>
      </c>
      <c r="E1689" s="4">
        <v>38.28</v>
      </c>
      <c r="F1689" s="5">
        <v>348861</v>
      </c>
    </row>
    <row r="1690" spans="1:6" x14ac:dyDescent="0.3">
      <c r="A1690" s="3">
        <v>44090</v>
      </c>
      <c r="B1690" s="4">
        <v>38.35</v>
      </c>
      <c r="C1690" s="4">
        <v>40.340000000000003</v>
      </c>
      <c r="D1690" s="4">
        <v>38.35</v>
      </c>
      <c r="E1690" s="4">
        <v>40.159999999999997</v>
      </c>
      <c r="F1690" s="5">
        <v>367612</v>
      </c>
    </row>
    <row r="1691" spans="1:6" x14ac:dyDescent="0.3">
      <c r="A1691" s="3">
        <v>44091</v>
      </c>
      <c r="B1691" s="4">
        <v>40.19</v>
      </c>
      <c r="C1691" s="4">
        <v>41.22</v>
      </c>
      <c r="D1691" s="4">
        <v>39.42</v>
      </c>
      <c r="E1691" s="4">
        <v>40.97</v>
      </c>
      <c r="F1691" s="5">
        <v>280669</v>
      </c>
    </row>
    <row r="1692" spans="1:6" x14ac:dyDescent="0.3">
      <c r="A1692" s="3">
        <v>44092</v>
      </c>
      <c r="B1692" s="4">
        <v>40.97</v>
      </c>
      <c r="C1692" s="4">
        <v>41.49</v>
      </c>
      <c r="D1692" s="4">
        <v>40.299999999999997</v>
      </c>
      <c r="E1692" s="4">
        <v>41.11</v>
      </c>
      <c r="F1692" s="5">
        <v>85906</v>
      </c>
    </row>
    <row r="1693" spans="1:6" x14ac:dyDescent="0.3">
      <c r="A1693" s="3">
        <v>44095</v>
      </c>
      <c r="B1693" s="4">
        <v>40.98</v>
      </c>
      <c r="C1693" s="4">
        <v>41.27</v>
      </c>
      <c r="D1693" s="4">
        <v>38.659999999999997</v>
      </c>
      <c r="E1693" s="4">
        <v>39.31</v>
      </c>
      <c r="F1693" s="5">
        <v>66195</v>
      </c>
    </row>
    <row r="1694" spans="1:6" x14ac:dyDescent="0.3">
      <c r="A1694" s="3">
        <v>44096</v>
      </c>
      <c r="B1694" s="4">
        <v>39.630000000000003</v>
      </c>
      <c r="C1694" s="4">
        <v>40.020000000000003</v>
      </c>
      <c r="D1694" s="4">
        <v>39</v>
      </c>
      <c r="E1694" s="4">
        <v>39.6</v>
      </c>
      <c r="F1694" s="5">
        <v>287807</v>
      </c>
    </row>
    <row r="1695" spans="1:6" x14ac:dyDescent="0.3">
      <c r="A1695" s="3">
        <v>44097</v>
      </c>
      <c r="B1695" s="4">
        <v>39.76</v>
      </c>
      <c r="C1695" s="4">
        <v>40.75</v>
      </c>
      <c r="D1695" s="4">
        <v>39.26</v>
      </c>
      <c r="E1695" s="4">
        <v>39.93</v>
      </c>
      <c r="F1695" s="5">
        <v>318754</v>
      </c>
    </row>
    <row r="1696" spans="1:6" x14ac:dyDescent="0.3">
      <c r="A1696" s="3">
        <v>44098</v>
      </c>
      <c r="B1696" s="4">
        <v>39.6</v>
      </c>
      <c r="C1696" s="4">
        <v>40.369999999999997</v>
      </c>
      <c r="D1696" s="4">
        <v>39.119999999999997</v>
      </c>
      <c r="E1696" s="4">
        <v>40.31</v>
      </c>
      <c r="F1696" s="5">
        <v>269992</v>
      </c>
    </row>
    <row r="1697" spans="1:6" x14ac:dyDescent="0.3">
      <c r="A1697" s="3">
        <v>44099</v>
      </c>
      <c r="B1697" s="4">
        <v>40.15</v>
      </c>
      <c r="C1697" s="4">
        <v>40.64</v>
      </c>
      <c r="D1697" s="4">
        <v>39.71</v>
      </c>
      <c r="E1697" s="4">
        <v>40.25</v>
      </c>
      <c r="F1697" s="5">
        <v>229025</v>
      </c>
    </row>
    <row r="1698" spans="1:6" x14ac:dyDescent="0.3">
      <c r="A1698" s="3">
        <v>44102</v>
      </c>
      <c r="B1698" s="4">
        <v>40.07</v>
      </c>
      <c r="C1698" s="4">
        <v>40.799999999999997</v>
      </c>
      <c r="D1698" s="4">
        <v>39.78</v>
      </c>
      <c r="E1698" s="4">
        <v>40.6</v>
      </c>
      <c r="F1698" s="5">
        <v>226425</v>
      </c>
    </row>
    <row r="1699" spans="1:6" x14ac:dyDescent="0.3">
      <c r="A1699" s="3">
        <v>44103</v>
      </c>
      <c r="B1699" s="4">
        <v>40.58</v>
      </c>
      <c r="C1699" s="4">
        <v>40.700000000000003</v>
      </c>
      <c r="D1699" s="4">
        <v>38.409999999999997</v>
      </c>
      <c r="E1699" s="4">
        <v>39.29</v>
      </c>
      <c r="F1699" s="5">
        <v>379599</v>
      </c>
    </row>
    <row r="1700" spans="1:6" x14ac:dyDescent="0.3">
      <c r="A1700" s="3">
        <v>44104</v>
      </c>
      <c r="B1700" s="4">
        <v>39.159999999999997</v>
      </c>
      <c r="C1700" s="4">
        <v>40.369999999999997</v>
      </c>
      <c r="D1700" s="4">
        <v>38.68</v>
      </c>
      <c r="E1700" s="4">
        <v>40.22</v>
      </c>
      <c r="F1700" s="5">
        <v>340294</v>
      </c>
    </row>
    <row r="1701" spans="1:6" x14ac:dyDescent="0.3">
      <c r="A1701" s="3">
        <v>44105</v>
      </c>
      <c r="B1701" s="4">
        <v>39.9</v>
      </c>
      <c r="C1701" s="4">
        <v>40.47</v>
      </c>
      <c r="D1701" s="4">
        <v>37.61</v>
      </c>
      <c r="E1701" s="4">
        <v>38.72</v>
      </c>
      <c r="F1701" s="5">
        <v>443442</v>
      </c>
    </row>
    <row r="1702" spans="1:6" x14ac:dyDescent="0.3">
      <c r="A1702" s="3">
        <v>44106</v>
      </c>
      <c r="B1702" s="4">
        <v>38.6</v>
      </c>
      <c r="C1702" s="4">
        <v>38.65</v>
      </c>
      <c r="D1702" s="4">
        <v>36.630000000000003</v>
      </c>
      <c r="E1702" s="4">
        <v>37.049999999999997</v>
      </c>
      <c r="F1702" s="5">
        <v>391428</v>
      </c>
    </row>
    <row r="1703" spans="1:6" x14ac:dyDescent="0.3">
      <c r="A1703" s="3">
        <v>44109</v>
      </c>
      <c r="B1703" s="4">
        <v>37</v>
      </c>
      <c r="C1703" s="4">
        <v>39.72</v>
      </c>
      <c r="D1703" s="4">
        <v>37</v>
      </c>
      <c r="E1703" s="4">
        <v>39.22</v>
      </c>
      <c r="F1703" s="5">
        <v>378579</v>
      </c>
    </row>
    <row r="1704" spans="1:6" x14ac:dyDescent="0.3">
      <c r="A1704" s="3">
        <v>44110</v>
      </c>
      <c r="B1704" s="4">
        <v>39.35</v>
      </c>
      <c r="C1704" s="4">
        <v>40.86</v>
      </c>
      <c r="D1704" s="4">
        <v>39.1</v>
      </c>
      <c r="E1704" s="4">
        <v>40.67</v>
      </c>
      <c r="F1704" s="5">
        <v>400531</v>
      </c>
    </row>
    <row r="1705" spans="1:6" x14ac:dyDescent="0.3">
      <c r="A1705" s="3">
        <v>44111</v>
      </c>
      <c r="B1705" s="4">
        <v>39.83</v>
      </c>
      <c r="C1705" s="4">
        <v>40.35</v>
      </c>
      <c r="D1705" s="4">
        <v>39.28</v>
      </c>
      <c r="E1705" s="4">
        <v>39.950000000000003</v>
      </c>
      <c r="F1705" s="5">
        <v>433065</v>
      </c>
    </row>
    <row r="1706" spans="1:6" x14ac:dyDescent="0.3">
      <c r="A1706" s="3">
        <v>44112</v>
      </c>
      <c r="B1706" s="4">
        <v>39.99</v>
      </c>
      <c r="C1706" s="4">
        <v>41.33</v>
      </c>
      <c r="D1706" s="4">
        <v>39.76</v>
      </c>
      <c r="E1706" s="4">
        <v>41.19</v>
      </c>
      <c r="F1706" s="5">
        <v>409787</v>
      </c>
    </row>
    <row r="1707" spans="1:6" x14ac:dyDescent="0.3">
      <c r="A1707" s="3">
        <v>44113</v>
      </c>
      <c r="B1707" s="4">
        <v>41.31</v>
      </c>
      <c r="C1707" s="4">
        <v>41.47</v>
      </c>
      <c r="D1707" s="4">
        <v>40.380000000000003</v>
      </c>
      <c r="E1707" s="4">
        <v>40.6</v>
      </c>
      <c r="F1707" s="5">
        <v>331703</v>
      </c>
    </row>
    <row r="1708" spans="1:6" x14ac:dyDescent="0.3">
      <c r="A1708" s="3">
        <v>44116</v>
      </c>
      <c r="B1708" s="4">
        <v>40.4</v>
      </c>
      <c r="C1708" s="4">
        <v>40.450000000000003</v>
      </c>
      <c r="D1708" s="4">
        <v>39.04</v>
      </c>
      <c r="E1708" s="4">
        <v>39.43</v>
      </c>
      <c r="F1708" s="5">
        <v>322035</v>
      </c>
    </row>
    <row r="1709" spans="1:6" x14ac:dyDescent="0.3">
      <c r="A1709" s="3">
        <v>44117</v>
      </c>
      <c r="B1709" s="4">
        <v>39.53</v>
      </c>
      <c r="C1709" s="4">
        <v>40.53</v>
      </c>
      <c r="D1709" s="4">
        <v>39.35</v>
      </c>
      <c r="E1709" s="4">
        <v>40.200000000000003</v>
      </c>
      <c r="F1709" s="5">
        <v>375470</v>
      </c>
    </row>
    <row r="1710" spans="1:6" x14ac:dyDescent="0.3">
      <c r="A1710" s="3">
        <v>44118</v>
      </c>
      <c r="B1710" s="4">
        <v>40.19</v>
      </c>
      <c r="C1710" s="4">
        <v>41.16</v>
      </c>
      <c r="D1710" s="4">
        <v>39.82</v>
      </c>
      <c r="E1710" s="4">
        <v>41.04</v>
      </c>
      <c r="F1710" s="5">
        <v>328295</v>
      </c>
    </row>
    <row r="1711" spans="1:6" x14ac:dyDescent="0.3">
      <c r="A1711" s="3">
        <v>44119</v>
      </c>
      <c r="B1711" s="4">
        <v>41.13</v>
      </c>
      <c r="C1711" s="4">
        <v>41.29</v>
      </c>
      <c r="D1711" s="4">
        <v>39.22</v>
      </c>
      <c r="E1711" s="4">
        <v>40.96</v>
      </c>
      <c r="F1711" s="5">
        <v>248251</v>
      </c>
    </row>
    <row r="1712" spans="1:6" x14ac:dyDescent="0.3">
      <c r="A1712" s="3">
        <v>44120</v>
      </c>
      <c r="B1712" s="4">
        <v>40.880000000000003</v>
      </c>
      <c r="C1712" s="4">
        <v>41.05</v>
      </c>
      <c r="D1712" s="4">
        <v>40.08</v>
      </c>
      <c r="E1712" s="4">
        <v>40.880000000000003</v>
      </c>
      <c r="F1712" s="5">
        <v>96488</v>
      </c>
    </row>
    <row r="1713" spans="1:6" x14ac:dyDescent="0.3">
      <c r="A1713" s="3">
        <v>44123</v>
      </c>
      <c r="B1713" s="4">
        <v>40.69</v>
      </c>
      <c r="C1713" s="4">
        <v>41.22</v>
      </c>
      <c r="D1713" s="4">
        <v>40.54</v>
      </c>
      <c r="E1713" s="4">
        <v>40.83</v>
      </c>
      <c r="F1713" s="5">
        <v>75335</v>
      </c>
    </row>
    <row r="1714" spans="1:6" x14ac:dyDescent="0.3">
      <c r="A1714" s="3">
        <v>44124</v>
      </c>
      <c r="B1714" s="4">
        <v>40.65</v>
      </c>
      <c r="C1714" s="4">
        <v>41.7</v>
      </c>
      <c r="D1714" s="4">
        <v>40.25</v>
      </c>
      <c r="E1714" s="4">
        <v>41.46</v>
      </c>
      <c r="F1714" s="5">
        <v>360574</v>
      </c>
    </row>
    <row r="1715" spans="1:6" x14ac:dyDescent="0.3">
      <c r="A1715" s="3">
        <v>44125</v>
      </c>
      <c r="B1715" s="4">
        <v>41.22</v>
      </c>
      <c r="C1715" s="4">
        <v>41.59</v>
      </c>
      <c r="D1715" s="4">
        <v>39.78</v>
      </c>
      <c r="E1715" s="4">
        <v>40.03</v>
      </c>
      <c r="F1715" s="5">
        <v>366899</v>
      </c>
    </row>
    <row r="1716" spans="1:6" x14ac:dyDescent="0.3">
      <c r="A1716" s="3">
        <v>44126</v>
      </c>
      <c r="B1716" s="4">
        <v>40.04</v>
      </c>
      <c r="C1716" s="4">
        <v>41.02</v>
      </c>
      <c r="D1716" s="4">
        <v>39.71</v>
      </c>
      <c r="E1716" s="4">
        <v>40.64</v>
      </c>
      <c r="F1716" s="5">
        <v>307494</v>
      </c>
    </row>
    <row r="1717" spans="1:6" x14ac:dyDescent="0.3">
      <c r="A1717" s="3">
        <v>44127</v>
      </c>
      <c r="B1717" s="4">
        <v>40.61</v>
      </c>
      <c r="C1717" s="4">
        <v>40.92</v>
      </c>
      <c r="D1717" s="4">
        <v>39.57</v>
      </c>
      <c r="E1717" s="4">
        <v>39.85</v>
      </c>
      <c r="F1717" s="5">
        <v>268931</v>
      </c>
    </row>
    <row r="1718" spans="1:6" x14ac:dyDescent="0.3">
      <c r="A1718" s="3">
        <v>44130</v>
      </c>
      <c r="B1718" s="4">
        <v>39.69</v>
      </c>
      <c r="C1718" s="4">
        <v>39.74</v>
      </c>
      <c r="D1718" s="4">
        <v>38.28</v>
      </c>
      <c r="E1718" s="4">
        <v>38.56</v>
      </c>
      <c r="F1718" s="5">
        <v>360184</v>
      </c>
    </row>
    <row r="1719" spans="1:6" x14ac:dyDescent="0.3">
      <c r="A1719" s="3">
        <v>44131</v>
      </c>
      <c r="B1719" s="4">
        <v>38.590000000000003</v>
      </c>
      <c r="C1719" s="4">
        <v>39.83</v>
      </c>
      <c r="D1719" s="4">
        <v>38.51</v>
      </c>
      <c r="E1719" s="4">
        <v>39.57</v>
      </c>
      <c r="F1719" s="5">
        <v>339535</v>
      </c>
    </row>
    <row r="1720" spans="1:6" x14ac:dyDescent="0.3">
      <c r="A1720" s="3">
        <v>44132</v>
      </c>
      <c r="B1720" s="4">
        <v>38.97</v>
      </c>
      <c r="C1720" s="4">
        <v>39.01</v>
      </c>
      <c r="D1720" s="4">
        <v>36.97</v>
      </c>
      <c r="E1720" s="4">
        <v>37.39</v>
      </c>
      <c r="F1720" s="5">
        <v>489954</v>
      </c>
    </row>
    <row r="1721" spans="1:6" x14ac:dyDescent="0.3">
      <c r="A1721" s="3">
        <v>44133</v>
      </c>
      <c r="B1721" s="4">
        <v>37.39</v>
      </c>
      <c r="C1721" s="4">
        <v>37.76</v>
      </c>
      <c r="D1721" s="4">
        <v>34.92</v>
      </c>
      <c r="E1721" s="4">
        <v>36.17</v>
      </c>
      <c r="F1721" s="5">
        <v>568816</v>
      </c>
    </row>
    <row r="1722" spans="1:6" x14ac:dyDescent="0.3">
      <c r="A1722" s="3">
        <v>44134</v>
      </c>
      <c r="B1722" s="4">
        <v>36.07</v>
      </c>
      <c r="C1722" s="4">
        <v>36.6</v>
      </c>
      <c r="D1722" s="4">
        <v>35.21</v>
      </c>
      <c r="E1722" s="4">
        <v>35.79</v>
      </c>
      <c r="F1722" s="5">
        <v>388971</v>
      </c>
    </row>
    <row r="1723" spans="1:6" x14ac:dyDescent="0.3">
      <c r="A1723" s="3">
        <v>44137</v>
      </c>
      <c r="B1723" s="4">
        <v>35.24</v>
      </c>
      <c r="C1723" s="4">
        <v>37.15</v>
      </c>
      <c r="D1723" s="4">
        <v>33.64</v>
      </c>
      <c r="E1723" s="4">
        <v>36.81</v>
      </c>
      <c r="F1723" s="5">
        <v>489204</v>
      </c>
    </row>
    <row r="1724" spans="1:6" x14ac:dyDescent="0.3">
      <c r="A1724" s="3">
        <v>44138</v>
      </c>
      <c r="B1724" s="4">
        <v>37.03</v>
      </c>
      <c r="C1724" s="4">
        <v>38.32</v>
      </c>
      <c r="D1724" s="4">
        <v>36.57</v>
      </c>
      <c r="E1724" s="4">
        <v>37.659999999999997</v>
      </c>
      <c r="F1724" s="5">
        <v>410611</v>
      </c>
    </row>
    <row r="1725" spans="1:6" x14ac:dyDescent="0.3">
      <c r="A1725" s="3">
        <v>44139</v>
      </c>
      <c r="B1725" s="4">
        <v>38.15</v>
      </c>
      <c r="C1725" s="4">
        <v>39.25</v>
      </c>
      <c r="D1725" s="4">
        <v>37.26</v>
      </c>
      <c r="E1725" s="4">
        <v>39.15</v>
      </c>
      <c r="F1725" s="5">
        <v>437000</v>
      </c>
    </row>
    <row r="1726" spans="1:6" x14ac:dyDescent="0.3">
      <c r="A1726" s="3">
        <v>44140</v>
      </c>
      <c r="B1726" s="4">
        <v>39.17</v>
      </c>
      <c r="C1726" s="4">
        <v>39.35</v>
      </c>
      <c r="D1726" s="4">
        <v>38.270000000000003</v>
      </c>
      <c r="E1726" s="4">
        <v>38.79</v>
      </c>
      <c r="F1726" s="5">
        <v>298366</v>
      </c>
    </row>
    <row r="1727" spans="1:6" x14ac:dyDescent="0.3">
      <c r="A1727" s="3">
        <v>44141</v>
      </c>
      <c r="B1727" s="4">
        <v>38.54</v>
      </c>
      <c r="C1727" s="4">
        <v>38.61</v>
      </c>
      <c r="D1727" s="4">
        <v>37.06</v>
      </c>
      <c r="E1727" s="4">
        <v>37.14</v>
      </c>
      <c r="F1727" s="5">
        <v>411026</v>
      </c>
    </row>
    <row r="1728" spans="1:6" x14ac:dyDescent="0.3">
      <c r="A1728" s="3">
        <v>44144</v>
      </c>
      <c r="B1728" s="4">
        <v>37.340000000000003</v>
      </c>
      <c r="C1728" s="4">
        <v>41.33</v>
      </c>
      <c r="D1728" s="4">
        <v>37.159999999999997</v>
      </c>
      <c r="E1728" s="4">
        <v>40.29</v>
      </c>
      <c r="F1728" s="5">
        <v>622921</v>
      </c>
    </row>
    <row r="1729" spans="1:6" x14ac:dyDescent="0.3">
      <c r="A1729" s="3">
        <v>44145</v>
      </c>
      <c r="B1729" s="4">
        <v>39.909999999999997</v>
      </c>
      <c r="C1729" s="4">
        <v>41.84</v>
      </c>
      <c r="D1729" s="4">
        <v>39.409999999999997</v>
      </c>
      <c r="E1729" s="4">
        <v>41.36</v>
      </c>
      <c r="F1729" s="5">
        <v>457045</v>
      </c>
    </row>
    <row r="1730" spans="1:6" x14ac:dyDescent="0.3">
      <c r="A1730" s="3">
        <v>44146</v>
      </c>
      <c r="B1730" s="4">
        <v>41.79</v>
      </c>
      <c r="C1730" s="4">
        <v>43.06</v>
      </c>
      <c r="D1730" s="4">
        <v>41.32</v>
      </c>
      <c r="E1730" s="4">
        <v>41.45</v>
      </c>
      <c r="F1730" s="5">
        <v>443772</v>
      </c>
    </row>
    <row r="1731" spans="1:6" x14ac:dyDescent="0.3">
      <c r="A1731" s="3">
        <v>44147</v>
      </c>
      <c r="B1731" s="4">
        <v>41.47</v>
      </c>
      <c r="C1731" s="4">
        <v>42.19</v>
      </c>
      <c r="D1731" s="4">
        <v>40.869999999999997</v>
      </c>
      <c r="E1731" s="4">
        <v>41.12</v>
      </c>
      <c r="F1731" s="5">
        <v>401031</v>
      </c>
    </row>
    <row r="1732" spans="1:6" x14ac:dyDescent="0.3">
      <c r="A1732" s="3">
        <v>44148</v>
      </c>
      <c r="B1732" s="4">
        <v>40.94</v>
      </c>
      <c r="C1732" s="4">
        <v>40.94</v>
      </c>
      <c r="D1732" s="4">
        <v>40.06</v>
      </c>
      <c r="E1732" s="4">
        <v>40.130000000000003</v>
      </c>
      <c r="F1732" s="5">
        <v>338187</v>
      </c>
    </row>
    <row r="1733" spans="1:6" x14ac:dyDescent="0.3">
      <c r="A1733" s="3">
        <v>44151</v>
      </c>
      <c r="B1733" s="4">
        <v>40.17</v>
      </c>
      <c r="C1733" s="4">
        <v>42.09</v>
      </c>
      <c r="D1733" s="4">
        <v>40.15</v>
      </c>
      <c r="E1733" s="4">
        <v>41.34</v>
      </c>
      <c r="F1733" s="5">
        <v>378785</v>
      </c>
    </row>
    <row r="1734" spans="1:6" x14ac:dyDescent="0.3">
      <c r="A1734" s="3">
        <v>44152</v>
      </c>
      <c r="B1734" s="4">
        <v>41.44</v>
      </c>
      <c r="C1734" s="4">
        <v>41.69</v>
      </c>
      <c r="D1734" s="4">
        <v>40.57</v>
      </c>
      <c r="E1734" s="4">
        <v>41.43</v>
      </c>
      <c r="F1734" s="5">
        <v>243677</v>
      </c>
    </row>
    <row r="1735" spans="1:6" x14ac:dyDescent="0.3">
      <c r="A1735" s="3">
        <v>44153</v>
      </c>
      <c r="B1735" s="4">
        <v>41.35</v>
      </c>
      <c r="C1735" s="4">
        <v>42.46</v>
      </c>
      <c r="D1735" s="4">
        <v>41.08</v>
      </c>
      <c r="E1735" s="4">
        <v>41.82</v>
      </c>
      <c r="F1735" s="5">
        <v>107013</v>
      </c>
    </row>
    <row r="1736" spans="1:6" x14ac:dyDescent="0.3">
      <c r="A1736" s="3">
        <v>44154</v>
      </c>
      <c r="B1736" s="4">
        <v>41.61</v>
      </c>
      <c r="C1736" s="4">
        <v>41.98</v>
      </c>
      <c r="D1736" s="4">
        <v>41.08</v>
      </c>
      <c r="E1736" s="4">
        <v>41.74</v>
      </c>
      <c r="F1736" s="5">
        <v>88144</v>
      </c>
    </row>
    <row r="1737" spans="1:6" x14ac:dyDescent="0.3">
      <c r="A1737" s="3">
        <v>44155</v>
      </c>
      <c r="B1737" s="4">
        <v>41.7</v>
      </c>
      <c r="C1737" s="4">
        <v>42.32</v>
      </c>
      <c r="D1737" s="4">
        <v>41.51</v>
      </c>
      <c r="E1737" s="4">
        <v>42.15</v>
      </c>
      <c r="F1737" s="5">
        <v>276340</v>
      </c>
    </row>
    <row r="1738" spans="1:6" x14ac:dyDescent="0.3">
      <c r="A1738" s="3">
        <v>44158</v>
      </c>
      <c r="B1738" s="4">
        <v>42.46</v>
      </c>
      <c r="C1738" s="4">
        <v>43.36</v>
      </c>
      <c r="D1738" s="4">
        <v>42.29</v>
      </c>
      <c r="E1738" s="4">
        <v>43.06</v>
      </c>
      <c r="F1738" s="5">
        <v>300717</v>
      </c>
    </row>
    <row r="1739" spans="1:6" x14ac:dyDescent="0.3">
      <c r="A1739" s="3">
        <v>44159</v>
      </c>
      <c r="B1739" s="4">
        <v>42.84</v>
      </c>
      <c r="C1739" s="4">
        <v>45.2</v>
      </c>
      <c r="D1739" s="4">
        <v>42.82</v>
      </c>
      <c r="E1739" s="4">
        <v>44.91</v>
      </c>
      <c r="F1739" s="5">
        <v>418527</v>
      </c>
    </row>
    <row r="1740" spans="1:6" x14ac:dyDescent="0.3">
      <c r="A1740" s="3">
        <v>44160</v>
      </c>
      <c r="B1740" s="4">
        <v>44.82</v>
      </c>
      <c r="C1740" s="4">
        <v>46.26</v>
      </c>
      <c r="D1740" s="4">
        <v>44.73</v>
      </c>
      <c r="E1740" s="4">
        <v>45.71</v>
      </c>
      <c r="F1740" s="5">
        <v>417182</v>
      </c>
    </row>
    <row r="1741" spans="1:6" x14ac:dyDescent="0.3">
      <c r="A1741" s="3">
        <v>44162</v>
      </c>
      <c r="B1741" s="4">
        <v>45.9</v>
      </c>
      <c r="C1741" s="4">
        <v>46.09</v>
      </c>
      <c r="D1741" s="4">
        <v>44.55</v>
      </c>
      <c r="E1741" s="4">
        <v>45.53</v>
      </c>
      <c r="F1741" s="5">
        <v>365128</v>
      </c>
    </row>
    <row r="1742" spans="1:6" x14ac:dyDescent="0.3">
      <c r="A1742" s="3">
        <v>44165</v>
      </c>
      <c r="B1742" s="4">
        <v>45.34</v>
      </c>
      <c r="C1742" s="4">
        <v>45.8</v>
      </c>
      <c r="D1742" s="4">
        <v>44.42</v>
      </c>
      <c r="E1742" s="4">
        <v>45.34</v>
      </c>
      <c r="F1742" s="5">
        <v>370755</v>
      </c>
    </row>
    <row r="1743" spans="1:6" x14ac:dyDescent="0.3">
      <c r="A1743" s="3">
        <v>44166</v>
      </c>
      <c r="B1743" s="4">
        <v>45.08</v>
      </c>
      <c r="C1743" s="4">
        <v>45.7</v>
      </c>
      <c r="D1743" s="4">
        <v>44.12</v>
      </c>
      <c r="E1743" s="4">
        <v>44.55</v>
      </c>
      <c r="F1743" s="5">
        <v>314919</v>
      </c>
    </row>
    <row r="1744" spans="1:6" x14ac:dyDescent="0.3">
      <c r="A1744" s="3">
        <v>44167</v>
      </c>
      <c r="B1744" s="4">
        <v>44.38</v>
      </c>
      <c r="C1744" s="4">
        <v>45.92</v>
      </c>
      <c r="D1744" s="4">
        <v>43.92</v>
      </c>
      <c r="E1744" s="4">
        <v>45.28</v>
      </c>
      <c r="F1744" s="5">
        <v>368854</v>
      </c>
    </row>
    <row r="1745" spans="1:6" x14ac:dyDescent="0.3">
      <c r="A1745" s="3">
        <v>44168</v>
      </c>
      <c r="B1745" s="4">
        <v>44.99</v>
      </c>
      <c r="C1745" s="4">
        <v>45.84</v>
      </c>
      <c r="D1745" s="4">
        <v>44.66</v>
      </c>
      <c r="E1745" s="4">
        <v>45.64</v>
      </c>
      <c r="F1745" s="5">
        <v>350768</v>
      </c>
    </row>
    <row r="1746" spans="1:6" x14ac:dyDescent="0.3">
      <c r="A1746" s="3">
        <v>44169</v>
      </c>
      <c r="B1746" s="4">
        <v>45.64</v>
      </c>
      <c r="C1746" s="4">
        <v>46.68</v>
      </c>
      <c r="D1746" s="4">
        <v>45.61</v>
      </c>
      <c r="E1746" s="4">
        <v>46.26</v>
      </c>
      <c r="F1746" s="5">
        <v>335453</v>
      </c>
    </row>
    <row r="1747" spans="1:6" x14ac:dyDescent="0.3">
      <c r="A1747" s="3">
        <v>44172</v>
      </c>
      <c r="B1747" s="4">
        <v>46.15</v>
      </c>
      <c r="C1747" s="4">
        <v>46.54</v>
      </c>
      <c r="D1747" s="4">
        <v>45.36</v>
      </c>
      <c r="E1747" s="4">
        <v>45.76</v>
      </c>
      <c r="F1747" s="5">
        <v>348871</v>
      </c>
    </row>
    <row r="1748" spans="1:6" x14ac:dyDescent="0.3">
      <c r="A1748" s="3">
        <v>44173</v>
      </c>
      <c r="B1748" s="4">
        <v>45.66</v>
      </c>
      <c r="C1748" s="4">
        <v>45.93</v>
      </c>
      <c r="D1748" s="4">
        <v>45.14</v>
      </c>
      <c r="E1748" s="4">
        <v>45.6</v>
      </c>
      <c r="F1748" s="5">
        <v>332641</v>
      </c>
    </row>
    <row r="1749" spans="1:6" x14ac:dyDescent="0.3">
      <c r="A1749" s="3">
        <v>44174</v>
      </c>
      <c r="B1749" s="4">
        <v>45.6</v>
      </c>
      <c r="C1749" s="4">
        <v>46.24</v>
      </c>
      <c r="D1749" s="4">
        <v>44.95</v>
      </c>
      <c r="E1749" s="4">
        <v>45.52</v>
      </c>
      <c r="F1749" s="5">
        <v>434976</v>
      </c>
    </row>
    <row r="1750" spans="1:6" x14ac:dyDescent="0.3">
      <c r="A1750" s="3">
        <v>44175</v>
      </c>
      <c r="B1750" s="4">
        <v>45.69</v>
      </c>
      <c r="C1750" s="4">
        <v>47.74</v>
      </c>
      <c r="D1750" s="4">
        <v>45.52</v>
      </c>
      <c r="E1750" s="4">
        <v>46.78</v>
      </c>
      <c r="F1750" s="5">
        <v>447529</v>
      </c>
    </row>
    <row r="1751" spans="1:6" x14ac:dyDescent="0.3">
      <c r="A1751" s="3">
        <v>44176</v>
      </c>
      <c r="B1751" s="4">
        <v>46.97</v>
      </c>
      <c r="C1751" s="4">
        <v>47.29</v>
      </c>
      <c r="D1751" s="4">
        <v>46.34</v>
      </c>
      <c r="E1751" s="4">
        <v>46.57</v>
      </c>
      <c r="F1751" s="5">
        <v>367305</v>
      </c>
    </row>
    <row r="1752" spans="1:6" x14ac:dyDescent="0.3">
      <c r="A1752" s="3">
        <v>44179</v>
      </c>
      <c r="B1752" s="4">
        <v>46.73</v>
      </c>
      <c r="C1752" s="4">
        <v>47.44</v>
      </c>
      <c r="D1752" s="4">
        <v>45.69</v>
      </c>
      <c r="E1752" s="4">
        <v>46.99</v>
      </c>
      <c r="F1752" s="5">
        <v>403543</v>
      </c>
    </row>
    <row r="1753" spans="1:6" x14ac:dyDescent="0.3">
      <c r="A1753" s="3">
        <v>44180</v>
      </c>
      <c r="B1753" s="4">
        <v>46.99</v>
      </c>
      <c r="C1753" s="4">
        <v>47.73</v>
      </c>
      <c r="D1753" s="4">
        <v>46.54</v>
      </c>
      <c r="E1753" s="4">
        <v>47.62</v>
      </c>
      <c r="F1753" s="5">
        <v>311169</v>
      </c>
    </row>
    <row r="1754" spans="1:6" x14ac:dyDescent="0.3">
      <c r="A1754" s="3">
        <v>44181</v>
      </c>
      <c r="B1754" s="4">
        <v>47.6</v>
      </c>
      <c r="C1754" s="4">
        <v>47.94</v>
      </c>
      <c r="D1754" s="4">
        <v>47.17</v>
      </c>
      <c r="E1754" s="4">
        <v>47.82</v>
      </c>
      <c r="F1754" s="5">
        <v>275331</v>
      </c>
    </row>
    <row r="1755" spans="1:6" x14ac:dyDescent="0.3">
      <c r="A1755" s="3">
        <v>44182</v>
      </c>
      <c r="B1755" s="4">
        <v>47.85</v>
      </c>
      <c r="C1755" s="4">
        <v>48.59</v>
      </c>
      <c r="D1755" s="4">
        <v>47.81</v>
      </c>
      <c r="E1755" s="4">
        <v>48.36</v>
      </c>
      <c r="F1755" s="5">
        <v>96536</v>
      </c>
    </row>
    <row r="1756" spans="1:6" x14ac:dyDescent="0.3">
      <c r="A1756" s="3">
        <v>44183</v>
      </c>
      <c r="B1756" s="4">
        <v>48.43</v>
      </c>
      <c r="C1756" s="4">
        <v>49.28</v>
      </c>
      <c r="D1756" s="4">
        <v>48.1</v>
      </c>
      <c r="E1756" s="4">
        <v>49.1</v>
      </c>
      <c r="F1756" s="5">
        <v>83711</v>
      </c>
    </row>
    <row r="1757" spans="1:6" x14ac:dyDescent="0.3">
      <c r="A1757" s="3">
        <v>44186</v>
      </c>
      <c r="B1757" s="4">
        <v>48.54</v>
      </c>
      <c r="C1757" s="4">
        <v>48.61</v>
      </c>
      <c r="D1757" s="4">
        <v>46.18</v>
      </c>
      <c r="E1757" s="4">
        <v>47.74</v>
      </c>
      <c r="F1757" s="5">
        <v>478098</v>
      </c>
    </row>
    <row r="1758" spans="1:6" x14ac:dyDescent="0.3">
      <c r="A1758" s="3">
        <v>44187</v>
      </c>
      <c r="B1758" s="4">
        <v>47.93</v>
      </c>
      <c r="C1758" s="4">
        <v>47.96</v>
      </c>
      <c r="D1758" s="4">
        <v>46.6</v>
      </c>
      <c r="E1758" s="4">
        <v>47.02</v>
      </c>
      <c r="F1758" s="5">
        <v>295737</v>
      </c>
    </row>
    <row r="1759" spans="1:6" x14ac:dyDescent="0.3">
      <c r="A1759" s="3">
        <v>44188</v>
      </c>
      <c r="B1759" s="4">
        <v>46.79</v>
      </c>
      <c r="C1759" s="4">
        <v>48.5</v>
      </c>
      <c r="D1759" s="4">
        <v>46.16</v>
      </c>
      <c r="E1759" s="4">
        <v>48.12</v>
      </c>
      <c r="F1759" s="5">
        <v>344306</v>
      </c>
    </row>
    <row r="1760" spans="1:6" x14ac:dyDescent="0.3">
      <c r="A1760" s="3">
        <v>44189</v>
      </c>
      <c r="B1760" s="4">
        <v>48.09</v>
      </c>
      <c r="C1760" s="4">
        <v>48.62</v>
      </c>
      <c r="D1760" s="4">
        <v>47.56</v>
      </c>
      <c r="E1760" s="4">
        <v>48.23</v>
      </c>
      <c r="F1760" s="5">
        <v>167390</v>
      </c>
    </row>
    <row r="1761" spans="1:6" x14ac:dyDescent="0.3">
      <c r="A1761" s="3">
        <v>44193</v>
      </c>
      <c r="B1761" s="4">
        <v>48.23</v>
      </c>
      <c r="C1761" s="4">
        <v>48.96</v>
      </c>
      <c r="D1761" s="4">
        <v>47.5</v>
      </c>
      <c r="E1761" s="4">
        <v>47.62</v>
      </c>
      <c r="F1761" s="5">
        <v>238462</v>
      </c>
    </row>
    <row r="1762" spans="1:6" x14ac:dyDescent="0.3">
      <c r="A1762" s="3">
        <v>44194</v>
      </c>
      <c r="B1762" s="4">
        <v>47.72</v>
      </c>
      <c r="C1762" s="4">
        <v>48.35</v>
      </c>
      <c r="D1762" s="4">
        <v>47.68</v>
      </c>
      <c r="E1762" s="4">
        <v>48</v>
      </c>
      <c r="F1762" s="5">
        <v>213778</v>
      </c>
    </row>
    <row r="1763" spans="1:6" x14ac:dyDescent="0.3">
      <c r="A1763" s="3">
        <v>44195</v>
      </c>
      <c r="B1763" s="4">
        <v>48.13</v>
      </c>
      <c r="C1763" s="4">
        <v>48.66</v>
      </c>
      <c r="D1763" s="4">
        <v>47.61</v>
      </c>
      <c r="E1763" s="4">
        <v>48.4</v>
      </c>
      <c r="F1763" s="5">
        <v>266957</v>
      </c>
    </row>
    <row r="1764" spans="1:6" x14ac:dyDescent="0.3">
      <c r="A1764" s="3">
        <v>44196</v>
      </c>
      <c r="B1764" s="4">
        <v>48.35</v>
      </c>
      <c r="C1764" s="4">
        <v>48.58</v>
      </c>
      <c r="D1764" s="4">
        <v>47.77</v>
      </c>
      <c r="E1764" s="4">
        <v>48.52</v>
      </c>
      <c r="F1764" s="5">
        <v>181894</v>
      </c>
    </row>
    <row r="1765" spans="1:6" x14ac:dyDescent="0.3">
      <c r="A1765" s="3">
        <v>44200</v>
      </c>
      <c r="B1765" s="4">
        <v>48.4</v>
      </c>
      <c r="C1765" s="4">
        <v>49.83</v>
      </c>
      <c r="D1765" s="4">
        <v>47.18</v>
      </c>
      <c r="E1765" s="4">
        <v>47.62</v>
      </c>
      <c r="F1765" s="5">
        <v>528525</v>
      </c>
    </row>
    <row r="1766" spans="1:6" x14ac:dyDescent="0.3">
      <c r="A1766" s="3">
        <v>44201</v>
      </c>
      <c r="B1766" s="4">
        <v>47.38</v>
      </c>
      <c r="C1766" s="4">
        <v>50.2</v>
      </c>
      <c r="D1766" s="4">
        <v>47.24</v>
      </c>
      <c r="E1766" s="4">
        <v>49.93</v>
      </c>
      <c r="F1766" s="5">
        <v>643191</v>
      </c>
    </row>
    <row r="1767" spans="1:6" x14ac:dyDescent="0.3">
      <c r="A1767" s="3">
        <v>44202</v>
      </c>
      <c r="B1767" s="4">
        <v>49.82</v>
      </c>
      <c r="C1767" s="4">
        <v>50.94</v>
      </c>
      <c r="D1767" s="4">
        <v>49.48</v>
      </c>
      <c r="E1767" s="4">
        <v>50.63</v>
      </c>
      <c r="F1767" s="5">
        <v>509365</v>
      </c>
    </row>
    <row r="1768" spans="1:6" x14ac:dyDescent="0.3">
      <c r="A1768" s="3">
        <v>44203</v>
      </c>
      <c r="B1768" s="4">
        <v>50.53</v>
      </c>
      <c r="C1768" s="4">
        <v>51.28</v>
      </c>
      <c r="D1768" s="4">
        <v>50.39</v>
      </c>
      <c r="E1768" s="4">
        <v>50.83</v>
      </c>
      <c r="F1768" s="5">
        <v>369292</v>
      </c>
    </row>
    <row r="1769" spans="1:6" x14ac:dyDescent="0.3">
      <c r="A1769" s="3">
        <v>44204</v>
      </c>
      <c r="B1769" s="4">
        <v>50.93</v>
      </c>
      <c r="C1769" s="4">
        <v>52.75</v>
      </c>
      <c r="D1769" s="4">
        <v>50.81</v>
      </c>
      <c r="E1769" s="4">
        <v>52.24</v>
      </c>
      <c r="F1769" s="5">
        <v>499416</v>
      </c>
    </row>
    <row r="1770" spans="1:6" x14ac:dyDescent="0.3">
      <c r="A1770" s="3">
        <v>44207</v>
      </c>
      <c r="B1770" s="4">
        <v>52.58</v>
      </c>
      <c r="C1770" s="4">
        <v>52.7</v>
      </c>
      <c r="D1770" s="4">
        <v>51.5</v>
      </c>
      <c r="E1770" s="4">
        <v>52.25</v>
      </c>
      <c r="F1770" s="5">
        <v>394822</v>
      </c>
    </row>
    <row r="1771" spans="1:6" x14ac:dyDescent="0.3">
      <c r="A1771" s="3">
        <v>44208</v>
      </c>
      <c r="B1771" s="4">
        <v>52.18</v>
      </c>
      <c r="C1771" s="4">
        <v>53.45</v>
      </c>
      <c r="D1771" s="4">
        <v>52.07</v>
      </c>
      <c r="E1771" s="4">
        <v>53.21</v>
      </c>
      <c r="F1771" s="5">
        <v>400200</v>
      </c>
    </row>
    <row r="1772" spans="1:6" x14ac:dyDescent="0.3">
      <c r="A1772" s="3">
        <v>44209</v>
      </c>
      <c r="B1772" s="4">
        <v>53.31</v>
      </c>
      <c r="C1772" s="4">
        <v>53.93</v>
      </c>
      <c r="D1772" s="4">
        <v>52.58</v>
      </c>
      <c r="E1772" s="4">
        <v>52.91</v>
      </c>
      <c r="F1772" s="5">
        <v>429898</v>
      </c>
    </row>
    <row r="1773" spans="1:6" x14ac:dyDescent="0.3">
      <c r="A1773" s="3">
        <v>44210</v>
      </c>
      <c r="B1773" s="4">
        <v>52.84</v>
      </c>
      <c r="C1773" s="4">
        <v>53.75</v>
      </c>
      <c r="D1773" s="4">
        <v>52.24</v>
      </c>
      <c r="E1773" s="4">
        <v>53.57</v>
      </c>
      <c r="F1773" s="5">
        <v>390087</v>
      </c>
    </row>
    <row r="1774" spans="1:6" x14ac:dyDescent="0.3">
      <c r="A1774" s="3">
        <v>44211</v>
      </c>
      <c r="B1774" s="4">
        <v>53.8</v>
      </c>
      <c r="C1774" s="4">
        <v>53.83</v>
      </c>
      <c r="D1774" s="4">
        <v>51.83</v>
      </c>
      <c r="E1774" s="4">
        <v>52.36</v>
      </c>
      <c r="F1774" s="5">
        <v>165668</v>
      </c>
    </row>
    <row r="1775" spans="1:6" x14ac:dyDescent="0.3">
      <c r="A1775" s="3">
        <v>44215</v>
      </c>
      <c r="B1775" s="4">
        <v>52</v>
      </c>
      <c r="C1775" s="4">
        <v>53.13</v>
      </c>
      <c r="D1775" s="4">
        <v>51.76</v>
      </c>
      <c r="E1775" s="4">
        <v>52.98</v>
      </c>
      <c r="F1775" s="5">
        <v>125964</v>
      </c>
    </row>
    <row r="1776" spans="1:6" x14ac:dyDescent="0.3">
      <c r="A1776" s="3">
        <v>44216</v>
      </c>
      <c r="B1776" s="4">
        <v>53.13</v>
      </c>
      <c r="C1776" s="4">
        <v>53.79</v>
      </c>
      <c r="D1776" s="4">
        <v>53.05</v>
      </c>
      <c r="E1776" s="4">
        <v>53.24</v>
      </c>
      <c r="F1776" s="5">
        <v>400301</v>
      </c>
    </row>
    <row r="1777" spans="1:6" x14ac:dyDescent="0.3">
      <c r="A1777" s="3">
        <v>44217</v>
      </c>
      <c r="B1777" s="4">
        <v>52.93</v>
      </c>
      <c r="C1777" s="4">
        <v>53.41</v>
      </c>
      <c r="D1777" s="4">
        <v>52.75</v>
      </c>
      <c r="E1777" s="4">
        <v>53.13</v>
      </c>
      <c r="F1777" s="5">
        <v>352397</v>
      </c>
    </row>
    <row r="1778" spans="1:6" x14ac:dyDescent="0.3">
      <c r="A1778" s="3">
        <v>44218</v>
      </c>
      <c r="B1778" s="4">
        <v>53.1</v>
      </c>
      <c r="C1778" s="4">
        <v>53.16</v>
      </c>
      <c r="D1778" s="4">
        <v>51.44</v>
      </c>
      <c r="E1778" s="4">
        <v>52.27</v>
      </c>
      <c r="F1778" s="5">
        <v>437484</v>
      </c>
    </row>
    <row r="1779" spans="1:6" x14ac:dyDescent="0.3">
      <c r="A1779" s="3">
        <v>44221</v>
      </c>
      <c r="B1779" s="4">
        <v>52.17</v>
      </c>
      <c r="C1779" s="4">
        <v>52.95</v>
      </c>
      <c r="D1779" s="4">
        <v>51.82</v>
      </c>
      <c r="E1779" s="4">
        <v>52.77</v>
      </c>
      <c r="F1779" s="5">
        <v>349076</v>
      </c>
    </row>
    <row r="1780" spans="1:6" x14ac:dyDescent="0.3">
      <c r="A1780" s="3">
        <v>44222</v>
      </c>
      <c r="B1780" s="4">
        <v>52.91</v>
      </c>
      <c r="C1780" s="4">
        <v>53.25</v>
      </c>
      <c r="D1780" s="4">
        <v>52.29</v>
      </c>
      <c r="E1780" s="4">
        <v>52.61</v>
      </c>
      <c r="F1780" s="5">
        <v>314538</v>
      </c>
    </row>
    <row r="1781" spans="1:6" x14ac:dyDescent="0.3">
      <c r="A1781" s="3">
        <v>44223</v>
      </c>
      <c r="B1781" s="4">
        <v>52.76</v>
      </c>
      <c r="C1781" s="4">
        <v>53.3</v>
      </c>
      <c r="D1781" s="4">
        <v>51.85</v>
      </c>
      <c r="E1781" s="4">
        <v>52.85</v>
      </c>
      <c r="F1781" s="5">
        <v>442376</v>
      </c>
    </row>
    <row r="1782" spans="1:6" x14ac:dyDescent="0.3">
      <c r="A1782" s="3">
        <v>44224</v>
      </c>
      <c r="B1782" s="4">
        <v>52.65</v>
      </c>
      <c r="C1782" s="4">
        <v>53.58</v>
      </c>
      <c r="D1782" s="4">
        <v>52.04</v>
      </c>
      <c r="E1782" s="4">
        <v>52.34</v>
      </c>
      <c r="F1782" s="5">
        <v>411406</v>
      </c>
    </row>
    <row r="1783" spans="1:6" x14ac:dyDescent="0.3">
      <c r="A1783" s="3">
        <v>44225</v>
      </c>
      <c r="B1783" s="4">
        <v>52.15</v>
      </c>
      <c r="C1783" s="4">
        <v>53.25</v>
      </c>
      <c r="D1783" s="4">
        <v>51.93</v>
      </c>
      <c r="E1783" s="4">
        <v>52.2</v>
      </c>
      <c r="F1783" s="5">
        <v>410914</v>
      </c>
    </row>
    <row r="1784" spans="1:6" x14ac:dyDescent="0.3">
      <c r="A1784" s="3">
        <v>44228</v>
      </c>
      <c r="B1784" s="4">
        <v>51.99</v>
      </c>
      <c r="C1784" s="4">
        <v>53.74</v>
      </c>
      <c r="D1784" s="4">
        <v>51.64</v>
      </c>
      <c r="E1784" s="4">
        <v>53.55</v>
      </c>
      <c r="F1784" s="5">
        <v>416067</v>
      </c>
    </row>
    <row r="1785" spans="1:6" x14ac:dyDescent="0.3">
      <c r="A1785" s="3">
        <v>44229</v>
      </c>
      <c r="B1785" s="4">
        <v>53.48</v>
      </c>
      <c r="C1785" s="4">
        <v>55.26</v>
      </c>
      <c r="D1785" s="4">
        <v>53.45</v>
      </c>
      <c r="E1785" s="4">
        <v>54.76</v>
      </c>
      <c r="F1785" s="5">
        <v>463718</v>
      </c>
    </row>
    <row r="1786" spans="1:6" x14ac:dyDescent="0.3">
      <c r="A1786" s="3">
        <v>44230</v>
      </c>
      <c r="B1786" s="4">
        <v>55.05</v>
      </c>
      <c r="C1786" s="4">
        <v>56.33</v>
      </c>
      <c r="D1786" s="4">
        <v>54.81</v>
      </c>
      <c r="E1786" s="4">
        <v>55.69</v>
      </c>
      <c r="F1786" s="5">
        <v>448693</v>
      </c>
    </row>
    <row r="1787" spans="1:6" x14ac:dyDescent="0.3">
      <c r="A1787" s="3">
        <v>44231</v>
      </c>
      <c r="B1787" s="4">
        <v>55.96</v>
      </c>
      <c r="C1787" s="4">
        <v>56.58</v>
      </c>
      <c r="D1787" s="4">
        <v>55.3</v>
      </c>
      <c r="E1787" s="4">
        <v>56.23</v>
      </c>
      <c r="F1787" s="5">
        <v>381404</v>
      </c>
    </row>
    <row r="1788" spans="1:6" x14ac:dyDescent="0.3">
      <c r="A1788" s="3">
        <v>44232</v>
      </c>
      <c r="B1788" s="4">
        <v>56.46</v>
      </c>
      <c r="C1788" s="4">
        <v>57.29</v>
      </c>
      <c r="D1788" s="4">
        <v>56.43</v>
      </c>
      <c r="E1788" s="4">
        <v>56.85</v>
      </c>
      <c r="F1788" s="5">
        <v>400833</v>
      </c>
    </row>
    <row r="1789" spans="1:6" x14ac:dyDescent="0.3">
      <c r="A1789" s="3">
        <v>44235</v>
      </c>
      <c r="B1789" s="4">
        <v>57.06</v>
      </c>
      <c r="C1789" s="4">
        <v>58.14</v>
      </c>
      <c r="D1789" s="4">
        <v>57</v>
      </c>
      <c r="E1789" s="4">
        <v>57.97</v>
      </c>
      <c r="F1789" s="5">
        <v>399724</v>
      </c>
    </row>
    <row r="1790" spans="1:6" x14ac:dyDescent="0.3">
      <c r="A1790" s="3">
        <v>44236</v>
      </c>
      <c r="B1790" s="4">
        <v>58.11</v>
      </c>
      <c r="C1790" s="4">
        <v>58.62</v>
      </c>
      <c r="D1790" s="4">
        <v>57.27</v>
      </c>
      <c r="E1790" s="4">
        <v>58.36</v>
      </c>
      <c r="F1790" s="5">
        <v>514698</v>
      </c>
    </row>
    <row r="1791" spans="1:6" x14ac:dyDescent="0.3">
      <c r="A1791" s="3">
        <v>44237</v>
      </c>
      <c r="B1791" s="4">
        <v>58.45</v>
      </c>
      <c r="C1791" s="4">
        <v>58.91</v>
      </c>
      <c r="D1791" s="4">
        <v>58.08</v>
      </c>
      <c r="E1791" s="4">
        <v>58.68</v>
      </c>
      <c r="F1791" s="5">
        <v>457535</v>
      </c>
    </row>
    <row r="1792" spans="1:6" x14ac:dyDescent="0.3">
      <c r="A1792" s="3">
        <v>44238</v>
      </c>
      <c r="B1792" s="4">
        <v>58.4</v>
      </c>
      <c r="C1792" s="4">
        <v>58.71</v>
      </c>
      <c r="D1792" s="4">
        <v>57.84</v>
      </c>
      <c r="E1792" s="4">
        <v>58.24</v>
      </c>
      <c r="F1792" s="5">
        <v>380445</v>
      </c>
    </row>
    <row r="1793" spans="1:6" x14ac:dyDescent="0.3">
      <c r="A1793" s="3">
        <v>44239</v>
      </c>
      <c r="B1793" s="4">
        <v>57.94</v>
      </c>
      <c r="C1793" s="4">
        <v>59.82</v>
      </c>
      <c r="D1793" s="4">
        <v>57.41</v>
      </c>
      <c r="E1793" s="4">
        <v>59.47</v>
      </c>
      <c r="F1793" s="5">
        <v>480822</v>
      </c>
    </row>
    <row r="1794" spans="1:6" x14ac:dyDescent="0.3">
      <c r="A1794" s="3">
        <v>44243</v>
      </c>
      <c r="B1794" s="4">
        <v>59.98</v>
      </c>
      <c r="C1794" s="4">
        <v>60.95</v>
      </c>
      <c r="D1794" s="4">
        <v>59.33</v>
      </c>
      <c r="E1794" s="4">
        <v>60.05</v>
      </c>
      <c r="F1794" s="5">
        <v>602332</v>
      </c>
    </row>
    <row r="1795" spans="1:6" x14ac:dyDescent="0.3">
      <c r="A1795" s="3">
        <v>44244</v>
      </c>
      <c r="B1795" s="4">
        <v>60.24</v>
      </c>
      <c r="C1795" s="4">
        <v>61.73</v>
      </c>
      <c r="D1795" s="4">
        <v>59.43</v>
      </c>
      <c r="E1795" s="4">
        <v>61.14</v>
      </c>
      <c r="F1795" s="5">
        <v>335419</v>
      </c>
    </row>
    <row r="1796" spans="1:6" x14ac:dyDescent="0.3">
      <c r="A1796" s="3">
        <v>44245</v>
      </c>
      <c r="B1796" s="4">
        <v>61.68</v>
      </c>
      <c r="C1796" s="4">
        <v>62.26</v>
      </c>
      <c r="D1796" s="4">
        <v>59.79</v>
      </c>
      <c r="E1796" s="4">
        <v>60.52</v>
      </c>
      <c r="F1796" s="5">
        <v>132035</v>
      </c>
    </row>
    <row r="1797" spans="1:6" x14ac:dyDescent="0.3">
      <c r="A1797" s="3">
        <v>44246</v>
      </c>
      <c r="B1797" s="4">
        <v>60.2</v>
      </c>
      <c r="C1797" s="4">
        <v>60.29</v>
      </c>
      <c r="D1797" s="4">
        <v>58.59</v>
      </c>
      <c r="E1797" s="4">
        <v>59.24</v>
      </c>
      <c r="F1797" s="5">
        <v>102427</v>
      </c>
    </row>
    <row r="1798" spans="1:6" x14ac:dyDescent="0.3">
      <c r="A1798" s="3">
        <v>44249</v>
      </c>
      <c r="B1798" s="4">
        <v>58.88</v>
      </c>
      <c r="C1798" s="4">
        <v>61.84</v>
      </c>
      <c r="D1798" s="4">
        <v>58.82</v>
      </c>
      <c r="E1798" s="4">
        <v>61.49</v>
      </c>
      <c r="F1798" s="5">
        <v>505773</v>
      </c>
    </row>
    <row r="1799" spans="1:6" x14ac:dyDescent="0.3">
      <c r="A1799" s="3">
        <v>44250</v>
      </c>
      <c r="B1799" s="4">
        <v>62.16</v>
      </c>
      <c r="C1799" s="4">
        <v>63</v>
      </c>
      <c r="D1799" s="4">
        <v>60.67</v>
      </c>
      <c r="E1799" s="4">
        <v>61.67</v>
      </c>
      <c r="F1799" s="5">
        <v>570677</v>
      </c>
    </row>
    <row r="1800" spans="1:6" x14ac:dyDescent="0.3">
      <c r="A1800" s="3">
        <v>44251</v>
      </c>
      <c r="B1800" s="4">
        <v>61.29</v>
      </c>
      <c r="C1800" s="4">
        <v>63.51</v>
      </c>
      <c r="D1800" s="4">
        <v>60.97</v>
      </c>
      <c r="E1800" s="4">
        <v>63.22</v>
      </c>
      <c r="F1800" s="5">
        <v>489933</v>
      </c>
    </row>
    <row r="1801" spans="1:6" x14ac:dyDescent="0.3">
      <c r="A1801" s="3">
        <v>44252</v>
      </c>
      <c r="B1801" s="4">
        <v>63.39</v>
      </c>
      <c r="C1801" s="4">
        <v>63.81</v>
      </c>
      <c r="D1801" s="4">
        <v>62.65</v>
      </c>
      <c r="E1801" s="4">
        <v>63.53</v>
      </c>
      <c r="F1801" s="5">
        <v>510357</v>
      </c>
    </row>
    <row r="1802" spans="1:6" x14ac:dyDescent="0.3">
      <c r="A1802" s="3">
        <v>44253</v>
      </c>
      <c r="B1802" s="4">
        <v>63.46</v>
      </c>
      <c r="C1802" s="4">
        <v>63.57</v>
      </c>
      <c r="D1802" s="4">
        <v>61.34</v>
      </c>
      <c r="E1802" s="4">
        <v>61.5</v>
      </c>
      <c r="F1802" s="5">
        <v>472723</v>
      </c>
    </row>
    <row r="1803" spans="1:6" x14ac:dyDescent="0.3">
      <c r="A1803" s="3">
        <v>44256</v>
      </c>
      <c r="B1803" s="4">
        <v>61.95</v>
      </c>
      <c r="C1803" s="4">
        <v>62.92</v>
      </c>
      <c r="D1803" s="4">
        <v>59.96</v>
      </c>
      <c r="E1803" s="4">
        <v>60.64</v>
      </c>
      <c r="F1803" s="5">
        <v>456679</v>
      </c>
    </row>
    <row r="1804" spans="1:6" x14ac:dyDescent="0.3">
      <c r="A1804" s="3">
        <v>44257</v>
      </c>
      <c r="B1804" s="4">
        <v>60.23</v>
      </c>
      <c r="C1804" s="4">
        <v>61.21</v>
      </c>
      <c r="D1804" s="4">
        <v>59.38</v>
      </c>
      <c r="E1804" s="4">
        <v>59.75</v>
      </c>
      <c r="F1804" s="5">
        <v>464133</v>
      </c>
    </row>
    <row r="1805" spans="1:6" x14ac:dyDescent="0.3">
      <c r="A1805" s="3">
        <v>44258</v>
      </c>
      <c r="B1805" s="4">
        <v>59.55</v>
      </c>
      <c r="C1805" s="4">
        <v>61.99</v>
      </c>
      <c r="D1805" s="4">
        <v>59.24</v>
      </c>
      <c r="E1805" s="4">
        <v>61.28</v>
      </c>
      <c r="F1805" s="5">
        <v>465311</v>
      </c>
    </row>
    <row r="1806" spans="1:6" x14ac:dyDescent="0.3">
      <c r="A1806" s="3">
        <v>44259</v>
      </c>
      <c r="B1806" s="4">
        <v>61.08</v>
      </c>
      <c r="C1806" s="4">
        <v>64.86</v>
      </c>
      <c r="D1806" s="4">
        <v>60.52</v>
      </c>
      <c r="E1806" s="4">
        <v>63.83</v>
      </c>
      <c r="F1806" s="5">
        <v>694628</v>
      </c>
    </row>
    <row r="1807" spans="1:6" x14ac:dyDescent="0.3">
      <c r="A1807" s="3">
        <v>44260</v>
      </c>
      <c r="B1807" s="4">
        <v>64.16</v>
      </c>
      <c r="C1807" s="4">
        <v>66.42</v>
      </c>
      <c r="D1807" s="4">
        <v>63.82</v>
      </c>
      <c r="E1807" s="4">
        <v>66.09</v>
      </c>
      <c r="F1807" s="5">
        <v>573168</v>
      </c>
    </row>
    <row r="1808" spans="1:6" x14ac:dyDescent="0.3">
      <c r="A1808" s="3">
        <v>44263</v>
      </c>
      <c r="B1808" s="4">
        <v>66.680000000000007</v>
      </c>
      <c r="C1808" s="4">
        <v>67.98</v>
      </c>
      <c r="D1808" s="4">
        <v>64.569999999999993</v>
      </c>
      <c r="E1808" s="4">
        <v>65.05</v>
      </c>
      <c r="F1808" s="5">
        <v>533376</v>
      </c>
    </row>
    <row r="1809" spans="1:6" x14ac:dyDescent="0.3">
      <c r="A1809" s="3">
        <v>44264</v>
      </c>
      <c r="B1809" s="4">
        <v>64.73</v>
      </c>
      <c r="C1809" s="4">
        <v>65.98</v>
      </c>
      <c r="D1809" s="4">
        <v>63.63</v>
      </c>
      <c r="E1809" s="4">
        <v>64.010000000000005</v>
      </c>
      <c r="F1809" s="5">
        <v>554564</v>
      </c>
    </row>
    <row r="1810" spans="1:6" x14ac:dyDescent="0.3">
      <c r="A1810" s="3">
        <v>44265</v>
      </c>
      <c r="B1810" s="4">
        <v>63.84</v>
      </c>
      <c r="C1810" s="4">
        <v>64.959999999999994</v>
      </c>
      <c r="D1810" s="4">
        <v>63.13</v>
      </c>
      <c r="E1810" s="4">
        <v>64.44</v>
      </c>
      <c r="F1810" s="5">
        <v>498488</v>
      </c>
    </row>
    <row r="1811" spans="1:6" x14ac:dyDescent="0.3">
      <c r="A1811" s="3">
        <v>44266</v>
      </c>
      <c r="B1811" s="4">
        <v>64.7</v>
      </c>
      <c r="C1811" s="4">
        <v>66.209999999999994</v>
      </c>
      <c r="D1811" s="4">
        <v>64.540000000000006</v>
      </c>
      <c r="E1811" s="4">
        <v>66.02</v>
      </c>
      <c r="F1811" s="5">
        <v>441063</v>
      </c>
    </row>
    <row r="1812" spans="1:6" x14ac:dyDescent="0.3">
      <c r="A1812" s="3">
        <v>44267</v>
      </c>
      <c r="B1812" s="4">
        <v>65.959999999999994</v>
      </c>
      <c r="C1812" s="4">
        <v>66.239999999999995</v>
      </c>
      <c r="D1812" s="4">
        <v>65.41</v>
      </c>
      <c r="E1812" s="4">
        <v>65.61</v>
      </c>
      <c r="F1812" s="5">
        <v>321714</v>
      </c>
    </row>
    <row r="1813" spans="1:6" x14ac:dyDescent="0.3">
      <c r="A1813" s="3">
        <v>44270</v>
      </c>
      <c r="B1813" s="4">
        <v>65.56</v>
      </c>
      <c r="C1813" s="4">
        <v>66.400000000000006</v>
      </c>
      <c r="D1813" s="4">
        <v>64.13</v>
      </c>
      <c r="E1813" s="4">
        <v>65.39</v>
      </c>
      <c r="F1813" s="5">
        <v>378009</v>
      </c>
    </row>
    <row r="1814" spans="1:6" x14ac:dyDescent="0.3">
      <c r="A1814" s="3">
        <v>44271</v>
      </c>
      <c r="B1814" s="4">
        <v>65.33</v>
      </c>
      <c r="C1814" s="4">
        <v>65.430000000000007</v>
      </c>
      <c r="D1814" s="4">
        <v>63.8</v>
      </c>
      <c r="E1814" s="4">
        <v>64.8</v>
      </c>
      <c r="F1814" s="5">
        <v>317537</v>
      </c>
    </row>
    <row r="1815" spans="1:6" x14ac:dyDescent="0.3">
      <c r="A1815" s="3">
        <v>44272</v>
      </c>
      <c r="B1815" s="4">
        <v>64.75</v>
      </c>
      <c r="C1815" s="4">
        <v>65.34</v>
      </c>
      <c r="D1815" s="4">
        <v>63.6</v>
      </c>
      <c r="E1815" s="4">
        <v>64.599999999999994</v>
      </c>
      <c r="F1815" s="5">
        <v>254724</v>
      </c>
    </row>
    <row r="1816" spans="1:6" x14ac:dyDescent="0.3">
      <c r="A1816" s="3">
        <v>44273</v>
      </c>
      <c r="B1816" s="4">
        <v>64.42</v>
      </c>
      <c r="C1816" s="4">
        <v>64.819999999999993</v>
      </c>
      <c r="D1816" s="4">
        <v>58.2</v>
      </c>
      <c r="E1816" s="4">
        <v>60</v>
      </c>
      <c r="F1816" s="5">
        <v>143597</v>
      </c>
    </row>
    <row r="1817" spans="1:6" x14ac:dyDescent="0.3">
      <c r="A1817" s="3">
        <v>44274</v>
      </c>
      <c r="B1817" s="4">
        <v>59.56</v>
      </c>
      <c r="C1817" s="4">
        <v>61.72</v>
      </c>
      <c r="D1817" s="4">
        <v>58.94</v>
      </c>
      <c r="E1817" s="4">
        <v>61.42</v>
      </c>
      <c r="F1817" s="5">
        <v>84171</v>
      </c>
    </row>
    <row r="1818" spans="1:6" x14ac:dyDescent="0.3">
      <c r="A1818" s="3">
        <v>44277</v>
      </c>
      <c r="B1818" s="4">
        <v>61.55</v>
      </c>
      <c r="C1818" s="4">
        <v>61.9</v>
      </c>
      <c r="D1818" s="4">
        <v>60.39</v>
      </c>
      <c r="E1818" s="4">
        <v>61.55</v>
      </c>
      <c r="F1818" s="5">
        <v>404370</v>
      </c>
    </row>
    <row r="1819" spans="1:6" x14ac:dyDescent="0.3">
      <c r="A1819" s="3">
        <v>44278</v>
      </c>
      <c r="B1819" s="4">
        <v>61.28</v>
      </c>
      <c r="C1819" s="4">
        <v>61.35</v>
      </c>
      <c r="D1819" s="4">
        <v>57.25</v>
      </c>
      <c r="E1819" s="4">
        <v>57.76</v>
      </c>
      <c r="F1819" s="5">
        <v>712317</v>
      </c>
    </row>
    <row r="1820" spans="1:6" x14ac:dyDescent="0.3">
      <c r="A1820" s="3">
        <v>44279</v>
      </c>
      <c r="B1820" s="4">
        <v>57.4</v>
      </c>
      <c r="C1820" s="4">
        <v>61.34</v>
      </c>
      <c r="D1820" s="4">
        <v>57.29</v>
      </c>
      <c r="E1820" s="4">
        <v>61.18</v>
      </c>
      <c r="F1820" s="5">
        <v>566291</v>
      </c>
    </row>
    <row r="1821" spans="1:6" x14ac:dyDescent="0.3">
      <c r="A1821" s="3">
        <v>44280</v>
      </c>
      <c r="B1821" s="4">
        <v>60.8</v>
      </c>
      <c r="C1821" s="4">
        <v>60.86</v>
      </c>
      <c r="D1821" s="4">
        <v>57.44</v>
      </c>
      <c r="E1821" s="4">
        <v>58.56</v>
      </c>
      <c r="F1821" s="5">
        <v>580105</v>
      </c>
    </row>
    <row r="1822" spans="1:6" x14ac:dyDescent="0.3">
      <c r="A1822" s="3">
        <v>44281</v>
      </c>
      <c r="B1822" s="4">
        <v>58.48</v>
      </c>
      <c r="C1822" s="4">
        <v>61.36</v>
      </c>
      <c r="D1822" s="4">
        <v>58.32</v>
      </c>
      <c r="E1822" s="4">
        <v>60.97</v>
      </c>
      <c r="F1822" s="5">
        <v>471996</v>
      </c>
    </row>
    <row r="1823" spans="1:6" x14ac:dyDescent="0.3">
      <c r="A1823" s="3">
        <v>44284</v>
      </c>
      <c r="B1823" s="4">
        <v>60.93</v>
      </c>
      <c r="C1823" s="4">
        <v>61.77</v>
      </c>
      <c r="D1823" s="4">
        <v>59.41</v>
      </c>
      <c r="E1823" s="4">
        <v>61.56</v>
      </c>
      <c r="F1823" s="5">
        <v>449360</v>
      </c>
    </row>
    <row r="1824" spans="1:6" x14ac:dyDescent="0.3">
      <c r="A1824" s="3">
        <v>44285</v>
      </c>
      <c r="B1824" s="4">
        <v>61.96</v>
      </c>
      <c r="C1824" s="4">
        <v>62.27</v>
      </c>
      <c r="D1824" s="4">
        <v>59.94</v>
      </c>
      <c r="E1824" s="4">
        <v>60.55</v>
      </c>
      <c r="F1824" s="5">
        <v>388188</v>
      </c>
    </row>
    <row r="1825" spans="1:6" x14ac:dyDescent="0.3">
      <c r="A1825" s="3">
        <v>44286</v>
      </c>
      <c r="B1825" s="4">
        <v>60.45</v>
      </c>
      <c r="C1825" s="4">
        <v>61.17</v>
      </c>
      <c r="D1825" s="4">
        <v>58.85</v>
      </c>
      <c r="E1825" s="4">
        <v>59.16</v>
      </c>
      <c r="F1825" s="5">
        <v>414162</v>
      </c>
    </row>
    <row r="1826" spans="1:6" x14ac:dyDescent="0.3">
      <c r="A1826" s="3">
        <v>44287</v>
      </c>
      <c r="B1826" s="4">
        <v>59.49</v>
      </c>
      <c r="C1826" s="4">
        <v>61.75</v>
      </c>
      <c r="D1826" s="4">
        <v>58.86</v>
      </c>
      <c r="E1826" s="4">
        <v>61.45</v>
      </c>
      <c r="F1826" s="5">
        <v>605567</v>
      </c>
    </row>
    <row r="1827" spans="1:6" x14ac:dyDescent="0.3">
      <c r="A1827" s="3">
        <v>44291</v>
      </c>
      <c r="B1827" s="4">
        <v>61.5</v>
      </c>
      <c r="C1827" s="4">
        <v>61.5</v>
      </c>
      <c r="D1827" s="4">
        <v>57.63</v>
      </c>
      <c r="E1827" s="4">
        <v>58.65</v>
      </c>
      <c r="F1827" s="5">
        <v>438864</v>
      </c>
    </row>
    <row r="1828" spans="1:6" x14ac:dyDescent="0.3">
      <c r="A1828" s="3">
        <v>44292</v>
      </c>
      <c r="B1828" s="4">
        <v>58.8</v>
      </c>
      <c r="C1828" s="4">
        <v>60.9</v>
      </c>
      <c r="D1828" s="4">
        <v>58.62</v>
      </c>
      <c r="E1828" s="4">
        <v>59.33</v>
      </c>
      <c r="F1828" s="5">
        <v>457348</v>
      </c>
    </row>
    <row r="1829" spans="1:6" x14ac:dyDescent="0.3">
      <c r="A1829" s="3">
        <v>44293</v>
      </c>
      <c r="B1829" s="4">
        <v>59.26</v>
      </c>
      <c r="C1829" s="4">
        <v>60.04</v>
      </c>
      <c r="D1829" s="4">
        <v>58.12</v>
      </c>
      <c r="E1829" s="4">
        <v>59.77</v>
      </c>
      <c r="F1829" s="5">
        <v>475537</v>
      </c>
    </row>
    <row r="1830" spans="1:6" x14ac:dyDescent="0.3">
      <c r="A1830" s="3">
        <v>44294</v>
      </c>
      <c r="B1830" s="4">
        <v>59.52</v>
      </c>
      <c r="C1830" s="4">
        <v>59.93</v>
      </c>
      <c r="D1830" s="4">
        <v>58.82</v>
      </c>
      <c r="E1830" s="4">
        <v>59.6</v>
      </c>
      <c r="F1830" s="5">
        <v>419913</v>
      </c>
    </row>
    <row r="1831" spans="1:6" x14ac:dyDescent="0.3">
      <c r="A1831" s="3">
        <v>44295</v>
      </c>
      <c r="B1831" s="4">
        <v>59.76</v>
      </c>
      <c r="C1831" s="4">
        <v>59.95</v>
      </c>
      <c r="D1831" s="4">
        <v>59.1</v>
      </c>
      <c r="E1831" s="4">
        <v>59.32</v>
      </c>
      <c r="F1831" s="5">
        <v>351436</v>
      </c>
    </row>
    <row r="1832" spans="1:6" x14ac:dyDescent="0.3">
      <c r="A1832" s="3">
        <v>44298</v>
      </c>
      <c r="B1832" s="4">
        <v>59.35</v>
      </c>
      <c r="C1832" s="4">
        <v>60.77</v>
      </c>
      <c r="D1832" s="4">
        <v>58.73</v>
      </c>
      <c r="E1832" s="4">
        <v>59.7</v>
      </c>
      <c r="F1832" s="5">
        <v>410218</v>
      </c>
    </row>
    <row r="1833" spans="1:6" x14ac:dyDescent="0.3">
      <c r="A1833" s="3">
        <v>44299</v>
      </c>
      <c r="B1833" s="4">
        <v>59.64</v>
      </c>
      <c r="C1833" s="4">
        <v>60.59</v>
      </c>
      <c r="D1833" s="4">
        <v>59.64</v>
      </c>
      <c r="E1833" s="4">
        <v>60.18</v>
      </c>
      <c r="F1833" s="5">
        <v>349733</v>
      </c>
    </row>
    <row r="1834" spans="1:6" x14ac:dyDescent="0.3">
      <c r="A1834" s="3">
        <v>44300</v>
      </c>
      <c r="B1834" s="4">
        <v>60.44</v>
      </c>
      <c r="C1834" s="4">
        <v>63.44</v>
      </c>
      <c r="D1834" s="4">
        <v>60.38</v>
      </c>
      <c r="E1834" s="4">
        <v>63.15</v>
      </c>
      <c r="F1834" s="5">
        <v>419813</v>
      </c>
    </row>
    <row r="1835" spans="1:6" x14ac:dyDescent="0.3">
      <c r="A1835" s="3">
        <v>44301</v>
      </c>
      <c r="B1835" s="4">
        <v>62.83</v>
      </c>
      <c r="C1835" s="4">
        <v>63.57</v>
      </c>
      <c r="D1835" s="4">
        <v>62.53</v>
      </c>
      <c r="E1835" s="4">
        <v>63.46</v>
      </c>
      <c r="F1835" s="5">
        <v>243370</v>
      </c>
    </row>
    <row r="1836" spans="1:6" x14ac:dyDescent="0.3">
      <c r="A1836" s="3">
        <v>44302</v>
      </c>
      <c r="B1836" s="4">
        <v>63.32</v>
      </c>
      <c r="C1836" s="4">
        <v>63.88</v>
      </c>
      <c r="D1836" s="4">
        <v>62.83</v>
      </c>
      <c r="E1836" s="4">
        <v>63.13</v>
      </c>
      <c r="F1836" s="5">
        <v>87795</v>
      </c>
    </row>
    <row r="1837" spans="1:6" x14ac:dyDescent="0.3">
      <c r="A1837" s="3">
        <v>44305</v>
      </c>
      <c r="B1837" s="4">
        <v>62.98</v>
      </c>
      <c r="C1837" s="4">
        <v>63.63</v>
      </c>
      <c r="D1837" s="4">
        <v>62.63</v>
      </c>
      <c r="E1837" s="4">
        <v>63.38</v>
      </c>
      <c r="F1837" s="5">
        <v>74384</v>
      </c>
    </row>
    <row r="1838" spans="1:6" x14ac:dyDescent="0.3">
      <c r="A1838" s="3">
        <v>44306</v>
      </c>
      <c r="B1838" s="4">
        <v>63.47</v>
      </c>
      <c r="C1838" s="4">
        <v>64.25</v>
      </c>
      <c r="D1838" s="4">
        <v>61.5</v>
      </c>
      <c r="E1838" s="4">
        <v>62.44</v>
      </c>
      <c r="F1838" s="5">
        <v>476046</v>
      </c>
    </row>
    <row r="1839" spans="1:6" x14ac:dyDescent="0.3">
      <c r="A1839" s="3">
        <v>44307</v>
      </c>
      <c r="B1839" s="4">
        <v>62.39</v>
      </c>
      <c r="C1839" s="4">
        <v>62.56</v>
      </c>
      <c r="D1839" s="4">
        <v>60.86</v>
      </c>
      <c r="E1839" s="4">
        <v>61.35</v>
      </c>
      <c r="F1839" s="5">
        <v>431486</v>
      </c>
    </row>
    <row r="1840" spans="1:6" x14ac:dyDescent="0.3">
      <c r="A1840" s="3">
        <v>44308</v>
      </c>
      <c r="B1840" s="4">
        <v>61.11</v>
      </c>
      <c r="C1840" s="4">
        <v>61.87</v>
      </c>
      <c r="D1840" s="4">
        <v>60.61</v>
      </c>
      <c r="E1840" s="4">
        <v>61.43</v>
      </c>
      <c r="F1840" s="5">
        <v>344700</v>
      </c>
    </row>
    <row r="1841" spans="1:6" x14ac:dyDescent="0.3">
      <c r="A1841" s="3">
        <v>44309</v>
      </c>
      <c r="B1841" s="4">
        <v>61.65</v>
      </c>
      <c r="C1841" s="4">
        <v>62.43</v>
      </c>
      <c r="D1841" s="4">
        <v>61.25</v>
      </c>
      <c r="E1841" s="4">
        <v>62.14</v>
      </c>
      <c r="F1841" s="5">
        <v>345407</v>
      </c>
    </row>
    <row r="1842" spans="1:6" x14ac:dyDescent="0.3">
      <c r="A1842" s="3">
        <v>44312</v>
      </c>
      <c r="B1842" s="4">
        <v>62.06</v>
      </c>
      <c r="C1842" s="4">
        <v>62.31</v>
      </c>
      <c r="D1842" s="4">
        <v>60.66</v>
      </c>
      <c r="E1842" s="4">
        <v>61.91</v>
      </c>
      <c r="F1842" s="5">
        <v>366865</v>
      </c>
    </row>
    <row r="1843" spans="1:6" x14ac:dyDescent="0.3">
      <c r="A1843" s="3">
        <v>44313</v>
      </c>
      <c r="B1843" s="4">
        <v>61.97</v>
      </c>
      <c r="C1843" s="4">
        <v>63.3</v>
      </c>
      <c r="D1843" s="4">
        <v>61.91</v>
      </c>
      <c r="E1843" s="4">
        <v>62.94</v>
      </c>
      <c r="F1843" s="5">
        <v>361536</v>
      </c>
    </row>
    <row r="1844" spans="1:6" x14ac:dyDescent="0.3">
      <c r="A1844" s="3">
        <v>44314</v>
      </c>
      <c r="B1844" s="4">
        <v>63.04</v>
      </c>
      <c r="C1844" s="4">
        <v>64.53</v>
      </c>
      <c r="D1844" s="4">
        <v>62.67</v>
      </c>
      <c r="E1844" s="4">
        <v>63.86</v>
      </c>
      <c r="F1844" s="5">
        <v>387683</v>
      </c>
    </row>
    <row r="1845" spans="1:6" x14ac:dyDescent="0.3">
      <c r="A1845" s="3">
        <v>44315</v>
      </c>
      <c r="B1845" s="4">
        <v>63.7</v>
      </c>
      <c r="C1845" s="4">
        <v>65.47</v>
      </c>
      <c r="D1845" s="4">
        <v>63.65</v>
      </c>
      <c r="E1845" s="4">
        <v>65.010000000000005</v>
      </c>
      <c r="F1845" s="5">
        <v>384489</v>
      </c>
    </row>
    <row r="1846" spans="1:6" x14ac:dyDescent="0.3">
      <c r="A1846" s="3">
        <v>44316</v>
      </c>
      <c r="B1846" s="4">
        <v>64.88</v>
      </c>
      <c r="C1846" s="4">
        <v>64.95</v>
      </c>
      <c r="D1846" s="4">
        <v>63.08</v>
      </c>
      <c r="E1846" s="4">
        <v>63.58</v>
      </c>
      <c r="F1846" s="5">
        <v>400515</v>
      </c>
    </row>
    <row r="1847" spans="1:6" x14ac:dyDescent="0.3">
      <c r="A1847" s="3">
        <v>44319</v>
      </c>
      <c r="B1847" s="4">
        <v>63.64</v>
      </c>
      <c r="C1847" s="4">
        <v>64.680000000000007</v>
      </c>
      <c r="D1847" s="4">
        <v>62.91</v>
      </c>
      <c r="E1847" s="4">
        <v>64.489999999999995</v>
      </c>
      <c r="F1847" s="5">
        <v>285969</v>
      </c>
    </row>
    <row r="1848" spans="1:6" x14ac:dyDescent="0.3">
      <c r="A1848" s="3">
        <v>44320</v>
      </c>
      <c r="B1848" s="4">
        <v>64.53</v>
      </c>
      <c r="C1848" s="4">
        <v>66.19</v>
      </c>
      <c r="D1848" s="4">
        <v>64.290000000000006</v>
      </c>
      <c r="E1848" s="4">
        <v>65.69</v>
      </c>
      <c r="F1848" s="5">
        <v>370208</v>
      </c>
    </row>
    <row r="1849" spans="1:6" x14ac:dyDescent="0.3">
      <c r="A1849" s="3">
        <v>44321</v>
      </c>
      <c r="B1849" s="4">
        <v>66.45</v>
      </c>
      <c r="C1849" s="4">
        <v>66.760000000000005</v>
      </c>
      <c r="D1849" s="4">
        <v>64.92</v>
      </c>
      <c r="E1849" s="4">
        <v>65.63</v>
      </c>
      <c r="F1849" s="5">
        <v>460066</v>
      </c>
    </row>
    <row r="1850" spans="1:6" x14ac:dyDescent="0.3">
      <c r="A1850" s="3">
        <v>44322</v>
      </c>
      <c r="B1850" s="4">
        <v>65.27</v>
      </c>
      <c r="C1850" s="4">
        <v>65.98</v>
      </c>
      <c r="D1850" s="4">
        <v>64.5</v>
      </c>
      <c r="E1850" s="4">
        <v>64.709999999999994</v>
      </c>
      <c r="F1850" s="5">
        <v>389214</v>
      </c>
    </row>
    <row r="1851" spans="1:6" x14ac:dyDescent="0.3">
      <c r="A1851" s="3">
        <v>44323</v>
      </c>
      <c r="B1851" s="4">
        <v>64.900000000000006</v>
      </c>
      <c r="C1851" s="4">
        <v>65.239999999999995</v>
      </c>
      <c r="D1851" s="4">
        <v>63.9</v>
      </c>
      <c r="E1851" s="4">
        <v>64.900000000000006</v>
      </c>
      <c r="F1851" s="5">
        <v>431417</v>
      </c>
    </row>
    <row r="1852" spans="1:6" x14ac:dyDescent="0.3">
      <c r="A1852" s="3">
        <v>44326</v>
      </c>
      <c r="B1852" s="4">
        <v>65.569999999999993</v>
      </c>
      <c r="C1852" s="4">
        <v>65.75</v>
      </c>
      <c r="D1852" s="4">
        <v>63.95</v>
      </c>
      <c r="E1852" s="4">
        <v>64.92</v>
      </c>
      <c r="F1852" s="5">
        <v>448337</v>
      </c>
    </row>
    <row r="1853" spans="1:6" x14ac:dyDescent="0.3">
      <c r="A1853" s="3">
        <v>44327</v>
      </c>
      <c r="B1853" s="4">
        <v>64.900000000000006</v>
      </c>
      <c r="C1853" s="4">
        <v>65.5</v>
      </c>
      <c r="D1853" s="4">
        <v>63.68</v>
      </c>
      <c r="E1853" s="4">
        <v>65.28</v>
      </c>
      <c r="F1853" s="5">
        <v>514949</v>
      </c>
    </row>
    <row r="1854" spans="1:6" x14ac:dyDescent="0.3">
      <c r="A1854" s="3">
        <v>44328</v>
      </c>
      <c r="B1854" s="4">
        <v>65.459999999999994</v>
      </c>
      <c r="C1854" s="4">
        <v>66.63</v>
      </c>
      <c r="D1854" s="4">
        <v>64.97</v>
      </c>
      <c r="E1854" s="4">
        <v>66.08</v>
      </c>
      <c r="F1854" s="5">
        <v>508519</v>
      </c>
    </row>
    <row r="1855" spans="1:6" x14ac:dyDescent="0.3">
      <c r="A1855" s="3">
        <v>44329</v>
      </c>
      <c r="B1855" s="4">
        <v>65.75</v>
      </c>
      <c r="C1855" s="4">
        <v>65.81</v>
      </c>
      <c r="D1855" s="4">
        <v>63.09</v>
      </c>
      <c r="E1855" s="4">
        <v>63.82</v>
      </c>
      <c r="F1855" s="5">
        <v>547691</v>
      </c>
    </row>
    <row r="1856" spans="1:6" x14ac:dyDescent="0.3">
      <c r="A1856" s="3">
        <v>44330</v>
      </c>
      <c r="B1856" s="4">
        <v>63.83</v>
      </c>
      <c r="C1856" s="4">
        <v>65.62</v>
      </c>
      <c r="D1856" s="4">
        <v>63.33</v>
      </c>
      <c r="E1856" s="4">
        <v>65.37</v>
      </c>
      <c r="F1856" s="5">
        <v>383749</v>
      </c>
    </row>
    <row r="1857" spans="1:6" x14ac:dyDescent="0.3">
      <c r="A1857" s="3">
        <v>44333</v>
      </c>
      <c r="B1857" s="4">
        <v>65.5</v>
      </c>
      <c r="C1857" s="4">
        <v>66.430000000000007</v>
      </c>
      <c r="D1857" s="4">
        <v>64.83</v>
      </c>
      <c r="E1857" s="4">
        <v>66.27</v>
      </c>
      <c r="F1857" s="5">
        <v>268476</v>
      </c>
    </row>
    <row r="1858" spans="1:6" x14ac:dyDescent="0.3">
      <c r="A1858" s="3">
        <v>44334</v>
      </c>
      <c r="B1858" s="4">
        <v>66.33</v>
      </c>
      <c r="C1858" s="4">
        <v>67.010000000000005</v>
      </c>
      <c r="D1858" s="4">
        <v>64.11</v>
      </c>
      <c r="E1858" s="4">
        <v>65.489999999999995</v>
      </c>
      <c r="F1858" s="5">
        <v>167348</v>
      </c>
    </row>
    <row r="1859" spans="1:6" x14ac:dyDescent="0.3">
      <c r="A1859" s="3">
        <v>44335</v>
      </c>
      <c r="B1859" s="4">
        <v>65.28</v>
      </c>
      <c r="C1859" s="4">
        <v>65.349999999999994</v>
      </c>
      <c r="D1859" s="4">
        <v>61.95</v>
      </c>
      <c r="E1859" s="4">
        <v>63.36</v>
      </c>
      <c r="F1859" s="5">
        <v>101902</v>
      </c>
    </row>
    <row r="1860" spans="1:6" x14ac:dyDescent="0.3">
      <c r="A1860" s="3">
        <v>44336</v>
      </c>
      <c r="B1860" s="4">
        <v>63.39</v>
      </c>
      <c r="C1860" s="4">
        <v>63.96</v>
      </c>
      <c r="D1860" s="4">
        <v>61.89</v>
      </c>
      <c r="E1860" s="4">
        <v>62.05</v>
      </c>
      <c r="F1860" s="5">
        <v>524168</v>
      </c>
    </row>
    <row r="1861" spans="1:6" x14ac:dyDescent="0.3">
      <c r="A1861" s="3">
        <v>44337</v>
      </c>
      <c r="B1861" s="4">
        <v>61.89</v>
      </c>
      <c r="C1861" s="4">
        <v>64.069999999999993</v>
      </c>
      <c r="D1861" s="4">
        <v>61.56</v>
      </c>
      <c r="E1861" s="4">
        <v>63.58</v>
      </c>
      <c r="F1861" s="5">
        <v>530831</v>
      </c>
    </row>
    <row r="1862" spans="1:6" x14ac:dyDescent="0.3">
      <c r="A1862" s="3">
        <v>44340</v>
      </c>
      <c r="B1862" s="4">
        <v>63.87</v>
      </c>
      <c r="C1862" s="4">
        <v>66.14</v>
      </c>
      <c r="D1862" s="4">
        <v>63.63</v>
      </c>
      <c r="E1862" s="4">
        <v>66.05</v>
      </c>
      <c r="F1862" s="5">
        <v>466647</v>
      </c>
    </row>
    <row r="1863" spans="1:6" x14ac:dyDescent="0.3">
      <c r="A1863" s="3">
        <v>44341</v>
      </c>
      <c r="B1863" s="4">
        <v>66.02</v>
      </c>
      <c r="C1863" s="4">
        <v>66.510000000000005</v>
      </c>
      <c r="D1863" s="4">
        <v>65.41</v>
      </c>
      <c r="E1863" s="4">
        <v>66.069999999999993</v>
      </c>
      <c r="F1863" s="5">
        <v>497394</v>
      </c>
    </row>
    <row r="1864" spans="1:6" x14ac:dyDescent="0.3">
      <c r="A1864" s="3">
        <v>44342</v>
      </c>
      <c r="B1864" s="4">
        <v>66.040000000000006</v>
      </c>
      <c r="C1864" s="4">
        <v>66.430000000000007</v>
      </c>
      <c r="D1864" s="4">
        <v>65.25</v>
      </c>
      <c r="E1864" s="4">
        <v>66.209999999999994</v>
      </c>
      <c r="F1864" s="5">
        <v>376207</v>
      </c>
    </row>
    <row r="1865" spans="1:6" x14ac:dyDescent="0.3">
      <c r="A1865" s="3">
        <v>44343</v>
      </c>
      <c r="B1865" s="4">
        <v>66.16</v>
      </c>
      <c r="C1865" s="4">
        <v>66.92</v>
      </c>
      <c r="D1865" s="4">
        <v>65.47</v>
      </c>
      <c r="E1865" s="4">
        <v>66.849999999999994</v>
      </c>
      <c r="F1865" s="5">
        <v>337542</v>
      </c>
    </row>
    <row r="1866" spans="1:6" x14ac:dyDescent="0.3">
      <c r="A1866" s="3">
        <v>44344</v>
      </c>
      <c r="B1866" s="4">
        <v>66.95</v>
      </c>
      <c r="C1866" s="4">
        <v>67.52</v>
      </c>
      <c r="D1866" s="4">
        <v>66.17</v>
      </c>
      <c r="E1866" s="4">
        <v>66.319999999999993</v>
      </c>
      <c r="F1866" s="5">
        <v>390461</v>
      </c>
    </row>
    <row r="1867" spans="1:6" x14ac:dyDescent="0.3">
      <c r="A1867" s="3">
        <v>44348</v>
      </c>
      <c r="B1867" s="4">
        <v>66.680000000000007</v>
      </c>
      <c r="C1867" s="4">
        <v>68.87</v>
      </c>
      <c r="D1867" s="4">
        <v>66.41</v>
      </c>
      <c r="E1867" s="4">
        <v>67.72</v>
      </c>
      <c r="F1867" s="5">
        <v>570985</v>
      </c>
    </row>
    <row r="1868" spans="1:6" x14ac:dyDescent="0.3">
      <c r="A1868" s="3">
        <v>44349</v>
      </c>
      <c r="B1868" s="4">
        <v>67.989999999999995</v>
      </c>
      <c r="C1868" s="4">
        <v>69</v>
      </c>
      <c r="D1868" s="4">
        <v>67.78</v>
      </c>
      <c r="E1868" s="4">
        <v>68.83</v>
      </c>
      <c r="F1868" s="5">
        <v>332995</v>
      </c>
    </row>
    <row r="1869" spans="1:6" x14ac:dyDescent="0.3">
      <c r="A1869" s="3">
        <v>44350</v>
      </c>
      <c r="B1869" s="4">
        <v>68.760000000000005</v>
      </c>
      <c r="C1869" s="4">
        <v>69.400000000000006</v>
      </c>
      <c r="D1869" s="4">
        <v>68.19</v>
      </c>
      <c r="E1869" s="4">
        <v>68.81</v>
      </c>
      <c r="F1869" s="5">
        <v>351367</v>
      </c>
    </row>
    <row r="1870" spans="1:6" x14ac:dyDescent="0.3">
      <c r="A1870" s="3">
        <v>44351</v>
      </c>
      <c r="B1870" s="4">
        <v>68.91</v>
      </c>
      <c r="C1870" s="4">
        <v>69.760000000000005</v>
      </c>
      <c r="D1870" s="4">
        <v>68.33</v>
      </c>
      <c r="E1870" s="4">
        <v>69.62</v>
      </c>
      <c r="F1870" s="5">
        <v>326250</v>
      </c>
    </row>
    <row r="1871" spans="1:6" x14ac:dyDescent="0.3">
      <c r="A1871" s="3">
        <v>44354</v>
      </c>
      <c r="B1871" s="4">
        <v>69.52</v>
      </c>
      <c r="C1871" s="4">
        <v>70</v>
      </c>
      <c r="D1871" s="4">
        <v>68.930000000000007</v>
      </c>
      <c r="E1871" s="4">
        <v>69.23</v>
      </c>
      <c r="F1871" s="5">
        <v>365621</v>
      </c>
    </row>
    <row r="1872" spans="1:6" x14ac:dyDescent="0.3">
      <c r="A1872" s="3">
        <v>44355</v>
      </c>
      <c r="B1872" s="4">
        <v>69.290000000000006</v>
      </c>
      <c r="C1872" s="4">
        <v>70.27</v>
      </c>
      <c r="D1872" s="4">
        <v>68.47</v>
      </c>
      <c r="E1872" s="4">
        <v>70.05</v>
      </c>
      <c r="F1872" s="5">
        <v>441302</v>
      </c>
    </row>
    <row r="1873" spans="1:6" x14ac:dyDescent="0.3">
      <c r="A1873" s="3">
        <v>44356</v>
      </c>
      <c r="B1873" s="4">
        <v>70.010000000000005</v>
      </c>
      <c r="C1873" s="4">
        <v>70.62</v>
      </c>
      <c r="D1873" s="4">
        <v>69.459999999999994</v>
      </c>
      <c r="E1873" s="4">
        <v>69.959999999999994</v>
      </c>
      <c r="F1873" s="5">
        <v>410820</v>
      </c>
    </row>
    <row r="1874" spans="1:6" x14ac:dyDescent="0.3">
      <c r="A1874" s="3">
        <v>44357</v>
      </c>
      <c r="B1874" s="4">
        <v>69.760000000000005</v>
      </c>
      <c r="C1874" s="4">
        <v>70.650000000000006</v>
      </c>
      <c r="D1874" s="4">
        <v>68.680000000000007</v>
      </c>
      <c r="E1874" s="4">
        <v>70.290000000000006</v>
      </c>
      <c r="F1874" s="5">
        <v>492464</v>
      </c>
    </row>
    <row r="1875" spans="1:6" x14ac:dyDescent="0.3">
      <c r="A1875" s="3">
        <v>44358</v>
      </c>
      <c r="B1875" s="4">
        <v>70.099999999999994</v>
      </c>
      <c r="C1875" s="4">
        <v>71.239999999999995</v>
      </c>
      <c r="D1875" s="4">
        <v>69.680000000000007</v>
      </c>
      <c r="E1875" s="4">
        <v>70.91</v>
      </c>
      <c r="F1875" s="5">
        <v>563575</v>
      </c>
    </row>
    <row r="1876" spans="1:6" x14ac:dyDescent="0.3">
      <c r="A1876" s="3">
        <v>44361</v>
      </c>
      <c r="B1876" s="4">
        <v>70.650000000000006</v>
      </c>
      <c r="C1876" s="4">
        <v>71.78</v>
      </c>
      <c r="D1876" s="4">
        <v>70.650000000000006</v>
      </c>
      <c r="E1876" s="4">
        <v>70.88</v>
      </c>
      <c r="F1876" s="5">
        <v>319639</v>
      </c>
    </row>
    <row r="1877" spans="1:6" x14ac:dyDescent="0.3">
      <c r="A1877" s="3">
        <v>44362</v>
      </c>
      <c r="B1877" s="4">
        <v>71.16</v>
      </c>
      <c r="C1877" s="4">
        <v>72.489999999999995</v>
      </c>
      <c r="D1877" s="4">
        <v>70.81</v>
      </c>
      <c r="E1877" s="4">
        <v>72.12</v>
      </c>
      <c r="F1877" s="5">
        <v>336035</v>
      </c>
    </row>
    <row r="1878" spans="1:6" x14ac:dyDescent="0.3">
      <c r="A1878" s="3">
        <v>44363</v>
      </c>
      <c r="B1878" s="4">
        <v>72.45</v>
      </c>
      <c r="C1878" s="4">
        <v>72.989999999999995</v>
      </c>
      <c r="D1878" s="4">
        <v>71.61</v>
      </c>
      <c r="E1878" s="4">
        <v>72.150000000000006</v>
      </c>
      <c r="F1878" s="5">
        <v>426775</v>
      </c>
    </row>
    <row r="1879" spans="1:6" x14ac:dyDescent="0.3">
      <c r="A1879" s="3">
        <v>44364</v>
      </c>
      <c r="B1879" s="4">
        <v>71.650000000000006</v>
      </c>
      <c r="C1879" s="4">
        <v>72.3</v>
      </c>
      <c r="D1879" s="4">
        <v>69.77</v>
      </c>
      <c r="E1879" s="4">
        <v>71.040000000000006</v>
      </c>
      <c r="F1879" s="5">
        <v>373780</v>
      </c>
    </row>
    <row r="1880" spans="1:6" x14ac:dyDescent="0.3">
      <c r="A1880" s="3">
        <v>44365</v>
      </c>
      <c r="B1880" s="4">
        <v>71.099999999999994</v>
      </c>
      <c r="C1880" s="4">
        <v>72.17</v>
      </c>
      <c r="D1880" s="4">
        <v>70.16</v>
      </c>
      <c r="E1880" s="4">
        <v>71.64</v>
      </c>
      <c r="F1880" s="5">
        <v>139584</v>
      </c>
    </row>
    <row r="1881" spans="1:6" x14ac:dyDescent="0.3">
      <c r="A1881" s="3">
        <v>44368</v>
      </c>
      <c r="B1881" s="4">
        <v>71.52</v>
      </c>
      <c r="C1881" s="4">
        <v>73.959999999999994</v>
      </c>
      <c r="D1881" s="4">
        <v>71.150000000000006</v>
      </c>
      <c r="E1881" s="4">
        <v>73.66</v>
      </c>
      <c r="F1881" s="5">
        <v>123662</v>
      </c>
    </row>
    <row r="1882" spans="1:6" x14ac:dyDescent="0.3">
      <c r="A1882" s="3">
        <v>44369</v>
      </c>
      <c r="B1882" s="4">
        <v>73.41</v>
      </c>
      <c r="C1882" s="4">
        <v>73.95</v>
      </c>
      <c r="D1882" s="4">
        <v>72.94</v>
      </c>
      <c r="E1882" s="4">
        <v>73.06</v>
      </c>
      <c r="F1882" s="5">
        <v>498555</v>
      </c>
    </row>
    <row r="1883" spans="1:6" x14ac:dyDescent="0.3">
      <c r="A1883" s="3">
        <v>44370</v>
      </c>
      <c r="B1883" s="4">
        <v>72.91</v>
      </c>
      <c r="C1883" s="4">
        <v>74.25</v>
      </c>
      <c r="D1883" s="4">
        <v>72.819999999999993</v>
      </c>
      <c r="E1883" s="4">
        <v>73.08</v>
      </c>
      <c r="F1883" s="5">
        <v>429207</v>
      </c>
    </row>
    <row r="1884" spans="1:6" x14ac:dyDescent="0.3">
      <c r="A1884" s="3">
        <v>44371</v>
      </c>
      <c r="B1884" s="4">
        <v>73.28</v>
      </c>
      <c r="C1884" s="4">
        <v>73.61</v>
      </c>
      <c r="D1884" s="4">
        <v>72.319999999999993</v>
      </c>
      <c r="E1884" s="4">
        <v>73.3</v>
      </c>
      <c r="F1884" s="5">
        <v>334833</v>
      </c>
    </row>
    <row r="1885" spans="1:6" x14ac:dyDescent="0.3">
      <c r="A1885" s="3">
        <v>44372</v>
      </c>
      <c r="B1885" s="4">
        <v>73.319999999999993</v>
      </c>
      <c r="C1885" s="4">
        <v>74.180000000000007</v>
      </c>
      <c r="D1885" s="4">
        <v>72.849999999999994</v>
      </c>
      <c r="E1885" s="4">
        <v>74.05</v>
      </c>
      <c r="F1885" s="5">
        <v>364721</v>
      </c>
    </row>
    <row r="1886" spans="1:6" x14ac:dyDescent="0.3">
      <c r="A1886" s="3">
        <v>44375</v>
      </c>
      <c r="B1886" s="4">
        <v>73.989999999999995</v>
      </c>
      <c r="C1886" s="4">
        <v>74.45</v>
      </c>
      <c r="D1886" s="4">
        <v>72.62</v>
      </c>
      <c r="E1886" s="4">
        <v>72.91</v>
      </c>
      <c r="F1886" s="5">
        <v>354701</v>
      </c>
    </row>
    <row r="1887" spans="1:6" x14ac:dyDescent="0.3">
      <c r="A1887" s="3">
        <v>44376</v>
      </c>
      <c r="B1887" s="4">
        <v>72.78</v>
      </c>
      <c r="C1887" s="4">
        <v>73.81</v>
      </c>
      <c r="D1887" s="4">
        <v>71.97</v>
      </c>
      <c r="E1887" s="4">
        <v>72.98</v>
      </c>
      <c r="F1887" s="5">
        <v>321448</v>
      </c>
    </row>
    <row r="1888" spans="1:6" x14ac:dyDescent="0.3">
      <c r="A1888" s="3">
        <v>44377</v>
      </c>
      <c r="B1888" s="4">
        <v>73.47</v>
      </c>
      <c r="C1888" s="4">
        <v>74.14</v>
      </c>
      <c r="D1888" s="4">
        <v>72.819999999999993</v>
      </c>
      <c r="E1888" s="4">
        <v>73.47</v>
      </c>
      <c r="F1888" s="5">
        <v>383626</v>
      </c>
    </row>
    <row r="1889" spans="1:6" x14ac:dyDescent="0.3">
      <c r="A1889" s="3">
        <v>44378</v>
      </c>
      <c r="B1889" s="4">
        <v>73.5</v>
      </c>
      <c r="C1889" s="4">
        <v>76.22</v>
      </c>
      <c r="D1889" s="4">
        <v>73.39</v>
      </c>
      <c r="E1889" s="4">
        <v>75.23</v>
      </c>
      <c r="F1889" s="5">
        <v>615678</v>
      </c>
    </row>
    <row r="1890" spans="1:6" x14ac:dyDescent="0.3">
      <c r="A1890" s="3">
        <v>44379</v>
      </c>
      <c r="B1890" s="4">
        <v>75.02</v>
      </c>
      <c r="C1890" s="4">
        <v>75.62</v>
      </c>
      <c r="D1890" s="4">
        <v>74.41</v>
      </c>
      <c r="E1890" s="4">
        <v>75.16</v>
      </c>
      <c r="F1890" s="5">
        <v>377531</v>
      </c>
    </row>
    <row r="1891" spans="1:6" x14ac:dyDescent="0.3">
      <c r="A1891" s="3">
        <v>44383</v>
      </c>
      <c r="B1891" s="4">
        <v>75.349999999999994</v>
      </c>
      <c r="C1891" s="4">
        <v>76.98</v>
      </c>
      <c r="D1891" s="4">
        <v>72.94</v>
      </c>
      <c r="E1891" s="4">
        <v>73.37</v>
      </c>
      <c r="F1891" s="5">
        <v>714044</v>
      </c>
    </row>
    <row r="1892" spans="1:6" x14ac:dyDescent="0.3">
      <c r="A1892" s="3">
        <v>44384</v>
      </c>
      <c r="B1892" s="4">
        <v>73.849999999999994</v>
      </c>
      <c r="C1892" s="4">
        <v>74.86</v>
      </c>
      <c r="D1892" s="4">
        <v>71.069999999999993</v>
      </c>
      <c r="E1892" s="4">
        <v>72.2</v>
      </c>
      <c r="F1892" s="5">
        <v>607971</v>
      </c>
    </row>
    <row r="1893" spans="1:6" x14ac:dyDescent="0.3">
      <c r="A1893" s="3">
        <v>44385</v>
      </c>
      <c r="B1893" s="4">
        <v>72.17</v>
      </c>
      <c r="C1893" s="4">
        <v>73.260000000000005</v>
      </c>
      <c r="D1893" s="4">
        <v>70.760000000000005</v>
      </c>
      <c r="E1893" s="4">
        <v>72.94</v>
      </c>
      <c r="F1893" s="5">
        <v>529690</v>
      </c>
    </row>
    <row r="1894" spans="1:6" x14ac:dyDescent="0.3">
      <c r="A1894" s="3">
        <v>44386</v>
      </c>
      <c r="B1894" s="4">
        <v>73.260000000000005</v>
      </c>
      <c r="C1894" s="4">
        <v>74.760000000000005</v>
      </c>
      <c r="D1894" s="4">
        <v>72.72</v>
      </c>
      <c r="E1894" s="4">
        <v>74.56</v>
      </c>
      <c r="F1894" s="5">
        <v>422154</v>
      </c>
    </row>
    <row r="1895" spans="1:6" x14ac:dyDescent="0.3">
      <c r="A1895" s="3">
        <v>44389</v>
      </c>
      <c r="B1895" s="4">
        <v>74.739999999999995</v>
      </c>
      <c r="C1895" s="4">
        <v>74.930000000000007</v>
      </c>
      <c r="D1895" s="4">
        <v>73.16</v>
      </c>
      <c r="E1895" s="4">
        <v>74.099999999999994</v>
      </c>
      <c r="F1895" s="5">
        <v>397931</v>
      </c>
    </row>
    <row r="1896" spans="1:6" x14ac:dyDescent="0.3">
      <c r="A1896" s="3">
        <v>44390</v>
      </c>
      <c r="B1896" s="4">
        <v>74.180000000000007</v>
      </c>
      <c r="C1896" s="4">
        <v>75.52</v>
      </c>
      <c r="D1896" s="4">
        <v>73.680000000000007</v>
      </c>
      <c r="E1896" s="4">
        <v>75.25</v>
      </c>
      <c r="F1896" s="5">
        <v>444078</v>
      </c>
    </row>
    <row r="1897" spans="1:6" x14ac:dyDescent="0.3">
      <c r="A1897" s="3">
        <v>44391</v>
      </c>
      <c r="B1897" s="4">
        <v>75.17</v>
      </c>
      <c r="C1897" s="4">
        <v>75.44</v>
      </c>
      <c r="D1897" s="4">
        <v>72.209999999999994</v>
      </c>
      <c r="E1897" s="4">
        <v>73.13</v>
      </c>
      <c r="F1897" s="5">
        <v>528360</v>
      </c>
    </row>
    <row r="1898" spans="1:6" x14ac:dyDescent="0.3">
      <c r="A1898" s="3">
        <v>44392</v>
      </c>
      <c r="B1898" s="4">
        <v>72.959999999999994</v>
      </c>
      <c r="C1898" s="4">
        <v>72.959999999999994</v>
      </c>
      <c r="D1898" s="4">
        <v>71.400000000000006</v>
      </c>
      <c r="E1898" s="4">
        <v>71.650000000000006</v>
      </c>
      <c r="F1898" s="5">
        <v>368679</v>
      </c>
    </row>
    <row r="1899" spans="1:6" x14ac:dyDescent="0.3">
      <c r="A1899" s="3">
        <v>44393</v>
      </c>
      <c r="B1899" s="4">
        <v>71.48</v>
      </c>
      <c r="C1899" s="4">
        <v>72.3</v>
      </c>
      <c r="D1899" s="4">
        <v>70.41</v>
      </c>
      <c r="E1899" s="4">
        <v>71.81</v>
      </c>
      <c r="F1899" s="5">
        <v>133926</v>
      </c>
    </row>
    <row r="1900" spans="1:6" x14ac:dyDescent="0.3">
      <c r="A1900" s="3">
        <v>44396</v>
      </c>
      <c r="B1900" s="4">
        <v>71.489999999999995</v>
      </c>
      <c r="C1900" s="4">
        <v>71.67</v>
      </c>
      <c r="D1900" s="4">
        <v>65.63</v>
      </c>
      <c r="E1900" s="4">
        <v>66.42</v>
      </c>
      <c r="F1900" s="5">
        <v>82565</v>
      </c>
    </row>
    <row r="1901" spans="1:6" x14ac:dyDescent="0.3">
      <c r="A1901" s="3">
        <v>44397</v>
      </c>
      <c r="B1901" s="4">
        <v>66.599999999999994</v>
      </c>
      <c r="C1901" s="4">
        <v>67.650000000000006</v>
      </c>
      <c r="D1901" s="4">
        <v>65.209999999999994</v>
      </c>
      <c r="E1901" s="4">
        <v>67.42</v>
      </c>
      <c r="F1901" s="5">
        <v>561629</v>
      </c>
    </row>
    <row r="1902" spans="1:6" x14ac:dyDescent="0.3">
      <c r="A1902" s="3">
        <v>44398</v>
      </c>
      <c r="B1902" s="4">
        <v>66.45</v>
      </c>
      <c r="C1902" s="4">
        <v>70.510000000000005</v>
      </c>
      <c r="D1902" s="4">
        <v>66.44</v>
      </c>
      <c r="E1902" s="4">
        <v>70.3</v>
      </c>
      <c r="F1902" s="5">
        <v>503030</v>
      </c>
    </row>
    <row r="1903" spans="1:6" x14ac:dyDescent="0.3">
      <c r="A1903" s="3">
        <v>44399</v>
      </c>
      <c r="B1903" s="4">
        <v>70.22</v>
      </c>
      <c r="C1903" s="4">
        <v>72.03</v>
      </c>
      <c r="D1903" s="4">
        <v>69.86</v>
      </c>
      <c r="E1903" s="4">
        <v>71.91</v>
      </c>
      <c r="F1903" s="5">
        <v>435181</v>
      </c>
    </row>
    <row r="1904" spans="1:6" x14ac:dyDescent="0.3">
      <c r="A1904" s="3">
        <v>44400</v>
      </c>
      <c r="B1904" s="4">
        <v>71.709999999999994</v>
      </c>
      <c r="C1904" s="4">
        <v>72.209999999999994</v>
      </c>
      <c r="D1904" s="4">
        <v>71.39</v>
      </c>
      <c r="E1904" s="4">
        <v>72.069999999999993</v>
      </c>
      <c r="F1904" s="5">
        <v>274778</v>
      </c>
    </row>
    <row r="1905" spans="1:6" x14ac:dyDescent="0.3">
      <c r="A1905" s="3">
        <v>44403</v>
      </c>
      <c r="B1905" s="4">
        <v>72.180000000000007</v>
      </c>
      <c r="C1905" s="4">
        <v>72.430000000000007</v>
      </c>
      <c r="D1905" s="4">
        <v>70.56</v>
      </c>
      <c r="E1905" s="4">
        <v>71.91</v>
      </c>
      <c r="F1905" s="5">
        <v>395743</v>
      </c>
    </row>
    <row r="1906" spans="1:6" x14ac:dyDescent="0.3">
      <c r="A1906" s="3">
        <v>44404</v>
      </c>
      <c r="B1906" s="4">
        <v>72.22</v>
      </c>
      <c r="C1906" s="4">
        <v>72.33</v>
      </c>
      <c r="D1906" s="4">
        <v>71.08</v>
      </c>
      <c r="E1906" s="4">
        <v>71.650000000000006</v>
      </c>
      <c r="F1906" s="5">
        <v>333123</v>
      </c>
    </row>
    <row r="1907" spans="1:6" x14ac:dyDescent="0.3">
      <c r="A1907" s="3">
        <v>44405</v>
      </c>
      <c r="B1907" s="4">
        <v>71.900000000000006</v>
      </c>
      <c r="C1907" s="4">
        <v>72.599999999999994</v>
      </c>
      <c r="D1907" s="4">
        <v>71.7</v>
      </c>
      <c r="E1907" s="4">
        <v>72.39</v>
      </c>
      <c r="F1907" s="5">
        <v>318911</v>
      </c>
    </row>
    <row r="1908" spans="1:6" x14ac:dyDescent="0.3">
      <c r="A1908" s="3">
        <v>44406</v>
      </c>
      <c r="B1908" s="4">
        <v>72.400000000000006</v>
      </c>
      <c r="C1908" s="4">
        <v>73.680000000000007</v>
      </c>
      <c r="D1908" s="4">
        <v>72.260000000000005</v>
      </c>
      <c r="E1908" s="4">
        <v>73.62</v>
      </c>
      <c r="F1908" s="5">
        <v>294462</v>
      </c>
    </row>
    <row r="1909" spans="1:6" x14ac:dyDescent="0.3">
      <c r="A1909" s="3">
        <v>44407</v>
      </c>
      <c r="B1909" s="4">
        <v>73.41</v>
      </c>
      <c r="C1909" s="4">
        <v>74.23</v>
      </c>
      <c r="D1909" s="4">
        <v>72.930000000000007</v>
      </c>
      <c r="E1909" s="4">
        <v>73.95</v>
      </c>
      <c r="F1909" s="5">
        <v>303700</v>
      </c>
    </row>
    <row r="1910" spans="1:6" x14ac:dyDescent="0.3">
      <c r="A1910" s="3">
        <v>44410</v>
      </c>
      <c r="B1910" s="4">
        <v>73.91</v>
      </c>
      <c r="C1910" s="4">
        <v>73.95</v>
      </c>
      <c r="D1910" s="4">
        <v>70.55</v>
      </c>
      <c r="E1910" s="4">
        <v>71.260000000000005</v>
      </c>
      <c r="F1910" s="5">
        <v>448200</v>
      </c>
    </row>
    <row r="1911" spans="1:6" x14ac:dyDescent="0.3">
      <c r="A1911" s="3">
        <v>44411</v>
      </c>
      <c r="B1911" s="4">
        <v>71.52</v>
      </c>
      <c r="C1911" s="4">
        <v>71.959999999999994</v>
      </c>
      <c r="D1911" s="4">
        <v>69.19</v>
      </c>
      <c r="E1911" s="4">
        <v>70.56</v>
      </c>
      <c r="F1911" s="5">
        <v>509938</v>
      </c>
    </row>
    <row r="1912" spans="1:6" x14ac:dyDescent="0.3">
      <c r="A1912" s="3">
        <v>44412</v>
      </c>
      <c r="B1912" s="4">
        <v>70.319999999999993</v>
      </c>
      <c r="C1912" s="4">
        <v>70.81</v>
      </c>
      <c r="D1912" s="4">
        <v>67.849999999999994</v>
      </c>
      <c r="E1912" s="4">
        <v>68.150000000000006</v>
      </c>
      <c r="F1912" s="5">
        <v>582924</v>
      </c>
    </row>
    <row r="1913" spans="1:6" x14ac:dyDescent="0.3">
      <c r="A1913" s="3">
        <v>44413</v>
      </c>
      <c r="B1913" s="4">
        <v>68.06</v>
      </c>
      <c r="C1913" s="4">
        <v>69.349999999999994</v>
      </c>
      <c r="D1913" s="4">
        <v>67.61</v>
      </c>
      <c r="E1913" s="4">
        <v>69.09</v>
      </c>
      <c r="F1913" s="5">
        <v>416331</v>
      </c>
    </row>
    <row r="1914" spans="1:6" x14ac:dyDescent="0.3">
      <c r="A1914" s="3">
        <v>44414</v>
      </c>
      <c r="B1914" s="4">
        <v>69.14</v>
      </c>
      <c r="C1914" s="4">
        <v>70.180000000000007</v>
      </c>
      <c r="D1914" s="4">
        <v>67.8</v>
      </c>
      <c r="E1914" s="4">
        <v>68.28</v>
      </c>
      <c r="F1914" s="5">
        <v>537136</v>
      </c>
    </row>
    <row r="1915" spans="1:6" x14ac:dyDescent="0.3">
      <c r="A1915" s="3">
        <v>44417</v>
      </c>
      <c r="B1915" s="4">
        <v>67.88</v>
      </c>
      <c r="C1915" s="4">
        <v>67.900000000000006</v>
      </c>
      <c r="D1915" s="4">
        <v>65.150000000000006</v>
      </c>
      <c r="E1915" s="4">
        <v>66.48</v>
      </c>
      <c r="F1915" s="5">
        <v>598381</v>
      </c>
    </row>
    <row r="1916" spans="1:6" x14ac:dyDescent="0.3">
      <c r="A1916" s="3">
        <v>44418</v>
      </c>
      <c r="B1916" s="4">
        <v>66.849999999999994</v>
      </c>
      <c r="C1916" s="4">
        <v>68.900000000000006</v>
      </c>
      <c r="D1916" s="4">
        <v>66.56</v>
      </c>
      <c r="E1916" s="4">
        <v>68.290000000000006</v>
      </c>
      <c r="F1916" s="5">
        <v>452126</v>
      </c>
    </row>
    <row r="1917" spans="1:6" x14ac:dyDescent="0.3">
      <c r="A1917" s="3">
        <v>44419</v>
      </c>
      <c r="B1917" s="4">
        <v>68.510000000000005</v>
      </c>
      <c r="C1917" s="4">
        <v>69.45</v>
      </c>
      <c r="D1917" s="4">
        <v>66.67</v>
      </c>
      <c r="E1917" s="4">
        <v>69.25</v>
      </c>
      <c r="F1917" s="5">
        <v>513292</v>
      </c>
    </row>
    <row r="1918" spans="1:6" x14ac:dyDescent="0.3">
      <c r="A1918" s="3">
        <v>44420</v>
      </c>
      <c r="B1918" s="4">
        <v>69.36</v>
      </c>
      <c r="C1918" s="4">
        <v>69.62</v>
      </c>
      <c r="D1918" s="4">
        <v>68.459999999999994</v>
      </c>
      <c r="E1918" s="4">
        <v>69.09</v>
      </c>
      <c r="F1918" s="5">
        <v>352465</v>
      </c>
    </row>
    <row r="1919" spans="1:6" x14ac:dyDescent="0.3">
      <c r="A1919" s="3">
        <v>44421</v>
      </c>
      <c r="B1919" s="4">
        <v>68.91</v>
      </c>
      <c r="C1919" s="4">
        <v>69.22</v>
      </c>
      <c r="D1919" s="4">
        <v>67.77</v>
      </c>
      <c r="E1919" s="4">
        <v>68.44</v>
      </c>
      <c r="F1919" s="5">
        <v>272033</v>
      </c>
    </row>
    <row r="1920" spans="1:6" x14ac:dyDescent="0.3">
      <c r="A1920" s="3">
        <v>44424</v>
      </c>
      <c r="B1920" s="4">
        <v>68.13</v>
      </c>
      <c r="C1920" s="4">
        <v>68.14</v>
      </c>
      <c r="D1920" s="4">
        <v>65.73</v>
      </c>
      <c r="E1920" s="4">
        <v>67.290000000000006</v>
      </c>
      <c r="F1920" s="5">
        <v>334844</v>
      </c>
    </row>
    <row r="1921" spans="1:6" x14ac:dyDescent="0.3">
      <c r="A1921" s="3">
        <v>44425</v>
      </c>
      <c r="B1921" s="4">
        <v>67.430000000000007</v>
      </c>
      <c r="C1921" s="4">
        <v>67.72</v>
      </c>
      <c r="D1921" s="4">
        <v>66.33</v>
      </c>
      <c r="E1921" s="4">
        <v>66.59</v>
      </c>
      <c r="F1921" s="5">
        <v>235303</v>
      </c>
    </row>
    <row r="1922" spans="1:6" x14ac:dyDescent="0.3">
      <c r="A1922" s="3">
        <v>44426</v>
      </c>
      <c r="B1922" s="4">
        <v>66.58</v>
      </c>
      <c r="C1922" s="4">
        <v>67.48</v>
      </c>
      <c r="D1922" s="4">
        <v>64.34</v>
      </c>
      <c r="E1922" s="4">
        <v>65.459999999999994</v>
      </c>
      <c r="F1922" s="5">
        <v>121197</v>
      </c>
    </row>
    <row r="1923" spans="1:6" x14ac:dyDescent="0.3">
      <c r="A1923" s="3">
        <v>44427</v>
      </c>
      <c r="B1923" s="4">
        <v>64.58</v>
      </c>
      <c r="C1923" s="4">
        <v>64.760000000000005</v>
      </c>
      <c r="D1923" s="4">
        <v>62.63</v>
      </c>
      <c r="E1923" s="4">
        <v>63.69</v>
      </c>
      <c r="F1923" s="5">
        <v>88237</v>
      </c>
    </row>
    <row r="1924" spans="1:6" x14ac:dyDescent="0.3">
      <c r="A1924" s="3">
        <v>44428</v>
      </c>
      <c r="B1924" s="4">
        <v>64.05</v>
      </c>
      <c r="C1924" s="4">
        <v>64.099999999999994</v>
      </c>
      <c r="D1924" s="4">
        <v>62.11</v>
      </c>
      <c r="E1924" s="4">
        <v>62.32</v>
      </c>
      <c r="F1924" s="5">
        <v>365009</v>
      </c>
    </row>
    <row r="1925" spans="1:6" x14ac:dyDescent="0.3">
      <c r="A1925" s="3">
        <v>44431</v>
      </c>
      <c r="B1925" s="4">
        <v>61.96</v>
      </c>
      <c r="C1925" s="4">
        <v>66</v>
      </c>
      <c r="D1925" s="4">
        <v>61.74</v>
      </c>
      <c r="E1925" s="4">
        <v>65.64</v>
      </c>
      <c r="F1925" s="5">
        <v>397290</v>
      </c>
    </row>
    <row r="1926" spans="1:6" x14ac:dyDescent="0.3">
      <c r="A1926" s="3">
        <v>44432</v>
      </c>
      <c r="B1926" s="4">
        <v>65.540000000000006</v>
      </c>
      <c r="C1926" s="4">
        <v>67.8</v>
      </c>
      <c r="D1926" s="4">
        <v>65.41</v>
      </c>
      <c r="E1926" s="4">
        <v>67.540000000000006</v>
      </c>
      <c r="F1926" s="5">
        <v>335888</v>
      </c>
    </row>
    <row r="1927" spans="1:6" x14ac:dyDescent="0.3">
      <c r="A1927" s="3">
        <v>44433</v>
      </c>
      <c r="B1927" s="4">
        <v>67.63</v>
      </c>
      <c r="C1927" s="4">
        <v>68.540000000000006</v>
      </c>
      <c r="D1927" s="4">
        <v>66.92</v>
      </c>
      <c r="E1927" s="4">
        <v>68.36</v>
      </c>
      <c r="F1927" s="5">
        <v>353742</v>
      </c>
    </row>
    <row r="1928" spans="1:6" x14ac:dyDescent="0.3">
      <c r="A1928" s="3">
        <v>44434</v>
      </c>
      <c r="B1928" s="4">
        <v>68</v>
      </c>
      <c r="C1928" s="4">
        <v>68.31</v>
      </c>
      <c r="D1928" s="4">
        <v>67.02</v>
      </c>
      <c r="E1928" s="4">
        <v>67.42</v>
      </c>
      <c r="F1928" s="5">
        <v>344286</v>
      </c>
    </row>
    <row r="1929" spans="1:6" x14ac:dyDescent="0.3">
      <c r="A1929" s="3">
        <v>44435</v>
      </c>
      <c r="B1929" s="4">
        <v>67.75</v>
      </c>
      <c r="C1929" s="4">
        <v>69.05</v>
      </c>
      <c r="D1929" s="4">
        <v>67.52</v>
      </c>
      <c r="E1929" s="4">
        <v>68.739999999999995</v>
      </c>
      <c r="F1929" s="5">
        <v>326056</v>
      </c>
    </row>
    <row r="1930" spans="1:6" x14ac:dyDescent="0.3">
      <c r="A1930" s="3">
        <v>44438</v>
      </c>
      <c r="B1930" s="4">
        <v>69.3</v>
      </c>
      <c r="C1930" s="4">
        <v>69.64</v>
      </c>
      <c r="D1930" s="4">
        <v>67.67</v>
      </c>
      <c r="E1930" s="4">
        <v>69.209999999999994</v>
      </c>
      <c r="F1930" s="5">
        <v>360797</v>
      </c>
    </row>
    <row r="1931" spans="1:6" x14ac:dyDescent="0.3">
      <c r="A1931" s="3">
        <v>44439</v>
      </c>
      <c r="B1931" s="4">
        <v>69.180000000000007</v>
      </c>
      <c r="C1931" s="4">
        <v>69.34</v>
      </c>
      <c r="D1931" s="4">
        <v>68.16</v>
      </c>
      <c r="E1931" s="4">
        <v>68.5</v>
      </c>
      <c r="F1931" s="5">
        <v>325853</v>
      </c>
    </row>
    <row r="1932" spans="1:6" x14ac:dyDescent="0.3">
      <c r="A1932" s="3">
        <v>44440</v>
      </c>
      <c r="B1932" s="4">
        <v>68.55</v>
      </c>
      <c r="C1932" s="4">
        <v>69.239999999999995</v>
      </c>
      <c r="D1932" s="4">
        <v>67.12</v>
      </c>
      <c r="E1932" s="4">
        <v>68.59</v>
      </c>
      <c r="F1932" s="5">
        <v>399497</v>
      </c>
    </row>
    <row r="1933" spans="1:6" x14ac:dyDescent="0.3">
      <c r="A1933" s="3">
        <v>44441</v>
      </c>
      <c r="B1933" s="4">
        <v>68.290000000000006</v>
      </c>
      <c r="C1933" s="4">
        <v>70.61</v>
      </c>
      <c r="D1933" s="4">
        <v>67.84</v>
      </c>
      <c r="E1933" s="4">
        <v>69.989999999999995</v>
      </c>
      <c r="F1933" s="5">
        <v>403314</v>
      </c>
    </row>
    <row r="1934" spans="1:6" x14ac:dyDescent="0.3">
      <c r="A1934" s="3">
        <v>44442</v>
      </c>
      <c r="B1934" s="4">
        <v>69.760000000000005</v>
      </c>
      <c r="C1934" s="4">
        <v>70.53</v>
      </c>
      <c r="D1934" s="4">
        <v>69.05</v>
      </c>
      <c r="E1934" s="4">
        <v>69.290000000000006</v>
      </c>
      <c r="F1934" s="5">
        <v>313086</v>
      </c>
    </row>
    <row r="1935" spans="1:6" x14ac:dyDescent="0.3">
      <c r="A1935" s="3">
        <v>44446</v>
      </c>
      <c r="B1935" s="4">
        <v>69.11</v>
      </c>
      <c r="C1935" s="4">
        <v>69.48</v>
      </c>
      <c r="D1935" s="4">
        <v>67.64</v>
      </c>
      <c r="E1935" s="4">
        <v>68.349999999999994</v>
      </c>
      <c r="F1935" s="5">
        <v>481704</v>
      </c>
    </row>
    <row r="1936" spans="1:6" x14ac:dyDescent="0.3">
      <c r="A1936" s="3">
        <v>44447</v>
      </c>
      <c r="B1936" s="4">
        <v>68.37</v>
      </c>
      <c r="C1936" s="4">
        <v>69.75</v>
      </c>
      <c r="D1936" s="4">
        <v>68.31</v>
      </c>
      <c r="E1936" s="4">
        <v>69.3</v>
      </c>
      <c r="F1936" s="5">
        <v>389325</v>
      </c>
    </row>
    <row r="1937" spans="1:6" x14ac:dyDescent="0.3">
      <c r="A1937" s="3">
        <v>44448</v>
      </c>
      <c r="B1937" s="4">
        <v>69.36</v>
      </c>
      <c r="C1937" s="4">
        <v>69.89</v>
      </c>
      <c r="D1937" s="4">
        <v>67.56</v>
      </c>
      <c r="E1937" s="4">
        <v>68.14</v>
      </c>
      <c r="F1937" s="5">
        <v>556451</v>
      </c>
    </row>
    <row r="1938" spans="1:6" x14ac:dyDescent="0.3">
      <c r="A1938" s="3">
        <v>44449</v>
      </c>
      <c r="B1938" s="4">
        <v>67.97</v>
      </c>
      <c r="C1938" s="4">
        <v>69.959999999999994</v>
      </c>
      <c r="D1938" s="4">
        <v>67.680000000000007</v>
      </c>
      <c r="E1938" s="4">
        <v>69.72</v>
      </c>
      <c r="F1938" s="5">
        <v>411079</v>
      </c>
    </row>
    <row r="1939" spans="1:6" x14ac:dyDescent="0.3">
      <c r="A1939" s="3">
        <v>44452</v>
      </c>
      <c r="B1939" s="4">
        <v>69.739999999999995</v>
      </c>
      <c r="C1939" s="4">
        <v>70.97</v>
      </c>
      <c r="D1939" s="4">
        <v>69.510000000000005</v>
      </c>
      <c r="E1939" s="4">
        <v>70.45</v>
      </c>
      <c r="F1939" s="5">
        <v>390939</v>
      </c>
    </row>
    <row r="1940" spans="1:6" x14ac:dyDescent="0.3">
      <c r="A1940" s="3">
        <v>44453</v>
      </c>
      <c r="B1940" s="4">
        <v>70.64</v>
      </c>
      <c r="C1940" s="4">
        <v>71.22</v>
      </c>
      <c r="D1940" s="4">
        <v>69.98</v>
      </c>
      <c r="E1940" s="4">
        <v>70.459999999999994</v>
      </c>
      <c r="F1940" s="5">
        <v>414231</v>
      </c>
    </row>
    <row r="1941" spans="1:6" x14ac:dyDescent="0.3">
      <c r="A1941" s="3">
        <v>44454</v>
      </c>
      <c r="B1941" s="4">
        <v>70.760000000000005</v>
      </c>
      <c r="C1941" s="4">
        <v>73.14</v>
      </c>
      <c r="D1941" s="4">
        <v>70.650000000000006</v>
      </c>
      <c r="E1941" s="4">
        <v>72.61</v>
      </c>
      <c r="F1941" s="5">
        <v>418665</v>
      </c>
    </row>
    <row r="1942" spans="1:6" x14ac:dyDescent="0.3">
      <c r="A1942" s="3">
        <v>44455</v>
      </c>
      <c r="B1942" s="4">
        <v>72.650000000000006</v>
      </c>
      <c r="C1942" s="4">
        <v>72.989999999999995</v>
      </c>
      <c r="D1942" s="4">
        <v>71.53</v>
      </c>
      <c r="E1942" s="4">
        <v>72.61</v>
      </c>
      <c r="F1942" s="5">
        <v>298412</v>
      </c>
    </row>
    <row r="1943" spans="1:6" x14ac:dyDescent="0.3">
      <c r="A1943" s="3">
        <v>44456</v>
      </c>
      <c r="B1943" s="4">
        <v>72.62</v>
      </c>
      <c r="C1943" s="4">
        <v>72.72</v>
      </c>
      <c r="D1943" s="4">
        <v>71.209999999999994</v>
      </c>
      <c r="E1943" s="4">
        <v>71.97</v>
      </c>
      <c r="F1943" s="5">
        <v>119933</v>
      </c>
    </row>
    <row r="1944" spans="1:6" x14ac:dyDescent="0.3">
      <c r="A1944" s="3">
        <v>44459</v>
      </c>
      <c r="B1944" s="4">
        <v>71.92</v>
      </c>
      <c r="C1944" s="4">
        <v>72.08</v>
      </c>
      <c r="D1944" s="4">
        <v>69.86</v>
      </c>
      <c r="E1944" s="4">
        <v>70.290000000000006</v>
      </c>
      <c r="F1944" s="5">
        <v>75837</v>
      </c>
    </row>
    <row r="1945" spans="1:6" x14ac:dyDescent="0.3">
      <c r="A1945" s="3">
        <v>44460</v>
      </c>
      <c r="B1945" s="4">
        <v>70.59</v>
      </c>
      <c r="C1945" s="4">
        <v>71.63</v>
      </c>
      <c r="D1945" s="4">
        <v>69.67</v>
      </c>
      <c r="E1945" s="4">
        <v>70.56</v>
      </c>
      <c r="F1945" s="5">
        <v>393403</v>
      </c>
    </row>
    <row r="1946" spans="1:6" x14ac:dyDescent="0.3">
      <c r="A1946" s="3">
        <v>44461</v>
      </c>
      <c r="B1946" s="4">
        <v>70.849999999999994</v>
      </c>
      <c r="C1946" s="4">
        <v>72.3</v>
      </c>
      <c r="D1946" s="4">
        <v>70.64</v>
      </c>
      <c r="E1946" s="4">
        <v>72.23</v>
      </c>
      <c r="F1946" s="5">
        <v>381061</v>
      </c>
    </row>
    <row r="1947" spans="1:6" x14ac:dyDescent="0.3">
      <c r="A1947" s="3">
        <v>44462</v>
      </c>
      <c r="B1947" s="4">
        <v>71.97</v>
      </c>
      <c r="C1947" s="4">
        <v>73.5</v>
      </c>
      <c r="D1947" s="4">
        <v>71.61</v>
      </c>
      <c r="E1947" s="4">
        <v>73.3</v>
      </c>
      <c r="F1947" s="5">
        <v>403405</v>
      </c>
    </row>
    <row r="1948" spans="1:6" x14ac:dyDescent="0.3">
      <c r="A1948" s="3">
        <v>44463</v>
      </c>
      <c r="B1948" s="4">
        <v>73.239999999999995</v>
      </c>
      <c r="C1948" s="4">
        <v>74.27</v>
      </c>
      <c r="D1948" s="4">
        <v>72.81</v>
      </c>
      <c r="E1948" s="4">
        <v>73.98</v>
      </c>
      <c r="F1948" s="5">
        <v>350382</v>
      </c>
    </row>
    <row r="1949" spans="1:6" x14ac:dyDescent="0.3">
      <c r="A1949" s="3">
        <v>44466</v>
      </c>
      <c r="B1949" s="4">
        <v>74.19</v>
      </c>
      <c r="C1949" s="4">
        <v>75.75</v>
      </c>
      <c r="D1949" s="4">
        <v>74.16</v>
      </c>
      <c r="E1949" s="4">
        <v>75.45</v>
      </c>
      <c r="F1949" s="5">
        <v>417829</v>
      </c>
    </row>
    <row r="1950" spans="1:6" x14ac:dyDescent="0.3">
      <c r="A1950" s="3">
        <v>44467</v>
      </c>
      <c r="B1950" s="4">
        <v>75.430000000000007</v>
      </c>
      <c r="C1950" s="4">
        <v>76.67</v>
      </c>
      <c r="D1950" s="4">
        <v>74.239999999999995</v>
      </c>
      <c r="E1950" s="4">
        <v>75.290000000000006</v>
      </c>
      <c r="F1950" s="5">
        <v>476143</v>
      </c>
    </row>
    <row r="1951" spans="1:6" x14ac:dyDescent="0.3">
      <c r="A1951" s="3">
        <v>44468</v>
      </c>
      <c r="B1951" s="4">
        <v>74.38</v>
      </c>
      <c r="C1951" s="4">
        <v>75.790000000000006</v>
      </c>
      <c r="D1951" s="4">
        <v>73.739999999999995</v>
      </c>
      <c r="E1951" s="4">
        <v>74.83</v>
      </c>
      <c r="F1951" s="5">
        <v>424193</v>
      </c>
    </row>
    <row r="1952" spans="1:6" x14ac:dyDescent="0.3">
      <c r="A1952" s="3">
        <v>44469</v>
      </c>
      <c r="B1952" s="4">
        <v>74.78</v>
      </c>
      <c r="C1952" s="4">
        <v>76.069999999999993</v>
      </c>
      <c r="D1952" s="4">
        <v>73.14</v>
      </c>
      <c r="E1952" s="4">
        <v>75.03</v>
      </c>
      <c r="F1952" s="5">
        <v>583189</v>
      </c>
    </row>
    <row r="1953" spans="1:6" x14ac:dyDescent="0.3">
      <c r="A1953" s="3">
        <v>44470</v>
      </c>
      <c r="B1953" s="4">
        <v>75.12</v>
      </c>
      <c r="C1953" s="4">
        <v>75.989999999999995</v>
      </c>
      <c r="D1953" s="4">
        <v>74.23</v>
      </c>
      <c r="E1953" s="4">
        <v>75.88</v>
      </c>
      <c r="F1953" s="5">
        <v>388996</v>
      </c>
    </row>
    <row r="1954" spans="1:6" x14ac:dyDescent="0.3">
      <c r="A1954" s="3">
        <v>44473</v>
      </c>
      <c r="B1954" s="4">
        <v>75.900000000000006</v>
      </c>
      <c r="C1954" s="4">
        <v>78.38</v>
      </c>
      <c r="D1954" s="4">
        <v>75.319999999999993</v>
      </c>
      <c r="E1954" s="4">
        <v>77.62</v>
      </c>
      <c r="F1954" s="5">
        <v>458006</v>
      </c>
    </row>
    <row r="1955" spans="1:6" x14ac:dyDescent="0.3">
      <c r="A1955" s="3">
        <v>44474</v>
      </c>
      <c r="B1955" s="4">
        <v>77.58</v>
      </c>
      <c r="C1955" s="4">
        <v>79.48</v>
      </c>
      <c r="D1955" s="4">
        <v>77.47</v>
      </c>
      <c r="E1955" s="4">
        <v>78.930000000000007</v>
      </c>
      <c r="F1955" s="5">
        <v>449617</v>
      </c>
    </row>
    <row r="1956" spans="1:6" x14ac:dyDescent="0.3">
      <c r="A1956" s="3">
        <v>44475</v>
      </c>
      <c r="B1956" s="4">
        <v>79.040000000000006</v>
      </c>
      <c r="C1956" s="4">
        <v>79.78</v>
      </c>
      <c r="D1956" s="4">
        <v>76.83</v>
      </c>
      <c r="E1956" s="4">
        <v>77.430000000000007</v>
      </c>
      <c r="F1956" s="5">
        <v>459055</v>
      </c>
    </row>
    <row r="1957" spans="1:6" x14ac:dyDescent="0.3">
      <c r="A1957" s="3">
        <v>44476</v>
      </c>
      <c r="B1957" s="4">
        <v>77</v>
      </c>
      <c r="C1957" s="4">
        <v>78.89</v>
      </c>
      <c r="D1957" s="4">
        <v>74.959999999999994</v>
      </c>
      <c r="E1957" s="4">
        <v>78.3</v>
      </c>
      <c r="F1957" s="5">
        <v>545008</v>
      </c>
    </row>
    <row r="1958" spans="1:6" x14ac:dyDescent="0.3">
      <c r="A1958" s="3">
        <v>44477</v>
      </c>
      <c r="B1958" s="4">
        <v>78.86</v>
      </c>
      <c r="C1958" s="4">
        <v>80.11</v>
      </c>
      <c r="D1958" s="4">
        <v>78.63</v>
      </c>
      <c r="E1958" s="4">
        <v>79.349999999999994</v>
      </c>
      <c r="F1958" s="5">
        <v>662010</v>
      </c>
    </row>
    <row r="1959" spans="1:6" x14ac:dyDescent="0.3">
      <c r="A1959" s="3">
        <v>44480</v>
      </c>
      <c r="B1959" s="4">
        <v>79.59</v>
      </c>
      <c r="C1959" s="4">
        <v>82.18</v>
      </c>
      <c r="D1959" s="4">
        <v>79.55</v>
      </c>
      <c r="E1959" s="4">
        <v>80.52</v>
      </c>
      <c r="F1959" s="5">
        <v>653756</v>
      </c>
    </row>
    <row r="1960" spans="1:6" x14ac:dyDescent="0.3">
      <c r="A1960" s="3">
        <v>44481</v>
      </c>
      <c r="B1960" s="4">
        <v>80.5</v>
      </c>
      <c r="C1960" s="4">
        <v>81.62</v>
      </c>
      <c r="D1960" s="4">
        <v>79.47</v>
      </c>
      <c r="E1960" s="4">
        <v>80.64</v>
      </c>
      <c r="F1960" s="5">
        <v>598181</v>
      </c>
    </row>
    <row r="1961" spans="1:6" x14ac:dyDescent="0.3">
      <c r="A1961" s="3">
        <v>44482</v>
      </c>
      <c r="B1961" s="4">
        <v>80.58</v>
      </c>
      <c r="C1961" s="4">
        <v>81.040000000000006</v>
      </c>
      <c r="D1961" s="4">
        <v>79.42</v>
      </c>
      <c r="E1961" s="4">
        <v>80.44</v>
      </c>
      <c r="F1961" s="5">
        <v>487220</v>
      </c>
    </row>
    <row r="1962" spans="1:6" x14ac:dyDescent="0.3">
      <c r="A1962" s="3">
        <v>44483</v>
      </c>
      <c r="B1962" s="4">
        <v>80.59</v>
      </c>
      <c r="C1962" s="4">
        <v>81.680000000000007</v>
      </c>
      <c r="D1962" s="4">
        <v>80.38</v>
      </c>
      <c r="E1962" s="4">
        <v>81.31</v>
      </c>
      <c r="F1962" s="5">
        <v>399813</v>
      </c>
    </row>
    <row r="1963" spans="1:6" x14ac:dyDescent="0.3">
      <c r="A1963" s="3">
        <v>44484</v>
      </c>
      <c r="B1963" s="4">
        <v>81.48</v>
      </c>
      <c r="C1963" s="4">
        <v>82.66</v>
      </c>
      <c r="D1963" s="4">
        <v>81.39</v>
      </c>
      <c r="E1963" s="4">
        <v>82.28</v>
      </c>
      <c r="F1963" s="5">
        <v>277953</v>
      </c>
    </row>
    <row r="1964" spans="1:6" x14ac:dyDescent="0.3">
      <c r="A1964" s="3">
        <v>44487</v>
      </c>
      <c r="B1964" s="4">
        <v>82.6</v>
      </c>
      <c r="C1964" s="4">
        <v>83.87</v>
      </c>
      <c r="D1964" s="4">
        <v>81.84</v>
      </c>
      <c r="E1964" s="4">
        <v>82.44</v>
      </c>
      <c r="F1964" s="5">
        <v>134098</v>
      </c>
    </row>
    <row r="1965" spans="1:6" x14ac:dyDescent="0.3">
      <c r="A1965" s="3">
        <v>44488</v>
      </c>
      <c r="B1965" s="4">
        <v>82.37</v>
      </c>
      <c r="C1965" s="4">
        <v>83.74</v>
      </c>
      <c r="D1965" s="4">
        <v>81.8</v>
      </c>
      <c r="E1965" s="4">
        <v>82.96</v>
      </c>
      <c r="F1965" s="5">
        <v>82607</v>
      </c>
    </row>
    <row r="1966" spans="1:6" x14ac:dyDescent="0.3">
      <c r="A1966" s="3">
        <v>44489</v>
      </c>
      <c r="B1966" s="4">
        <v>83.34</v>
      </c>
      <c r="C1966" s="4">
        <v>84.25</v>
      </c>
      <c r="D1966" s="4">
        <v>81.3</v>
      </c>
      <c r="E1966" s="4">
        <v>83.87</v>
      </c>
      <c r="F1966" s="5">
        <v>530693</v>
      </c>
    </row>
    <row r="1967" spans="1:6" x14ac:dyDescent="0.3">
      <c r="A1967" s="3">
        <v>44490</v>
      </c>
      <c r="B1967" s="4">
        <v>83.58</v>
      </c>
      <c r="C1967" s="4">
        <v>83.96</v>
      </c>
      <c r="D1967" s="4">
        <v>80.790000000000006</v>
      </c>
      <c r="E1967" s="4">
        <v>82.5</v>
      </c>
      <c r="F1967" s="5">
        <v>567503</v>
      </c>
    </row>
    <row r="1968" spans="1:6" x14ac:dyDescent="0.3">
      <c r="A1968" s="3">
        <v>44491</v>
      </c>
      <c r="B1968" s="4">
        <v>82.61</v>
      </c>
      <c r="C1968" s="4">
        <v>84.22</v>
      </c>
      <c r="D1968" s="4">
        <v>81.760000000000005</v>
      </c>
      <c r="E1968" s="4">
        <v>83.76</v>
      </c>
      <c r="F1968" s="5">
        <v>465355</v>
      </c>
    </row>
    <row r="1969" spans="1:6" x14ac:dyDescent="0.3">
      <c r="A1969" s="3">
        <v>44494</v>
      </c>
      <c r="B1969" s="4">
        <v>83.98</v>
      </c>
      <c r="C1969" s="4">
        <v>85.41</v>
      </c>
      <c r="D1969" s="4">
        <v>83.39</v>
      </c>
      <c r="E1969" s="4">
        <v>83.76</v>
      </c>
      <c r="F1969" s="5">
        <v>568725</v>
      </c>
    </row>
    <row r="1970" spans="1:6" x14ac:dyDescent="0.3">
      <c r="A1970" s="3">
        <v>44495</v>
      </c>
      <c r="B1970" s="4">
        <v>83.72</v>
      </c>
      <c r="C1970" s="4">
        <v>84.88</v>
      </c>
      <c r="D1970" s="4">
        <v>82.97</v>
      </c>
      <c r="E1970" s="4">
        <v>84.65</v>
      </c>
      <c r="F1970" s="5">
        <v>467716</v>
      </c>
    </row>
    <row r="1971" spans="1:6" x14ac:dyDescent="0.3">
      <c r="A1971" s="3">
        <v>44496</v>
      </c>
      <c r="B1971" s="4">
        <v>84.39</v>
      </c>
      <c r="C1971" s="4">
        <v>84.51</v>
      </c>
      <c r="D1971" s="4">
        <v>82.01</v>
      </c>
      <c r="E1971" s="4">
        <v>82.66</v>
      </c>
      <c r="F1971" s="5">
        <v>529952</v>
      </c>
    </row>
    <row r="1972" spans="1:6" x14ac:dyDescent="0.3">
      <c r="A1972" s="3">
        <v>44497</v>
      </c>
      <c r="B1972" s="4">
        <v>82.25</v>
      </c>
      <c r="C1972" s="4">
        <v>83.21</v>
      </c>
      <c r="D1972" s="4">
        <v>80.58</v>
      </c>
      <c r="E1972" s="4">
        <v>82.81</v>
      </c>
      <c r="F1972" s="5">
        <v>491585</v>
      </c>
    </row>
    <row r="1973" spans="1:6" x14ac:dyDescent="0.3">
      <c r="A1973" s="3">
        <v>44498</v>
      </c>
      <c r="B1973" s="4">
        <v>83.09</v>
      </c>
      <c r="C1973" s="4">
        <v>83.74</v>
      </c>
      <c r="D1973" s="4">
        <v>81.41</v>
      </c>
      <c r="E1973" s="4">
        <v>83.57</v>
      </c>
      <c r="F1973" s="5">
        <v>507309</v>
      </c>
    </row>
    <row r="1974" spans="1:6" x14ac:dyDescent="0.3">
      <c r="A1974" s="3">
        <v>44501</v>
      </c>
      <c r="B1974" s="4">
        <v>83.36</v>
      </c>
      <c r="C1974" s="4">
        <v>84.88</v>
      </c>
      <c r="D1974" s="4">
        <v>82.74</v>
      </c>
      <c r="E1974" s="4">
        <v>84.05</v>
      </c>
      <c r="F1974" s="5">
        <v>412309</v>
      </c>
    </row>
    <row r="1975" spans="1:6" x14ac:dyDescent="0.3">
      <c r="A1975" s="3">
        <v>44502</v>
      </c>
      <c r="B1975" s="4">
        <v>83.87</v>
      </c>
      <c r="C1975" s="4">
        <v>84.41</v>
      </c>
      <c r="D1975" s="4">
        <v>82.92</v>
      </c>
      <c r="E1975" s="4">
        <v>83.91</v>
      </c>
      <c r="F1975" s="5">
        <v>429608</v>
      </c>
    </row>
    <row r="1976" spans="1:6" x14ac:dyDescent="0.3">
      <c r="A1976" s="3">
        <v>44503</v>
      </c>
      <c r="B1976" s="4">
        <v>83.07</v>
      </c>
      <c r="C1976" s="4">
        <v>83.08</v>
      </c>
      <c r="D1976" s="4">
        <v>79.69</v>
      </c>
      <c r="E1976" s="4">
        <v>80.86</v>
      </c>
      <c r="F1976" s="5">
        <v>546577</v>
      </c>
    </row>
    <row r="1977" spans="1:6" x14ac:dyDescent="0.3">
      <c r="A1977" s="3">
        <v>44504</v>
      </c>
      <c r="B1977" s="4">
        <v>80.180000000000007</v>
      </c>
      <c r="C1977" s="4">
        <v>83.42</v>
      </c>
      <c r="D1977" s="4">
        <v>78.25</v>
      </c>
      <c r="E1977" s="4">
        <v>78.81</v>
      </c>
      <c r="F1977" s="5">
        <v>701119</v>
      </c>
    </row>
    <row r="1978" spans="1:6" x14ac:dyDescent="0.3">
      <c r="A1978" s="3">
        <v>44505</v>
      </c>
      <c r="B1978" s="4">
        <v>79.37</v>
      </c>
      <c r="C1978" s="4">
        <v>81.8</v>
      </c>
      <c r="D1978" s="4">
        <v>78.959999999999994</v>
      </c>
      <c r="E1978" s="4">
        <v>81.27</v>
      </c>
      <c r="F1978" s="5">
        <v>531054</v>
      </c>
    </row>
    <row r="1979" spans="1:6" x14ac:dyDescent="0.3">
      <c r="A1979" s="3">
        <v>44508</v>
      </c>
      <c r="B1979" s="4">
        <v>81.13</v>
      </c>
      <c r="C1979" s="4">
        <v>82.67</v>
      </c>
      <c r="D1979" s="4">
        <v>81.05</v>
      </c>
      <c r="E1979" s="4">
        <v>81.93</v>
      </c>
      <c r="F1979" s="5">
        <v>393953</v>
      </c>
    </row>
    <row r="1980" spans="1:6" x14ac:dyDescent="0.3">
      <c r="A1980" s="3">
        <v>44509</v>
      </c>
      <c r="B1980" s="4">
        <v>82.16</v>
      </c>
      <c r="C1980" s="4">
        <v>84.63</v>
      </c>
      <c r="D1980" s="4">
        <v>81.78</v>
      </c>
      <c r="E1980" s="4">
        <v>84.15</v>
      </c>
      <c r="F1980" s="5">
        <v>504832</v>
      </c>
    </row>
    <row r="1981" spans="1:6" x14ac:dyDescent="0.3">
      <c r="A1981" s="3">
        <v>44510</v>
      </c>
      <c r="B1981" s="4">
        <v>84.53</v>
      </c>
      <c r="C1981" s="4">
        <v>84.97</v>
      </c>
      <c r="D1981" s="4">
        <v>80.81</v>
      </c>
      <c r="E1981" s="4">
        <v>81.34</v>
      </c>
      <c r="F1981" s="5">
        <v>555215</v>
      </c>
    </row>
    <row r="1982" spans="1:6" x14ac:dyDescent="0.3">
      <c r="A1982" s="3">
        <v>44511</v>
      </c>
      <c r="B1982" s="4">
        <v>81.41</v>
      </c>
      <c r="C1982" s="4">
        <v>82.33</v>
      </c>
      <c r="D1982" s="4">
        <v>80.2</v>
      </c>
      <c r="E1982" s="4">
        <v>81.59</v>
      </c>
      <c r="F1982" s="5">
        <v>475436</v>
      </c>
    </row>
    <row r="1983" spans="1:6" x14ac:dyDescent="0.3">
      <c r="A1983" s="3">
        <v>44512</v>
      </c>
      <c r="B1983" s="4">
        <v>81.209999999999994</v>
      </c>
      <c r="C1983" s="4">
        <v>81.62</v>
      </c>
      <c r="D1983" s="4">
        <v>79.78</v>
      </c>
      <c r="E1983" s="4">
        <v>80.790000000000006</v>
      </c>
      <c r="F1983" s="5">
        <v>390304</v>
      </c>
    </row>
    <row r="1984" spans="1:6" x14ac:dyDescent="0.3">
      <c r="A1984" s="3">
        <v>44515</v>
      </c>
      <c r="B1984" s="4">
        <v>80.66</v>
      </c>
      <c r="C1984" s="4">
        <v>81.2</v>
      </c>
      <c r="D1984" s="4">
        <v>79.3</v>
      </c>
      <c r="E1984" s="4">
        <v>80.88</v>
      </c>
      <c r="F1984" s="5">
        <v>343484</v>
      </c>
    </row>
    <row r="1985" spans="1:6" x14ac:dyDescent="0.3">
      <c r="A1985" s="3">
        <v>44516</v>
      </c>
      <c r="B1985" s="4">
        <v>80.930000000000007</v>
      </c>
      <c r="C1985" s="4">
        <v>81.81</v>
      </c>
      <c r="D1985" s="4">
        <v>80.03</v>
      </c>
      <c r="E1985" s="4">
        <v>80.760000000000005</v>
      </c>
      <c r="F1985" s="5">
        <v>325668</v>
      </c>
    </row>
    <row r="1986" spans="1:6" x14ac:dyDescent="0.3">
      <c r="A1986" s="3">
        <v>44517</v>
      </c>
      <c r="B1986" s="4">
        <v>80.540000000000006</v>
      </c>
      <c r="C1986" s="4">
        <v>80.69</v>
      </c>
      <c r="D1986" s="4">
        <v>77.69</v>
      </c>
      <c r="E1986" s="4">
        <v>78.36</v>
      </c>
      <c r="F1986" s="5">
        <v>174471</v>
      </c>
    </row>
    <row r="1987" spans="1:6" x14ac:dyDescent="0.3">
      <c r="A1987" s="3">
        <v>44518</v>
      </c>
      <c r="B1987" s="4">
        <v>78.34</v>
      </c>
      <c r="C1987" s="4">
        <v>79.36</v>
      </c>
      <c r="D1987" s="4">
        <v>77.08</v>
      </c>
      <c r="E1987" s="4">
        <v>79.010000000000005</v>
      </c>
      <c r="F1987" s="5">
        <v>83984</v>
      </c>
    </row>
    <row r="1988" spans="1:6" x14ac:dyDescent="0.3">
      <c r="A1988" s="3">
        <v>44519</v>
      </c>
      <c r="B1988" s="4">
        <v>78.760000000000005</v>
      </c>
      <c r="C1988" s="4">
        <v>79.92</v>
      </c>
      <c r="D1988" s="4">
        <v>75.37</v>
      </c>
      <c r="E1988" s="4">
        <v>76.099999999999994</v>
      </c>
      <c r="F1988" s="5">
        <v>623448</v>
      </c>
    </row>
    <row r="1989" spans="1:6" x14ac:dyDescent="0.3">
      <c r="A1989" s="3">
        <v>44522</v>
      </c>
      <c r="B1989" s="4">
        <v>75.75</v>
      </c>
      <c r="C1989" s="4">
        <v>77.16</v>
      </c>
      <c r="D1989" s="4">
        <v>74.760000000000005</v>
      </c>
      <c r="E1989" s="4">
        <v>76.75</v>
      </c>
      <c r="F1989" s="5">
        <v>465768</v>
      </c>
    </row>
    <row r="1990" spans="1:6" x14ac:dyDescent="0.3">
      <c r="A1990" s="3">
        <v>44523</v>
      </c>
      <c r="B1990" s="4">
        <v>76.459999999999994</v>
      </c>
      <c r="C1990" s="4">
        <v>78.86</v>
      </c>
      <c r="D1990" s="4">
        <v>75.3</v>
      </c>
      <c r="E1990" s="4">
        <v>78.5</v>
      </c>
      <c r="F1990" s="5">
        <v>506987</v>
      </c>
    </row>
    <row r="1991" spans="1:6" x14ac:dyDescent="0.3">
      <c r="A1991" s="3">
        <v>44524</v>
      </c>
      <c r="B1991" s="4">
        <v>78.48</v>
      </c>
      <c r="C1991" s="4">
        <v>79.23</v>
      </c>
      <c r="D1991" s="4">
        <v>77.98</v>
      </c>
      <c r="E1991" s="4">
        <v>78.39</v>
      </c>
      <c r="F1991" s="5">
        <v>328848</v>
      </c>
    </row>
    <row r="1992" spans="1:6" x14ac:dyDescent="0.3">
      <c r="A1992" s="3">
        <v>44526</v>
      </c>
      <c r="B1992" s="4">
        <v>78.34</v>
      </c>
      <c r="C1992" s="4">
        <v>78.650000000000006</v>
      </c>
      <c r="D1992" s="4">
        <v>67.400000000000006</v>
      </c>
      <c r="E1992" s="4">
        <v>68.150000000000006</v>
      </c>
      <c r="F1992" s="5">
        <v>844630</v>
      </c>
    </row>
    <row r="1993" spans="1:6" x14ac:dyDescent="0.3">
      <c r="A1993" s="3">
        <v>44529</v>
      </c>
      <c r="B1993" s="4">
        <v>69.23</v>
      </c>
      <c r="C1993" s="4">
        <v>72.930000000000007</v>
      </c>
      <c r="D1993" s="4">
        <v>68.86</v>
      </c>
      <c r="E1993" s="4">
        <v>69.95</v>
      </c>
      <c r="F1993" s="5">
        <v>675090</v>
      </c>
    </row>
    <row r="1994" spans="1:6" x14ac:dyDescent="0.3">
      <c r="A1994" s="3">
        <v>44530</v>
      </c>
      <c r="B1994" s="4">
        <v>70.040000000000006</v>
      </c>
      <c r="C1994" s="4">
        <v>71.22</v>
      </c>
      <c r="D1994" s="4">
        <v>64.430000000000007</v>
      </c>
      <c r="E1994" s="4">
        <v>66.180000000000007</v>
      </c>
      <c r="F1994" s="5">
        <v>722475</v>
      </c>
    </row>
    <row r="1995" spans="1:6" x14ac:dyDescent="0.3">
      <c r="A1995" s="3">
        <v>44531</v>
      </c>
      <c r="B1995" s="4">
        <v>67.010000000000005</v>
      </c>
      <c r="C1995" s="4">
        <v>69.489999999999995</v>
      </c>
      <c r="D1995" s="4">
        <v>64.84</v>
      </c>
      <c r="E1995" s="4">
        <v>65.569999999999993</v>
      </c>
      <c r="F1995" s="5">
        <v>602447</v>
      </c>
    </row>
    <row r="1996" spans="1:6" x14ac:dyDescent="0.3">
      <c r="A1996" s="3">
        <v>44532</v>
      </c>
      <c r="B1996" s="4">
        <v>65.63</v>
      </c>
      <c r="C1996" s="4">
        <v>67.489999999999995</v>
      </c>
      <c r="D1996" s="4">
        <v>62.43</v>
      </c>
      <c r="E1996" s="4">
        <v>66.5</v>
      </c>
      <c r="F1996" s="5">
        <v>668293</v>
      </c>
    </row>
    <row r="1997" spans="1:6" x14ac:dyDescent="0.3">
      <c r="A1997" s="3">
        <v>44533</v>
      </c>
      <c r="B1997" s="4">
        <v>67.5</v>
      </c>
      <c r="C1997" s="4">
        <v>69.22</v>
      </c>
      <c r="D1997" s="4">
        <v>65.599999999999994</v>
      </c>
      <c r="E1997" s="4">
        <v>66.260000000000005</v>
      </c>
      <c r="F1997" s="5">
        <v>449974</v>
      </c>
    </row>
    <row r="1998" spans="1:6" x14ac:dyDescent="0.3">
      <c r="A1998" s="3">
        <v>44536</v>
      </c>
      <c r="B1998" s="4">
        <v>67.02</v>
      </c>
      <c r="C1998" s="4">
        <v>70.150000000000006</v>
      </c>
      <c r="D1998" s="4">
        <v>66.72</v>
      </c>
      <c r="E1998" s="4">
        <v>69.489999999999995</v>
      </c>
      <c r="F1998" s="5">
        <v>401060</v>
      </c>
    </row>
    <row r="1999" spans="1:6" x14ac:dyDescent="0.3">
      <c r="A1999" s="3">
        <v>44537</v>
      </c>
      <c r="B1999" s="4">
        <v>69.72</v>
      </c>
      <c r="C1999" s="4">
        <v>73.03</v>
      </c>
      <c r="D1999" s="4">
        <v>69.52</v>
      </c>
      <c r="E1999" s="4">
        <v>72.05</v>
      </c>
      <c r="F1999" s="5">
        <v>496528</v>
      </c>
    </row>
    <row r="2000" spans="1:6" x14ac:dyDescent="0.3">
      <c r="A2000" s="3">
        <v>44538</v>
      </c>
      <c r="B2000" s="4">
        <v>71.86</v>
      </c>
      <c r="C2000" s="4">
        <v>73</v>
      </c>
      <c r="D2000" s="4">
        <v>70.91</v>
      </c>
      <c r="E2000" s="4">
        <v>72.36</v>
      </c>
      <c r="F2000" s="5">
        <v>464846</v>
      </c>
    </row>
    <row r="2001" spans="1:6" x14ac:dyDescent="0.3">
      <c r="A2001" s="3">
        <v>44539</v>
      </c>
      <c r="B2001" s="4">
        <v>72.52</v>
      </c>
      <c r="C2001" s="4">
        <v>73.34</v>
      </c>
      <c r="D2001" s="4">
        <v>70.39</v>
      </c>
      <c r="E2001" s="4">
        <v>70.94</v>
      </c>
      <c r="F2001" s="5">
        <v>393205</v>
      </c>
    </row>
    <row r="2002" spans="1:6" x14ac:dyDescent="0.3">
      <c r="A2002" s="3">
        <v>44540</v>
      </c>
      <c r="B2002" s="4">
        <v>70.680000000000007</v>
      </c>
      <c r="C2002" s="4">
        <v>72.33</v>
      </c>
      <c r="D2002" s="4">
        <v>70.319999999999993</v>
      </c>
      <c r="E2002" s="4">
        <v>71.67</v>
      </c>
      <c r="F2002" s="5">
        <v>397883</v>
      </c>
    </row>
    <row r="2003" spans="1:6" x14ac:dyDescent="0.3">
      <c r="A2003" s="3">
        <v>44543</v>
      </c>
      <c r="B2003" s="4">
        <v>72.040000000000006</v>
      </c>
      <c r="C2003" s="4">
        <v>73</v>
      </c>
      <c r="D2003" s="4">
        <v>70.709999999999994</v>
      </c>
      <c r="E2003" s="4">
        <v>71.290000000000006</v>
      </c>
      <c r="F2003" s="5">
        <v>406604</v>
      </c>
    </row>
    <row r="2004" spans="1:6" x14ac:dyDescent="0.3">
      <c r="A2004" s="3">
        <v>44544</v>
      </c>
      <c r="B2004" s="4">
        <v>71.12</v>
      </c>
      <c r="C2004" s="4">
        <v>72.03</v>
      </c>
      <c r="D2004" s="4">
        <v>69.510000000000005</v>
      </c>
      <c r="E2004" s="4">
        <v>70.73</v>
      </c>
      <c r="F2004" s="5">
        <v>359454</v>
      </c>
    </row>
    <row r="2005" spans="1:6" x14ac:dyDescent="0.3">
      <c r="A2005" s="3">
        <v>44545</v>
      </c>
      <c r="B2005" s="4">
        <v>70.349999999999994</v>
      </c>
      <c r="C2005" s="4">
        <v>71.66</v>
      </c>
      <c r="D2005" s="4">
        <v>69.39</v>
      </c>
      <c r="E2005" s="4">
        <v>70.87</v>
      </c>
      <c r="F2005" s="5">
        <v>294337</v>
      </c>
    </row>
    <row r="2006" spans="1:6" x14ac:dyDescent="0.3">
      <c r="A2006" s="3">
        <v>44546</v>
      </c>
      <c r="B2006" s="4">
        <v>71.48</v>
      </c>
      <c r="C2006" s="4">
        <v>72.989999999999995</v>
      </c>
      <c r="D2006" s="4">
        <v>71.03</v>
      </c>
      <c r="E2006" s="4">
        <v>72.38</v>
      </c>
      <c r="F2006" s="5">
        <v>142541</v>
      </c>
    </row>
    <row r="2007" spans="1:6" x14ac:dyDescent="0.3">
      <c r="A2007" s="3">
        <v>44547</v>
      </c>
      <c r="B2007" s="4">
        <v>71.92</v>
      </c>
      <c r="C2007" s="4">
        <v>72.260000000000005</v>
      </c>
      <c r="D2007" s="4">
        <v>69.89</v>
      </c>
      <c r="E2007" s="4">
        <v>70.86</v>
      </c>
      <c r="F2007" s="5">
        <v>78125</v>
      </c>
    </row>
    <row r="2008" spans="1:6" x14ac:dyDescent="0.3">
      <c r="A2008" s="3">
        <v>44550</v>
      </c>
      <c r="B2008" s="4">
        <v>70.069999999999993</v>
      </c>
      <c r="C2008" s="4">
        <v>70.069999999999993</v>
      </c>
      <c r="D2008" s="4">
        <v>66.040000000000006</v>
      </c>
      <c r="E2008" s="4">
        <v>68.23</v>
      </c>
      <c r="F2008" s="5">
        <v>492217</v>
      </c>
    </row>
    <row r="2009" spans="1:6" x14ac:dyDescent="0.3">
      <c r="A2009" s="3">
        <v>44551</v>
      </c>
      <c r="B2009" s="4">
        <v>69.209999999999994</v>
      </c>
      <c r="C2009" s="4">
        <v>71.55</v>
      </c>
      <c r="D2009" s="4">
        <v>68.56</v>
      </c>
      <c r="E2009" s="4">
        <v>71.12</v>
      </c>
      <c r="F2009" s="5">
        <v>358779</v>
      </c>
    </row>
    <row r="2010" spans="1:6" x14ac:dyDescent="0.3">
      <c r="A2010" s="3">
        <v>44552</v>
      </c>
      <c r="B2010" s="4">
        <v>71.27</v>
      </c>
      <c r="C2010" s="4">
        <v>73.16</v>
      </c>
      <c r="D2010" s="4">
        <v>70.8</v>
      </c>
      <c r="E2010" s="4">
        <v>72.760000000000005</v>
      </c>
      <c r="F2010" s="5">
        <v>306709</v>
      </c>
    </row>
    <row r="2011" spans="1:6" x14ac:dyDescent="0.3">
      <c r="A2011" s="3">
        <v>44553</v>
      </c>
      <c r="B2011" s="4">
        <v>73.03</v>
      </c>
      <c r="C2011" s="4">
        <v>73.95</v>
      </c>
      <c r="D2011" s="4">
        <v>72.27</v>
      </c>
      <c r="E2011" s="4">
        <v>73.790000000000006</v>
      </c>
      <c r="F2011" s="5">
        <v>270223</v>
      </c>
    </row>
    <row r="2012" spans="1:6" x14ac:dyDescent="0.3">
      <c r="A2012" s="3">
        <v>44557</v>
      </c>
      <c r="B2012" s="4">
        <v>73.38</v>
      </c>
      <c r="C2012" s="4">
        <v>76.09</v>
      </c>
      <c r="D2012" s="4">
        <v>72.569999999999993</v>
      </c>
      <c r="E2012" s="4">
        <v>75.569999999999993</v>
      </c>
      <c r="F2012" s="5">
        <v>268490</v>
      </c>
    </row>
    <row r="2013" spans="1:6" x14ac:dyDescent="0.3">
      <c r="A2013" s="3">
        <v>44558</v>
      </c>
      <c r="B2013" s="4">
        <v>75.97</v>
      </c>
      <c r="C2013" s="4">
        <v>76.92</v>
      </c>
      <c r="D2013" s="4">
        <v>75.53</v>
      </c>
      <c r="E2013" s="4">
        <v>75.98</v>
      </c>
      <c r="F2013" s="5">
        <v>249728</v>
      </c>
    </row>
    <row r="2014" spans="1:6" x14ac:dyDescent="0.3">
      <c r="A2014" s="3">
        <v>44559</v>
      </c>
      <c r="B2014" s="4">
        <v>76.040000000000006</v>
      </c>
      <c r="C2014" s="4">
        <v>77.37</v>
      </c>
      <c r="D2014" s="4">
        <v>75.36</v>
      </c>
      <c r="E2014" s="4">
        <v>76.56</v>
      </c>
      <c r="F2014" s="5">
        <v>283557</v>
      </c>
    </row>
    <row r="2015" spans="1:6" x14ac:dyDescent="0.3">
      <c r="A2015" s="3">
        <v>44560</v>
      </c>
      <c r="B2015" s="4">
        <v>76.58</v>
      </c>
      <c r="C2015" s="4">
        <v>77.44</v>
      </c>
      <c r="D2015" s="4">
        <v>75.78</v>
      </c>
      <c r="E2015" s="4">
        <v>76.989999999999995</v>
      </c>
      <c r="F2015" s="5">
        <v>231163</v>
      </c>
    </row>
    <row r="2016" spans="1:6" x14ac:dyDescent="0.3">
      <c r="A2016" s="3">
        <v>44561</v>
      </c>
      <c r="B2016" s="4">
        <v>76.66</v>
      </c>
      <c r="C2016" s="4">
        <v>77.08</v>
      </c>
      <c r="D2016" s="4">
        <v>74.95</v>
      </c>
      <c r="E2016" s="4">
        <v>75.209999999999994</v>
      </c>
      <c r="F2016" s="5">
        <v>237118</v>
      </c>
    </row>
    <row r="2017" spans="1:6" x14ac:dyDescent="0.3">
      <c r="A2017" s="3">
        <v>44564</v>
      </c>
      <c r="B2017" s="4">
        <v>75.69</v>
      </c>
      <c r="C2017" s="4">
        <v>76.459999999999994</v>
      </c>
      <c r="D2017" s="4">
        <v>74.27</v>
      </c>
      <c r="E2017" s="4">
        <v>76.08</v>
      </c>
      <c r="F2017" s="5">
        <v>317628</v>
      </c>
    </row>
    <row r="2018" spans="1:6" x14ac:dyDescent="0.3">
      <c r="A2018" s="3">
        <v>44565</v>
      </c>
      <c r="B2018" s="4">
        <v>76.02</v>
      </c>
      <c r="C2018" s="4">
        <v>77.64</v>
      </c>
      <c r="D2018" s="4">
        <v>75.7</v>
      </c>
      <c r="E2018" s="4">
        <v>76.989999999999995</v>
      </c>
      <c r="F2018" s="5">
        <v>372848</v>
      </c>
    </row>
    <row r="2019" spans="1:6" x14ac:dyDescent="0.3">
      <c r="A2019" s="3">
        <v>44566</v>
      </c>
      <c r="B2019" s="4">
        <v>77.180000000000007</v>
      </c>
      <c r="C2019" s="4">
        <v>78.58</v>
      </c>
      <c r="D2019" s="4">
        <v>76.510000000000005</v>
      </c>
      <c r="E2019" s="4">
        <v>77.849999999999994</v>
      </c>
      <c r="F2019" s="5">
        <v>397898</v>
      </c>
    </row>
    <row r="2020" spans="1:6" x14ac:dyDescent="0.3">
      <c r="A2020" s="3">
        <v>44567</v>
      </c>
      <c r="B2020" s="4">
        <v>77.239999999999995</v>
      </c>
      <c r="C2020" s="4">
        <v>80.239999999999995</v>
      </c>
      <c r="D2020" s="4">
        <v>76.73</v>
      </c>
      <c r="E2020" s="4">
        <v>79.459999999999994</v>
      </c>
      <c r="F2020" s="5">
        <v>476665</v>
      </c>
    </row>
    <row r="2021" spans="1:6" x14ac:dyDescent="0.3">
      <c r="A2021" s="3">
        <v>44568</v>
      </c>
      <c r="B2021" s="4">
        <v>79.62</v>
      </c>
      <c r="C2021" s="4">
        <v>80.47</v>
      </c>
      <c r="D2021" s="4">
        <v>78.52</v>
      </c>
      <c r="E2021" s="4">
        <v>78.900000000000006</v>
      </c>
      <c r="F2021" s="5">
        <v>414434</v>
      </c>
    </row>
    <row r="2022" spans="1:6" x14ac:dyDescent="0.3">
      <c r="A2022" s="3">
        <v>44571</v>
      </c>
      <c r="B2022" s="4">
        <v>78.88</v>
      </c>
      <c r="C2022" s="4">
        <v>79.45</v>
      </c>
      <c r="D2022" s="4">
        <v>77.83</v>
      </c>
      <c r="E2022" s="4">
        <v>78.23</v>
      </c>
      <c r="F2022" s="5">
        <v>389956</v>
      </c>
    </row>
    <row r="2023" spans="1:6" x14ac:dyDescent="0.3">
      <c r="A2023" s="3">
        <v>44572</v>
      </c>
      <c r="B2023" s="4">
        <v>78.42</v>
      </c>
      <c r="C2023" s="4">
        <v>81.59</v>
      </c>
      <c r="D2023" s="4">
        <v>78.36</v>
      </c>
      <c r="E2023" s="4">
        <v>81.22</v>
      </c>
      <c r="F2023" s="5">
        <v>481815</v>
      </c>
    </row>
    <row r="2024" spans="1:6" x14ac:dyDescent="0.3">
      <c r="A2024" s="3">
        <v>44573</v>
      </c>
      <c r="B2024" s="4">
        <v>81.38</v>
      </c>
      <c r="C2024" s="4">
        <v>83.1</v>
      </c>
      <c r="D2024" s="4">
        <v>81.17</v>
      </c>
      <c r="E2024" s="4">
        <v>82.64</v>
      </c>
      <c r="F2024" s="5">
        <v>420619</v>
      </c>
    </row>
    <row r="2025" spans="1:6" x14ac:dyDescent="0.3">
      <c r="A2025" s="3">
        <v>44574</v>
      </c>
      <c r="B2025" s="4">
        <v>82.82</v>
      </c>
      <c r="C2025" s="4">
        <v>82.94</v>
      </c>
      <c r="D2025" s="4">
        <v>81.39</v>
      </c>
      <c r="E2025" s="4">
        <v>82.12</v>
      </c>
      <c r="F2025" s="5">
        <v>364769</v>
      </c>
    </row>
    <row r="2026" spans="1:6" x14ac:dyDescent="0.3">
      <c r="A2026" s="3">
        <v>44575</v>
      </c>
      <c r="B2026" s="4">
        <v>81.73</v>
      </c>
      <c r="C2026" s="4">
        <v>84.45</v>
      </c>
      <c r="D2026" s="4">
        <v>81.58</v>
      </c>
      <c r="E2026" s="4">
        <v>83.82</v>
      </c>
      <c r="F2026" s="5">
        <v>364442</v>
      </c>
    </row>
    <row r="2027" spans="1:6" x14ac:dyDescent="0.3">
      <c r="A2027" s="3">
        <v>44579</v>
      </c>
      <c r="B2027" s="4">
        <v>84.32</v>
      </c>
      <c r="C2027" s="4">
        <v>86.63</v>
      </c>
      <c r="D2027" s="4">
        <v>83.5</v>
      </c>
      <c r="E2027" s="4">
        <v>85.43</v>
      </c>
      <c r="F2027" s="5">
        <v>163643</v>
      </c>
    </row>
    <row r="2028" spans="1:6" x14ac:dyDescent="0.3">
      <c r="A2028" s="3">
        <v>44580</v>
      </c>
      <c r="B2028" s="4">
        <v>86.61</v>
      </c>
      <c r="C2028" s="4">
        <v>87.91</v>
      </c>
      <c r="D2028" s="4">
        <v>85.77</v>
      </c>
      <c r="E2028" s="4">
        <v>86.96</v>
      </c>
      <c r="F2028" s="5">
        <v>113153</v>
      </c>
    </row>
    <row r="2029" spans="1:6" x14ac:dyDescent="0.3">
      <c r="A2029" s="3">
        <v>44581</v>
      </c>
      <c r="B2029" s="4">
        <v>86.23</v>
      </c>
      <c r="C2029" s="4">
        <v>87.82</v>
      </c>
      <c r="D2029" s="4">
        <v>86</v>
      </c>
      <c r="E2029" s="4">
        <v>86.9</v>
      </c>
      <c r="F2029" s="5">
        <v>532202</v>
      </c>
    </row>
    <row r="2030" spans="1:6" x14ac:dyDescent="0.3">
      <c r="A2030" s="3">
        <v>44582</v>
      </c>
      <c r="B2030" s="4">
        <v>84.57</v>
      </c>
      <c r="C2030" s="4">
        <v>85.56</v>
      </c>
      <c r="D2030" s="4">
        <v>82.78</v>
      </c>
      <c r="E2030" s="4">
        <v>85.14</v>
      </c>
      <c r="F2030" s="5">
        <v>509103</v>
      </c>
    </row>
    <row r="2031" spans="1:6" x14ac:dyDescent="0.3">
      <c r="A2031" s="3">
        <v>44585</v>
      </c>
      <c r="B2031" s="4">
        <v>84.91</v>
      </c>
      <c r="C2031" s="4">
        <v>86.09</v>
      </c>
      <c r="D2031" s="4">
        <v>81.900000000000006</v>
      </c>
      <c r="E2031" s="4">
        <v>83.31</v>
      </c>
      <c r="F2031" s="5">
        <v>511695</v>
      </c>
    </row>
    <row r="2032" spans="1:6" x14ac:dyDescent="0.3">
      <c r="A2032" s="3">
        <v>44586</v>
      </c>
      <c r="B2032" s="4">
        <v>84.15</v>
      </c>
      <c r="C2032" s="4">
        <v>85.71</v>
      </c>
      <c r="D2032" s="4">
        <v>82.99</v>
      </c>
      <c r="E2032" s="4">
        <v>85.6</v>
      </c>
      <c r="F2032" s="5">
        <v>507219</v>
      </c>
    </row>
    <row r="2033" spans="1:6" x14ac:dyDescent="0.3">
      <c r="A2033" s="3">
        <v>44587</v>
      </c>
      <c r="B2033" s="4">
        <v>85.26</v>
      </c>
      <c r="C2033" s="4">
        <v>87.95</v>
      </c>
      <c r="D2033" s="4">
        <v>85.01</v>
      </c>
      <c r="E2033" s="4">
        <v>87.35</v>
      </c>
      <c r="F2033" s="5">
        <v>459642</v>
      </c>
    </row>
    <row r="2034" spans="1:6" x14ac:dyDescent="0.3">
      <c r="A2034" s="3">
        <v>44588</v>
      </c>
      <c r="B2034" s="4">
        <v>87.15</v>
      </c>
      <c r="C2034" s="4">
        <v>88.54</v>
      </c>
      <c r="D2034" s="4">
        <v>86.2</v>
      </c>
      <c r="E2034" s="4">
        <v>86.61</v>
      </c>
      <c r="F2034" s="5">
        <v>427804</v>
      </c>
    </row>
    <row r="2035" spans="1:6" x14ac:dyDescent="0.3">
      <c r="A2035" s="3">
        <v>44589</v>
      </c>
      <c r="B2035" s="4">
        <v>87.5</v>
      </c>
      <c r="C2035" s="4">
        <v>88.84</v>
      </c>
      <c r="D2035" s="4">
        <v>86.44</v>
      </c>
      <c r="E2035" s="4">
        <v>86.82</v>
      </c>
      <c r="F2035" s="5">
        <v>436172</v>
      </c>
    </row>
    <row r="2036" spans="1:6" x14ac:dyDescent="0.3">
      <c r="A2036" s="3">
        <v>44592</v>
      </c>
      <c r="B2036" s="4">
        <v>87.45</v>
      </c>
      <c r="C2036" s="4">
        <v>88.39</v>
      </c>
      <c r="D2036" s="4">
        <v>86.34</v>
      </c>
      <c r="E2036" s="4">
        <v>88.15</v>
      </c>
      <c r="F2036" s="5">
        <v>359080</v>
      </c>
    </row>
    <row r="2037" spans="1:6" x14ac:dyDescent="0.3">
      <c r="A2037" s="3">
        <v>44593</v>
      </c>
      <c r="B2037" s="4">
        <v>88.15</v>
      </c>
      <c r="C2037" s="4">
        <v>88.87</v>
      </c>
      <c r="D2037" s="4">
        <v>86.55</v>
      </c>
      <c r="E2037" s="4">
        <v>88.2</v>
      </c>
      <c r="F2037" s="5">
        <v>376841</v>
      </c>
    </row>
    <row r="2038" spans="1:6" x14ac:dyDescent="0.3">
      <c r="A2038" s="3">
        <v>44594</v>
      </c>
      <c r="B2038" s="4">
        <v>88.35</v>
      </c>
      <c r="C2038" s="4">
        <v>89.72</v>
      </c>
      <c r="D2038" s="4">
        <v>87.1</v>
      </c>
      <c r="E2038" s="4">
        <v>88.26</v>
      </c>
      <c r="F2038" s="5">
        <v>456863</v>
      </c>
    </row>
    <row r="2039" spans="1:6" x14ac:dyDescent="0.3">
      <c r="A2039" s="3">
        <v>44595</v>
      </c>
      <c r="B2039" s="4">
        <v>87.98</v>
      </c>
      <c r="C2039" s="4">
        <v>90.45</v>
      </c>
      <c r="D2039" s="4">
        <v>86.75</v>
      </c>
      <c r="E2039" s="4">
        <v>90.27</v>
      </c>
      <c r="F2039" s="5">
        <v>465771</v>
      </c>
    </row>
    <row r="2040" spans="1:6" x14ac:dyDescent="0.3">
      <c r="A2040" s="3">
        <v>44596</v>
      </c>
      <c r="B2040" s="4">
        <v>90.19</v>
      </c>
      <c r="C2040" s="4">
        <v>93.17</v>
      </c>
      <c r="D2040" s="4">
        <v>90.07</v>
      </c>
      <c r="E2040" s="4">
        <v>92.31</v>
      </c>
      <c r="F2040" s="5">
        <v>410926</v>
      </c>
    </row>
    <row r="2041" spans="1:6" x14ac:dyDescent="0.3">
      <c r="A2041" s="3">
        <v>44599</v>
      </c>
      <c r="B2041" s="4">
        <v>91.82</v>
      </c>
      <c r="C2041" s="4">
        <v>92.73</v>
      </c>
      <c r="D2041" s="4">
        <v>90.73</v>
      </c>
      <c r="E2041" s="4">
        <v>91.32</v>
      </c>
      <c r="F2041" s="5">
        <v>497754</v>
      </c>
    </row>
    <row r="2042" spans="1:6" x14ac:dyDescent="0.3">
      <c r="A2042" s="3">
        <v>44600</v>
      </c>
      <c r="B2042" s="4">
        <v>91.64</v>
      </c>
      <c r="C2042" s="4">
        <v>91.68</v>
      </c>
      <c r="D2042" s="4">
        <v>88.51</v>
      </c>
      <c r="E2042" s="4">
        <v>89.36</v>
      </c>
      <c r="F2042" s="5">
        <v>467386</v>
      </c>
    </row>
    <row r="2043" spans="1:6" x14ac:dyDescent="0.3">
      <c r="A2043" s="3">
        <v>44601</v>
      </c>
      <c r="B2043" s="4">
        <v>89.86</v>
      </c>
      <c r="C2043" s="4">
        <v>90.58</v>
      </c>
      <c r="D2043" s="4">
        <v>88.41</v>
      </c>
      <c r="E2043" s="4">
        <v>89.66</v>
      </c>
      <c r="F2043" s="5">
        <v>445618</v>
      </c>
    </row>
    <row r="2044" spans="1:6" x14ac:dyDescent="0.3">
      <c r="A2044" s="3">
        <v>44602</v>
      </c>
      <c r="B2044" s="4">
        <v>90.01</v>
      </c>
      <c r="C2044" s="4">
        <v>91.74</v>
      </c>
      <c r="D2044" s="4">
        <v>89.03</v>
      </c>
      <c r="E2044" s="4">
        <v>89.88</v>
      </c>
      <c r="F2044" s="5">
        <v>492091</v>
      </c>
    </row>
    <row r="2045" spans="1:6" x14ac:dyDescent="0.3">
      <c r="A2045" s="3">
        <v>44603</v>
      </c>
      <c r="B2045" s="4">
        <v>90</v>
      </c>
      <c r="C2045" s="4">
        <v>94.66</v>
      </c>
      <c r="D2045" s="4">
        <v>89.19</v>
      </c>
      <c r="E2045" s="4">
        <v>93.1</v>
      </c>
      <c r="F2045" s="5">
        <v>554423</v>
      </c>
    </row>
    <row r="2046" spans="1:6" x14ac:dyDescent="0.3">
      <c r="A2046" s="3">
        <v>44606</v>
      </c>
      <c r="B2046" s="4">
        <v>93.91</v>
      </c>
      <c r="C2046" s="4">
        <v>95.82</v>
      </c>
      <c r="D2046" s="4">
        <v>92.09</v>
      </c>
      <c r="E2046" s="4">
        <v>95.46</v>
      </c>
      <c r="F2046" s="5">
        <v>467071</v>
      </c>
    </row>
    <row r="2047" spans="1:6" x14ac:dyDescent="0.3">
      <c r="A2047" s="3">
        <v>44607</v>
      </c>
      <c r="B2047" s="4">
        <v>94.83</v>
      </c>
      <c r="C2047" s="4">
        <v>95.17</v>
      </c>
      <c r="D2047" s="4">
        <v>90.66</v>
      </c>
      <c r="E2047" s="4">
        <v>92.07</v>
      </c>
      <c r="F2047" s="5">
        <v>442641</v>
      </c>
    </row>
    <row r="2048" spans="1:6" x14ac:dyDescent="0.3">
      <c r="A2048" s="3">
        <v>44608</v>
      </c>
      <c r="B2048" s="4">
        <v>92.21</v>
      </c>
      <c r="C2048" s="4">
        <v>95.01</v>
      </c>
      <c r="D2048" s="4">
        <v>90</v>
      </c>
      <c r="E2048" s="4">
        <v>93.66</v>
      </c>
      <c r="F2048" s="5">
        <v>401453</v>
      </c>
    </row>
    <row r="2049" spans="1:6" x14ac:dyDescent="0.3">
      <c r="A2049" s="3">
        <v>44609</v>
      </c>
      <c r="B2049" s="4">
        <v>90.9</v>
      </c>
      <c r="C2049" s="4">
        <v>93.36</v>
      </c>
      <c r="D2049" s="4">
        <v>90.62</v>
      </c>
      <c r="E2049" s="4">
        <v>91.76</v>
      </c>
      <c r="F2049" s="5">
        <v>212552</v>
      </c>
    </row>
    <row r="2050" spans="1:6" x14ac:dyDescent="0.3">
      <c r="A2050" s="3">
        <v>44610</v>
      </c>
      <c r="B2050" s="4">
        <v>91.63</v>
      </c>
      <c r="C2050" s="4">
        <v>92.66</v>
      </c>
      <c r="D2050" s="4">
        <v>89.03</v>
      </c>
      <c r="E2050" s="4">
        <v>91.07</v>
      </c>
      <c r="F2050" s="5">
        <v>150382</v>
      </c>
    </row>
    <row r="2051" spans="1:6" x14ac:dyDescent="0.3">
      <c r="A2051" s="3">
        <v>44614</v>
      </c>
      <c r="B2051" s="4">
        <v>91.75</v>
      </c>
      <c r="C2051" s="4">
        <v>96</v>
      </c>
      <c r="D2051" s="4">
        <v>90.35</v>
      </c>
      <c r="E2051" s="4">
        <v>92.35</v>
      </c>
      <c r="F2051" s="5">
        <v>789041</v>
      </c>
    </row>
    <row r="2052" spans="1:6" x14ac:dyDescent="0.3">
      <c r="A2052" s="3">
        <v>44615</v>
      </c>
      <c r="B2052" s="4">
        <v>91.74</v>
      </c>
      <c r="C2052" s="4">
        <v>93.9</v>
      </c>
      <c r="D2052" s="4">
        <v>90.64</v>
      </c>
      <c r="E2052" s="4">
        <v>92.1</v>
      </c>
      <c r="F2052" s="5">
        <v>440574</v>
      </c>
    </row>
    <row r="2053" spans="1:6" x14ac:dyDescent="0.3">
      <c r="A2053" s="3">
        <v>44616</v>
      </c>
      <c r="B2053" s="4">
        <v>92.52</v>
      </c>
      <c r="C2053" s="4">
        <v>100.54</v>
      </c>
      <c r="D2053" s="4">
        <v>91.45</v>
      </c>
      <c r="E2053" s="4">
        <v>92.81</v>
      </c>
      <c r="F2053" s="5">
        <v>872244</v>
      </c>
    </row>
    <row r="2054" spans="1:6" x14ac:dyDescent="0.3">
      <c r="A2054" s="3">
        <v>44617</v>
      </c>
      <c r="B2054" s="4">
        <v>93.32</v>
      </c>
      <c r="C2054" s="4">
        <v>95.64</v>
      </c>
      <c r="D2054" s="4">
        <v>90.06</v>
      </c>
      <c r="E2054" s="4">
        <v>91.59</v>
      </c>
      <c r="F2054" s="5">
        <v>523793</v>
      </c>
    </row>
    <row r="2055" spans="1:6" x14ac:dyDescent="0.3">
      <c r="A2055" s="3">
        <v>44620</v>
      </c>
      <c r="B2055" s="4">
        <v>94.99</v>
      </c>
      <c r="C2055" s="4">
        <v>99.1</v>
      </c>
      <c r="D2055" s="4">
        <v>94.43</v>
      </c>
      <c r="E2055" s="4">
        <v>95.72</v>
      </c>
      <c r="F2055" s="5">
        <v>490796</v>
      </c>
    </row>
    <row r="2056" spans="1:6" x14ac:dyDescent="0.3">
      <c r="A2056" s="3">
        <v>44621</v>
      </c>
      <c r="B2056" s="4">
        <v>96.09</v>
      </c>
      <c r="C2056" s="4">
        <v>106.78</v>
      </c>
      <c r="D2056" s="4">
        <v>95.32</v>
      </c>
      <c r="E2056" s="4">
        <v>103.41</v>
      </c>
      <c r="F2056" s="5">
        <v>698814</v>
      </c>
    </row>
    <row r="2057" spans="1:6" x14ac:dyDescent="0.3">
      <c r="A2057" s="3">
        <v>44622</v>
      </c>
      <c r="B2057" s="4">
        <v>107.12</v>
      </c>
      <c r="C2057" s="4">
        <v>112.51</v>
      </c>
      <c r="D2057" s="4">
        <v>105.18</v>
      </c>
      <c r="E2057" s="4">
        <v>110.6</v>
      </c>
      <c r="F2057" s="5">
        <v>651853</v>
      </c>
    </row>
    <row r="2058" spans="1:6" x14ac:dyDescent="0.3">
      <c r="A2058" s="3">
        <v>44623</v>
      </c>
      <c r="B2058" s="4">
        <v>111.33</v>
      </c>
      <c r="C2058" s="4">
        <v>116.57</v>
      </c>
      <c r="D2058" s="4">
        <v>106.43</v>
      </c>
      <c r="E2058" s="4">
        <v>107.67</v>
      </c>
      <c r="F2058" s="5">
        <v>592031</v>
      </c>
    </row>
    <row r="2059" spans="1:6" x14ac:dyDescent="0.3">
      <c r="A2059" s="3">
        <v>44624</v>
      </c>
      <c r="B2059" s="4">
        <v>107.96</v>
      </c>
      <c r="C2059" s="4">
        <v>116.02</v>
      </c>
      <c r="D2059" s="4">
        <v>107.25</v>
      </c>
      <c r="E2059" s="4">
        <v>115.68</v>
      </c>
      <c r="F2059" s="5">
        <v>493875</v>
      </c>
    </row>
    <row r="2060" spans="1:6" x14ac:dyDescent="0.3">
      <c r="A2060" s="3">
        <v>44627</v>
      </c>
      <c r="B2060" s="4">
        <v>121.33</v>
      </c>
      <c r="C2060" s="4">
        <v>130.5</v>
      </c>
      <c r="D2060" s="4">
        <v>115.54</v>
      </c>
      <c r="E2060" s="4">
        <v>119.4</v>
      </c>
      <c r="F2060" s="5">
        <v>576022</v>
      </c>
    </row>
    <row r="2061" spans="1:6" x14ac:dyDescent="0.3">
      <c r="A2061" s="3">
        <v>44628</v>
      </c>
      <c r="B2061" s="4">
        <v>120.67</v>
      </c>
      <c r="C2061" s="4">
        <v>129.44</v>
      </c>
      <c r="D2061" s="4">
        <v>117.07</v>
      </c>
      <c r="E2061" s="4">
        <v>123.7</v>
      </c>
      <c r="F2061" s="5">
        <v>583106</v>
      </c>
    </row>
    <row r="2062" spans="1:6" x14ac:dyDescent="0.3">
      <c r="A2062" s="3">
        <v>44629</v>
      </c>
      <c r="B2062" s="4">
        <v>124.66</v>
      </c>
      <c r="C2062" s="4">
        <v>126.84</v>
      </c>
      <c r="D2062" s="4">
        <v>103.63</v>
      </c>
      <c r="E2062" s="4">
        <v>108.7</v>
      </c>
      <c r="F2062" s="5">
        <v>594773</v>
      </c>
    </row>
    <row r="2063" spans="1:6" x14ac:dyDescent="0.3">
      <c r="A2063" s="3">
        <v>44630</v>
      </c>
      <c r="B2063" s="4">
        <v>110.41</v>
      </c>
      <c r="C2063" s="4">
        <v>114.88</v>
      </c>
      <c r="D2063" s="4">
        <v>105.53</v>
      </c>
      <c r="E2063" s="4">
        <v>106.02</v>
      </c>
      <c r="F2063" s="5">
        <v>437924</v>
      </c>
    </row>
    <row r="2064" spans="1:6" x14ac:dyDescent="0.3">
      <c r="A2064" s="3">
        <v>44631</v>
      </c>
      <c r="B2064" s="4">
        <v>105.99</v>
      </c>
      <c r="C2064" s="4">
        <v>110.29</v>
      </c>
      <c r="D2064" s="4">
        <v>104.48</v>
      </c>
      <c r="E2064" s="4">
        <v>109.33</v>
      </c>
      <c r="F2064" s="5">
        <v>368194</v>
      </c>
    </row>
    <row r="2065" spans="1:6" x14ac:dyDescent="0.3">
      <c r="A2065" s="3">
        <v>44634</v>
      </c>
      <c r="B2065" s="4">
        <v>109.42</v>
      </c>
      <c r="C2065" s="4">
        <v>109.72</v>
      </c>
      <c r="D2065" s="4">
        <v>99.76</v>
      </c>
      <c r="E2065" s="4">
        <v>103.01</v>
      </c>
      <c r="F2065" s="5">
        <v>344184</v>
      </c>
    </row>
    <row r="2066" spans="1:6" x14ac:dyDescent="0.3">
      <c r="A2066" s="3">
        <v>44635</v>
      </c>
      <c r="B2066" s="4">
        <v>102.28</v>
      </c>
      <c r="C2066" s="4">
        <v>102.58</v>
      </c>
      <c r="D2066" s="4">
        <v>93.53</v>
      </c>
      <c r="E2066" s="4">
        <v>96.44</v>
      </c>
      <c r="F2066" s="5">
        <v>401690</v>
      </c>
    </row>
    <row r="2067" spans="1:6" x14ac:dyDescent="0.3">
      <c r="A2067" s="3">
        <v>44636</v>
      </c>
      <c r="B2067" s="4">
        <v>95.23</v>
      </c>
      <c r="C2067" s="4">
        <v>99.22</v>
      </c>
      <c r="D2067" s="4">
        <v>94.07</v>
      </c>
      <c r="E2067" s="4">
        <v>95.04</v>
      </c>
      <c r="F2067" s="5">
        <v>293947</v>
      </c>
    </row>
    <row r="2068" spans="1:6" x14ac:dyDescent="0.3">
      <c r="A2068" s="3">
        <v>44637</v>
      </c>
      <c r="B2068" s="4">
        <v>95.34</v>
      </c>
      <c r="C2068" s="4">
        <v>104.24</v>
      </c>
      <c r="D2068" s="4">
        <v>94.85</v>
      </c>
      <c r="E2068" s="4">
        <v>102.98</v>
      </c>
      <c r="F2068" s="5">
        <v>210763</v>
      </c>
    </row>
    <row r="2069" spans="1:6" x14ac:dyDescent="0.3">
      <c r="A2069" s="3">
        <v>44638</v>
      </c>
      <c r="B2069" s="4">
        <v>103.62</v>
      </c>
      <c r="C2069" s="4">
        <v>106.28</v>
      </c>
      <c r="D2069" s="4">
        <v>102.3</v>
      </c>
      <c r="E2069" s="4">
        <v>104.7</v>
      </c>
      <c r="F2069" s="5">
        <v>74247</v>
      </c>
    </row>
    <row r="2070" spans="1:6" x14ac:dyDescent="0.3">
      <c r="A2070" s="3">
        <v>44641</v>
      </c>
      <c r="B2070" s="4">
        <v>105.13</v>
      </c>
      <c r="C2070" s="4">
        <v>112.69</v>
      </c>
      <c r="D2070" s="4">
        <v>104.08</v>
      </c>
      <c r="E2070" s="4">
        <v>112.12</v>
      </c>
      <c r="F2070" s="5">
        <v>77217</v>
      </c>
    </row>
    <row r="2071" spans="1:6" x14ac:dyDescent="0.3">
      <c r="A2071" s="3">
        <v>44642</v>
      </c>
      <c r="B2071" s="4">
        <v>112.9</v>
      </c>
      <c r="C2071" s="4">
        <v>115.01</v>
      </c>
      <c r="D2071" s="4">
        <v>109.3</v>
      </c>
      <c r="E2071" s="4">
        <v>111.76</v>
      </c>
      <c r="F2071" s="5">
        <v>318629</v>
      </c>
    </row>
    <row r="2072" spans="1:6" x14ac:dyDescent="0.3">
      <c r="A2072" s="3">
        <v>44643</v>
      </c>
      <c r="B2072" s="4">
        <v>108.85</v>
      </c>
      <c r="C2072" s="4">
        <v>115.4</v>
      </c>
      <c r="D2072" s="4">
        <v>108.38</v>
      </c>
      <c r="E2072" s="4">
        <v>114.93</v>
      </c>
      <c r="F2072" s="5">
        <v>289182</v>
      </c>
    </row>
    <row r="2073" spans="1:6" x14ac:dyDescent="0.3">
      <c r="A2073" s="3">
        <v>44644</v>
      </c>
      <c r="B2073" s="4">
        <v>114.47</v>
      </c>
      <c r="C2073" s="4">
        <v>116.64</v>
      </c>
      <c r="D2073" s="4">
        <v>110.61</v>
      </c>
      <c r="E2073" s="4">
        <v>112.34</v>
      </c>
      <c r="F2073" s="5">
        <v>307238</v>
      </c>
    </row>
    <row r="2074" spans="1:6" x14ac:dyDescent="0.3">
      <c r="A2074" s="3">
        <v>44645</v>
      </c>
      <c r="B2074" s="4">
        <v>111.75</v>
      </c>
      <c r="C2074" s="4">
        <v>114.12</v>
      </c>
      <c r="D2074" s="4">
        <v>108.68</v>
      </c>
      <c r="E2074" s="4">
        <v>113.9</v>
      </c>
      <c r="F2074" s="5">
        <v>320304</v>
      </c>
    </row>
    <row r="2075" spans="1:6" x14ac:dyDescent="0.3">
      <c r="A2075" s="3">
        <v>44648</v>
      </c>
      <c r="B2075" s="4">
        <v>112.92</v>
      </c>
      <c r="C2075" s="4">
        <v>112.93</v>
      </c>
      <c r="D2075" s="4">
        <v>102.83</v>
      </c>
      <c r="E2075" s="4">
        <v>105.96</v>
      </c>
      <c r="F2075" s="5">
        <v>372251</v>
      </c>
    </row>
    <row r="2076" spans="1:6" x14ac:dyDescent="0.3">
      <c r="A2076" s="3">
        <v>44649</v>
      </c>
      <c r="B2076" s="4">
        <v>103.47</v>
      </c>
      <c r="C2076" s="4">
        <v>107.84</v>
      </c>
      <c r="D2076" s="4">
        <v>98.44</v>
      </c>
      <c r="E2076" s="4">
        <v>104.24</v>
      </c>
      <c r="F2076" s="5">
        <v>387200</v>
      </c>
    </row>
    <row r="2077" spans="1:6" x14ac:dyDescent="0.3">
      <c r="A2077" s="3">
        <v>44650</v>
      </c>
      <c r="B2077" s="4">
        <v>105.24</v>
      </c>
      <c r="C2077" s="4">
        <v>108.75</v>
      </c>
      <c r="D2077" s="4">
        <v>104.55</v>
      </c>
      <c r="E2077" s="4">
        <v>107.82</v>
      </c>
      <c r="F2077" s="5">
        <v>284544</v>
      </c>
    </row>
    <row r="2078" spans="1:6" x14ac:dyDescent="0.3">
      <c r="A2078" s="3">
        <v>44651</v>
      </c>
      <c r="B2078" s="4">
        <v>107.45</v>
      </c>
      <c r="C2078" s="4">
        <v>107.8</v>
      </c>
      <c r="D2078" s="4">
        <v>99.66</v>
      </c>
      <c r="E2078" s="4">
        <v>100.28</v>
      </c>
      <c r="F2078" s="5">
        <v>450845</v>
      </c>
    </row>
    <row r="2079" spans="1:6" x14ac:dyDescent="0.3">
      <c r="A2079" s="3">
        <v>44652</v>
      </c>
      <c r="B2079" s="4">
        <v>101.23</v>
      </c>
      <c r="C2079" s="4">
        <v>101.75</v>
      </c>
      <c r="D2079" s="4">
        <v>97.78</v>
      </c>
      <c r="E2079" s="4">
        <v>99.27</v>
      </c>
      <c r="F2079" s="5">
        <v>324777</v>
      </c>
    </row>
    <row r="2080" spans="1:6" x14ac:dyDescent="0.3">
      <c r="A2080" s="3">
        <v>44655</v>
      </c>
      <c r="B2080" s="4">
        <v>98.95</v>
      </c>
      <c r="C2080" s="4">
        <v>103.94</v>
      </c>
      <c r="D2080" s="4">
        <v>98.05</v>
      </c>
      <c r="E2080" s="4">
        <v>103.28</v>
      </c>
      <c r="F2080" s="5">
        <v>288131</v>
      </c>
    </row>
    <row r="2081" spans="1:6" x14ac:dyDescent="0.3">
      <c r="A2081" s="3">
        <v>44656</v>
      </c>
      <c r="B2081" s="4">
        <v>103.66</v>
      </c>
      <c r="C2081" s="4">
        <v>105.59</v>
      </c>
      <c r="D2081" s="4">
        <v>99.88</v>
      </c>
      <c r="E2081" s="4">
        <v>101.96</v>
      </c>
      <c r="F2081" s="5">
        <v>280283</v>
      </c>
    </row>
    <row r="2082" spans="1:6" x14ac:dyDescent="0.3">
      <c r="A2082" s="3">
        <v>44657</v>
      </c>
      <c r="B2082" s="4">
        <v>101.24</v>
      </c>
      <c r="C2082" s="4">
        <v>104.02</v>
      </c>
      <c r="D2082" s="4">
        <v>95.73</v>
      </c>
      <c r="E2082" s="4">
        <v>96.23</v>
      </c>
      <c r="F2082" s="5">
        <v>366036</v>
      </c>
    </row>
    <row r="2083" spans="1:6" x14ac:dyDescent="0.3">
      <c r="A2083" s="3">
        <v>44658</v>
      </c>
      <c r="B2083" s="4">
        <v>97.16</v>
      </c>
      <c r="C2083" s="4">
        <v>98.82</v>
      </c>
      <c r="D2083" s="4">
        <v>93.81</v>
      </c>
      <c r="E2083" s="4">
        <v>96.03</v>
      </c>
      <c r="F2083" s="5">
        <v>367318</v>
      </c>
    </row>
    <row r="2084" spans="1:6" x14ac:dyDescent="0.3">
      <c r="A2084" s="3">
        <v>44659</v>
      </c>
      <c r="B2084" s="4">
        <v>97.17</v>
      </c>
      <c r="C2084" s="4">
        <v>98.76</v>
      </c>
      <c r="D2084" s="4">
        <v>95.29</v>
      </c>
      <c r="E2084" s="4">
        <v>98.26</v>
      </c>
      <c r="F2084" s="5">
        <v>310082</v>
      </c>
    </row>
    <row r="2085" spans="1:6" x14ac:dyDescent="0.3">
      <c r="A2085" s="3">
        <v>44662</v>
      </c>
      <c r="B2085" s="4">
        <v>98.4</v>
      </c>
      <c r="C2085" s="4">
        <v>98.52</v>
      </c>
      <c r="D2085" s="4">
        <v>92.93</v>
      </c>
      <c r="E2085" s="4">
        <v>94.29</v>
      </c>
      <c r="F2085" s="5">
        <v>315873</v>
      </c>
    </row>
    <row r="2086" spans="1:6" x14ac:dyDescent="0.3">
      <c r="A2086" s="3">
        <v>44663</v>
      </c>
      <c r="B2086" s="4">
        <v>95.17</v>
      </c>
      <c r="C2086" s="4">
        <v>101.35</v>
      </c>
      <c r="D2086" s="4">
        <v>94.84</v>
      </c>
      <c r="E2086" s="4">
        <v>100.6</v>
      </c>
      <c r="F2086" s="5">
        <v>329037</v>
      </c>
    </row>
    <row r="2087" spans="1:6" x14ac:dyDescent="0.3">
      <c r="A2087" s="3">
        <v>44664</v>
      </c>
      <c r="B2087" s="4">
        <v>100.91</v>
      </c>
      <c r="C2087" s="4">
        <v>104.47</v>
      </c>
      <c r="D2087" s="4">
        <v>99.87</v>
      </c>
      <c r="E2087" s="4">
        <v>104.25</v>
      </c>
      <c r="F2087" s="5">
        <v>312502</v>
      </c>
    </row>
    <row r="2088" spans="1:6" x14ac:dyDescent="0.3">
      <c r="A2088" s="3">
        <v>44665</v>
      </c>
      <c r="B2088" s="4">
        <v>104.2</v>
      </c>
      <c r="C2088" s="4">
        <v>107.64</v>
      </c>
      <c r="D2088" s="4">
        <v>102.12</v>
      </c>
      <c r="E2088" s="4">
        <v>106.95</v>
      </c>
      <c r="F2088" s="5">
        <v>244952</v>
      </c>
    </row>
    <row r="2089" spans="1:6" x14ac:dyDescent="0.3">
      <c r="A2089" s="3">
        <v>44669</v>
      </c>
      <c r="B2089" s="4">
        <v>107.03</v>
      </c>
      <c r="C2089" s="4">
        <v>109.81</v>
      </c>
      <c r="D2089" s="4">
        <v>106</v>
      </c>
      <c r="E2089" s="4">
        <v>108.21</v>
      </c>
      <c r="F2089" s="5">
        <v>68489</v>
      </c>
    </row>
    <row r="2090" spans="1:6" x14ac:dyDescent="0.3">
      <c r="A2090" s="3">
        <v>44670</v>
      </c>
      <c r="B2090" s="4">
        <v>107.75</v>
      </c>
      <c r="C2090" s="4">
        <v>108.92</v>
      </c>
      <c r="D2090" s="4">
        <v>102.1</v>
      </c>
      <c r="E2090" s="4">
        <v>102.56</v>
      </c>
      <c r="F2090" s="5">
        <v>71792</v>
      </c>
    </row>
    <row r="2091" spans="1:6" x14ac:dyDescent="0.3">
      <c r="A2091" s="3">
        <v>44671</v>
      </c>
      <c r="B2091" s="4">
        <v>103.05</v>
      </c>
      <c r="C2091" s="4">
        <v>104.16</v>
      </c>
      <c r="D2091" s="4">
        <v>100.7</v>
      </c>
      <c r="E2091" s="4">
        <v>102.75</v>
      </c>
      <c r="F2091" s="5">
        <v>299028</v>
      </c>
    </row>
    <row r="2092" spans="1:6" x14ac:dyDescent="0.3">
      <c r="A2092" s="3">
        <v>44672</v>
      </c>
      <c r="B2092" s="4">
        <v>102.5</v>
      </c>
      <c r="C2092" s="4">
        <v>105.42</v>
      </c>
      <c r="D2092" s="4">
        <v>102.01</v>
      </c>
      <c r="E2092" s="4">
        <v>103.79</v>
      </c>
      <c r="F2092" s="5">
        <v>280321</v>
      </c>
    </row>
    <row r="2093" spans="1:6" x14ac:dyDescent="0.3">
      <c r="A2093" s="3">
        <v>44673</v>
      </c>
      <c r="B2093" s="4">
        <v>104.07</v>
      </c>
      <c r="C2093" s="4">
        <v>104.22</v>
      </c>
      <c r="D2093" s="4">
        <v>101.06</v>
      </c>
      <c r="E2093" s="4">
        <v>102.07</v>
      </c>
      <c r="F2093" s="5">
        <v>246116</v>
      </c>
    </row>
    <row r="2094" spans="1:6" x14ac:dyDescent="0.3">
      <c r="A2094" s="3">
        <v>44676</v>
      </c>
      <c r="B2094" s="4">
        <v>101.38</v>
      </c>
      <c r="C2094" s="4">
        <v>101.55</v>
      </c>
      <c r="D2094" s="4">
        <v>95.28</v>
      </c>
      <c r="E2094" s="4">
        <v>98.54</v>
      </c>
      <c r="F2094" s="5">
        <v>328153</v>
      </c>
    </row>
    <row r="2095" spans="1:6" x14ac:dyDescent="0.3">
      <c r="A2095" s="3">
        <v>44677</v>
      </c>
      <c r="B2095" s="4">
        <v>98.64</v>
      </c>
      <c r="C2095" s="4">
        <v>102.78</v>
      </c>
      <c r="D2095" s="4">
        <v>97.06</v>
      </c>
      <c r="E2095" s="4">
        <v>101.7</v>
      </c>
      <c r="F2095" s="5">
        <v>351850</v>
      </c>
    </row>
    <row r="2096" spans="1:6" x14ac:dyDescent="0.3">
      <c r="A2096" s="3">
        <v>44678</v>
      </c>
      <c r="B2096" s="4">
        <v>101.76</v>
      </c>
      <c r="C2096" s="4">
        <v>102.99</v>
      </c>
      <c r="D2096" s="4">
        <v>99.8</v>
      </c>
      <c r="E2096" s="4">
        <v>102.02</v>
      </c>
      <c r="F2096" s="5">
        <v>278781</v>
      </c>
    </row>
    <row r="2097" spans="1:6" x14ac:dyDescent="0.3">
      <c r="A2097" s="3">
        <v>44679</v>
      </c>
      <c r="B2097" s="4">
        <v>102.11</v>
      </c>
      <c r="C2097" s="4">
        <v>105.68</v>
      </c>
      <c r="D2097" s="4">
        <v>100.13</v>
      </c>
      <c r="E2097" s="4">
        <v>105.36</v>
      </c>
      <c r="F2097" s="5">
        <v>312064</v>
      </c>
    </row>
    <row r="2098" spans="1:6" x14ac:dyDescent="0.3">
      <c r="A2098" s="3">
        <v>44680</v>
      </c>
      <c r="B2098" s="4">
        <v>105.17</v>
      </c>
      <c r="C2098" s="4">
        <v>107.99</v>
      </c>
      <c r="D2098" s="4">
        <v>103.78</v>
      </c>
      <c r="E2098" s="4">
        <v>104.69</v>
      </c>
      <c r="F2098" s="5">
        <v>294386</v>
      </c>
    </row>
    <row r="2099" spans="1:6" x14ac:dyDescent="0.3">
      <c r="A2099" s="3">
        <v>44683</v>
      </c>
      <c r="B2099" s="4">
        <v>104</v>
      </c>
      <c r="C2099" s="4">
        <v>105.94</v>
      </c>
      <c r="D2099" s="4">
        <v>100.28</v>
      </c>
      <c r="E2099" s="4">
        <v>105.17</v>
      </c>
      <c r="F2099" s="5">
        <v>261878</v>
      </c>
    </row>
    <row r="2100" spans="1:6" x14ac:dyDescent="0.3">
      <c r="A2100" s="3">
        <v>44684</v>
      </c>
      <c r="B2100" s="4">
        <v>105.08</v>
      </c>
      <c r="C2100" s="4">
        <v>105.8</v>
      </c>
      <c r="D2100" s="4">
        <v>102.1</v>
      </c>
      <c r="E2100" s="4">
        <v>102.41</v>
      </c>
      <c r="F2100" s="5">
        <v>239266</v>
      </c>
    </row>
    <row r="2101" spans="1:6" x14ac:dyDescent="0.3">
      <c r="A2101" s="3">
        <v>44685</v>
      </c>
      <c r="B2101" s="4">
        <v>103.5</v>
      </c>
      <c r="C2101" s="4">
        <v>108.61</v>
      </c>
      <c r="D2101" s="4">
        <v>102.95</v>
      </c>
      <c r="E2101" s="4">
        <v>107.81</v>
      </c>
      <c r="F2101" s="5">
        <v>272909</v>
      </c>
    </row>
    <row r="2102" spans="1:6" x14ac:dyDescent="0.3">
      <c r="A2102" s="3">
        <v>44686</v>
      </c>
      <c r="B2102" s="4">
        <v>107.58</v>
      </c>
      <c r="C2102" s="4">
        <v>111.37</v>
      </c>
      <c r="D2102" s="4">
        <v>106.45</v>
      </c>
      <c r="E2102" s="4">
        <v>108.26</v>
      </c>
      <c r="F2102" s="5">
        <v>286916</v>
      </c>
    </row>
    <row r="2103" spans="1:6" x14ac:dyDescent="0.3">
      <c r="A2103" s="3">
        <v>44687</v>
      </c>
      <c r="B2103" s="4">
        <v>108.7</v>
      </c>
      <c r="C2103" s="4">
        <v>111.18</v>
      </c>
      <c r="D2103" s="4">
        <v>107.24</v>
      </c>
      <c r="E2103" s="4">
        <v>109.77</v>
      </c>
      <c r="F2103" s="5">
        <v>294278</v>
      </c>
    </row>
    <row r="2104" spans="1:6" x14ac:dyDescent="0.3">
      <c r="A2104" s="3">
        <v>44690</v>
      </c>
      <c r="B2104" s="4">
        <v>110.43</v>
      </c>
      <c r="C2104" s="4">
        <v>110.49</v>
      </c>
      <c r="D2104" s="4">
        <v>102.13</v>
      </c>
      <c r="E2104" s="4">
        <v>103.09</v>
      </c>
      <c r="F2104" s="5">
        <v>368183</v>
      </c>
    </row>
    <row r="2105" spans="1:6" x14ac:dyDescent="0.3">
      <c r="A2105" s="3">
        <v>44691</v>
      </c>
      <c r="B2105" s="4">
        <v>102.65</v>
      </c>
      <c r="C2105" s="4">
        <v>104.16</v>
      </c>
      <c r="D2105" s="4">
        <v>98.86</v>
      </c>
      <c r="E2105" s="4">
        <v>99.76</v>
      </c>
      <c r="F2105" s="5">
        <v>389750</v>
      </c>
    </row>
    <row r="2106" spans="1:6" x14ac:dyDescent="0.3">
      <c r="A2106" s="3">
        <v>44692</v>
      </c>
      <c r="B2106" s="4">
        <v>99</v>
      </c>
      <c r="C2106" s="4">
        <v>106.44</v>
      </c>
      <c r="D2106" s="4">
        <v>98.2</v>
      </c>
      <c r="E2106" s="4">
        <v>105.71</v>
      </c>
      <c r="F2106" s="5">
        <v>382701</v>
      </c>
    </row>
    <row r="2107" spans="1:6" x14ac:dyDescent="0.3">
      <c r="A2107" s="3">
        <v>44693</v>
      </c>
      <c r="B2107" s="4">
        <v>105.63</v>
      </c>
      <c r="C2107" s="4">
        <v>107.37</v>
      </c>
      <c r="D2107" s="4">
        <v>102.66</v>
      </c>
      <c r="E2107" s="4">
        <v>106.13</v>
      </c>
      <c r="F2107" s="5">
        <v>323547</v>
      </c>
    </row>
    <row r="2108" spans="1:6" x14ac:dyDescent="0.3">
      <c r="A2108" s="3">
        <v>44694</v>
      </c>
      <c r="B2108" s="4">
        <v>106.65</v>
      </c>
      <c r="C2108" s="4">
        <v>110.64</v>
      </c>
      <c r="D2108" s="4">
        <v>106.29</v>
      </c>
      <c r="E2108" s="4">
        <v>110.49</v>
      </c>
      <c r="F2108" s="5">
        <v>240989</v>
      </c>
    </row>
    <row r="2109" spans="1:6" x14ac:dyDescent="0.3">
      <c r="A2109" s="3">
        <v>44697</v>
      </c>
      <c r="B2109" s="4">
        <v>110.98</v>
      </c>
      <c r="C2109" s="4">
        <v>114.9</v>
      </c>
      <c r="D2109" s="4">
        <v>108.11</v>
      </c>
      <c r="E2109" s="4">
        <v>114.2</v>
      </c>
      <c r="F2109" s="5">
        <v>289127</v>
      </c>
    </row>
    <row r="2110" spans="1:6" x14ac:dyDescent="0.3">
      <c r="A2110" s="3">
        <v>44698</v>
      </c>
      <c r="B2110" s="4">
        <v>113.87</v>
      </c>
      <c r="C2110" s="4">
        <v>115.56</v>
      </c>
      <c r="D2110" s="4">
        <v>111.75</v>
      </c>
      <c r="E2110" s="4">
        <v>112.4</v>
      </c>
      <c r="F2110" s="5">
        <v>252630</v>
      </c>
    </row>
    <row r="2111" spans="1:6" x14ac:dyDescent="0.3">
      <c r="A2111" s="3">
        <v>44699</v>
      </c>
      <c r="B2111" s="4">
        <v>113.66</v>
      </c>
      <c r="C2111" s="4">
        <v>115.42</v>
      </c>
      <c r="D2111" s="4">
        <v>108.46</v>
      </c>
      <c r="E2111" s="4">
        <v>109.59</v>
      </c>
      <c r="F2111" s="5">
        <v>103669</v>
      </c>
    </row>
    <row r="2112" spans="1:6" x14ac:dyDescent="0.3">
      <c r="A2112" s="3">
        <v>44700</v>
      </c>
      <c r="B2112" s="4">
        <v>109.09</v>
      </c>
      <c r="C2112" s="4">
        <v>112.62</v>
      </c>
      <c r="D2112" s="4">
        <v>105.13</v>
      </c>
      <c r="E2112" s="4">
        <v>112.21</v>
      </c>
      <c r="F2112" s="5">
        <v>68511</v>
      </c>
    </row>
    <row r="2113" spans="1:6" x14ac:dyDescent="0.3">
      <c r="A2113" s="3">
        <v>44701</v>
      </c>
      <c r="B2113" s="4">
        <v>111.45</v>
      </c>
      <c r="C2113" s="4">
        <v>114.04</v>
      </c>
      <c r="D2113" s="4">
        <v>110.85</v>
      </c>
      <c r="E2113" s="4">
        <v>113.23</v>
      </c>
      <c r="F2113" s="5">
        <v>229930</v>
      </c>
    </row>
    <row r="2114" spans="1:6" x14ac:dyDescent="0.3">
      <c r="A2114" s="3">
        <v>44704</v>
      </c>
      <c r="B2114" s="4">
        <v>110.56</v>
      </c>
      <c r="C2114" s="4">
        <v>111.96</v>
      </c>
      <c r="D2114" s="4">
        <v>109.15</v>
      </c>
      <c r="E2114" s="4">
        <v>110.29</v>
      </c>
      <c r="F2114" s="5">
        <v>215623</v>
      </c>
    </row>
    <row r="2115" spans="1:6" x14ac:dyDescent="0.3">
      <c r="A2115" s="3">
        <v>44705</v>
      </c>
      <c r="B2115" s="4">
        <v>110.41</v>
      </c>
      <c r="C2115" s="4">
        <v>111.43</v>
      </c>
      <c r="D2115" s="4">
        <v>108.61</v>
      </c>
      <c r="E2115" s="4">
        <v>109.77</v>
      </c>
      <c r="F2115" s="5">
        <v>224794</v>
      </c>
    </row>
    <row r="2116" spans="1:6" x14ac:dyDescent="0.3">
      <c r="A2116" s="3">
        <v>44706</v>
      </c>
      <c r="B2116" s="4">
        <v>110.39</v>
      </c>
      <c r="C2116" s="4">
        <v>111.68</v>
      </c>
      <c r="D2116" s="4">
        <v>109.23</v>
      </c>
      <c r="E2116" s="4">
        <v>110.33</v>
      </c>
      <c r="F2116" s="5">
        <v>191370</v>
      </c>
    </row>
    <row r="2117" spans="1:6" x14ac:dyDescent="0.3">
      <c r="A2117" s="3">
        <v>44707</v>
      </c>
      <c r="B2117" s="4">
        <v>110.69</v>
      </c>
      <c r="C2117" s="4">
        <v>114.83</v>
      </c>
      <c r="D2117" s="4">
        <v>110.27</v>
      </c>
      <c r="E2117" s="4">
        <v>114.09</v>
      </c>
      <c r="F2117" s="5">
        <v>234752</v>
      </c>
    </row>
    <row r="2118" spans="1:6" x14ac:dyDescent="0.3">
      <c r="A2118" s="3">
        <v>44708</v>
      </c>
      <c r="B2118" s="4">
        <v>114.2</v>
      </c>
      <c r="C2118" s="4">
        <v>115.3</v>
      </c>
      <c r="D2118" s="4">
        <v>112.85</v>
      </c>
      <c r="E2118" s="4">
        <v>115.07</v>
      </c>
      <c r="F2118" s="5">
        <v>217281</v>
      </c>
    </row>
    <row r="2119" spans="1:6" x14ac:dyDescent="0.3">
      <c r="A2119" s="3">
        <v>44712</v>
      </c>
      <c r="B2119" s="4">
        <v>114.96</v>
      </c>
      <c r="C2119" s="4">
        <v>119.98</v>
      </c>
      <c r="D2119" s="4">
        <v>114.15</v>
      </c>
      <c r="E2119" s="4">
        <v>114.67</v>
      </c>
      <c r="F2119" s="5">
        <v>440796</v>
      </c>
    </row>
    <row r="2120" spans="1:6" x14ac:dyDescent="0.3">
      <c r="A2120" s="3">
        <v>44713</v>
      </c>
      <c r="B2120" s="4">
        <v>115.4</v>
      </c>
      <c r="C2120" s="4">
        <v>117.87</v>
      </c>
      <c r="D2120" s="4">
        <v>114.58</v>
      </c>
      <c r="E2120" s="4">
        <v>115.26</v>
      </c>
      <c r="F2120" s="5">
        <v>290530</v>
      </c>
    </row>
    <row r="2121" spans="1:6" x14ac:dyDescent="0.3">
      <c r="A2121" s="3">
        <v>44714</v>
      </c>
      <c r="B2121" s="4">
        <v>114.8</v>
      </c>
      <c r="C2121" s="4">
        <v>117.77</v>
      </c>
      <c r="D2121" s="4">
        <v>111.2</v>
      </c>
      <c r="E2121" s="4">
        <v>116.87</v>
      </c>
      <c r="F2121" s="5">
        <v>327600</v>
      </c>
    </row>
    <row r="2122" spans="1:6" x14ac:dyDescent="0.3">
      <c r="A2122" s="3">
        <v>44715</v>
      </c>
      <c r="B2122" s="4">
        <v>117.55</v>
      </c>
      <c r="C2122" s="4">
        <v>120.46</v>
      </c>
      <c r="D2122" s="4">
        <v>115.23</v>
      </c>
      <c r="E2122" s="4">
        <v>118.87</v>
      </c>
      <c r="F2122" s="5">
        <v>240831</v>
      </c>
    </row>
    <row r="2123" spans="1:6" x14ac:dyDescent="0.3">
      <c r="A2123" s="3">
        <v>44718</v>
      </c>
      <c r="B2123" s="4">
        <v>120.82</v>
      </c>
      <c r="C2123" s="4">
        <v>120.99</v>
      </c>
      <c r="D2123" s="4">
        <v>117.63</v>
      </c>
      <c r="E2123" s="4">
        <v>118.5</v>
      </c>
      <c r="F2123" s="5">
        <v>246825</v>
      </c>
    </row>
    <row r="2124" spans="1:6" x14ac:dyDescent="0.3">
      <c r="A2124" s="3">
        <v>44719</v>
      </c>
      <c r="B2124" s="4">
        <v>119.1</v>
      </c>
      <c r="C2124" s="4">
        <v>120.36</v>
      </c>
      <c r="D2124" s="4">
        <v>117.14</v>
      </c>
      <c r="E2124" s="4">
        <v>119.41</v>
      </c>
      <c r="F2124" s="5">
        <v>341694</v>
      </c>
    </row>
    <row r="2125" spans="1:6" x14ac:dyDescent="0.3">
      <c r="A2125" s="3">
        <v>44720</v>
      </c>
      <c r="B2125" s="4">
        <v>119.79</v>
      </c>
      <c r="C2125" s="4">
        <v>123.18</v>
      </c>
      <c r="D2125" s="4">
        <v>119.3</v>
      </c>
      <c r="E2125" s="4">
        <v>122.11</v>
      </c>
      <c r="F2125" s="5">
        <v>340591</v>
      </c>
    </row>
    <row r="2126" spans="1:6" x14ac:dyDescent="0.3">
      <c r="A2126" s="3">
        <v>44721</v>
      </c>
      <c r="B2126" s="4">
        <v>122.43</v>
      </c>
      <c r="C2126" s="4">
        <v>122.72</v>
      </c>
      <c r="D2126" s="4">
        <v>120.79</v>
      </c>
      <c r="E2126" s="4">
        <v>121.51</v>
      </c>
      <c r="F2126" s="5">
        <v>293295</v>
      </c>
    </row>
    <row r="2127" spans="1:6" x14ac:dyDescent="0.3">
      <c r="A2127" s="3">
        <v>44722</v>
      </c>
      <c r="B2127" s="4">
        <v>121.46</v>
      </c>
      <c r="C2127" s="4">
        <v>122.75</v>
      </c>
      <c r="D2127" s="4">
        <v>118.33</v>
      </c>
      <c r="E2127" s="4">
        <v>120.67</v>
      </c>
      <c r="F2127" s="5">
        <v>352906</v>
      </c>
    </row>
    <row r="2128" spans="1:6" x14ac:dyDescent="0.3">
      <c r="A2128" s="3">
        <v>44725</v>
      </c>
      <c r="B2128" s="4">
        <v>120.19</v>
      </c>
      <c r="C2128" s="4">
        <v>122.25</v>
      </c>
      <c r="D2128" s="4">
        <v>117.47</v>
      </c>
      <c r="E2128" s="4">
        <v>120.93</v>
      </c>
      <c r="F2128" s="5">
        <v>372403</v>
      </c>
    </row>
    <row r="2129" spans="1:6" x14ac:dyDescent="0.3">
      <c r="A2129" s="3">
        <v>44726</v>
      </c>
      <c r="B2129" s="4">
        <v>121.09</v>
      </c>
      <c r="C2129" s="4">
        <v>123.68</v>
      </c>
      <c r="D2129" s="4">
        <v>116.62</v>
      </c>
      <c r="E2129" s="4">
        <v>118.93</v>
      </c>
      <c r="F2129" s="5">
        <v>366320</v>
      </c>
    </row>
    <row r="2130" spans="1:6" x14ac:dyDescent="0.3">
      <c r="A2130" s="3">
        <v>44727</v>
      </c>
      <c r="B2130" s="4">
        <v>119.07</v>
      </c>
      <c r="C2130" s="4">
        <v>119.61</v>
      </c>
      <c r="D2130" s="4">
        <v>114.6</v>
      </c>
      <c r="E2130" s="4">
        <v>115.31</v>
      </c>
      <c r="F2130" s="5">
        <v>301750</v>
      </c>
    </row>
    <row r="2131" spans="1:6" x14ac:dyDescent="0.3">
      <c r="A2131" s="3">
        <v>44728</v>
      </c>
      <c r="B2131" s="4">
        <v>115.98</v>
      </c>
      <c r="C2131" s="4">
        <v>118.08</v>
      </c>
      <c r="D2131" s="4">
        <v>112.31</v>
      </c>
      <c r="E2131" s="4">
        <v>117.59</v>
      </c>
      <c r="F2131" s="5">
        <v>162543</v>
      </c>
    </row>
    <row r="2132" spans="1:6" x14ac:dyDescent="0.3">
      <c r="A2132" s="3">
        <v>44729</v>
      </c>
      <c r="B2132" s="4">
        <v>117.08</v>
      </c>
      <c r="C2132" s="4">
        <v>118.97</v>
      </c>
      <c r="D2132" s="4">
        <v>108.25</v>
      </c>
      <c r="E2132" s="4">
        <v>109.56</v>
      </c>
      <c r="F2132" s="5">
        <v>103149</v>
      </c>
    </row>
    <row r="2133" spans="1:6" x14ac:dyDescent="0.3">
      <c r="A2133" s="3">
        <v>44733</v>
      </c>
      <c r="B2133" s="4">
        <v>110.58</v>
      </c>
      <c r="C2133" s="4">
        <v>112.47</v>
      </c>
      <c r="D2133" s="4">
        <v>108.72</v>
      </c>
      <c r="E2133" s="4">
        <v>110.65</v>
      </c>
      <c r="F2133" s="5">
        <v>427262</v>
      </c>
    </row>
    <row r="2134" spans="1:6" x14ac:dyDescent="0.3">
      <c r="A2134" s="3">
        <v>44734</v>
      </c>
      <c r="B2134" s="4">
        <v>109.54</v>
      </c>
      <c r="C2134" s="4">
        <v>109.76</v>
      </c>
      <c r="D2134" s="4">
        <v>101.53</v>
      </c>
      <c r="E2134" s="4">
        <v>106.19</v>
      </c>
      <c r="F2134" s="5">
        <v>432724</v>
      </c>
    </row>
    <row r="2135" spans="1:6" x14ac:dyDescent="0.3">
      <c r="A2135" s="3">
        <v>44735</v>
      </c>
      <c r="B2135" s="4">
        <v>104.42</v>
      </c>
      <c r="C2135" s="4">
        <v>107.05</v>
      </c>
      <c r="D2135" s="4">
        <v>102.32</v>
      </c>
      <c r="E2135" s="4">
        <v>104.27</v>
      </c>
      <c r="F2135" s="5">
        <v>346362</v>
      </c>
    </row>
    <row r="2136" spans="1:6" x14ac:dyDescent="0.3">
      <c r="A2136" s="3">
        <v>44736</v>
      </c>
      <c r="B2136" s="4">
        <v>103.99</v>
      </c>
      <c r="C2136" s="4">
        <v>108.58</v>
      </c>
      <c r="D2136" s="4">
        <v>103.64</v>
      </c>
      <c r="E2136" s="4">
        <v>107.62</v>
      </c>
      <c r="F2136" s="5">
        <v>321591</v>
      </c>
    </row>
    <row r="2137" spans="1:6" x14ac:dyDescent="0.3">
      <c r="A2137" s="3">
        <v>44739</v>
      </c>
      <c r="B2137" s="4">
        <v>107.22</v>
      </c>
      <c r="C2137" s="4">
        <v>110.54</v>
      </c>
      <c r="D2137" s="4">
        <v>105.6</v>
      </c>
      <c r="E2137" s="4">
        <v>109.57</v>
      </c>
      <c r="F2137" s="5">
        <v>282914</v>
      </c>
    </row>
    <row r="2138" spans="1:6" x14ac:dyDescent="0.3">
      <c r="A2138" s="3">
        <v>44740</v>
      </c>
      <c r="B2138" s="4">
        <v>110.18</v>
      </c>
      <c r="C2138" s="4">
        <v>112.22</v>
      </c>
      <c r="D2138" s="4">
        <v>109.62</v>
      </c>
      <c r="E2138" s="4">
        <v>111.76</v>
      </c>
      <c r="F2138" s="5">
        <v>306748</v>
      </c>
    </row>
    <row r="2139" spans="1:6" x14ac:dyDescent="0.3">
      <c r="A2139" s="3">
        <v>44741</v>
      </c>
      <c r="B2139" s="4">
        <v>111.86</v>
      </c>
      <c r="C2139" s="4">
        <v>114.05</v>
      </c>
      <c r="D2139" s="4">
        <v>109.22</v>
      </c>
      <c r="E2139" s="4">
        <v>109.78</v>
      </c>
      <c r="F2139" s="5">
        <v>322060</v>
      </c>
    </row>
    <row r="2140" spans="1:6" x14ac:dyDescent="0.3">
      <c r="A2140" s="3">
        <v>44742</v>
      </c>
      <c r="B2140" s="4">
        <v>109.7</v>
      </c>
      <c r="C2140" s="4">
        <v>110.45</v>
      </c>
      <c r="D2140" s="4">
        <v>105.1</v>
      </c>
      <c r="E2140" s="4">
        <v>105.76</v>
      </c>
      <c r="F2140" s="5">
        <v>362890</v>
      </c>
    </row>
    <row r="2141" spans="1:6" x14ac:dyDescent="0.3">
      <c r="A2141" s="3">
        <v>44743</v>
      </c>
      <c r="B2141" s="4">
        <v>106.01</v>
      </c>
      <c r="C2141" s="4">
        <v>109.34</v>
      </c>
      <c r="D2141" s="4">
        <v>104.56</v>
      </c>
      <c r="E2141" s="4">
        <v>108.43</v>
      </c>
      <c r="F2141" s="5">
        <v>305338</v>
      </c>
    </row>
    <row r="2142" spans="1:6" x14ac:dyDescent="0.3">
      <c r="A2142" s="3">
        <v>44747</v>
      </c>
      <c r="B2142" s="4">
        <v>108.8</v>
      </c>
      <c r="C2142" s="4">
        <v>111.45</v>
      </c>
      <c r="D2142" s="4">
        <v>97.43</v>
      </c>
      <c r="E2142" s="4">
        <v>99.5</v>
      </c>
      <c r="F2142" s="5">
        <v>594215</v>
      </c>
    </row>
    <row r="2143" spans="1:6" x14ac:dyDescent="0.3">
      <c r="A2143" s="3">
        <v>44748</v>
      </c>
      <c r="B2143" s="4">
        <v>100.36</v>
      </c>
      <c r="C2143" s="4">
        <v>102.14</v>
      </c>
      <c r="D2143" s="4">
        <v>95.1</v>
      </c>
      <c r="E2143" s="4">
        <v>98.53</v>
      </c>
      <c r="F2143" s="5">
        <v>444106</v>
      </c>
    </row>
    <row r="2144" spans="1:6" x14ac:dyDescent="0.3">
      <c r="A2144" s="3">
        <v>44749</v>
      </c>
      <c r="B2144" s="4">
        <v>98.22</v>
      </c>
      <c r="C2144" s="4">
        <v>104.48</v>
      </c>
      <c r="D2144" s="4">
        <v>96.57</v>
      </c>
      <c r="E2144" s="4">
        <v>102.73</v>
      </c>
      <c r="F2144" s="5">
        <v>379861</v>
      </c>
    </row>
    <row r="2145" spans="1:6" x14ac:dyDescent="0.3">
      <c r="A2145" s="3">
        <v>44750</v>
      </c>
      <c r="B2145" s="4">
        <v>102.22</v>
      </c>
      <c r="C2145" s="4">
        <v>105.24</v>
      </c>
      <c r="D2145" s="4">
        <v>101.51</v>
      </c>
      <c r="E2145" s="4">
        <v>104.79</v>
      </c>
      <c r="F2145" s="5">
        <v>327461</v>
      </c>
    </row>
    <row r="2146" spans="1:6" x14ac:dyDescent="0.3">
      <c r="A2146" s="3">
        <v>44753</v>
      </c>
      <c r="B2146" s="4">
        <v>104.79</v>
      </c>
      <c r="C2146" s="4">
        <v>105.05</v>
      </c>
      <c r="D2146" s="4">
        <v>100.89</v>
      </c>
      <c r="E2146" s="4">
        <v>104.09</v>
      </c>
      <c r="F2146" s="5">
        <v>348566</v>
      </c>
    </row>
    <row r="2147" spans="1:6" x14ac:dyDescent="0.3">
      <c r="A2147" s="3">
        <v>44754</v>
      </c>
      <c r="B2147" s="4">
        <v>103.46</v>
      </c>
      <c r="C2147" s="4">
        <v>103.49</v>
      </c>
      <c r="D2147" s="4">
        <v>95.35</v>
      </c>
      <c r="E2147" s="4">
        <v>95.84</v>
      </c>
      <c r="F2147" s="5">
        <v>398552</v>
      </c>
    </row>
    <row r="2148" spans="1:6" x14ac:dyDescent="0.3">
      <c r="A2148" s="3">
        <v>44755</v>
      </c>
      <c r="B2148" s="4">
        <v>95.89</v>
      </c>
      <c r="C2148" s="4">
        <v>97.96</v>
      </c>
      <c r="D2148" s="4">
        <v>93.67</v>
      </c>
      <c r="E2148" s="4">
        <v>96.3</v>
      </c>
      <c r="F2148" s="5">
        <v>347193</v>
      </c>
    </row>
    <row r="2149" spans="1:6" x14ac:dyDescent="0.3">
      <c r="A2149" s="3">
        <v>44756</v>
      </c>
      <c r="B2149" s="4">
        <v>96.57</v>
      </c>
      <c r="C2149" s="4">
        <v>97</v>
      </c>
      <c r="D2149" s="4">
        <v>90.56</v>
      </c>
      <c r="E2149" s="4">
        <v>95.78</v>
      </c>
      <c r="F2149" s="5">
        <v>387528</v>
      </c>
    </row>
    <row r="2150" spans="1:6" x14ac:dyDescent="0.3">
      <c r="A2150" s="3">
        <v>44757</v>
      </c>
      <c r="B2150" s="4">
        <v>96.39</v>
      </c>
      <c r="C2150" s="4">
        <v>99.03</v>
      </c>
      <c r="D2150" s="4">
        <v>94.57</v>
      </c>
      <c r="E2150" s="4">
        <v>97.59</v>
      </c>
      <c r="F2150" s="5">
        <v>240766</v>
      </c>
    </row>
    <row r="2151" spans="1:6" x14ac:dyDescent="0.3">
      <c r="A2151" s="3">
        <v>44760</v>
      </c>
      <c r="B2151" s="4">
        <v>97.27</v>
      </c>
      <c r="C2151" s="4">
        <v>102.8</v>
      </c>
      <c r="D2151" s="4">
        <v>95.85</v>
      </c>
      <c r="E2151" s="4">
        <v>102.6</v>
      </c>
      <c r="F2151" s="5">
        <v>84669</v>
      </c>
    </row>
    <row r="2152" spans="1:6" x14ac:dyDescent="0.3">
      <c r="A2152" s="3">
        <v>44761</v>
      </c>
      <c r="B2152" s="4">
        <v>102</v>
      </c>
      <c r="C2152" s="4">
        <v>104.46</v>
      </c>
      <c r="D2152" s="4">
        <v>99.85</v>
      </c>
      <c r="E2152" s="4">
        <v>104.22</v>
      </c>
      <c r="F2152" s="5">
        <v>63149</v>
      </c>
    </row>
    <row r="2153" spans="1:6" x14ac:dyDescent="0.3">
      <c r="A2153" s="3">
        <v>44762</v>
      </c>
      <c r="B2153" s="4">
        <v>103.6</v>
      </c>
      <c r="C2153" s="4">
        <v>104.39</v>
      </c>
      <c r="D2153" s="4">
        <v>101.51</v>
      </c>
      <c r="E2153" s="4">
        <v>102.26</v>
      </c>
      <c r="F2153" s="5">
        <v>315620</v>
      </c>
    </row>
    <row r="2154" spans="1:6" x14ac:dyDescent="0.3">
      <c r="A2154" s="3">
        <v>44763</v>
      </c>
      <c r="B2154" s="4">
        <v>99.91</v>
      </c>
      <c r="C2154" s="4">
        <v>99.99</v>
      </c>
      <c r="D2154" s="4">
        <v>94.59</v>
      </c>
      <c r="E2154" s="4">
        <v>96.35</v>
      </c>
      <c r="F2154" s="5">
        <v>318911</v>
      </c>
    </row>
    <row r="2155" spans="1:6" x14ac:dyDescent="0.3">
      <c r="A2155" s="3">
        <v>44764</v>
      </c>
      <c r="B2155" s="4">
        <v>96.51</v>
      </c>
      <c r="C2155" s="4">
        <v>97.95</v>
      </c>
      <c r="D2155" s="4">
        <v>94.23</v>
      </c>
      <c r="E2155" s="4">
        <v>94.7</v>
      </c>
      <c r="F2155" s="5">
        <v>307568</v>
      </c>
    </row>
    <row r="2156" spans="1:6" x14ac:dyDescent="0.3">
      <c r="A2156" s="3">
        <v>44767</v>
      </c>
      <c r="B2156" s="4">
        <v>95.1</v>
      </c>
      <c r="C2156" s="4">
        <v>96.94</v>
      </c>
      <c r="D2156" s="4">
        <v>93.01</v>
      </c>
      <c r="E2156" s="4">
        <v>96.7</v>
      </c>
      <c r="F2156" s="5">
        <v>278998</v>
      </c>
    </row>
    <row r="2157" spans="1:6" x14ac:dyDescent="0.3">
      <c r="A2157" s="3">
        <v>44768</v>
      </c>
      <c r="B2157" s="4">
        <v>96.33</v>
      </c>
      <c r="C2157" s="4">
        <v>99</v>
      </c>
      <c r="D2157" s="4">
        <v>94.76</v>
      </c>
      <c r="E2157" s="4">
        <v>94.98</v>
      </c>
      <c r="F2157" s="5">
        <v>310043</v>
      </c>
    </row>
    <row r="2158" spans="1:6" x14ac:dyDescent="0.3">
      <c r="A2158" s="3">
        <v>44769</v>
      </c>
      <c r="B2158" s="4">
        <v>95.6</v>
      </c>
      <c r="C2158" s="4">
        <v>98.59</v>
      </c>
      <c r="D2158" s="4">
        <v>94.3</v>
      </c>
      <c r="E2158" s="4">
        <v>97.26</v>
      </c>
      <c r="F2158" s="5">
        <v>321903</v>
      </c>
    </row>
    <row r="2159" spans="1:6" x14ac:dyDescent="0.3">
      <c r="A2159" s="3">
        <v>44770</v>
      </c>
      <c r="B2159" s="4">
        <v>98.17</v>
      </c>
      <c r="C2159" s="4">
        <v>99.84</v>
      </c>
      <c r="D2159" s="4">
        <v>96.04</v>
      </c>
      <c r="E2159" s="4">
        <v>96.42</v>
      </c>
      <c r="F2159" s="5">
        <v>318403</v>
      </c>
    </row>
    <row r="2160" spans="1:6" x14ac:dyDescent="0.3">
      <c r="A2160" s="3">
        <v>44771</v>
      </c>
      <c r="B2160" s="4">
        <v>97.3</v>
      </c>
      <c r="C2160" s="4">
        <v>101.88</v>
      </c>
      <c r="D2160" s="4">
        <v>96.41</v>
      </c>
      <c r="E2160" s="4">
        <v>98.62</v>
      </c>
      <c r="F2160" s="5">
        <v>349374</v>
      </c>
    </row>
    <row r="2161" spans="1:6" x14ac:dyDescent="0.3">
      <c r="A2161" s="3">
        <v>44774</v>
      </c>
      <c r="B2161" s="4">
        <v>98.46</v>
      </c>
      <c r="C2161" s="4">
        <v>98.65</v>
      </c>
      <c r="D2161" s="4">
        <v>92.42</v>
      </c>
      <c r="E2161" s="4">
        <v>93.89</v>
      </c>
      <c r="F2161" s="5">
        <v>365293</v>
      </c>
    </row>
    <row r="2162" spans="1:6" x14ac:dyDescent="0.3">
      <c r="A2162" s="3">
        <v>44775</v>
      </c>
      <c r="B2162" s="4">
        <v>93.75</v>
      </c>
      <c r="C2162" s="4">
        <v>96.47</v>
      </c>
      <c r="D2162" s="4">
        <v>92.59</v>
      </c>
      <c r="E2162" s="4">
        <v>94.42</v>
      </c>
      <c r="F2162" s="5">
        <v>328538</v>
      </c>
    </row>
    <row r="2163" spans="1:6" x14ac:dyDescent="0.3">
      <c r="A2163" s="3">
        <v>44776</v>
      </c>
      <c r="B2163" s="4">
        <v>93.83</v>
      </c>
      <c r="C2163" s="4">
        <v>96.57</v>
      </c>
      <c r="D2163" s="4">
        <v>90.38</v>
      </c>
      <c r="E2163" s="4">
        <v>90.66</v>
      </c>
      <c r="F2163" s="5">
        <v>395099</v>
      </c>
    </row>
    <row r="2164" spans="1:6" x14ac:dyDescent="0.3">
      <c r="A2164" s="3">
        <v>44777</v>
      </c>
      <c r="B2164" s="4">
        <v>90.95</v>
      </c>
      <c r="C2164" s="4">
        <v>91.9</v>
      </c>
      <c r="D2164" s="4">
        <v>87.55</v>
      </c>
      <c r="E2164" s="4">
        <v>88.54</v>
      </c>
      <c r="F2164" s="5">
        <v>334931</v>
      </c>
    </row>
    <row r="2165" spans="1:6" x14ac:dyDescent="0.3">
      <c r="A2165" s="3">
        <v>44778</v>
      </c>
      <c r="B2165" s="4">
        <v>88.06</v>
      </c>
      <c r="C2165" s="4">
        <v>90.76</v>
      </c>
      <c r="D2165" s="4">
        <v>87.01</v>
      </c>
      <c r="E2165" s="4">
        <v>89.01</v>
      </c>
      <c r="F2165" s="5">
        <v>350016</v>
      </c>
    </row>
    <row r="2166" spans="1:6" x14ac:dyDescent="0.3">
      <c r="A2166" s="3">
        <v>44781</v>
      </c>
      <c r="B2166" s="4">
        <v>88.46</v>
      </c>
      <c r="C2166" s="4">
        <v>90.89</v>
      </c>
      <c r="D2166" s="4">
        <v>87.22</v>
      </c>
      <c r="E2166" s="4">
        <v>90.76</v>
      </c>
      <c r="F2166" s="5">
        <v>340157</v>
      </c>
    </row>
    <row r="2167" spans="1:6" x14ac:dyDescent="0.3">
      <c r="A2167" s="3">
        <v>44782</v>
      </c>
      <c r="B2167" s="4">
        <v>90.69</v>
      </c>
      <c r="C2167" s="4">
        <v>92.65</v>
      </c>
      <c r="D2167" s="4">
        <v>89.05</v>
      </c>
      <c r="E2167" s="4">
        <v>90.5</v>
      </c>
      <c r="F2167" s="5">
        <v>347045</v>
      </c>
    </row>
    <row r="2168" spans="1:6" x14ac:dyDescent="0.3">
      <c r="A2168" s="3">
        <v>44783</v>
      </c>
      <c r="B2168" s="4">
        <v>90.51</v>
      </c>
      <c r="C2168" s="4">
        <v>92.43</v>
      </c>
      <c r="D2168" s="4">
        <v>87.66</v>
      </c>
      <c r="E2168" s="4">
        <v>91.93</v>
      </c>
      <c r="F2168" s="5">
        <v>383766</v>
      </c>
    </row>
    <row r="2169" spans="1:6" x14ac:dyDescent="0.3">
      <c r="A2169" s="3">
        <v>44784</v>
      </c>
      <c r="B2169" s="4">
        <v>91.55</v>
      </c>
      <c r="C2169" s="4">
        <v>95.05</v>
      </c>
      <c r="D2169" s="4">
        <v>91.24</v>
      </c>
      <c r="E2169" s="4">
        <v>94.34</v>
      </c>
      <c r="F2169" s="5">
        <v>341234</v>
      </c>
    </row>
    <row r="2170" spans="1:6" x14ac:dyDescent="0.3">
      <c r="A2170" s="3">
        <v>44785</v>
      </c>
      <c r="B2170" s="4">
        <v>94.09</v>
      </c>
      <c r="C2170" s="4">
        <v>94.81</v>
      </c>
      <c r="D2170" s="4">
        <v>91.16</v>
      </c>
      <c r="E2170" s="4">
        <v>92.09</v>
      </c>
      <c r="F2170" s="5">
        <v>264953</v>
      </c>
    </row>
    <row r="2171" spans="1:6" x14ac:dyDescent="0.3">
      <c r="A2171" s="3">
        <v>44788</v>
      </c>
      <c r="B2171" s="4">
        <v>91.94</v>
      </c>
      <c r="C2171" s="4">
        <v>92.1</v>
      </c>
      <c r="D2171" s="4">
        <v>86.82</v>
      </c>
      <c r="E2171" s="4">
        <v>89.41</v>
      </c>
      <c r="F2171" s="5">
        <v>275443</v>
      </c>
    </row>
    <row r="2172" spans="1:6" x14ac:dyDescent="0.3">
      <c r="A2172" s="3">
        <v>44789</v>
      </c>
      <c r="B2172" s="4">
        <v>87.93</v>
      </c>
      <c r="C2172" s="4">
        <v>90.65</v>
      </c>
      <c r="D2172" s="4">
        <v>85.73</v>
      </c>
      <c r="E2172" s="4">
        <v>86.53</v>
      </c>
      <c r="F2172" s="5">
        <v>305366</v>
      </c>
    </row>
    <row r="2173" spans="1:6" x14ac:dyDescent="0.3">
      <c r="A2173" s="3">
        <v>44790</v>
      </c>
      <c r="B2173" s="4">
        <v>87.1</v>
      </c>
      <c r="C2173" s="4">
        <v>89.16</v>
      </c>
      <c r="D2173" s="4">
        <v>85.88</v>
      </c>
      <c r="E2173" s="4">
        <v>88.11</v>
      </c>
      <c r="F2173" s="5">
        <v>230346</v>
      </c>
    </row>
    <row r="2174" spans="1:6" x14ac:dyDescent="0.3">
      <c r="A2174" s="3">
        <v>44791</v>
      </c>
      <c r="B2174" s="4">
        <v>87.39</v>
      </c>
      <c r="C2174" s="4">
        <v>91.46</v>
      </c>
      <c r="D2174" s="4">
        <v>87.32</v>
      </c>
      <c r="E2174" s="4">
        <v>90.5</v>
      </c>
      <c r="F2174" s="5">
        <v>80029</v>
      </c>
    </row>
    <row r="2175" spans="1:6" x14ac:dyDescent="0.3">
      <c r="A2175" s="3">
        <v>44792</v>
      </c>
      <c r="B2175" s="4">
        <v>90.39</v>
      </c>
      <c r="C2175" s="4">
        <v>92.09</v>
      </c>
      <c r="D2175" s="4">
        <v>88.38</v>
      </c>
      <c r="E2175" s="4">
        <v>90.77</v>
      </c>
      <c r="F2175" s="5">
        <v>58714</v>
      </c>
    </row>
    <row r="2176" spans="1:6" x14ac:dyDescent="0.3">
      <c r="A2176" s="3">
        <v>44795</v>
      </c>
      <c r="B2176" s="4">
        <v>89.65</v>
      </c>
      <c r="C2176" s="4">
        <v>91.26</v>
      </c>
      <c r="D2176" s="4">
        <v>86.6</v>
      </c>
      <c r="E2176" s="4">
        <v>90.23</v>
      </c>
      <c r="F2176" s="5">
        <v>352665</v>
      </c>
    </row>
    <row r="2177" spans="1:6" x14ac:dyDescent="0.3">
      <c r="A2177" s="3">
        <v>44796</v>
      </c>
      <c r="B2177" s="4">
        <v>90.55</v>
      </c>
      <c r="C2177" s="4">
        <v>94.22</v>
      </c>
      <c r="D2177" s="4">
        <v>90.42</v>
      </c>
      <c r="E2177" s="4">
        <v>93.74</v>
      </c>
      <c r="F2177" s="5">
        <v>285607</v>
      </c>
    </row>
    <row r="2178" spans="1:6" x14ac:dyDescent="0.3">
      <c r="A2178" s="3">
        <v>44797</v>
      </c>
      <c r="B2178" s="4">
        <v>93.78</v>
      </c>
      <c r="C2178" s="4">
        <v>95.4</v>
      </c>
      <c r="D2178" s="4">
        <v>92.79</v>
      </c>
      <c r="E2178" s="4">
        <v>94.89</v>
      </c>
      <c r="F2178" s="5">
        <v>320388</v>
      </c>
    </row>
    <row r="2179" spans="1:6" x14ac:dyDescent="0.3">
      <c r="A2179" s="3">
        <v>44798</v>
      </c>
      <c r="B2179" s="4">
        <v>95.35</v>
      </c>
      <c r="C2179" s="4">
        <v>95.76</v>
      </c>
      <c r="D2179" s="4">
        <v>92.29</v>
      </c>
      <c r="E2179" s="4">
        <v>92.52</v>
      </c>
      <c r="F2179" s="5">
        <v>279877</v>
      </c>
    </row>
    <row r="2180" spans="1:6" x14ac:dyDescent="0.3">
      <c r="A2180" s="3">
        <v>44799</v>
      </c>
      <c r="B2180" s="4">
        <v>93.06</v>
      </c>
      <c r="C2180" s="4">
        <v>94.02</v>
      </c>
      <c r="D2180" s="4">
        <v>91.08</v>
      </c>
      <c r="E2180" s="4">
        <v>93.06</v>
      </c>
      <c r="F2180" s="5">
        <v>288392</v>
      </c>
    </row>
    <row r="2181" spans="1:6" x14ac:dyDescent="0.3">
      <c r="A2181" s="3">
        <v>44802</v>
      </c>
      <c r="B2181" s="4">
        <v>92.96</v>
      </c>
      <c r="C2181" s="4">
        <v>97.37</v>
      </c>
      <c r="D2181" s="4">
        <v>92.29</v>
      </c>
      <c r="E2181" s="4">
        <v>97.01</v>
      </c>
      <c r="F2181" s="5">
        <v>283463</v>
      </c>
    </row>
    <row r="2182" spans="1:6" x14ac:dyDescent="0.3">
      <c r="A2182" s="3">
        <v>44803</v>
      </c>
      <c r="B2182" s="4">
        <v>96.9</v>
      </c>
      <c r="C2182" s="4">
        <v>97.66</v>
      </c>
      <c r="D2182" s="4">
        <v>90.54</v>
      </c>
      <c r="E2182" s="4">
        <v>91.64</v>
      </c>
      <c r="F2182" s="5">
        <v>386272</v>
      </c>
    </row>
    <row r="2183" spans="1:6" x14ac:dyDescent="0.3">
      <c r="A2183" s="3">
        <v>44804</v>
      </c>
      <c r="B2183" s="4">
        <v>92.31</v>
      </c>
      <c r="C2183" s="4">
        <v>92.73</v>
      </c>
      <c r="D2183" s="4">
        <v>88.27</v>
      </c>
      <c r="E2183" s="4">
        <v>89.55</v>
      </c>
      <c r="F2183" s="5">
        <v>344147</v>
      </c>
    </row>
    <row r="2184" spans="1:6" x14ac:dyDescent="0.3">
      <c r="A2184" s="3">
        <v>44805</v>
      </c>
      <c r="B2184" s="4">
        <v>88.83</v>
      </c>
      <c r="C2184" s="4">
        <v>89.63</v>
      </c>
      <c r="D2184" s="4">
        <v>85.98</v>
      </c>
      <c r="E2184" s="4">
        <v>86.61</v>
      </c>
      <c r="F2184" s="5">
        <v>305106</v>
      </c>
    </row>
    <row r="2185" spans="1:6" x14ac:dyDescent="0.3">
      <c r="A2185" s="3">
        <v>44806</v>
      </c>
      <c r="B2185" s="4">
        <v>86.56</v>
      </c>
      <c r="C2185" s="4">
        <v>89.66</v>
      </c>
      <c r="D2185" s="4">
        <v>86.35</v>
      </c>
      <c r="E2185" s="4">
        <v>86.87</v>
      </c>
      <c r="F2185" s="5">
        <v>277533</v>
      </c>
    </row>
    <row r="2186" spans="1:6" x14ac:dyDescent="0.3">
      <c r="A2186" s="3">
        <v>44810</v>
      </c>
      <c r="B2186" s="4">
        <v>86.84</v>
      </c>
      <c r="C2186" s="4">
        <v>90.39</v>
      </c>
      <c r="D2186" s="4">
        <v>86.18</v>
      </c>
      <c r="E2186" s="4">
        <v>86.88</v>
      </c>
      <c r="F2186" s="5">
        <v>420255</v>
      </c>
    </row>
    <row r="2187" spans="1:6" x14ac:dyDescent="0.3">
      <c r="A2187" s="3">
        <v>44811</v>
      </c>
      <c r="B2187" s="4">
        <v>86.93</v>
      </c>
      <c r="C2187" s="4">
        <v>87.76</v>
      </c>
      <c r="D2187" s="4">
        <v>81.5</v>
      </c>
      <c r="E2187" s="4">
        <v>81.94</v>
      </c>
      <c r="F2187" s="5">
        <v>380781</v>
      </c>
    </row>
    <row r="2188" spans="1:6" x14ac:dyDescent="0.3">
      <c r="A2188" s="3">
        <v>44812</v>
      </c>
      <c r="B2188" s="4">
        <v>81.91</v>
      </c>
      <c r="C2188" s="4">
        <v>84.25</v>
      </c>
      <c r="D2188" s="4">
        <v>81.2</v>
      </c>
      <c r="E2188" s="4">
        <v>83.54</v>
      </c>
      <c r="F2188" s="5">
        <v>342763</v>
      </c>
    </row>
    <row r="2189" spans="1:6" x14ac:dyDescent="0.3">
      <c r="A2189" s="3">
        <v>44813</v>
      </c>
      <c r="B2189" s="4">
        <v>82.8</v>
      </c>
      <c r="C2189" s="4">
        <v>87.2</v>
      </c>
      <c r="D2189" s="4">
        <v>82.71</v>
      </c>
      <c r="E2189" s="4">
        <v>86.79</v>
      </c>
      <c r="F2189" s="5">
        <v>305188</v>
      </c>
    </row>
    <row r="2190" spans="1:6" x14ac:dyDescent="0.3">
      <c r="A2190" s="3">
        <v>44816</v>
      </c>
      <c r="B2190" s="4">
        <v>86.25</v>
      </c>
      <c r="C2190" s="4">
        <v>89.1</v>
      </c>
      <c r="D2190" s="4">
        <v>85.16</v>
      </c>
      <c r="E2190" s="4">
        <v>87.78</v>
      </c>
      <c r="F2190" s="5">
        <v>275104</v>
      </c>
    </row>
    <row r="2191" spans="1:6" x14ac:dyDescent="0.3">
      <c r="A2191" s="3">
        <v>44817</v>
      </c>
      <c r="B2191" s="4">
        <v>88.09</v>
      </c>
      <c r="C2191" s="4">
        <v>89.31</v>
      </c>
      <c r="D2191" s="4">
        <v>85.06</v>
      </c>
      <c r="E2191" s="4">
        <v>87.31</v>
      </c>
      <c r="F2191" s="5">
        <v>347998</v>
      </c>
    </row>
    <row r="2192" spans="1:6" x14ac:dyDescent="0.3">
      <c r="A2192" s="3">
        <v>44818</v>
      </c>
      <c r="B2192" s="4">
        <v>87.94</v>
      </c>
      <c r="C2192" s="4">
        <v>90.19</v>
      </c>
      <c r="D2192" s="4">
        <v>86.18</v>
      </c>
      <c r="E2192" s="4">
        <v>88.48</v>
      </c>
      <c r="F2192" s="5">
        <v>335381</v>
      </c>
    </row>
    <row r="2193" spans="1:6" x14ac:dyDescent="0.3">
      <c r="A2193" s="3">
        <v>44819</v>
      </c>
      <c r="B2193" s="4">
        <v>88.91</v>
      </c>
      <c r="C2193" s="4">
        <v>89.15</v>
      </c>
      <c r="D2193" s="4">
        <v>84.53</v>
      </c>
      <c r="E2193" s="4">
        <v>85.1</v>
      </c>
      <c r="F2193" s="5">
        <v>235358</v>
      </c>
    </row>
    <row r="2194" spans="1:6" x14ac:dyDescent="0.3">
      <c r="A2194" s="3">
        <v>44820</v>
      </c>
      <c r="B2194" s="4">
        <v>85.16</v>
      </c>
      <c r="C2194" s="4">
        <v>86.59</v>
      </c>
      <c r="D2194" s="4">
        <v>84.27</v>
      </c>
      <c r="E2194" s="4">
        <v>85.11</v>
      </c>
      <c r="F2194" s="5">
        <v>87829</v>
      </c>
    </row>
    <row r="2195" spans="1:6" x14ac:dyDescent="0.3">
      <c r="A2195" s="3">
        <v>44823</v>
      </c>
      <c r="B2195" s="4">
        <v>85.21</v>
      </c>
      <c r="C2195" s="4">
        <v>86.22</v>
      </c>
      <c r="D2195" s="4">
        <v>82.1</v>
      </c>
      <c r="E2195" s="4">
        <v>85.73</v>
      </c>
      <c r="F2195" s="5">
        <v>59626</v>
      </c>
    </row>
    <row r="2196" spans="1:6" x14ac:dyDescent="0.3">
      <c r="A2196" s="3">
        <v>44824</v>
      </c>
      <c r="B2196" s="4">
        <v>85.61</v>
      </c>
      <c r="C2196" s="4">
        <v>86.45</v>
      </c>
      <c r="D2196" s="4">
        <v>83.52</v>
      </c>
      <c r="E2196" s="4">
        <v>84.45</v>
      </c>
      <c r="F2196" s="5">
        <v>279813</v>
      </c>
    </row>
    <row r="2197" spans="1:6" x14ac:dyDescent="0.3">
      <c r="A2197" s="3">
        <v>44825</v>
      </c>
      <c r="B2197" s="4">
        <v>84.25</v>
      </c>
      <c r="C2197" s="4">
        <v>86.68</v>
      </c>
      <c r="D2197" s="4">
        <v>82.49</v>
      </c>
      <c r="E2197" s="4">
        <v>82.94</v>
      </c>
      <c r="F2197" s="5">
        <v>339683</v>
      </c>
    </row>
    <row r="2198" spans="1:6" x14ac:dyDescent="0.3">
      <c r="A2198" s="3">
        <v>44826</v>
      </c>
      <c r="B2198" s="4">
        <v>83.07</v>
      </c>
      <c r="C2198" s="4">
        <v>86</v>
      </c>
      <c r="D2198" s="4">
        <v>82.4</v>
      </c>
      <c r="E2198" s="4">
        <v>83.49</v>
      </c>
      <c r="F2198" s="5">
        <v>303492</v>
      </c>
    </row>
    <row r="2199" spans="1:6" x14ac:dyDescent="0.3">
      <c r="A2199" s="3">
        <v>44827</v>
      </c>
      <c r="B2199" s="4">
        <v>83.54</v>
      </c>
      <c r="C2199" s="4">
        <v>83.92</v>
      </c>
      <c r="D2199" s="4">
        <v>78.040000000000006</v>
      </c>
      <c r="E2199" s="4">
        <v>78.739999999999995</v>
      </c>
      <c r="F2199" s="5">
        <v>334271</v>
      </c>
    </row>
    <row r="2200" spans="1:6" x14ac:dyDescent="0.3">
      <c r="A2200" s="3">
        <v>44830</v>
      </c>
      <c r="B2200" s="4">
        <v>79.23</v>
      </c>
      <c r="C2200" s="4">
        <v>80.31</v>
      </c>
      <c r="D2200" s="4">
        <v>76.25</v>
      </c>
      <c r="E2200" s="4">
        <v>76.709999999999994</v>
      </c>
      <c r="F2200" s="5">
        <v>280927</v>
      </c>
    </row>
    <row r="2201" spans="1:6" x14ac:dyDescent="0.3">
      <c r="A2201" s="3">
        <v>44831</v>
      </c>
      <c r="B2201" s="4">
        <v>76.47</v>
      </c>
      <c r="C2201" s="4">
        <v>79.510000000000005</v>
      </c>
      <c r="D2201" s="4">
        <v>76.42</v>
      </c>
      <c r="E2201" s="4">
        <v>78.5</v>
      </c>
      <c r="F2201" s="5">
        <v>283614</v>
      </c>
    </row>
    <row r="2202" spans="1:6" x14ac:dyDescent="0.3">
      <c r="A2202" s="3">
        <v>44832</v>
      </c>
      <c r="B2202" s="4">
        <v>78.08</v>
      </c>
      <c r="C2202" s="4">
        <v>82.34</v>
      </c>
      <c r="D2202" s="4">
        <v>76.55</v>
      </c>
      <c r="E2202" s="4">
        <v>82.15</v>
      </c>
      <c r="F2202" s="5">
        <v>324678</v>
      </c>
    </row>
    <row r="2203" spans="1:6" x14ac:dyDescent="0.3">
      <c r="A2203" s="3">
        <v>44833</v>
      </c>
      <c r="B2203" s="4">
        <v>81.900000000000006</v>
      </c>
      <c r="C2203" s="4">
        <v>82.94</v>
      </c>
      <c r="D2203" s="4">
        <v>80.34</v>
      </c>
      <c r="E2203" s="4">
        <v>81.23</v>
      </c>
      <c r="F2203" s="5">
        <v>286126</v>
      </c>
    </row>
    <row r="2204" spans="1:6" x14ac:dyDescent="0.3">
      <c r="A2204" s="3">
        <v>44834</v>
      </c>
      <c r="B2204" s="4">
        <v>81.739999999999995</v>
      </c>
      <c r="C2204" s="4">
        <v>82.56</v>
      </c>
      <c r="D2204" s="4">
        <v>79.14</v>
      </c>
      <c r="E2204" s="4">
        <v>79.489999999999995</v>
      </c>
      <c r="F2204" s="5">
        <v>253154</v>
      </c>
    </row>
    <row r="2205" spans="1:6" x14ac:dyDescent="0.3">
      <c r="A2205" s="3">
        <v>44837</v>
      </c>
      <c r="B2205" s="4">
        <v>81.02</v>
      </c>
      <c r="C2205" s="4">
        <v>84.56</v>
      </c>
      <c r="D2205" s="4">
        <v>80.87</v>
      </c>
      <c r="E2205" s="4">
        <v>83.63</v>
      </c>
      <c r="F2205" s="5">
        <v>287168</v>
      </c>
    </row>
    <row r="2206" spans="1:6" x14ac:dyDescent="0.3">
      <c r="A2206" s="3">
        <v>44838</v>
      </c>
      <c r="B2206" s="4">
        <v>83.22</v>
      </c>
      <c r="C2206" s="4">
        <v>86.98</v>
      </c>
      <c r="D2206" s="4">
        <v>83.22</v>
      </c>
      <c r="E2206" s="4">
        <v>86.52</v>
      </c>
      <c r="F2206" s="5">
        <v>302549</v>
      </c>
    </row>
    <row r="2207" spans="1:6" x14ac:dyDescent="0.3">
      <c r="A2207" s="3">
        <v>44839</v>
      </c>
      <c r="B2207" s="4">
        <v>86.37</v>
      </c>
      <c r="C2207" s="4">
        <v>88.42</v>
      </c>
      <c r="D2207" s="4">
        <v>85.42</v>
      </c>
      <c r="E2207" s="4">
        <v>87.76</v>
      </c>
      <c r="F2207" s="5">
        <v>329790</v>
      </c>
    </row>
    <row r="2208" spans="1:6" x14ac:dyDescent="0.3">
      <c r="A2208" s="3">
        <v>44840</v>
      </c>
      <c r="B2208" s="4">
        <v>88.08</v>
      </c>
      <c r="C2208" s="4">
        <v>89.07</v>
      </c>
      <c r="D2208" s="4">
        <v>87.04</v>
      </c>
      <c r="E2208" s="4">
        <v>88.45</v>
      </c>
      <c r="F2208" s="5">
        <v>235296</v>
      </c>
    </row>
    <row r="2209" spans="1:6" x14ac:dyDescent="0.3">
      <c r="A2209" s="3">
        <v>44841</v>
      </c>
      <c r="B2209" s="4">
        <v>88.93</v>
      </c>
      <c r="C2209" s="4">
        <v>93.31</v>
      </c>
      <c r="D2209" s="4">
        <v>88</v>
      </c>
      <c r="E2209" s="4">
        <v>92.64</v>
      </c>
      <c r="F2209" s="5">
        <v>429162</v>
      </c>
    </row>
    <row r="2210" spans="1:6" x14ac:dyDescent="0.3">
      <c r="A2210" s="3">
        <v>44844</v>
      </c>
      <c r="B2210" s="4">
        <v>93.48</v>
      </c>
      <c r="C2210" s="4">
        <v>93.64</v>
      </c>
      <c r="D2210" s="4">
        <v>90.54</v>
      </c>
      <c r="E2210" s="4">
        <v>91.13</v>
      </c>
      <c r="F2210" s="5">
        <v>289508</v>
      </c>
    </row>
    <row r="2211" spans="1:6" x14ac:dyDescent="0.3">
      <c r="A2211" s="3">
        <v>44845</v>
      </c>
      <c r="B2211" s="4">
        <v>91.14</v>
      </c>
      <c r="C2211" s="4">
        <v>91.35</v>
      </c>
      <c r="D2211" s="4">
        <v>87.91</v>
      </c>
      <c r="E2211" s="4">
        <v>89.35</v>
      </c>
      <c r="F2211" s="5">
        <v>333158</v>
      </c>
    </row>
    <row r="2212" spans="1:6" x14ac:dyDescent="0.3">
      <c r="A2212" s="3">
        <v>44846</v>
      </c>
      <c r="B2212" s="4">
        <v>88.67</v>
      </c>
      <c r="C2212" s="4">
        <v>90.07</v>
      </c>
      <c r="D2212" s="4">
        <v>86.28</v>
      </c>
      <c r="E2212" s="4">
        <v>87.27</v>
      </c>
      <c r="F2212" s="5">
        <v>332271</v>
      </c>
    </row>
    <row r="2213" spans="1:6" x14ac:dyDescent="0.3">
      <c r="A2213" s="3">
        <v>44847</v>
      </c>
      <c r="B2213" s="4">
        <v>87.08</v>
      </c>
      <c r="C2213" s="4">
        <v>89.66</v>
      </c>
      <c r="D2213" s="4">
        <v>85.56</v>
      </c>
      <c r="E2213" s="4">
        <v>89.11</v>
      </c>
      <c r="F2213" s="5">
        <v>298032</v>
      </c>
    </row>
    <row r="2214" spans="1:6" x14ac:dyDescent="0.3">
      <c r="A2214" s="3">
        <v>44848</v>
      </c>
      <c r="B2214" s="4">
        <v>89.27</v>
      </c>
      <c r="C2214" s="4">
        <v>89.73</v>
      </c>
      <c r="D2214" s="4">
        <v>85.2</v>
      </c>
      <c r="E2214" s="4">
        <v>85.61</v>
      </c>
      <c r="F2214" s="5">
        <v>237026</v>
      </c>
    </row>
    <row r="2215" spans="1:6" x14ac:dyDescent="0.3">
      <c r="A2215" s="3">
        <v>44851</v>
      </c>
      <c r="B2215" s="4">
        <v>85.59</v>
      </c>
      <c r="C2215" s="4">
        <v>87.12</v>
      </c>
      <c r="D2215" s="4">
        <v>84.61</v>
      </c>
      <c r="E2215" s="4">
        <v>85.46</v>
      </c>
      <c r="F2215" s="5">
        <v>172020</v>
      </c>
    </row>
    <row r="2216" spans="1:6" x14ac:dyDescent="0.3">
      <c r="A2216" s="3">
        <v>44852</v>
      </c>
      <c r="B2216" s="4">
        <v>85.7</v>
      </c>
      <c r="C2216" s="4">
        <v>86.51</v>
      </c>
      <c r="D2216" s="4">
        <v>82.09</v>
      </c>
      <c r="E2216" s="4">
        <v>82.82</v>
      </c>
      <c r="F2216" s="5">
        <v>97304</v>
      </c>
    </row>
    <row r="2217" spans="1:6" x14ac:dyDescent="0.3">
      <c r="A2217" s="3">
        <v>44853</v>
      </c>
      <c r="B2217" s="4">
        <v>83.69</v>
      </c>
      <c r="C2217" s="4">
        <v>86.2</v>
      </c>
      <c r="D2217" s="4">
        <v>82.59</v>
      </c>
      <c r="E2217" s="4">
        <v>85.55</v>
      </c>
      <c r="F2217" s="5">
        <v>71309</v>
      </c>
    </row>
    <row r="2218" spans="1:6" x14ac:dyDescent="0.3">
      <c r="A2218" s="3">
        <v>44854</v>
      </c>
      <c r="B2218" s="4">
        <v>85.94</v>
      </c>
      <c r="C2218" s="4">
        <v>88.17</v>
      </c>
      <c r="D2218" s="4">
        <v>85.22</v>
      </c>
      <c r="E2218" s="4">
        <v>85.98</v>
      </c>
      <c r="F2218" s="5">
        <v>338344</v>
      </c>
    </row>
    <row r="2219" spans="1:6" x14ac:dyDescent="0.3">
      <c r="A2219" s="3">
        <v>44855</v>
      </c>
      <c r="B2219" s="4">
        <v>85.07</v>
      </c>
      <c r="C2219" s="4">
        <v>85.9</v>
      </c>
      <c r="D2219" s="4">
        <v>83.15</v>
      </c>
      <c r="E2219" s="4">
        <v>85.05</v>
      </c>
      <c r="F2219" s="5">
        <v>272803</v>
      </c>
    </row>
    <row r="2220" spans="1:6" x14ac:dyDescent="0.3">
      <c r="A2220" s="3">
        <v>44858</v>
      </c>
      <c r="B2220" s="4">
        <v>85.24</v>
      </c>
      <c r="C2220" s="4">
        <v>85.92</v>
      </c>
      <c r="D2220" s="4">
        <v>82.63</v>
      </c>
      <c r="E2220" s="4">
        <v>84.58</v>
      </c>
      <c r="F2220" s="5">
        <v>250726</v>
      </c>
    </row>
    <row r="2221" spans="1:6" x14ac:dyDescent="0.3">
      <c r="A2221" s="3">
        <v>44859</v>
      </c>
      <c r="B2221" s="4">
        <v>84.88</v>
      </c>
      <c r="C2221" s="4">
        <v>86.03</v>
      </c>
      <c r="D2221" s="4">
        <v>83.06</v>
      </c>
      <c r="E2221" s="4">
        <v>85.32</v>
      </c>
      <c r="F2221" s="5">
        <v>240441</v>
      </c>
    </row>
    <row r="2222" spans="1:6" x14ac:dyDescent="0.3">
      <c r="A2222" s="3">
        <v>44860</v>
      </c>
      <c r="B2222" s="4">
        <v>85.07</v>
      </c>
      <c r="C2222" s="4">
        <v>88.41</v>
      </c>
      <c r="D2222" s="4">
        <v>84.14</v>
      </c>
      <c r="E2222" s="4">
        <v>87.91</v>
      </c>
      <c r="F2222" s="5">
        <v>287182</v>
      </c>
    </row>
    <row r="2223" spans="1:6" x14ac:dyDescent="0.3">
      <c r="A2223" s="3">
        <v>44861</v>
      </c>
      <c r="B2223" s="4">
        <v>88.26</v>
      </c>
      <c r="C2223" s="4">
        <v>89.79</v>
      </c>
      <c r="D2223" s="4">
        <v>87.33</v>
      </c>
      <c r="E2223" s="4">
        <v>89.08</v>
      </c>
      <c r="F2223" s="5">
        <v>292556</v>
      </c>
    </row>
    <row r="2224" spans="1:6" x14ac:dyDescent="0.3">
      <c r="A2224" s="3">
        <v>44862</v>
      </c>
      <c r="B2224" s="4">
        <v>88.67</v>
      </c>
      <c r="C2224" s="4">
        <v>88.76</v>
      </c>
      <c r="D2224" s="4">
        <v>87.08</v>
      </c>
      <c r="E2224" s="4">
        <v>87.9</v>
      </c>
      <c r="F2224" s="5">
        <v>263404</v>
      </c>
    </row>
    <row r="2225" spans="1:6" x14ac:dyDescent="0.3">
      <c r="A2225" s="3">
        <v>44865</v>
      </c>
      <c r="B2225" s="4">
        <v>88.39</v>
      </c>
      <c r="C2225" s="4">
        <v>88.65</v>
      </c>
      <c r="D2225" s="4">
        <v>85.3</v>
      </c>
      <c r="E2225" s="4">
        <v>86.53</v>
      </c>
      <c r="F2225" s="5">
        <v>285342</v>
      </c>
    </row>
    <row r="2226" spans="1:6" x14ac:dyDescent="0.3">
      <c r="A2226" s="3">
        <v>44866</v>
      </c>
      <c r="B2226" s="4">
        <v>86.43</v>
      </c>
      <c r="C2226" s="4">
        <v>89.45</v>
      </c>
      <c r="D2226" s="4">
        <v>85.92</v>
      </c>
      <c r="E2226" s="4">
        <v>88.37</v>
      </c>
      <c r="F2226" s="5">
        <v>274321</v>
      </c>
    </row>
    <row r="2227" spans="1:6" x14ac:dyDescent="0.3">
      <c r="A2227" s="3">
        <v>44867</v>
      </c>
      <c r="B2227" s="4">
        <v>88.62</v>
      </c>
      <c r="C2227" s="4">
        <v>90.36</v>
      </c>
      <c r="D2227" s="4">
        <v>87.72</v>
      </c>
      <c r="E2227" s="4">
        <v>90</v>
      </c>
      <c r="F2227" s="5">
        <v>280961</v>
      </c>
    </row>
    <row r="2228" spans="1:6" x14ac:dyDescent="0.3">
      <c r="A2228" s="3">
        <v>44868</v>
      </c>
      <c r="B2228" s="4">
        <v>89.35</v>
      </c>
      <c r="C2228" s="4">
        <v>89.67</v>
      </c>
      <c r="D2228" s="4">
        <v>87.6</v>
      </c>
      <c r="E2228" s="4">
        <v>88.17</v>
      </c>
      <c r="F2228" s="5">
        <v>239816</v>
      </c>
    </row>
    <row r="2229" spans="1:6" x14ac:dyDescent="0.3">
      <c r="A2229" s="3">
        <v>44869</v>
      </c>
      <c r="B2229" s="4">
        <v>87.9</v>
      </c>
      <c r="C2229" s="4">
        <v>92.87</v>
      </c>
      <c r="D2229" s="4">
        <v>87.82</v>
      </c>
      <c r="E2229" s="4">
        <v>92.61</v>
      </c>
      <c r="F2229" s="5">
        <v>354060</v>
      </c>
    </row>
    <row r="2230" spans="1:6" x14ac:dyDescent="0.3">
      <c r="A2230" s="3">
        <v>44872</v>
      </c>
      <c r="B2230" s="4">
        <v>91</v>
      </c>
      <c r="C2230" s="4">
        <v>93.74</v>
      </c>
      <c r="D2230" s="4">
        <v>90.4</v>
      </c>
      <c r="E2230" s="4">
        <v>91.79</v>
      </c>
      <c r="F2230" s="5">
        <v>322419</v>
      </c>
    </row>
    <row r="2231" spans="1:6" x14ac:dyDescent="0.3">
      <c r="A2231" s="3">
        <v>44873</v>
      </c>
      <c r="B2231" s="4">
        <v>91.87</v>
      </c>
      <c r="C2231" s="4">
        <v>92.17</v>
      </c>
      <c r="D2231" s="4">
        <v>88.52</v>
      </c>
      <c r="E2231" s="4">
        <v>88.91</v>
      </c>
      <c r="F2231" s="5">
        <v>344223</v>
      </c>
    </row>
    <row r="2232" spans="1:6" x14ac:dyDescent="0.3">
      <c r="A2232" s="3">
        <v>44874</v>
      </c>
      <c r="B2232" s="4">
        <v>88.57</v>
      </c>
      <c r="C2232" s="4">
        <v>89.24</v>
      </c>
      <c r="D2232" s="4">
        <v>85.5</v>
      </c>
      <c r="E2232" s="4">
        <v>85.83</v>
      </c>
      <c r="F2232" s="5">
        <v>388301</v>
      </c>
    </row>
    <row r="2233" spans="1:6" x14ac:dyDescent="0.3">
      <c r="A2233" s="3">
        <v>44875</v>
      </c>
      <c r="B2233" s="4">
        <v>85.85</v>
      </c>
      <c r="C2233" s="4">
        <v>87.35</v>
      </c>
      <c r="D2233" s="4">
        <v>84.7</v>
      </c>
      <c r="E2233" s="4">
        <v>86.47</v>
      </c>
      <c r="F2233" s="5">
        <v>340007</v>
      </c>
    </row>
    <row r="2234" spans="1:6" x14ac:dyDescent="0.3">
      <c r="A2234" s="3">
        <v>44876</v>
      </c>
      <c r="B2234" s="4">
        <v>86.27</v>
      </c>
      <c r="C2234" s="4">
        <v>90.1</v>
      </c>
      <c r="D2234" s="4">
        <v>86.18</v>
      </c>
      <c r="E2234" s="4">
        <v>88.96</v>
      </c>
      <c r="F2234" s="5">
        <v>301664</v>
      </c>
    </row>
    <row r="2235" spans="1:6" x14ac:dyDescent="0.3">
      <c r="A2235" s="3">
        <v>44879</v>
      </c>
      <c r="B2235" s="4">
        <v>89.02</v>
      </c>
      <c r="C2235" s="4">
        <v>89.84</v>
      </c>
      <c r="D2235" s="4">
        <v>85.15</v>
      </c>
      <c r="E2235" s="4">
        <v>85.87</v>
      </c>
      <c r="F2235" s="5">
        <v>315450</v>
      </c>
    </row>
    <row r="2236" spans="1:6" x14ac:dyDescent="0.3">
      <c r="A2236" s="3">
        <v>44880</v>
      </c>
      <c r="B2236" s="4">
        <v>85.25</v>
      </c>
      <c r="C2236" s="4">
        <v>88.68</v>
      </c>
      <c r="D2236" s="4">
        <v>84.06</v>
      </c>
      <c r="E2236" s="4">
        <v>86.92</v>
      </c>
      <c r="F2236" s="5">
        <v>331709</v>
      </c>
    </row>
    <row r="2237" spans="1:6" x14ac:dyDescent="0.3">
      <c r="A2237" s="3">
        <v>44881</v>
      </c>
      <c r="B2237" s="4">
        <v>86.89</v>
      </c>
      <c r="C2237" s="4">
        <v>87.51</v>
      </c>
      <c r="D2237" s="4">
        <v>84.2</v>
      </c>
      <c r="E2237" s="4">
        <v>85.59</v>
      </c>
      <c r="F2237" s="5">
        <v>225668</v>
      </c>
    </row>
    <row r="2238" spans="1:6" x14ac:dyDescent="0.3">
      <c r="A2238" s="3">
        <v>44882</v>
      </c>
      <c r="B2238" s="4">
        <v>85.22</v>
      </c>
      <c r="C2238" s="4">
        <v>85.45</v>
      </c>
      <c r="D2238" s="4">
        <v>81.400000000000006</v>
      </c>
      <c r="E2238" s="4">
        <v>81.64</v>
      </c>
      <c r="F2238" s="5">
        <v>138476</v>
      </c>
    </row>
    <row r="2239" spans="1:6" x14ac:dyDescent="0.3">
      <c r="A2239" s="3">
        <v>44883</v>
      </c>
      <c r="B2239" s="4">
        <v>82.09</v>
      </c>
      <c r="C2239" s="4">
        <v>82.64</v>
      </c>
      <c r="D2239" s="4">
        <v>77.239999999999995</v>
      </c>
      <c r="E2239" s="4">
        <v>80.08</v>
      </c>
      <c r="F2239" s="5">
        <v>96583</v>
      </c>
    </row>
    <row r="2240" spans="1:6" x14ac:dyDescent="0.3">
      <c r="A2240" s="3">
        <v>44886</v>
      </c>
      <c r="B2240" s="4">
        <v>80.3</v>
      </c>
      <c r="C2240" s="4">
        <v>80.3</v>
      </c>
      <c r="D2240" s="4">
        <v>75.08</v>
      </c>
      <c r="E2240" s="4">
        <v>79.73</v>
      </c>
      <c r="F2240" s="5">
        <v>475104</v>
      </c>
    </row>
    <row r="2241" spans="1:6" x14ac:dyDescent="0.3">
      <c r="A2241" s="3">
        <v>44887</v>
      </c>
      <c r="B2241" s="4">
        <v>80.22</v>
      </c>
      <c r="C2241" s="4">
        <v>82.36</v>
      </c>
      <c r="D2241" s="4">
        <v>79.849999999999994</v>
      </c>
      <c r="E2241" s="4">
        <v>80.95</v>
      </c>
      <c r="F2241" s="5">
        <v>269615</v>
      </c>
    </row>
    <row r="2242" spans="1:6" x14ac:dyDescent="0.3">
      <c r="A2242" s="3">
        <v>44888</v>
      </c>
      <c r="B2242" s="4">
        <v>81.08</v>
      </c>
      <c r="C2242" s="4">
        <v>81.95</v>
      </c>
      <c r="D2242" s="4">
        <v>76.83</v>
      </c>
      <c r="E2242" s="4">
        <v>77.94</v>
      </c>
      <c r="F2242" s="5">
        <v>379145</v>
      </c>
    </row>
    <row r="2243" spans="1:6" x14ac:dyDescent="0.3">
      <c r="A2243" s="3">
        <v>44890</v>
      </c>
      <c r="B2243" s="4">
        <v>77.510000000000005</v>
      </c>
      <c r="C2243" s="4">
        <v>79.900000000000006</v>
      </c>
      <c r="D2243" s="4">
        <v>76.22</v>
      </c>
      <c r="E2243" s="4">
        <v>76.28</v>
      </c>
      <c r="F2243" s="5">
        <v>266451</v>
      </c>
    </row>
    <row r="2244" spans="1:6" x14ac:dyDescent="0.3">
      <c r="A2244" s="3">
        <v>44893</v>
      </c>
      <c r="B2244" s="4">
        <v>75.930000000000007</v>
      </c>
      <c r="C2244" s="4">
        <v>77.84</v>
      </c>
      <c r="D2244" s="4">
        <v>73.599999999999994</v>
      </c>
      <c r="E2244" s="4">
        <v>77.239999999999995</v>
      </c>
      <c r="F2244" s="5">
        <v>405033</v>
      </c>
    </row>
    <row r="2245" spans="1:6" x14ac:dyDescent="0.3">
      <c r="A2245" s="3">
        <v>44894</v>
      </c>
      <c r="B2245" s="4">
        <v>76.540000000000006</v>
      </c>
      <c r="C2245" s="4">
        <v>79.650000000000006</v>
      </c>
      <c r="D2245" s="4">
        <v>76.290000000000006</v>
      </c>
      <c r="E2245" s="4">
        <v>78.2</v>
      </c>
      <c r="F2245" s="5">
        <v>381869</v>
      </c>
    </row>
    <row r="2246" spans="1:6" x14ac:dyDescent="0.3">
      <c r="A2246" s="3">
        <v>44895</v>
      </c>
      <c r="B2246" s="4">
        <v>79</v>
      </c>
      <c r="C2246" s="4">
        <v>81.38</v>
      </c>
      <c r="D2246" s="4">
        <v>78.400000000000006</v>
      </c>
      <c r="E2246" s="4">
        <v>80.55</v>
      </c>
      <c r="F2246" s="5">
        <v>287534</v>
      </c>
    </row>
    <row r="2247" spans="1:6" x14ac:dyDescent="0.3">
      <c r="A2247" s="3">
        <v>44896</v>
      </c>
      <c r="B2247" s="4">
        <v>80.400000000000006</v>
      </c>
      <c r="C2247" s="4">
        <v>83.34</v>
      </c>
      <c r="D2247" s="4">
        <v>79.930000000000007</v>
      </c>
      <c r="E2247" s="4">
        <v>81.22</v>
      </c>
      <c r="F2247" s="5">
        <v>321432</v>
      </c>
    </row>
    <row r="2248" spans="1:6" x14ac:dyDescent="0.3">
      <c r="A2248" s="3">
        <v>44897</v>
      </c>
      <c r="B2248" s="4">
        <v>81.47</v>
      </c>
      <c r="C2248" s="4">
        <v>82.22</v>
      </c>
      <c r="D2248" s="4">
        <v>79.650000000000006</v>
      </c>
      <c r="E2248" s="4">
        <v>79.98</v>
      </c>
      <c r="F2248" s="5">
        <v>280235</v>
      </c>
    </row>
    <row r="2249" spans="1:6" x14ac:dyDescent="0.3">
      <c r="A2249" s="3">
        <v>44900</v>
      </c>
      <c r="B2249" s="4">
        <v>79.989999999999995</v>
      </c>
      <c r="C2249" s="4">
        <v>82.72</v>
      </c>
      <c r="D2249" s="4">
        <v>76.77</v>
      </c>
      <c r="E2249" s="4">
        <v>76.930000000000007</v>
      </c>
      <c r="F2249" s="5">
        <v>346657</v>
      </c>
    </row>
    <row r="2250" spans="1:6" x14ac:dyDescent="0.3">
      <c r="A2250" s="3">
        <v>44901</v>
      </c>
      <c r="B2250" s="4">
        <v>77.349999999999994</v>
      </c>
      <c r="C2250" s="4">
        <v>77.88</v>
      </c>
      <c r="D2250" s="4">
        <v>73.41</v>
      </c>
      <c r="E2250" s="4">
        <v>74.25</v>
      </c>
      <c r="F2250" s="5">
        <v>380598</v>
      </c>
    </row>
    <row r="2251" spans="1:6" x14ac:dyDescent="0.3">
      <c r="A2251" s="3">
        <v>44902</v>
      </c>
      <c r="B2251" s="4">
        <v>74.55</v>
      </c>
      <c r="C2251" s="4">
        <v>75.38</v>
      </c>
      <c r="D2251" s="4">
        <v>71.75</v>
      </c>
      <c r="E2251" s="4">
        <v>72.010000000000005</v>
      </c>
      <c r="F2251" s="5">
        <v>392236</v>
      </c>
    </row>
    <row r="2252" spans="1:6" x14ac:dyDescent="0.3">
      <c r="A2252" s="3">
        <v>44903</v>
      </c>
      <c r="B2252" s="4">
        <v>72.38</v>
      </c>
      <c r="C2252" s="4">
        <v>75.44</v>
      </c>
      <c r="D2252" s="4">
        <v>71.12</v>
      </c>
      <c r="E2252" s="4">
        <v>71.459999999999994</v>
      </c>
      <c r="F2252" s="5">
        <v>474459</v>
      </c>
    </row>
    <row r="2253" spans="1:6" x14ac:dyDescent="0.3">
      <c r="A2253" s="3">
        <v>44904</v>
      </c>
      <c r="B2253" s="4">
        <v>71.849999999999994</v>
      </c>
      <c r="C2253" s="4">
        <v>72.92</v>
      </c>
      <c r="D2253" s="4">
        <v>70.08</v>
      </c>
      <c r="E2253" s="4">
        <v>71.02</v>
      </c>
      <c r="F2253" s="5">
        <v>356722</v>
      </c>
    </row>
    <row r="2254" spans="1:6" x14ac:dyDescent="0.3">
      <c r="A2254" s="3">
        <v>44907</v>
      </c>
      <c r="B2254" s="4">
        <v>71.790000000000006</v>
      </c>
      <c r="C2254" s="4">
        <v>73.989999999999995</v>
      </c>
      <c r="D2254" s="4">
        <v>70.25</v>
      </c>
      <c r="E2254" s="4">
        <v>73.17</v>
      </c>
      <c r="F2254" s="5">
        <v>323553</v>
      </c>
    </row>
    <row r="2255" spans="1:6" x14ac:dyDescent="0.3">
      <c r="A2255" s="3">
        <v>44908</v>
      </c>
      <c r="B2255" s="4">
        <v>73.290000000000006</v>
      </c>
      <c r="C2255" s="4">
        <v>76.37</v>
      </c>
      <c r="D2255" s="4">
        <v>73.209999999999994</v>
      </c>
      <c r="E2255" s="4">
        <v>75.39</v>
      </c>
      <c r="F2255" s="5">
        <v>352858</v>
      </c>
    </row>
    <row r="2256" spans="1:6" x14ac:dyDescent="0.3">
      <c r="A2256" s="3">
        <v>44909</v>
      </c>
      <c r="B2256" s="4">
        <v>75.27</v>
      </c>
      <c r="C2256" s="4">
        <v>77.75</v>
      </c>
      <c r="D2256" s="4">
        <v>74.900000000000006</v>
      </c>
      <c r="E2256" s="4">
        <v>77.28</v>
      </c>
      <c r="F2256" s="5">
        <v>292488</v>
      </c>
    </row>
    <row r="2257" spans="1:6" x14ac:dyDescent="0.3">
      <c r="A2257" s="3">
        <v>44910</v>
      </c>
      <c r="B2257" s="4">
        <v>77.37</v>
      </c>
      <c r="C2257" s="4">
        <v>77.77</v>
      </c>
      <c r="D2257" s="4">
        <v>75.33</v>
      </c>
      <c r="E2257" s="4">
        <v>76.11</v>
      </c>
      <c r="F2257" s="5">
        <v>224663</v>
      </c>
    </row>
    <row r="2258" spans="1:6" x14ac:dyDescent="0.3">
      <c r="A2258" s="3">
        <v>44911</v>
      </c>
      <c r="B2258" s="4">
        <v>76.37</v>
      </c>
      <c r="C2258" s="4">
        <v>76.569999999999993</v>
      </c>
      <c r="D2258" s="4">
        <v>73.33</v>
      </c>
      <c r="E2258" s="4">
        <v>74.290000000000006</v>
      </c>
      <c r="F2258" s="5">
        <v>99205</v>
      </c>
    </row>
    <row r="2259" spans="1:6" x14ac:dyDescent="0.3">
      <c r="A2259" s="3">
        <v>44914</v>
      </c>
      <c r="B2259" s="4">
        <v>74.5</v>
      </c>
      <c r="C2259" s="4">
        <v>76.41</v>
      </c>
      <c r="D2259" s="4">
        <v>73.81</v>
      </c>
      <c r="E2259" s="4">
        <v>75.19</v>
      </c>
      <c r="F2259" s="5">
        <v>69348</v>
      </c>
    </row>
    <row r="2260" spans="1:6" x14ac:dyDescent="0.3">
      <c r="A2260" s="3">
        <v>44915</v>
      </c>
      <c r="B2260" s="4">
        <v>75.7</v>
      </c>
      <c r="C2260" s="4">
        <v>76.75</v>
      </c>
      <c r="D2260" s="4">
        <v>74.31</v>
      </c>
      <c r="E2260" s="4">
        <v>76.09</v>
      </c>
      <c r="F2260" s="5">
        <v>254792</v>
      </c>
    </row>
    <row r="2261" spans="1:6" x14ac:dyDescent="0.3">
      <c r="A2261" s="3">
        <v>44916</v>
      </c>
      <c r="B2261" s="4">
        <v>75.989999999999995</v>
      </c>
      <c r="C2261" s="4">
        <v>78.61</v>
      </c>
      <c r="D2261" s="4">
        <v>75.8</v>
      </c>
      <c r="E2261" s="4">
        <v>78.290000000000006</v>
      </c>
      <c r="F2261" s="5">
        <v>234624</v>
      </c>
    </row>
    <row r="2262" spans="1:6" x14ac:dyDescent="0.3">
      <c r="A2262" s="3">
        <v>44917</v>
      </c>
      <c r="B2262" s="4">
        <v>78.430000000000007</v>
      </c>
      <c r="C2262" s="4">
        <v>79.900000000000006</v>
      </c>
      <c r="D2262" s="4">
        <v>77.03</v>
      </c>
      <c r="E2262" s="4">
        <v>77.489999999999995</v>
      </c>
      <c r="F2262" s="5">
        <v>219142</v>
      </c>
    </row>
    <row r="2263" spans="1:6" x14ac:dyDescent="0.3">
      <c r="A2263" s="3">
        <v>44918</v>
      </c>
      <c r="B2263" s="4">
        <v>78.180000000000007</v>
      </c>
      <c r="C2263" s="4">
        <v>80.33</v>
      </c>
      <c r="D2263" s="4">
        <v>77.98</v>
      </c>
      <c r="E2263" s="4">
        <v>79.56</v>
      </c>
      <c r="F2263" s="5">
        <v>237711</v>
      </c>
    </row>
    <row r="2264" spans="1:6" x14ac:dyDescent="0.3">
      <c r="A2264" s="3">
        <v>44922</v>
      </c>
      <c r="B2264" s="4">
        <v>79.900000000000006</v>
      </c>
      <c r="C2264" s="4">
        <v>81.180000000000007</v>
      </c>
      <c r="D2264" s="4">
        <v>79.16</v>
      </c>
      <c r="E2264" s="4">
        <v>79.53</v>
      </c>
      <c r="F2264" s="5">
        <v>199601</v>
      </c>
    </row>
    <row r="2265" spans="1:6" x14ac:dyDescent="0.3">
      <c r="A2265" s="3">
        <v>44923</v>
      </c>
      <c r="B2265" s="4">
        <v>79.89</v>
      </c>
      <c r="C2265" s="4">
        <v>79.92</v>
      </c>
      <c r="D2265" s="4">
        <v>77.3</v>
      </c>
      <c r="E2265" s="4">
        <v>78.959999999999994</v>
      </c>
      <c r="F2265" s="5">
        <v>207717</v>
      </c>
    </row>
    <row r="2266" spans="1:6" x14ac:dyDescent="0.3">
      <c r="A2266" s="3">
        <v>44924</v>
      </c>
      <c r="B2266" s="4">
        <v>78.819999999999993</v>
      </c>
      <c r="C2266" s="4">
        <v>78.819999999999993</v>
      </c>
      <c r="D2266" s="4">
        <v>76.790000000000006</v>
      </c>
      <c r="E2266" s="4">
        <v>78.400000000000006</v>
      </c>
      <c r="F2266" s="5">
        <v>199858</v>
      </c>
    </row>
    <row r="2267" spans="1:6" x14ac:dyDescent="0.3">
      <c r="A2267" s="3">
        <v>44925</v>
      </c>
      <c r="B2267" s="4">
        <v>78.73</v>
      </c>
      <c r="C2267" s="4">
        <v>80.67</v>
      </c>
      <c r="D2267" s="4">
        <v>77.709999999999994</v>
      </c>
      <c r="E2267" s="4">
        <v>80.260000000000005</v>
      </c>
      <c r="F2267" s="5">
        <v>205909</v>
      </c>
    </row>
    <row r="2268" spans="1:6" x14ac:dyDescent="0.3">
      <c r="A2268" s="3">
        <v>44929</v>
      </c>
      <c r="B2268" s="4">
        <v>80.569999999999993</v>
      </c>
      <c r="C2268" s="4">
        <v>81.5</v>
      </c>
      <c r="D2268" s="4">
        <v>76.599999999999994</v>
      </c>
      <c r="E2268" s="4">
        <v>76.930000000000007</v>
      </c>
      <c r="F2268" s="5">
        <v>338520</v>
      </c>
    </row>
    <row r="2269" spans="1:6" x14ac:dyDescent="0.3">
      <c r="A2269" s="3">
        <v>44930</v>
      </c>
      <c r="B2269" s="4">
        <v>77.25</v>
      </c>
      <c r="C2269" s="4">
        <v>77.42</v>
      </c>
      <c r="D2269" s="4">
        <v>72.73</v>
      </c>
      <c r="E2269" s="4">
        <v>72.84</v>
      </c>
      <c r="F2269" s="5">
        <v>352434</v>
      </c>
    </row>
    <row r="2270" spans="1:6" x14ac:dyDescent="0.3">
      <c r="A2270" s="3">
        <v>44931</v>
      </c>
      <c r="B2270" s="4">
        <v>73.25</v>
      </c>
      <c r="C2270" s="4">
        <v>74.92</v>
      </c>
      <c r="D2270" s="4">
        <v>72.459999999999994</v>
      </c>
      <c r="E2270" s="4">
        <v>73.67</v>
      </c>
      <c r="F2270" s="5">
        <v>300731</v>
      </c>
    </row>
    <row r="2271" spans="1:6" x14ac:dyDescent="0.3">
      <c r="A2271" s="3">
        <v>44932</v>
      </c>
      <c r="B2271" s="4">
        <v>73.97</v>
      </c>
      <c r="C2271" s="4">
        <v>75.47</v>
      </c>
      <c r="D2271" s="4">
        <v>73.239999999999995</v>
      </c>
      <c r="E2271" s="4">
        <v>73.77</v>
      </c>
      <c r="F2271" s="5">
        <v>258128</v>
      </c>
    </row>
    <row r="2272" spans="1:6" x14ac:dyDescent="0.3">
      <c r="A2272" s="3">
        <v>44935</v>
      </c>
      <c r="B2272" s="4">
        <v>73.47</v>
      </c>
      <c r="C2272" s="4">
        <v>76.739999999999995</v>
      </c>
      <c r="D2272" s="4">
        <v>73.47</v>
      </c>
      <c r="E2272" s="4">
        <v>74.63</v>
      </c>
      <c r="F2272" s="5">
        <v>329290</v>
      </c>
    </row>
    <row r="2273" spans="1:6" x14ac:dyDescent="0.3">
      <c r="A2273" s="3">
        <v>44936</v>
      </c>
      <c r="B2273" s="4">
        <v>74.86</v>
      </c>
      <c r="C2273" s="4">
        <v>75.92</v>
      </c>
      <c r="D2273" s="4">
        <v>73.84</v>
      </c>
      <c r="E2273" s="4">
        <v>75.12</v>
      </c>
      <c r="F2273" s="5">
        <v>307430</v>
      </c>
    </row>
    <row r="2274" spans="1:6" x14ac:dyDescent="0.3">
      <c r="A2274" s="3">
        <v>44937</v>
      </c>
      <c r="B2274" s="4">
        <v>74.78</v>
      </c>
      <c r="C2274" s="4">
        <v>77.84</v>
      </c>
      <c r="D2274" s="4">
        <v>74.31</v>
      </c>
      <c r="E2274" s="4">
        <v>77.41</v>
      </c>
      <c r="F2274" s="5">
        <v>350891</v>
      </c>
    </row>
    <row r="2275" spans="1:6" x14ac:dyDescent="0.3">
      <c r="A2275" s="3">
        <v>44938</v>
      </c>
      <c r="B2275" s="4">
        <v>77.7</v>
      </c>
      <c r="C2275" s="4">
        <v>79.16</v>
      </c>
      <c r="D2275" s="4">
        <v>77.099999999999994</v>
      </c>
      <c r="E2275" s="4">
        <v>78.39</v>
      </c>
      <c r="F2275" s="5">
        <v>307705</v>
      </c>
    </row>
    <row r="2276" spans="1:6" x14ac:dyDescent="0.3">
      <c r="A2276" s="3">
        <v>44939</v>
      </c>
      <c r="B2276" s="4">
        <v>78.319999999999993</v>
      </c>
      <c r="C2276" s="4">
        <v>80.11</v>
      </c>
      <c r="D2276" s="4">
        <v>77.97</v>
      </c>
      <c r="E2276" s="4">
        <v>79.86</v>
      </c>
      <c r="F2276" s="5">
        <v>283539</v>
      </c>
    </row>
    <row r="2277" spans="1:6" x14ac:dyDescent="0.3">
      <c r="A2277" s="3">
        <v>44943</v>
      </c>
      <c r="B2277" s="4">
        <v>80.099999999999994</v>
      </c>
      <c r="C2277" s="4">
        <v>81.23</v>
      </c>
      <c r="D2277" s="4">
        <v>78.53</v>
      </c>
      <c r="E2277" s="4">
        <v>80.180000000000007</v>
      </c>
      <c r="F2277" s="5">
        <v>312275</v>
      </c>
    </row>
    <row r="2278" spans="1:6" x14ac:dyDescent="0.3">
      <c r="A2278" s="3">
        <v>44944</v>
      </c>
      <c r="B2278" s="4">
        <v>80.97</v>
      </c>
      <c r="C2278" s="4">
        <v>82.38</v>
      </c>
      <c r="D2278" s="4">
        <v>78.94</v>
      </c>
      <c r="E2278" s="4">
        <v>79.48</v>
      </c>
      <c r="F2278" s="5">
        <v>92549</v>
      </c>
    </row>
    <row r="2279" spans="1:6" x14ac:dyDescent="0.3">
      <c r="A2279" s="3">
        <v>44945</v>
      </c>
      <c r="B2279" s="4">
        <v>79.14</v>
      </c>
      <c r="C2279" s="4">
        <v>81.180000000000007</v>
      </c>
      <c r="D2279" s="4">
        <v>78.13</v>
      </c>
      <c r="E2279" s="4">
        <v>80.33</v>
      </c>
      <c r="F2279" s="5">
        <v>58863</v>
      </c>
    </row>
    <row r="2280" spans="1:6" x14ac:dyDescent="0.3">
      <c r="A2280" s="3">
        <v>44946</v>
      </c>
      <c r="B2280" s="4">
        <v>80.599999999999994</v>
      </c>
      <c r="C2280" s="4">
        <v>81.64</v>
      </c>
      <c r="D2280" s="4">
        <v>79.69</v>
      </c>
      <c r="E2280" s="4">
        <v>81.31</v>
      </c>
      <c r="F2280" s="5">
        <v>300145</v>
      </c>
    </row>
    <row r="2281" spans="1:6" x14ac:dyDescent="0.3">
      <c r="A2281" s="3">
        <v>44949</v>
      </c>
      <c r="B2281" s="4">
        <v>81.790000000000006</v>
      </c>
      <c r="C2281" s="4">
        <v>82.64</v>
      </c>
      <c r="D2281" s="4">
        <v>81.05</v>
      </c>
      <c r="E2281" s="4">
        <v>81.62</v>
      </c>
      <c r="F2281" s="5">
        <v>297076</v>
      </c>
    </row>
    <row r="2282" spans="1:6" x14ac:dyDescent="0.3">
      <c r="A2282" s="3">
        <v>44950</v>
      </c>
      <c r="B2282" s="4">
        <v>81.62</v>
      </c>
      <c r="C2282" s="4">
        <v>82.22</v>
      </c>
      <c r="D2282" s="4">
        <v>79.66</v>
      </c>
      <c r="E2282" s="4">
        <v>80.13</v>
      </c>
      <c r="F2282" s="5">
        <v>288207</v>
      </c>
    </row>
    <row r="2283" spans="1:6" x14ac:dyDescent="0.3">
      <c r="A2283" s="3">
        <v>44951</v>
      </c>
      <c r="B2283" s="4">
        <v>80.260000000000005</v>
      </c>
      <c r="C2283" s="4">
        <v>81.23</v>
      </c>
      <c r="D2283" s="4">
        <v>79.45</v>
      </c>
      <c r="E2283" s="4">
        <v>80.150000000000006</v>
      </c>
      <c r="F2283" s="5">
        <v>297234</v>
      </c>
    </row>
    <row r="2284" spans="1:6" x14ac:dyDescent="0.3">
      <c r="A2284" s="3">
        <v>44952</v>
      </c>
      <c r="B2284" s="4">
        <v>80.48</v>
      </c>
      <c r="C2284" s="4">
        <v>82.14</v>
      </c>
      <c r="D2284" s="4">
        <v>79.92</v>
      </c>
      <c r="E2284" s="4">
        <v>81.010000000000005</v>
      </c>
      <c r="F2284" s="5">
        <v>291060</v>
      </c>
    </row>
    <row r="2285" spans="1:6" x14ac:dyDescent="0.3">
      <c r="A2285" s="3">
        <v>44953</v>
      </c>
      <c r="B2285" s="4">
        <v>81.22</v>
      </c>
      <c r="C2285" s="4">
        <v>82.48</v>
      </c>
      <c r="D2285" s="4">
        <v>79.040000000000006</v>
      </c>
      <c r="E2285" s="4">
        <v>79.680000000000007</v>
      </c>
      <c r="F2285" s="5">
        <v>367588</v>
      </c>
    </row>
    <row r="2286" spans="1:6" x14ac:dyDescent="0.3">
      <c r="A2286" s="3">
        <v>44956</v>
      </c>
      <c r="B2286" s="4">
        <v>80.040000000000006</v>
      </c>
      <c r="C2286" s="4">
        <v>80.489999999999995</v>
      </c>
      <c r="D2286" s="4">
        <v>77.66</v>
      </c>
      <c r="E2286" s="4">
        <v>77.900000000000006</v>
      </c>
      <c r="F2286" s="5">
        <v>327426</v>
      </c>
    </row>
    <row r="2287" spans="1:6" x14ac:dyDescent="0.3">
      <c r="A2287" s="3">
        <v>44957</v>
      </c>
      <c r="B2287" s="4">
        <v>77.91</v>
      </c>
      <c r="C2287" s="4">
        <v>79.25</v>
      </c>
      <c r="D2287" s="4">
        <v>76.55</v>
      </c>
      <c r="E2287" s="4">
        <v>78.87</v>
      </c>
      <c r="F2287" s="5">
        <v>312734</v>
      </c>
    </row>
    <row r="2288" spans="1:6" x14ac:dyDescent="0.3">
      <c r="A2288" s="3">
        <v>44958</v>
      </c>
      <c r="B2288" s="4">
        <v>79.06</v>
      </c>
      <c r="C2288" s="4">
        <v>79.73</v>
      </c>
      <c r="D2288" s="4">
        <v>76.05</v>
      </c>
      <c r="E2288" s="4">
        <v>76.41</v>
      </c>
      <c r="F2288" s="5">
        <v>360859</v>
      </c>
    </row>
    <row r="2289" spans="1:6" x14ac:dyDescent="0.3">
      <c r="A2289" s="3">
        <v>44959</v>
      </c>
      <c r="B2289" s="4">
        <v>76.790000000000006</v>
      </c>
      <c r="C2289" s="4">
        <v>77.239999999999995</v>
      </c>
      <c r="D2289" s="4">
        <v>74.97</v>
      </c>
      <c r="E2289" s="4">
        <v>75.88</v>
      </c>
      <c r="F2289" s="5">
        <v>339755</v>
      </c>
    </row>
    <row r="2290" spans="1:6" x14ac:dyDescent="0.3">
      <c r="A2290" s="3">
        <v>44960</v>
      </c>
      <c r="B2290" s="4">
        <v>75.92</v>
      </c>
      <c r="C2290" s="4">
        <v>78</v>
      </c>
      <c r="D2290" s="4">
        <v>73.099999999999994</v>
      </c>
      <c r="E2290" s="4">
        <v>73.39</v>
      </c>
      <c r="F2290" s="5">
        <v>413414</v>
      </c>
    </row>
    <row r="2291" spans="1:6" x14ac:dyDescent="0.3">
      <c r="A2291" s="3">
        <v>44963</v>
      </c>
      <c r="B2291" s="4">
        <v>73.23</v>
      </c>
      <c r="C2291" s="4">
        <v>74.510000000000005</v>
      </c>
      <c r="D2291" s="4">
        <v>72.25</v>
      </c>
      <c r="E2291" s="4">
        <v>74.11</v>
      </c>
      <c r="F2291" s="5">
        <v>380028</v>
      </c>
    </row>
    <row r="2292" spans="1:6" x14ac:dyDescent="0.3">
      <c r="A2292" s="3">
        <v>44964</v>
      </c>
      <c r="B2292" s="4">
        <v>74.569999999999993</v>
      </c>
      <c r="C2292" s="4">
        <v>77.599999999999994</v>
      </c>
      <c r="D2292" s="4">
        <v>74.349999999999994</v>
      </c>
      <c r="E2292" s="4">
        <v>77.14</v>
      </c>
      <c r="F2292" s="5">
        <v>408279</v>
      </c>
    </row>
    <row r="2293" spans="1:6" x14ac:dyDescent="0.3">
      <c r="A2293" s="3">
        <v>44965</v>
      </c>
      <c r="B2293" s="4">
        <v>77.489999999999995</v>
      </c>
      <c r="C2293" s="4">
        <v>78.569999999999993</v>
      </c>
      <c r="D2293" s="4">
        <v>77.08</v>
      </c>
      <c r="E2293" s="4">
        <v>78.47</v>
      </c>
      <c r="F2293" s="5">
        <v>353468</v>
      </c>
    </row>
    <row r="2294" spans="1:6" x14ac:dyDescent="0.3">
      <c r="A2294" s="3">
        <v>44966</v>
      </c>
      <c r="B2294" s="4">
        <v>78.45</v>
      </c>
      <c r="C2294" s="4">
        <v>78.84</v>
      </c>
      <c r="D2294" s="4">
        <v>76.52</v>
      </c>
      <c r="E2294" s="4">
        <v>78.06</v>
      </c>
      <c r="F2294" s="5">
        <v>324156</v>
      </c>
    </row>
    <row r="2295" spans="1:6" x14ac:dyDescent="0.3">
      <c r="A2295" s="3">
        <v>44967</v>
      </c>
      <c r="B2295" s="4">
        <v>77.680000000000007</v>
      </c>
      <c r="C2295" s="4">
        <v>80.33</v>
      </c>
      <c r="D2295" s="4">
        <v>77.47</v>
      </c>
      <c r="E2295" s="4">
        <v>79.72</v>
      </c>
      <c r="F2295" s="5">
        <v>356062</v>
      </c>
    </row>
    <row r="2296" spans="1:6" x14ac:dyDescent="0.3">
      <c r="A2296" s="3">
        <v>44970</v>
      </c>
      <c r="B2296" s="4">
        <v>79.94</v>
      </c>
      <c r="C2296" s="4">
        <v>80.62</v>
      </c>
      <c r="D2296" s="4">
        <v>78.45</v>
      </c>
      <c r="E2296" s="4">
        <v>80.14</v>
      </c>
      <c r="F2296" s="5">
        <v>301299</v>
      </c>
    </row>
    <row r="2297" spans="1:6" x14ac:dyDescent="0.3">
      <c r="A2297" s="3">
        <v>44971</v>
      </c>
      <c r="B2297" s="4">
        <v>79.06</v>
      </c>
      <c r="C2297" s="4">
        <v>79.61</v>
      </c>
      <c r="D2297" s="4">
        <v>77.459999999999994</v>
      </c>
      <c r="E2297" s="4">
        <v>79.06</v>
      </c>
      <c r="F2297" s="5">
        <v>299938</v>
      </c>
    </row>
    <row r="2298" spans="1:6" x14ac:dyDescent="0.3">
      <c r="A2298" s="3">
        <v>44972</v>
      </c>
      <c r="B2298" s="4">
        <v>78.83</v>
      </c>
      <c r="C2298" s="4">
        <v>79.150000000000006</v>
      </c>
      <c r="D2298" s="4">
        <v>77.25</v>
      </c>
      <c r="E2298" s="4">
        <v>78.59</v>
      </c>
      <c r="F2298" s="5">
        <v>264486</v>
      </c>
    </row>
    <row r="2299" spans="1:6" x14ac:dyDescent="0.3">
      <c r="A2299" s="3">
        <v>44973</v>
      </c>
      <c r="B2299" s="4">
        <v>78.540000000000006</v>
      </c>
      <c r="C2299" s="4">
        <v>79.540000000000006</v>
      </c>
      <c r="D2299" s="4">
        <v>77.92</v>
      </c>
      <c r="E2299" s="4">
        <v>78.489999999999995</v>
      </c>
      <c r="F2299" s="5">
        <v>117600</v>
      </c>
    </row>
    <row r="2300" spans="1:6" x14ac:dyDescent="0.3">
      <c r="A2300" s="3">
        <v>44974</v>
      </c>
      <c r="B2300" s="4">
        <v>78.069999999999993</v>
      </c>
      <c r="C2300" s="4">
        <v>78.25</v>
      </c>
      <c r="D2300" s="4">
        <v>75.06</v>
      </c>
      <c r="E2300" s="4">
        <v>76.34</v>
      </c>
      <c r="F2300" s="5">
        <v>93267</v>
      </c>
    </row>
    <row r="2301" spans="1:6" x14ac:dyDescent="0.3">
      <c r="A2301" s="3">
        <v>44978</v>
      </c>
      <c r="B2301" s="4">
        <v>76.53</v>
      </c>
      <c r="C2301" s="4">
        <v>77.510000000000005</v>
      </c>
      <c r="D2301" s="4">
        <v>75.69</v>
      </c>
      <c r="E2301" s="4">
        <v>76.16</v>
      </c>
      <c r="F2301" s="5">
        <v>402351</v>
      </c>
    </row>
    <row r="2302" spans="1:6" x14ac:dyDescent="0.3">
      <c r="A2302" s="3">
        <v>44979</v>
      </c>
      <c r="B2302" s="4">
        <v>76.11</v>
      </c>
      <c r="C2302" s="4">
        <v>76.55</v>
      </c>
      <c r="D2302" s="4">
        <v>73.8</v>
      </c>
      <c r="E2302" s="4">
        <v>73.95</v>
      </c>
      <c r="F2302" s="5">
        <v>332018</v>
      </c>
    </row>
    <row r="2303" spans="1:6" x14ac:dyDescent="0.3">
      <c r="A2303" s="3">
        <v>44980</v>
      </c>
      <c r="B2303" s="4">
        <v>73.92</v>
      </c>
      <c r="C2303" s="4">
        <v>75.989999999999995</v>
      </c>
      <c r="D2303" s="4">
        <v>73.83</v>
      </c>
      <c r="E2303" s="4">
        <v>75.39</v>
      </c>
      <c r="F2303" s="5">
        <v>333838</v>
      </c>
    </row>
    <row r="2304" spans="1:6" x14ac:dyDescent="0.3">
      <c r="A2304" s="3">
        <v>44981</v>
      </c>
      <c r="B2304" s="4">
        <v>75.599999999999994</v>
      </c>
      <c r="C2304" s="4">
        <v>76.63</v>
      </c>
      <c r="D2304" s="4">
        <v>74.09</v>
      </c>
      <c r="E2304" s="4">
        <v>76.319999999999993</v>
      </c>
      <c r="F2304" s="5">
        <v>329254</v>
      </c>
    </row>
    <row r="2305" spans="1:6" x14ac:dyDescent="0.3">
      <c r="A2305" s="3">
        <v>44984</v>
      </c>
      <c r="B2305" s="4">
        <v>76.42</v>
      </c>
      <c r="C2305" s="4">
        <v>76.819999999999993</v>
      </c>
      <c r="D2305" s="4">
        <v>74.989999999999995</v>
      </c>
      <c r="E2305" s="4">
        <v>75.680000000000007</v>
      </c>
      <c r="F2305" s="5">
        <v>266091</v>
      </c>
    </row>
    <row r="2306" spans="1:6" x14ac:dyDescent="0.3">
      <c r="A2306" s="3">
        <v>44985</v>
      </c>
      <c r="B2306" s="4">
        <v>75.760000000000005</v>
      </c>
      <c r="C2306" s="4">
        <v>77.83</v>
      </c>
      <c r="D2306" s="4">
        <v>75.55</v>
      </c>
      <c r="E2306" s="4">
        <v>77.05</v>
      </c>
      <c r="F2306" s="5">
        <v>300093</v>
      </c>
    </row>
    <row r="2307" spans="1:6" x14ac:dyDescent="0.3">
      <c r="A2307" s="3">
        <v>44986</v>
      </c>
      <c r="B2307" s="4">
        <v>76.849999999999994</v>
      </c>
      <c r="C2307" s="4">
        <v>77.849999999999994</v>
      </c>
      <c r="D2307" s="4">
        <v>76.12</v>
      </c>
      <c r="E2307" s="4">
        <v>77.69</v>
      </c>
      <c r="F2307" s="5">
        <v>342121</v>
      </c>
    </row>
    <row r="2308" spans="1:6" x14ac:dyDescent="0.3">
      <c r="A2308" s="3">
        <v>44987</v>
      </c>
      <c r="B2308" s="4">
        <v>77.739999999999995</v>
      </c>
      <c r="C2308" s="4">
        <v>78.59</v>
      </c>
      <c r="D2308" s="4">
        <v>77.23</v>
      </c>
      <c r="E2308" s="4">
        <v>78.16</v>
      </c>
      <c r="F2308" s="5">
        <v>260331</v>
      </c>
    </row>
    <row r="2309" spans="1:6" x14ac:dyDescent="0.3">
      <c r="A2309" s="3">
        <v>44988</v>
      </c>
      <c r="B2309" s="4">
        <v>77.89</v>
      </c>
      <c r="C2309" s="4">
        <v>79.900000000000006</v>
      </c>
      <c r="D2309" s="4">
        <v>75.83</v>
      </c>
      <c r="E2309" s="4">
        <v>79.680000000000007</v>
      </c>
      <c r="F2309" s="5">
        <v>374201</v>
      </c>
    </row>
    <row r="2310" spans="1:6" x14ac:dyDescent="0.3">
      <c r="A2310" s="3">
        <v>44991</v>
      </c>
      <c r="B2310" s="4">
        <v>79.92</v>
      </c>
      <c r="C2310" s="4">
        <v>80.63</v>
      </c>
      <c r="D2310" s="4">
        <v>78.319999999999993</v>
      </c>
      <c r="E2310" s="4">
        <v>80.459999999999994</v>
      </c>
      <c r="F2310" s="5">
        <v>292351</v>
      </c>
    </row>
    <row r="2311" spans="1:6" x14ac:dyDescent="0.3">
      <c r="A2311" s="3">
        <v>44992</v>
      </c>
      <c r="B2311" s="4">
        <v>80.5</v>
      </c>
      <c r="C2311" s="4">
        <v>80.94</v>
      </c>
      <c r="D2311" s="4">
        <v>77.06</v>
      </c>
      <c r="E2311" s="4">
        <v>77.58</v>
      </c>
      <c r="F2311" s="5">
        <v>398241</v>
      </c>
    </row>
    <row r="2312" spans="1:6" x14ac:dyDescent="0.3">
      <c r="A2312" s="3">
        <v>44993</v>
      </c>
      <c r="B2312" s="4">
        <v>77.319999999999993</v>
      </c>
      <c r="C2312" s="4">
        <v>77.73</v>
      </c>
      <c r="D2312" s="4">
        <v>76.11</v>
      </c>
      <c r="E2312" s="4">
        <v>76.66</v>
      </c>
      <c r="F2312" s="5">
        <v>335930</v>
      </c>
    </row>
    <row r="2313" spans="1:6" x14ac:dyDescent="0.3">
      <c r="A2313" s="3">
        <v>44994</v>
      </c>
      <c r="B2313" s="4">
        <v>76.5</v>
      </c>
      <c r="C2313" s="4">
        <v>78.06</v>
      </c>
      <c r="D2313" s="4">
        <v>75.430000000000007</v>
      </c>
      <c r="E2313" s="4">
        <v>75.72</v>
      </c>
      <c r="F2313" s="5">
        <v>349960</v>
      </c>
    </row>
    <row r="2314" spans="1:6" x14ac:dyDescent="0.3">
      <c r="A2314" s="3">
        <v>44995</v>
      </c>
      <c r="B2314" s="4">
        <v>75.650000000000006</v>
      </c>
      <c r="C2314" s="4">
        <v>77.11</v>
      </c>
      <c r="D2314" s="4">
        <v>74.77</v>
      </c>
      <c r="E2314" s="4">
        <v>76.680000000000007</v>
      </c>
      <c r="F2314" s="5">
        <v>371834</v>
      </c>
    </row>
    <row r="2315" spans="1:6" x14ac:dyDescent="0.3">
      <c r="A2315" s="3">
        <v>44998</v>
      </c>
      <c r="B2315" s="4">
        <v>76.599999999999994</v>
      </c>
      <c r="C2315" s="4">
        <v>77.47</v>
      </c>
      <c r="D2315" s="4">
        <v>72.3</v>
      </c>
      <c r="E2315" s="4">
        <v>74.8</v>
      </c>
      <c r="F2315" s="5">
        <v>457423</v>
      </c>
    </row>
    <row r="2316" spans="1:6" x14ac:dyDescent="0.3">
      <c r="A2316" s="3">
        <v>44999</v>
      </c>
      <c r="B2316" s="4">
        <v>74.7</v>
      </c>
      <c r="C2316" s="4">
        <v>74.900000000000006</v>
      </c>
      <c r="D2316" s="4">
        <v>70.78</v>
      </c>
      <c r="E2316" s="4">
        <v>71.33</v>
      </c>
      <c r="F2316" s="5">
        <v>432858</v>
      </c>
    </row>
    <row r="2317" spans="1:6" x14ac:dyDescent="0.3">
      <c r="A2317" s="3">
        <v>45000</v>
      </c>
      <c r="B2317" s="4">
        <v>71.56</v>
      </c>
      <c r="C2317" s="4">
        <v>72.56</v>
      </c>
      <c r="D2317" s="4">
        <v>65.650000000000006</v>
      </c>
      <c r="E2317" s="4">
        <v>67.61</v>
      </c>
      <c r="F2317" s="5">
        <v>555164</v>
      </c>
    </row>
    <row r="2318" spans="1:6" x14ac:dyDescent="0.3">
      <c r="A2318" s="3">
        <v>45001</v>
      </c>
      <c r="B2318" s="4">
        <v>68.22</v>
      </c>
      <c r="C2318" s="4">
        <v>69.38</v>
      </c>
      <c r="D2318" s="4">
        <v>65.709999999999994</v>
      </c>
      <c r="E2318" s="4">
        <v>68.349999999999994</v>
      </c>
      <c r="F2318" s="5">
        <v>327120</v>
      </c>
    </row>
    <row r="2319" spans="1:6" x14ac:dyDescent="0.3">
      <c r="A2319" s="3">
        <v>45002</v>
      </c>
      <c r="B2319" s="4">
        <v>68.260000000000005</v>
      </c>
      <c r="C2319" s="4">
        <v>69.64</v>
      </c>
      <c r="D2319" s="4">
        <v>65.17</v>
      </c>
      <c r="E2319" s="4">
        <v>66.739999999999995</v>
      </c>
      <c r="F2319" s="5">
        <v>152255</v>
      </c>
    </row>
    <row r="2320" spans="1:6" x14ac:dyDescent="0.3">
      <c r="A2320" s="3">
        <v>45005</v>
      </c>
      <c r="B2320" s="4">
        <v>66.62</v>
      </c>
      <c r="C2320" s="4">
        <v>67.7</v>
      </c>
      <c r="D2320" s="4">
        <v>64.12</v>
      </c>
      <c r="E2320" s="4">
        <v>67.64</v>
      </c>
      <c r="F2320" s="5">
        <v>76873</v>
      </c>
    </row>
    <row r="2321" spans="1:6" x14ac:dyDescent="0.3">
      <c r="A2321" s="3">
        <v>45006</v>
      </c>
      <c r="B2321" s="4">
        <v>67.62</v>
      </c>
      <c r="C2321" s="4">
        <v>69.599999999999994</v>
      </c>
      <c r="D2321" s="4">
        <v>66.77</v>
      </c>
      <c r="E2321" s="4">
        <v>69.33</v>
      </c>
      <c r="F2321" s="5">
        <v>409495</v>
      </c>
    </row>
    <row r="2322" spans="1:6" x14ac:dyDescent="0.3">
      <c r="A2322" s="3">
        <v>45007</v>
      </c>
      <c r="B2322" s="4">
        <v>69.48</v>
      </c>
      <c r="C2322" s="4">
        <v>71.31</v>
      </c>
      <c r="D2322" s="4">
        <v>68.89</v>
      </c>
      <c r="E2322" s="4">
        <v>70.900000000000006</v>
      </c>
      <c r="F2322" s="5">
        <v>337639</v>
      </c>
    </row>
    <row r="2323" spans="1:6" x14ac:dyDescent="0.3">
      <c r="A2323" s="3">
        <v>45008</v>
      </c>
      <c r="B2323" s="4">
        <v>69.95</v>
      </c>
      <c r="C2323" s="4">
        <v>71.67</v>
      </c>
      <c r="D2323" s="4">
        <v>69.14</v>
      </c>
      <c r="E2323" s="4">
        <v>69.959999999999994</v>
      </c>
      <c r="F2323" s="5">
        <v>335241</v>
      </c>
    </row>
    <row r="2324" spans="1:6" x14ac:dyDescent="0.3">
      <c r="A2324" s="3">
        <v>45009</v>
      </c>
      <c r="B2324" s="4">
        <v>69.510000000000005</v>
      </c>
      <c r="C2324" s="4">
        <v>70.38</v>
      </c>
      <c r="D2324" s="4">
        <v>66.819999999999993</v>
      </c>
      <c r="E2324" s="4">
        <v>69.260000000000005</v>
      </c>
      <c r="F2324" s="5">
        <v>380852</v>
      </c>
    </row>
    <row r="2325" spans="1:6" x14ac:dyDescent="0.3">
      <c r="A2325" s="3">
        <v>45012</v>
      </c>
      <c r="B2325" s="4">
        <v>69.42</v>
      </c>
      <c r="C2325" s="4">
        <v>73.099999999999994</v>
      </c>
      <c r="D2325" s="4">
        <v>69.13</v>
      </c>
      <c r="E2325" s="4">
        <v>72.81</v>
      </c>
      <c r="F2325" s="5">
        <v>353598</v>
      </c>
    </row>
    <row r="2326" spans="1:6" x14ac:dyDescent="0.3">
      <c r="A2326" s="3">
        <v>45013</v>
      </c>
      <c r="B2326" s="4">
        <v>72.86</v>
      </c>
      <c r="C2326" s="4">
        <v>73.930000000000007</v>
      </c>
      <c r="D2326" s="4">
        <v>72.19</v>
      </c>
      <c r="E2326" s="4">
        <v>73.2</v>
      </c>
      <c r="F2326" s="5">
        <v>328472</v>
      </c>
    </row>
    <row r="2327" spans="1:6" x14ac:dyDescent="0.3">
      <c r="A2327" s="3">
        <v>45014</v>
      </c>
      <c r="B2327" s="4">
        <v>73.61</v>
      </c>
      <c r="C2327" s="4">
        <v>74.37</v>
      </c>
      <c r="D2327" s="4">
        <v>72.760000000000005</v>
      </c>
      <c r="E2327" s="4">
        <v>72.97</v>
      </c>
      <c r="F2327" s="5">
        <v>312669</v>
      </c>
    </row>
    <row r="2328" spans="1:6" x14ac:dyDescent="0.3">
      <c r="A2328" s="3">
        <v>45015</v>
      </c>
      <c r="B2328" s="4">
        <v>72.98</v>
      </c>
      <c r="C2328" s="4">
        <v>74.63</v>
      </c>
      <c r="D2328" s="4">
        <v>72.61</v>
      </c>
      <c r="E2328" s="4">
        <v>74.37</v>
      </c>
      <c r="F2328" s="5">
        <v>269743</v>
      </c>
    </row>
    <row r="2329" spans="1:6" x14ac:dyDescent="0.3">
      <c r="A2329" s="3">
        <v>45016</v>
      </c>
      <c r="B2329" s="4">
        <v>74.37</v>
      </c>
      <c r="C2329" s="4">
        <v>75.72</v>
      </c>
      <c r="D2329" s="4">
        <v>73.77</v>
      </c>
      <c r="E2329" s="4">
        <v>75.67</v>
      </c>
      <c r="F2329" s="5">
        <v>304361</v>
      </c>
    </row>
    <row r="2330" spans="1:6" x14ac:dyDescent="0.3">
      <c r="A2330" s="3">
        <v>45019</v>
      </c>
      <c r="B2330" s="4">
        <v>80.099999999999994</v>
      </c>
      <c r="C2330" s="4">
        <v>81.69</v>
      </c>
      <c r="D2330" s="4">
        <v>79</v>
      </c>
      <c r="E2330" s="4">
        <v>80.42</v>
      </c>
      <c r="F2330" s="5">
        <v>547126</v>
      </c>
    </row>
    <row r="2331" spans="1:6" x14ac:dyDescent="0.3">
      <c r="A2331" s="3">
        <v>45020</v>
      </c>
      <c r="B2331" s="4">
        <v>80.44</v>
      </c>
      <c r="C2331" s="4">
        <v>81.81</v>
      </c>
      <c r="D2331" s="4">
        <v>79.61</v>
      </c>
      <c r="E2331" s="4">
        <v>80.709999999999994</v>
      </c>
      <c r="F2331" s="5">
        <v>343570</v>
      </c>
    </row>
    <row r="2332" spans="1:6" x14ac:dyDescent="0.3">
      <c r="A2332" s="3">
        <v>45021</v>
      </c>
      <c r="B2332" s="4">
        <v>81.010000000000005</v>
      </c>
      <c r="C2332" s="4">
        <v>81.239999999999995</v>
      </c>
      <c r="D2332" s="4">
        <v>79.72</v>
      </c>
      <c r="E2332" s="4">
        <v>80.61</v>
      </c>
      <c r="F2332" s="5">
        <v>254974</v>
      </c>
    </row>
    <row r="2333" spans="1:6" x14ac:dyDescent="0.3">
      <c r="A2333" s="3">
        <v>45022</v>
      </c>
      <c r="B2333" s="4">
        <v>80.37</v>
      </c>
      <c r="C2333" s="4">
        <v>80.959999999999994</v>
      </c>
      <c r="D2333" s="4">
        <v>79.650000000000006</v>
      </c>
      <c r="E2333" s="4">
        <v>80.7</v>
      </c>
      <c r="F2333" s="4" t="s">
        <v>6</v>
      </c>
    </row>
    <row r="2334" spans="1:6" x14ac:dyDescent="0.3">
      <c r="A2334" s="3">
        <v>45026</v>
      </c>
      <c r="B2334" s="4">
        <v>80.5</v>
      </c>
      <c r="C2334" s="4">
        <v>81.22</v>
      </c>
      <c r="D2334" s="4">
        <v>79.61</v>
      </c>
      <c r="E2334" s="4">
        <v>79.739999999999995</v>
      </c>
      <c r="F2334" s="5">
        <v>264906</v>
      </c>
    </row>
    <row r="2335" spans="1:6" x14ac:dyDescent="0.3">
      <c r="A2335" s="3">
        <v>45027</v>
      </c>
      <c r="B2335" s="4">
        <v>79.88</v>
      </c>
      <c r="C2335" s="4">
        <v>81.59</v>
      </c>
      <c r="D2335" s="4">
        <v>79.37</v>
      </c>
      <c r="E2335" s="4">
        <v>81.53</v>
      </c>
      <c r="F2335" s="5">
        <v>309683</v>
      </c>
    </row>
    <row r="2336" spans="1:6" x14ac:dyDescent="0.3">
      <c r="A2336" s="3">
        <v>45028</v>
      </c>
      <c r="B2336" s="4">
        <v>81.44</v>
      </c>
      <c r="C2336" s="4">
        <v>83.53</v>
      </c>
      <c r="D2336" s="4">
        <v>81.28</v>
      </c>
      <c r="E2336" s="4">
        <v>83.26</v>
      </c>
      <c r="F2336" s="5">
        <v>356133</v>
      </c>
    </row>
    <row r="2337" spans="1:6" x14ac:dyDescent="0.3">
      <c r="A2337" s="3">
        <v>45029</v>
      </c>
      <c r="B2337" s="4">
        <v>83.22</v>
      </c>
      <c r="C2337" s="4">
        <v>83.44</v>
      </c>
      <c r="D2337" s="4">
        <v>82.11</v>
      </c>
      <c r="E2337" s="4">
        <v>82.16</v>
      </c>
      <c r="F2337" s="5">
        <v>261230</v>
      </c>
    </row>
    <row r="2338" spans="1:6" x14ac:dyDescent="0.3">
      <c r="A2338" s="3">
        <v>45030</v>
      </c>
      <c r="B2338" s="4">
        <v>82.4</v>
      </c>
      <c r="C2338" s="4">
        <v>83.12</v>
      </c>
      <c r="D2338" s="4">
        <v>81.760000000000005</v>
      </c>
      <c r="E2338" s="4">
        <v>82.52</v>
      </c>
      <c r="F2338" s="5">
        <v>275129</v>
      </c>
    </row>
    <row r="2339" spans="1:6" x14ac:dyDescent="0.3">
      <c r="A2339" s="3">
        <v>45033</v>
      </c>
      <c r="B2339" s="4">
        <v>82.48</v>
      </c>
      <c r="C2339" s="4">
        <v>82.71</v>
      </c>
      <c r="D2339" s="4">
        <v>80.47</v>
      </c>
      <c r="E2339" s="4">
        <v>80.83</v>
      </c>
      <c r="F2339" s="5">
        <v>217048</v>
      </c>
    </row>
    <row r="2340" spans="1:6" x14ac:dyDescent="0.3">
      <c r="A2340" s="3">
        <v>45034</v>
      </c>
      <c r="B2340" s="4">
        <v>81</v>
      </c>
      <c r="C2340" s="4">
        <v>81.48</v>
      </c>
      <c r="D2340" s="4">
        <v>79.87</v>
      </c>
      <c r="E2340" s="4">
        <v>80.86</v>
      </c>
      <c r="F2340" s="5">
        <v>96290</v>
      </c>
    </row>
    <row r="2341" spans="1:6" x14ac:dyDescent="0.3">
      <c r="A2341" s="3">
        <v>45035</v>
      </c>
      <c r="B2341" s="4">
        <v>80.92</v>
      </c>
      <c r="C2341" s="4">
        <v>81.180000000000007</v>
      </c>
      <c r="D2341" s="4">
        <v>78.459999999999994</v>
      </c>
      <c r="E2341" s="4">
        <v>79.16</v>
      </c>
      <c r="F2341" s="5">
        <v>78310</v>
      </c>
    </row>
    <row r="2342" spans="1:6" x14ac:dyDescent="0.3">
      <c r="A2342" s="3">
        <v>45036</v>
      </c>
      <c r="B2342" s="4">
        <v>78.87</v>
      </c>
      <c r="C2342" s="4">
        <v>78.89</v>
      </c>
      <c r="D2342" s="4">
        <v>76.97</v>
      </c>
      <c r="E2342" s="4">
        <v>77.290000000000006</v>
      </c>
      <c r="F2342" s="5">
        <v>361413</v>
      </c>
    </row>
    <row r="2343" spans="1:6" x14ac:dyDescent="0.3">
      <c r="A2343" s="3">
        <v>45037</v>
      </c>
      <c r="B2343" s="4">
        <v>77.13</v>
      </c>
      <c r="C2343" s="4">
        <v>78.39</v>
      </c>
      <c r="D2343" s="4">
        <v>76.72</v>
      </c>
      <c r="E2343" s="4">
        <v>77.87</v>
      </c>
      <c r="F2343" s="5">
        <v>291114</v>
      </c>
    </row>
    <row r="2344" spans="1:6" x14ac:dyDescent="0.3">
      <c r="A2344" s="3">
        <v>45040</v>
      </c>
      <c r="B2344" s="4">
        <v>77.97</v>
      </c>
      <c r="C2344" s="4">
        <v>79.180000000000007</v>
      </c>
      <c r="D2344" s="4">
        <v>76.72</v>
      </c>
      <c r="E2344" s="4">
        <v>78.760000000000005</v>
      </c>
      <c r="F2344" s="5">
        <v>306720</v>
      </c>
    </row>
    <row r="2345" spans="1:6" x14ac:dyDescent="0.3">
      <c r="A2345" s="3">
        <v>45041</v>
      </c>
      <c r="B2345" s="4">
        <v>78.739999999999995</v>
      </c>
      <c r="C2345" s="4">
        <v>79.069999999999993</v>
      </c>
      <c r="D2345" s="4">
        <v>76.5</v>
      </c>
      <c r="E2345" s="4">
        <v>77.069999999999993</v>
      </c>
      <c r="F2345" s="5">
        <v>361646</v>
      </c>
    </row>
    <row r="2346" spans="1:6" x14ac:dyDescent="0.3">
      <c r="A2346" s="3">
        <v>45042</v>
      </c>
      <c r="B2346" s="4">
        <v>77.08</v>
      </c>
      <c r="C2346" s="4">
        <v>77.930000000000007</v>
      </c>
      <c r="D2346" s="4">
        <v>74.05</v>
      </c>
      <c r="E2346" s="4">
        <v>74.3</v>
      </c>
      <c r="F2346" s="5">
        <v>497778</v>
      </c>
    </row>
    <row r="2347" spans="1:6" x14ac:dyDescent="0.3">
      <c r="A2347" s="3">
        <v>45043</v>
      </c>
      <c r="B2347" s="4">
        <v>74.38</v>
      </c>
      <c r="C2347" s="4">
        <v>75.28</v>
      </c>
      <c r="D2347" s="4">
        <v>74.03</v>
      </c>
      <c r="E2347" s="4">
        <v>74.760000000000005</v>
      </c>
      <c r="F2347" s="5">
        <v>345880</v>
      </c>
    </row>
    <row r="2348" spans="1:6" x14ac:dyDescent="0.3">
      <c r="A2348" s="3">
        <v>45044</v>
      </c>
      <c r="B2348" s="4">
        <v>74.91</v>
      </c>
      <c r="C2348" s="4">
        <v>76.92</v>
      </c>
      <c r="D2348" s="4">
        <v>73.930000000000007</v>
      </c>
      <c r="E2348" s="4">
        <v>76.78</v>
      </c>
      <c r="F2348" s="5">
        <v>328399</v>
      </c>
    </row>
    <row r="2349" spans="1:6" x14ac:dyDescent="0.3">
      <c r="A2349" s="3">
        <v>45047</v>
      </c>
      <c r="B2349" s="4">
        <v>76.66</v>
      </c>
      <c r="C2349" s="4">
        <v>76.69</v>
      </c>
      <c r="D2349" s="4">
        <v>74.53</v>
      </c>
      <c r="E2349" s="4">
        <v>75.66</v>
      </c>
      <c r="F2349" s="5">
        <v>215017</v>
      </c>
    </row>
    <row r="2350" spans="1:6" x14ac:dyDescent="0.3">
      <c r="A2350" s="3">
        <v>45048</v>
      </c>
      <c r="B2350" s="4">
        <v>75.760000000000005</v>
      </c>
      <c r="C2350" s="4">
        <v>76.11</v>
      </c>
      <c r="D2350" s="4">
        <v>71.42</v>
      </c>
      <c r="E2350" s="4">
        <v>71.66</v>
      </c>
      <c r="F2350" s="5">
        <v>417820</v>
      </c>
    </row>
    <row r="2351" spans="1:6" x14ac:dyDescent="0.3">
      <c r="A2351" s="3">
        <v>45049</v>
      </c>
      <c r="B2351" s="4">
        <v>71.56</v>
      </c>
      <c r="C2351" s="4">
        <v>71.790000000000006</v>
      </c>
      <c r="D2351" s="4">
        <v>67.95</v>
      </c>
      <c r="E2351" s="4">
        <v>68.599999999999994</v>
      </c>
      <c r="F2351" s="5">
        <v>490523</v>
      </c>
    </row>
    <row r="2352" spans="1:6" x14ac:dyDescent="0.3">
      <c r="A2352" s="3">
        <v>45050</v>
      </c>
      <c r="B2352" s="4">
        <v>68.16</v>
      </c>
      <c r="C2352" s="4">
        <v>69.84</v>
      </c>
      <c r="D2352" s="4">
        <v>63.64</v>
      </c>
      <c r="E2352" s="4">
        <v>68.56</v>
      </c>
      <c r="F2352" s="5">
        <v>412495</v>
      </c>
    </row>
    <row r="2353" spans="1:6" x14ac:dyDescent="0.3">
      <c r="A2353" s="3">
        <v>45051</v>
      </c>
      <c r="B2353" s="4">
        <v>68.7</v>
      </c>
      <c r="C2353" s="4">
        <v>71.81</v>
      </c>
      <c r="D2353" s="4">
        <v>68.48</v>
      </c>
      <c r="E2353" s="4">
        <v>71.34</v>
      </c>
      <c r="F2353" s="5">
        <v>330585</v>
      </c>
    </row>
    <row r="2354" spans="1:6" x14ac:dyDescent="0.3">
      <c r="A2354" s="3">
        <v>45054</v>
      </c>
      <c r="B2354" s="4">
        <v>71.349999999999994</v>
      </c>
      <c r="C2354" s="4">
        <v>73.69</v>
      </c>
      <c r="D2354" s="4">
        <v>71.040000000000006</v>
      </c>
      <c r="E2354" s="4">
        <v>73.16</v>
      </c>
      <c r="F2354" s="5">
        <v>290076</v>
      </c>
    </row>
    <row r="2355" spans="1:6" x14ac:dyDescent="0.3">
      <c r="A2355" s="3">
        <v>45055</v>
      </c>
      <c r="B2355" s="4">
        <v>72.84</v>
      </c>
      <c r="C2355" s="4">
        <v>73.78</v>
      </c>
      <c r="D2355" s="4">
        <v>71.34</v>
      </c>
      <c r="E2355" s="4">
        <v>73.709999999999994</v>
      </c>
      <c r="F2355" s="5">
        <v>317493</v>
      </c>
    </row>
    <row r="2356" spans="1:6" x14ac:dyDescent="0.3">
      <c r="A2356" s="3">
        <v>45056</v>
      </c>
      <c r="B2356" s="4">
        <v>73.58</v>
      </c>
      <c r="C2356" s="4">
        <v>73.89</v>
      </c>
      <c r="D2356" s="4">
        <v>71.8</v>
      </c>
      <c r="E2356" s="4">
        <v>72.56</v>
      </c>
      <c r="F2356" s="5">
        <v>351506</v>
      </c>
    </row>
    <row r="2357" spans="1:6" x14ac:dyDescent="0.3">
      <c r="A2357" s="3">
        <v>45057</v>
      </c>
      <c r="B2357" s="4">
        <v>72.77</v>
      </c>
      <c r="C2357" s="4">
        <v>73.5</v>
      </c>
      <c r="D2357" s="4">
        <v>70.63</v>
      </c>
      <c r="E2357" s="4">
        <v>70.87</v>
      </c>
      <c r="F2357" s="5">
        <v>365892</v>
      </c>
    </row>
    <row r="2358" spans="1:6" x14ac:dyDescent="0.3">
      <c r="A2358" s="3">
        <v>45058</v>
      </c>
      <c r="B2358" s="4">
        <v>71.42</v>
      </c>
      <c r="C2358" s="4">
        <v>71.78</v>
      </c>
      <c r="D2358" s="4">
        <v>69.930000000000007</v>
      </c>
      <c r="E2358" s="4">
        <v>70.040000000000006</v>
      </c>
      <c r="F2358" s="5">
        <v>275435</v>
      </c>
    </row>
    <row r="2359" spans="1:6" x14ac:dyDescent="0.3">
      <c r="A2359" s="3">
        <v>45061</v>
      </c>
      <c r="B2359" s="4">
        <v>70.040000000000006</v>
      </c>
      <c r="C2359" s="4">
        <v>71.69</v>
      </c>
      <c r="D2359" s="4">
        <v>69.41</v>
      </c>
      <c r="E2359" s="4">
        <v>71.11</v>
      </c>
      <c r="F2359" s="5">
        <v>259013</v>
      </c>
    </row>
    <row r="2360" spans="1:6" x14ac:dyDescent="0.3">
      <c r="A2360" s="3">
        <v>45062</v>
      </c>
      <c r="B2360" s="4">
        <v>71.319999999999993</v>
      </c>
      <c r="C2360" s="4">
        <v>71.790000000000006</v>
      </c>
      <c r="D2360" s="4">
        <v>70.45</v>
      </c>
      <c r="E2360" s="4">
        <v>70.86</v>
      </c>
      <c r="F2360" s="5">
        <v>232328</v>
      </c>
    </row>
    <row r="2361" spans="1:6" x14ac:dyDescent="0.3">
      <c r="A2361" s="3">
        <v>45063</v>
      </c>
      <c r="B2361" s="4">
        <v>70.599999999999994</v>
      </c>
      <c r="C2361" s="4">
        <v>73.260000000000005</v>
      </c>
      <c r="D2361" s="4">
        <v>70.040000000000006</v>
      </c>
      <c r="E2361" s="4">
        <v>72.83</v>
      </c>
      <c r="F2361" s="5">
        <v>273708</v>
      </c>
    </row>
    <row r="2362" spans="1:6" x14ac:dyDescent="0.3">
      <c r="A2362" s="3">
        <v>45064</v>
      </c>
      <c r="B2362" s="4">
        <v>72.75</v>
      </c>
      <c r="C2362" s="4">
        <v>72.87</v>
      </c>
      <c r="D2362" s="4">
        <v>71.42</v>
      </c>
      <c r="E2362" s="4">
        <v>71.86</v>
      </c>
      <c r="F2362" s="5">
        <v>80864</v>
      </c>
    </row>
    <row r="2363" spans="1:6" x14ac:dyDescent="0.3">
      <c r="A2363" s="3">
        <v>45065</v>
      </c>
      <c r="B2363" s="4">
        <v>71.94</v>
      </c>
      <c r="C2363" s="4">
        <v>73.400000000000006</v>
      </c>
      <c r="D2363" s="4">
        <v>71.03</v>
      </c>
      <c r="E2363" s="4">
        <v>71.55</v>
      </c>
      <c r="F2363" s="5">
        <v>69949</v>
      </c>
    </row>
    <row r="2364" spans="1:6" x14ac:dyDescent="0.3">
      <c r="A2364" s="3">
        <v>45068</v>
      </c>
      <c r="B2364" s="4">
        <v>71.7</v>
      </c>
      <c r="C2364" s="4">
        <v>72.36</v>
      </c>
      <c r="D2364" s="4">
        <v>70.55</v>
      </c>
      <c r="E2364" s="4">
        <v>71.989999999999995</v>
      </c>
      <c r="F2364" s="5">
        <v>263977</v>
      </c>
    </row>
    <row r="2365" spans="1:6" x14ac:dyDescent="0.3">
      <c r="A2365" s="3">
        <v>45069</v>
      </c>
      <c r="B2365" s="4">
        <v>72.099999999999994</v>
      </c>
      <c r="C2365" s="4">
        <v>73.790000000000006</v>
      </c>
      <c r="D2365" s="4">
        <v>71.709999999999994</v>
      </c>
      <c r="E2365" s="4">
        <v>72.91</v>
      </c>
      <c r="F2365" s="5">
        <v>317586</v>
      </c>
    </row>
    <row r="2366" spans="1:6" x14ac:dyDescent="0.3">
      <c r="A2366" s="3">
        <v>45070</v>
      </c>
      <c r="B2366" s="4">
        <v>73.77</v>
      </c>
      <c r="C2366" s="4">
        <v>74.73</v>
      </c>
      <c r="D2366" s="4">
        <v>73.13</v>
      </c>
      <c r="E2366" s="4">
        <v>74.34</v>
      </c>
      <c r="F2366" s="5">
        <v>386611</v>
      </c>
    </row>
    <row r="2367" spans="1:6" x14ac:dyDescent="0.3">
      <c r="A2367" s="3">
        <v>45071</v>
      </c>
      <c r="B2367" s="4">
        <v>74.209999999999994</v>
      </c>
      <c r="C2367" s="4">
        <v>74.37</v>
      </c>
      <c r="D2367" s="4">
        <v>70.98</v>
      </c>
      <c r="E2367" s="4">
        <v>71.83</v>
      </c>
      <c r="F2367" s="5">
        <v>422637</v>
      </c>
    </row>
    <row r="2368" spans="1:6" x14ac:dyDescent="0.3">
      <c r="A2368" s="3">
        <v>45072</v>
      </c>
      <c r="B2368" s="4">
        <v>71.89</v>
      </c>
      <c r="C2368" s="4">
        <v>73.05</v>
      </c>
      <c r="D2368" s="4">
        <v>71.489999999999995</v>
      </c>
      <c r="E2368" s="4">
        <v>72.67</v>
      </c>
      <c r="F2368" s="5">
        <v>261498</v>
      </c>
    </row>
    <row r="2369" spans="1:6" x14ac:dyDescent="0.3">
      <c r="A2369" s="3">
        <v>45076</v>
      </c>
      <c r="B2369" s="4">
        <v>73.23</v>
      </c>
      <c r="C2369" s="4">
        <v>73.55</v>
      </c>
      <c r="D2369" s="4">
        <v>69.02</v>
      </c>
      <c r="E2369" s="4">
        <v>69.459999999999994</v>
      </c>
      <c r="F2369" s="5">
        <v>440862</v>
      </c>
    </row>
    <row r="2370" spans="1:6" x14ac:dyDescent="0.3">
      <c r="A2370" s="3">
        <v>45077</v>
      </c>
      <c r="B2370" s="4">
        <v>69.62</v>
      </c>
      <c r="C2370" s="4">
        <v>69.69</v>
      </c>
      <c r="D2370" s="4">
        <v>67.03</v>
      </c>
      <c r="E2370" s="4">
        <v>68.09</v>
      </c>
      <c r="F2370" s="5">
        <v>444787</v>
      </c>
    </row>
    <row r="2371" spans="1:6" x14ac:dyDescent="0.3">
      <c r="A2371" s="3">
        <v>45078</v>
      </c>
      <c r="B2371" s="4">
        <v>67.599999999999994</v>
      </c>
      <c r="C2371" s="4">
        <v>71.069999999999993</v>
      </c>
      <c r="D2371" s="4">
        <v>67.510000000000005</v>
      </c>
      <c r="E2371" s="4">
        <v>70.099999999999994</v>
      </c>
      <c r="F2371" s="5">
        <v>395393</v>
      </c>
    </row>
    <row r="2372" spans="1:6" x14ac:dyDescent="0.3">
      <c r="A2372" s="3">
        <v>45079</v>
      </c>
      <c r="B2372" s="4">
        <v>70.209999999999994</v>
      </c>
      <c r="C2372" s="4">
        <v>72.17</v>
      </c>
      <c r="D2372" s="4">
        <v>70</v>
      </c>
      <c r="E2372" s="4">
        <v>71.739999999999995</v>
      </c>
      <c r="F2372" s="5">
        <v>322596</v>
      </c>
    </row>
    <row r="2373" spans="1:6" x14ac:dyDescent="0.3">
      <c r="A2373" s="3">
        <v>45082</v>
      </c>
      <c r="B2373" s="4">
        <v>75.03</v>
      </c>
      <c r="C2373" s="4">
        <v>75.06</v>
      </c>
      <c r="D2373" s="4">
        <v>71.73</v>
      </c>
      <c r="E2373" s="4">
        <v>72.150000000000006</v>
      </c>
      <c r="F2373" s="5">
        <v>383943</v>
      </c>
    </row>
    <row r="2374" spans="1:6" x14ac:dyDescent="0.3">
      <c r="A2374" s="3">
        <v>45083</v>
      </c>
      <c r="B2374" s="4">
        <v>71.989999999999995</v>
      </c>
      <c r="C2374" s="4">
        <v>72.33</v>
      </c>
      <c r="D2374" s="4">
        <v>70.13</v>
      </c>
      <c r="E2374" s="4">
        <v>71.739999999999995</v>
      </c>
      <c r="F2374" s="5">
        <v>314962</v>
      </c>
    </row>
    <row r="2375" spans="1:6" x14ac:dyDescent="0.3">
      <c r="A2375" s="3">
        <v>45084</v>
      </c>
      <c r="B2375" s="4">
        <v>71.56</v>
      </c>
      <c r="C2375" s="4">
        <v>73.19</v>
      </c>
      <c r="D2375" s="4">
        <v>71.010000000000005</v>
      </c>
      <c r="E2375" s="4">
        <v>72.53</v>
      </c>
      <c r="F2375" s="5">
        <v>299127</v>
      </c>
    </row>
    <row r="2376" spans="1:6" x14ac:dyDescent="0.3">
      <c r="A2376" s="3">
        <v>45085</v>
      </c>
      <c r="B2376" s="4">
        <v>72.47</v>
      </c>
      <c r="C2376" s="4">
        <v>73.28</v>
      </c>
      <c r="D2376" s="4">
        <v>69.03</v>
      </c>
      <c r="E2376" s="4">
        <v>71.290000000000006</v>
      </c>
      <c r="F2376" s="5">
        <v>485396</v>
      </c>
    </row>
    <row r="2377" spans="1:6" x14ac:dyDescent="0.3">
      <c r="A2377" s="3">
        <v>45086</v>
      </c>
      <c r="B2377" s="4">
        <v>70.94</v>
      </c>
      <c r="C2377" s="4">
        <v>71.77</v>
      </c>
      <c r="D2377" s="4">
        <v>70.099999999999994</v>
      </c>
      <c r="E2377" s="4">
        <v>70.17</v>
      </c>
      <c r="F2377" s="5">
        <v>300724</v>
      </c>
    </row>
    <row r="2378" spans="1:6" x14ac:dyDescent="0.3">
      <c r="A2378" s="3">
        <v>45089</v>
      </c>
      <c r="B2378" s="4">
        <v>70.27</v>
      </c>
      <c r="C2378" s="4">
        <v>70.33</v>
      </c>
      <c r="D2378" s="4">
        <v>66.8</v>
      </c>
      <c r="E2378" s="4">
        <v>67.12</v>
      </c>
      <c r="F2378" s="5">
        <v>404769</v>
      </c>
    </row>
    <row r="2379" spans="1:6" x14ac:dyDescent="0.3">
      <c r="A2379" s="3">
        <v>45090</v>
      </c>
      <c r="B2379" s="4">
        <v>67.31</v>
      </c>
      <c r="C2379" s="4">
        <v>69.83</v>
      </c>
      <c r="D2379" s="4">
        <v>67.150000000000006</v>
      </c>
      <c r="E2379" s="4">
        <v>69.42</v>
      </c>
      <c r="F2379" s="5">
        <v>366354</v>
      </c>
    </row>
    <row r="2380" spans="1:6" x14ac:dyDescent="0.3">
      <c r="A2380" s="3">
        <v>45091</v>
      </c>
      <c r="B2380" s="4">
        <v>69.349999999999994</v>
      </c>
      <c r="C2380" s="4">
        <v>70.489999999999995</v>
      </c>
      <c r="D2380" s="4">
        <v>68.069999999999993</v>
      </c>
      <c r="E2380" s="4">
        <v>68.27</v>
      </c>
      <c r="F2380" s="5">
        <v>304449</v>
      </c>
    </row>
    <row r="2381" spans="1:6" x14ac:dyDescent="0.3">
      <c r="A2381" s="3">
        <v>45092</v>
      </c>
      <c r="B2381" s="4">
        <v>68.7</v>
      </c>
      <c r="C2381" s="4">
        <v>70.959999999999994</v>
      </c>
      <c r="D2381" s="4">
        <v>67.97</v>
      </c>
      <c r="E2381" s="4">
        <v>70.62</v>
      </c>
      <c r="F2381" s="5">
        <v>115613</v>
      </c>
    </row>
    <row r="2382" spans="1:6" x14ac:dyDescent="0.3">
      <c r="A2382" s="3">
        <v>45093</v>
      </c>
      <c r="B2382" s="4">
        <v>70.55</v>
      </c>
      <c r="C2382" s="4">
        <v>71.89</v>
      </c>
      <c r="D2382" s="4">
        <v>69.95</v>
      </c>
      <c r="E2382" s="4">
        <v>71.78</v>
      </c>
      <c r="F2382" s="5">
        <v>99185</v>
      </c>
    </row>
    <row r="2383" spans="1:6" x14ac:dyDescent="0.3">
      <c r="A2383" s="3">
        <v>45097</v>
      </c>
      <c r="B2383" s="4">
        <v>71.45</v>
      </c>
      <c r="C2383" s="4">
        <v>72.09</v>
      </c>
      <c r="D2383" s="4">
        <v>69.650000000000006</v>
      </c>
      <c r="E2383" s="4">
        <v>70.5</v>
      </c>
      <c r="F2383" s="5">
        <v>430492</v>
      </c>
    </row>
    <row r="2384" spans="1:6" x14ac:dyDescent="0.3">
      <c r="A2384" s="3">
        <v>45098</v>
      </c>
      <c r="B2384" s="4">
        <v>70.900000000000006</v>
      </c>
      <c r="C2384" s="4">
        <v>72.72</v>
      </c>
      <c r="D2384" s="4">
        <v>70.8</v>
      </c>
      <c r="E2384" s="4">
        <v>72.53</v>
      </c>
      <c r="F2384" s="5">
        <v>264656</v>
      </c>
    </row>
    <row r="2385" spans="1:6" x14ac:dyDescent="0.3">
      <c r="A2385" s="3">
        <v>45099</v>
      </c>
      <c r="B2385" s="4">
        <v>72.430000000000007</v>
      </c>
      <c r="C2385" s="4">
        <v>72.650000000000006</v>
      </c>
      <c r="D2385" s="4">
        <v>68.930000000000007</v>
      </c>
      <c r="E2385" s="4">
        <v>69.510000000000005</v>
      </c>
      <c r="F2385" s="5">
        <v>421348</v>
      </c>
    </row>
    <row r="2386" spans="1:6" x14ac:dyDescent="0.3">
      <c r="A2386" s="3">
        <v>45100</v>
      </c>
      <c r="B2386" s="4">
        <v>69.53</v>
      </c>
      <c r="C2386" s="4">
        <v>69.650000000000006</v>
      </c>
      <c r="D2386" s="4">
        <v>67.349999999999994</v>
      </c>
      <c r="E2386" s="4">
        <v>69.16</v>
      </c>
      <c r="F2386" s="5">
        <v>322475</v>
      </c>
    </row>
    <row r="2387" spans="1:6" x14ac:dyDescent="0.3">
      <c r="A2387" s="3">
        <v>45103</v>
      </c>
      <c r="B2387" s="4">
        <v>69.84</v>
      </c>
      <c r="C2387" s="4">
        <v>70.11</v>
      </c>
      <c r="D2387" s="4">
        <v>68.709999999999994</v>
      </c>
      <c r="E2387" s="4">
        <v>69.37</v>
      </c>
      <c r="F2387" s="5">
        <v>280116</v>
      </c>
    </row>
    <row r="2388" spans="1:6" x14ac:dyDescent="0.3">
      <c r="A2388" s="3">
        <v>45104</v>
      </c>
      <c r="B2388" s="4">
        <v>69.489999999999995</v>
      </c>
      <c r="C2388" s="4">
        <v>70.150000000000006</v>
      </c>
      <c r="D2388" s="4">
        <v>67.5</v>
      </c>
      <c r="E2388" s="4">
        <v>67.7</v>
      </c>
      <c r="F2388" s="5">
        <v>384752</v>
      </c>
    </row>
    <row r="2389" spans="1:6" x14ac:dyDescent="0.3">
      <c r="A2389" s="3">
        <v>45105</v>
      </c>
      <c r="B2389" s="4">
        <v>68.010000000000005</v>
      </c>
      <c r="C2389" s="4">
        <v>69.73</v>
      </c>
      <c r="D2389" s="4">
        <v>67.05</v>
      </c>
      <c r="E2389" s="4">
        <v>69.56</v>
      </c>
      <c r="F2389" s="5">
        <v>368295</v>
      </c>
    </row>
    <row r="2390" spans="1:6" x14ac:dyDescent="0.3">
      <c r="A2390" s="3">
        <v>45106</v>
      </c>
      <c r="B2390" s="4">
        <v>69.25</v>
      </c>
      <c r="C2390" s="4">
        <v>70.599999999999994</v>
      </c>
      <c r="D2390" s="4">
        <v>68.930000000000007</v>
      </c>
      <c r="E2390" s="4">
        <v>69.86</v>
      </c>
      <c r="F2390" s="5">
        <v>292865</v>
      </c>
    </row>
    <row r="2391" spans="1:6" x14ac:dyDescent="0.3">
      <c r="A2391" s="3">
        <v>45107</v>
      </c>
      <c r="B2391" s="4">
        <v>69.819999999999993</v>
      </c>
      <c r="C2391" s="4">
        <v>71.040000000000006</v>
      </c>
      <c r="D2391" s="4">
        <v>69.53</v>
      </c>
      <c r="E2391" s="4">
        <v>70.64</v>
      </c>
      <c r="F2391" s="5">
        <v>299873</v>
      </c>
    </row>
    <row r="2392" spans="1:6" x14ac:dyDescent="0.3">
      <c r="A2392" s="3">
        <v>45110</v>
      </c>
      <c r="B2392" s="4">
        <v>70.45</v>
      </c>
      <c r="C2392" s="4">
        <v>71.77</v>
      </c>
      <c r="D2392" s="4">
        <v>69.69</v>
      </c>
      <c r="E2392" s="4">
        <v>69.790000000000006</v>
      </c>
      <c r="F2392" s="5">
        <v>303479</v>
      </c>
    </row>
    <row r="2393" spans="1:6" x14ac:dyDescent="0.3">
      <c r="A2393" s="3">
        <v>45112</v>
      </c>
      <c r="B2393" s="4">
        <v>70.150000000000006</v>
      </c>
      <c r="C2393" s="4">
        <v>72.17</v>
      </c>
      <c r="D2393" s="4">
        <v>69.900000000000006</v>
      </c>
      <c r="E2393" s="4">
        <v>71.790000000000006</v>
      </c>
      <c r="F2393" s="5">
        <v>456809</v>
      </c>
    </row>
    <row r="2394" spans="1:6" x14ac:dyDescent="0.3">
      <c r="A2394" s="3">
        <v>45113</v>
      </c>
      <c r="B2394" s="4">
        <v>71.8</v>
      </c>
      <c r="C2394" s="4">
        <v>72.34</v>
      </c>
      <c r="D2394" s="4">
        <v>70.22</v>
      </c>
      <c r="E2394" s="4">
        <v>71.8</v>
      </c>
      <c r="F2394" s="5">
        <v>395381</v>
      </c>
    </row>
    <row r="2395" spans="1:6" x14ac:dyDescent="0.3">
      <c r="A2395" s="3">
        <v>45114</v>
      </c>
      <c r="B2395" s="4">
        <v>71.89</v>
      </c>
      <c r="C2395" s="4">
        <v>73.92</v>
      </c>
      <c r="D2395" s="4">
        <v>71.19</v>
      </c>
      <c r="E2395" s="4">
        <v>73.86</v>
      </c>
      <c r="F2395" s="5">
        <v>362632</v>
      </c>
    </row>
    <row r="2396" spans="1:6" x14ac:dyDescent="0.3">
      <c r="A2396" s="3">
        <v>45117</v>
      </c>
      <c r="B2396" s="4">
        <v>73.86</v>
      </c>
      <c r="C2396" s="4">
        <v>74.150000000000006</v>
      </c>
      <c r="D2396" s="4">
        <v>72.67</v>
      </c>
      <c r="E2396" s="4">
        <v>72.989999999999995</v>
      </c>
      <c r="F2396" s="5">
        <v>301014</v>
      </c>
    </row>
    <row r="2397" spans="1:6" x14ac:dyDescent="0.3">
      <c r="A2397" s="3">
        <v>45118</v>
      </c>
      <c r="B2397" s="4">
        <v>73.19</v>
      </c>
      <c r="C2397" s="4">
        <v>74.959999999999994</v>
      </c>
      <c r="D2397" s="4">
        <v>72.98</v>
      </c>
      <c r="E2397" s="4">
        <v>74.83</v>
      </c>
      <c r="F2397" s="5">
        <v>326883</v>
      </c>
    </row>
    <row r="2398" spans="1:6" x14ac:dyDescent="0.3">
      <c r="A2398" s="3">
        <v>45119</v>
      </c>
      <c r="B2398" s="4">
        <v>74.83</v>
      </c>
      <c r="C2398" s="4">
        <v>76.150000000000006</v>
      </c>
      <c r="D2398" s="4">
        <v>74.67</v>
      </c>
      <c r="E2398" s="4">
        <v>75.75</v>
      </c>
      <c r="F2398" s="5">
        <v>352887</v>
      </c>
    </row>
    <row r="2399" spans="1:6" x14ac:dyDescent="0.3">
      <c r="A2399" s="3">
        <v>45120</v>
      </c>
      <c r="B2399" s="4">
        <v>75.849999999999994</v>
      </c>
      <c r="C2399" s="4">
        <v>77.33</v>
      </c>
      <c r="D2399" s="4">
        <v>75.319999999999993</v>
      </c>
      <c r="E2399" s="4">
        <v>76.89</v>
      </c>
      <c r="F2399" s="5">
        <v>379728</v>
      </c>
    </row>
    <row r="2400" spans="1:6" x14ac:dyDescent="0.3">
      <c r="A2400" s="3">
        <v>45121</v>
      </c>
      <c r="B2400" s="4">
        <v>77.16</v>
      </c>
      <c r="C2400" s="4">
        <v>77.3</v>
      </c>
      <c r="D2400" s="4">
        <v>75.11</v>
      </c>
      <c r="E2400" s="4">
        <v>75.42</v>
      </c>
      <c r="F2400" s="5">
        <v>299576</v>
      </c>
    </row>
    <row r="2401" spans="1:6" x14ac:dyDescent="0.3">
      <c r="A2401" s="3">
        <v>45124</v>
      </c>
      <c r="B2401" s="4">
        <v>75.02</v>
      </c>
      <c r="C2401" s="4">
        <v>76.09</v>
      </c>
      <c r="D2401" s="4">
        <v>73.84</v>
      </c>
      <c r="E2401" s="4">
        <v>74.150000000000006</v>
      </c>
      <c r="F2401" s="5">
        <v>244785</v>
      </c>
    </row>
    <row r="2402" spans="1:6" x14ac:dyDescent="0.3">
      <c r="A2402" s="3">
        <v>45125</v>
      </c>
      <c r="B2402" s="4">
        <v>74.180000000000007</v>
      </c>
      <c r="C2402" s="4">
        <v>75.959999999999994</v>
      </c>
      <c r="D2402" s="4">
        <v>73.88</v>
      </c>
      <c r="E2402" s="4">
        <v>75.75</v>
      </c>
      <c r="F2402" s="5">
        <v>125092</v>
      </c>
    </row>
    <row r="2403" spans="1:6" x14ac:dyDescent="0.3">
      <c r="A2403" s="3">
        <v>45126</v>
      </c>
      <c r="B2403" s="4">
        <v>75.84</v>
      </c>
      <c r="C2403" s="4">
        <v>76.97</v>
      </c>
      <c r="D2403" s="4">
        <v>75.069999999999993</v>
      </c>
      <c r="E2403" s="4">
        <v>75.349999999999994</v>
      </c>
      <c r="F2403" s="5">
        <v>92920</v>
      </c>
    </row>
    <row r="2404" spans="1:6" x14ac:dyDescent="0.3">
      <c r="A2404" s="3">
        <v>45127</v>
      </c>
      <c r="B2404" s="4">
        <v>75.349999999999994</v>
      </c>
      <c r="C2404" s="4">
        <v>76.150000000000006</v>
      </c>
      <c r="D2404" s="4">
        <v>74.72</v>
      </c>
      <c r="E2404" s="4">
        <v>75.63</v>
      </c>
      <c r="F2404" s="5">
        <v>340962</v>
      </c>
    </row>
    <row r="2405" spans="1:6" x14ac:dyDescent="0.3">
      <c r="A2405" s="3">
        <v>45128</v>
      </c>
      <c r="B2405" s="4">
        <v>75.7</v>
      </c>
      <c r="C2405" s="4">
        <v>77.290000000000006</v>
      </c>
      <c r="D2405" s="4">
        <v>75.69</v>
      </c>
      <c r="E2405" s="4">
        <v>77.069999999999993</v>
      </c>
      <c r="F2405" s="5">
        <v>308106</v>
      </c>
    </row>
    <row r="2406" spans="1:6" x14ac:dyDescent="0.3">
      <c r="A2406" s="3">
        <v>45131</v>
      </c>
      <c r="B2406" s="4">
        <v>77.010000000000005</v>
      </c>
      <c r="C2406" s="4">
        <v>79.28</v>
      </c>
      <c r="D2406" s="4">
        <v>76.44</v>
      </c>
      <c r="E2406" s="4">
        <v>78.739999999999995</v>
      </c>
      <c r="F2406" s="5">
        <v>368285</v>
      </c>
    </row>
    <row r="2407" spans="1:6" x14ac:dyDescent="0.3">
      <c r="A2407" s="3">
        <v>45132</v>
      </c>
      <c r="B2407" s="4">
        <v>78.849999999999994</v>
      </c>
      <c r="C2407" s="4">
        <v>79.900000000000006</v>
      </c>
      <c r="D2407" s="4">
        <v>78.290000000000006</v>
      </c>
      <c r="E2407" s="4">
        <v>79.63</v>
      </c>
      <c r="F2407" s="5">
        <v>349600</v>
      </c>
    </row>
    <row r="2408" spans="1:6" x14ac:dyDescent="0.3">
      <c r="A2408" s="3">
        <v>45133</v>
      </c>
      <c r="B2408" s="4">
        <v>79.34</v>
      </c>
      <c r="C2408" s="4">
        <v>79.77</v>
      </c>
      <c r="D2408" s="4">
        <v>78.55</v>
      </c>
      <c r="E2408" s="4">
        <v>78.78</v>
      </c>
      <c r="F2408" s="5">
        <v>322031</v>
      </c>
    </row>
    <row r="2409" spans="1:6" x14ac:dyDescent="0.3">
      <c r="A2409" s="3">
        <v>45134</v>
      </c>
      <c r="B2409" s="4">
        <v>78.900000000000006</v>
      </c>
      <c r="C2409" s="4">
        <v>80.599999999999994</v>
      </c>
      <c r="D2409" s="4">
        <v>78.87</v>
      </c>
      <c r="E2409" s="4">
        <v>80.09</v>
      </c>
      <c r="F2409" s="5">
        <v>374358</v>
      </c>
    </row>
    <row r="2410" spans="1:6" x14ac:dyDescent="0.3">
      <c r="A2410" s="3">
        <v>45135</v>
      </c>
      <c r="B2410" s="4">
        <v>79.84</v>
      </c>
      <c r="C2410" s="4">
        <v>80.709999999999994</v>
      </c>
      <c r="D2410" s="4">
        <v>79.069999999999993</v>
      </c>
      <c r="E2410" s="4">
        <v>80.58</v>
      </c>
      <c r="F2410" s="5">
        <v>299547</v>
      </c>
    </row>
    <row r="2411" spans="1:6" x14ac:dyDescent="0.3">
      <c r="A2411" s="3">
        <v>45138</v>
      </c>
      <c r="B2411" s="4">
        <v>80.650000000000006</v>
      </c>
      <c r="C2411" s="4">
        <v>82</v>
      </c>
      <c r="D2411" s="4">
        <v>80.13</v>
      </c>
      <c r="E2411" s="4">
        <v>81.8</v>
      </c>
      <c r="F2411" s="5">
        <v>297270</v>
      </c>
    </row>
    <row r="2412" spans="1:6" x14ac:dyDescent="0.3">
      <c r="A2412" s="3">
        <v>45139</v>
      </c>
      <c r="B2412" s="4">
        <v>81.73</v>
      </c>
      <c r="C2412" s="4">
        <v>82.22</v>
      </c>
      <c r="D2412" s="4">
        <v>80.59</v>
      </c>
      <c r="E2412" s="4">
        <v>81.37</v>
      </c>
      <c r="F2412" s="5">
        <v>307859</v>
      </c>
    </row>
    <row r="2413" spans="1:6" x14ac:dyDescent="0.3">
      <c r="A2413" s="3">
        <v>45140</v>
      </c>
      <c r="B2413" s="4">
        <v>82.05</v>
      </c>
      <c r="C2413" s="4">
        <v>82.43</v>
      </c>
      <c r="D2413" s="4">
        <v>79.05</v>
      </c>
      <c r="E2413" s="4">
        <v>79.489999999999995</v>
      </c>
      <c r="F2413" s="5">
        <v>414825</v>
      </c>
    </row>
    <row r="2414" spans="1:6" x14ac:dyDescent="0.3">
      <c r="A2414" s="3">
        <v>45141</v>
      </c>
      <c r="B2414" s="4">
        <v>79.77</v>
      </c>
      <c r="C2414" s="4">
        <v>81.86</v>
      </c>
      <c r="D2414" s="4">
        <v>78.69</v>
      </c>
      <c r="E2414" s="4">
        <v>81.55</v>
      </c>
      <c r="F2414" s="5">
        <v>402641</v>
      </c>
    </row>
    <row r="2415" spans="1:6" x14ac:dyDescent="0.3">
      <c r="A2415" s="3">
        <v>45142</v>
      </c>
      <c r="B2415" s="4">
        <v>81.73</v>
      </c>
      <c r="C2415" s="4">
        <v>83.24</v>
      </c>
      <c r="D2415" s="4">
        <v>81.510000000000005</v>
      </c>
      <c r="E2415" s="4">
        <v>82.82</v>
      </c>
      <c r="F2415" s="5">
        <v>320873</v>
      </c>
    </row>
    <row r="2416" spans="1:6" x14ac:dyDescent="0.3">
      <c r="A2416" s="3">
        <v>45145</v>
      </c>
      <c r="B2416" s="4">
        <v>82.82</v>
      </c>
      <c r="C2416" s="4">
        <v>83.3</v>
      </c>
      <c r="D2416" s="4">
        <v>81.52</v>
      </c>
      <c r="E2416" s="4">
        <v>81.94</v>
      </c>
      <c r="F2416" s="5">
        <v>293036</v>
      </c>
    </row>
    <row r="2417" spans="1:6" x14ac:dyDescent="0.3">
      <c r="A2417" s="3">
        <v>45146</v>
      </c>
      <c r="B2417" s="4">
        <v>82.53</v>
      </c>
      <c r="C2417" s="4">
        <v>83.08</v>
      </c>
      <c r="D2417" s="4">
        <v>79.900000000000006</v>
      </c>
      <c r="E2417" s="4">
        <v>82.92</v>
      </c>
      <c r="F2417" s="5">
        <v>424545</v>
      </c>
    </row>
    <row r="2418" spans="1:6" x14ac:dyDescent="0.3">
      <c r="A2418" s="3">
        <v>45147</v>
      </c>
      <c r="B2418" s="4">
        <v>82.88</v>
      </c>
      <c r="C2418" s="4">
        <v>84.65</v>
      </c>
      <c r="D2418" s="4">
        <v>82.67</v>
      </c>
      <c r="E2418" s="4">
        <v>84.4</v>
      </c>
      <c r="F2418" s="5">
        <v>478140</v>
      </c>
    </row>
    <row r="2419" spans="1:6" x14ac:dyDescent="0.3">
      <c r="A2419" s="3">
        <v>45148</v>
      </c>
      <c r="B2419" s="4">
        <v>84.25</v>
      </c>
      <c r="C2419" s="4">
        <v>84.89</v>
      </c>
      <c r="D2419" s="4">
        <v>82.58</v>
      </c>
      <c r="E2419" s="4">
        <v>82.82</v>
      </c>
      <c r="F2419" s="5">
        <v>362188</v>
      </c>
    </row>
    <row r="2420" spans="1:6" x14ac:dyDescent="0.3">
      <c r="A2420" s="3">
        <v>45149</v>
      </c>
      <c r="B2420" s="4">
        <v>82.83</v>
      </c>
      <c r="C2420" s="4">
        <v>83.81</v>
      </c>
      <c r="D2420" s="4">
        <v>82.23</v>
      </c>
      <c r="E2420" s="4">
        <v>83.19</v>
      </c>
      <c r="F2420" s="5">
        <v>331254</v>
      </c>
    </row>
    <row r="2421" spans="1:6" x14ac:dyDescent="0.3">
      <c r="A2421" s="3">
        <v>45152</v>
      </c>
      <c r="B2421" s="4">
        <v>83.09</v>
      </c>
      <c r="C2421" s="4">
        <v>83.2</v>
      </c>
      <c r="D2421" s="4">
        <v>81.760000000000005</v>
      </c>
      <c r="E2421" s="4">
        <v>82.51</v>
      </c>
      <c r="F2421" s="5">
        <v>277352</v>
      </c>
    </row>
    <row r="2422" spans="1:6" x14ac:dyDescent="0.3">
      <c r="A2422" s="3">
        <v>45153</v>
      </c>
      <c r="B2422" s="4">
        <v>82.52</v>
      </c>
      <c r="C2422" s="4">
        <v>82.91</v>
      </c>
      <c r="D2422" s="4">
        <v>80.400000000000006</v>
      </c>
      <c r="E2422" s="4">
        <v>80.989999999999995</v>
      </c>
      <c r="F2422" s="5">
        <v>303207</v>
      </c>
    </row>
    <row r="2423" spans="1:6" x14ac:dyDescent="0.3">
      <c r="A2423" s="3">
        <v>45154</v>
      </c>
      <c r="B2423" s="4">
        <v>81.23</v>
      </c>
      <c r="C2423" s="4">
        <v>81.430000000000007</v>
      </c>
      <c r="D2423" s="4">
        <v>79.05</v>
      </c>
      <c r="E2423" s="4">
        <v>79.38</v>
      </c>
      <c r="F2423" s="5">
        <v>325403</v>
      </c>
    </row>
    <row r="2424" spans="1:6" x14ac:dyDescent="0.3">
      <c r="A2424" s="3">
        <v>45155</v>
      </c>
      <c r="B2424" s="4">
        <v>79.25</v>
      </c>
      <c r="C2424" s="4">
        <v>81.08</v>
      </c>
      <c r="D2424" s="4">
        <v>78.95</v>
      </c>
      <c r="E2424" s="4">
        <v>80.39</v>
      </c>
      <c r="F2424" s="5">
        <v>235581</v>
      </c>
    </row>
    <row r="2425" spans="1:6" x14ac:dyDescent="0.3">
      <c r="A2425" s="3">
        <v>45156</v>
      </c>
      <c r="B2425" s="4">
        <v>80.040000000000006</v>
      </c>
      <c r="C2425" s="4">
        <v>81.61</v>
      </c>
      <c r="D2425" s="4">
        <v>79.59</v>
      </c>
      <c r="E2425" s="4">
        <v>81.25</v>
      </c>
      <c r="F2425" s="5">
        <v>128090</v>
      </c>
    </row>
    <row r="2426" spans="1:6" x14ac:dyDescent="0.3">
      <c r="A2426" s="3">
        <v>45159</v>
      </c>
      <c r="B2426" s="4">
        <v>81.430000000000007</v>
      </c>
      <c r="C2426" s="4">
        <v>82.47</v>
      </c>
      <c r="D2426" s="4">
        <v>80.61</v>
      </c>
      <c r="E2426" s="4">
        <v>80.72</v>
      </c>
      <c r="F2426" s="5">
        <v>115874</v>
      </c>
    </row>
    <row r="2427" spans="1:6" x14ac:dyDescent="0.3">
      <c r="A2427" s="3">
        <v>45160</v>
      </c>
      <c r="B2427" s="4">
        <v>80.8</v>
      </c>
      <c r="C2427" s="4">
        <v>80.989999999999995</v>
      </c>
      <c r="D2427" s="4">
        <v>80.099999999999994</v>
      </c>
      <c r="E2427" s="4">
        <v>80.349999999999994</v>
      </c>
      <c r="F2427" s="5">
        <v>287489</v>
      </c>
    </row>
    <row r="2428" spans="1:6" x14ac:dyDescent="0.3">
      <c r="A2428" s="3">
        <v>45161</v>
      </c>
      <c r="B2428" s="4">
        <v>79.64</v>
      </c>
      <c r="C2428" s="4">
        <v>79.91</v>
      </c>
      <c r="D2428" s="4">
        <v>77.62</v>
      </c>
      <c r="E2428" s="4">
        <v>78.89</v>
      </c>
      <c r="F2428" s="5">
        <v>378146</v>
      </c>
    </row>
    <row r="2429" spans="1:6" x14ac:dyDescent="0.3">
      <c r="A2429" s="3">
        <v>45162</v>
      </c>
      <c r="B2429" s="4">
        <v>78.569999999999993</v>
      </c>
      <c r="C2429" s="4">
        <v>79.28</v>
      </c>
      <c r="D2429" s="4">
        <v>77.59</v>
      </c>
      <c r="E2429" s="4">
        <v>79.05</v>
      </c>
      <c r="F2429" s="5">
        <v>349230</v>
      </c>
    </row>
    <row r="2430" spans="1:6" x14ac:dyDescent="0.3">
      <c r="A2430" s="3">
        <v>45163</v>
      </c>
      <c r="B2430" s="4">
        <v>78.88</v>
      </c>
      <c r="C2430" s="4">
        <v>80.45</v>
      </c>
      <c r="D2430" s="4">
        <v>78.14</v>
      </c>
      <c r="E2430" s="4">
        <v>79.83</v>
      </c>
      <c r="F2430" s="5">
        <v>411409</v>
      </c>
    </row>
    <row r="2431" spans="1:6" x14ac:dyDescent="0.3">
      <c r="A2431" s="3">
        <v>45166</v>
      </c>
      <c r="B2431" s="4">
        <v>80.150000000000006</v>
      </c>
      <c r="C2431" s="4">
        <v>80.87</v>
      </c>
      <c r="D2431" s="4">
        <v>79.61</v>
      </c>
      <c r="E2431" s="4">
        <v>80.099999999999994</v>
      </c>
      <c r="F2431" s="5">
        <v>246584</v>
      </c>
    </row>
    <row r="2432" spans="1:6" x14ac:dyDescent="0.3">
      <c r="A2432" s="3">
        <v>45167</v>
      </c>
      <c r="B2432" s="4">
        <v>79.98</v>
      </c>
      <c r="C2432" s="4">
        <v>81.41</v>
      </c>
      <c r="D2432" s="4">
        <v>79.34</v>
      </c>
      <c r="E2432" s="4">
        <v>81.16</v>
      </c>
      <c r="F2432" s="5">
        <v>284168</v>
      </c>
    </row>
    <row r="2433" spans="1:6" x14ac:dyDescent="0.3">
      <c r="A2433" s="3">
        <v>45168</v>
      </c>
      <c r="B2433" s="4">
        <v>81.290000000000006</v>
      </c>
      <c r="C2433" s="4">
        <v>82.05</v>
      </c>
      <c r="D2433" s="4">
        <v>80.88</v>
      </c>
      <c r="E2433" s="4">
        <v>81.63</v>
      </c>
      <c r="F2433" s="5">
        <v>299418</v>
      </c>
    </row>
    <row r="2434" spans="1:6" x14ac:dyDescent="0.3">
      <c r="A2434" s="3">
        <v>45169</v>
      </c>
      <c r="B2434" s="4">
        <v>81.7</v>
      </c>
      <c r="C2434" s="4">
        <v>83.69</v>
      </c>
      <c r="D2434" s="4">
        <v>81.48</v>
      </c>
      <c r="E2434" s="4">
        <v>83.63</v>
      </c>
      <c r="F2434" s="5">
        <v>368848</v>
      </c>
    </row>
    <row r="2435" spans="1:6" x14ac:dyDescent="0.3">
      <c r="A2435" s="3">
        <v>45170</v>
      </c>
      <c r="B2435" s="4">
        <v>83.63</v>
      </c>
      <c r="C2435" s="4">
        <v>86.06</v>
      </c>
      <c r="D2435" s="4">
        <v>83.46</v>
      </c>
      <c r="E2435" s="4">
        <v>85.55</v>
      </c>
      <c r="F2435" s="5">
        <v>420461</v>
      </c>
    </row>
    <row r="2436" spans="1:6" x14ac:dyDescent="0.3">
      <c r="A2436" s="3">
        <v>45174</v>
      </c>
      <c r="B2436" s="4">
        <v>86.06</v>
      </c>
      <c r="C2436" s="4">
        <v>88.07</v>
      </c>
      <c r="D2436" s="4">
        <v>85.02</v>
      </c>
      <c r="E2436" s="4">
        <v>86.69</v>
      </c>
      <c r="F2436" s="5">
        <v>452908</v>
      </c>
    </row>
    <row r="2437" spans="1:6" x14ac:dyDescent="0.3">
      <c r="A2437" s="3">
        <v>45175</v>
      </c>
      <c r="B2437" s="4">
        <v>86.72</v>
      </c>
      <c r="C2437" s="4">
        <v>88.08</v>
      </c>
      <c r="D2437" s="4">
        <v>85.93</v>
      </c>
      <c r="E2437" s="4">
        <v>87.54</v>
      </c>
      <c r="F2437" s="5">
        <v>307115</v>
      </c>
    </row>
    <row r="2438" spans="1:6" x14ac:dyDescent="0.3">
      <c r="A2438" s="3">
        <v>45176</v>
      </c>
      <c r="B2438" s="4">
        <v>87.54</v>
      </c>
      <c r="C2438" s="4">
        <v>87.74</v>
      </c>
      <c r="D2438" s="4">
        <v>86.39</v>
      </c>
      <c r="E2438" s="4">
        <v>86.87</v>
      </c>
      <c r="F2438" s="5">
        <v>270736</v>
      </c>
    </row>
    <row r="2439" spans="1:6" x14ac:dyDescent="0.3">
      <c r="A2439" s="3">
        <v>45177</v>
      </c>
      <c r="B2439" s="4">
        <v>86.78</v>
      </c>
      <c r="C2439" s="4">
        <v>87.95</v>
      </c>
      <c r="D2439" s="4">
        <v>86.15</v>
      </c>
      <c r="E2439" s="4">
        <v>87.51</v>
      </c>
      <c r="F2439" s="5">
        <v>294437</v>
      </c>
    </row>
    <row r="2440" spans="1:6" x14ac:dyDescent="0.3">
      <c r="A2440" s="3">
        <v>45180</v>
      </c>
      <c r="B2440" s="4">
        <v>87.4</v>
      </c>
      <c r="C2440" s="4">
        <v>88.15</v>
      </c>
      <c r="D2440" s="4">
        <v>86.71</v>
      </c>
      <c r="E2440" s="4">
        <v>87.29</v>
      </c>
      <c r="F2440" s="5">
        <v>292388</v>
      </c>
    </row>
    <row r="2441" spans="1:6" x14ac:dyDescent="0.3">
      <c r="A2441" s="3">
        <v>45181</v>
      </c>
      <c r="B2441" s="4">
        <v>87.27</v>
      </c>
      <c r="C2441" s="4">
        <v>89.37</v>
      </c>
      <c r="D2441" s="4">
        <v>87.22</v>
      </c>
      <c r="E2441" s="4">
        <v>88.84</v>
      </c>
      <c r="F2441" s="5">
        <v>341137</v>
      </c>
    </row>
    <row r="2442" spans="1:6" x14ac:dyDescent="0.3">
      <c r="A2442" s="3">
        <v>45182</v>
      </c>
      <c r="B2442" s="4">
        <v>88.75</v>
      </c>
      <c r="C2442" s="4">
        <v>89.64</v>
      </c>
      <c r="D2442" s="4">
        <v>88.29</v>
      </c>
      <c r="E2442" s="4">
        <v>88.52</v>
      </c>
      <c r="F2442" s="5">
        <v>345972</v>
      </c>
    </row>
    <row r="2443" spans="1:6" x14ac:dyDescent="0.3">
      <c r="A2443" s="3">
        <v>45183</v>
      </c>
      <c r="B2443" s="4">
        <v>88.81</v>
      </c>
      <c r="C2443" s="4">
        <v>90.79</v>
      </c>
      <c r="D2443" s="4">
        <v>88.68</v>
      </c>
      <c r="E2443" s="4">
        <v>90.16</v>
      </c>
      <c r="F2443" s="5">
        <v>325270</v>
      </c>
    </row>
    <row r="2444" spans="1:6" x14ac:dyDescent="0.3">
      <c r="A2444" s="3">
        <v>45184</v>
      </c>
      <c r="B2444" s="4">
        <v>90.67</v>
      </c>
      <c r="C2444" s="4">
        <v>91.23</v>
      </c>
      <c r="D2444" s="4">
        <v>89.22</v>
      </c>
      <c r="E2444" s="4">
        <v>90.77</v>
      </c>
      <c r="F2444" s="5">
        <v>315003</v>
      </c>
    </row>
    <row r="2445" spans="1:6" x14ac:dyDescent="0.3">
      <c r="A2445" s="3">
        <v>45187</v>
      </c>
      <c r="B2445" s="4">
        <v>91.2</v>
      </c>
      <c r="C2445" s="4">
        <v>92.43</v>
      </c>
      <c r="D2445" s="4">
        <v>90.75</v>
      </c>
      <c r="E2445" s="4">
        <v>91.48</v>
      </c>
      <c r="F2445" s="5">
        <v>119258</v>
      </c>
    </row>
    <row r="2446" spans="1:6" x14ac:dyDescent="0.3">
      <c r="A2446" s="3">
        <v>45188</v>
      </c>
      <c r="B2446" s="4">
        <v>92.22</v>
      </c>
      <c r="C2446" s="4">
        <v>93.74</v>
      </c>
      <c r="D2446" s="4">
        <v>91.07</v>
      </c>
      <c r="E2446" s="4">
        <v>91.2</v>
      </c>
      <c r="F2446" s="5">
        <v>94597</v>
      </c>
    </row>
    <row r="2447" spans="1:6" x14ac:dyDescent="0.3">
      <c r="A2447" s="3">
        <v>45189</v>
      </c>
      <c r="B2447" s="4">
        <v>91.55</v>
      </c>
      <c r="C2447" s="4">
        <v>91.98</v>
      </c>
      <c r="D2447" s="4">
        <v>89.87</v>
      </c>
      <c r="E2447" s="4">
        <v>90.28</v>
      </c>
      <c r="F2447" s="5">
        <v>457854</v>
      </c>
    </row>
    <row r="2448" spans="1:6" x14ac:dyDescent="0.3">
      <c r="A2448" s="3">
        <v>45190</v>
      </c>
      <c r="B2448" s="4">
        <v>89.3</v>
      </c>
      <c r="C2448" s="4">
        <v>90.98</v>
      </c>
      <c r="D2448" s="4">
        <v>88.37</v>
      </c>
      <c r="E2448" s="4">
        <v>89.63</v>
      </c>
      <c r="F2448" s="5">
        <v>351032</v>
      </c>
    </row>
    <row r="2449" spans="1:6" x14ac:dyDescent="0.3">
      <c r="A2449" s="3">
        <v>45191</v>
      </c>
      <c r="B2449" s="4">
        <v>89.62</v>
      </c>
      <c r="C2449" s="4">
        <v>91.33</v>
      </c>
      <c r="D2449" s="4">
        <v>89.31</v>
      </c>
      <c r="E2449" s="4">
        <v>90.03</v>
      </c>
      <c r="F2449" s="5">
        <v>402087</v>
      </c>
    </row>
    <row r="2450" spans="1:6" x14ac:dyDescent="0.3">
      <c r="A2450" s="3">
        <v>45194</v>
      </c>
      <c r="B2450" s="4">
        <v>90.55</v>
      </c>
      <c r="C2450" s="4">
        <v>90.83</v>
      </c>
      <c r="D2450" s="4">
        <v>89.03</v>
      </c>
      <c r="E2450" s="4">
        <v>89.68</v>
      </c>
      <c r="F2450" s="5">
        <v>328369</v>
      </c>
    </row>
    <row r="2451" spans="1:6" x14ac:dyDescent="0.3">
      <c r="A2451" s="3">
        <v>45195</v>
      </c>
      <c r="B2451" s="4">
        <v>89.88</v>
      </c>
      <c r="C2451" s="4">
        <v>90.74</v>
      </c>
      <c r="D2451" s="4">
        <v>88.19</v>
      </c>
      <c r="E2451" s="4">
        <v>90.39</v>
      </c>
      <c r="F2451" s="5">
        <v>318016</v>
      </c>
    </row>
    <row r="2452" spans="1:6" x14ac:dyDescent="0.3">
      <c r="A2452" s="3">
        <v>45196</v>
      </c>
      <c r="B2452" s="4">
        <v>90.53</v>
      </c>
      <c r="C2452" s="4">
        <v>94.17</v>
      </c>
      <c r="D2452" s="4">
        <v>90.4</v>
      </c>
      <c r="E2452" s="4">
        <v>93.68</v>
      </c>
      <c r="F2452" s="5">
        <v>504630</v>
      </c>
    </row>
    <row r="2453" spans="1:6" x14ac:dyDescent="0.3">
      <c r="A2453" s="3">
        <v>45197</v>
      </c>
      <c r="B2453" s="4">
        <v>93.78</v>
      </c>
      <c r="C2453" s="4">
        <v>95.03</v>
      </c>
      <c r="D2453" s="4">
        <v>91.39</v>
      </c>
      <c r="E2453" s="4">
        <v>91.71</v>
      </c>
      <c r="F2453" s="5">
        <v>406709</v>
      </c>
    </row>
    <row r="2454" spans="1:6" x14ac:dyDescent="0.3">
      <c r="A2454" s="3">
        <v>45198</v>
      </c>
      <c r="B2454" s="4">
        <v>91.76</v>
      </c>
      <c r="C2454" s="4">
        <v>93.1</v>
      </c>
      <c r="D2454" s="4">
        <v>90.35</v>
      </c>
      <c r="E2454" s="4">
        <v>90.79</v>
      </c>
      <c r="F2454" s="5">
        <v>355782</v>
      </c>
    </row>
    <row r="2455" spans="1:6" x14ac:dyDescent="0.3">
      <c r="A2455" s="3">
        <v>45201</v>
      </c>
      <c r="B2455" s="4">
        <v>90.82</v>
      </c>
      <c r="C2455" s="4">
        <v>91.88</v>
      </c>
      <c r="D2455" s="4">
        <v>88.46</v>
      </c>
      <c r="E2455" s="4">
        <v>88.82</v>
      </c>
      <c r="F2455" s="5">
        <v>334493</v>
      </c>
    </row>
    <row r="2456" spans="1:6" x14ac:dyDescent="0.3">
      <c r="A2456" s="3">
        <v>45202</v>
      </c>
      <c r="B2456" s="4">
        <v>88.67</v>
      </c>
      <c r="C2456" s="4">
        <v>90.27</v>
      </c>
      <c r="D2456" s="4">
        <v>87.76</v>
      </c>
      <c r="E2456" s="4">
        <v>89.23</v>
      </c>
      <c r="F2456" s="5">
        <v>350659</v>
      </c>
    </row>
    <row r="2457" spans="1:6" x14ac:dyDescent="0.3">
      <c r="A2457" s="3">
        <v>45203</v>
      </c>
      <c r="B2457" s="4">
        <v>89.42</v>
      </c>
      <c r="C2457" s="4">
        <v>89.59</v>
      </c>
      <c r="D2457" s="4">
        <v>84.16</v>
      </c>
      <c r="E2457" s="4">
        <v>84.22</v>
      </c>
      <c r="F2457" s="5">
        <v>459995</v>
      </c>
    </row>
    <row r="2458" spans="1:6" x14ac:dyDescent="0.3">
      <c r="A2458" s="3">
        <v>45204</v>
      </c>
      <c r="B2458" s="4">
        <v>84.45</v>
      </c>
      <c r="C2458" s="4">
        <v>84.92</v>
      </c>
      <c r="D2458" s="4">
        <v>82.15</v>
      </c>
      <c r="E2458" s="4">
        <v>82.31</v>
      </c>
      <c r="F2458" s="5">
        <v>465997</v>
      </c>
    </row>
    <row r="2459" spans="1:6" x14ac:dyDescent="0.3">
      <c r="A2459" s="3">
        <v>45205</v>
      </c>
      <c r="B2459" s="4">
        <v>82.28</v>
      </c>
      <c r="C2459" s="4">
        <v>83.28</v>
      </c>
      <c r="D2459" s="4">
        <v>81.5</v>
      </c>
      <c r="E2459" s="4">
        <v>82.79</v>
      </c>
      <c r="F2459" s="5">
        <v>461139</v>
      </c>
    </row>
    <row r="2460" spans="1:6" x14ac:dyDescent="0.3">
      <c r="A2460" s="3">
        <v>45208</v>
      </c>
      <c r="B2460" s="4">
        <v>85.25</v>
      </c>
      <c r="C2460" s="4">
        <v>87.24</v>
      </c>
      <c r="D2460" s="4">
        <v>84.67</v>
      </c>
      <c r="E2460" s="4">
        <v>86.38</v>
      </c>
      <c r="F2460" s="5">
        <v>435037</v>
      </c>
    </row>
    <row r="2461" spans="1:6" x14ac:dyDescent="0.3">
      <c r="A2461" s="3">
        <v>45209</v>
      </c>
      <c r="B2461" s="4">
        <v>86.43</v>
      </c>
      <c r="C2461" s="4">
        <v>86.74</v>
      </c>
      <c r="D2461" s="4">
        <v>85.12</v>
      </c>
      <c r="E2461" s="4">
        <v>85.97</v>
      </c>
      <c r="F2461" s="5">
        <v>337654</v>
      </c>
    </row>
    <row r="2462" spans="1:6" x14ac:dyDescent="0.3">
      <c r="A2462" s="3">
        <v>45210</v>
      </c>
      <c r="B2462" s="4">
        <v>85.96</v>
      </c>
      <c r="C2462" s="4">
        <v>86.51</v>
      </c>
      <c r="D2462" s="4">
        <v>83.11</v>
      </c>
      <c r="E2462" s="4">
        <v>83.49</v>
      </c>
      <c r="F2462" s="5">
        <v>425395</v>
      </c>
    </row>
    <row r="2463" spans="1:6" x14ac:dyDescent="0.3">
      <c r="A2463" s="3">
        <v>45211</v>
      </c>
      <c r="B2463" s="4">
        <v>83.2</v>
      </c>
      <c r="C2463" s="4">
        <v>85.2</v>
      </c>
      <c r="D2463" s="4">
        <v>82.31</v>
      </c>
      <c r="E2463" s="4">
        <v>82.91</v>
      </c>
      <c r="F2463" s="5">
        <v>373492</v>
      </c>
    </row>
    <row r="2464" spans="1:6" x14ac:dyDescent="0.3">
      <c r="A2464" s="3">
        <v>45212</v>
      </c>
      <c r="B2464" s="4">
        <v>83.51</v>
      </c>
      <c r="C2464" s="4">
        <v>87.83</v>
      </c>
      <c r="D2464" s="4">
        <v>83.35</v>
      </c>
      <c r="E2464" s="4">
        <v>87.69</v>
      </c>
      <c r="F2464" s="5">
        <v>356863</v>
      </c>
    </row>
    <row r="2465" spans="1:6" x14ac:dyDescent="0.3">
      <c r="A2465" s="3">
        <v>45215</v>
      </c>
      <c r="B2465" s="4">
        <v>87.72</v>
      </c>
      <c r="C2465" s="4">
        <v>88.33</v>
      </c>
      <c r="D2465" s="4">
        <v>86.32</v>
      </c>
      <c r="E2465" s="4">
        <v>86.66</v>
      </c>
      <c r="F2465" s="5">
        <v>235780</v>
      </c>
    </row>
    <row r="2466" spans="1:6" x14ac:dyDescent="0.3">
      <c r="A2466" s="3">
        <v>45216</v>
      </c>
      <c r="B2466" s="4">
        <v>87.06</v>
      </c>
      <c r="C2466" s="4">
        <v>87.75</v>
      </c>
      <c r="D2466" s="4">
        <v>85.6</v>
      </c>
      <c r="E2466" s="4">
        <v>86.66</v>
      </c>
      <c r="F2466" s="5">
        <v>197124</v>
      </c>
    </row>
    <row r="2467" spans="1:6" x14ac:dyDescent="0.3">
      <c r="A2467" s="3">
        <v>45217</v>
      </c>
      <c r="B2467" s="4">
        <v>87.81</v>
      </c>
      <c r="C2467" s="4">
        <v>89.88</v>
      </c>
      <c r="D2467" s="4">
        <v>87.2</v>
      </c>
      <c r="E2467" s="4">
        <v>88.32</v>
      </c>
      <c r="F2467" s="5">
        <v>92797</v>
      </c>
    </row>
    <row r="2468" spans="1:6" x14ac:dyDescent="0.3">
      <c r="A2468" s="3">
        <v>45218</v>
      </c>
      <c r="B2468" s="4">
        <v>88.24</v>
      </c>
      <c r="C2468" s="4">
        <v>90.68</v>
      </c>
      <c r="D2468" s="4">
        <v>86.6</v>
      </c>
      <c r="E2468" s="4">
        <v>89.37</v>
      </c>
      <c r="F2468" s="5">
        <v>72058</v>
      </c>
    </row>
    <row r="2469" spans="1:6" x14ac:dyDescent="0.3">
      <c r="A2469" s="3">
        <v>45219</v>
      </c>
      <c r="B2469" s="4">
        <v>90.28</v>
      </c>
      <c r="C2469" s="4">
        <v>90.78</v>
      </c>
      <c r="D2469" s="4">
        <v>88.33</v>
      </c>
      <c r="E2469" s="4">
        <v>88.75</v>
      </c>
      <c r="F2469" s="5">
        <v>311917</v>
      </c>
    </row>
    <row r="2470" spans="1:6" x14ac:dyDescent="0.3">
      <c r="A2470" s="3">
        <v>45222</v>
      </c>
      <c r="B2470" s="4">
        <v>88</v>
      </c>
      <c r="C2470" s="4">
        <v>88.29</v>
      </c>
      <c r="D2470" s="4">
        <v>85.35</v>
      </c>
      <c r="E2470" s="4">
        <v>85.49</v>
      </c>
      <c r="F2470" s="5">
        <v>315517</v>
      </c>
    </row>
    <row r="2471" spans="1:6" x14ac:dyDescent="0.3">
      <c r="A2471" s="3">
        <v>45223</v>
      </c>
      <c r="B2471" s="4">
        <v>86.15</v>
      </c>
      <c r="C2471" s="4">
        <v>86.3</v>
      </c>
      <c r="D2471" s="4">
        <v>82.94</v>
      </c>
      <c r="E2471" s="4">
        <v>83.74</v>
      </c>
      <c r="F2471" s="5">
        <v>370591</v>
      </c>
    </row>
    <row r="2472" spans="1:6" x14ac:dyDescent="0.3">
      <c r="A2472" s="3">
        <v>45224</v>
      </c>
      <c r="B2472" s="4">
        <v>83.69</v>
      </c>
      <c r="C2472" s="4">
        <v>85.56</v>
      </c>
      <c r="D2472" s="4">
        <v>82.08</v>
      </c>
      <c r="E2472" s="4">
        <v>85.39</v>
      </c>
      <c r="F2472" s="5">
        <v>429459</v>
      </c>
    </row>
    <row r="2473" spans="1:6" x14ac:dyDescent="0.3">
      <c r="A2473" s="3">
        <v>45225</v>
      </c>
      <c r="B2473" s="4">
        <v>85.37</v>
      </c>
      <c r="C2473" s="4">
        <v>85.59</v>
      </c>
      <c r="D2473" s="4">
        <v>82.56</v>
      </c>
      <c r="E2473" s="4">
        <v>83.21</v>
      </c>
      <c r="F2473" s="5">
        <v>341792</v>
      </c>
    </row>
    <row r="2474" spans="1:6" x14ac:dyDescent="0.3">
      <c r="A2474" s="3">
        <v>45226</v>
      </c>
      <c r="B2474" s="4">
        <v>83.53</v>
      </c>
      <c r="C2474" s="4">
        <v>85.9</v>
      </c>
      <c r="D2474" s="4">
        <v>83.1</v>
      </c>
      <c r="E2474" s="4">
        <v>85.54</v>
      </c>
      <c r="F2474" s="5">
        <v>333760</v>
      </c>
    </row>
    <row r="2475" spans="1:6" x14ac:dyDescent="0.3">
      <c r="A2475" s="3">
        <v>45229</v>
      </c>
      <c r="B2475" s="4">
        <v>85</v>
      </c>
      <c r="C2475" s="4">
        <v>85.3</v>
      </c>
      <c r="D2475" s="4">
        <v>81.819999999999993</v>
      </c>
      <c r="E2475" s="4">
        <v>82.31</v>
      </c>
      <c r="F2475" s="5">
        <v>356928</v>
      </c>
    </row>
    <row r="2476" spans="1:6" x14ac:dyDescent="0.3">
      <c r="A2476" s="3">
        <v>45230</v>
      </c>
      <c r="B2476" s="4">
        <v>82.59</v>
      </c>
      <c r="C2476" s="4">
        <v>83.37</v>
      </c>
      <c r="D2476" s="4">
        <v>80.739999999999995</v>
      </c>
      <c r="E2476" s="4">
        <v>81.02</v>
      </c>
      <c r="F2476" s="5">
        <v>346007</v>
      </c>
    </row>
    <row r="2477" spans="1:6" x14ac:dyDescent="0.3">
      <c r="A2477" s="3">
        <v>45231</v>
      </c>
      <c r="B2477" s="4">
        <v>81.48</v>
      </c>
      <c r="C2477" s="4">
        <v>83.42</v>
      </c>
      <c r="D2477" s="4">
        <v>80.3</v>
      </c>
      <c r="E2477" s="4">
        <v>80.44</v>
      </c>
      <c r="F2477" s="5">
        <v>321592</v>
      </c>
    </row>
    <row r="2478" spans="1:6" x14ac:dyDescent="0.3">
      <c r="A2478" s="3">
        <v>45232</v>
      </c>
      <c r="B2478" s="4">
        <v>80.819999999999993</v>
      </c>
      <c r="C2478" s="4">
        <v>82.83</v>
      </c>
      <c r="D2478" s="4">
        <v>80.22</v>
      </c>
      <c r="E2478" s="4">
        <v>82.46</v>
      </c>
      <c r="F2478" s="5">
        <v>307122</v>
      </c>
    </row>
    <row r="2479" spans="1:6" x14ac:dyDescent="0.3">
      <c r="A2479" s="3">
        <v>45233</v>
      </c>
      <c r="B2479" s="4">
        <v>82.58</v>
      </c>
      <c r="C2479" s="4">
        <v>83.6</v>
      </c>
      <c r="D2479" s="4">
        <v>80.099999999999994</v>
      </c>
      <c r="E2479" s="4">
        <v>80.510000000000005</v>
      </c>
      <c r="F2479" s="5">
        <v>457281</v>
      </c>
    </row>
    <row r="2480" spans="1:6" x14ac:dyDescent="0.3">
      <c r="A2480" s="3">
        <v>45236</v>
      </c>
      <c r="B2480" s="4">
        <v>81.13</v>
      </c>
      <c r="C2480" s="4">
        <v>82.24</v>
      </c>
      <c r="D2480" s="4">
        <v>80.66</v>
      </c>
      <c r="E2480" s="4">
        <v>80.819999999999993</v>
      </c>
      <c r="F2480" s="5">
        <v>271131</v>
      </c>
    </row>
    <row r="2481" spans="1:6" x14ac:dyDescent="0.3">
      <c r="A2481" s="3">
        <v>45237</v>
      </c>
      <c r="B2481" s="4">
        <v>80.930000000000007</v>
      </c>
      <c r="C2481" s="4">
        <v>81.05</v>
      </c>
      <c r="D2481" s="4">
        <v>77.09</v>
      </c>
      <c r="E2481" s="4">
        <v>77.37</v>
      </c>
      <c r="F2481" s="5">
        <v>396289</v>
      </c>
    </row>
    <row r="2482" spans="1:6" x14ac:dyDescent="0.3">
      <c r="A2482" s="3">
        <v>45238</v>
      </c>
      <c r="B2482" s="4">
        <v>77.12</v>
      </c>
      <c r="C2482" s="4">
        <v>77.53</v>
      </c>
      <c r="D2482" s="4">
        <v>74.91</v>
      </c>
      <c r="E2482" s="4">
        <v>75.33</v>
      </c>
      <c r="F2482" s="5">
        <v>429647</v>
      </c>
    </row>
    <row r="2483" spans="1:6" x14ac:dyDescent="0.3">
      <c r="A2483" s="3">
        <v>45239</v>
      </c>
      <c r="B2483" s="4">
        <v>75.650000000000006</v>
      </c>
      <c r="C2483" s="4">
        <v>77.16</v>
      </c>
      <c r="D2483" s="4">
        <v>75.209999999999994</v>
      </c>
      <c r="E2483" s="4">
        <v>75.739999999999995</v>
      </c>
      <c r="F2483" s="5">
        <v>303430</v>
      </c>
    </row>
    <row r="2484" spans="1:6" x14ac:dyDescent="0.3">
      <c r="A2484" s="3">
        <v>45240</v>
      </c>
      <c r="B2484" s="4">
        <v>75.59</v>
      </c>
      <c r="C2484" s="4">
        <v>77.73</v>
      </c>
      <c r="D2484" s="4">
        <v>75.31</v>
      </c>
      <c r="E2484" s="4">
        <v>77.17</v>
      </c>
      <c r="F2484" s="5">
        <v>266998</v>
      </c>
    </row>
    <row r="2485" spans="1:6" x14ac:dyDescent="0.3">
      <c r="A2485" s="3">
        <v>45243</v>
      </c>
      <c r="B2485" s="4">
        <v>77.150000000000006</v>
      </c>
      <c r="C2485" s="4">
        <v>78.64</v>
      </c>
      <c r="D2485" s="4">
        <v>76.209999999999994</v>
      </c>
      <c r="E2485" s="4">
        <v>78.260000000000005</v>
      </c>
      <c r="F2485" s="5">
        <v>262903</v>
      </c>
    </row>
    <row r="2486" spans="1:6" x14ac:dyDescent="0.3">
      <c r="A2486" s="3">
        <v>45244</v>
      </c>
      <c r="B2486" s="4">
        <v>78.53</v>
      </c>
      <c r="C2486" s="4">
        <v>79.77</v>
      </c>
      <c r="D2486" s="4">
        <v>77.790000000000006</v>
      </c>
      <c r="E2486" s="4">
        <v>78.260000000000005</v>
      </c>
      <c r="F2486" s="5">
        <v>263002</v>
      </c>
    </row>
    <row r="2487" spans="1:6" x14ac:dyDescent="0.3">
      <c r="A2487" s="3">
        <v>45245</v>
      </c>
      <c r="B2487" s="4">
        <v>78.17</v>
      </c>
      <c r="C2487" s="4">
        <v>78.77</v>
      </c>
      <c r="D2487" s="4">
        <v>76.31</v>
      </c>
      <c r="E2487" s="4">
        <v>76.66</v>
      </c>
      <c r="F2487" s="5">
        <v>282301</v>
      </c>
    </row>
    <row r="2488" spans="1:6" x14ac:dyDescent="0.3">
      <c r="A2488" s="3">
        <v>45246</v>
      </c>
      <c r="B2488" s="4">
        <v>76.599999999999994</v>
      </c>
      <c r="C2488" s="4">
        <v>76.63</v>
      </c>
      <c r="D2488" s="4">
        <v>72.16</v>
      </c>
      <c r="E2488" s="4">
        <v>72.900000000000006</v>
      </c>
      <c r="F2488" s="5">
        <v>125165</v>
      </c>
    </row>
    <row r="2489" spans="1:6" x14ac:dyDescent="0.3">
      <c r="A2489" s="3">
        <v>45247</v>
      </c>
      <c r="B2489" s="4">
        <v>72.97</v>
      </c>
      <c r="C2489" s="4">
        <v>75.989999999999995</v>
      </c>
      <c r="D2489" s="4">
        <v>72.75</v>
      </c>
      <c r="E2489" s="4">
        <v>75.89</v>
      </c>
      <c r="F2489" s="5">
        <v>101484</v>
      </c>
    </row>
    <row r="2490" spans="1:6" x14ac:dyDescent="0.3">
      <c r="A2490" s="3">
        <v>45250</v>
      </c>
      <c r="B2490" s="4">
        <v>75.650000000000006</v>
      </c>
      <c r="C2490" s="4">
        <v>78.22</v>
      </c>
      <c r="D2490" s="4">
        <v>75.650000000000006</v>
      </c>
      <c r="E2490" s="4">
        <v>77.599999999999994</v>
      </c>
      <c r="F2490" s="5">
        <v>270638</v>
      </c>
    </row>
    <row r="2491" spans="1:6" x14ac:dyDescent="0.3">
      <c r="A2491" s="3">
        <v>45251</v>
      </c>
      <c r="B2491" s="4">
        <v>77.650000000000006</v>
      </c>
      <c r="C2491" s="4">
        <v>77.92</v>
      </c>
      <c r="D2491" s="4">
        <v>76.92</v>
      </c>
      <c r="E2491" s="4">
        <v>77.77</v>
      </c>
      <c r="F2491" s="5">
        <v>238629</v>
      </c>
    </row>
    <row r="2492" spans="1:6" x14ac:dyDescent="0.3">
      <c r="A2492" s="3">
        <v>45252</v>
      </c>
      <c r="B2492" s="4">
        <v>77.77</v>
      </c>
      <c r="C2492" s="4">
        <v>77.97</v>
      </c>
      <c r="D2492" s="4">
        <v>73.790000000000006</v>
      </c>
      <c r="E2492" s="4">
        <v>77.099999999999994</v>
      </c>
      <c r="F2492" s="5">
        <v>389325</v>
      </c>
    </row>
    <row r="2493" spans="1:6" x14ac:dyDescent="0.3">
      <c r="A2493" s="3">
        <v>45253</v>
      </c>
      <c r="B2493" s="4">
        <v>76.790000000000006</v>
      </c>
      <c r="C2493" s="4">
        <v>76.81</v>
      </c>
      <c r="D2493" s="4">
        <v>75.3</v>
      </c>
      <c r="E2493" s="4">
        <v>76.349999999999994</v>
      </c>
      <c r="F2493" s="5">
        <v>389325</v>
      </c>
    </row>
    <row r="2494" spans="1:6" x14ac:dyDescent="0.3">
      <c r="A2494" s="3">
        <v>45254</v>
      </c>
      <c r="B2494" s="4">
        <v>76.790000000000006</v>
      </c>
      <c r="C2494" s="4">
        <v>77.09</v>
      </c>
      <c r="D2494" s="4">
        <v>75.069999999999993</v>
      </c>
      <c r="E2494" s="4">
        <v>75.540000000000006</v>
      </c>
      <c r="F2494" s="5">
        <v>281147</v>
      </c>
    </row>
    <row r="2495" spans="1:6" x14ac:dyDescent="0.3">
      <c r="A2495" s="3">
        <v>45257</v>
      </c>
      <c r="B2495" s="4">
        <v>75.31</v>
      </c>
      <c r="C2495" s="4">
        <v>76.23</v>
      </c>
      <c r="D2495" s="4">
        <v>74.06</v>
      </c>
      <c r="E2495" s="4">
        <v>74.86</v>
      </c>
      <c r="F2495" s="5">
        <v>289562</v>
      </c>
    </row>
    <row r="2496" spans="1:6" x14ac:dyDescent="0.3">
      <c r="A2496" s="3">
        <v>45258</v>
      </c>
      <c r="B2496" s="4">
        <v>75.069999999999993</v>
      </c>
      <c r="C2496" s="4">
        <v>77.02</v>
      </c>
      <c r="D2496" s="4">
        <v>74.64</v>
      </c>
      <c r="E2496" s="4">
        <v>76.41</v>
      </c>
      <c r="F2496" s="5">
        <v>286618</v>
      </c>
    </row>
    <row r="2497" spans="1:6" x14ac:dyDescent="0.3">
      <c r="A2497" s="3">
        <v>45259</v>
      </c>
      <c r="B2497" s="4">
        <v>76.56</v>
      </c>
      <c r="C2497" s="4">
        <v>78.09</v>
      </c>
      <c r="D2497" s="4">
        <v>75.67</v>
      </c>
      <c r="E2497" s="4">
        <v>77.86</v>
      </c>
      <c r="F2497" s="5">
        <v>322170</v>
      </c>
    </row>
    <row r="2498" spans="1:6" x14ac:dyDescent="0.3">
      <c r="A2498" s="3">
        <v>45260</v>
      </c>
      <c r="B2498" s="4">
        <v>77.75</v>
      </c>
      <c r="C2498" s="4">
        <v>79.599999999999994</v>
      </c>
      <c r="D2498" s="4">
        <v>75.05</v>
      </c>
      <c r="E2498" s="4">
        <v>75.959999999999994</v>
      </c>
      <c r="F2498" s="5">
        <v>559169</v>
      </c>
    </row>
    <row r="2499" spans="1:6" x14ac:dyDescent="0.3">
      <c r="A2499" s="3">
        <v>45261</v>
      </c>
      <c r="B2499" s="4">
        <v>75.59</v>
      </c>
      <c r="C2499" s="4">
        <v>76.760000000000005</v>
      </c>
      <c r="D2499" s="4">
        <v>73.930000000000007</v>
      </c>
      <c r="E2499" s="4">
        <v>74.069999999999993</v>
      </c>
      <c r="F2499" s="5">
        <v>358976</v>
      </c>
    </row>
    <row r="2500" spans="1:6" x14ac:dyDescent="0.3">
      <c r="A2500" s="3">
        <v>45264</v>
      </c>
      <c r="B2500" s="4">
        <v>74.58</v>
      </c>
      <c r="C2500" s="4">
        <v>75.03</v>
      </c>
      <c r="D2500" s="4">
        <v>72.63</v>
      </c>
      <c r="E2500" s="4">
        <v>73.040000000000006</v>
      </c>
      <c r="F2500" s="5">
        <v>388832</v>
      </c>
    </row>
    <row r="2501" spans="1:6" x14ac:dyDescent="0.3">
      <c r="A2501" s="3">
        <v>45265</v>
      </c>
      <c r="B2501" s="4">
        <v>73.3</v>
      </c>
      <c r="C2501" s="4">
        <v>74.12</v>
      </c>
      <c r="D2501" s="4">
        <v>72.02</v>
      </c>
      <c r="E2501" s="4">
        <v>72.319999999999993</v>
      </c>
      <c r="F2501" s="5">
        <v>358703</v>
      </c>
    </row>
    <row r="2502" spans="1:6" x14ac:dyDescent="0.3">
      <c r="A2502" s="3">
        <v>45266</v>
      </c>
      <c r="B2502" s="4">
        <v>72.099999999999994</v>
      </c>
      <c r="C2502" s="4">
        <v>72.599999999999994</v>
      </c>
      <c r="D2502" s="4">
        <v>69.11</v>
      </c>
      <c r="E2502" s="4">
        <v>69.38</v>
      </c>
      <c r="F2502" s="5">
        <v>436803</v>
      </c>
    </row>
    <row r="2503" spans="1:6" x14ac:dyDescent="0.3">
      <c r="A2503" s="3">
        <v>45267</v>
      </c>
      <c r="B2503" s="4">
        <v>69.28</v>
      </c>
      <c r="C2503" s="4">
        <v>70.48</v>
      </c>
      <c r="D2503" s="4">
        <v>68.8</v>
      </c>
      <c r="E2503" s="4">
        <v>69.34</v>
      </c>
      <c r="F2503" s="5">
        <v>339000</v>
      </c>
    </row>
    <row r="2504" spans="1:6" x14ac:dyDescent="0.3">
      <c r="A2504" s="3">
        <v>45268</v>
      </c>
      <c r="B2504" s="4">
        <v>69.760000000000005</v>
      </c>
      <c r="C2504" s="4">
        <v>71.63</v>
      </c>
      <c r="D2504" s="4">
        <v>69.5</v>
      </c>
      <c r="E2504" s="4">
        <v>71.23</v>
      </c>
      <c r="F2504" s="5">
        <v>302250</v>
      </c>
    </row>
    <row r="2505" spans="1:6" x14ac:dyDescent="0.3">
      <c r="A2505" s="3">
        <v>45271</v>
      </c>
      <c r="B2505" s="4">
        <v>71.150000000000006</v>
      </c>
      <c r="C2505" s="4">
        <v>71.81</v>
      </c>
      <c r="D2505" s="4">
        <v>70.349999999999994</v>
      </c>
      <c r="E2505" s="4">
        <v>71.319999999999993</v>
      </c>
      <c r="F2505" s="5">
        <v>274414</v>
      </c>
    </row>
    <row r="2506" spans="1:6" x14ac:dyDescent="0.3">
      <c r="A2506" s="3">
        <v>45272</v>
      </c>
      <c r="B2506" s="4">
        <v>71.430000000000007</v>
      </c>
      <c r="C2506" s="4">
        <v>71.959999999999994</v>
      </c>
      <c r="D2506" s="4">
        <v>68.22</v>
      </c>
      <c r="E2506" s="4">
        <v>68.61</v>
      </c>
      <c r="F2506" s="5">
        <v>324530</v>
      </c>
    </row>
    <row r="2507" spans="1:6" x14ac:dyDescent="0.3">
      <c r="A2507" s="3">
        <v>45273</v>
      </c>
      <c r="B2507" s="4">
        <v>68.73</v>
      </c>
      <c r="C2507" s="4">
        <v>69.89</v>
      </c>
      <c r="D2507" s="4">
        <v>67.709999999999994</v>
      </c>
      <c r="E2507" s="4">
        <v>69.47</v>
      </c>
      <c r="F2507" s="5">
        <v>306996</v>
      </c>
    </row>
    <row r="2508" spans="1:6" x14ac:dyDescent="0.3">
      <c r="A2508" s="3">
        <v>45274</v>
      </c>
      <c r="B2508" s="4">
        <v>69.849999999999994</v>
      </c>
      <c r="C2508" s="4">
        <v>72.459999999999994</v>
      </c>
      <c r="D2508" s="4">
        <v>69.540000000000006</v>
      </c>
      <c r="E2508" s="4">
        <v>71.58</v>
      </c>
      <c r="F2508" s="5">
        <v>275688</v>
      </c>
    </row>
    <row r="2509" spans="1:6" x14ac:dyDescent="0.3">
      <c r="A2509" s="3">
        <v>45275</v>
      </c>
      <c r="B2509" s="4">
        <v>71.61</v>
      </c>
      <c r="C2509" s="4">
        <v>72.22</v>
      </c>
      <c r="D2509" s="4">
        <v>70.3</v>
      </c>
      <c r="E2509" s="4">
        <v>71.430000000000007</v>
      </c>
      <c r="F2509" s="5">
        <v>95513</v>
      </c>
    </row>
    <row r="2510" spans="1:6" x14ac:dyDescent="0.3">
      <c r="A2510" s="3">
        <v>45278</v>
      </c>
      <c r="B2510" s="4">
        <v>71.680000000000007</v>
      </c>
      <c r="C2510" s="4">
        <v>74.260000000000005</v>
      </c>
      <c r="D2510" s="4">
        <v>70.64</v>
      </c>
      <c r="E2510" s="4">
        <v>72.47</v>
      </c>
      <c r="F2510" s="5">
        <v>73941</v>
      </c>
    </row>
    <row r="2511" spans="1:6" x14ac:dyDescent="0.3">
      <c r="A2511" s="3">
        <v>45279</v>
      </c>
      <c r="B2511" s="4">
        <v>72.48</v>
      </c>
      <c r="C2511" s="4">
        <v>74.010000000000005</v>
      </c>
      <c r="D2511" s="4">
        <v>71.849999999999994</v>
      </c>
      <c r="E2511" s="4">
        <v>73.44</v>
      </c>
      <c r="F2511" s="5">
        <v>230042</v>
      </c>
    </row>
    <row r="2512" spans="1:6" x14ac:dyDescent="0.3">
      <c r="A2512" s="3">
        <v>45280</v>
      </c>
      <c r="B2512" s="4">
        <v>74.06</v>
      </c>
      <c r="C2512" s="4">
        <v>75.37</v>
      </c>
      <c r="D2512" s="4">
        <v>73.599999999999994</v>
      </c>
      <c r="E2512" s="4">
        <v>74.22</v>
      </c>
      <c r="F2512" s="5">
        <v>273364</v>
      </c>
    </row>
    <row r="2513" spans="1:6" x14ac:dyDescent="0.3">
      <c r="A2513" s="3">
        <v>45281</v>
      </c>
      <c r="B2513" s="4">
        <v>73.81</v>
      </c>
      <c r="C2513" s="4">
        <v>74.58</v>
      </c>
      <c r="D2513" s="4">
        <v>72.44</v>
      </c>
      <c r="E2513" s="4">
        <v>73.89</v>
      </c>
      <c r="F2513" s="5">
        <v>251982</v>
      </c>
    </row>
    <row r="2514" spans="1:6" x14ac:dyDescent="0.3">
      <c r="A2514" s="3">
        <v>45282</v>
      </c>
      <c r="B2514" s="4">
        <v>73.91</v>
      </c>
      <c r="C2514" s="4">
        <v>74.98</v>
      </c>
      <c r="D2514" s="4">
        <v>73.39</v>
      </c>
      <c r="E2514" s="4">
        <v>73.56</v>
      </c>
      <c r="F2514" s="5">
        <v>222600</v>
      </c>
    </row>
    <row r="2515" spans="1:6" x14ac:dyDescent="0.3">
      <c r="A2515" s="3">
        <v>45286</v>
      </c>
      <c r="B2515" s="4">
        <v>73.56</v>
      </c>
      <c r="C2515" s="4">
        <v>76.180000000000007</v>
      </c>
      <c r="D2515" s="4">
        <v>73.13</v>
      </c>
      <c r="E2515" s="4">
        <v>75.569999999999993</v>
      </c>
      <c r="F2515" s="5">
        <v>208715</v>
      </c>
    </row>
    <row r="2516" spans="1:6" x14ac:dyDescent="0.3">
      <c r="A2516" s="3">
        <v>45287</v>
      </c>
      <c r="B2516" s="4">
        <v>75.319999999999993</v>
      </c>
      <c r="C2516" s="4">
        <v>75.66</v>
      </c>
      <c r="D2516" s="4">
        <v>73.77</v>
      </c>
      <c r="E2516" s="4">
        <v>74.11</v>
      </c>
      <c r="F2516" s="5">
        <v>253323</v>
      </c>
    </row>
    <row r="2517" spans="1:6" x14ac:dyDescent="0.3">
      <c r="A2517" s="3">
        <v>45288</v>
      </c>
      <c r="B2517" s="4">
        <v>73.8</v>
      </c>
      <c r="C2517" s="4">
        <v>74.400000000000006</v>
      </c>
      <c r="D2517" s="4">
        <v>71.72</v>
      </c>
      <c r="E2517" s="4">
        <v>71.77</v>
      </c>
      <c r="F2517" s="5">
        <v>262748</v>
      </c>
    </row>
    <row r="2518" spans="1:6" x14ac:dyDescent="0.3">
      <c r="A2518" s="3">
        <v>45289</v>
      </c>
      <c r="B2518" s="4">
        <v>71.989999999999995</v>
      </c>
      <c r="C2518" s="4">
        <v>72.62</v>
      </c>
      <c r="D2518" s="4">
        <v>71.25</v>
      </c>
      <c r="E2518" s="4">
        <v>71.650000000000006</v>
      </c>
      <c r="F2518" s="5">
        <v>214486</v>
      </c>
    </row>
    <row r="2519" spans="1:6" x14ac:dyDescent="0.3">
      <c r="A2519" s="3">
        <v>45293</v>
      </c>
      <c r="B2519" s="4">
        <v>71.709999999999994</v>
      </c>
      <c r="C2519" s="4">
        <v>73.64</v>
      </c>
      <c r="D2519" s="4">
        <v>70.06</v>
      </c>
      <c r="E2519" s="4">
        <v>70.38</v>
      </c>
      <c r="F2519" s="5">
        <v>330992</v>
      </c>
    </row>
    <row r="2520" spans="1:6" x14ac:dyDescent="0.3">
      <c r="A2520" s="3">
        <v>45294</v>
      </c>
      <c r="B2520" s="4">
        <v>70.5</v>
      </c>
      <c r="C2520" s="4">
        <v>73.23</v>
      </c>
      <c r="D2520" s="4">
        <v>69.28</v>
      </c>
      <c r="E2520" s="4">
        <v>72.7</v>
      </c>
      <c r="F2520" s="5">
        <v>334861</v>
      </c>
    </row>
    <row r="2521" spans="1:6" x14ac:dyDescent="0.3">
      <c r="A2521" s="3">
        <v>45295</v>
      </c>
      <c r="B2521" s="4">
        <v>73.040000000000006</v>
      </c>
      <c r="C2521" s="4">
        <v>74</v>
      </c>
      <c r="D2521" s="4">
        <v>71.06</v>
      </c>
      <c r="E2521" s="4">
        <v>72.19</v>
      </c>
      <c r="F2521" s="5">
        <v>344467</v>
      </c>
    </row>
    <row r="2522" spans="1:6" x14ac:dyDescent="0.3">
      <c r="A2522" s="3">
        <v>45296</v>
      </c>
      <c r="B2522" s="4">
        <v>72.400000000000006</v>
      </c>
      <c r="C2522" s="4">
        <v>74.239999999999995</v>
      </c>
      <c r="D2522" s="4">
        <v>72.209999999999994</v>
      </c>
      <c r="E2522" s="4">
        <v>73.81</v>
      </c>
      <c r="F2522" s="5">
        <v>325525</v>
      </c>
    </row>
    <row r="2523" spans="1:6" x14ac:dyDescent="0.3">
      <c r="A2523" s="3">
        <v>45299</v>
      </c>
      <c r="B2523" s="4">
        <v>73.510000000000005</v>
      </c>
      <c r="C2523" s="4">
        <v>73.95</v>
      </c>
      <c r="D2523" s="4">
        <v>70.13</v>
      </c>
      <c r="E2523" s="4">
        <v>70.77</v>
      </c>
      <c r="F2523" s="5">
        <v>392249</v>
      </c>
    </row>
    <row r="2524" spans="1:6" x14ac:dyDescent="0.3">
      <c r="A2524" s="3">
        <v>45300</v>
      </c>
      <c r="B2524" s="4">
        <v>70.91</v>
      </c>
      <c r="C2524" s="4">
        <v>72.930000000000007</v>
      </c>
      <c r="D2524" s="4">
        <v>70.47</v>
      </c>
      <c r="E2524" s="4">
        <v>72.239999999999995</v>
      </c>
      <c r="F2524" s="5">
        <v>363445</v>
      </c>
    </row>
    <row r="2525" spans="1:6" x14ac:dyDescent="0.3">
      <c r="A2525" s="3">
        <v>45301</v>
      </c>
      <c r="B2525" s="4">
        <v>72.17</v>
      </c>
      <c r="C2525" s="4">
        <v>73.59</v>
      </c>
      <c r="D2525" s="4">
        <v>71.010000000000005</v>
      </c>
      <c r="E2525" s="4">
        <v>71.37</v>
      </c>
      <c r="F2525" s="5">
        <v>352772</v>
      </c>
    </row>
    <row r="2526" spans="1:6" x14ac:dyDescent="0.3">
      <c r="A2526" s="3">
        <v>45302</v>
      </c>
      <c r="B2526" s="4">
        <v>71.33</v>
      </c>
      <c r="C2526" s="4">
        <v>73.81</v>
      </c>
      <c r="D2526" s="4">
        <v>71.17</v>
      </c>
      <c r="E2526" s="4">
        <v>72.02</v>
      </c>
      <c r="F2526" s="5">
        <v>373645</v>
      </c>
    </row>
    <row r="2527" spans="1:6" x14ac:dyDescent="0.3">
      <c r="A2527" s="3">
        <v>45303</v>
      </c>
      <c r="B2527" s="4">
        <v>73.010000000000005</v>
      </c>
      <c r="C2527" s="4">
        <v>75.25</v>
      </c>
      <c r="D2527" s="4">
        <v>72.36</v>
      </c>
      <c r="E2527" s="4">
        <v>72.680000000000007</v>
      </c>
      <c r="F2527" s="5">
        <v>403636</v>
      </c>
    </row>
    <row r="2528" spans="1:6" x14ac:dyDescent="0.3">
      <c r="A2528" s="3">
        <v>45307</v>
      </c>
      <c r="B2528" s="4">
        <v>72.63</v>
      </c>
      <c r="C2528" s="4">
        <v>73.56</v>
      </c>
      <c r="D2528" s="4">
        <v>71.23</v>
      </c>
      <c r="E2528" s="4">
        <v>72.400000000000006</v>
      </c>
      <c r="F2528" s="5">
        <v>430437</v>
      </c>
    </row>
    <row r="2529" spans="1:6" x14ac:dyDescent="0.3">
      <c r="A2529" s="3">
        <v>45308</v>
      </c>
      <c r="B2529" s="4">
        <v>72</v>
      </c>
      <c r="C2529" s="4">
        <v>72.95</v>
      </c>
      <c r="D2529" s="4">
        <v>70.5</v>
      </c>
      <c r="E2529" s="4">
        <v>72.56</v>
      </c>
      <c r="F2529" s="5">
        <v>315679</v>
      </c>
    </row>
    <row r="2530" spans="1:6" x14ac:dyDescent="0.3">
      <c r="A2530" s="3">
        <v>45309</v>
      </c>
      <c r="B2530" s="4">
        <v>72.78</v>
      </c>
      <c r="C2530" s="4">
        <v>74.38</v>
      </c>
      <c r="D2530" s="4">
        <v>72.180000000000007</v>
      </c>
      <c r="E2530" s="4">
        <v>74.08</v>
      </c>
      <c r="F2530" s="5">
        <v>86646</v>
      </c>
    </row>
    <row r="2531" spans="1:6" x14ac:dyDescent="0.3">
      <c r="A2531" s="3">
        <v>45310</v>
      </c>
      <c r="B2531" s="4">
        <v>74.08</v>
      </c>
      <c r="C2531" s="4">
        <v>74.91</v>
      </c>
      <c r="D2531" s="4">
        <v>73.2</v>
      </c>
      <c r="E2531" s="4">
        <v>73.41</v>
      </c>
      <c r="F2531" s="5">
        <v>78234</v>
      </c>
    </row>
    <row r="2532" spans="1:6" x14ac:dyDescent="0.3">
      <c r="A2532" s="3">
        <v>45313</v>
      </c>
      <c r="B2532" s="4">
        <v>73.41</v>
      </c>
      <c r="C2532" s="4">
        <v>75.75</v>
      </c>
      <c r="D2532" s="4">
        <v>72.89</v>
      </c>
      <c r="E2532" s="4">
        <v>75.19</v>
      </c>
      <c r="F2532" s="5">
        <v>372284</v>
      </c>
    </row>
    <row r="2533" spans="1:6" x14ac:dyDescent="0.3">
      <c r="A2533" s="3">
        <v>45314</v>
      </c>
      <c r="B2533" s="4">
        <v>74.680000000000007</v>
      </c>
      <c r="C2533" s="4">
        <v>75.25</v>
      </c>
      <c r="D2533" s="4">
        <v>73.41</v>
      </c>
      <c r="E2533" s="4">
        <v>74.37</v>
      </c>
      <c r="F2533" s="5">
        <v>306060</v>
      </c>
    </row>
    <row r="2534" spans="1:6" x14ac:dyDescent="0.3">
      <c r="A2534" s="3">
        <v>45315</v>
      </c>
      <c r="B2534" s="4">
        <v>74.569999999999993</v>
      </c>
      <c r="C2534" s="4">
        <v>75.83</v>
      </c>
      <c r="D2534" s="4">
        <v>73.94</v>
      </c>
      <c r="E2534" s="4">
        <v>75.09</v>
      </c>
      <c r="F2534" s="5">
        <v>323726</v>
      </c>
    </row>
    <row r="2535" spans="1:6" x14ac:dyDescent="0.3">
      <c r="A2535" s="3">
        <v>45316</v>
      </c>
      <c r="B2535" s="4">
        <v>75.3</v>
      </c>
      <c r="C2535" s="4">
        <v>77.510000000000005</v>
      </c>
      <c r="D2535" s="4">
        <v>75.16</v>
      </c>
      <c r="E2535" s="4">
        <v>77.36</v>
      </c>
      <c r="F2535" s="5">
        <v>320177</v>
      </c>
    </row>
    <row r="2536" spans="1:6" x14ac:dyDescent="0.3">
      <c r="A2536" s="3">
        <v>45317</v>
      </c>
      <c r="B2536" s="4">
        <v>77.150000000000006</v>
      </c>
      <c r="C2536" s="4">
        <v>78.260000000000005</v>
      </c>
      <c r="D2536" s="4">
        <v>76.06</v>
      </c>
      <c r="E2536" s="4">
        <v>78.010000000000005</v>
      </c>
      <c r="F2536" s="5">
        <v>365456</v>
      </c>
    </row>
    <row r="2537" spans="1:6" x14ac:dyDescent="0.3">
      <c r="A2537" s="3">
        <v>45320</v>
      </c>
      <c r="B2537" s="4">
        <v>78.900000000000006</v>
      </c>
      <c r="C2537" s="4">
        <v>79.290000000000006</v>
      </c>
      <c r="D2537" s="4">
        <v>76.41</v>
      </c>
      <c r="E2537" s="4">
        <v>76.78</v>
      </c>
      <c r="F2537" s="5">
        <v>331925</v>
      </c>
    </row>
    <row r="2538" spans="1:6" x14ac:dyDescent="0.3">
      <c r="A2538" s="3">
        <v>45321</v>
      </c>
      <c r="B2538" s="4">
        <v>77.02</v>
      </c>
      <c r="C2538" s="4">
        <v>78.14</v>
      </c>
      <c r="D2538" s="4">
        <v>75.849999999999994</v>
      </c>
      <c r="E2538" s="4">
        <v>77.819999999999993</v>
      </c>
      <c r="F2538" s="5">
        <v>347242</v>
      </c>
    </row>
    <row r="2539" spans="1:6" x14ac:dyDescent="0.3">
      <c r="A2539" s="3">
        <v>45322</v>
      </c>
      <c r="B2539" s="4">
        <v>77.84</v>
      </c>
      <c r="C2539" s="4">
        <v>78.11</v>
      </c>
      <c r="D2539" s="4">
        <v>75.52</v>
      </c>
      <c r="E2539" s="4">
        <v>75.849999999999994</v>
      </c>
      <c r="F2539" s="5">
        <v>344493</v>
      </c>
    </row>
    <row r="2540" spans="1:6" x14ac:dyDescent="0.3">
      <c r="A2540" s="3">
        <v>45323</v>
      </c>
      <c r="B2540" s="4">
        <v>75.959999999999994</v>
      </c>
      <c r="C2540" s="4">
        <v>76.95</v>
      </c>
      <c r="D2540" s="4">
        <v>73.7</v>
      </c>
      <c r="E2540" s="4">
        <v>73.819999999999993</v>
      </c>
      <c r="F2540" s="5">
        <v>577936</v>
      </c>
    </row>
    <row r="2541" spans="1:6" x14ac:dyDescent="0.3">
      <c r="A2541" s="3">
        <v>45324</v>
      </c>
      <c r="B2541" s="4">
        <v>73.91</v>
      </c>
      <c r="C2541" s="4">
        <v>74.52</v>
      </c>
      <c r="D2541" s="4">
        <v>71.790000000000006</v>
      </c>
      <c r="E2541" s="4">
        <v>72.28</v>
      </c>
      <c r="F2541" s="5">
        <v>467768</v>
      </c>
    </row>
    <row r="2542" spans="1:6" x14ac:dyDescent="0.3">
      <c r="A2542" s="3">
        <v>45327</v>
      </c>
      <c r="B2542" s="4">
        <v>72.75</v>
      </c>
      <c r="C2542" s="4">
        <v>73.28</v>
      </c>
      <c r="D2542" s="4">
        <v>71.41</v>
      </c>
      <c r="E2542" s="4">
        <v>72.78</v>
      </c>
      <c r="F2542" s="5">
        <v>350843</v>
      </c>
    </row>
    <row r="2543" spans="1:6" x14ac:dyDescent="0.3">
      <c r="A2543" s="3">
        <v>45328</v>
      </c>
      <c r="B2543" s="4">
        <v>72.760000000000005</v>
      </c>
      <c r="C2543" s="4">
        <v>73.819999999999993</v>
      </c>
      <c r="D2543" s="4">
        <v>72.38</v>
      </c>
      <c r="E2543" s="4">
        <v>73.31</v>
      </c>
      <c r="F2543" s="5">
        <v>310955</v>
      </c>
    </row>
    <row r="2544" spans="1:6" x14ac:dyDescent="0.3">
      <c r="A2544" s="3">
        <v>45329</v>
      </c>
      <c r="B2544" s="4">
        <v>73.5</v>
      </c>
      <c r="C2544" s="4">
        <v>74.22</v>
      </c>
      <c r="D2544" s="4">
        <v>73.23</v>
      </c>
      <c r="E2544" s="4">
        <v>73.86</v>
      </c>
      <c r="F2544" s="5">
        <v>294955</v>
      </c>
    </row>
    <row r="2545" spans="1:6" x14ac:dyDescent="0.3">
      <c r="A2545" s="3">
        <v>45330</v>
      </c>
      <c r="B2545" s="4">
        <v>74.08</v>
      </c>
      <c r="C2545" s="4">
        <v>76.59</v>
      </c>
      <c r="D2545" s="4">
        <v>73.56</v>
      </c>
      <c r="E2545" s="4">
        <v>76.22</v>
      </c>
      <c r="F2545" s="5">
        <v>377906</v>
      </c>
    </row>
    <row r="2546" spans="1:6" x14ac:dyDescent="0.3">
      <c r="A2546" s="3">
        <v>45331</v>
      </c>
      <c r="B2546" s="4">
        <v>76.42</v>
      </c>
      <c r="C2546" s="4">
        <v>77.290000000000006</v>
      </c>
      <c r="D2546" s="4">
        <v>75.930000000000007</v>
      </c>
      <c r="E2546" s="4">
        <v>76.84</v>
      </c>
      <c r="F2546" s="5">
        <v>302612</v>
      </c>
    </row>
    <row r="2547" spans="1:6" x14ac:dyDescent="0.3">
      <c r="A2547" s="3">
        <v>45334</v>
      </c>
      <c r="B2547" s="4">
        <v>76.599999999999994</v>
      </c>
      <c r="C2547" s="4">
        <v>77.09</v>
      </c>
      <c r="D2547" s="4">
        <v>75.540000000000006</v>
      </c>
      <c r="E2547" s="4">
        <v>76.92</v>
      </c>
      <c r="F2547" s="5">
        <v>248476</v>
      </c>
    </row>
    <row r="2548" spans="1:6" x14ac:dyDescent="0.3">
      <c r="A2548" s="3">
        <v>45335</v>
      </c>
      <c r="B2548" s="4">
        <v>77.03</v>
      </c>
      <c r="C2548" s="4">
        <v>78.47</v>
      </c>
      <c r="D2548" s="4">
        <v>76.87</v>
      </c>
      <c r="E2548" s="4">
        <v>77.87</v>
      </c>
      <c r="F2548" s="5">
        <v>338174</v>
      </c>
    </row>
    <row r="2549" spans="1:6" x14ac:dyDescent="0.3">
      <c r="A2549" s="3">
        <v>45336</v>
      </c>
      <c r="B2549" s="4">
        <v>77.81</v>
      </c>
      <c r="C2549" s="4">
        <v>78.77</v>
      </c>
      <c r="D2549" s="4">
        <v>76.38</v>
      </c>
      <c r="E2549" s="4">
        <v>76.64</v>
      </c>
      <c r="F2549" s="5">
        <v>296131</v>
      </c>
    </row>
    <row r="2550" spans="1:6" x14ac:dyDescent="0.3">
      <c r="A2550" s="3">
        <v>45337</v>
      </c>
      <c r="B2550" s="4">
        <v>76.599999999999994</v>
      </c>
      <c r="C2550" s="4">
        <v>78.44</v>
      </c>
      <c r="D2550" s="4">
        <v>75.78</v>
      </c>
      <c r="E2550" s="4">
        <v>78.03</v>
      </c>
      <c r="F2550" s="5">
        <v>122432</v>
      </c>
    </row>
    <row r="2551" spans="1:6" x14ac:dyDescent="0.3">
      <c r="A2551" s="3">
        <v>45338</v>
      </c>
      <c r="B2551" s="4">
        <v>78.11</v>
      </c>
      <c r="C2551" s="4">
        <v>79.349999999999994</v>
      </c>
      <c r="D2551" s="4">
        <v>77.22</v>
      </c>
      <c r="E2551" s="4">
        <v>79.19</v>
      </c>
      <c r="F2551" s="5">
        <v>113713</v>
      </c>
    </row>
    <row r="2552" spans="1:6" x14ac:dyDescent="0.3">
      <c r="A2552" s="3">
        <v>45342</v>
      </c>
      <c r="B2552" s="4">
        <v>78.98</v>
      </c>
      <c r="C2552" s="4">
        <v>79.8</v>
      </c>
      <c r="D2552" s="4">
        <v>77.67</v>
      </c>
      <c r="E2552" s="4">
        <v>78.180000000000007</v>
      </c>
      <c r="F2552" s="5">
        <v>435235</v>
      </c>
    </row>
    <row r="2553" spans="1:6" x14ac:dyDescent="0.3">
      <c r="A2553" s="3">
        <v>45343</v>
      </c>
      <c r="B2553" s="4">
        <v>77.150000000000006</v>
      </c>
      <c r="C2553" s="4">
        <v>78.08</v>
      </c>
      <c r="D2553" s="4">
        <v>76.319999999999993</v>
      </c>
      <c r="E2553" s="4">
        <v>77.91</v>
      </c>
      <c r="F2553" s="5">
        <v>323243</v>
      </c>
    </row>
    <row r="2554" spans="1:6" x14ac:dyDescent="0.3">
      <c r="A2554" s="3">
        <v>45344</v>
      </c>
      <c r="B2554" s="4">
        <v>78.09</v>
      </c>
      <c r="C2554" s="4">
        <v>78.92</v>
      </c>
      <c r="D2554" s="4">
        <v>77.23</v>
      </c>
      <c r="E2554" s="4">
        <v>78.61</v>
      </c>
      <c r="F2554" s="5">
        <v>330511</v>
      </c>
    </row>
    <row r="2555" spans="1:6" x14ac:dyDescent="0.3">
      <c r="A2555" s="3">
        <v>45345</v>
      </c>
      <c r="B2555" s="4">
        <v>78.37</v>
      </c>
      <c r="C2555" s="4">
        <v>78.39</v>
      </c>
      <c r="D2555" s="4">
        <v>76.349999999999994</v>
      </c>
      <c r="E2555" s="4">
        <v>76.489999999999995</v>
      </c>
      <c r="F2555" s="5">
        <v>353437</v>
      </c>
    </row>
    <row r="2556" spans="1:6" x14ac:dyDescent="0.3">
      <c r="A2556" s="3">
        <v>45348</v>
      </c>
      <c r="B2556" s="4">
        <v>76.400000000000006</v>
      </c>
      <c r="C2556" s="4">
        <v>78.03</v>
      </c>
      <c r="D2556" s="4">
        <v>75.84</v>
      </c>
      <c r="E2556" s="4">
        <v>77.58</v>
      </c>
      <c r="F2556" s="5">
        <v>274710</v>
      </c>
    </row>
    <row r="2557" spans="1:6" x14ac:dyDescent="0.3">
      <c r="A2557" s="3">
        <v>45349</v>
      </c>
      <c r="B2557" s="4">
        <v>77.62</v>
      </c>
      <c r="C2557" s="4">
        <v>79</v>
      </c>
      <c r="D2557" s="4">
        <v>77.17</v>
      </c>
      <c r="E2557" s="4">
        <v>78.87</v>
      </c>
      <c r="F2557" s="5">
        <v>269236</v>
      </c>
    </row>
    <row r="2558" spans="1:6" x14ac:dyDescent="0.3">
      <c r="A2558" s="3">
        <v>45350</v>
      </c>
      <c r="B2558" s="4">
        <v>78.48</v>
      </c>
      <c r="C2558" s="4">
        <v>79.62</v>
      </c>
      <c r="D2558" s="4">
        <v>77.78</v>
      </c>
      <c r="E2558" s="4">
        <v>78.540000000000006</v>
      </c>
      <c r="F2558" s="5">
        <v>330043</v>
      </c>
    </row>
    <row r="2559" spans="1:6" x14ac:dyDescent="0.3">
      <c r="A2559" s="3">
        <v>45351</v>
      </c>
      <c r="B2559" s="4">
        <v>78.2</v>
      </c>
      <c r="C2559" s="4">
        <v>79.28</v>
      </c>
      <c r="D2559" s="4">
        <v>77.94</v>
      </c>
      <c r="E2559" s="4">
        <v>78.260000000000005</v>
      </c>
      <c r="F2559" s="5">
        <v>317939</v>
      </c>
    </row>
    <row r="2560" spans="1:6" x14ac:dyDescent="0.3">
      <c r="A2560" s="3">
        <v>45352</v>
      </c>
      <c r="B2560" s="4">
        <v>78.28</v>
      </c>
      <c r="C2560" s="4">
        <v>80.849999999999994</v>
      </c>
      <c r="D2560" s="4">
        <v>78.05</v>
      </c>
      <c r="E2560" s="4">
        <v>79.97</v>
      </c>
      <c r="F2560" s="5">
        <v>363417</v>
      </c>
    </row>
    <row r="2561" spans="1:6" x14ac:dyDescent="0.3">
      <c r="A2561" s="3">
        <v>45355</v>
      </c>
      <c r="B2561" s="4">
        <v>80.14</v>
      </c>
      <c r="C2561" s="4">
        <v>80.41</v>
      </c>
      <c r="D2561" s="4">
        <v>78.56</v>
      </c>
      <c r="E2561" s="4">
        <v>78.739999999999995</v>
      </c>
      <c r="F2561" s="5">
        <v>347214</v>
      </c>
    </row>
    <row r="2562" spans="1:6" x14ac:dyDescent="0.3">
      <c r="A2562" s="3">
        <v>45356</v>
      </c>
      <c r="B2562" s="4">
        <v>78.739999999999995</v>
      </c>
      <c r="C2562" s="4">
        <v>79.489999999999995</v>
      </c>
      <c r="D2562" s="4">
        <v>77.52</v>
      </c>
      <c r="E2562" s="4">
        <v>78.150000000000006</v>
      </c>
      <c r="F2562" s="5">
        <v>436521</v>
      </c>
    </row>
    <row r="2563" spans="1:6" x14ac:dyDescent="0.3">
      <c r="A2563" s="3">
        <v>45357</v>
      </c>
      <c r="B2563" s="4">
        <v>78.150000000000006</v>
      </c>
      <c r="C2563" s="4">
        <v>80.67</v>
      </c>
      <c r="D2563" s="4">
        <v>77.989999999999995</v>
      </c>
      <c r="E2563" s="4">
        <v>79.13</v>
      </c>
      <c r="F2563" s="5">
        <v>371049</v>
      </c>
    </row>
    <row r="2564" spans="1:6" x14ac:dyDescent="0.3">
      <c r="A2564" s="3">
        <v>45358</v>
      </c>
      <c r="B2564" s="4">
        <v>79.13</v>
      </c>
      <c r="C2564" s="4">
        <v>79.53</v>
      </c>
      <c r="D2564" s="4">
        <v>78.02</v>
      </c>
      <c r="E2564" s="4">
        <v>78.930000000000007</v>
      </c>
      <c r="F2564" s="5">
        <v>432923</v>
      </c>
    </row>
    <row r="2565" spans="1:6" x14ac:dyDescent="0.3">
      <c r="A2565" s="3">
        <v>45359</v>
      </c>
      <c r="B2565" s="4">
        <v>79.510000000000005</v>
      </c>
      <c r="C2565" s="4">
        <v>79.989999999999995</v>
      </c>
      <c r="D2565" s="4">
        <v>77.56</v>
      </c>
      <c r="E2565" s="4">
        <v>78.010000000000005</v>
      </c>
      <c r="F2565" s="5">
        <v>347533</v>
      </c>
    </row>
    <row r="2566" spans="1:6" x14ac:dyDescent="0.3">
      <c r="A2566" s="3">
        <v>45362</v>
      </c>
      <c r="B2566" s="4">
        <v>77.8</v>
      </c>
      <c r="C2566" s="4">
        <v>78.47</v>
      </c>
      <c r="D2566" s="4">
        <v>76.790000000000006</v>
      </c>
      <c r="E2566" s="4">
        <v>77.930000000000007</v>
      </c>
      <c r="F2566" s="5">
        <v>329873</v>
      </c>
    </row>
    <row r="2567" spans="1:6" x14ac:dyDescent="0.3">
      <c r="A2567" s="3">
        <v>45363</v>
      </c>
      <c r="B2567" s="4">
        <v>78.09</v>
      </c>
      <c r="C2567" s="4">
        <v>78.73</v>
      </c>
      <c r="D2567" s="4">
        <v>77.34</v>
      </c>
      <c r="E2567" s="4">
        <v>77.56</v>
      </c>
      <c r="F2567" s="5">
        <v>309922</v>
      </c>
    </row>
    <row r="2568" spans="1:6" x14ac:dyDescent="0.3">
      <c r="A2568" s="3">
        <v>45364</v>
      </c>
      <c r="B2568" s="4">
        <v>78.06</v>
      </c>
      <c r="C2568" s="4">
        <v>79.900000000000006</v>
      </c>
      <c r="D2568" s="4">
        <v>77.569999999999993</v>
      </c>
      <c r="E2568" s="4">
        <v>79.72</v>
      </c>
      <c r="F2568" s="5">
        <v>316390</v>
      </c>
    </row>
    <row r="2569" spans="1:6" x14ac:dyDescent="0.3">
      <c r="A2569" s="3">
        <v>45365</v>
      </c>
      <c r="B2569" s="4">
        <v>79.63</v>
      </c>
      <c r="C2569" s="4">
        <v>81.62</v>
      </c>
      <c r="D2569" s="4">
        <v>79.569999999999993</v>
      </c>
      <c r="E2569" s="4">
        <v>81.260000000000005</v>
      </c>
      <c r="F2569" s="5">
        <v>297450</v>
      </c>
    </row>
    <row r="2570" spans="1:6" x14ac:dyDescent="0.3">
      <c r="A2570" s="3">
        <v>45366</v>
      </c>
      <c r="B2570" s="4">
        <v>81.14</v>
      </c>
      <c r="C2570" s="4">
        <v>81.45</v>
      </c>
      <c r="D2570" s="4">
        <v>80.489999999999995</v>
      </c>
      <c r="E2570" s="4">
        <v>81.040000000000006</v>
      </c>
      <c r="F2570" s="5">
        <v>185078</v>
      </c>
    </row>
    <row r="2571" spans="1:6" x14ac:dyDescent="0.3">
      <c r="A2571" s="3">
        <v>45369</v>
      </c>
      <c r="B2571" s="4">
        <v>81.03</v>
      </c>
      <c r="C2571" s="4">
        <v>83.09</v>
      </c>
      <c r="D2571" s="4">
        <v>81.010000000000005</v>
      </c>
      <c r="E2571" s="4">
        <v>82.72</v>
      </c>
      <c r="F2571" s="5">
        <v>84718</v>
      </c>
    </row>
    <row r="2572" spans="1:6" x14ac:dyDescent="0.3">
      <c r="A2572" s="3">
        <v>45370</v>
      </c>
      <c r="B2572" s="4">
        <v>82.85</v>
      </c>
      <c r="C2572" s="4">
        <v>83.85</v>
      </c>
      <c r="D2572" s="4">
        <v>82.39</v>
      </c>
      <c r="E2572" s="4">
        <v>83.47</v>
      </c>
      <c r="F2572" s="5">
        <v>76814</v>
      </c>
    </row>
    <row r="2573" spans="1:6" x14ac:dyDescent="0.3">
      <c r="A2573" s="3">
        <v>45371</v>
      </c>
      <c r="B2573" s="4">
        <v>83.2</v>
      </c>
      <c r="C2573" s="4">
        <v>83.21</v>
      </c>
      <c r="D2573" s="4">
        <v>81.44</v>
      </c>
      <c r="E2573" s="4">
        <v>81.680000000000007</v>
      </c>
      <c r="F2573" s="5">
        <v>351161</v>
      </c>
    </row>
    <row r="2574" spans="1:6" x14ac:dyDescent="0.3">
      <c r="A2574" s="3">
        <v>45372</v>
      </c>
      <c r="B2574" s="4">
        <v>81.489999999999995</v>
      </c>
      <c r="C2574" s="4">
        <v>81.92</v>
      </c>
      <c r="D2574" s="4">
        <v>80.3</v>
      </c>
      <c r="E2574" s="4">
        <v>81.069999999999993</v>
      </c>
      <c r="F2574" s="5">
        <v>266860</v>
      </c>
    </row>
    <row r="2575" spans="1:6" x14ac:dyDescent="0.3">
      <c r="A2575" s="3">
        <v>45373</v>
      </c>
      <c r="B2575" s="4">
        <v>80.84</v>
      </c>
      <c r="C2575" s="4">
        <v>81.45</v>
      </c>
      <c r="D2575" s="4">
        <v>80.42</v>
      </c>
      <c r="E2575" s="4">
        <v>80.63</v>
      </c>
      <c r="F2575" s="5">
        <v>231101</v>
      </c>
    </row>
    <row r="2576" spans="1:6" x14ac:dyDescent="0.3">
      <c r="A2576" s="3">
        <v>45376</v>
      </c>
      <c r="B2576" s="4">
        <v>80.849999999999994</v>
      </c>
      <c r="C2576" s="4">
        <v>82.48</v>
      </c>
      <c r="D2576" s="4">
        <v>80.59</v>
      </c>
      <c r="E2576" s="4">
        <v>81.95</v>
      </c>
      <c r="F2576" s="5">
        <v>300360</v>
      </c>
    </row>
    <row r="2577" spans="1:6" x14ac:dyDescent="0.3">
      <c r="A2577" s="3">
        <v>45377</v>
      </c>
      <c r="B2577" s="4">
        <v>81.94</v>
      </c>
      <c r="C2577" s="4">
        <v>82.36</v>
      </c>
      <c r="D2577" s="4">
        <v>81.22</v>
      </c>
      <c r="E2577" s="4">
        <v>81.62</v>
      </c>
      <c r="F2577" s="5">
        <v>235845</v>
      </c>
    </row>
    <row r="2578" spans="1:6" x14ac:dyDescent="0.3">
      <c r="A2578" s="3">
        <v>45378</v>
      </c>
      <c r="B2578" s="4">
        <v>81.290000000000006</v>
      </c>
      <c r="C2578" s="4">
        <v>81.739999999999995</v>
      </c>
      <c r="D2578" s="4">
        <v>80.55</v>
      </c>
      <c r="E2578" s="4">
        <v>81.349999999999994</v>
      </c>
      <c r="F2578" s="5">
        <v>249964</v>
      </c>
    </row>
    <row r="2579" spans="1:6" x14ac:dyDescent="0.3">
      <c r="A2579" s="3">
        <v>45379</v>
      </c>
      <c r="B2579" s="4">
        <v>81.709999999999994</v>
      </c>
      <c r="C2579" s="4">
        <v>83.21</v>
      </c>
      <c r="D2579" s="4">
        <v>81.52</v>
      </c>
      <c r="E2579" s="4">
        <v>83.17</v>
      </c>
      <c r="F2579" s="5">
        <v>293774</v>
      </c>
    </row>
    <row r="2580" spans="1:6" x14ac:dyDescent="0.3">
      <c r="A2580" s="3">
        <v>45383</v>
      </c>
      <c r="B2580" s="4">
        <v>83.14</v>
      </c>
      <c r="C2580" s="4">
        <v>84.49</v>
      </c>
      <c r="D2580" s="4">
        <v>82.6</v>
      </c>
      <c r="E2580" s="4">
        <v>83.71</v>
      </c>
      <c r="F2580" s="5">
        <v>321059</v>
      </c>
    </row>
    <row r="2581" spans="1:6" x14ac:dyDescent="0.3">
      <c r="A2581" s="3">
        <v>45384</v>
      </c>
      <c r="B2581" s="4">
        <v>84.04</v>
      </c>
      <c r="C2581" s="4">
        <v>85.5</v>
      </c>
      <c r="D2581" s="4">
        <v>83.85</v>
      </c>
      <c r="E2581" s="4">
        <v>85.15</v>
      </c>
      <c r="F2581" s="5">
        <v>344040</v>
      </c>
    </row>
    <row r="2582" spans="1:6" x14ac:dyDescent="0.3">
      <c r="A2582" s="3">
        <v>45385</v>
      </c>
      <c r="B2582" s="4">
        <v>85.46</v>
      </c>
      <c r="C2582" s="4">
        <v>86.2</v>
      </c>
      <c r="D2582" s="4">
        <v>84.85</v>
      </c>
      <c r="E2582" s="4">
        <v>85.43</v>
      </c>
      <c r="F2582" s="5">
        <v>322549</v>
      </c>
    </row>
    <row r="2583" spans="1:6" x14ac:dyDescent="0.3">
      <c r="A2583" s="3">
        <v>45386</v>
      </c>
      <c r="B2583" s="4">
        <v>85.66</v>
      </c>
      <c r="C2583" s="4">
        <v>87.22</v>
      </c>
      <c r="D2583" s="4">
        <v>84.64</v>
      </c>
      <c r="E2583" s="4">
        <v>86.59</v>
      </c>
      <c r="F2583" s="5">
        <v>359534</v>
      </c>
    </row>
    <row r="2584" spans="1:6" x14ac:dyDescent="0.3">
      <c r="A2584" s="3">
        <v>45387</v>
      </c>
      <c r="B2584" s="4">
        <v>86.86</v>
      </c>
      <c r="C2584" s="4">
        <v>87.63</v>
      </c>
      <c r="D2584" s="4">
        <v>86.32</v>
      </c>
      <c r="E2584" s="4">
        <v>86.91</v>
      </c>
      <c r="F2584" s="5">
        <v>353206</v>
      </c>
    </row>
    <row r="2585" spans="1:6" x14ac:dyDescent="0.3">
      <c r="A2585" s="3">
        <v>45390</v>
      </c>
      <c r="B2585" s="4">
        <v>86.1</v>
      </c>
      <c r="C2585" s="4">
        <v>87.1</v>
      </c>
      <c r="D2585" s="4">
        <v>84.69</v>
      </c>
      <c r="E2585" s="4">
        <v>86.43</v>
      </c>
      <c r="F2585" s="5">
        <v>393734</v>
      </c>
    </row>
    <row r="2586" spans="1:6" x14ac:dyDescent="0.3">
      <c r="A2586" s="3">
        <v>45391</v>
      </c>
      <c r="B2586" s="4">
        <v>86.59</v>
      </c>
      <c r="C2586" s="4">
        <v>86.98</v>
      </c>
      <c r="D2586" s="4">
        <v>85.09</v>
      </c>
      <c r="E2586" s="4">
        <v>85.23</v>
      </c>
      <c r="F2586" s="5">
        <v>314994</v>
      </c>
    </row>
    <row r="2587" spans="1:6" x14ac:dyDescent="0.3">
      <c r="A2587" s="3">
        <v>45392</v>
      </c>
      <c r="B2587" s="4">
        <v>85.34</v>
      </c>
      <c r="C2587" s="4">
        <v>86.38</v>
      </c>
      <c r="D2587" s="4">
        <v>84.55</v>
      </c>
      <c r="E2587" s="4">
        <v>86.21</v>
      </c>
      <c r="F2587" s="5">
        <v>373939</v>
      </c>
    </row>
    <row r="2588" spans="1:6" x14ac:dyDescent="0.3">
      <c r="A2588" s="3">
        <v>45393</v>
      </c>
      <c r="B2588" s="4">
        <v>86.32</v>
      </c>
      <c r="C2588" s="4">
        <v>86.63</v>
      </c>
      <c r="D2588" s="4">
        <v>84.84</v>
      </c>
      <c r="E2588" s="4">
        <v>85.02</v>
      </c>
      <c r="F2588" s="5">
        <v>388128</v>
      </c>
    </row>
    <row r="2589" spans="1:6" x14ac:dyDescent="0.3">
      <c r="A2589" s="3">
        <v>45394</v>
      </c>
      <c r="B2589" s="4">
        <v>85.6</v>
      </c>
      <c r="C2589" s="4">
        <v>87.67</v>
      </c>
      <c r="D2589" s="4">
        <v>85.24</v>
      </c>
      <c r="E2589" s="4">
        <v>85.66</v>
      </c>
      <c r="F2589" s="5">
        <v>369958</v>
      </c>
    </row>
    <row r="2590" spans="1:6" x14ac:dyDescent="0.3">
      <c r="A2590" s="3">
        <v>45397</v>
      </c>
      <c r="B2590" s="4">
        <v>85.93</v>
      </c>
      <c r="C2590" s="4">
        <v>86.11</v>
      </c>
      <c r="D2590" s="4">
        <v>84.05</v>
      </c>
      <c r="E2590" s="4">
        <v>85.41</v>
      </c>
      <c r="F2590" s="5">
        <v>343894</v>
      </c>
    </row>
    <row r="2591" spans="1:6" x14ac:dyDescent="0.3">
      <c r="A2591" s="3">
        <v>45398</v>
      </c>
      <c r="B2591" s="4">
        <v>85.7</v>
      </c>
      <c r="C2591" s="4">
        <v>86.18</v>
      </c>
      <c r="D2591" s="4">
        <v>84.75</v>
      </c>
      <c r="E2591" s="4">
        <v>85.36</v>
      </c>
      <c r="F2591" s="5">
        <v>241343</v>
      </c>
    </row>
    <row r="2592" spans="1:6" x14ac:dyDescent="0.3">
      <c r="A2592" s="3">
        <v>45399</v>
      </c>
      <c r="B2592" s="4">
        <v>85.36</v>
      </c>
      <c r="C2592" s="4">
        <v>85.51</v>
      </c>
      <c r="D2592" s="4">
        <v>82.55</v>
      </c>
      <c r="E2592" s="4">
        <v>82.69</v>
      </c>
      <c r="F2592" s="5">
        <v>259540</v>
      </c>
    </row>
    <row r="2593" spans="1:6" x14ac:dyDescent="0.3">
      <c r="A2593" s="3">
        <v>45400</v>
      </c>
      <c r="B2593" s="4">
        <v>82.79</v>
      </c>
      <c r="C2593" s="4">
        <v>83.47</v>
      </c>
      <c r="D2593" s="4">
        <v>81.56</v>
      </c>
      <c r="E2593" s="4">
        <v>82.73</v>
      </c>
      <c r="F2593" s="5">
        <v>84468</v>
      </c>
    </row>
    <row r="2594" spans="1:6" x14ac:dyDescent="0.3">
      <c r="A2594" s="3">
        <v>45401</v>
      </c>
      <c r="B2594" s="4">
        <v>82.62</v>
      </c>
      <c r="C2594" s="4">
        <v>86.28</v>
      </c>
      <c r="D2594" s="4">
        <v>81.8</v>
      </c>
      <c r="E2594" s="4">
        <v>83.14</v>
      </c>
      <c r="F2594" s="5">
        <v>76901</v>
      </c>
    </row>
    <row r="2595" spans="1:6" x14ac:dyDescent="0.3">
      <c r="A2595" s="3">
        <v>45404</v>
      </c>
      <c r="B2595" s="4">
        <v>83.05</v>
      </c>
      <c r="C2595" s="4">
        <v>83.35</v>
      </c>
      <c r="D2595" s="4">
        <v>81.849999999999994</v>
      </c>
      <c r="E2595" s="4">
        <v>82.85</v>
      </c>
      <c r="F2595" s="5">
        <v>313914</v>
      </c>
    </row>
    <row r="2596" spans="1:6" x14ac:dyDescent="0.3">
      <c r="A2596" s="3">
        <v>45405</v>
      </c>
      <c r="B2596" s="4">
        <v>82.13</v>
      </c>
      <c r="C2596" s="4">
        <v>83.43</v>
      </c>
      <c r="D2596" s="4">
        <v>80.88</v>
      </c>
      <c r="E2596" s="4">
        <v>83.36</v>
      </c>
      <c r="F2596" s="5">
        <v>355814</v>
      </c>
    </row>
    <row r="2597" spans="1:6" x14ac:dyDescent="0.3">
      <c r="A2597" s="3">
        <v>45406</v>
      </c>
      <c r="B2597" s="4">
        <v>83.4</v>
      </c>
      <c r="C2597" s="4">
        <v>83.71</v>
      </c>
      <c r="D2597" s="4">
        <v>82.44</v>
      </c>
      <c r="E2597" s="4">
        <v>82.81</v>
      </c>
      <c r="F2597" s="5">
        <v>329077</v>
      </c>
    </row>
    <row r="2598" spans="1:6" x14ac:dyDescent="0.3">
      <c r="A2598" s="3">
        <v>45407</v>
      </c>
      <c r="B2598" s="4">
        <v>82.83</v>
      </c>
      <c r="C2598" s="4">
        <v>83.83</v>
      </c>
      <c r="D2598" s="4">
        <v>81.99</v>
      </c>
      <c r="E2598" s="4">
        <v>83.57</v>
      </c>
      <c r="F2598" s="5">
        <v>314116</v>
      </c>
    </row>
    <row r="2599" spans="1:6" x14ac:dyDescent="0.3">
      <c r="A2599" s="3">
        <v>45408</v>
      </c>
      <c r="B2599" s="4">
        <v>83.81</v>
      </c>
      <c r="C2599" s="4">
        <v>84.46</v>
      </c>
      <c r="D2599" s="4">
        <v>83.35</v>
      </c>
      <c r="E2599" s="4">
        <v>83.85</v>
      </c>
      <c r="F2599" s="5">
        <v>244090</v>
      </c>
    </row>
    <row r="2600" spans="1:6" x14ac:dyDescent="0.3">
      <c r="A2600" s="3">
        <v>45411</v>
      </c>
      <c r="B2600" s="4">
        <v>83.69</v>
      </c>
      <c r="C2600" s="4">
        <v>83.91</v>
      </c>
      <c r="D2600" s="4">
        <v>82.4</v>
      </c>
      <c r="E2600" s="4">
        <v>82.63</v>
      </c>
      <c r="F2600" s="5">
        <v>336984</v>
      </c>
    </row>
    <row r="2601" spans="1:6" x14ac:dyDescent="0.3">
      <c r="A2601" s="3">
        <v>45412</v>
      </c>
      <c r="B2601" s="4">
        <v>82.76</v>
      </c>
      <c r="C2601" s="4">
        <v>83.3</v>
      </c>
      <c r="D2601" s="4">
        <v>80.95</v>
      </c>
      <c r="E2601" s="4">
        <v>81.93</v>
      </c>
      <c r="F2601" s="5">
        <v>400680</v>
      </c>
    </row>
    <row r="2602" spans="1:6" x14ac:dyDescent="0.3">
      <c r="A2602" s="3">
        <v>45413</v>
      </c>
      <c r="B2602" s="4">
        <v>81.48</v>
      </c>
      <c r="C2602" s="4">
        <v>81.569999999999993</v>
      </c>
      <c r="D2602" s="4">
        <v>78.83</v>
      </c>
      <c r="E2602" s="4">
        <v>79</v>
      </c>
      <c r="F2602" s="5">
        <v>441978</v>
      </c>
    </row>
    <row r="2603" spans="1:6" x14ac:dyDescent="0.3">
      <c r="A2603" s="3">
        <v>45414</v>
      </c>
      <c r="B2603" s="4">
        <v>79.150000000000006</v>
      </c>
      <c r="C2603" s="4">
        <v>79.900000000000006</v>
      </c>
      <c r="D2603" s="4">
        <v>78.41</v>
      </c>
      <c r="E2603" s="4">
        <v>78.95</v>
      </c>
      <c r="F2603" s="5">
        <v>359652</v>
      </c>
    </row>
    <row r="2604" spans="1:6" x14ac:dyDescent="0.3">
      <c r="A2604" s="3">
        <v>45415</v>
      </c>
      <c r="B2604" s="4">
        <v>79.069999999999993</v>
      </c>
      <c r="C2604" s="4">
        <v>79.63</v>
      </c>
      <c r="D2604" s="4">
        <v>77.959999999999994</v>
      </c>
      <c r="E2604" s="4">
        <v>78.11</v>
      </c>
      <c r="F2604" s="5">
        <v>324438</v>
      </c>
    </row>
    <row r="2605" spans="1:6" x14ac:dyDescent="0.3">
      <c r="A2605" s="3">
        <v>45418</v>
      </c>
      <c r="B2605" s="4">
        <v>78.16</v>
      </c>
      <c r="C2605" s="4">
        <v>79.09</v>
      </c>
      <c r="D2605" s="4">
        <v>77.91</v>
      </c>
      <c r="E2605" s="4">
        <v>78.48</v>
      </c>
      <c r="F2605" s="5">
        <v>297369</v>
      </c>
    </row>
    <row r="2606" spans="1:6" x14ac:dyDescent="0.3">
      <c r="A2606" s="3">
        <v>45419</v>
      </c>
      <c r="B2606" s="4">
        <v>78.72</v>
      </c>
      <c r="C2606" s="4">
        <v>79.17</v>
      </c>
      <c r="D2606" s="4">
        <v>77.55</v>
      </c>
      <c r="E2606" s="4">
        <v>78.38</v>
      </c>
      <c r="F2606" s="5">
        <v>327593</v>
      </c>
    </row>
    <row r="2607" spans="1:6" x14ac:dyDescent="0.3">
      <c r="A2607" s="3">
        <v>45420</v>
      </c>
      <c r="B2607" s="4">
        <v>78.34</v>
      </c>
      <c r="C2607" s="4">
        <v>79.27</v>
      </c>
      <c r="D2607" s="4">
        <v>76.89</v>
      </c>
      <c r="E2607" s="4">
        <v>78.989999999999995</v>
      </c>
      <c r="F2607" s="5">
        <v>355449</v>
      </c>
    </row>
    <row r="2608" spans="1:6" x14ac:dyDescent="0.3">
      <c r="A2608" s="3">
        <v>45421</v>
      </c>
      <c r="B2608" s="4">
        <v>79.23</v>
      </c>
      <c r="C2608" s="4">
        <v>79.8</v>
      </c>
      <c r="D2608" s="4">
        <v>78.91</v>
      </c>
      <c r="E2608" s="4">
        <v>79.260000000000005</v>
      </c>
      <c r="F2608" s="5">
        <v>272712</v>
      </c>
    </row>
    <row r="2609" spans="1:6" x14ac:dyDescent="0.3">
      <c r="A2609" s="3">
        <v>45422</v>
      </c>
      <c r="B2609" s="4">
        <v>79.59</v>
      </c>
      <c r="C2609" s="4">
        <v>79.959999999999994</v>
      </c>
      <c r="D2609" s="4">
        <v>78.14</v>
      </c>
      <c r="E2609" s="4">
        <v>78.260000000000005</v>
      </c>
      <c r="F2609" s="5">
        <v>281169</v>
      </c>
    </row>
    <row r="2610" spans="1:6" x14ac:dyDescent="0.3">
      <c r="A2610" s="3">
        <v>45425</v>
      </c>
      <c r="B2610" s="4">
        <v>78.180000000000007</v>
      </c>
      <c r="C2610" s="4">
        <v>79.489999999999995</v>
      </c>
      <c r="D2610" s="4">
        <v>77.78</v>
      </c>
      <c r="E2610" s="4">
        <v>79.12</v>
      </c>
      <c r="F2610" s="5">
        <v>287701</v>
      </c>
    </row>
    <row r="2611" spans="1:6" x14ac:dyDescent="0.3">
      <c r="A2611" s="3">
        <v>45426</v>
      </c>
      <c r="B2611" s="4">
        <v>79.23</v>
      </c>
      <c r="C2611" s="4">
        <v>79.38</v>
      </c>
      <c r="D2611" s="4">
        <v>77.680000000000007</v>
      </c>
      <c r="E2611" s="4">
        <v>78.02</v>
      </c>
      <c r="F2611" s="5">
        <v>307410</v>
      </c>
    </row>
    <row r="2612" spans="1:6" x14ac:dyDescent="0.3">
      <c r="A2612" s="3">
        <v>45427</v>
      </c>
      <c r="B2612" s="4">
        <v>78.44</v>
      </c>
      <c r="C2612" s="4">
        <v>78.92</v>
      </c>
      <c r="D2612" s="4">
        <v>76.7</v>
      </c>
      <c r="E2612" s="4">
        <v>78.63</v>
      </c>
      <c r="F2612" s="5">
        <v>321267</v>
      </c>
    </row>
    <row r="2613" spans="1:6" x14ac:dyDescent="0.3">
      <c r="A2613" s="3">
        <v>45428</v>
      </c>
      <c r="B2613" s="4">
        <v>78.84</v>
      </c>
      <c r="C2613" s="4">
        <v>79.849999999999994</v>
      </c>
      <c r="D2613" s="4">
        <v>78.2</v>
      </c>
      <c r="E2613" s="4">
        <v>79.23</v>
      </c>
      <c r="F2613" s="5">
        <v>230277</v>
      </c>
    </row>
    <row r="2614" spans="1:6" x14ac:dyDescent="0.3">
      <c r="A2614" s="3">
        <v>45429</v>
      </c>
      <c r="B2614" s="4">
        <v>79.38</v>
      </c>
      <c r="C2614" s="4">
        <v>80.14</v>
      </c>
      <c r="D2614" s="4">
        <v>79</v>
      </c>
      <c r="E2614" s="4">
        <v>80.06</v>
      </c>
      <c r="F2614" s="5">
        <v>94152</v>
      </c>
    </row>
    <row r="2615" spans="1:6" x14ac:dyDescent="0.3">
      <c r="A2615" s="3">
        <v>45432</v>
      </c>
      <c r="B2615" s="4">
        <v>80.010000000000005</v>
      </c>
      <c r="C2615" s="4">
        <v>80.599999999999994</v>
      </c>
      <c r="D2615" s="4">
        <v>79.17</v>
      </c>
      <c r="E2615" s="4">
        <v>79.8</v>
      </c>
      <c r="F2615" s="5">
        <v>85072</v>
      </c>
    </row>
    <row r="2616" spans="1:6" x14ac:dyDescent="0.3">
      <c r="A2616" s="3">
        <v>45433</v>
      </c>
      <c r="B2616" s="4">
        <v>79.7</v>
      </c>
      <c r="C2616" s="4">
        <v>79.72</v>
      </c>
      <c r="D2616" s="4">
        <v>78.08</v>
      </c>
      <c r="E2616" s="4">
        <v>79.06</v>
      </c>
      <c r="F2616" s="5">
        <v>19504</v>
      </c>
    </row>
  </sheetData>
  <sortState xmlns:xlrd2="http://schemas.microsoft.com/office/spreadsheetml/2017/richdata2" ref="A4:F2616">
    <sortCondition ref="A4:A2616"/>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Start</vt:lpstr>
      <vt:lpstr>DataExploration</vt:lpstr>
      <vt:lpstr>Approach1</vt:lpstr>
      <vt:lpstr>Approach2</vt:lpstr>
      <vt:lpstr>Approach3</vt:lpstr>
      <vt:lpstr>Approach4</vt:lpstr>
      <vt:lpstr>Comparison</vt:lpstr>
      <vt:lpstr>_Palisade_DataViewerSettings</vt:lpstr>
      <vt:lpstr>_@RISKFitInformation</vt:lpstr>
      <vt:lpstr>Original Data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Jose Orellana</dc:creator>
  <cp:lastModifiedBy>Jose Orellana</cp:lastModifiedBy>
  <dcterms:created xsi:type="dcterms:W3CDTF">2024-05-22T06:21:13Z</dcterms:created>
  <dcterms:modified xsi:type="dcterms:W3CDTF">2024-07-03T09:14:39Z</dcterms:modified>
</cp:coreProperties>
</file>